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mc:AlternateContent xmlns:mc="http://schemas.openxmlformats.org/markup-compatibility/2006">
    <mc:Choice Requires="x15">
      <x15ac:absPath xmlns:x15ac="http://schemas.microsoft.com/office/spreadsheetml/2010/11/ac" url="F:\تكميلي\استمارات تكميلي\"/>
    </mc:Choice>
  </mc:AlternateContent>
  <xr:revisionPtr revIDLastSave="0" documentId="13_ncr:1_{35EAB2A5-F060-424D-89C3-8CEF6DCD18A0}" xr6:coauthVersionLast="47" xr6:coauthVersionMax="47" xr10:uidLastSave="{00000000-0000-0000-0000-000000000000}"/>
  <bookViews>
    <workbookView xWindow="-120" yWindow="-120" windowWidth="20730" windowHeight="11160" activeTab="1" xr2:uid="{00000000-000D-0000-FFFF-FFFF00000000}"/>
  </bookViews>
  <sheets>
    <sheet name="تعليمات التسجيل" sheetId="14" r:id="rId1"/>
    <sheet name="إدخال البيانات" sheetId="18" r:id="rId2"/>
    <sheet name="اختيار المقررات" sheetId="5" r:id="rId3"/>
    <sheet name="الإستمارة" sheetId="11" r:id="rId4"/>
    <sheet name="medt2" sheetId="17" r:id="rId5"/>
    <sheet name="ورقة2" sheetId="4" state="hidden" r:id="rId6"/>
    <sheet name="ورقة4" sheetId="10" state="hidden" r:id="rId7"/>
    <sheet name="ورقة1" sheetId="6" state="hidden" r:id="rId8"/>
  </sheets>
  <definedNames>
    <definedName name="_xlnm._FilterDatabase" localSheetId="1" hidden="1">'إدخال البيانات'!$I$6:$I$21</definedName>
    <definedName name="_xlnm._FilterDatabase" localSheetId="5" hidden="1">ورقة2!$A$2:$AE$3104</definedName>
    <definedName name="_xlnm._FilterDatabase" localSheetId="6" hidden="1">ورقة4!$A$1:$AS$3120</definedName>
    <definedName name="_xlnm.Print_Area" localSheetId="3">الإستمارة!$A$1:$R$42</definedName>
  </definedNames>
  <calcPr calcId="181029"/>
</workbook>
</file>

<file path=xl/calcChain.xml><?xml version="1.0" encoding="utf-8"?>
<calcChain xmlns="http://schemas.openxmlformats.org/spreadsheetml/2006/main">
  <c r="DL5" i="17" l="1"/>
  <c r="DE5" i="17"/>
  <c r="CY5" i="17"/>
  <c r="O5" i="17"/>
  <c r="N5" i="17"/>
  <c r="G39" i="11"/>
  <c r="V31" i="11"/>
  <c r="V30" i="11"/>
  <c r="V29" i="11"/>
  <c r="V28" i="11"/>
  <c r="J25" i="11"/>
  <c r="AE22" i="11"/>
  <c r="E22" i="11"/>
  <c r="Z11" i="11"/>
  <c r="Y11" i="11" s="1"/>
  <c r="Z7" i="11"/>
  <c r="Y7" i="11" s="1"/>
  <c r="Z6" i="11"/>
  <c r="Y6" i="11" s="1"/>
  <c r="Z5" i="11"/>
  <c r="Y5" i="11"/>
  <c r="AD1" i="11"/>
  <c r="B1" i="11"/>
  <c r="AX45" i="5"/>
  <c r="AW45" i="5"/>
  <c r="AV45" i="5"/>
  <c r="AX44" i="5"/>
  <c r="AW44" i="5"/>
  <c r="AV44" i="5"/>
  <c r="AX43" i="5"/>
  <c r="AW43" i="5"/>
  <c r="AV43" i="5"/>
  <c r="AX42" i="5"/>
  <c r="AW42" i="5"/>
  <c r="AV42" i="5"/>
  <c r="AX41" i="5"/>
  <c r="AW41" i="5"/>
  <c r="AV41" i="5"/>
  <c r="AX40" i="5"/>
  <c r="AW40" i="5"/>
  <c r="AV40" i="5"/>
  <c r="AX39" i="5"/>
  <c r="AW39" i="5"/>
  <c r="AV39" i="5"/>
  <c r="AX38" i="5"/>
  <c r="AW38" i="5"/>
  <c r="AV38" i="5"/>
  <c r="AX37" i="5"/>
  <c r="AW37" i="5"/>
  <c r="AV37" i="5"/>
  <c r="AX36" i="5"/>
  <c r="AW36" i="5"/>
  <c r="AV36" i="5"/>
  <c r="AX35" i="5"/>
  <c r="AW35" i="5"/>
  <c r="AV35" i="5"/>
  <c r="AX34" i="5"/>
  <c r="AW34" i="5"/>
  <c r="AV34" i="5"/>
  <c r="AX33" i="5"/>
  <c r="AW33" i="5"/>
  <c r="AV33" i="5"/>
  <c r="AX32" i="5"/>
  <c r="AW32" i="5"/>
  <c r="AV32" i="5"/>
  <c r="AX31" i="5"/>
  <c r="AW31" i="5"/>
  <c r="AV31" i="5"/>
  <c r="AX30" i="5"/>
  <c r="AW30" i="5"/>
  <c r="AV30" i="5"/>
  <c r="AX29" i="5"/>
  <c r="AW29" i="5"/>
  <c r="AV29" i="5"/>
  <c r="AX28" i="5"/>
  <c r="AW28" i="5"/>
  <c r="AV28" i="5"/>
  <c r="AX26" i="5"/>
  <c r="AW26" i="5"/>
  <c r="AV26" i="5"/>
  <c r="AX25" i="5"/>
  <c r="AW25" i="5"/>
  <c r="AV25" i="5"/>
  <c r="AX24" i="5"/>
  <c r="AW24" i="5"/>
  <c r="AV24" i="5"/>
  <c r="AX23" i="5"/>
  <c r="AW23" i="5"/>
  <c r="AV23" i="5"/>
  <c r="AX22" i="5"/>
  <c r="AW22" i="5"/>
  <c r="AV22" i="5"/>
  <c r="AX21" i="5"/>
  <c r="AW21" i="5"/>
  <c r="AV21" i="5"/>
  <c r="AX20" i="5"/>
  <c r="AW20" i="5"/>
  <c r="AV20" i="5"/>
  <c r="AX19" i="5"/>
  <c r="AW19" i="5"/>
  <c r="AV19" i="5"/>
  <c r="AX18" i="5"/>
  <c r="AW18" i="5"/>
  <c r="AV18" i="5"/>
  <c r="AX17" i="5"/>
  <c r="AW17" i="5"/>
  <c r="AV17" i="5"/>
  <c r="AX16" i="5"/>
  <c r="AW16" i="5"/>
  <c r="AV16" i="5"/>
  <c r="AX15" i="5"/>
  <c r="AW15" i="5"/>
  <c r="AV15" i="5"/>
  <c r="AX14" i="5"/>
  <c r="AW14" i="5"/>
  <c r="AV14" i="5"/>
  <c r="AX13" i="5"/>
  <c r="AW13" i="5"/>
  <c r="AV13" i="5"/>
  <c r="AX12" i="5"/>
  <c r="AW12" i="5"/>
  <c r="AV12" i="5"/>
  <c r="AX11" i="5"/>
  <c r="AW11" i="5"/>
  <c r="AV11" i="5"/>
  <c r="AX10" i="5"/>
  <c r="AW10" i="5"/>
  <c r="AV10" i="5"/>
  <c r="AX9" i="5"/>
  <c r="AW9" i="5"/>
  <c r="AV9" i="5"/>
  <c r="AX8" i="5"/>
  <c r="AW8" i="5"/>
  <c r="AV8" i="5"/>
  <c r="AX7" i="5"/>
  <c r="AW7" i="5"/>
  <c r="AV7" i="5"/>
  <c r="AX6" i="5"/>
  <c r="AW6" i="5"/>
  <c r="AV6" i="5"/>
  <c r="AX5" i="5"/>
  <c r="AW5" i="5"/>
  <c r="AV5" i="5"/>
  <c r="AE4" i="5"/>
  <c r="K7" i="11" s="1"/>
  <c r="Z22" i="11" s="1"/>
  <c r="Y22" i="11" s="1"/>
  <c r="AB4" i="5"/>
  <c r="H7" i="11" s="1"/>
  <c r="Z21" i="11" s="1"/>
  <c r="Y21" i="11" s="1"/>
  <c r="W4" i="5"/>
  <c r="M5" i="17" s="1"/>
  <c r="AK2" i="5"/>
  <c r="AB2" i="5"/>
  <c r="W2" i="5"/>
  <c r="DM5" i="17" s="1"/>
  <c r="Q2" i="5"/>
  <c r="DN5" i="17" s="1"/>
  <c r="L2" i="5"/>
  <c r="DO5" i="17" s="1"/>
  <c r="E1" i="5"/>
  <c r="G10" i="18"/>
  <c r="Q4" i="5" s="1"/>
  <c r="F10" i="18"/>
  <c r="L4" i="5" s="1"/>
  <c r="E10" i="18"/>
  <c r="E4" i="5" s="1"/>
  <c r="D10" i="18"/>
  <c r="E3" i="5" s="1"/>
  <c r="C10" i="18"/>
  <c r="L3" i="5" s="1"/>
  <c r="AB3" i="5" s="1"/>
  <c r="B10" i="18"/>
  <c r="AE1" i="5" s="1"/>
  <c r="E5" i="17" s="1"/>
  <c r="A10" i="18"/>
  <c r="AB1" i="5" s="1"/>
  <c r="B7" i="18"/>
  <c r="W1" i="5" s="1"/>
  <c r="A7" i="18"/>
  <c r="Q1" i="5" s="1"/>
  <c r="F1" i="18"/>
  <c r="D1" i="18"/>
  <c r="D7" i="11" l="1"/>
  <c r="Z20" i="11" s="1"/>
  <c r="Y20" i="11" s="1"/>
  <c r="Y28" i="5"/>
  <c r="A2" i="18"/>
  <c r="B19" i="11" s="1"/>
  <c r="I19" i="5"/>
  <c r="A19" i="5" s="1"/>
  <c r="AL22" i="5" s="1"/>
  <c r="B41" i="5"/>
  <c r="B34" i="5"/>
  <c r="B35" i="5"/>
  <c r="B36" i="5"/>
  <c r="B37" i="5"/>
  <c r="B38" i="5"/>
  <c r="B39" i="5"/>
  <c r="B40" i="5"/>
  <c r="Y11" i="5"/>
  <c r="R11" i="5" s="1"/>
  <c r="AL32" i="5" s="1"/>
  <c r="Y16" i="5"/>
  <c r="CE5" i="17" s="1"/>
  <c r="Q17" i="5"/>
  <c r="BC5" i="17" s="1"/>
  <c r="AG18" i="5"/>
  <c r="AA18" i="5" s="1"/>
  <c r="Y19" i="5"/>
  <c r="CK5" i="17" s="1"/>
  <c r="CV5" i="17"/>
  <c r="AG8" i="5"/>
  <c r="AA8" i="5" s="1"/>
  <c r="Q9" i="5"/>
  <c r="AG5" i="17" s="1"/>
  <c r="AG19" i="5"/>
  <c r="CU5" i="17" s="1"/>
  <c r="E2" i="5"/>
  <c r="B6" i="5" s="1"/>
  <c r="Y9" i="5"/>
  <c r="S9" i="5" s="1"/>
  <c r="AG10" i="5"/>
  <c r="AY33" i="5" s="1"/>
  <c r="I11" i="5"/>
  <c r="AA5" i="17" s="1"/>
  <c r="V25" i="5"/>
  <c r="J23" i="11" s="1"/>
  <c r="T6" i="5"/>
  <c r="I8" i="5"/>
  <c r="B8" i="5" s="1"/>
  <c r="AG9" i="5"/>
  <c r="AA9" i="5" s="1"/>
  <c r="I10" i="5"/>
  <c r="B10" i="5" s="1"/>
  <c r="AG11" i="5"/>
  <c r="AA11" i="5" s="1"/>
  <c r="I12" i="5"/>
  <c r="AC5" i="17" s="1"/>
  <c r="Q15" i="5"/>
  <c r="AY20" i="5" s="1"/>
  <c r="I18" i="5"/>
  <c r="A18" i="5" s="1"/>
  <c r="AL21" i="5" s="1"/>
  <c r="L1" i="5"/>
  <c r="H2" i="11" s="1"/>
  <c r="Q8" i="5"/>
  <c r="K8" i="5" s="1"/>
  <c r="Q10" i="5"/>
  <c r="AI5" i="17" s="1"/>
  <c r="Y12" i="5"/>
  <c r="R12" i="5" s="1"/>
  <c r="AL33" i="5" s="1"/>
  <c r="AG15" i="5"/>
  <c r="CM5" i="17" s="1"/>
  <c r="I16" i="5"/>
  <c r="AQ5" i="17" s="1"/>
  <c r="Y18" i="5"/>
  <c r="CI5" i="17" s="1"/>
  <c r="AG12" i="5"/>
  <c r="AA12" i="5" s="1"/>
  <c r="I15" i="5"/>
  <c r="AG16" i="5"/>
  <c r="CO5" i="17" s="1"/>
  <c r="Y17" i="5"/>
  <c r="Q19" i="5"/>
  <c r="AY24" i="5" s="1"/>
  <c r="D2" i="11"/>
  <c r="E34" i="11" s="1"/>
  <c r="E39" i="11" s="1"/>
  <c r="A5" i="17"/>
  <c r="CW5" i="17"/>
  <c r="Y8" i="5"/>
  <c r="S8" i="5" s="1"/>
  <c r="I9" i="5"/>
  <c r="Y10" i="5"/>
  <c r="S10" i="5" s="1"/>
  <c r="Q11" i="5"/>
  <c r="AY13" i="5" s="1"/>
  <c r="Q12" i="5"/>
  <c r="Y15" i="5"/>
  <c r="R15" i="5" s="1"/>
  <c r="AL39" i="5" s="1"/>
  <c r="Q16" i="5"/>
  <c r="I17" i="5"/>
  <c r="A17" i="5" s="1"/>
  <c r="AL20" i="5" s="1"/>
  <c r="AG17" i="5"/>
  <c r="CQ5" i="17" s="1"/>
  <c r="Q18" i="5"/>
  <c r="BE5" i="17" s="1"/>
  <c r="K6" i="11"/>
  <c r="Z18" i="11" s="1"/>
  <c r="Y18" i="11" s="1"/>
  <c r="R5" i="17"/>
  <c r="D5" i="17"/>
  <c r="P2" i="11"/>
  <c r="Z4" i="11" s="1"/>
  <c r="Y4" i="11" s="1"/>
  <c r="I5" i="17"/>
  <c r="D4" i="11"/>
  <c r="C25" i="5"/>
  <c r="B27" i="11" s="1"/>
  <c r="G5" i="17"/>
  <c r="K5" i="11"/>
  <c r="Z14" i="11" s="1"/>
  <c r="Y14" i="11" s="1"/>
  <c r="C5" i="17"/>
  <c r="M2" i="11"/>
  <c r="Z3" i="11" s="1"/>
  <c r="Y3" i="11" s="1"/>
  <c r="H4" i="11"/>
  <c r="Z9" i="11" s="1"/>
  <c r="Y9" i="11" s="1"/>
  <c r="F5" i="17"/>
  <c r="H6" i="11"/>
  <c r="Z17" i="11" s="1"/>
  <c r="Y17" i="11" s="1"/>
  <c r="P5" i="17"/>
  <c r="DX5" i="17"/>
  <c r="R27" i="5"/>
  <c r="Q5" i="17"/>
  <c r="P6" i="11"/>
  <c r="Z19" i="11" s="1"/>
  <c r="Y19" i="11" s="1"/>
  <c r="AE3" i="5"/>
  <c r="K4" i="11"/>
  <c r="Z10" i="11" s="1"/>
  <c r="Y10" i="11" s="1"/>
  <c r="J5" i="17"/>
  <c r="Q3" i="5"/>
  <c r="W3" i="5"/>
  <c r="D5" i="11"/>
  <c r="Z12" i="11" s="1"/>
  <c r="Y12" i="11" s="1"/>
  <c r="A10" i="5"/>
  <c r="AL10" i="5" s="1"/>
  <c r="R16" i="5"/>
  <c r="AL40" i="5" s="1"/>
  <c r="B33" i="5" l="1"/>
  <c r="C33" i="5" s="1"/>
  <c r="DW5" i="17" s="1"/>
  <c r="AY37" i="5"/>
  <c r="BO5" i="17"/>
  <c r="S19" i="5"/>
  <c r="AY40" i="5"/>
  <c r="R19" i="5"/>
  <c r="AL43" i="5" s="1"/>
  <c r="AY29" i="5"/>
  <c r="S11" i="5"/>
  <c r="B19" i="5"/>
  <c r="AY19" i="5"/>
  <c r="AW5" i="17"/>
  <c r="B29" i="5"/>
  <c r="C29" i="5" s="1"/>
  <c r="DS5" i="17" s="1"/>
  <c r="B32" i="5"/>
  <c r="C32" i="5" s="1"/>
  <c r="DV5" i="17" s="1"/>
  <c r="B28" i="5"/>
  <c r="C28" i="5" s="1"/>
  <c r="B29" i="11" s="1"/>
  <c r="B31" i="5"/>
  <c r="C31" i="5" s="1"/>
  <c r="DU5" i="17" s="1"/>
  <c r="B27" i="5"/>
  <c r="C27" i="5" s="1"/>
  <c r="G28" i="11" s="1"/>
  <c r="B30" i="5"/>
  <c r="C30" i="5" s="1"/>
  <c r="DT5" i="17" s="1"/>
  <c r="B26" i="5"/>
  <c r="C26" i="5" s="1"/>
  <c r="DP5" i="17" s="1"/>
  <c r="K22" i="11"/>
  <c r="Z18" i="5"/>
  <c r="AL47" i="5" s="1"/>
  <c r="J17" i="5"/>
  <c r="AL25" i="5" s="1"/>
  <c r="AY31" i="5"/>
  <c r="AY22" i="5"/>
  <c r="AY18" i="5"/>
  <c r="BS5" i="17"/>
  <c r="Z8" i="5"/>
  <c r="AL34" i="5" s="1"/>
  <c r="R9" i="5"/>
  <c r="AL30" i="5" s="1"/>
  <c r="AY26" i="5"/>
  <c r="S16" i="5"/>
  <c r="K17" i="5"/>
  <c r="BK5" i="17"/>
  <c r="AY44" i="5"/>
  <c r="BW5" i="17"/>
  <c r="Z11" i="5"/>
  <c r="AL37" i="5" s="1"/>
  <c r="Z15" i="5"/>
  <c r="AL44" i="5" s="1"/>
  <c r="CS5" i="17"/>
  <c r="AA10" i="5"/>
  <c r="AA13" i="5" s="1"/>
  <c r="Z10" i="5"/>
  <c r="AL36" i="5" s="1"/>
  <c r="BY5" i="17"/>
  <c r="K9" i="5"/>
  <c r="AY11" i="5"/>
  <c r="D3" i="11"/>
  <c r="B8" i="11"/>
  <c r="AA15" i="5"/>
  <c r="J9" i="5"/>
  <c r="AL14" i="5" s="1"/>
  <c r="AY41" i="5"/>
  <c r="AY34" i="5"/>
  <c r="B5" i="17"/>
  <c r="CX5" i="17"/>
  <c r="S12" i="5"/>
  <c r="AY30" i="5"/>
  <c r="BQ5" i="17"/>
  <c r="AY10" i="5"/>
  <c r="S5" i="17"/>
  <c r="AY16" i="5"/>
  <c r="AA19" i="5"/>
  <c r="J8" i="5"/>
  <c r="AL13" i="5" s="1"/>
  <c r="N26" i="5"/>
  <c r="DB5" i="17" s="1"/>
  <c r="A16" i="5"/>
  <c r="AL19" i="5" s="1"/>
  <c r="U5" i="17"/>
  <c r="AY5" i="5"/>
  <c r="B11" i="5"/>
  <c r="AY45" i="5"/>
  <c r="Z19" i="5"/>
  <c r="AL48" i="5" s="1"/>
  <c r="A11" i="5"/>
  <c r="AL11" i="5" s="1"/>
  <c r="Z12" i="5"/>
  <c r="AL38" i="5" s="1"/>
  <c r="F20" i="5"/>
  <c r="AY8" i="5"/>
  <c r="AY5" i="17"/>
  <c r="K15" i="5"/>
  <c r="S18" i="5"/>
  <c r="AY12" i="5"/>
  <c r="J15" i="5"/>
  <c r="AL23" i="5" s="1"/>
  <c r="AY39" i="5"/>
  <c r="R18" i="5"/>
  <c r="AL42" i="5" s="1"/>
  <c r="BU5" i="17"/>
  <c r="Z9" i="5"/>
  <c r="AL35" i="5" s="1"/>
  <c r="N22" i="11"/>
  <c r="J10" i="5"/>
  <c r="AL15" i="5" s="1"/>
  <c r="A8" i="5"/>
  <c r="AL8" i="5" s="1"/>
  <c r="A12" i="5"/>
  <c r="AL12" i="5" s="1"/>
  <c r="K10" i="5"/>
  <c r="B16" i="5"/>
  <c r="AY32" i="5"/>
  <c r="I13" i="5"/>
  <c r="AE5" i="17"/>
  <c r="B12" i="5"/>
  <c r="F13" i="5"/>
  <c r="AY9" i="5"/>
  <c r="AU5" i="17"/>
  <c r="B18" i="5"/>
  <c r="Y5" i="17"/>
  <c r="AY7" i="5"/>
  <c r="CA5" i="17"/>
  <c r="AD13" i="5"/>
  <c r="Y13" i="5"/>
  <c r="Z17" i="5"/>
  <c r="AL46" i="5" s="1"/>
  <c r="AE13" i="5"/>
  <c r="CC5" i="17"/>
  <c r="AK5" i="17"/>
  <c r="AA17" i="5"/>
  <c r="AY36" i="5"/>
  <c r="W13" i="5"/>
  <c r="AY25" i="5"/>
  <c r="P20" i="5"/>
  <c r="AY15" i="5"/>
  <c r="AO5" i="17"/>
  <c r="J18" i="5"/>
  <c r="AL26" i="5" s="1"/>
  <c r="R10" i="5"/>
  <c r="AL31" i="5" s="1"/>
  <c r="X13" i="5"/>
  <c r="V13" i="5"/>
  <c r="AF13" i="5"/>
  <c r="BM5" i="17"/>
  <c r="R8" i="5"/>
  <c r="AL29" i="5" s="1"/>
  <c r="N13" i="5"/>
  <c r="AG20" i="5"/>
  <c r="AY43" i="5"/>
  <c r="BI5" i="17"/>
  <c r="AY35" i="5"/>
  <c r="AG13" i="5"/>
  <c r="AY28" i="5"/>
  <c r="Q20" i="5"/>
  <c r="H20" i="5"/>
  <c r="AF20" i="5"/>
  <c r="AY42" i="5"/>
  <c r="Z16" i="5"/>
  <c r="AL45" i="5" s="1"/>
  <c r="H13" i="5"/>
  <c r="P13" i="5"/>
  <c r="AE20" i="5"/>
  <c r="R17" i="5"/>
  <c r="AL41" i="5" s="1"/>
  <c r="S17" i="5"/>
  <c r="Q13" i="5"/>
  <c r="O13" i="5"/>
  <c r="W5" i="17"/>
  <c r="AY6" i="5"/>
  <c r="B9" i="5"/>
  <c r="A9" i="5"/>
  <c r="AL9" i="5" s="1"/>
  <c r="AD20" i="5"/>
  <c r="O20" i="5"/>
  <c r="AY21" i="5"/>
  <c r="G20" i="5"/>
  <c r="BG5" i="17"/>
  <c r="J19" i="5"/>
  <c r="AL28" i="5" s="1"/>
  <c r="K19" i="5"/>
  <c r="AS5" i="17"/>
  <c r="B17" i="5"/>
  <c r="Y20" i="5"/>
  <c r="AY23" i="5"/>
  <c r="K18" i="5"/>
  <c r="AY38" i="5"/>
  <c r="K12" i="5"/>
  <c r="J12" i="5"/>
  <c r="AL17" i="5" s="1"/>
  <c r="CG5" i="17"/>
  <c r="AY17" i="5"/>
  <c r="AY14" i="5"/>
  <c r="BA5" i="17"/>
  <c r="K16" i="5"/>
  <c r="J16" i="5"/>
  <c r="AL24" i="5" s="1"/>
  <c r="V20" i="5"/>
  <c r="N20" i="5"/>
  <c r="AA16" i="5"/>
  <c r="X20" i="5"/>
  <c r="G13" i="5"/>
  <c r="Q24" i="5"/>
  <c r="AM5" i="17"/>
  <c r="W20" i="5"/>
  <c r="S15" i="5"/>
  <c r="K11" i="5"/>
  <c r="J11" i="5"/>
  <c r="AL16" i="5" s="1"/>
  <c r="I20" i="5"/>
  <c r="A15" i="5"/>
  <c r="AL18" i="5" s="1"/>
  <c r="B15" i="5"/>
  <c r="Z8" i="11"/>
  <c r="Y8" i="11" s="1"/>
  <c r="B34" i="11"/>
  <c r="B39" i="11" s="1"/>
  <c r="H33" i="11"/>
  <c r="H38" i="11" s="1"/>
  <c r="H5" i="11"/>
  <c r="Z13" i="11" s="1"/>
  <c r="Y13" i="11" s="1"/>
  <c r="H5" i="17"/>
  <c r="K5" i="17"/>
  <c r="P5" i="11"/>
  <c r="Z15" i="11" s="1"/>
  <c r="Y15" i="11" s="1"/>
  <c r="L5" i="17"/>
  <c r="D6" i="11"/>
  <c r="Z16" i="11" s="1"/>
  <c r="Y16" i="11" s="1"/>
  <c r="Y27" i="5"/>
  <c r="M21" i="11" s="1"/>
  <c r="B28" i="11" l="1"/>
  <c r="G30" i="11"/>
  <c r="S13" i="5"/>
  <c r="B30" i="11"/>
  <c r="N27" i="5"/>
  <c r="CZ5" i="17" s="1"/>
  <c r="DR5" i="17"/>
  <c r="G29" i="11"/>
  <c r="DQ5" i="17"/>
  <c r="J24" i="11"/>
  <c r="AA20" i="5"/>
  <c r="AA15" i="11"/>
  <c r="AE15" i="11" s="1"/>
  <c r="AA8" i="11"/>
  <c r="AE8" i="11" s="1"/>
  <c r="AD27" i="5"/>
  <c r="DJ5" i="17" s="1"/>
  <c r="AA16" i="11"/>
  <c r="AE16" i="11" s="1"/>
  <c r="B13" i="5"/>
  <c r="AA6" i="11"/>
  <c r="AE6" i="11" s="1"/>
  <c r="AA7" i="11"/>
  <c r="AE7" i="11" s="1"/>
  <c r="AA11" i="11"/>
  <c r="AE11" i="11" s="1"/>
  <c r="AA19" i="11"/>
  <c r="AE19" i="11" s="1"/>
  <c r="AA3" i="11"/>
  <c r="AE3" i="11" s="1"/>
  <c r="AA12" i="11"/>
  <c r="AE12" i="11" s="1"/>
  <c r="AA20" i="11"/>
  <c r="AE20" i="11" s="1"/>
  <c r="AD26" i="5"/>
  <c r="DI5" i="17" s="1"/>
  <c r="AD25" i="5"/>
  <c r="F21" i="11" s="1"/>
  <c r="V24" i="11"/>
  <c r="J18" i="11" s="1"/>
  <c r="L18" i="11" s="1"/>
  <c r="V15" i="11"/>
  <c r="B16" i="11" s="1"/>
  <c r="I16" i="11" s="1"/>
  <c r="K20" i="5"/>
  <c r="V14" i="11"/>
  <c r="B15" i="11" s="1"/>
  <c r="B20" i="5"/>
  <c r="V12" i="11"/>
  <c r="B13" i="11" s="1"/>
  <c r="AA4" i="11"/>
  <c r="AE4" i="11" s="1"/>
  <c r="AA9" i="11"/>
  <c r="AE9" i="11" s="1"/>
  <c r="AA13" i="11"/>
  <c r="AE13" i="11" s="1"/>
  <c r="AA17" i="11"/>
  <c r="AE17" i="11" s="1"/>
  <c r="AA21" i="11"/>
  <c r="AE21" i="11" s="1"/>
  <c r="K13" i="5"/>
  <c r="V22" i="11"/>
  <c r="J16" i="11" s="1"/>
  <c r="V21" i="11"/>
  <c r="J15" i="11" s="1"/>
  <c r="V16" i="11"/>
  <c r="B17" i="11" s="1"/>
  <c r="V20" i="11"/>
  <c r="J14" i="11" s="1"/>
  <c r="V19" i="11"/>
  <c r="J13" i="11" s="1"/>
  <c r="V17" i="11"/>
  <c r="B18" i="11" s="1"/>
  <c r="V18" i="11"/>
  <c r="J12" i="11" s="1"/>
  <c r="V23" i="11"/>
  <c r="J17" i="11" s="1"/>
  <c r="AA5" i="11"/>
  <c r="AE5" i="11" s="1"/>
  <c r="AA10" i="11"/>
  <c r="AE10" i="11" s="1"/>
  <c r="AA14" i="11"/>
  <c r="AE14" i="11" s="1"/>
  <c r="AA18" i="11"/>
  <c r="AE18" i="11" s="1"/>
  <c r="S20" i="5"/>
  <c r="V13" i="11"/>
  <c r="B14" i="11" s="1"/>
  <c r="V11" i="11"/>
  <c r="B12" i="11" s="1"/>
  <c r="E24" i="11" l="1"/>
  <c r="N25" i="5"/>
  <c r="E23" i="11" s="1"/>
  <c r="Q21" i="11"/>
  <c r="AG29" i="5"/>
  <c r="DH5" i="17"/>
  <c r="DK5" i="17" s="1"/>
  <c r="K21" i="11"/>
  <c r="P18" i="11"/>
  <c r="Q18" i="11"/>
  <c r="K18" i="11"/>
  <c r="T21" i="5"/>
  <c r="N28" i="5" s="1"/>
  <c r="E25" i="11" s="1"/>
  <c r="H16" i="11"/>
  <c r="C16" i="11"/>
  <c r="D16" i="11"/>
  <c r="C15" i="11"/>
  <c r="D15" i="11"/>
  <c r="I15" i="11"/>
  <c r="H15" i="11"/>
  <c r="I14" i="11"/>
  <c r="D14" i="11"/>
  <c r="H14" i="11"/>
  <c r="C14" i="11"/>
  <c r="H17" i="11"/>
  <c r="D17" i="11"/>
  <c r="C17" i="11"/>
  <c r="I17" i="11"/>
  <c r="L13" i="11"/>
  <c r="K13" i="11"/>
  <c r="Q13" i="11"/>
  <c r="P13" i="11"/>
  <c r="P15" i="11"/>
  <c r="L15" i="11"/>
  <c r="K15" i="11"/>
  <c r="Q15" i="11"/>
  <c r="K17" i="11"/>
  <c r="Q17" i="11"/>
  <c r="P17" i="11"/>
  <c r="L17" i="11"/>
  <c r="P14" i="11"/>
  <c r="K14" i="11"/>
  <c r="L14" i="11"/>
  <c r="Q14" i="11"/>
  <c r="Q16" i="11"/>
  <c r="P16" i="11"/>
  <c r="L16" i="11"/>
  <c r="K16" i="11"/>
  <c r="D13" i="11"/>
  <c r="C13" i="11"/>
  <c r="I13" i="11"/>
  <c r="H13" i="11"/>
  <c r="I18" i="11"/>
  <c r="D18" i="11"/>
  <c r="H18" i="11"/>
  <c r="C18" i="11"/>
  <c r="C12" i="11"/>
  <c r="I12" i="11"/>
  <c r="H12" i="11"/>
  <c r="D12" i="11"/>
  <c r="K12" i="11"/>
  <c r="Q12" i="11"/>
  <c r="P12" i="11"/>
  <c r="L12" i="11"/>
  <c r="DA5" i="17" l="1"/>
  <c r="DC5" i="17"/>
  <c r="N29" i="5"/>
  <c r="V29" i="5" s="1"/>
  <c r="DF5" i="17" s="1"/>
  <c r="T1" i="11"/>
  <c r="CT5" i="17"/>
  <c r="CD5" i="17"/>
  <c r="BN5" i="17"/>
  <c r="AX5" i="17"/>
  <c r="AH5" i="17"/>
  <c r="CR5" i="17"/>
  <c r="CB5" i="17"/>
  <c r="BL5" i="17"/>
  <c r="AV5" i="17"/>
  <c r="AF5" i="17"/>
  <c r="BR5" i="17"/>
  <c r="AL5" i="17"/>
  <c r="CF5" i="17"/>
  <c r="AJ5" i="17"/>
  <c r="CP5" i="17"/>
  <c r="BZ5" i="17"/>
  <c r="BJ5" i="17"/>
  <c r="AT5" i="17"/>
  <c r="AD5" i="17"/>
  <c r="CN5" i="17"/>
  <c r="BX5" i="17"/>
  <c r="BH5" i="17"/>
  <c r="AR5" i="17"/>
  <c r="AB5" i="17"/>
  <c r="AZ5" i="17"/>
  <c r="T5" i="17"/>
  <c r="CL5" i="17"/>
  <c r="BV5" i="17"/>
  <c r="BF5" i="17"/>
  <c r="AP5" i="17"/>
  <c r="Z5" i="17"/>
  <c r="CJ5" i="17"/>
  <c r="BT5" i="17"/>
  <c r="BD5" i="17"/>
  <c r="AN5" i="17"/>
  <c r="X5" i="17"/>
  <c r="CH5" i="17"/>
  <c r="BB5" i="17"/>
  <c r="V5" i="17"/>
  <c r="BP5" i="17"/>
  <c r="T2" i="11"/>
  <c r="DD5" i="17" l="1"/>
  <c r="AC29" i="5"/>
  <c r="F38" i="11" s="1"/>
  <c r="E26" i="11"/>
  <c r="F33" i="11" s="1"/>
  <c r="DG5" i="17" l="1"/>
</calcChain>
</file>

<file path=xl/sharedStrings.xml><?xml version="1.0" encoding="utf-8"?>
<sst xmlns="http://schemas.openxmlformats.org/spreadsheetml/2006/main" count="129081" uniqueCount="2206">
  <si>
    <t>تاريخه</t>
  </si>
  <si>
    <t>تدوير رسوم</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</si>
  <si>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</si>
  <si>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</si>
  <si>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</si>
  <si>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</si>
  <si>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</si>
  <si>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</si>
  <si>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</si>
  <si>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</si>
  <si>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</si>
  <si>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</si>
  <si>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</si>
  <si>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</si>
  <si>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</si>
  <si>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</si>
  <si>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</si>
  <si>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</si>
  <si>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الفصل الثاني</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</si>
  <si>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</si>
  <si>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</si>
  <si>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</si>
  <si>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</si>
  <si>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</si>
  <si>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</si>
  <si>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</si>
  <si>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</si>
  <si>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نوع الثانوية</t>
  </si>
  <si>
    <t>رمز المقرر</t>
  </si>
  <si>
    <t>اسم المقرر</t>
  </si>
  <si>
    <t xml:space="preserve">إلى المصرف العقاري </t>
  </si>
  <si>
    <t>يرجى قبض مبلغ  قدره</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</si>
  <si>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</si>
  <si>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</si>
  <si>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</si>
  <si>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</si>
  <si>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</si>
  <si>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</si>
  <si>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</si>
  <si>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</si>
  <si>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</si>
  <si>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</si>
  <si>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</si>
  <si>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</si>
  <si>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</si>
  <si>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</si>
  <si>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</si>
  <si>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</si>
  <si>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</si>
  <si>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الاب</t>
  </si>
  <si>
    <t>الأم</t>
  </si>
  <si>
    <t>تاريخ الميلاد</t>
  </si>
  <si>
    <t>الرقم الوطني</t>
  </si>
  <si>
    <t>سنة الشهادة</t>
  </si>
  <si>
    <t>محافظ الشهادة</t>
  </si>
  <si>
    <t>العنوان الدائم</t>
  </si>
  <si>
    <t>الاسم والنسبه</t>
  </si>
  <si>
    <t>المحافظة</t>
  </si>
  <si>
    <t>ذوي الشهداء وجرحى الجيش العربي السوري</t>
  </si>
  <si>
    <t>رقم تدوير رسوم</t>
  </si>
  <si>
    <t>تاريخ تدوير رسوم</t>
  </si>
  <si>
    <t>الرابعة</t>
  </si>
  <si>
    <t>حسين</t>
  </si>
  <si>
    <t>صالح</t>
  </si>
  <si>
    <t>عمر</t>
  </si>
  <si>
    <t>محمود</t>
  </si>
  <si>
    <t>مروان</t>
  </si>
  <si>
    <t>الرابعة حديث</t>
  </si>
  <si>
    <t>محمد</t>
  </si>
  <si>
    <t>سالم</t>
  </si>
  <si>
    <t>عدنان</t>
  </si>
  <si>
    <t>علي</t>
  </si>
  <si>
    <t>يوسف</t>
  </si>
  <si>
    <t>جمال</t>
  </si>
  <si>
    <t>صلاح</t>
  </si>
  <si>
    <t>فائز</t>
  </si>
  <si>
    <t>محمد علي</t>
  </si>
  <si>
    <t>سليمان</t>
  </si>
  <si>
    <t>تيسير</t>
  </si>
  <si>
    <t>اسماعيل</t>
  </si>
  <si>
    <t>فواز</t>
  </si>
  <si>
    <t>بشير</t>
  </si>
  <si>
    <t>محسن</t>
  </si>
  <si>
    <t>جميل</t>
  </si>
  <si>
    <t>جورج</t>
  </si>
  <si>
    <t>عطيه</t>
  </si>
  <si>
    <t>بسام</t>
  </si>
  <si>
    <t>محي الدين</t>
  </si>
  <si>
    <t>رفيق</t>
  </si>
  <si>
    <t>غسان</t>
  </si>
  <si>
    <t>حسن</t>
  </si>
  <si>
    <t>عباس</t>
  </si>
  <si>
    <t>عبد الرزاق</t>
  </si>
  <si>
    <t>خضر</t>
  </si>
  <si>
    <t>ابراهيم</t>
  </si>
  <si>
    <t>فيصل</t>
  </si>
  <si>
    <t>محمد خير</t>
  </si>
  <si>
    <t>زياد</t>
  </si>
  <si>
    <t>سلمان</t>
  </si>
  <si>
    <t>عيسى</t>
  </si>
  <si>
    <t>ناصر</t>
  </si>
  <si>
    <t>نايف</t>
  </si>
  <si>
    <t>عصام</t>
  </si>
  <si>
    <t>توفيق</t>
  </si>
  <si>
    <t>موفق</t>
  </si>
  <si>
    <t>احمد</t>
  </si>
  <si>
    <t>يحيى</t>
  </si>
  <si>
    <t>خليل</t>
  </si>
  <si>
    <t>نذير</t>
  </si>
  <si>
    <t>منصور</t>
  </si>
  <si>
    <t>نزار</t>
  </si>
  <si>
    <t>فؤاد</t>
  </si>
  <si>
    <t>بشار</t>
  </si>
  <si>
    <t>حكمت</t>
  </si>
  <si>
    <t>نضال</t>
  </si>
  <si>
    <t>صباح</t>
  </si>
  <si>
    <t>خالد</t>
  </si>
  <si>
    <t>عبد العزيز</t>
  </si>
  <si>
    <t>عبد الله</t>
  </si>
  <si>
    <t>الياس</t>
  </si>
  <si>
    <t>منذر</t>
  </si>
  <si>
    <t>ماجد</t>
  </si>
  <si>
    <t>عبد المجيد</t>
  </si>
  <si>
    <t>مازن</t>
  </si>
  <si>
    <t>ايمن</t>
  </si>
  <si>
    <t>منير</t>
  </si>
  <si>
    <t>عبده</t>
  </si>
  <si>
    <t>يونس</t>
  </si>
  <si>
    <t>مصطفى</t>
  </si>
  <si>
    <t>نبيل</t>
  </si>
  <si>
    <t>عماد</t>
  </si>
  <si>
    <t>هشام</t>
  </si>
  <si>
    <t>موسى</t>
  </si>
  <si>
    <t>حبيب</t>
  </si>
  <si>
    <t>محمد بشار</t>
  </si>
  <si>
    <t>نادر</t>
  </si>
  <si>
    <t>رضوان</t>
  </si>
  <si>
    <t>فريد</t>
  </si>
  <si>
    <t>وليد</t>
  </si>
  <si>
    <t>محمد باسم</t>
  </si>
  <si>
    <t>سمير</t>
  </si>
  <si>
    <t>كمال</t>
  </si>
  <si>
    <t>نزيه</t>
  </si>
  <si>
    <t>غازي</t>
  </si>
  <si>
    <t>ممدوح</t>
  </si>
  <si>
    <t>فايز</t>
  </si>
  <si>
    <t>نور الدين</t>
  </si>
  <si>
    <t>جابر</t>
  </si>
  <si>
    <t>رياض</t>
  </si>
  <si>
    <t>امين</t>
  </si>
  <si>
    <t>عادل</t>
  </si>
  <si>
    <t>سليم</t>
  </si>
  <si>
    <t>هيثم</t>
  </si>
  <si>
    <t>شريف</t>
  </si>
  <si>
    <t>علاء الدين</t>
  </si>
  <si>
    <t>مفيد</t>
  </si>
  <si>
    <t>زهير</t>
  </si>
  <si>
    <t>محمد عيد</t>
  </si>
  <si>
    <t>سهيل</t>
  </si>
  <si>
    <t>جهاد</t>
  </si>
  <si>
    <t>عبد الكريم</t>
  </si>
  <si>
    <t>فهد</t>
  </si>
  <si>
    <t>عبدالله</t>
  </si>
  <si>
    <t>عمار</t>
  </si>
  <si>
    <t>سامي</t>
  </si>
  <si>
    <t>عبد اللطيف</t>
  </si>
  <si>
    <t>حمزه</t>
  </si>
  <si>
    <t>نصر</t>
  </si>
  <si>
    <t>عاصم</t>
  </si>
  <si>
    <t>صفوان</t>
  </si>
  <si>
    <t>لؤي</t>
  </si>
  <si>
    <t>عبد الرحيم</t>
  </si>
  <si>
    <t>غانم</t>
  </si>
  <si>
    <t>محمد بسام</t>
  </si>
  <si>
    <t>حسام الدين</t>
  </si>
  <si>
    <t>اسامه</t>
  </si>
  <si>
    <t>فوزي</t>
  </si>
  <si>
    <t>معتز</t>
  </si>
  <si>
    <t>عبد الغني</t>
  </si>
  <si>
    <t>محمد عدنان</t>
  </si>
  <si>
    <t>نبيه</t>
  </si>
  <si>
    <t>سامر</t>
  </si>
  <si>
    <t>ميسر</t>
  </si>
  <si>
    <t>ياسين</t>
  </si>
  <si>
    <t>محمد اديب</t>
  </si>
  <si>
    <t>حسن حسن</t>
  </si>
  <si>
    <t>عبد الحميد</t>
  </si>
  <si>
    <t>حمدي</t>
  </si>
  <si>
    <t>سهام</t>
  </si>
  <si>
    <t>بهاء الدين</t>
  </si>
  <si>
    <t>محمد ديب</t>
  </si>
  <si>
    <t>نهاد</t>
  </si>
  <si>
    <t>محمد منذر</t>
  </si>
  <si>
    <t>كلمة السر</t>
  </si>
  <si>
    <t>الاسم</t>
  </si>
  <si>
    <t>عمار سعيد</t>
  </si>
  <si>
    <t>نهاد الأحمر</t>
  </si>
  <si>
    <t>عمر الإمام</t>
  </si>
  <si>
    <t>اتبع الخطوات التالية:</t>
  </si>
  <si>
    <t>الإستمارة وإطبع منها أربعة نسخ</t>
  </si>
  <si>
    <t xml:space="preserve">بعد الإنتهاء من عملية إختيار المقررات إنتقل إلى صفحة </t>
  </si>
  <si>
    <t>الموبايل</t>
  </si>
  <si>
    <t>الهاتف</t>
  </si>
  <si>
    <t>شعبة التجنيد</t>
  </si>
  <si>
    <t>العنوان :</t>
  </si>
  <si>
    <t>ر2</t>
  </si>
  <si>
    <t>ج</t>
  </si>
  <si>
    <t>ر1</t>
  </si>
  <si>
    <t>نوع الحسم</t>
  </si>
  <si>
    <t>نقابة معلمين</t>
  </si>
  <si>
    <t>ذوي إحتياجات الخاصة</t>
  </si>
  <si>
    <t>سجين</t>
  </si>
  <si>
    <t>رسم التسجيل</t>
  </si>
  <si>
    <t>عدد المقررات المسجلة لأول مرة</t>
  </si>
  <si>
    <t>عدد المقررات المسجلة للمرة الثانية</t>
  </si>
  <si>
    <t>عدد المواد الراسبة للمرة الأولى</t>
  </si>
  <si>
    <t>عدد المواد الراسبة للمرة الثانية</t>
  </si>
  <si>
    <t>مها</t>
  </si>
  <si>
    <t>ايمان</t>
  </si>
  <si>
    <t>سلوى</t>
  </si>
  <si>
    <t>مريم</t>
  </si>
  <si>
    <t>خلود</t>
  </si>
  <si>
    <t>سناء</t>
  </si>
  <si>
    <t>كوثر</t>
  </si>
  <si>
    <t>وفاء</t>
  </si>
  <si>
    <t>ثناء</t>
  </si>
  <si>
    <t>يسرى</t>
  </si>
  <si>
    <t>رنده</t>
  </si>
  <si>
    <t>ميسون</t>
  </si>
  <si>
    <t>حليمه</t>
  </si>
  <si>
    <t>امال</t>
  </si>
  <si>
    <t>سميره</t>
  </si>
  <si>
    <t>نجوى</t>
  </si>
  <si>
    <t>منى</t>
  </si>
  <si>
    <t>سمر</t>
  </si>
  <si>
    <t>جميله</t>
  </si>
  <si>
    <t>عليا</t>
  </si>
  <si>
    <t>خديجه</t>
  </si>
  <si>
    <t>رجاء</t>
  </si>
  <si>
    <t>هند</t>
  </si>
  <si>
    <t>حنان</t>
  </si>
  <si>
    <t>فاتن</t>
  </si>
  <si>
    <t>نوال</t>
  </si>
  <si>
    <t>زينب</t>
  </si>
  <si>
    <t>ميساء</t>
  </si>
  <si>
    <t>وداد</t>
  </si>
  <si>
    <t>هناء</t>
  </si>
  <si>
    <t>دلال</t>
  </si>
  <si>
    <t>فاطمه</t>
  </si>
  <si>
    <t>سلام</t>
  </si>
  <si>
    <t>سحر</t>
  </si>
  <si>
    <t>منيره</t>
  </si>
  <si>
    <t>قمر</t>
  </si>
  <si>
    <t>ندى</t>
  </si>
  <si>
    <t>هيام</t>
  </si>
  <si>
    <t>كوكب</t>
  </si>
  <si>
    <t>سعاد</t>
  </si>
  <si>
    <t>سكينه</t>
  </si>
  <si>
    <t>امينه</t>
  </si>
  <si>
    <t>سوسن</t>
  </si>
  <si>
    <t>حياه</t>
  </si>
  <si>
    <t>سميحه</t>
  </si>
  <si>
    <t>عبير</t>
  </si>
  <si>
    <t>رغداء</t>
  </si>
  <si>
    <t>صبحه</t>
  </si>
  <si>
    <t>اسماء</t>
  </si>
  <si>
    <t>هيفاء</t>
  </si>
  <si>
    <t>رتيبه</t>
  </si>
  <si>
    <t>فاطمة</t>
  </si>
  <si>
    <t>هدى</t>
  </si>
  <si>
    <t>مطيعه</t>
  </si>
  <si>
    <t>هاله</t>
  </si>
  <si>
    <t>زهره</t>
  </si>
  <si>
    <t>انتصار</t>
  </si>
  <si>
    <t>بديعه</t>
  </si>
  <si>
    <t>نعيمه</t>
  </si>
  <si>
    <t>اميره</t>
  </si>
  <si>
    <t>غاده</t>
  </si>
  <si>
    <t>لطيفه</t>
  </si>
  <si>
    <t>صفاء</t>
  </si>
  <si>
    <t>باسمه</t>
  </si>
  <si>
    <t>ريما</t>
  </si>
  <si>
    <t>ابتسام</t>
  </si>
  <si>
    <t>سهيله</t>
  </si>
  <si>
    <t>الهام</t>
  </si>
  <si>
    <t>عائشه</t>
  </si>
  <si>
    <t>خوله</t>
  </si>
  <si>
    <t>ليلى</t>
  </si>
  <si>
    <t>لينا</t>
  </si>
  <si>
    <t>نبيله</t>
  </si>
  <si>
    <t>سعده</t>
  </si>
  <si>
    <t>هديه</t>
  </si>
  <si>
    <t>فوزيه</t>
  </si>
  <si>
    <t>امل</t>
  </si>
  <si>
    <t>ناديا</t>
  </si>
  <si>
    <t>حميده</t>
  </si>
  <si>
    <t>عزيزه</t>
  </si>
  <si>
    <t>ملك</t>
  </si>
  <si>
    <t>امنه</t>
  </si>
  <si>
    <t>سليمه</t>
  </si>
  <si>
    <t>اسد</t>
  </si>
  <si>
    <t>مياده</t>
  </si>
  <si>
    <t>خالديه</t>
  </si>
  <si>
    <t>ناريمان</t>
  </si>
  <si>
    <t>روضه</t>
  </si>
  <si>
    <t>فريال</t>
  </si>
  <si>
    <t>رانيا</t>
  </si>
  <si>
    <t>سهير</t>
  </si>
  <si>
    <t>ساميه</t>
  </si>
  <si>
    <t>مامون</t>
  </si>
  <si>
    <t>رحاب</t>
  </si>
  <si>
    <t>نهله</t>
  </si>
  <si>
    <t>فاديا</t>
  </si>
  <si>
    <t>روعه</t>
  </si>
  <si>
    <t>فتحيه</t>
  </si>
  <si>
    <t>عائده</t>
  </si>
  <si>
    <t>هاجر</t>
  </si>
  <si>
    <t>ريم</t>
  </si>
  <si>
    <t>سوزان</t>
  </si>
  <si>
    <t>جهينه</t>
  </si>
  <si>
    <t>عفاف</t>
  </si>
  <si>
    <t>فريزه</t>
  </si>
  <si>
    <t>هناده</t>
  </si>
  <si>
    <t>لميس</t>
  </si>
  <si>
    <t>سوريا</t>
  </si>
  <si>
    <t>رغده</t>
  </si>
  <si>
    <t>ازدهار</t>
  </si>
  <si>
    <t>انطوانيت</t>
  </si>
  <si>
    <t>فتاه</t>
  </si>
  <si>
    <t>انيسه</t>
  </si>
  <si>
    <t>عواطف</t>
  </si>
  <si>
    <t>رقيه</t>
  </si>
  <si>
    <t>ملكه</t>
  </si>
  <si>
    <t>شهيره</t>
  </si>
  <si>
    <t>كاسر</t>
  </si>
  <si>
    <t>وصفيه</t>
  </si>
  <si>
    <t>خالده</t>
  </si>
  <si>
    <t>نداء</t>
  </si>
  <si>
    <t>زهور</t>
  </si>
  <si>
    <t>رفيقه</t>
  </si>
  <si>
    <t>شمه</t>
  </si>
  <si>
    <t>المقرر المسجل للمرة الأولى</t>
  </si>
  <si>
    <t>المقرر المسجل للمرة الثانية</t>
  </si>
  <si>
    <t>المقرر المسجل لاكثر من مرة</t>
  </si>
  <si>
    <t/>
  </si>
  <si>
    <t>place of birth</t>
  </si>
  <si>
    <t>Mother Name</t>
  </si>
  <si>
    <t>Father Name</t>
  </si>
  <si>
    <t>Full Name</t>
  </si>
  <si>
    <t>مكان ورقم القيد</t>
  </si>
  <si>
    <t>لا</t>
  </si>
  <si>
    <t>نعم</t>
  </si>
  <si>
    <t>دمشق</t>
  </si>
  <si>
    <t>علمي</t>
  </si>
  <si>
    <t>ريف دمشق</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</si>
  <si>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</si>
  <si>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</si>
  <si>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</si>
  <si>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</si>
  <si>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</si>
  <si>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</si>
  <si>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</si>
  <si>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</si>
  <si>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رقم الموبايل</t>
  </si>
  <si>
    <t>طرطوس</t>
  </si>
  <si>
    <t>إدلب</t>
  </si>
  <si>
    <t>نوع الشهادة الثانوية</t>
  </si>
  <si>
    <t>السويداء</t>
  </si>
  <si>
    <t>القنيطرة</t>
  </si>
  <si>
    <t>درعا</t>
  </si>
  <si>
    <t>الحسكة</t>
  </si>
  <si>
    <t>دير الزور</t>
  </si>
  <si>
    <t>الرقة</t>
  </si>
  <si>
    <t>ذكر</t>
  </si>
  <si>
    <t>أنثى</t>
  </si>
  <si>
    <t>العربية السورية</t>
  </si>
  <si>
    <t>أدبي</t>
  </si>
  <si>
    <t>النبك</t>
  </si>
  <si>
    <t>جرمانا</t>
  </si>
  <si>
    <t>قامشلي</t>
  </si>
  <si>
    <t>الفلسطينية السورية</t>
  </si>
  <si>
    <t>اللبنانية</t>
  </si>
  <si>
    <t>الأردنية</t>
  </si>
  <si>
    <t>العراقية</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</si>
  <si>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</si>
  <si>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</si>
  <si>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</si>
  <si>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</si>
  <si>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</si>
  <si>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</si>
  <si>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</si>
  <si>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عند اختيار المقررتضع بجانب اسم المقرر بالعمود الأزرق رقم /1/</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</si>
  <si>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</si>
  <si>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</si>
  <si>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</si>
  <si>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</si>
  <si>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ذوي الاحتياجات الخاصة</t>
  </si>
  <si>
    <t>الحاصلين على وثيقة وفاة من مكتب شؤون الشهداء والجرحى والمفقودين لأبناء و أزواج المتوفيين بالعمليات المشابهة للعمليات الحربية</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</si>
  <si>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</si>
  <si>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</si>
  <si>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</si>
  <si>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t xml:space="preserve">هيثم </t>
  </si>
  <si>
    <t>طه</t>
  </si>
  <si>
    <t xml:space="preserve">احمد </t>
  </si>
  <si>
    <t>خديجة</t>
  </si>
  <si>
    <t>ماري</t>
  </si>
  <si>
    <t>دعد</t>
  </si>
  <si>
    <t>فارس</t>
  </si>
  <si>
    <t>نبيها</t>
  </si>
  <si>
    <t>تغريد</t>
  </si>
  <si>
    <t>محمد امين</t>
  </si>
  <si>
    <t>ياسر</t>
  </si>
  <si>
    <t>محمد ياسر</t>
  </si>
  <si>
    <t>غادة</t>
  </si>
  <si>
    <t>جورجيت</t>
  </si>
  <si>
    <t>محمد فواز</t>
  </si>
  <si>
    <t>عز الدين</t>
  </si>
  <si>
    <t>ثريا</t>
  </si>
  <si>
    <t>عائشة</t>
  </si>
  <si>
    <t>غالب</t>
  </si>
  <si>
    <t>فلك</t>
  </si>
  <si>
    <t>اكرم</t>
  </si>
  <si>
    <t>هايل</t>
  </si>
  <si>
    <t>حافظ</t>
  </si>
  <si>
    <t xml:space="preserve">محمد </t>
  </si>
  <si>
    <t>رابعه</t>
  </si>
  <si>
    <t>وفيق</t>
  </si>
  <si>
    <t>نواف</t>
  </si>
  <si>
    <t>نجاح</t>
  </si>
  <si>
    <t>اسعد</t>
  </si>
  <si>
    <t>حياة</t>
  </si>
  <si>
    <t>ايوب</t>
  </si>
  <si>
    <t>حسيبه</t>
  </si>
  <si>
    <t>ريمه</t>
  </si>
  <si>
    <t>سعيد</t>
  </si>
  <si>
    <t>نجيب</t>
  </si>
  <si>
    <t>نجم</t>
  </si>
  <si>
    <t>رشيد</t>
  </si>
  <si>
    <t>احلام</t>
  </si>
  <si>
    <t>رسميه</t>
  </si>
  <si>
    <t>منتهى</t>
  </si>
  <si>
    <t>محمد الخطيب</t>
  </si>
  <si>
    <t>حمزة</t>
  </si>
  <si>
    <t>قاسم</t>
  </si>
  <si>
    <t>هنادي</t>
  </si>
  <si>
    <t>حمود</t>
  </si>
  <si>
    <t>نسرين</t>
  </si>
  <si>
    <t>كفاح</t>
  </si>
  <si>
    <t>اميمه</t>
  </si>
  <si>
    <t>رمضان</t>
  </si>
  <si>
    <t>جمانه</t>
  </si>
  <si>
    <t>صبحيه</t>
  </si>
  <si>
    <t>عبد السلام</t>
  </si>
  <si>
    <t>زهيه</t>
  </si>
  <si>
    <t>حسنه</t>
  </si>
  <si>
    <t>رائده</t>
  </si>
  <si>
    <t>الثالثة</t>
  </si>
  <si>
    <t>الأولى</t>
  </si>
  <si>
    <t>الثانية</t>
  </si>
  <si>
    <t>الثالثة حديث</t>
  </si>
  <si>
    <t>الثانية حديث</t>
  </si>
  <si>
    <t>خلف</t>
  </si>
  <si>
    <t>نعيم</t>
  </si>
  <si>
    <t>صلاح الدين</t>
  </si>
  <si>
    <t>مرعي</t>
  </si>
  <si>
    <t>طلال</t>
  </si>
  <si>
    <t>احسان</t>
  </si>
  <si>
    <t>عطا</t>
  </si>
  <si>
    <t>اعتدال</t>
  </si>
  <si>
    <t>اياد</t>
  </si>
  <si>
    <t>ماجده</t>
  </si>
  <si>
    <t>مشهور</t>
  </si>
  <si>
    <t>انصاف</t>
  </si>
  <si>
    <t>اسيمه</t>
  </si>
  <si>
    <t>رامز</t>
  </si>
  <si>
    <t>ماهر</t>
  </si>
  <si>
    <t>خلدون</t>
  </si>
  <si>
    <t>منال</t>
  </si>
  <si>
    <t>رويده</t>
  </si>
  <si>
    <t>طارق</t>
  </si>
  <si>
    <t>انعام</t>
  </si>
  <si>
    <t>نديم</t>
  </si>
  <si>
    <t>رافت</t>
  </si>
  <si>
    <t>راغده</t>
  </si>
  <si>
    <t>شوكت</t>
  </si>
  <si>
    <t>بثينه</t>
  </si>
  <si>
    <t>سميه</t>
  </si>
  <si>
    <t>فضل الله</t>
  </si>
  <si>
    <t>آمال</t>
  </si>
  <si>
    <t>وسيم</t>
  </si>
  <si>
    <t>مفيده</t>
  </si>
  <si>
    <t>حسام</t>
  </si>
  <si>
    <t>مجد</t>
  </si>
  <si>
    <t>وجيهه</t>
  </si>
  <si>
    <t>فضه</t>
  </si>
  <si>
    <t>باسم</t>
  </si>
  <si>
    <t>نورس</t>
  </si>
  <si>
    <t>فيروز</t>
  </si>
  <si>
    <t>عامر</t>
  </si>
  <si>
    <t>ديب</t>
  </si>
  <si>
    <t>عيده</t>
  </si>
  <si>
    <t>فايزه</t>
  </si>
  <si>
    <t xml:space="preserve">فاطمه </t>
  </si>
  <si>
    <t>بديع</t>
  </si>
  <si>
    <t>غياث</t>
  </si>
  <si>
    <t>فراس</t>
  </si>
  <si>
    <t>هاشم</t>
  </si>
  <si>
    <t>انيس</t>
  </si>
  <si>
    <t>صبا</t>
  </si>
  <si>
    <t>هالا</t>
  </si>
  <si>
    <t>بتول</t>
  </si>
  <si>
    <t>مالك</t>
  </si>
  <si>
    <t>أحمد</t>
  </si>
  <si>
    <t xml:space="preserve">مها </t>
  </si>
  <si>
    <t>عبد المنعم</t>
  </si>
  <si>
    <t>ورده</t>
  </si>
  <si>
    <t>آمنة</t>
  </si>
  <si>
    <t>أمل</t>
  </si>
  <si>
    <t>فطوم</t>
  </si>
  <si>
    <t>جمعه</t>
  </si>
  <si>
    <t>شاديه</t>
  </si>
  <si>
    <t>اسما</t>
  </si>
  <si>
    <t>زكي</t>
  </si>
  <si>
    <t>عهد</t>
  </si>
  <si>
    <t>شذى</t>
  </si>
  <si>
    <t>مديحه</t>
  </si>
  <si>
    <t>فاديه</t>
  </si>
  <si>
    <t>سهيلا</t>
  </si>
  <si>
    <t>جمال الدين</t>
  </si>
  <si>
    <t>عايد</t>
  </si>
  <si>
    <t>معروف</t>
  </si>
  <si>
    <t>فرح</t>
  </si>
  <si>
    <t>سميح</t>
  </si>
  <si>
    <t>هنا</t>
  </si>
  <si>
    <t>عبد الرؤوف</t>
  </si>
  <si>
    <t>محمد زياد</t>
  </si>
  <si>
    <t>محمد نبيل</t>
  </si>
  <si>
    <t>ناهد</t>
  </si>
  <si>
    <t>محمد هشام</t>
  </si>
  <si>
    <t>محمد ايمن</t>
  </si>
  <si>
    <t>يسيره</t>
  </si>
  <si>
    <t>عنايه</t>
  </si>
  <si>
    <t>وجدان</t>
  </si>
  <si>
    <t>مرهف</t>
  </si>
  <si>
    <t>اسامة</t>
  </si>
  <si>
    <t>مشفى السويداء</t>
  </si>
  <si>
    <t>التونسية</t>
  </si>
  <si>
    <t>فصل أول 2018-2019</t>
  </si>
  <si>
    <t>فصل ثاني 2018-2019</t>
  </si>
  <si>
    <t>فصل أول 2019-2020</t>
  </si>
  <si>
    <t>رسم فصول الانقطاع</t>
  </si>
  <si>
    <t>رسم المقررات</t>
  </si>
  <si>
    <t>ملاحظة: عن كل فصل انقطاع رسم /15000 ل.س/</t>
  </si>
  <si>
    <t>العاملين في وزارة التعليم العالي والمؤسسات والجامعات التابعة لها وأبنائهم</t>
  </si>
  <si>
    <t>وثيقة وفاة  صادرة عن مكتب الشهداء</t>
  </si>
  <si>
    <t>طابع هلال احمر
25  ل .س</t>
  </si>
  <si>
    <t xml:space="preserve">طابع مالي
 30  ل.س   </t>
  </si>
  <si>
    <t>رسم الانقطاع</t>
  </si>
  <si>
    <t>الفصل الثاني 2018-2019</t>
  </si>
  <si>
    <t>الفصول التي انقطع فيها عن التسجيل وسدد رسومها</t>
  </si>
  <si>
    <t>جميلة</t>
  </si>
  <si>
    <t>حمدان</t>
  </si>
  <si>
    <t>بديعة</t>
  </si>
  <si>
    <t>شام</t>
  </si>
  <si>
    <t>جبلة</t>
  </si>
  <si>
    <t>يبرود</t>
  </si>
  <si>
    <t>الكويت</t>
  </si>
  <si>
    <t>مخيم اليرموك</t>
  </si>
  <si>
    <t>حماه</t>
  </si>
  <si>
    <t>معضمية</t>
  </si>
  <si>
    <t>قطيفه</t>
  </si>
  <si>
    <t>داعل</t>
  </si>
  <si>
    <t>دوما</t>
  </si>
  <si>
    <t>سلمية</t>
  </si>
  <si>
    <t>يرموك</t>
  </si>
  <si>
    <t>الحجر الاسود</t>
  </si>
  <si>
    <t>بانياس</t>
  </si>
  <si>
    <t>قطيفة</t>
  </si>
  <si>
    <t>التل</t>
  </si>
  <si>
    <t>الرياض</t>
  </si>
  <si>
    <t>نوى</t>
  </si>
  <si>
    <t>منين</t>
  </si>
  <si>
    <t xml:space="preserve">دمشق </t>
  </si>
  <si>
    <t>قطنا</t>
  </si>
  <si>
    <t>حضر</t>
  </si>
  <si>
    <t>ميادين</t>
  </si>
  <si>
    <t>قبر الست</t>
  </si>
  <si>
    <t>جديدة عرطوز</t>
  </si>
  <si>
    <t>سلحب</t>
  </si>
  <si>
    <t>ادلب</t>
  </si>
  <si>
    <t>اشرفية الوادي</t>
  </si>
  <si>
    <t>بلاط</t>
  </si>
  <si>
    <t>الفوعة</t>
  </si>
  <si>
    <t>سرغايا</t>
  </si>
  <si>
    <t>وادي العيون</t>
  </si>
  <si>
    <t>سعسع</t>
  </si>
  <si>
    <t>عين الفيجة</t>
  </si>
  <si>
    <t>القريا</t>
  </si>
  <si>
    <t>دير عطية</t>
  </si>
  <si>
    <t xml:space="preserve">السويداء </t>
  </si>
  <si>
    <t>غير سورية</t>
  </si>
  <si>
    <t>شرعية</t>
  </si>
  <si>
    <t>فصل أول 2020-2021</t>
  </si>
  <si>
    <t>الفصل الأول 2018-2019</t>
  </si>
  <si>
    <t>الفصل الأول 2019-2020</t>
  </si>
  <si>
    <t>الفصل الثاني 2020-2021</t>
  </si>
  <si>
    <t>رسوم المحتفظ بها بسبب الإيقاف</t>
  </si>
  <si>
    <t>طابع بحث علمي
25ل.س</t>
  </si>
  <si>
    <t>ملاحظة: لا يعد الطالب مسجلاً إذا لم ينفذ تعليمات التسجيل كاملةً ويسلم أوراقه إلى القسم المختص  ، وهو مسؤول عن صحة المعلومات الواردة في هذه الاستمارة</t>
  </si>
  <si>
    <t>مستنفذ</t>
  </si>
  <si>
    <t>فصل ثاني 2020-2021</t>
  </si>
  <si>
    <t>الفصل الأول 2020-2021</t>
  </si>
  <si>
    <t>أدخل الرقم الإمتحاني</t>
  </si>
  <si>
    <t>الثانوية</t>
  </si>
  <si>
    <t>01</t>
  </si>
  <si>
    <t>02</t>
  </si>
  <si>
    <t>الأولى حديث</t>
  </si>
  <si>
    <t>03</t>
  </si>
  <si>
    <t>رقم جواز السفر لغير السوريين</t>
  </si>
  <si>
    <t>رقم الهاتف</t>
  </si>
  <si>
    <t>06</t>
  </si>
  <si>
    <t>04</t>
  </si>
  <si>
    <t>05</t>
  </si>
  <si>
    <t>07</t>
  </si>
  <si>
    <t>08</t>
  </si>
  <si>
    <t xml:space="preserve">اليمنية </t>
  </si>
  <si>
    <t>09</t>
  </si>
  <si>
    <t>10</t>
  </si>
  <si>
    <t>11</t>
  </si>
  <si>
    <t>12</t>
  </si>
  <si>
    <t>13</t>
  </si>
  <si>
    <t>14</t>
  </si>
  <si>
    <t>15</t>
  </si>
  <si>
    <t>16</t>
  </si>
  <si>
    <t>غير سوري</t>
  </si>
  <si>
    <t>رقم الإيقاف</t>
  </si>
  <si>
    <t>تدوير الرسوم</t>
  </si>
  <si>
    <t>الفلسطينية</t>
  </si>
  <si>
    <t>الإيرانية</t>
  </si>
  <si>
    <t>المصرية</t>
  </si>
  <si>
    <t>المغربية</t>
  </si>
  <si>
    <t>الأفغانية</t>
  </si>
  <si>
    <t>التركية</t>
  </si>
  <si>
    <t>سلوفاكية</t>
  </si>
  <si>
    <t>رقم الطالب:</t>
  </si>
  <si>
    <t>السنة:</t>
  </si>
  <si>
    <t>الجنس:</t>
  </si>
  <si>
    <t>تاريخ الميلاد:</t>
  </si>
  <si>
    <t>مكان الميلاد:</t>
  </si>
  <si>
    <t>الجنسية:</t>
  </si>
  <si>
    <t>الرقم الوطني:</t>
  </si>
  <si>
    <t>مكان ورقم القيد:</t>
  </si>
  <si>
    <t>المحافظة الدائمة:</t>
  </si>
  <si>
    <t>شعبة التجنيد:</t>
  </si>
  <si>
    <t>نوع الثانوية:</t>
  </si>
  <si>
    <t>محافظتها:</t>
  </si>
  <si>
    <t>عامها:</t>
  </si>
  <si>
    <t>الموبايل:</t>
  </si>
  <si>
    <t>الهاتف:</t>
  </si>
  <si>
    <t>الرسوم المدورة</t>
  </si>
  <si>
    <t>م</t>
  </si>
  <si>
    <t>الرسوم</t>
  </si>
  <si>
    <t>البيانات باللغة الإنكليزية</t>
  </si>
  <si>
    <t>رسم فصل الانقطاع</t>
  </si>
  <si>
    <t>رسم تسجيل سنوي</t>
  </si>
  <si>
    <t>معادلة</t>
  </si>
  <si>
    <t>هنوف</t>
  </si>
  <si>
    <t>الاء الخضر</t>
  </si>
  <si>
    <t>رزان احمد</t>
  </si>
  <si>
    <t>سكيبه</t>
  </si>
  <si>
    <t>قطيلبيه</t>
  </si>
  <si>
    <t>شام حسين</t>
  </si>
  <si>
    <t>عليه</t>
  </si>
  <si>
    <t>ريم المغوش</t>
  </si>
  <si>
    <t>محمد سليمان</t>
  </si>
  <si>
    <t>هناء المحمد</t>
  </si>
  <si>
    <t>مخلص</t>
  </si>
  <si>
    <t>نور حبقه</t>
  </si>
  <si>
    <t>فرج</t>
  </si>
  <si>
    <t>رنيم سليمان</t>
  </si>
  <si>
    <t>سها</t>
  </si>
  <si>
    <t>هاني شرقي</t>
  </si>
  <si>
    <t>ريدان</t>
  </si>
  <si>
    <t>خان ارنبة</t>
  </si>
  <si>
    <t>الجزائرية</t>
  </si>
  <si>
    <t>جوزيف</t>
  </si>
  <si>
    <t>سفيره</t>
  </si>
  <si>
    <t>السوق</t>
  </si>
  <si>
    <t>الباب</t>
  </si>
  <si>
    <t>السودانية</t>
  </si>
  <si>
    <t>محمد خيري</t>
  </si>
  <si>
    <t>وعد داود</t>
  </si>
  <si>
    <t>ميسم</t>
  </si>
  <si>
    <t>هنيدي</t>
  </si>
  <si>
    <t>دير علي</t>
  </si>
  <si>
    <t>مشقيتا</t>
  </si>
  <si>
    <t>هامة</t>
  </si>
  <si>
    <t>حفيظه</t>
  </si>
  <si>
    <t>تركمان</t>
  </si>
  <si>
    <t>محمد يوسف</t>
  </si>
  <si>
    <t>القرداحة</t>
  </si>
  <si>
    <t>عبدالرزاق</t>
  </si>
  <si>
    <t>محمد عثمان</t>
  </si>
  <si>
    <t>محمد صفا</t>
  </si>
  <si>
    <t>رشيده</t>
  </si>
  <si>
    <t>احمد السيد احمد</t>
  </si>
  <si>
    <t>حيدر سلطان</t>
  </si>
  <si>
    <t>فضل</t>
  </si>
  <si>
    <t>سونيا</t>
  </si>
  <si>
    <t>محمد هلال</t>
  </si>
  <si>
    <t>تامر</t>
  </si>
  <si>
    <t>مدين</t>
  </si>
  <si>
    <t>اميه</t>
  </si>
  <si>
    <t>محمد محفوض</t>
  </si>
  <si>
    <t>محمد الطوالبة</t>
  </si>
  <si>
    <t>راضي سلامه</t>
  </si>
  <si>
    <t>لارا الشريف</t>
  </si>
  <si>
    <t>شفاء</t>
  </si>
  <si>
    <t>زاهية</t>
  </si>
  <si>
    <t>روزه</t>
  </si>
  <si>
    <t>شقا</t>
  </si>
  <si>
    <t>مقدمة في الصحافة</t>
  </si>
  <si>
    <t xml:space="preserve">مقدمة في الفنون  الاذاعية والسمعبصرية </t>
  </si>
  <si>
    <t xml:space="preserve">مقدمة في الاعلان </t>
  </si>
  <si>
    <t xml:space="preserve">مقدمة في العلاقات العامة </t>
  </si>
  <si>
    <t xml:space="preserve">مادة اعلامية باللغة الأجنبية (1) </t>
  </si>
  <si>
    <t>الترجمة الاعلامية (1)</t>
  </si>
  <si>
    <t xml:space="preserve">اللغة الاعلامية </t>
  </si>
  <si>
    <t xml:space="preserve">مقدمة في مناهج البحث الاعلامي </t>
  </si>
  <si>
    <t xml:space="preserve">فن الاعلان الصحفي </t>
  </si>
  <si>
    <t xml:space="preserve">الاخبار الاذاعية والتلفزيونية </t>
  </si>
  <si>
    <t xml:space="preserve">الإعلام الدولي </t>
  </si>
  <si>
    <t xml:space="preserve">التخطيط الاعلامي </t>
  </si>
  <si>
    <t xml:space="preserve">الاخراج الصحفي </t>
  </si>
  <si>
    <t>الترجمة الاعلامية  (3)</t>
  </si>
  <si>
    <t xml:space="preserve">الاخراج الاذاعي والتلفزيوني </t>
  </si>
  <si>
    <t xml:space="preserve">البرامج التعليمية والثقافية </t>
  </si>
  <si>
    <t xml:space="preserve">فن الاعلان  </t>
  </si>
  <si>
    <t xml:space="preserve">العلاقات العامة في المجال التطبيقي </t>
  </si>
  <si>
    <t xml:space="preserve">ادارة الصحف واقتصادياتها </t>
  </si>
  <si>
    <t>مادة اعلامية بلغة اجنبية (3)</t>
  </si>
  <si>
    <t xml:space="preserve">الراي العام </t>
  </si>
  <si>
    <t xml:space="preserve">تشريعات الاعلام واخلاقياته </t>
  </si>
  <si>
    <t xml:space="preserve">تكنلوجيا الاتصال والمعلومات </t>
  </si>
  <si>
    <t>الترجمة الاعلامية (2)</t>
  </si>
  <si>
    <t xml:space="preserve">التحرير الصحفي </t>
  </si>
  <si>
    <t>مادة اعلامية بلغة اجنبية (2)</t>
  </si>
  <si>
    <t xml:space="preserve">الكتابة للإذاعة والتلفزيون </t>
  </si>
  <si>
    <t xml:space="preserve">ادارة الاعلان واقتصادياته </t>
  </si>
  <si>
    <t xml:space="preserve">ادارة وتخطيط العلاقات العامة </t>
  </si>
  <si>
    <t xml:space="preserve">نظرية الاتصال </t>
  </si>
  <si>
    <t xml:space="preserve">مادة اعلامية بلغة اجنبية </t>
  </si>
  <si>
    <t xml:space="preserve">موضوع خاص في الصحافة </t>
  </si>
  <si>
    <t xml:space="preserve">الصحافة المتخصصة </t>
  </si>
  <si>
    <t>الترجمة الاعلامية  (4)</t>
  </si>
  <si>
    <t xml:space="preserve">الافلام الوثائقية والبرامج التسجيلية </t>
  </si>
  <si>
    <t xml:space="preserve">موضوع خاص في الاذاعة </t>
  </si>
  <si>
    <t xml:space="preserve">الاعلان الاذاعي والتلفزيوني </t>
  </si>
  <si>
    <t xml:space="preserve">مشروع اصدار جريدة او مجلة </t>
  </si>
  <si>
    <t xml:space="preserve">تخطيط الحملات الاعلامية </t>
  </si>
  <si>
    <t xml:space="preserve">فن العلاقات العامة </t>
  </si>
  <si>
    <t xml:space="preserve">مقدمة في الصحافة </t>
  </si>
  <si>
    <t xml:space="preserve">مادة اعلامية بلغة اجنبية (1) </t>
  </si>
  <si>
    <t xml:space="preserve">الكتابة للاذاعة والتلفزيون </t>
  </si>
  <si>
    <t xml:space="preserve">الافلام الوثائقية والبرامج التسجيلة </t>
  </si>
  <si>
    <t xml:space="preserve">مشروع اصدار جريدة اومجلة </t>
  </si>
  <si>
    <r>
      <t xml:space="preserve">ثم تسليم استمارة التسجيل مع إيصال المصرف إلى شؤون طلاب الإعلام - كلية الإعلام - الطابق الثالثة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</si>
  <si>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محمد عبد الله</t>
  </si>
  <si>
    <t>محمد نذير</t>
  </si>
  <si>
    <t>محمد منصور</t>
  </si>
  <si>
    <t>ناهده</t>
  </si>
  <si>
    <t>كاترين الحسين</t>
  </si>
  <si>
    <t>ريم جنيد</t>
  </si>
  <si>
    <t>علا منصور</t>
  </si>
  <si>
    <t>جلال</t>
  </si>
  <si>
    <t>سوزان فرانز</t>
  </si>
  <si>
    <t>معرونه</t>
  </si>
  <si>
    <t>نور السعودي</t>
  </si>
  <si>
    <t>محمد سعيد</t>
  </si>
  <si>
    <t>محمد عمر العبد</t>
  </si>
  <si>
    <t>محمد فيصل</t>
  </si>
  <si>
    <t>غدير</t>
  </si>
  <si>
    <t>نورهان شحادي</t>
  </si>
  <si>
    <t>صبوره</t>
  </si>
  <si>
    <t>نور الحاج صالح سليمان</t>
  </si>
  <si>
    <t>كامل</t>
  </si>
  <si>
    <t>ساره النايف</t>
  </si>
  <si>
    <t>عمار بليق</t>
  </si>
  <si>
    <t xml:space="preserve"> اللاذقيه</t>
  </si>
  <si>
    <t xml:space="preserve"> دمشق</t>
  </si>
  <si>
    <t xml:space="preserve"> يبرود</t>
  </si>
  <si>
    <t xml:space="preserve"> السويداء</t>
  </si>
  <si>
    <t xml:space="preserve"> مزرعه شاهين</t>
  </si>
  <si>
    <t>سميرة</t>
  </si>
  <si>
    <t xml:space="preserve">ميساء </t>
  </si>
  <si>
    <t xml:space="preserve"> يرموك</t>
  </si>
  <si>
    <t xml:space="preserve"> التل</t>
  </si>
  <si>
    <t xml:space="preserve"> اللاذقية</t>
  </si>
  <si>
    <t xml:space="preserve"> معضميه</t>
  </si>
  <si>
    <t xml:space="preserve"> جبله</t>
  </si>
  <si>
    <t xml:space="preserve"> مشفى دوما</t>
  </si>
  <si>
    <t xml:space="preserve"> زملكا</t>
  </si>
  <si>
    <t xml:space="preserve"> الفوعة</t>
  </si>
  <si>
    <t xml:space="preserve"> قدسيا</t>
  </si>
  <si>
    <t xml:space="preserve"> عين الشمس</t>
  </si>
  <si>
    <t xml:space="preserve"> حمص</t>
  </si>
  <si>
    <t xml:space="preserve"> حلب</t>
  </si>
  <si>
    <t xml:space="preserve"> مخيم اليرموك</t>
  </si>
  <si>
    <t xml:space="preserve"> دوما</t>
  </si>
  <si>
    <t xml:space="preserve"> جرمانا</t>
  </si>
  <si>
    <t xml:space="preserve"> سلميه</t>
  </si>
  <si>
    <t xml:space="preserve"> جديده الوادي</t>
  </si>
  <si>
    <t xml:space="preserve"> ادلب</t>
  </si>
  <si>
    <t xml:space="preserve"> قطنا</t>
  </si>
  <si>
    <t xml:space="preserve"> النبك</t>
  </si>
  <si>
    <t xml:space="preserve"> طرطوس</t>
  </si>
  <si>
    <t xml:space="preserve"> ديرالزور</t>
  </si>
  <si>
    <t xml:space="preserve"> خان ارنبه</t>
  </si>
  <si>
    <t xml:space="preserve"> درعا</t>
  </si>
  <si>
    <t xml:space="preserve"> سرغايا</t>
  </si>
  <si>
    <t xml:space="preserve"> سبينه</t>
  </si>
  <si>
    <t xml:space="preserve"> داريا</t>
  </si>
  <si>
    <t xml:space="preserve"> الحجر الاسود</t>
  </si>
  <si>
    <t>محمد سامر</t>
  </si>
  <si>
    <t xml:space="preserve"> قامشلي</t>
  </si>
  <si>
    <t xml:space="preserve"> الرياض</t>
  </si>
  <si>
    <t xml:space="preserve"> الضمير</t>
  </si>
  <si>
    <t xml:space="preserve"> قبر الست</t>
  </si>
  <si>
    <t xml:space="preserve"> الرقه</t>
  </si>
  <si>
    <t xml:space="preserve"> </t>
  </si>
  <si>
    <t xml:space="preserve"> السيده زينب</t>
  </si>
  <si>
    <t xml:space="preserve"> جبلة</t>
  </si>
  <si>
    <t xml:space="preserve"> صحنايا</t>
  </si>
  <si>
    <t xml:space="preserve"> سلمية</t>
  </si>
  <si>
    <t xml:space="preserve"> الصنمين</t>
  </si>
  <si>
    <t xml:space="preserve"> الزهراء</t>
  </si>
  <si>
    <t>ناجي</t>
  </si>
  <si>
    <t>غزاله</t>
  </si>
  <si>
    <t>منار</t>
  </si>
  <si>
    <t>بصرى الشام</t>
  </si>
  <si>
    <t>سلمى</t>
  </si>
  <si>
    <t>رئيفة</t>
  </si>
  <si>
    <t>مدحت</t>
  </si>
  <si>
    <t>علي سليمان</t>
  </si>
  <si>
    <t>فاضل</t>
  </si>
  <si>
    <t>علا سعيد</t>
  </si>
  <si>
    <t>فصل أول 2021-2022</t>
  </si>
  <si>
    <t>ابتهال</t>
  </si>
  <si>
    <t>لينه</t>
  </si>
  <si>
    <t>A</t>
  </si>
  <si>
    <t>ادبي</t>
  </si>
  <si>
    <t>الفصل الأول 2021-2022</t>
  </si>
  <si>
    <t>في حال وجود أي خطأ يمكنك التعديل من هنا</t>
  </si>
  <si>
    <t>الاستنفاذ</t>
  </si>
  <si>
    <t>رشا ابراهيم</t>
  </si>
  <si>
    <t>نمر</t>
  </si>
  <si>
    <t>هناء الاحمد</t>
  </si>
  <si>
    <t xml:space="preserve">الضمير الرمدان </t>
  </si>
  <si>
    <t>فرح دللول</t>
  </si>
  <si>
    <t>محمد موفق الكردي</t>
  </si>
  <si>
    <t>عبداللطيف</t>
  </si>
  <si>
    <t>اسونتا عبود</t>
  </si>
  <si>
    <t>ادوار</t>
  </si>
  <si>
    <t>بدر</t>
  </si>
  <si>
    <t xml:space="preserve"> دير علي</t>
  </si>
  <si>
    <t xml:space="preserve"> منين</t>
  </si>
  <si>
    <t>سمر الحاج</t>
  </si>
  <si>
    <t>نصار</t>
  </si>
  <si>
    <t>عبد الرحمن عوض</t>
  </si>
  <si>
    <t>مايا الغضه</t>
  </si>
  <si>
    <t>ضحى القديمي</t>
  </si>
  <si>
    <t>ميشيل</t>
  </si>
  <si>
    <t>شكري</t>
  </si>
  <si>
    <t>المصلخة</t>
  </si>
  <si>
    <t>هدى الجيرودي</t>
  </si>
  <si>
    <t>سلامه</t>
  </si>
  <si>
    <t>ليندا تلي</t>
  </si>
  <si>
    <t xml:space="preserve"> دويليه</t>
  </si>
  <si>
    <t>خلدون قسام</t>
  </si>
  <si>
    <t>هلا طاهر</t>
  </si>
  <si>
    <t xml:space="preserve"> خربةالسويفات</t>
  </si>
  <si>
    <t>نور كيلاني</t>
  </si>
  <si>
    <t xml:space="preserve">ساقية نجم </t>
  </si>
  <si>
    <t>اشواق قزاح</t>
  </si>
  <si>
    <t>دعاء النزال</t>
  </si>
  <si>
    <t>ديانا عواد</t>
  </si>
  <si>
    <t>افراح الظاهر</t>
  </si>
  <si>
    <t xml:space="preserve"> منكث الحطب</t>
  </si>
  <si>
    <t>ديانا خطيب</t>
  </si>
  <si>
    <t xml:space="preserve"> كفر نبل</t>
  </si>
  <si>
    <t>كنانه علي بك</t>
  </si>
  <si>
    <t>محمد يحيى</t>
  </si>
  <si>
    <t>رزان يوزباشي</t>
  </si>
  <si>
    <t>ظافر دابان</t>
  </si>
  <si>
    <t xml:space="preserve"> منبج</t>
  </si>
  <si>
    <t>كنان خضور</t>
  </si>
  <si>
    <t>علا ابو حرب</t>
  </si>
  <si>
    <t>الزرقاء</t>
  </si>
  <si>
    <t>فرح هديها</t>
  </si>
  <si>
    <t xml:space="preserve"> الطائف</t>
  </si>
  <si>
    <t>منار مونس</t>
  </si>
  <si>
    <t>ادهم</t>
  </si>
  <si>
    <t xml:space="preserve"> اشرفيه صحنايا</t>
  </si>
  <si>
    <t>محمد بنيان</t>
  </si>
  <si>
    <t xml:space="preserve"> ناصريه</t>
  </si>
  <si>
    <t>محمد العلوان</t>
  </si>
  <si>
    <t>التمانعة</t>
  </si>
  <si>
    <t>رباب</t>
  </si>
  <si>
    <t>هلا نصار</t>
  </si>
  <si>
    <t>بيرقدار</t>
  </si>
  <si>
    <t>سلام رعد</t>
  </si>
  <si>
    <t>محمد ساهر</t>
  </si>
  <si>
    <t xml:space="preserve"> القصير</t>
  </si>
  <si>
    <t>كاسندره الشوحه</t>
  </si>
  <si>
    <t>راتب</t>
  </si>
  <si>
    <t xml:space="preserve"> ازرع</t>
  </si>
  <si>
    <t>محمد كريم الدروبي</t>
  </si>
  <si>
    <t>ضعف الرسوم</t>
  </si>
  <si>
    <t>لينا العوض</t>
  </si>
  <si>
    <t>هيفاء ركاب</t>
  </si>
  <si>
    <t xml:space="preserve"> حضر</t>
  </si>
  <si>
    <t>ياسمين المروح</t>
  </si>
  <si>
    <t>حسناء هاشم</t>
  </si>
  <si>
    <t>محمد سمير</t>
  </si>
  <si>
    <t xml:space="preserve"> ريمه</t>
  </si>
  <si>
    <t>علي غانم</t>
  </si>
  <si>
    <t xml:space="preserve"> بلودان</t>
  </si>
  <si>
    <t xml:space="preserve"> قاره</t>
  </si>
  <si>
    <t>اسيمه العوام</t>
  </si>
  <si>
    <t>روزانا واكيم</t>
  </si>
  <si>
    <t>زهره عساف</t>
  </si>
  <si>
    <t>قطف الشيخه</t>
  </si>
  <si>
    <t xml:space="preserve">هدى </t>
  </si>
  <si>
    <t xml:space="preserve"> المشرفه</t>
  </si>
  <si>
    <t>امينه مرشد</t>
  </si>
  <si>
    <t>ياسمين</t>
  </si>
  <si>
    <t>محمد رياض</t>
  </si>
  <si>
    <t>عبير حمود</t>
  </si>
  <si>
    <t>سهام ابو حمد</t>
  </si>
  <si>
    <t>ماريه</t>
  </si>
  <si>
    <t>سومر زرقا</t>
  </si>
  <si>
    <t xml:space="preserve"> كسوه</t>
  </si>
  <si>
    <t>نور الهدى العلان</t>
  </si>
  <si>
    <t>نائل شرف الدين</t>
  </si>
  <si>
    <t xml:space="preserve"> الحسكه</t>
  </si>
  <si>
    <t>علا الحسن</t>
  </si>
  <si>
    <t>رنا الفاعوري</t>
  </si>
  <si>
    <t>حنان سوكاني</t>
  </si>
  <si>
    <t xml:space="preserve"> نبك</t>
  </si>
  <si>
    <t>منال عليان</t>
  </si>
  <si>
    <t>هدى قدوره</t>
  </si>
  <si>
    <t xml:space="preserve"> حرستا البصل</t>
  </si>
  <si>
    <t>نيرمين حامض</t>
  </si>
  <si>
    <t>فاطمه زين</t>
  </si>
  <si>
    <t>ديما شحود</t>
  </si>
  <si>
    <t>سفانة محمد</t>
  </si>
  <si>
    <t>هاله الراغب</t>
  </si>
  <si>
    <t>دياب</t>
  </si>
  <si>
    <t>ليلى ظروف</t>
  </si>
  <si>
    <t>لما الدخيل</t>
  </si>
  <si>
    <t>بتول الشرع</t>
  </si>
  <si>
    <t>عبد الهادي عثمان</t>
  </si>
  <si>
    <t>احمد مصون</t>
  </si>
  <si>
    <t>تمارا</t>
  </si>
  <si>
    <t>سان ماندي فرنسا</t>
  </si>
  <si>
    <t>ميناس النزال</t>
  </si>
  <si>
    <t>رهام شرتوح</t>
  </si>
  <si>
    <t xml:space="preserve"> الثعله</t>
  </si>
  <si>
    <t>فاطمه ميبر</t>
  </si>
  <si>
    <t>خلود كيوان</t>
  </si>
  <si>
    <t>جلال الرضوان</t>
  </si>
  <si>
    <t>اريج حلبي</t>
  </si>
  <si>
    <t>رشا حسن</t>
  </si>
  <si>
    <t>فاتنه ناعس</t>
  </si>
  <si>
    <t>محمد عادل</t>
  </si>
  <si>
    <t xml:space="preserve"> جيرود</t>
  </si>
  <si>
    <t>ياسمين بناوي</t>
  </si>
  <si>
    <t>فاطمه خولاني</t>
  </si>
  <si>
    <t>فهد عربي</t>
  </si>
  <si>
    <t>نغم الصحناوي</t>
  </si>
  <si>
    <t xml:space="preserve"> الجنينه</t>
  </si>
  <si>
    <t>حنان عبدالعال</t>
  </si>
  <si>
    <t>راجحه الحميدي</t>
  </si>
  <si>
    <t>فطومه العبد</t>
  </si>
  <si>
    <t xml:space="preserve"> فلاح ربو</t>
  </si>
  <si>
    <t>راميا رضوان</t>
  </si>
  <si>
    <t>نور حسن</t>
  </si>
  <si>
    <t>قصية</t>
  </si>
  <si>
    <t>زين محمود</t>
  </si>
  <si>
    <t>نورهان عمران</t>
  </si>
  <si>
    <t xml:space="preserve"> دير الزور</t>
  </si>
  <si>
    <t xml:space="preserve"> ميادين</t>
  </si>
  <si>
    <t>ضحى ابو روميه</t>
  </si>
  <si>
    <t xml:space="preserve"> دير العدس</t>
  </si>
  <si>
    <t>جعفر</t>
  </si>
  <si>
    <t>رشا سليمان</t>
  </si>
  <si>
    <t xml:space="preserve"> لاهثه</t>
  </si>
  <si>
    <t>هديل النمر</t>
  </si>
  <si>
    <t xml:space="preserve"> ترهونه</t>
  </si>
  <si>
    <t>سماره شيخ</t>
  </si>
  <si>
    <t>هبه قشوع</t>
  </si>
  <si>
    <t>مريم الحايك</t>
  </si>
  <si>
    <t>زينه</t>
  </si>
  <si>
    <t>المغريط</t>
  </si>
  <si>
    <t>ولاء الميهوب</t>
  </si>
  <si>
    <t xml:space="preserve"> دير البخت</t>
  </si>
  <si>
    <t>محمد اسماعيل</t>
  </si>
  <si>
    <t xml:space="preserve"> حرستا</t>
  </si>
  <si>
    <t>فلاطيه</t>
  </si>
  <si>
    <t>ولاء دياب</t>
  </si>
  <si>
    <t>ماريا بطرس</t>
  </si>
  <si>
    <t>عبد النور</t>
  </si>
  <si>
    <t>صيدنايا</t>
  </si>
  <si>
    <t>ولاء الزغبي</t>
  </si>
  <si>
    <t>ريما مير علي</t>
  </si>
  <si>
    <t>عبد القادر</t>
  </si>
  <si>
    <t>ريم الراشد</t>
  </si>
  <si>
    <t>مو حسن</t>
  </si>
  <si>
    <t>رقيه سقا اميني</t>
  </si>
  <si>
    <t>سيلفا الشماس</t>
  </si>
  <si>
    <t>حسين علي</t>
  </si>
  <si>
    <t>دعاء الدباك</t>
  </si>
  <si>
    <t xml:space="preserve"> حجيره</t>
  </si>
  <si>
    <t>روعه زنكلو</t>
  </si>
  <si>
    <t xml:space="preserve"> اورم الجوز</t>
  </si>
  <si>
    <t>هديل الصباغ</t>
  </si>
  <si>
    <t>معين</t>
  </si>
  <si>
    <t>هبه عربينيه</t>
  </si>
  <si>
    <t>عيسى العيد</t>
  </si>
  <si>
    <t>حسنه محمد</t>
  </si>
  <si>
    <t>ولاء طبنج</t>
  </si>
  <si>
    <t>عبير رباح</t>
  </si>
  <si>
    <t>علا سليمان</t>
  </si>
  <si>
    <t>سنكري شمالي</t>
  </si>
  <si>
    <t>مجدي</t>
  </si>
  <si>
    <t xml:space="preserve">تنورية </t>
  </si>
  <si>
    <t>مادلين مقلد</t>
  </si>
  <si>
    <t xml:space="preserve"> رامي</t>
  </si>
  <si>
    <t>لين حمدان</t>
  </si>
  <si>
    <t xml:space="preserve"> موحسن</t>
  </si>
  <si>
    <t>وئام ضاوي</t>
  </si>
  <si>
    <t>ناظم</t>
  </si>
  <si>
    <t>راما الصابوني</t>
  </si>
  <si>
    <t>دعاء عيسى</t>
  </si>
  <si>
    <t>بخيت</t>
  </si>
  <si>
    <t>روان الحباس</t>
  </si>
  <si>
    <t>محمد توفيق</t>
  </si>
  <si>
    <t>غفران موسى</t>
  </si>
  <si>
    <t>هبه الله سليمان</t>
  </si>
  <si>
    <t xml:space="preserve"> حصنان</t>
  </si>
  <si>
    <t>كاترين الزعبي</t>
  </si>
  <si>
    <t xml:space="preserve"> الطيبه</t>
  </si>
  <si>
    <t>مارينا الطويل</t>
  </si>
  <si>
    <t>رهام عثمان</t>
  </si>
  <si>
    <t>ندى الحسين</t>
  </si>
  <si>
    <t xml:space="preserve"> الشعفه</t>
  </si>
  <si>
    <t>دلال العبد</t>
  </si>
  <si>
    <t xml:space="preserve"> المصلخة</t>
  </si>
  <si>
    <t>رنيم ددش</t>
  </si>
  <si>
    <t>نازك</t>
  </si>
  <si>
    <t>وفاء الحداد</t>
  </si>
  <si>
    <t>ساندي كوجر</t>
  </si>
  <si>
    <t>دعد الشعار</t>
  </si>
  <si>
    <t>محمد صهيب</t>
  </si>
  <si>
    <t>ساره سويد</t>
  </si>
  <si>
    <t>محمد اياد</t>
  </si>
  <si>
    <t>نورشان الطواح</t>
  </si>
  <si>
    <t>زينب الدويري</t>
  </si>
  <si>
    <t>محمد حبيب يونس</t>
  </si>
  <si>
    <t>مرح سلامي</t>
  </si>
  <si>
    <t>اعتدال القطان</t>
  </si>
  <si>
    <t>لارا قسطي</t>
  </si>
  <si>
    <t>دعاء السهلي</t>
  </si>
  <si>
    <t>ضاحي</t>
  </si>
  <si>
    <t>قصي</t>
  </si>
  <si>
    <t>زينب اجنيد</t>
  </si>
  <si>
    <t>انس عكاري</t>
  </si>
  <si>
    <t>ناصرية</t>
  </si>
  <si>
    <t xml:space="preserve"> جديده عرطوز</t>
  </si>
  <si>
    <t>صفاء سليمان</t>
  </si>
  <si>
    <t>الخميلة</t>
  </si>
  <si>
    <t>رزان نصر</t>
  </si>
  <si>
    <t>نور النوري</t>
  </si>
  <si>
    <t>سنا الفوال</t>
  </si>
  <si>
    <t>محمد جلال</t>
  </si>
  <si>
    <t>هبه الابراهيم</t>
  </si>
  <si>
    <t>دانيا وحود</t>
  </si>
  <si>
    <t>بيلسان نصره</t>
  </si>
  <si>
    <t>هيجانه</t>
  </si>
  <si>
    <t>بتول سيفو</t>
  </si>
  <si>
    <t>محمد زين العابدين</t>
  </si>
  <si>
    <t>عين قيطة</t>
  </si>
  <si>
    <t>لارا هابراسو</t>
  </si>
  <si>
    <t>كمال الدين</t>
  </si>
  <si>
    <t xml:space="preserve"> بنجاره</t>
  </si>
  <si>
    <t>روان السيد شعيبي</t>
  </si>
  <si>
    <t>رئيسة</t>
  </si>
  <si>
    <t>فياض</t>
  </si>
  <si>
    <t>سوسن منصور</t>
  </si>
  <si>
    <t>مايا العوف</t>
  </si>
  <si>
    <t>عبد المعين</t>
  </si>
  <si>
    <t>غفران بركات</t>
  </si>
  <si>
    <t>غيداء سلامه</t>
  </si>
  <si>
    <t>سيبال الحسين</t>
  </si>
  <si>
    <t>مرح ونوس</t>
  </si>
  <si>
    <t>رائدة</t>
  </si>
  <si>
    <t>شاهر</t>
  </si>
  <si>
    <t xml:space="preserve"> البيضاء</t>
  </si>
  <si>
    <t>محمد التركماني</t>
  </si>
  <si>
    <t>بشيره عبيدو</t>
  </si>
  <si>
    <t>محمد اسامه</t>
  </si>
  <si>
    <t>بشرى امون</t>
  </si>
  <si>
    <t>مي بيطار</t>
  </si>
  <si>
    <t>البطار</t>
  </si>
  <si>
    <t>هيا خليل</t>
  </si>
  <si>
    <t>نور ناعم</t>
  </si>
  <si>
    <t xml:space="preserve"> الكويت</t>
  </si>
  <si>
    <t>اناغيم الشاعر</t>
  </si>
  <si>
    <t>عهد ابو عياش</t>
  </si>
  <si>
    <t>قبس</t>
  </si>
  <si>
    <t>مرهف غزال</t>
  </si>
  <si>
    <t>محمد شوقي</t>
  </si>
  <si>
    <t xml:space="preserve"> بقين</t>
  </si>
  <si>
    <t>محمود دغمان</t>
  </si>
  <si>
    <t>بشرى ابراهيم</t>
  </si>
  <si>
    <t>نادين عربش</t>
  </si>
  <si>
    <t>احمد امغار</t>
  </si>
  <si>
    <t>نغم ملاك</t>
  </si>
  <si>
    <t>لين جعفر</t>
  </si>
  <si>
    <t>احمد موسى</t>
  </si>
  <si>
    <t>محمد حسان</t>
  </si>
  <si>
    <t>جمانه قويدر</t>
  </si>
  <si>
    <t>حكمت عبد السلام</t>
  </si>
  <si>
    <t>اميره حلوم</t>
  </si>
  <si>
    <t>مايا دواي</t>
  </si>
  <si>
    <t>الللاذقية</t>
  </si>
  <si>
    <t>لجين رستم</t>
  </si>
  <si>
    <t>ايمار الموسى</t>
  </si>
  <si>
    <t>حربه</t>
  </si>
  <si>
    <t>دبسي عفنان</t>
  </si>
  <si>
    <t>رهف حاج عساف</t>
  </si>
  <si>
    <t>لمى منصور</t>
  </si>
  <si>
    <t>علا خولاني</t>
  </si>
  <si>
    <t>مهدي</t>
  </si>
  <si>
    <t>ساره البعيني</t>
  </si>
  <si>
    <t>هديه عامر</t>
  </si>
  <si>
    <t xml:space="preserve"> بنغازي</t>
  </si>
  <si>
    <t>بتول مصارع</t>
  </si>
  <si>
    <t>علام عبدو</t>
  </si>
  <si>
    <t xml:space="preserve"> بيت بدعه</t>
  </si>
  <si>
    <t>رنين ديب</t>
  </si>
  <si>
    <t>حلوه</t>
  </si>
  <si>
    <t>محمد ياسين</t>
  </si>
  <si>
    <t>رزان محمود</t>
  </si>
  <si>
    <t>هزار احمد</t>
  </si>
  <si>
    <t>رهام الزمار</t>
  </si>
  <si>
    <t>عبير الجعفري</t>
  </si>
  <si>
    <t>عامر اللوص</t>
  </si>
  <si>
    <t>العنود النادر</t>
  </si>
  <si>
    <t>سيدو</t>
  </si>
  <si>
    <t>نبال عمر</t>
  </si>
  <si>
    <t>ادهم النجم زين الدين</t>
  </si>
  <si>
    <t>ناهيه الفي</t>
  </si>
  <si>
    <t>جيلان دعدوش</t>
  </si>
  <si>
    <t>درباسيه</t>
  </si>
  <si>
    <t>جريس السحاق</t>
  </si>
  <si>
    <t>حبيب ابراهيم</t>
  </si>
  <si>
    <t>ديانا الموعد</t>
  </si>
  <si>
    <t>محمد فهد</t>
  </si>
  <si>
    <t>ضحى عبد الباقي الشربجي</t>
  </si>
  <si>
    <t>هتون علي</t>
  </si>
  <si>
    <t>لافا ياسين</t>
  </si>
  <si>
    <t>بدر المحمد</t>
  </si>
  <si>
    <t xml:space="preserve"> رسم المسطاحة</t>
  </si>
  <si>
    <t>ساجده البرو</t>
  </si>
  <si>
    <t xml:space="preserve"> الامانه</t>
  </si>
  <si>
    <t>باسمه الحسين</t>
  </si>
  <si>
    <t>الشدادي</t>
  </si>
  <si>
    <t>دعاء موصللي</t>
  </si>
  <si>
    <t>عبدالحكيم</t>
  </si>
  <si>
    <t>رؤى الدهان</t>
  </si>
  <si>
    <t>حنان عفا الرفاعي</t>
  </si>
  <si>
    <t>بتول الخطيب</t>
  </si>
  <si>
    <t>ابتسام الحمصي</t>
  </si>
  <si>
    <t>نادر الرفاعي</t>
  </si>
  <si>
    <t xml:space="preserve"> راس المعره</t>
  </si>
  <si>
    <t>كمال سلال</t>
  </si>
  <si>
    <t xml:space="preserve"> اليرموك</t>
  </si>
  <si>
    <t>ريم سموني</t>
  </si>
  <si>
    <t>جولي موسى</t>
  </si>
  <si>
    <t xml:space="preserve"> بريده</t>
  </si>
  <si>
    <t xml:space="preserve"> هامه</t>
  </si>
  <si>
    <t>رهام ابو قرعه</t>
  </si>
  <si>
    <t>نور الجابر</t>
  </si>
  <si>
    <t>محمد نور الحريري</t>
  </si>
  <si>
    <t>لين خليل</t>
  </si>
  <si>
    <t xml:space="preserve"> سربيون</t>
  </si>
  <si>
    <t>هيا عوض</t>
  </si>
  <si>
    <t>مايا منصور</t>
  </si>
  <si>
    <t xml:space="preserve"> عناب</t>
  </si>
  <si>
    <t>وصال علي موسى</t>
  </si>
  <si>
    <t>راما العلاف</t>
  </si>
  <si>
    <t>فاتن الجاعوني</t>
  </si>
  <si>
    <t xml:space="preserve"> يحمور</t>
  </si>
  <si>
    <t>احمد راتب</t>
  </si>
  <si>
    <t>محمد غسان</t>
  </si>
  <si>
    <t>محمد وسيم حسين</t>
  </si>
  <si>
    <t xml:space="preserve"> تلسكين</t>
  </si>
  <si>
    <t>ماهر الجلعو</t>
  </si>
  <si>
    <t>حلوه البسو</t>
  </si>
  <si>
    <t>هزار سليمان</t>
  </si>
  <si>
    <t>وسيمه</t>
  </si>
  <si>
    <t>عبد الهادي صالح</t>
  </si>
  <si>
    <t>البلاط</t>
  </si>
  <si>
    <t>المعتز بالله سكاوي</t>
  </si>
  <si>
    <t>عبد الحسيب</t>
  </si>
  <si>
    <t>امجد سلامه بوبكري</t>
  </si>
  <si>
    <t>ضحى الاحمد</t>
  </si>
  <si>
    <t xml:space="preserve"> بسدقين</t>
  </si>
  <si>
    <t>رزق الله</t>
  </si>
  <si>
    <t>علي ضعون</t>
  </si>
  <si>
    <t>عيد</t>
  </si>
  <si>
    <t xml:space="preserve"> غزلانيه</t>
  </si>
  <si>
    <t>اسيا</t>
  </si>
  <si>
    <t>محمد سليم</t>
  </si>
  <si>
    <t>الخالدية</t>
  </si>
  <si>
    <t>ريا</t>
  </si>
  <si>
    <t>وجيها</t>
  </si>
  <si>
    <t>يارا القسطنطيني</t>
  </si>
  <si>
    <t xml:space="preserve"> شام</t>
  </si>
  <si>
    <t>ضياء</t>
  </si>
  <si>
    <t xml:space="preserve"> الغارية</t>
  </si>
  <si>
    <t xml:space="preserve"> جديدة الوادي</t>
  </si>
  <si>
    <t>ابو ظبي</t>
  </si>
  <si>
    <t>عفيفه</t>
  </si>
  <si>
    <t>شيرين</t>
  </si>
  <si>
    <t>مانيا</t>
  </si>
  <si>
    <t xml:space="preserve"> كفتين</t>
  </si>
  <si>
    <t>محمد مامون</t>
  </si>
  <si>
    <t>محمد مازن</t>
  </si>
  <si>
    <t>نور اسماعيل</t>
  </si>
  <si>
    <t xml:space="preserve"> عرنه</t>
  </si>
  <si>
    <t xml:space="preserve"> المراح</t>
  </si>
  <si>
    <t xml:space="preserve"> عربين</t>
  </si>
  <si>
    <t>صقر</t>
  </si>
  <si>
    <t>اصف</t>
  </si>
  <si>
    <t>عزيز</t>
  </si>
  <si>
    <t xml:space="preserve"> القرداحه</t>
  </si>
  <si>
    <t>رهف سقر</t>
  </si>
  <si>
    <t>سميا</t>
  </si>
  <si>
    <t>كايد</t>
  </si>
  <si>
    <t>اديبه</t>
  </si>
  <si>
    <t>فضيه</t>
  </si>
  <si>
    <t xml:space="preserve"> دير عطيه</t>
  </si>
  <si>
    <t>علا حسن</t>
  </si>
  <si>
    <t>لبنه سليمان</t>
  </si>
  <si>
    <t>يعرب</t>
  </si>
  <si>
    <t xml:space="preserve"> عين الفيجه</t>
  </si>
  <si>
    <t>ايناس</t>
  </si>
  <si>
    <t xml:space="preserve"> صميد</t>
  </si>
  <si>
    <t>حميدة</t>
  </si>
  <si>
    <t>مها عاصي</t>
  </si>
  <si>
    <t xml:space="preserve"> طيرجمله</t>
  </si>
  <si>
    <t>فيحاء عاصي</t>
  </si>
  <si>
    <t>ميسون شريط</t>
  </si>
  <si>
    <t xml:space="preserve"> رميلان</t>
  </si>
  <si>
    <t>رولا حلاق</t>
  </si>
  <si>
    <t>شمس الدين شمس الدين</t>
  </si>
  <si>
    <t xml:space="preserve"> نبل</t>
  </si>
  <si>
    <t>ناره محمد</t>
  </si>
  <si>
    <t>اصاله سلمان</t>
  </si>
  <si>
    <t>نور زيتون</t>
  </si>
  <si>
    <t>فادي العيسى</t>
  </si>
  <si>
    <t>سويدية كبيرة</t>
  </si>
  <si>
    <t>منار محرز</t>
  </si>
  <si>
    <t>مروى خضور</t>
  </si>
  <si>
    <t xml:space="preserve"> خربة المعزه</t>
  </si>
  <si>
    <t>امل الحاصباني</t>
  </si>
  <si>
    <t>ربيع كساب</t>
  </si>
  <si>
    <t>هبه فياض</t>
  </si>
  <si>
    <t xml:space="preserve"> بشنين</t>
  </si>
  <si>
    <t>حلا صارم</t>
  </si>
  <si>
    <t xml:space="preserve"> جنوب ونور الدين</t>
  </si>
  <si>
    <t>حازم كليب</t>
  </si>
  <si>
    <t>حوريه</t>
  </si>
  <si>
    <t>مروه يوسف</t>
  </si>
  <si>
    <t xml:space="preserve"> عين الكروم</t>
  </si>
  <si>
    <t>عزالدين</t>
  </si>
  <si>
    <t>محمد السلوم</t>
  </si>
  <si>
    <t>بشرى العاني</t>
  </si>
  <si>
    <t>مرام نويدر</t>
  </si>
  <si>
    <t>رزان محمود الحسين</t>
  </si>
  <si>
    <t>فضلون</t>
  </si>
  <si>
    <t>حوش الدير</t>
  </si>
  <si>
    <t>راما جحا</t>
  </si>
  <si>
    <t>بتول مصطفى</t>
  </si>
  <si>
    <t xml:space="preserve"> الطليعي</t>
  </si>
  <si>
    <t>هزار مرعي</t>
  </si>
  <si>
    <t>رنين نجم</t>
  </si>
  <si>
    <t xml:space="preserve"> جب الاملس</t>
  </si>
  <si>
    <t>فاطمه هاشم</t>
  </si>
  <si>
    <t>رهام العلام</t>
  </si>
  <si>
    <t>فاطمه علام</t>
  </si>
  <si>
    <t>ابراهيم عازر</t>
  </si>
  <si>
    <t xml:space="preserve"> حينه</t>
  </si>
  <si>
    <t>حنين حاج حسين</t>
  </si>
  <si>
    <t>روان كمون</t>
  </si>
  <si>
    <t>غزل الحداد</t>
  </si>
  <si>
    <t>جويل ميدع</t>
  </si>
  <si>
    <t>نور درويش</t>
  </si>
  <si>
    <t xml:space="preserve"> مضايا</t>
  </si>
  <si>
    <t>راما جمعه</t>
  </si>
  <si>
    <t>بشرى ايوبي</t>
  </si>
  <si>
    <t>دانا اللحام</t>
  </si>
  <si>
    <t>نور شيرازي</t>
  </si>
  <si>
    <t>رهام هلال</t>
  </si>
  <si>
    <t>ايات زين الدين</t>
  </si>
  <si>
    <t xml:space="preserve"> حلبون</t>
  </si>
  <si>
    <t>مؤمنه العلي</t>
  </si>
  <si>
    <t>امجد محاسن</t>
  </si>
  <si>
    <t>مدينه</t>
  </si>
  <si>
    <t>محمود المرعي</t>
  </si>
  <si>
    <t xml:space="preserve"> جنين</t>
  </si>
  <si>
    <t>نورا العباس</t>
  </si>
  <si>
    <t>ملك غزال</t>
  </si>
  <si>
    <t>ساندي علي</t>
  </si>
  <si>
    <t>سندريلا البلعه</t>
  </si>
  <si>
    <t>كارولين النجار</t>
  </si>
  <si>
    <t>يزن خضور</t>
  </si>
  <si>
    <t>نور محمود</t>
  </si>
  <si>
    <t xml:space="preserve"> ابوظبي</t>
  </si>
  <si>
    <t>راما الجليلاتي</t>
  </si>
  <si>
    <t>الاء كحيلان</t>
  </si>
  <si>
    <t>يارا عمران</t>
  </si>
  <si>
    <t>يمان الحاج حسين</t>
  </si>
  <si>
    <t>سميح فخري</t>
  </si>
  <si>
    <t>مرح عمران</t>
  </si>
  <si>
    <t>راما شعبان</t>
  </si>
  <si>
    <t>كرم الله سويد</t>
  </si>
  <si>
    <t>يارا الحلبي</t>
  </si>
  <si>
    <t>راميا</t>
  </si>
  <si>
    <t xml:space="preserve"> مشفىدوما</t>
  </si>
  <si>
    <t>عبد العزيز حبال</t>
  </si>
  <si>
    <t xml:space="preserve"> جده</t>
  </si>
  <si>
    <t>ساره الصباغ</t>
  </si>
  <si>
    <t>احمد درويش</t>
  </si>
  <si>
    <t>نذيره الرفاعي</t>
  </si>
  <si>
    <t>نتالي صبيح</t>
  </si>
  <si>
    <t xml:space="preserve"> ستمرخو</t>
  </si>
  <si>
    <t>نورا حسن</t>
  </si>
  <si>
    <t>محمد نادر</t>
  </si>
  <si>
    <t>بتول الحريري</t>
  </si>
  <si>
    <t xml:space="preserve"> علما</t>
  </si>
  <si>
    <t>عزو طحيشان</t>
  </si>
  <si>
    <t>غدير القابقلي</t>
  </si>
  <si>
    <t>نهيله</t>
  </si>
  <si>
    <t>هدى الجنيد السليمان</t>
  </si>
  <si>
    <t>جنيد</t>
  </si>
  <si>
    <t>نيرمين دراج</t>
  </si>
  <si>
    <t>جبل الشيخ</t>
  </si>
  <si>
    <t>احمد مزاحم</t>
  </si>
  <si>
    <t>محمد الباخوخ</t>
  </si>
  <si>
    <t xml:space="preserve"> أرمناز</t>
  </si>
  <si>
    <t>علاء الدين القابوني</t>
  </si>
  <si>
    <t>منال الزراد</t>
  </si>
  <si>
    <t>علي ملحم</t>
  </si>
  <si>
    <t xml:space="preserve"> سريجس</t>
  </si>
  <si>
    <t>لميس عبيد</t>
  </si>
  <si>
    <t>نيرمين لحام</t>
  </si>
  <si>
    <t>الاء محمود</t>
  </si>
  <si>
    <t>ميرا نوفل</t>
  </si>
  <si>
    <t>سماح الجمال</t>
  </si>
  <si>
    <t>هيا مللي</t>
  </si>
  <si>
    <t>ندى صيبعه</t>
  </si>
  <si>
    <t>روان ناشوق</t>
  </si>
  <si>
    <t>هديل جريدي</t>
  </si>
  <si>
    <t>الزهراء دادش</t>
  </si>
  <si>
    <t>رهام ديوب</t>
  </si>
  <si>
    <t>زين موسى</t>
  </si>
  <si>
    <t>هلا عيسى</t>
  </si>
  <si>
    <t xml:space="preserve"> المعيصره</t>
  </si>
  <si>
    <t>خديجه سردار</t>
  </si>
  <si>
    <t>راما خطاب</t>
  </si>
  <si>
    <t>علياء زكريا</t>
  </si>
  <si>
    <t>رنا سلطان</t>
  </si>
  <si>
    <t>ازين زيود</t>
  </si>
  <si>
    <t>وهيبه</t>
  </si>
  <si>
    <t>الزبداني</t>
  </si>
  <si>
    <t>نسرين الشعراني</t>
  </si>
  <si>
    <t>مصطفى بري</t>
  </si>
  <si>
    <t>محمد عرفان</t>
  </si>
  <si>
    <t>سيما</t>
  </si>
  <si>
    <t>الاء الديب</t>
  </si>
  <si>
    <t>مسحره</t>
  </si>
  <si>
    <t>هاديه القضماني</t>
  </si>
  <si>
    <t>منار مياسه</t>
  </si>
  <si>
    <t>حمامه</t>
  </si>
  <si>
    <t>مازن باجي</t>
  </si>
  <si>
    <t>هنادي اوسو</t>
  </si>
  <si>
    <t>ميرفت الرحال</t>
  </si>
  <si>
    <t>عقله</t>
  </si>
  <si>
    <t>ميسون ايوبي</t>
  </si>
  <si>
    <t>روفيده حمود</t>
  </si>
  <si>
    <t>اماني النوري</t>
  </si>
  <si>
    <t>وائل العدس</t>
  </si>
  <si>
    <t>قتيبه عاشور</t>
  </si>
  <si>
    <t>بشرى حويجي</t>
  </si>
  <si>
    <t>صديقه</t>
  </si>
  <si>
    <t>عطاف</t>
  </si>
  <si>
    <t>عزام اسماعيل</t>
  </si>
  <si>
    <t>محمد الشامي</t>
  </si>
  <si>
    <t>ولاء عزو</t>
  </si>
  <si>
    <t>هديل محمد</t>
  </si>
  <si>
    <t>حازم البشير</t>
  </si>
  <si>
    <t>هناء حماده</t>
  </si>
  <si>
    <t>رنا عامر</t>
  </si>
  <si>
    <t>بشرى محمود</t>
  </si>
  <si>
    <t>ثريل</t>
  </si>
  <si>
    <t>مجد مشرقي</t>
  </si>
  <si>
    <t>ولاء العقاد</t>
  </si>
  <si>
    <t>دريد حسون</t>
  </si>
  <si>
    <t xml:space="preserve">قطنا </t>
  </si>
  <si>
    <t>ديما الشعار</t>
  </si>
  <si>
    <t>قنينص</t>
  </si>
  <si>
    <t>جهينة</t>
  </si>
  <si>
    <t>محمود السودي</t>
  </si>
  <si>
    <t>نبال القطيش</t>
  </si>
  <si>
    <t>وسيم البيك</t>
  </si>
  <si>
    <t>سامر الشرع</t>
  </si>
  <si>
    <t>سامر دهان</t>
  </si>
  <si>
    <t>محمد شاهر</t>
  </si>
  <si>
    <t>قاسم الشاغوري</t>
  </si>
  <si>
    <t>اسامه نصر</t>
  </si>
  <si>
    <t>جمانه عبد الله</t>
  </si>
  <si>
    <t>تماره بسمه</t>
  </si>
  <si>
    <t>شريفه</t>
  </si>
  <si>
    <t>يحيى الرفاعي</t>
  </si>
  <si>
    <t>بتول حسينو</t>
  </si>
  <si>
    <t>باسل بلبيسي</t>
  </si>
  <si>
    <t>منتصر</t>
  </si>
  <si>
    <t>رهف شعبان</t>
  </si>
  <si>
    <t>احمد ماهر</t>
  </si>
  <si>
    <t>وعد شعراني</t>
  </si>
  <si>
    <t>عبد السلام عيسى</t>
  </si>
  <si>
    <t xml:space="preserve">قامشلي </t>
  </si>
  <si>
    <t>خدوج</t>
  </si>
  <si>
    <t>صهيب ابراهيم</t>
  </si>
  <si>
    <t>سعدية</t>
  </si>
  <si>
    <t>تيرمعلة</t>
  </si>
  <si>
    <t>نايف النواد</t>
  </si>
  <si>
    <t>تركية</t>
  </si>
  <si>
    <t>البوتة</t>
  </si>
  <si>
    <t>موفق حلاق</t>
  </si>
  <si>
    <t>اللقصير</t>
  </si>
  <si>
    <t>مها ملوك</t>
  </si>
  <si>
    <t>هايل العلي</t>
  </si>
  <si>
    <t>قصي التل</t>
  </si>
  <si>
    <t>وسيم طعمه</t>
  </si>
  <si>
    <t>سهام البجيرمي</t>
  </si>
  <si>
    <t>عبد الله الحنش</t>
  </si>
  <si>
    <t xml:space="preserve"> بيت سحم</t>
  </si>
  <si>
    <t>ملاذ بدر</t>
  </si>
  <si>
    <t>ساره الحفار</t>
  </si>
  <si>
    <t>نور شام عبد الرحمن</t>
  </si>
  <si>
    <t>تامر دبور</t>
  </si>
  <si>
    <t>وهيب</t>
  </si>
  <si>
    <t>ساره شخاشيرو</t>
  </si>
  <si>
    <t>حسان حامده</t>
  </si>
  <si>
    <t>ادلينا</t>
  </si>
  <si>
    <t>فراس الجيش</t>
  </si>
  <si>
    <t>غياث ويحه</t>
  </si>
  <si>
    <t>حمزه العلان</t>
  </si>
  <si>
    <t>سندس سليمان</t>
  </si>
  <si>
    <t>علا الصافتلي</t>
  </si>
  <si>
    <t>محسنلي</t>
  </si>
  <si>
    <t>زينب زمام</t>
  </si>
  <si>
    <t>فاطمه الظاهر</t>
  </si>
  <si>
    <t>رولا شافعي</t>
  </si>
  <si>
    <t>بيان الاملح</t>
  </si>
  <si>
    <t>محمد بدر كوجان</t>
  </si>
  <si>
    <t>محمد خضر</t>
  </si>
  <si>
    <t xml:space="preserve"> اشبيليا اسبانيا</t>
  </si>
  <si>
    <t>علي حسون</t>
  </si>
  <si>
    <t>بقصم</t>
  </si>
  <si>
    <t>بشار يوسف</t>
  </si>
  <si>
    <t>علام سليمان</t>
  </si>
  <si>
    <t>روعه ثابت</t>
  </si>
  <si>
    <t>حنين</t>
  </si>
  <si>
    <t>عباده محمد</t>
  </si>
  <si>
    <t>محمد لطفي</t>
  </si>
  <si>
    <t xml:space="preserve">كفر بطنا </t>
  </si>
  <si>
    <t>قصي درويش</t>
  </si>
  <si>
    <t>خضور</t>
  </si>
  <si>
    <t xml:space="preserve"> ربعو</t>
  </si>
  <si>
    <t>احمد رضا عمار</t>
  </si>
  <si>
    <t>انس المقداد</t>
  </si>
  <si>
    <t xml:space="preserve"> مشفى درعا</t>
  </si>
  <si>
    <t>بثينه منشا</t>
  </si>
  <si>
    <t>رنا يزبك</t>
  </si>
  <si>
    <t>ضياء عون</t>
  </si>
  <si>
    <t>ربى الصوص</t>
  </si>
  <si>
    <t>نور الكوجك</t>
  </si>
  <si>
    <t>روز</t>
  </si>
  <si>
    <t>سومر رزق</t>
  </si>
  <si>
    <t>هبه ابو سعده</t>
  </si>
  <si>
    <t>الجزائر</t>
  </si>
  <si>
    <t>كفاح وسوف</t>
  </si>
  <si>
    <t xml:space="preserve"> عنبوره</t>
  </si>
  <si>
    <t>شحاده السيد احمد</t>
  </si>
  <si>
    <t>رشا هديها</t>
  </si>
  <si>
    <t>رجاء خلف</t>
  </si>
  <si>
    <t>سماهر فياض</t>
  </si>
  <si>
    <t>بسيم</t>
  </si>
  <si>
    <t>علا عبود</t>
  </si>
  <si>
    <t>رولا سلوم</t>
  </si>
  <si>
    <t>بدور السوسي</t>
  </si>
  <si>
    <t>غفران العقله</t>
  </si>
  <si>
    <t xml:space="preserve"> الطيحه</t>
  </si>
  <si>
    <t>مضر النهار</t>
  </si>
  <si>
    <t>عبد الاله</t>
  </si>
  <si>
    <t>رشا فليطي</t>
  </si>
  <si>
    <t>ربيع شهلا</t>
  </si>
  <si>
    <t>فدوه علي</t>
  </si>
  <si>
    <t xml:space="preserve"> الرقمة</t>
  </si>
  <si>
    <t>احمد العبود</t>
  </si>
  <si>
    <t xml:space="preserve"> محكان</t>
  </si>
  <si>
    <t>ايناس ناصيف</t>
  </si>
  <si>
    <t>ملك الشنواني</t>
  </si>
  <si>
    <t>تمام حسين</t>
  </si>
  <si>
    <t>محمد عدنان الدهبي</t>
  </si>
  <si>
    <t>عامر بركيل</t>
  </si>
  <si>
    <t>حسام مرهج</t>
  </si>
  <si>
    <t xml:space="preserve"> قلايع</t>
  </si>
  <si>
    <t>اماني سليمان</t>
  </si>
  <si>
    <t>لما خليل</t>
  </si>
  <si>
    <t>الهام عبد الرزاق</t>
  </si>
  <si>
    <t>رؤى دبور</t>
  </si>
  <si>
    <t>نور عبد الله</t>
  </si>
  <si>
    <t xml:space="preserve"> الدانا</t>
  </si>
  <si>
    <t>رانيه الحمدان</t>
  </si>
  <si>
    <t xml:space="preserve"> كويا</t>
  </si>
  <si>
    <t>رشا موسى</t>
  </si>
  <si>
    <t>ناصر سكر</t>
  </si>
  <si>
    <t>نور صبيحه</t>
  </si>
  <si>
    <t xml:space="preserve"> رومانيا</t>
  </si>
  <si>
    <t>محمد سالم التركماني</t>
  </si>
  <si>
    <t>بنان درخباني</t>
  </si>
  <si>
    <t>محمد يامن اسماعيل</t>
  </si>
  <si>
    <t>ديما حسن</t>
  </si>
  <si>
    <t>هبه الباشا</t>
  </si>
  <si>
    <t>هزار محمد</t>
  </si>
  <si>
    <t>ردينه العلي</t>
  </si>
  <si>
    <t>اماني ادلبي</t>
  </si>
  <si>
    <t>لبنى صالح</t>
  </si>
  <si>
    <t>فائزه</t>
  </si>
  <si>
    <t>عبير الخياط</t>
  </si>
  <si>
    <t>علي ماهر</t>
  </si>
  <si>
    <t>برهو</t>
  </si>
  <si>
    <t>منبج حلب</t>
  </si>
  <si>
    <t>فيروز الهندي</t>
  </si>
  <si>
    <t>ربيع اسماعيل</t>
  </si>
  <si>
    <t>ربا البويضاني</t>
  </si>
  <si>
    <t>دعاء الكيلاني</t>
  </si>
  <si>
    <t>احمد زملوط</t>
  </si>
  <si>
    <t>محمد صالح خزنه</t>
  </si>
  <si>
    <t>وسام الجردي</t>
  </si>
  <si>
    <t>نيرمين الجندلي</t>
  </si>
  <si>
    <t>علمت</t>
  </si>
  <si>
    <t>كاتيا الراعي</t>
  </si>
  <si>
    <t>نادين شيخ عمر</t>
  </si>
  <si>
    <t>جميله حبيب</t>
  </si>
  <si>
    <t>ريم محمد</t>
  </si>
  <si>
    <t>زينب حداد</t>
  </si>
  <si>
    <t>عمار بدران</t>
  </si>
  <si>
    <t>سهير اسماعيل</t>
  </si>
  <si>
    <t>رهف مرسي كناكري</t>
  </si>
  <si>
    <t>حسين ميا</t>
  </si>
  <si>
    <t>الاء حجي عبد</t>
  </si>
  <si>
    <t xml:space="preserve"> ابو دعمة</t>
  </si>
  <si>
    <t>خديجه باكير</t>
  </si>
  <si>
    <t>هبه الكرم</t>
  </si>
  <si>
    <t>غنى دلعو</t>
  </si>
  <si>
    <t xml:space="preserve"> بويضة</t>
  </si>
  <si>
    <t>نور الهدى صالح حيدر</t>
  </si>
  <si>
    <t xml:space="preserve"> رأس المعرة</t>
  </si>
  <si>
    <t>خليل بشبش</t>
  </si>
  <si>
    <t>محمد عجاج</t>
  </si>
  <si>
    <t>عبير عزام</t>
  </si>
  <si>
    <t>مرح ياسين</t>
  </si>
  <si>
    <t>محمد صوان</t>
  </si>
  <si>
    <t>محمد صالح الشعار</t>
  </si>
  <si>
    <t>محمد تيسير</t>
  </si>
  <si>
    <t>حيدر خليل</t>
  </si>
  <si>
    <t>غفران علاء الدين</t>
  </si>
  <si>
    <t>نادر فرحه</t>
  </si>
  <si>
    <t>بشاره</t>
  </si>
  <si>
    <t>شطحة</t>
  </si>
  <si>
    <t>حنان مراد</t>
  </si>
  <si>
    <t>هنادي حمدان</t>
  </si>
  <si>
    <t>نور الهدى زعيتر</t>
  </si>
  <si>
    <t>ايمان الفرخ</t>
  </si>
  <si>
    <t>ميسون الحاج</t>
  </si>
  <si>
    <t>غفران المقداد</t>
  </si>
  <si>
    <t>فراس ريمان</t>
  </si>
  <si>
    <t>هديل بحصاص</t>
  </si>
  <si>
    <t>طريف</t>
  </si>
  <si>
    <t xml:space="preserve"> البصيره</t>
  </si>
  <si>
    <t>مرح العلي</t>
  </si>
  <si>
    <t>اريج الوسوف</t>
  </si>
  <si>
    <t xml:space="preserve"> الكسوة</t>
  </si>
  <si>
    <t>اسماء ياسين</t>
  </si>
  <si>
    <t xml:space="preserve"> دويركه</t>
  </si>
  <si>
    <t>نور مونس رضوان</t>
  </si>
  <si>
    <t>جورجينا قدسي</t>
  </si>
  <si>
    <t>اماثل</t>
  </si>
  <si>
    <t>تمينة</t>
  </si>
  <si>
    <t>ايمان المحمد</t>
  </si>
  <si>
    <t>منيره العبار</t>
  </si>
  <si>
    <t>الاء البيته</t>
  </si>
  <si>
    <t>رهف خليفه</t>
  </si>
  <si>
    <t>كوثر خليل</t>
  </si>
  <si>
    <t>بيان نكاش</t>
  </si>
  <si>
    <t>يمان حموده</t>
  </si>
  <si>
    <t>عبد الهادي حامدي</t>
  </si>
  <si>
    <t>بنش</t>
  </si>
  <si>
    <t>عفراء ياغي</t>
  </si>
  <si>
    <t>مرح الشيخ محمد</t>
  </si>
  <si>
    <t>هادي حلاق</t>
  </si>
  <si>
    <t>معرتمصرين</t>
  </si>
  <si>
    <t>راما دللول</t>
  </si>
  <si>
    <t>نور العيطه</t>
  </si>
  <si>
    <t>رهف شرف الدين</t>
  </si>
  <si>
    <t>هلا سرور</t>
  </si>
  <si>
    <t>مجد المسلط</t>
  </si>
  <si>
    <t>عدي طري</t>
  </si>
  <si>
    <t>عدويه سعيد</t>
  </si>
  <si>
    <t xml:space="preserve"> شطحه</t>
  </si>
  <si>
    <t>هشام المصري</t>
  </si>
  <si>
    <t>موسى طالب</t>
  </si>
  <si>
    <t>محمد باقر</t>
  </si>
  <si>
    <t>عبد الحميد محمد</t>
  </si>
  <si>
    <t>رند ظاظا</t>
  </si>
  <si>
    <t>حلا سعد</t>
  </si>
  <si>
    <t>طارق دنون</t>
  </si>
  <si>
    <t>عبد الله السمعان</t>
  </si>
  <si>
    <t>زعيله</t>
  </si>
  <si>
    <t>كوكب قصيص</t>
  </si>
  <si>
    <t>ربا عبود</t>
  </si>
  <si>
    <t>نسرين عز الدين العقباني</t>
  </si>
  <si>
    <t>شذى البربور</t>
  </si>
  <si>
    <t>ام الرمان</t>
  </si>
  <si>
    <t>رامونا بغدان</t>
  </si>
  <si>
    <t>فراس شمو</t>
  </si>
  <si>
    <t>مروه الموسى</t>
  </si>
  <si>
    <t>ضحى طباخه</t>
  </si>
  <si>
    <t>يارا عضوم</t>
  </si>
  <si>
    <t>رهام الحلبي الرباط</t>
  </si>
  <si>
    <t>سلام شاهين</t>
  </si>
  <si>
    <t>سنا قعدان</t>
  </si>
  <si>
    <t>ملهم الجمال</t>
  </si>
  <si>
    <t>ميريانا نداف</t>
  </si>
  <si>
    <t>لمى السلكه</t>
  </si>
  <si>
    <t>لمعان</t>
  </si>
  <si>
    <t xml:space="preserve">قطيرة </t>
  </si>
  <si>
    <t>لينا الحسن</t>
  </si>
  <si>
    <t>مرح خليل</t>
  </si>
  <si>
    <t>عيناتا</t>
  </si>
  <si>
    <t>جوليانا المسعد</t>
  </si>
  <si>
    <t>خالد بيرقدار</t>
  </si>
  <si>
    <t>بشره المحمود</t>
  </si>
  <si>
    <t>حسن درويش</t>
  </si>
  <si>
    <t>نور البهلول</t>
  </si>
  <si>
    <t>محمد لؤي</t>
  </si>
  <si>
    <t>يمنى وهبي</t>
  </si>
  <si>
    <t xml:space="preserve"> الناصريه</t>
  </si>
  <si>
    <t>لين يوسف</t>
  </si>
  <si>
    <t>رابيا</t>
  </si>
  <si>
    <t>حمين</t>
  </si>
  <si>
    <t>احمد الشيخ</t>
  </si>
  <si>
    <t>امينه خليفه</t>
  </si>
  <si>
    <t>دانيه سوركلي</t>
  </si>
  <si>
    <t>وعد حمود</t>
  </si>
  <si>
    <t xml:space="preserve"> الصفاء</t>
  </si>
  <si>
    <t>يوسف عياد</t>
  </si>
  <si>
    <t>رهف داود</t>
  </si>
  <si>
    <t>وداد شيخ جبر</t>
  </si>
  <si>
    <t>يسرا نضر</t>
  </si>
  <si>
    <t>ياسين شرفي</t>
  </si>
  <si>
    <t>جود واكيم</t>
  </si>
  <si>
    <t xml:space="preserve"> حارة اللقبة</t>
  </si>
  <si>
    <t>ساره جوهر</t>
  </si>
  <si>
    <t>روز ناجي</t>
  </si>
  <si>
    <t>سكارلت باظه</t>
  </si>
  <si>
    <t xml:space="preserve"> حواش</t>
  </si>
  <si>
    <t>رائده زليخه</t>
  </si>
  <si>
    <t>نور الديري</t>
  </si>
  <si>
    <t>ساره صالح</t>
  </si>
  <si>
    <t>هيا الهزاع الحمد</t>
  </si>
  <si>
    <t>وفاء هزاع</t>
  </si>
  <si>
    <t>هديل حسين</t>
  </si>
  <si>
    <t>فرح سمره</t>
  </si>
  <si>
    <t>تمام</t>
  </si>
  <si>
    <t>يارا فريج</t>
  </si>
  <si>
    <t>نغم قعدان</t>
  </si>
  <si>
    <t>وليم سعاده</t>
  </si>
  <si>
    <t>هلا يوسف</t>
  </si>
  <si>
    <t>ابراهيم غنام</t>
  </si>
  <si>
    <t>احمد الاشقر</t>
  </si>
  <si>
    <t>عبير المرعي</t>
  </si>
  <si>
    <t>لجين المحمد</t>
  </si>
  <si>
    <t>سيلين البوارشي</t>
  </si>
  <si>
    <t>بيان شمعه</t>
  </si>
  <si>
    <t>دانيا الابراهيم</t>
  </si>
  <si>
    <t>عبد الرحيم مقصوصه</t>
  </si>
  <si>
    <t>علا حورانيه</t>
  </si>
  <si>
    <t>حسن فخور</t>
  </si>
  <si>
    <t>لينا الخنسه</t>
  </si>
  <si>
    <t>لينا نموزي</t>
  </si>
  <si>
    <t>ساره فضه</t>
  </si>
  <si>
    <t>مجد اللمداني</t>
  </si>
  <si>
    <t>صفاء ناصيف</t>
  </si>
  <si>
    <t>احمد عبد الحق</t>
  </si>
  <si>
    <t>يزن البنا</t>
  </si>
  <si>
    <t>ماجد الحاحي</t>
  </si>
  <si>
    <t>عفراء دريوس</t>
  </si>
  <si>
    <t>ليما الشوفي</t>
  </si>
  <si>
    <t xml:space="preserve"> رأس العين</t>
  </si>
  <si>
    <t>اسراء فروخ</t>
  </si>
  <si>
    <t xml:space="preserve"> الحارة</t>
  </si>
  <si>
    <t>غنى متيني</t>
  </si>
  <si>
    <t>مونا</t>
  </si>
  <si>
    <t>اياد القاضي</t>
  </si>
  <si>
    <t>العنود موسى حسن</t>
  </si>
  <si>
    <t>رانيا بارودي</t>
  </si>
  <si>
    <t>حسام رستم</t>
  </si>
  <si>
    <t>خلود الناصر</t>
  </si>
  <si>
    <t xml:space="preserve"> خان دنون</t>
  </si>
  <si>
    <t>زينب عكيد</t>
  </si>
  <si>
    <t>شهد شقير</t>
  </si>
  <si>
    <t>مرام الارنب</t>
  </si>
  <si>
    <t>محمد مكي</t>
  </si>
  <si>
    <t xml:space="preserve"> دبي</t>
  </si>
  <si>
    <t>هديل روميه</t>
  </si>
  <si>
    <t>محمد الشيخ</t>
  </si>
  <si>
    <t>ليلى الميداني</t>
  </si>
  <si>
    <t>ديما سلعت العقباني</t>
  </si>
  <si>
    <t>وائيل</t>
  </si>
  <si>
    <t>احمد المزور</t>
  </si>
  <si>
    <t>رغد الحمراوي</t>
  </si>
  <si>
    <t>جورج نيقولا</t>
  </si>
  <si>
    <t>هيلدا نايله</t>
  </si>
  <si>
    <t>دايانا مرتضى</t>
  </si>
  <si>
    <t>محمد خانم</t>
  </si>
  <si>
    <t>محمد هيثم</t>
  </si>
  <si>
    <t>غياث ويحا</t>
  </si>
  <si>
    <t>محمد ملهم حموي</t>
  </si>
  <si>
    <t>كامل الحسن</t>
  </si>
  <si>
    <t>احمد لالا</t>
  </si>
  <si>
    <t>نسرين الخوام</t>
  </si>
  <si>
    <t>عمر يوسف</t>
  </si>
  <si>
    <t>ديانا شبابيبي</t>
  </si>
  <si>
    <t>المعبدة</t>
  </si>
  <si>
    <t>رنين طري</t>
  </si>
  <si>
    <t>رامي احمد</t>
  </si>
  <si>
    <t>يمنى خادم السروجي</t>
  </si>
  <si>
    <t>قصي طرابيه</t>
  </si>
  <si>
    <t>انس سويد</t>
  </si>
  <si>
    <t>احمد المنيني</t>
  </si>
  <si>
    <t>جعفر عيد</t>
  </si>
  <si>
    <t>يزن عبد لكي</t>
  </si>
  <si>
    <t xml:space="preserve">عباس </t>
  </si>
  <si>
    <t>لارا الحلو</t>
  </si>
  <si>
    <t>عبدالقادر</t>
  </si>
  <si>
    <t>تاتيانا</t>
  </si>
  <si>
    <t xml:space="preserve">كازاخستان </t>
  </si>
  <si>
    <t>ديمه شوقل دحله</t>
  </si>
  <si>
    <t>ملاذ سليمان</t>
  </si>
  <si>
    <t>حسام جهجاه</t>
  </si>
  <si>
    <t>سانتا ثابت</t>
  </si>
  <si>
    <t>مجد وهيبي</t>
  </si>
  <si>
    <t>راما بشناق</t>
  </si>
  <si>
    <t>ليال ابراهيم</t>
  </si>
  <si>
    <t>سيمون ابراهيم</t>
  </si>
  <si>
    <t>محمد يزن الدردري</t>
  </si>
  <si>
    <t>محمد الخضري</t>
  </si>
  <si>
    <t>كبريل</t>
  </si>
  <si>
    <t>نور عيسى</t>
  </si>
  <si>
    <t>هديل البرجس</t>
  </si>
  <si>
    <t>مهيدي</t>
  </si>
  <si>
    <t>مجد الكوسى</t>
  </si>
  <si>
    <t>لين النجار</t>
  </si>
  <si>
    <t>المى حيدر</t>
  </si>
  <si>
    <t>مروه كبول</t>
  </si>
  <si>
    <t>راما مبيض</t>
  </si>
  <si>
    <t>رامه سيف الدين</t>
  </si>
  <si>
    <t>صفا حسب الله</t>
  </si>
  <si>
    <t>حنان بريغش</t>
  </si>
  <si>
    <t>اسامه الاعور</t>
  </si>
  <si>
    <t>رهف ايوب</t>
  </si>
  <si>
    <t>وئام عرموش</t>
  </si>
  <si>
    <t>فلك السقعان</t>
  </si>
  <si>
    <t>نغم السمان</t>
  </si>
  <si>
    <t>شيرين الخضور</t>
  </si>
  <si>
    <t>فادي الناصر</t>
  </si>
  <si>
    <t>انعام الشحاذه</t>
  </si>
  <si>
    <t>تيماء العلي حبيب</t>
  </si>
  <si>
    <t xml:space="preserve">معر تحرمة </t>
  </si>
  <si>
    <t>براءه الشاوي</t>
  </si>
  <si>
    <t>ر3</t>
  </si>
  <si>
    <t>ر</t>
  </si>
  <si>
    <t>ي</t>
  </si>
  <si>
    <t>فصل ثاني 2021-2022</t>
  </si>
  <si>
    <t>الفصل الثاني 2021-2022</t>
  </si>
  <si>
    <t>الفصل الأول 2022-2023</t>
  </si>
  <si>
    <t>سونيا سليمان</t>
  </si>
  <si>
    <t>ايمن مرعي</t>
  </si>
  <si>
    <t>باسم الرحية</t>
  </si>
  <si>
    <t>ساره خدام</t>
  </si>
  <si>
    <t>حفيظة</t>
  </si>
  <si>
    <t>سعيد الزعبي</t>
  </si>
  <si>
    <t>فرجة</t>
  </si>
  <si>
    <t>شكري سليمان</t>
  </si>
  <si>
    <t>عامر رافع</t>
  </si>
  <si>
    <t>مي</t>
  </si>
  <si>
    <t>غفران الراشدي</t>
  </si>
  <si>
    <t>كنده عصفوره</t>
  </si>
  <si>
    <t>منصور الأطرش</t>
  </si>
  <si>
    <t>غزالة</t>
  </si>
  <si>
    <t>ميس</t>
  </si>
  <si>
    <t>سليما</t>
  </si>
  <si>
    <t>استنفذ في الفصل الأول 2022-2023</t>
  </si>
  <si>
    <t>احمد ابو جيش</t>
  </si>
  <si>
    <t>اسامه اسعد</t>
  </si>
  <si>
    <t>برجس ميخان</t>
  </si>
  <si>
    <t>محمد شريف</t>
  </si>
  <si>
    <t>حمره</t>
  </si>
  <si>
    <t>جعفر مهنا</t>
  </si>
  <si>
    <t>فوز</t>
  </si>
  <si>
    <t>حسين الرمضان</t>
  </si>
  <si>
    <t>نوره</t>
  </si>
  <si>
    <t>أيوب</t>
  </si>
  <si>
    <t>ربا المتيني</t>
  </si>
  <si>
    <t>السويداء عرمان</t>
  </si>
  <si>
    <t>رزان قنيزح</t>
  </si>
  <si>
    <t>جبور</t>
  </si>
  <si>
    <t>رشا جوهرة</t>
  </si>
  <si>
    <t>عتوك</t>
  </si>
  <si>
    <t>رغد الحفار الحبال</t>
  </si>
  <si>
    <t>رهف صايمه</t>
  </si>
  <si>
    <t>محمد صفوح</t>
  </si>
  <si>
    <t>كلود</t>
  </si>
  <si>
    <t>سهام العقايلة</t>
  </si>
  <si>
    <t>بهيه</t>
  </si>
  <si>
    <t>مكيه</t>
  </si>
  <si>
    <t>زليخة</t>
  </si>
  <si>
    <t>عايدة قرحيلي</t>
  </si>
  <si>
    <t>عبد الحميد الحاج عبد</t>
  </si>
  <si>
    <t>كافية</t>
  </si>
  <si>
    <t>عبير تركو</t>
  </si>
  <si>
    <t>علاء الشامي</t>
  </si>
  <si>
    <t>مؤمنه</t>
  </si>
  <si>
    <t>ملكة</t>
  </si>
  <si>
    <t>لينا حمامة</t>
  </si>
  <si>
    <t>انيسة</t>
  </si>
  <si>
    <t>مالك عليا</t>
  </si>
  <si>
    <t xml:space="preserve"> تلدره</t>
  </si>
  <si>
    <t>شومان</t>
  </si>
  <si>
    <t>نور الدين راجح</t>
  </si>
  <si>
    <t>عمشة</t>
  </si>
  <si>
    <t>هبا رمضان اغا</t>
  </si>
  <si>
    <t>وائل خضري</t>
  </si>
  <si>
    <t>وسام سعيد</t>
  </si>
  <si>
    <t>رائد الخيرات</t>
  </si>
  <si>
    <t>نسرين حسن</t>
  </si>
  <si>
    <t>وداد رحمه</t>
  </si>
  <si>
    <t>ايمن اباظة</t>
  </si>
  <si>
    <t>عنان</t>
  </si>
  <si>
    <t>ناهد عياش</t>
  </si>
  <si>
    <t>محمد صفوت</t>
  </si>
  <si>
    <t>لينا عليشة</t>
  </si>
  <si>
    <t>اباء صالح</t>
  </si>
  <si>
    <t>جهيدا</t>
  </si>
  <si>
    <t>فريال مني</t>
  </si>
  <si>
    <t>محمد السلو</t>
  </si>
  <si>
    <t>هبه سعد</t>
  </si>
  <si>
    <t>بيهم</t>
  </si>
  <si>
    <t>مارلين</t>
  </si>
  <si>
    <t>صالح احمد</t>
  </si>
  <si>
    <t>معاقب</t>
  </si>
  <si>
    <t xml:space="preserve"> مروان</t>
  </si>
  <si>
    <t>غفران المشعل</t>
  </si>
  <si>
    <t>نهلة</t>
  </si>
  <si>
    <t>فاديه حسن حمدي</t>
  </si>
  <si>
    <t>لبنى عون</t>
  </si>
  <si>
    <t>منى عباس</t>
  </si>
  <si>
    <t>احمد جعفر</t>
  </si>
  <si>
    <t>ارام سلهب</t>
  </si>
  <si>
    <t>اماني كرو</t>
  </si>
  <si>
    <t>روشان بيان</t>
  </si>
  <si>
    <t>فائده</t>
  </si>
  <si>
    <t>مانويلا</t>
  </si>
  <si>
    <t>عبد الهادي حناوي</t>
  </si>
  <si>
    <t>خضرة</t>
  </si>
  <si>
    <t>مرح شاهين</t>
  </si>
  <si>
    <t>ميلاد ابو سليم</t>
  </si>
  <si>
    <t>نغم صالحه</t>
  </si>
  <si>
    <t>يارا ابراهيم</t>
  </si>
  <si>
    <t>يامن القيروط</t>
  </si>
  <si>
    <t>الاء الكردي</t>
  </si>
  <si>
    <t>اية البحرة</t>
  </si>
  <si>
    <t>ايملي مقبعة</t>
  </si>
  <si>
    <t>سلما</t>
  </si>
  <si>
    <t>خوله المغربي</t>
  </si>
  <si>
    <t>ديما ابوفخر</t>
  </si>
  <si>
    <t>ديمة زيتون</t>
  </si>
  <si>
    <t>مياسه</t>
  </si>
  <si>
    <t>ريم فرهود</t>
  </si>
  <si>
    <t>زين سالم</t>
  </si>
  <si>
    <t>اهداب</t>
  </si>
  <si>
    <t>شروق الملا</t>
  </si>
  <si>
    <t>شهاب العثمان</t>
  </si>
  <si>
    <t>منور</t>
  </si>
  <si>
    <t>حاجه</t>
  </si>
  <si>
    <t>لبانة علي</t>
  </si>
  <si>
    <t>فتنه</t>
  </si>
  <si>
    <t>ليليان خربوط</t>
  </si>
  <si>
    <t>بوران</t>
  </si>
  <si>
    <t>هلا شحاده</t>
  </si>
  <si>
    <t>اماني</t>
  </si>
  <si>
    <t>اروى</t>
  </si>
  <si>
    <t>وضحه</t>
  </si>
  <si>
    <t>الاء الحلبي</t>
  </si>
  <si>
    <t>انطوانيت جزاره</t>
  </si>
  <si>
    <t>كلوديت</t>
  </si>
  <si>
    <t>ريتا</t>
  </si>
  <si>
    <t>رمزا</t>
  </si>
  <si>
    <t>دينا رمضان</t>
  </si>
  <si>
    <t>ريما حسن</t>
  </si>
  <si>
    <t>ساره جبر</t>
  </si>
  <si>
    <t>رؤى</t>
  </si>
  <si>
    <t>صبا عز الدين</t>
  </si>
  <si>
    <t>رغوم</t>
  </si>
  <si>
    <t>هونيده</t>
  </si>
  <si>
    <t>فاطمه صندوق</t>
  </si>
  <si>
    <t>فرح زوده</t>
  </si>
  <si>
    <t>لين درة</t>
  </si>
  <si>
    <t>ماري الشناعه</t>
  </si>
  <si>
    <t>ماسه جبري</t>
  </si>
  <si>
    <t>فطمه</t>
  </si>
  <si>
    <t>غاليه</t>
  </si>
  <si>
    <t>مروه رحال</t>
  </si>
  <si>
    <t>شفيقة</t>
  </si>
  <si>
    <t>شيراز</t>
  </si>
  <si>
    <t>نور ابراهيم</t>
  </si>
  <si>
    <t xml:space="preserve">ناصر </t>
  </si>
  <si>
    <t>نور هزيمه</t>
  </si>
  <si>
    <t>اميره شيخاني</t>
  </si>
  <si>
    <t>هبه حسين</t>
  </si>
  <si>
    <t>تماضر</t>
  </si>
  <si>
    <t>هبه زين العابدين</t>
  </si>
  <si>
    <t>هديل السلمان</t>
  </si>
  <si>
    <t>نرمين</t>
  </si>
  <si>
    <t>ناريماس</t>
  </si>
  <si>
    <t>حذيفه</t>
  </si>
  <si>
    <t>سولاف شحادة</t>
  </si>
  <si>
    <t>نيروز</t>
  </si>
  <si>
    <t>اشرف كاتب</t>
  </si>
  <si>
    <t>نوفه</t>
  </si>
  <si>
    <t>افين محمد</t>
  </si>
  <si>
    <t>نوري</t>
  </si>
  <si>
    <t>زيده</t>
  </si>
  <si>
    <t>امنه اسعد</t>
  </si>
  <si>
    <t>امنه بري</t>
  </si>
  <si>
    <t>ايمان مصطفى</t>
  </si>
  <si>
    <t>ايه الخطيب</t>
  </si>
  <si>
    <t>ديانا سلامه</t>
  </si>
  <si>
    <t>ديانا عجميه</t>
  </si>
  <si>
    <t>رياح</t>
  </si>
  <si>
    <t>رغد جبور</t>
  </si>
  <si>
    <t>رؤى احسان</t>
  </si>
  <si>
    <t xml:space="preserve"> نايف</t>
  </si>
  <si>
    <t>زينب مهدي</t>
  </si>
  <si>
    <t>زنوب</t>
  </si>
  <si>
    <t>سلام شحاده</t>
  </si>
  <si>
    <t>دعاء</t>
  </si>
  <si>
    <t>سناء نمر</t>
  </si>
  <si>
    <t>شكريه</t>
  </si>
  <si>
    <t>ربيعه</t>
  </si>
  <si>
    <t>عبد الرحمن المطيط</t>
  </si>
  <si>
    <t>عبد المنعم الجاسم</t>
  </si>
  <si>
    <t>فطومه</t>
  </si>
  <si>
    <t>ولاده</t>
  </si>
  <si>
    <t>علاء الدين حميد</t>
  </si>
  <si>
    <t>ذوات</t>
  </si>
  <si>
    <t>رزان</t>
  </si>
  <si>
    <t>كنانه نصر</t>
  </si>
  <si>
    <t>كفا</t>
  </si>
  <si>
    <t>مجدولين سليمان</t>
  </si>
  <si>
    <t>غيداء</t>
  </si>
  <si>
    <t>مريم المحمد المعقوري</t>
  </si>
  <si>
    <t>كريمه</t>
  </si>
  <si>
    <t>نبراس العبيد الذيب</t>
  </si>
  <si>
    <t>هدايه</t>
  </si>
  <si>
    <t>ساره</t>
  </si>
  <si>
    <t>نور عقيل</t>
  </si>
  <si>
    <t>نورا عجميه</t>
  </si>
  <si>
    <t>زهريه</t>
  </si>
  <si>
    <t>هبه العلبي</t>
  </si>
  <si>
    <t>هند حسن</t>
  </si>
  <si>
    <t>مراكز</t>
  </si>
  <si>
    <t>وصال عبد الله</t>
  </si>
  <si>
    <t>يارا طه</t>
  </si>
  <si>
    <t>يارا عطيه</t>
  </si>
  <si>
    <t>ثمينة</t>
  </si>
  <si>
    <t>بادره</t>
  </si>
  <si>
    <t>اريج سمور</t>
  </si>
  <si>
    <t>شومه</t>
  </si>
  <si>
    <t>الاء القيق</t>
  </si>
  <si>
    <t>نهوه</t>
  </si>
  <si>
    <t>الاء الكور</t>
  </si>
  <si>
    <t>الاء خليفه</t>
  </si>
  <si>
    <t>الاء سليمان</t>
  </si>
  <si>
    <t>الاء عبد العزيز</t>
  </si>
  <si>
    <t>هدايت</t>
  </si>
  <si>
    <t>امان قداح</t>
  </si>
  <si>
    <t>امل سيدو</t>
  </si>
  <si>
    <t>امير الرهونجي</t>
  </si>
  <si>
    <t>اميره الحميد</t>
  </si>
  <si>
    <t>زريفه</t>
  </si>
  <si>
    <t>ايمن حمود</t>
  </si>
  <si>
    <t>اليزابيت</t>
  </si>
  <si>
    <t>ايه تباع</t>
  </si>
  <si>
    <t>حسينه</t>
  </si>
  <si>
    <t>بثينه محمد</t>
  </si>
  <si>
    <t>بشرى الاسعد</t>
  </si>
  <si>
    <t>خانم</t>
  </si>
  <si>
    <t>بيان الصغير</t>
  </si>
  <si>
    <t>تغريد الجلالي</t>
  </si>
  <si>
    <t>نهال</t>
  </si>
  <si>
    <t>زوبيدا</t>
  </si>
  <si>
    <t>دعاء سلامه</t>
  </si>
  <si>
    <t>لجين</t>
  </si>
  <si>
    <t>محمد ضياء الدين</t>
  </si>
  <si>
    <t>راما الغوش</t>
  </si>
  <si>
    <t>رامه ناعمه</t>
  </si>
  <si>
    <t>خزامى</t>
  </si>
  <si>
    <t>هدا</t>
  </si>
  <si>
    <t>اكرم اسعد</t>
  </si>
  <si>
    <t>شادي ابو احمد</t>
  </si>
  <si>
    <t>مكارم</t>
  </si>
  <si>
    <t>زينب هدلا</t>
  </si>
  <si>
    <t>سعد الدين الكردي</t>
  </si>
  <si>
    <t>حباه</t>
  </si>
  <si>
    <t>تمره</t>
  </si>
  <si>
    <t>عبد الله محمد</t>
  </si>
  <si>
    <t>جوزه عمر</t>
  </si>
  <si>
    <t>مونال</t>
  </si>
  <si>
    <t>سيرا</t>
  </si>
  <si>
    <t>علي الاهلال الابراهيم</t>
  </si>
  <si>
    <t>علي الراشد</t>
  </si>
  <si>
    <t>نايفه</t>
  </si>
  <si>
    <t>حسيبى</t>
  </si>
  <si>
    <t>غزل أبو حمزة</t>
  </si>
  <si>
    <t>غنوه النبواني</t>
  </si>
  <si>
    <t>عبله</t>
  </si>
  <si>
    <t>عيشي</t>
  </si>
  <si>
    <t>رماء</t>
  </si>
  <si>
    <t>لما</t>
  </si>
  <si>
    <t>شامه</t>
  </si>
  <si>
    <t>لميس مسعود</t>
  </si>
  <si>
    <t>راميتا</t>
  </si>
  <si>
    <t>مؤيد سيف الدين</t>
  </si>
  <si>
    <t>رانيه</t>
  </si>
  <si>
    <t>محمد عبد الفتاح</t>
  </si>
  <si>
    <t>مرام ديروان</t>
  </si>
  <si>
    <t>رفعت</t>
  </si>
  <si>
    <t>جوهينا</t>
  </si>
  <si>
    <t>لميه</t>
  </si>
  <si>
    <t>نانسي نابلسي</t>
  </si>
  <si>
    <t>نرمين حسن</t>
  </si>
  <si>
    <t>فدوى</t>
  </si>
  <si>
    <t>يسره</t>
  </si>
  <si>
    <t>هاله قتال الحي</t>
  </si>
  <si>
    <t>هبه فرحات</t>
  </si>
  <si>
    <t>شلبيه</t>
  </si>
  <si>
    <t>هبا عيسى</t>
  </si>
  <si>
    <t>وسام شحاده</t>
  </si>
  <si>
    <t>يارا الزغتيتي</t>
  </si>
  <si>
    <t>جواد</t>
  </si>
  <si>
    <t>الاء شاهين</t>
  </si>
  <si>
    <t>الاء شله</t>
  </si>
  <si>
    <t>الاء عبد الله</t>
  </si>
  <si>
    <t>خضره</t>
  </si>
  <si>
    <t>الين علي</t>
  </si>
  <si>
    <t>ايمان بغدادي</t>
  </si>
  <si>
    <t>عبدالرؤوف</t>
  </si>
  <si>
    <t>ايه الله امينو</t>
  </si>
  <si>
    <t>رقده</t>
  </si>
  <si>
    <t>ميراي</t>
  </si>
  <si>
    <t>داني كردوس</t>
  </si>
  <si>
    <t>دانيا ابورميح</t>
  </si>
  <si>
    <t>رشده</t>
  </si>
  <si>
    <t>رامي حماده</t>
  </si>
  <si>
    <t>ردينه جمال الدين</t>
  </si>
  <si>
    <t>ميا</t>
  </si>
  <si>
    <t>رغده ابوعز الدين</t>
  </si>
  <si>
    <t>غيثاء</t>
  </si>
  <si>
    <t>ظريفه</t>
  </si>
  <si>
    <t>نعامه</t>
  </si>
  <si>
    <t>عائشه عبود الشهير بنعمان</t>
  </si>
  <si>
    <t>صانيه</t>
  </si>
  <si>
    <t>عماد صوفيه</t>
  </si>
  <si>
    <t>غدير طعمة</t>
  </si>
  <si>
    <t>فادية</t>
  </si>
  <si>
    <t>فوزيه عامر</t>
  </si>
  <si>
    <t>خالصه</t>
  </si>
  <si>
    <t>لانا بدره</t>
  </si>
  <si>
    <t>لبنى عمر</t>
  </si>
  <si>
    <t>رفيده</t>
  </si>
  <si>
    <t>مجدولين العلي الكاطع</t>
  </si>
  <si>
    <t>محمد اديب القضماني</t>
  </si>
  <si>
    <t>نزهه</t>
  </si>
  <si>
    <t>مريم مهدي العريبي</t>
  </si>
  <si>
    <t>مياس الاغا</t>
  </si>
  <si>
    <t>مفتخر</t>
  </si>
  <si>
    <t>رفيا</t>
  </si>
  <si>
    <t>نور الهدى نعانسه</t>
  </si>
  <si>
    <t>غزوه</t>
  </si>
  <si>
    <t>نورشان قره جولي</t>
  </si>
  <si>
    <t>سحاب</t>
  </si>
  <si>
    <t>ضحى</t>
  </si>
  <si>
    <t>اسامه الطحان</t>
  </si>
  <si>
    <t>سمعه</t>
  </si>
  <si>
    <t>اماني الشهاب</t>
  </si>
  <si>
    <t>جوريه</t>
  </si>
  <si>
    <t>شاهره</t>
  </si>
  <si>
    <t>سندس</t>
  </si>
  <si>
    <t xml:space="preserve">ياسين </t>
  </si>
  <si>
    <t>اديل</t>
  </si>
  <si>
    <t>كاترين</t>
  </si>
  <si>
    <t>صهباء سليم</t>
  </si>
  <si>
    <t>محمدمأمون</t>
  </si>
  <si>
    <t>علي الخضر</t>
  </si>
  <si>
    <t>علي اليوسف</t>
  </si>
  <si>
    <t xml:space="preserve">مهى </t>
  </si>
  <si>
    <t>فاديا الحموي</t>
  </si>
  <si>
    <t>فاطمه خضور</t>
  </si>
  <si>
    <t>رهام</t>
  </si>
  <si>
    <t xml:space="preserve">أنور </t>
  </si>
  <si>
    <t>نخله</t>
  </si>
  <si>
    <t>مجدولين عيسى</t>
  </si>
  <si>
    <t xml:space="preserve">عبد الوهاب </t>
  </si>
  <si>
    <t>رحمة</t>
  </si>
  <si>
    <t>مي سليم</t>
  </si>
  <si>
    <t>بثينة</t>
  </si>
  <si>
    <t>نوف جمعه</t>
  </si>
  <si>
    <t>هزار العبد الله</t>
  </si>
  <si>
    <t>خزنه</t>
  </si>
  <si>
    <t>هيفاء ابوزيد</t>
  </si>
  <si>
    <t xml:space="preserve">مأمون </t>
  </si>
  <si>
    <t>لايحق له ف2</t>
  </si>
  <si>
    <t xml:space="preserve">فصل ثاني فقط </t>
  </si>
  <si>
    <t>مرسوم فقط ف2</t>
  </si>
  <si>
    <t>مرسوم عام كامل</t>
  </si>
  <si>
    <t>فقط مرسوم ف2</t>
  </si>
  <si>
    <t>مرسوم ف2 فقط</t>
  </si>
  <si>
    <t>لا يحق له ف2</t>
  </si>
  <si>
    <t xml:space="preserve"> ر1</t>
  </si>
  <si>
    <t>مرسوم عام كلمل</t>
  </si>
  <si>
    <t>مرسوم150 عام كامل</t>
  </si>
  <si>
    <t>مفصول ف1 لايحق لها ف2</t>
  </si>
  <si>
    <t>لايحق لها ف2</t>
  </si>
  <si>
    <t>مرسوم كامل</t>
  </si>
  <si>
    <t>لم تشترك لايحق لها ف2</t>
  </si>
  <si>
    <t xml:space="preserve"> مرسوم عام كامل</t>
  </si>
  <si>
    <t>0</t>
  </si>
  <si>
    <t>إرسال ملف الإستمارة (Excel ) عبر البريد الإلكتروني إلى العنوان التالي :
medopenlearning@gmail.com 
ويجب أن يكون موضوع الإيميل هو الرقم الإمتحاني للطالب</t>
  </si>
  <si>
    <t>مرسوم فصل 2 فقط</t>
  </si>
  <si>
    <t>5/ يسدد3500 على كل مقرر</t>
  </si>
  <si>
    <t>مجلس/4/</t>
  </si>
  <si>
    <t>3/ مجلس/ ضعف المبلغ</t>
  </si>
  <si>
    <t>مفصول</t>
  </si>
  <si>
    <t>5/ب3500</t>
  </si>
  <si>
    <t>5/مجلس ضعف المبلغ</t>
  </si>
  <si>
    <t>3/مجلس ضعف المبلغ</t>
  </si>
  <si>
    <t>5/ب 35000</t>
  </si>
  <si>
    <t>مجلس/ 4/</t>
  </si>
  <si>
    <t>6/ ب35000</t>
  </si>
  <si>
    <t>6/ب35000</t>
  </si>
  <si>
    <t>5/ب35000</t>
  </si>
  <si>
    <t>5/ ب35000</t>
  </si>
  <si>
    <t>مفصولة لا يحق لها ف2</t>
  </si>
  <si>
    <t>س2/ح ب3500</t>
  </si>
  <si>
    <t>س2/ح/ ب35000</t>
  </si>
  <si>
    <t>س/ح/ ب35000</t>
  </si>
  <si>
    <t>مجلس/3/</t>
  </si>
  <si>
    <t>معاقبة</t>
  </si>
  <si>
    <t>4/ بدء من ف/2/</t>
  </si>
  <si>
    <t>بدءا من ف2 /6/</t>
  </si>
  <si>
    <t>لم يشترك لا يحق له ف2</t>
  </si>
  <si>
    <t>معاقب بالفصل النهائي</t>
  </si>
  <si>
    <t>لايحق لها التقدم ف2</t>
  </si>
  <si>
    <t>مفصولة ف1/2022 لايحق لها ف2</t>
  </si>
  <si>
    <t>لا يحق لها ف2</t>
  </si>
  <si>
    <t>إستمارة طالب برنامج الإعلام للدورةالكميلية للعام الدراسي 2023/2022</t>
  </si>
  <si>
    <t xml:space="preserve">                                                       المقررات المسجلة في الدورة التكميلية للعام الدراسي 2022/ 2023
ملاحظة 1:تقع اختيار جميع هذه المقررات على مسؤولية الطالب.
ملاحظة 2 :لا تعدل هذه المقررات أو يضاف تسجيل أي مقرر بعد تسديد الرسوم وتثبيت التسجيل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</si>
</sst>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10000]yyyy/mm/dd;@"/>
    <numFmt numFmtId="165" formatCode="#,##0\ &quot;ل.س.‏&quot;"/>
  </numFmts>
  <fonts count="108" x14ac:knownFonts="1">
    <font>
      <sz val="11"/>
      <color theme="1"/>
      <name val="Arial"/>
      <family val="2"/>
      <scheme val="minor"/>
    </font>
    <font>
      <b/>
      <sz val="10"/>
      <name val="Arial"/>
      <family val="2"/>
    </font>
    <font>
      <b/>
      <sz val="16"/>
      <name val="Arial"/>
      <family val="2"/>
    </font>
    <font>
      <b/>
      <sz val="12"/>
      <name val="Arial"/>
      <family val="2"/>
    </font>
    <font>
      <b/>
      <sz val="11"/>
      <name val="Arial"/>
      <family val="2"/>
    </font>
    <font>
      <sz val="11"/>
      <name val="Arial"/>
      <family val="2"/>
    </font>
    <font>
      <sz val="12"/>
      <name val="Arial"/>
      <family val="2"/>
    </font>
    <font>
      <sz val="10"/>
      <name val="Arial"/>
      <family val="2"/>
    </font>
    <font>
      <sz val="10"/>
      <name val="Traditional Arabic"/>
      <family val="1"/>
    </font>
    <font>
      <sz val="11"/>
      <color theme="0"/>
      <name val="Arial"/>
      <family val="2"/>
      <scheme val="minor"/>
    </font>
    <font>
      <u/>
      <sz val="10"/>
      <color theme="10"/>
      <name val="Arial"/>
      <family val="2"/>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6"/>
      <color theme="0"/>
      <name val="Arial"/>
      <family val="2"/>
    </font>
    <font>
      <sz val="1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6"/>
      <color theme="1"/>
      <name val="Arial"/>
      <family val="2"/>
      <scheme val="minor"/>
    </font>
    <font>
      <sz val="14"/>
      <color theme="10"/>
      <name val="Arial"/>
      <family val="2"/>
    </font>
    <font>
      <b/>
      <sz val="14"/>
      <color theme="7" tint="0.59999389629810485"/>
      <name val="Arial"/>
      <family val="2"/>
      <scheme val="minor"/>
    </font>
    <font>
      <b/>
      <u/>
      <sz val="12"/>
      <color theme="10"/>
      <name val="Arial"/>
      <family val="2"/>
    </font>
    <font>
      <b/>
      <sz val="14"/>
      <name val="Arial"/>
      <family val="2"/>
      <scheme val="minor"/>
    </font>
    <font>
      <b/>
      <sz val="12"/>
      <color theme="0"/>
      <name val="Arial"/>
      <family val="2"/>
    </font>
    <font>
      <b/>
      <sz val="16"/>
      <color theme="0"/>
      <name val="Arial"/>
      <family val="2"/>
      <scheme val="minor"/>
    </font>
    <font>
      <b/>
      <sz val="10"/>
      <color theme="0"/>
      <name val="Arial"/>
      <family val="2"/>
    </font>
    <font>
      <b/>
      <sz val="8"/>
      <name val="Arial"/>
      <family val="2"/>
    </font>
    <font>
      <sz val="8"/>
      <name val="Arial"/>
      <family val="2"/>
      <scheme val="minor"/>
    </font>
    <font>
      <sz val="11"/>
      <color theme="5" tint="0.59999389629810485"/>
      <name val="Arial"/>
      <family val="2"/>
      <scheme val="minor"/>
    </font>
    <font>
      <b/>
      <sz val="12"/>
      <color rgb="FFFF0000"/>
      <name val="Sakkal Majalla"/>
    </font>
    <font>
      <sz val="8"/>
      <name val="Arial"/>
      <family val="2"/>
    </font>
    <font>
      <b/>
      <sz val="12"/>
      <color theme="1"/>
      <name val="Sakkal Majalla"/>
    </font>
    <font>
      <b/>
      <sz val="16"/>
      <color theme="1"/>
      <name val="Sakkal Majalla"/>
    </font>
    <font>
      <sz val="11"/>
      <color theme="1"/>
      <name val="Sakkal Majalla"/>
    </font>
    <font>
      <b/>
      <sz val="18"/>
      <color theme="1"/>
      <name val="Sakkal Majalla"/>
    </font>
    <font>
      <b/>
      <sz val="14"/>
      <color rgb="FFFF0000"/>
      <name val="Sakkal Majalla"/>
    </font>
    <font>
      <b/>
      <sz val="14"/>
      <color theme="1"/>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b/>
      <u/>
      <sz val="16"/>
      <color theme="0"/>
      <name val="Sakkal Majalla"/>
    </font>
    <font>
      <sz val="14"/>
      <color theme="1"/>
      <name val="Sakkal Majalla"/>
    </font>
    <font>
      <b/>
      <sz val="16"/>
      <color rgb="FFFF0000"/>
      <name val="Sakkal Majalla"/>
    </font>
    <font>
      <b/>
      <u/>
      <sz val="12"/>
      <color theme="10"/>
      <name val="Sakkal Majalla"/>
    </font>
    <font>
      <b/>
      <sz val="11"/>
      <color theme="0"/>
      <name val="Arial"/>
      <family val="2"/>
      <scheme val="minor"/>
    </font>
    <font>
      <b/>
      <sz val="16"/>
      <color theme="4" tint="-0.249977111117893"/>
      <name val="Arial"/>
      <family val="2"/>
      <scheme val="minor"/>
    </font>
    <font>
      <b/>
      <sz val="12"/>
      <color theme="0"/>
      <name val="Arial"/>
      <family val="2"/>
      <scheme val="minor"/>
    </font>
    <font>
      <b/>
      <sz val="12"/>
      <color theme="0"/>
      <name val="Sakkal Majalla"/>
    </font>
    <font>
      <b/>
      <sz val="12"/>
      <color rgb="FF002060"/>
      <name val="Arial"/>
      <family val="2"/>
    </font>
    <font>
      <b/>
      <sz val="12"/>
      <color rgb="FF002060"/>
      <name val="Arial"/>
      <family val="2"/>
      <scheme val="minor"/>
    </font>
    <font>
      <b/>
      <sz val="16"/>
      <color rgb="FF002060"/>
      <name val="Arial"/>
      <family val="2"/>
      <scheme val="minor"/>
    </font>
    <font>
      <sz val="12"/>
      <name val="Arial"/>
      <family val="2"/>
      <charset val="178"/>
    </font>
    <font>
      <sz val="12"/>
      <color rgb="FFFF0000"/>
      <name val="Arial"/>
      <family val="2"/>
      <charset val="178"/>
      <scheme val="minor"/>
    </font>
    <font>
      <b/>
      <sz val="16"/>
      <color theme="1"/>
      <name val="Arial"/>
      <family val="2"/>
    </font>
    <font>
      <sz val="20"/>
      <color theme="1"/>
      <name val="Arial"/>
      <family val="2"/>
    </font>
    <font>
      <sz val="11"/>
      <color theme="1"/>
      <name val="Arial"/>
      <family val="2"/>
    </font>
    <font>
      <b/>
      <sz val="10"/>
      <color theme="1"/>
      <name val="Arial"/>
      <family val="2"/>
    </font>
    <font>
      <sz val="10"/>
      <color theme="1"/>
      <name val="Arial"/>
      <family val="2"/>
    </font>
    <font>
      <sz val="10"/>
      <color rgb="FF002060"/>
      <name val="Arial"/>
      <family val="2"/>
    </font>
    <font>
      <b/>
      <sz val="12"/>
      <name val="Sakkal Majalla"/>
    </font>
    <font>
      <b/>
      <sz val="16"/>
      <color theme="0"/>
      <name val="Sakkal Majalla"/>
    </font>
    <font>
      <sz val="14"/>
      <name val="Sakkal Majalla"/>
    </font>
    <font>
      <sz val="14"/>
      <color rgb="FFFF0000"/>
      <name val="Sakkal Majalla"/>
    </font>
    <font>
      <sz val="12"/>
      <color theme="0"/>
      <name val="Arial"/>
      <family val="2"/>
      <charset val="178"/>
    </font>
    <font>
      <u/>
      <sz val="12"/>
      <name val="Arial"/>
      <family val="2"/>
      <charset val="178"/>
    </font>
    <font>
      <sz val="12"/>
      <color theme="1"/>
      <name val="Arial"/>
      <family val="2"/>
      <charset val="178"/>
      <scheme val="minor"/>
    </font>
    <font>
      <sz val="14"/>
      <name val="Arial"/>
      <family val="2"/>
      <charset val="178"/>
    </font>
    <font>
      <sz val="12"/>
      <color theme="0"/>
      <name val="Arial"/>
      <family val="2"/>
      <charset val="178"/>
      <scheme val="minor"/>
    </font>
    <font>
      <sz val="12"/>
      <color theme="0"/>
      <name val="Sakkal Majalla"/>
    </font>
    <font>
      <u/>
      <sz val="12"/>
      <color rgb="FF0070C0"/>
      <name val="Arial"/>
      <family val="2"/>
      <charset val="178"/>
    </font>
    <font>
      <sz val="12"/>
      <color rgb="FFFF0000"/>
      <name val="Arial"/>
      <family val="2"/>
      <charset val="178"/>
    </font>
    <font>
      <sz val="12"/>
      <color rgb="FFFF0000"/>
      <name val="Arial"/>
      <family val="2"/>
      <scheme val="minor"/>
    </font>
    <font>
      <sz val="10"/>
      <color theme="0"/>
      <name val="Arial"/>
      <family val="2"/>
    </font>
    <font>
      <sz val="9"/>
      <color theme="1"/>
      <name val="Arial"/>
      <family val="2"/>
    </font>
    <font>
      <sz val="9"/>
      <name val="Arial"/>
      <family val="2"/>
    </font>
    <font>
      <sz val="9"/>
      <color rgb="FF0070C0"/>
      <name val="Arial"/>
      <family val="2"/>
    </font>
    <font>
      <sz val="16"/>
      <color theme="1"/>
      <name val="Sakkal Majalla"/>
    </font>
    <font>
      <sz val="11"/>
      <color theme="1"/>
      <name val="Arial"/>
      <family val="2"/>
      <scheme val="minor"/>
    </font>
    <font>
      <b/>
      <sz val="22"/>
      <name val="Arial"/>
      <family val="2"/>
      <scheme val="minor"/>
    </font>
    <font>
      <b/>
      <sz val="22"/>
      <color theme="1"/>
      <name val="Arial"/>
      <family val="2"/>
      <scheme val="minor"/>
    </font>
    <font>
      <b/>
      <sz val="20"/>
      <name val="Arial"/>
      <family val="2"/>
      <scheme val="minor"/>
    </font>
    <font>
      <b/>
      <sz val="20"/>
      <color theme="1"/>
      <name val="Arial"/>
      <family val="2"/>
      <scheme val="minor"/>
    </font>
    <font>
      <b/>
      <sz val="18"/>
      <color theme="1"/>
      <name val="Arial"/>
      <family val="2"/>
      <scheme val="minor"/>
    </font>
    <font>
      <b/>
      <sz val="22"/>
      <color indexed="8"/>
      <name val="Arial"/>
      <family val="2"/>
      <scheme val="minor"/>
    </font>
    <font>
      <b/>
      <sz val="20"/>
      <color indexed="8"/>
      <name val="Arial"/>
      <family val="2"/>
      <scheme val="minor"/>
    </font>
    <font>
      <sz val="12"/>
      <name val="Sakkal Majalla"/>
    </font>
    <font>
      <sz val="10"/>
      <color indexed="8"/>
      <name val="Arial"/>
      <family val="2"/>
    </font>
    <font>
      <sz val="11"/>
      <color indexed="8"/>
      <name val="Calibri"/>
      <family val="2"/>
    </font>
    <font>
      <sz val="12"/>
      <color theme="1"/>
      <name val="Sakkal Majalla"/>
    </font>
    <font>
      <sz val="18"/>
      <color theme="1"/>
      <name val="Arial"/>
      <family val="2"/>
      <scheme val="minor"/>
    </font>
    <font>
      <sz val="12"/>
      <color rgb="FFFF0000"/>
      <name val="Sakkal Majalla"/>
    </font>
  </fonts>
  <fills count="27">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bgColor indexed="64"/>
      </patternFill>
    </fill>
    <fill>
      <patternFill patternType="solid">
        <fgColor theme="6" tint="0.39997558519241921"/>
        <bgColor indexed="64"/>
      </patternFill>
    </fill>
    <fill>
      <patternFill patternType="solid">
        <fgColor rgb="FFFF0000"/>
        <bgColor indexed="64"/>
      </patternFill>
    </fill>
    <fill>
      <patternFill patternType="solid">
        <fgColor theme="3" tint="0.79998168889431442"/>
        <bgColor indexed="64"/>
      </patternFill>
    </fill>
    <fill>
      <patternFill patternType="solid">
        <fgColor theme="8"/>
        <bgColor indexed="64"/>
      </patternFill>
    </fill>
    <fill>
      <patternFill patternType="solid">
        <fgColor theme="4" tint="0.59999389629810485"/>
        <bgColor indexed="64"/>
      </patternFill>
    </fill>
    <fill>
      <patternFill patternType="solid">
        <fgColor rgb="FF002060"/>
        <bgColor indexed="64"/>
      </patternFill>
    </fill>
    <fill>
      <patternFill patternType="solid">
        <fgColor theme="0"/>
        <bgColor indexed="64"/>
      </patternFill>
    </fill>
    <fill>
      <patternFill patternType="solid">
        <fgColor theme="4" tint="0.39997558519241921"/>
        <bgColor indexed="64"/>
      </patternFill>
    </fill>
    <fill>
      <patternFill patternType="solid">
        <fgColor rgb="FF3855A6"/>
        <bgColor indexed="64"/>
      </patternFill>
    </fill>
    <fill>
      <patternFill patternType="solid">
        <fgColor rgb="FFC00000"/>
        <bgColor indexed="64"/>
      </patternFill>
    </fill>
    <fill>
      <patternFill patternType="solid">
        <fgColor theme="9" tint="0.39997558519241921"/>
        <bgColor indexed="64"/>
      </patternFill>
    </fill>
    <fill>
      <patternFill patternType="solid">
        <fgColor rgb="FFFFFF00"/>
        <bgColor indexed="64"/>
      </patternFill>
    </fill>
  </fills>
  <borders count="163">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thick">
        <color theme="0"/>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style="thick">
        <color theme="0"/>
      </right>
      <top/>
      <bottom/>
      <diagonal/>
    </border>
    <border>
      <left/>
      <right/>
      <top style="medium">
        <color theme="0"/>
      </top>
      <bottom style="medium">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bottom style="thick">
        <color indexed="64"/>
      </bottom>
      <diagonal/>
    </border>
    <border>
      <left style="dashed">
        <color indexed="64"/>
      </left>
      <right style="medium">
        <color indexed="64"/>
      </right>
      <top style="thin">
        <color indexed="64"/>
      </top>
      <bottom style="thin">
        <color indexed="64"/>
      </bottom>
      <diagonal/>
    </border>
    <border>
      <left/>
      <right/>
      <top/>
      <bottom style="dashed">
        <color indexed="64"/>
      </bottom>
      <diagonal/>
    </border>
    <border>
      <left style="thick">
        <color theme="0"/>
      </left>
      <right/>
      <top style="medium">
        <color indexed="64"/>
      </top>
      <bottom style="medium">
        <color indexed="64"/>
      </bottom>
      <diagonal/>
    </border>
    <border>
      <left style="thin">
        <color indexed="64"/>
      </left>
      <right/>
      <top style="medium">
        <color indexed="64"/>
      </top>
      <bottom/>
      <diagonal/>
    </border>
    <border>
      <left/>
      <right style="dashed">
        <color indexed="64"/>
      </right>
      <top style="medium">
        <color indexed="64"/>
      </top>
      <bottom/>
      <diagonal/>
    </border>
    <border>
      <left/>
      <right/>
      <top/>
      <bottom style="medium">
        <color theme="0"/>
      </bottom>
      <diagonal/>
    </border>
    <border>
      <left/>
      <right/>
      <top style="medium">
        <color theme="0"/>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right style="dashed">
        <color indexed="64"/>
      </right>
      <top style="thin">
        <color indexed="64"/>
      </top>
      <bottom style="thin">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right style="thin">
        <color indexed="64"/>
      </right>
      <top/>
      <bottom style="thin">
        <color indexed="64"/>
      </bottom>
      <diagonal/>
    </border>
    <border>
      <left/>
      <right style="thin">
        <color indexed="64"/>
      </right>
      <top/>
      <bottom/>
      <diagonal/>
    </border>
    <border>
      <left/>
      <right/>
      <top style="thin">
        <color theme="0"/>
      </top>
      <bottom style="thin">
        <color theme="0"/>
      </bottom>
      <diagonal/>
    </border>
    <border>
      <left style="thick">
        <color theme="0"/>
      </left>
      <right/>
      <top style="thin">
        <color theme="0"/>
      </top>
      <bottom style="thin">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thin">
        <color theme="0"/>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bottom/>
      <diagonal/>
    </border>
    <border>
      <left/>
      <right style="dashed">
        <color indexed="64"/>
      </right>
      <top/>
      <bottom style="medium">
        <color indexed="64"/>
      </bottom>
      <diagonal/>
    </border>
    <border>
      <left style="dashed">
        <color indexed="64"/>
      </left>
      <right/>
      <top/>
      <bottom style="medium">
        <color indexed="6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style="medium">
        <color indexed="64"/>
      </left>
      <right/>
      <top style="thin">
        <color indexed="64"/>
      </top>
      <bottom/>
      <diagonal/>
    </border>
    <border>
      <left/>
      <right style="medium">
        <color indexed="64"/>
      </right>
      <top style="thin">
        <color indexed="64"/>
      </top>
      <bottom/>
      <diagonal/>
    </border>
    <border>
      <left style="thick">
        <color rgb="FF3855A6"/>
      </left>
      <right/>
      <top style="thick">
        <color rgb="FF3855A6"/>
      </top>
      <bottom/>
      <diagonal/>
    </border>
    <border>
      <left/>
      <right/>
      <top style="thick">
        <color rgb="FF3855A6"/>
      </top>
      <bottom/>
      <diagonal/>
    </border>
    <border>
      <left/>
      <right style="thick">
        <color rgb="FF3855A6"/>
      </right>
      <top style="thick">
        <color rgb="FF3855A6"/>
      </top>
      <bottom/>
      <diagonal/>
    </border>
    <border>
      <left style="thick">
        <color rgb="FF3855A6"/>
      </left>
      <right/>
      <top/>
      <bottom style="thick">
        <color rgb="FF3855A6"/>
      </bottom>
      <diagonal/>
    </border>
    <border>
      <left/>
      <right/>
      <top/>
      <bottom style="thick">
        <color rgb="FF3855A6"/>
      </bottom>
      <diagonal/>
    </border>
    <border>
      <left/>
      <right style="thick">
        <color rgb="FF3855A6"/>
      </right>
      <top/>
      <bottom style="thick">
        <color rgb="FF3855A6"/>
      </bottom>
      <diagonal/>
    </border>
    <border>
      <left style="thick">
        <color auto="1"/>
      </left>
      <right/>
      <top/>
      <bottom/>
      <diagonal/>
    </border>
    <border>
      <left/>
      <right style="thick">
        <color auto="1"/>
      </right>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auto="1"/>
      </top>
      <bottom style="thin">
        <color auto="1"/>
      </bottom>
      <diagonal/>
    </border>
    <border>
      <left style="thin">
        <color indexed="64"/>
      </left>
      <right style="double">
        <color auto="1"/>
      </right>
      <top style="thin">
        <color auto="1"/>
      </top>
      <bottom style="thin">
        <color auto="1"/>
      </bottom>
      <diagonal/>
    </border>
    <border>
      <left style="thick">
        <color auto="1"/>
      </left>
      <right/>
      <top/>
      <bottom style="medium">
        <color auto="1"/>
      </bottom>
      <diagonal/>
    </border>
    <border>
      <left/>
      <right style="double">
        <color auto="1"/>
      </right>
      <top/>
      <bottom style="medium">
        <color auto="1"/>
      </bottom>
      <diagonal/>
    </border>
    <border>
      <left/>
      <right style="thick">
        <color auto="1"/>
      </right>
      <top/>
      <bottom style="medium">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auto="1"/>
      </left>
      <right/>
      <top style="thin">
        <color theme="0"/>
      </top>
      <bottom style="thin">
        <color theme="0"/>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medium">
        <color auto="1"/>
      </top>
      <bottom style="thin">
        <color auto="1"/>
      </bottom>
      <diagonal/>
    </border>
    <border>
      <left/>
      <right style="mediumDashDot">
        <color auto="1"/>
      </right>
      <top style="medium">
        <color auto="1"/>
      </top>
      <bottom style="thin">
        <color auto="1"/>
      </bottom>
      <diagonal/>
    </border>
    <border>
      <left style="mediumDashDot">
        <color indexed="64"/>
      </left>
      <right/>
      <top style="medium">
        <color indexed="64"/>
      </top>
      <bottom style="thin">
        <color indexed="64"/>
      </bottom>
      <diagonal/>
    </border>
    <border>
      <left/>
      <right style="double">
        <color auto="1"/>
      </right>
      <top style="medium">
        <color indexed="64"/>
      </top>
      <bottom style="thin">
        <color indexed="64"/>
      </bottom>
      <diagonal/>
    </border>
    <border>
      <left/>
      <right style="thick">
        <color auto="1"/>
      </right>
      <top style="medium">
        <color indexed="64"/>
      </top>
      <bottom style="thin">
        <color indexed="64"/>
      </bottom>
      <diagonal/>
    </border>
    <border>
      <left style="thin">
        <color indexed="64"/>
      </left>
      <right style="thin">
        <color indexed="64"/>
      </right>
      <top style="double">
        <color indexed="64"/>
      </top>
      <bottom style="dashed">
        <color indexed="64"/>
      </bottom>
      <diagonal/>
    </border>
    <border>
      <left style="thin">
        <color indexed="64"/>
      </left>
      <right style="double">
        <color indexed="64"/>
      </right>
      <top style="double">
        <color indexed="64"/>
      </top>
      <bottom style="dashed">
        <color indexed="64"/>
      </bottom>
      <diagonal/>
    </border>
    <border>
      <left style="thin">
        <color indexed="64"/>
      </left>
      <right style="thin">
        <color indexed="64"/>
      </right>
      <top style="dashed">
        <color indexed="64"/>
      </top>
      <bottom style="double">
        <color indexed="64"/>
      </bottom>
      <diagonal/>
    </border>
    <border>
      <left style="thin">
        <color indexed="64"/>
      </left>
      <right style="double">
        <color indexed="64"/>
      </right>
      <top style="dashed">
        <color indexed="64"/>
      </top>
      <bottom style="double">
        <color indexed="64"/>
      </bottom>
      <diagonal/>
    </border>
    <border>
      <left style="double">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double">
        <color indexed="64"/>
      </right>
      <top/>
      <bottom style="dashed">
        <color indexed="64"/>
      </bottom>
      <diagonal/>
    </border>
    <border>
      <left style="double">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style="double">
        <color indexed="64"/>
      </left>
      <right style="thin">
        <color indexed="64"/>
      </right>
      <top style="dashed">
        <color indexed="64"/>
      </top>
      <bottom style="double">
        <color indexed="64"/>
      </bottom>
      <diagonal/>
    </border>
    <border>
      <left style="double">
        <color indexed="64"/>
      </left>
      <right style="thin">
        <color indexed="64"/>
      </right>
      <top style="double">
        <color indexed="64"/>
      </top>
      <bottom style="dashed">
        <color indexed="64"/>
      </bottom>
      <diagonal/>
    </border>
    <border>
      <left style="double">
        <color indexed="64"/>
      </left>
      <right/>
      <top/>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s>
  <cellStyleXfs count="8">
    <xf numFmtId="0" fontId="0" fillId="0" borderId="0"/>
    <xf numFmtId="0" fontId="10" fillId="0" borderId="0" applyNumberFormat="0" applyFill="0" applyBorder="0" applyAlignment="0" applyProtection="0"/>
    <xf numFmtId="0" fontId="7" fillId="0" borderId="0"/>
    <xf numFmtId="0" fontId="8" fillId="0" borderId="0"/>
    <xf numFmtId="0" fontId="94" fillId="0" borderId="0"/>
    <xf numFmtId="0" fontId="103" fillId="0" borderId="0"/>
    <xf numFmtId="0" fontId="103" fillId="0" borderId="0"/>
    <xf numFmtId="0" fontId="103" fillId="0" borderId="0"/>
  </cellStyleXfs>
  <cellXfs count="628">
    <xf numFmtId="0" fontId="0" fillId="0" borderId="0" xfId="0"/>
    <xf numFmtId="0" fontId="0" fillId="0" borderId="0" xfId="0" applyProtection="1">
      <protection hidden="1"/>
    </xf>
    <xf numFmtId="0" fontId="2" fillId="0" borderId="0" xfId="0" applyFont="1" applyProtection="1">
      <protection hidden="1"/>
    </xf>
    <xf numFmtId="0" fontId="11" fillId="0" borderId="0" xfId="0" applyFont="1" applyProtection="1">
      <protection hidden="1"/>
    </xf>
    <xf numFmtId="0" fontId="12" fillId="0" borderId="0" xfId="0" applyFont="1" applyAlignment="1" applyProtection="1">
      <alignment horizontal="center" vertical="center"/>
      <protection hidden="1"/>
    </xf>
    <xf numFmtId="0" fontId="12" fillId="0" borderId="0" xfId="0" applyFont="1" applyProtection="1">
      <protection hidden="1"/>
    </xf>
    <xf numFmtId="0" fontId="13" fillId="0" borderId="0" xfId="0" applyFont="1" applyProtection="1">
      <protection hidden="1"/>
    </xf>
    <xf numFmtId="0" fontId="12" fillId="0" borderId="0" xfId="0" applyFont="1" applyAlignment="1" applyProtection="1">
      <alignment horizontal="center"/>
      <protection hidden="1"/>
    </xf>
    <xf numFmtId="0" fontId="14" fillId="0" borderId="0" xfId="0" applyFont="1" applyAlignment="1" applyProtection="1">
      <alignment vertical="center"/>
      <protection hidden="1"/>
    </xf>
    <xf numFmtId="0" fontId="14" fillId="0" borderId="0" xfId="0" applyFont="1" applyAlignment="1" applyProtection="1">
      <alignment horizontal="right" vertical="center"/>
      <protection hidden="1"/>
    </xf>
    <xf numFmtId="0" fontId="15" fillId="0" borderId="0" xfId="0" applyFont="1" applyAlignment="1" applyProtection="1">
      <alignment vertical="center"/>
      <protection hidden="1"/>
    </xf>
    <xf numFmtId="0" fontId="16" fillId="0" borderId="0" xfId="1" applyFont="1" applyFill="1" applyBorder="1" applyProtection="1">
      <protection hidden="1"/>
    </xf>
    <xf numFmtId="0" fontId="12" fillId="0" borderId="0" xfId="0" applyFont="1" applyAlignment="1" applyProtection="1">
      <alignment horizontal="center" vertical="center" wrapText="1"/>
      <protection hidden="1"/>
    </xf>
    <xf numFmtId="0" fontId="17" fillId="0" borderId="0" xfId="0" applyFont="1" applyAlignment="1" applyProtection="1">
      <alignment vertical="center"/>
      <protection hidden="1"/>
    </xf>
    <xf numFmtId="0" fontId="18" fillId="0" borderId="0" xfId="0" applyFont="1" applyAlignment="1" applyProtection="1">
      <alignment vertical="center"/>
      <protection hidden="1"/>
    </xf>
    <xf numFmtId="0" fontId="19" fillId="0" borderId="0" xfId="0" applyFont="1" applyAlignment="1" applyProtection="1">
      <alignment vertical="center"/>
      <protection hidden="1"/>
    </xf>
    <xf numFmtId="0" fontId="19" fillId="0" borderId="0" xfId="0" applyFont="1" applyAlignment="1" applyProtection="1">
      <alignment vertical="center" shrinkToFit="1"/>
      <protection hidden="1"/>
    </xf>
    <xf numFmtId="0" fontId="19" fillId="0" borderId="0" xfId="0" applyFont="1" applyAlignment="1" applyProtection="1">
      <alignment horizontal="center" vertical="center"/>
      <protection hidden="1"/>
    </xf>
    <xf numFmtId="0" fontId="19" fillId="0" borderId="0" xfId="0" applyFont="1" applyAlignment="1" applyProtection="1">
      <alignment horizontal="right"/>
      <protection hidden="1"/>
    </xf>
    <xf numFmtId="0" fontId="19" fillId="0" borderId="0" xfId="0" applyFont="1" applyAlignment="1" applyProtection="1">
      <alignment horizontal="center"/>
      <protection hidden="1"/>
    </xf>
    <xf numFmtId="0" fontId="20" fillId="0" borderId="0" xfId="0" applyFont="1" applyAlignment="1" applyProtection="1">
      <alignment horizontal="center"/>
      <protection hidden="1"/>
    </xf>
    <xf numFmtId="0" fontId="19" fillId="0" borderId="0" xfId="0" applyFont="1" applyProtection="1">
      <protection hidden="1"/>
    </xf>
    <xf numFmtId="0" fontId="12" fillId="0" borderId="0" xfId="0" applyFont="1" applyAlignment="1" applyProtection="1">
      <alignment horizontal="right"/>
      <protection hidden="1"/>
    </xf>
    <xf numFmtId="0" fontId="21" fillId="0" borderId="0" xfId="0" applyFont="1" applyProtection="1">
      <protection hidden="1"/>
    </xf>
    <xf numFmtId="0" fontId="21" fillId="0" borderId="0" xfId="0" applyFont="1" applyAlignment="1" applyProtection="1">
      <alignment vertical="center" textRotation="90"/>
      <protection hidden="1"/>
    </xf>
    <xf numFmtId="0" fontId="21" fillId="0" borderId="0" xfId="0" applyFont="1" applyAlignment="1" applyProtection="1">
      <alignment vertical="center"/>
      <protection hidden="1"/>
    </xf>
    <xf numFmtId="0" fontId="12" fillId="0" borderId="0" xfId="0" applyFont="1" applyAlignment="1" applyProtection="1">
      <alignment vertical="center" wrapText="1"/>
      <protection hidden="1"/>
    </xf>
    <xf numFmtId="0" fontId="22" fillId="0" borderId="0" xfId="0" applyFont="1" applyAlignment="1" applyProtection="1">
      <alignment shrinkToFit="1"/>
      <protection hidden="1"/>
    </xf>
    <xf numFmtId="0" fontId="23" fillId="0" borderId="0" xfId="0" applyFont="1" applyProtection="1">
      <protection hidden="1"/>
    </xf>
    <xf numFmtId="0" fontId="24" fillId="3" borderId="1" xfId="0" applyFont="1" applyFill="1" applyBorder="1" applyAlignment="1" applyProtection="1">
      <alignment horizontal="center" vertical="center"/>
      <protection hidden="1"/>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0" fillId="3" borderId="1" xfId="0" applyFill="1" applyBorder="1" applyAlignment="1">
      <alignment horizontal="center" vertical="center"/>
    </xf>
    <xf numFmtId="0" fontId="11" fillId="0" borderId="0" xfId="0" applyFont="1"/>
    <xf numFmtId="0" fontId="1" fillId="3" borderId="7" xfId="0" applyFont="1"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9" fillId="6" borderId="8" xfId="0" applyFont="1" applyFill="1" applyBorder="1" applyAlignment="1">
      <alignment horizontal="center" vertical="center"/>
    </xf>
    <xf numFmtId="0" fontId="24" fillId="0" borderId="0" xfId="0" applyFont="1" applyAlignment="1" applyProtection="1">
      <alignment horizontal="center" vertical="center"/>
      <protection hidden="1"/>
    </xf>
    <xf numFmtId="0" fontId="3" fillId="5" borderId="0" xfId="0" applyFont="1" applyFill="1" applyAlignment="1" applyProtection="1">
      <alignment horizontal="center" vertical="center"/>
      <protection hidden="1"/>
    </xf>
    <xf numFmtId="0" fontId="25" fillId="0" borderId="29" xfId="0" applyFont="1" applyBorder="1" applyAlignment="1">
      <alignment horizontal="center" vertical="center"/>
    </xf>
    <xf numFmtId="0" fontId="25" fillId="0" borderId="0" xfId="0" applyFont="1" applyAlignment="1">
      <alignment horizontal="center" vertical="center"/>
    </xf>
    <xf numFmtId="0" fontId="0" fillId="0" borderId="30" xfId="0" applyBorder="1" applyAlignment="1">
      <alignment vertical="center"/>
    </xf>
    <xf numFmtId="0" fontId="4" fillId="5" borderId="0" xfId="0" applyFont="1" applyFill="1" applyAlignment="1" applyProtection="1">
      <alignment horizontal="center" vertical="center"/>
      <protection hidden="1"/>
    </xf>
    <xf numFmtId="0" fontId="0" fillId="6" borderId="0" xfId="0" applyFill="1" applyAlignment="1">
      <alignment vertical="center"/>
    </xf>
    <xf numFmtId="0" fontId="0" fillId="0" borderId="0" xfId="0" applyAlignment="1" applyProtection="1">
      <alignment horizontal="center" vertical="center"/>
      <protection hidden="1"/>
    </xf>
    <xf numFmtId="0" fontId="4" fillId="6" borderId="0" xfId="0" applyFont="1" applyFill="1" applyAlignment="1" applyProtection="1">
      <alignment horizontal="center" vertical="center" textRotation="90"/>
      <protection hidden="1"/>
    </xf>
    <xf numFmtId="0" fontId="9" fillId="0" borderId="0" xfId="0" applyFont="1" applyProtection="1">
      <protection hidden="1"/>
    </xf>
    <xf numFmtId="0" fontId="0" fillId="0" borderId="0" xfId="0" applyAlignment="1">
      <alignment horizontal="center" vertical="center"/>
    </xf>
    <xf numFmtId="0" fontId="4" fillId="3" borderId="0" xfId="0" applyFont="1" applyFill="1" applyAlignment="1" applyProtection="1">
      <alignment horizontal="center" vertical="center"/>
      <protection hidden="1"/>
    </xf>
    <xf numFmtId="0" fontId="0" fillId="0" borderId="39" xfId="0" applyBorder="1" applyAlignment="1">
      <alignment vertical="center"/>
    </xf>
    <xf numFmtId="0" fontId="4" fillId="3" borderId="17" xfId="0" applyFont="1" applyFill="1" applyBorder="1" applyAlignment="1" applyProtection="1">
      <alignment vertical="center"/>
      <protection hidden="1"/>
    </xf>
    <xf numFmtId="0" fontId="4" fillId="3" borderId="0" xfId="0" applyFont="1" applyFill="1" applyAlignment="1" applyProtection="1">
      <alignment vertical="center"/>
      <protection hidden="1"/>
    </xf>
    <xf numFmtId="0" fontId="32" fillId="0" borderId="0" xfId="0" applyFont="1" applyAlignment="1">
      <alignment horizontal="center" vertical="center"/>
    </xf>
    <xf numFmtId="0" fontId="29" fillId="0" borderId="0" xfId="0" applyFont="1"/>
    <xf numFmtId="0" fontId="4" fillId="0" borderId="0" xfId="0" applyFont="1" applyAlignment="1" applyProtection="1">
      <alignment horizontal="center" vertical="center"/>
      <protection hidden="1"/>
    </xf>
    <xf numFmtId="0" fontId="4" fillId="0" borderId="0" xfId="0" applyFont="1" applyAlignment="1" applyProtection="1">
      <alignment vertical="center"/>
      <protection hidden="1"/>
    </xf>
    <xf numFmtId="0" fontId="41" fillId="0" borderId="0" xfId="0" applyFont="1" applyAlignment="1" applyProtection="1">
      <alignment vertical="center"/>
      <protection hidden="1"/>
    </xf>
    <xf numFmtId="0" fontId="42" fillId="0" borderId="0" xfId="0" applyFont="1"/>
    <xf numFmtId="0" fontId="43" fillId="6" borderId="17" xfId="0" applyFont="1" applyFill="1" applyBorder="1" applyAlignment="1">
      <alignment vertical="center"/>
    </xf>
    <xf numFmtId="0" fontId="9" fillId="0" borderId="30" xfId="0" applyFont="1" applyBorder="1" applyAlignment="1">
      <alignment vertical="center"/>
    </xf>
    <xf numFmtId="0" fontId="3" fillId="0" borderId="0" xfId="0" applyFont="1" applyAlignment="1" applyProtection="1">
      <alignment horizontal="center" vertical="center"/>
      <protection hidden="1"/>
    </xf>
    <xf numFmtId="0" fontId="24" fillId="0" borderId="0" xfId="0" applyFont="1" applyAlignment="1">
      <alignment horizontal="center" vertical="center"/>
    </xf>
    <xf numFmtId="0" fontId="3" fillId="0" borderId="0" xfId="0" applyFont="1" applyAlignment="1" applyProtection="1">
      <alignment horizontal="center" vertical="center" textRotation="90"/>
      <protection hidden="1"/>
    </xf>
    <xf numFmtId="0" fontId="4" fillId="0" borderId="0" xfId="0" applyFont="1" applyAlignment="1" applyProtection="1">
      <alignment horizontal="center" vertical="center" shrinkToFit="1"/>
      <protection hidden="1"/>
    </xf>
    <xf numFmtId="0" fontId="25" fillId="8" borderId="0" xfId="0" applyFont="1" applyFill="1" applyAlignment="1" applyProtection="1">
      <alignment horizontal="center" vertical="center"/>
      <protection hidden="1"/>
    </xf>
    <xf numFmtId="0" fontId="25" fillId="0" borderId="29" xfId="0" applyFont="1" applyBorder="1" applyAlignment="1" applyProtection="1">
      <alignment horizontal="center" vertical="center"/>
      <protection hidden="1"/>
    </xf>
    <xf numFmtId="0" fontId="32" fillId="0" borderId="0" xfId="0" applyFont="1" applyAlignment="1" applyProtection="1">
      <alignment horizontal="center" vertical="center"/>
      <protection hidden="1"/>
    </xf>
    <xf numFmtId="0" fontId="25" fillId="0" borderId="0" xfId="0" applyFont="1" applyAlignment="1" applyProtection="1">
      <alignment horizontal="center" vertical="center"/>
      <protection hidden="1"/>
    </xf>
    <xf numFmtId="0" fontId="21" fillId="6" borderId="57" xfId="0" applyFont="1" applyFill="1" applyBorder="1" applyAlignment="1" applyProtection="1">
      <alignment vertical="center" shrinkToFit="1"/>
      <protection hidden="1"/>
    </xf>
    <xf numFmtId="0" fontId="4" fillId="3" borderId="55" xfId="0" applyFont="1" applyFill="1" applyBorder="1" applyAlignment="1" applyProtection="1">
      <alignment vertical="center"/>
      <protection hidden="1"/>
    </xf>
    <xf numFmtId="0" fontId="4" fillId="3" borderId="56" xfId="0" applyFont="1" applyFill="1" applyBorder="1" applyAlignment="1" applyProtection="1">
      <alignment vertical="center"/>
      <protection hidden="1"/>
    </xf>
    <xf numFmtId="0" fontId="3" fillId="3" borderId="62" xfId="0" applyFont="1" applyFill="1" applyBorder="1" applyAlignment="1">
      <alignment horizontal="center" vertical="center"/>
    </xf>
    <xf numFmtId="0" fontId="3" fillId="3" borderId="63" xfId="0" applyFont="1" applyFill="1" applyBorder="1" applyAlignment="1">
      <alignment horizontal="center" vertical="center"/>
    </xf>
    <xf numFmtId="0" fontId="3" fillId="3" borderId="65" xfId="0" applyFont="1" applyFill="1" applyBorder="1" applyAlignment="1" applyProtection="1">
      <alignment horizontal="center" vertical="center"/>
      <protection hidden="1"/>
    </xf>
    <xf numFmtId="0" fontId="3" fillId="3" borderId="66" xfId="0" applyFont="1" applyFill="1" applyBorder="1" applyAlignment="1" applyProtection="1">
      <alignment horizontal="center" vertical="center"/>
      <protection hidden="1"/>
    </xf>
    <xf numFmtId="0" fontId="48" fillId="0" borderId="0" xfId="0" applyFont="1"/>
    <xf numFmtId="0" fontId="51" fillId="0" borderId="0" xfId="0" applyFont="1" applyAlignment="1">
      <alignment horizontal="center"/>
    </xf>
    <xf numFmtId="0" fontId="51" fillId="0" borderId="0" xfId="0" applyFont="1"/>
    <xf numFmtId="0" fontId="54" fillId="11" borderId="82" xfId="1" applyFont="1" applyFill="1" applyBorder="1"/>
    <xf numFmtId="0" fontId="58" fillId="0" borderId="0" xfId="0" applyFont="1"/>
    <xf numFmtId="0" fontId="58" fillId="0" borderId="0" xfId="0" applyFont="1" applyAlignment="1">
      <alignment horizontal="center"/>
    </xf>
    <xf numFmtId="0" fontId="60" fillId="0" borderId="0" xfId="1" applyFont="1" applyFill="1" applyBorder="1" applyAlignment="1">
      <alignment vertical="center" wrapText="1"/>
    </xf>
    <xf numFmtId="0" fontId="60" fillId="0" borderId="0" xfId="1" applyFont="1" applyFill="1" applyAlignment="1"/>
    <xf numFmtId="0" fontId="62" fillId="17" borderId="23" xfId="0" applyFont="1" applyFill="1" applyBorder="1" applyAlignment="1" applyProtection="1">
      <alignment horizontal="center" vertical="center"/>
      <protection locked="0" hidden="1"/>
    </xf>
    <xf numFmtId="0" fontId="29" fillId="10" borderId="0" xfId="0" applyFont="1" applyFill="1"/>
    <xf numFmtId="0" fontId="0" fillId="10" borderId="0" xfId="0" applyFill="1"/>
    <xf numFmtId="0" fontId="25" fillId="10" borderId="0" xfId="0" applyFont="1" applyFill="1"/>
    <xf numFmtId="0" fontId="25" fillId="10" borderId="0" xfId="0" applyFont="1" applyFill="1" applyAlignment="1" applyProtection="1">
      <alignment horizontal="center" vertical="center"/>
      <protection hidden="1"/>
    </xf>
    <xf numFmtId="0" fontId="9" fillId="0" borderId="16" xfId="0" applyFont="1" applyBorder="1" applyAlignment="1">
      <alignment vertical="center"/>
    </xf>
    <xf numFmtId="0" fontId="43" fillId="0" borderId="17" xfId="0" applyFont="1" applyBorder="1" applyAlignment="1">
      <alignment vertical="center"/>
    </xf>
    <xf numFmtId="0" fontId="0" fillId="0" borderId="16" xfId="0" applyBorder="1" applyAlignment="1">
      <alignment vertical="center"/>
    </xf>
    <xf numFmtId="0" fontId="9" fillId="0" borderId="17" xfId="0" applyFont="1" applyBorder="1" applyAlignment="1">
      <alignment vertical="center"/>
    </xf>
    <xf numFmtId="0" fontId="29" fillId="0" borderId="0" xfId="0" applyFont="1" applyProtection="1">
      <protection hidden="1"/>
    </xf>
    <xf numFmtId="0" fontId="0" fillId="0" borderId="0" xfId="0" applyAlignment="1" applyProtection="1">
      <alignment horizontal="center"/>
      <protection hidden="1"/>
    </xf>
    <xf numFmtId="0" fontId="24" fillId="7" borderId="10" xfId="0" applyFont="1" applyFill="1" applyBorder="1" applyAlignment="1">
      <alignment horizontal="center" vertical="center"/>
    </xf>
    <xf numFmtId="0" fontId="24" fillId="4" borderId="4" xfId="0" applyFont="1" applyFill="1" applyBorder="1" applyAlignment="1" applyProtection="1">
      <alignment horizontal="center" vertical="center"/>
      <protection hidden="1"/>
    </xf>
    <xf numFmtId="0" fontId="28" fillId="11" borderId="0" xfId="0" applyFont="1" applyFill="1" applyAlignment="1" applyProtection="1">
      <alignment vertical="center"/>
      <protection hidden="1"/>
    </xf>
    <xf numFmtId="0" fontId="56" fillId="20" borderId="102" xfId="0" applyFont="1" applyFill="1" applyBorder="1" applyAlignment="1" applyProtection="1">
      <alignment vertical="center"/>
      <protection hidden="1"/>
    </xf>
    <xf numFmtId="0" fontId="27" fillId="0" borderId="0" xfId="0" applyFont="1" applyAlignment="1" applyProtection="1">
      <alignment vertical="center"/>
      <protection hidden="1"/>
    </xf>
    <xf numFmtId="165" fontId="26" fillId="0" borderId="94" xfId="0" applyNumberFormat="1" applyFont="1" applyBorder="1" applyAlignment="1" applyProtection="1">
      <alignment vertical="center" shrinkToFit="1"/>
      <protection hidden="1"/>
    </xf>
    <xf numFmtId="0" fontId="0" fillId="0" borderId="94" xfId="0" applyBorder="1" applyProtection="1">
      <protection hidden="1"/>
    </xf>
    <xf numFmtId="0" fontId="63" fillId="0" borderId="94" xfId="0" applyFont="1" applyBorder="1" applyAlignment="1" applyProtection="1">
      <alignment vertical="center"/>
      <protection hidden="1"/>
    </xf>
    <xf numFmtId="165" fontId="66" fillId="0" borderId="94" xfId="0" applyNumberFormat="1" applyFont="1" applyBorder="1" applyAlignment="1" applyProtection="1">
      <alignment vertical="center" shrinkToFit="1"/>
      <protection hidden="1"/>
    </xf>
    <xf numFmtId="165" fontId="67" fillId="0" borderId="94" xfId="0" applyNumberFormat="1" applyFont="1" applyBorder="1" applyAlignment="1" applyProtection="1">
      <alignment vertical="center"/>
      <protection hidden="1"/>
    </xf>
    <xf numFmtId="165" fontId="25" fillId="0" borderId="94" xfId="0" applyNumberFormat="1" applyFont="1" applyBorder="1" applyAlignment="1" applyProtection="1">
      <alignment vertical="center" shrinkToFit="1"/>
      <protection hidden="1"/>
    </xf>
    <xf numFmtId="0" fontId="9" fillId="0" borderId="94" xfId="0" applyFont="1" applyBorder="1" applyAlignment="1" applyProtection="1">
      <alignment vertical="center"/>
      <protection hidden="1"/>
    </xf>
    <xf numFmtId="0" fontId="7" fillId="0" borderId="12" xfId="0" applyFont="1" applyBorder="1" applyAlignment="1" applyProtection="1">
      <alignment vertical="center" shrinkToFit="1"/>
      <protection hidden="1"/>
    </xf>
    <xf numFmtId="0" fontId="82" fillId="6" borderId="94" xfId="0" applyFont="1" applyFill="1" applyBorder="1" applyAlignment="1" applyProtection="1">
      <alignment horizontal="center" vertical="center" shrinkToFit="1"/>
      <protection hidden="1"/>
    </xf>
    <xf numFmtId="0" fontId="84" fillId="10" borderId="94" xfId="0" applyFont="1" applyFill="1" applyBorder="1" applyAlignment="1" applyProtection="1">
      <alignment horizontal="center" vertical="center" shrinkToFit="1"/>
      <protection hidden="1"/>
    </xf>
    <xf numFmtId="0" fontId="85" fillId="10" borderId="94" xfId="0" applyFont="1" applyFill="1" applyBorder="1" applyAlignment="1" applyProtection="1">
      <alignment horizontal="center" vertical="center" shrinkToFit="1"/>
      <protection hidden="1"/>
    </xf>
    <xf numFmtId="0" fontId="86" fillId="6" borderId="94" xfId="1" applyFont="1" applyFill="1" applyBorder="1" applyAlignment="1" applyProtection="1">
      <alignment horizontal="center" vertical="center" shrinkToFit="1"/>
      <protection hidden="1"/>
    </xf>
    <xf numFmtId="0" fontId="80" fillId="10" borderId="94" xfId="0" applyFont="1" applyFill="1" applyBorder="1" applyAlignment="1" applyProtection="1">
      <alignment horizontal="center" vertical="center" shrinkToFit="1"/>
      <protection hidden="1"/>
    </xf>
    <xf numFmtId="0" fontId="87" fillId="6" borderId="94" xfId="0" applyFont="1" applyFill="1" applyBorder="1" applyAlignment="1" applyProtection="1">
      <alignment horizontal="center" vertical="center" shrinkToFit="1"/>
      <protection hidden="1"/>
    </xf>
    <xf numFmtId="49" fontId="68" fillId="3" borderId="94" xfId="0" applyNumberFormat="1" applyFont="1" applyFill="1" applyBorder="1" applyAlignment="1" applyProtection="1">
      <alignment horizontal="center" vertical="center" shrinkToFit="1"/>
      <protection hidden="1"/>
    </xf>
    <xf numFmtId="164" fontId="68" fillId="3" borderId="94" xfId="0" applyNumberFormat="1" applyFont="1" applyFill="1" applyBorder="1" applyAlignment="1" applyProtection="1">
      <alignment horizontal="center" vertical="center" shrinkToFit="1"/>
      <protection hidden="1"/>
    </xf>
    <xf numFmtId="0" fontId="84" fillId="0" borderId="94" xfId="0" applyFont="1" applyBorder="1" applyAlignment="1" applyProtection="1">
      <alignment horizontal="center" vertical="center" shrinkToFit="1"/>
      <protection hidden="1"/>
    </xf>
    <xf numFmtId="14" fontId="69" fillId="0" borderId="94" xfId="0" applyNumberFormat="1" applyFont="1" applyBorder="1" applyAlignment="1" applyProtection="1">
      <alignment horizontal="center" vertical="center" shrinkToFit="1"/>
      <protection hidden="1"/>
    </xf>
    <xf numFmtId="0" fontId="68" fillId="3" borderId="94" xfId="1" applyFont="1" applyFill="1" applyBorder="1" applyAlignment="1" applyProtection="1">
      <alignment vertical="center" shrinkToFit="1"/>
      <protection hidden="1"/>
    </xf>
    <xf numFmtId="0" fontId="0" fillId="3" borderId="1" xfId="0" applyFill="1" applyBorder="1" applyAlignment="1">
      <alignment horizontal="center" vertical="center" shrinkToFit="1"/>
    </xf>
    <xf numFmtId="0" fontId="26" fillId="0" borderId="94" xfId="0" applyFont="1" applyBorder="1" applyAlignment="1" applyProtection="1">
      <alignment vertical="center"/>
      <protection hidden="1"/>
    </xf>
    <xf numFmtId="0" fontId="80" fillId="23" borderId="94" xfId="0" applyFont="1" applyFill="1" applyBorder="1" applyAlignment="1" applyProtection="1">
      <alignment horizontal="center" vertical="center" shrinkToFit="1"/>
      <protection hidden="1"/>
    </xf>
    <xf numFmtId="0" fontId="68" fillId="3" borderId="94" xfId="1" applyFont="1" applyFill="1" applyBorder="1" applyAlignment="1" applyProtection="1">
      <alignment horizontal="center" vertical="center" shrinkToFit="1"/>
      <protection hidden="1"/>
    </xf>
    <xf numFmtId="0" fontId="80" fillId="11" borderId="94" xfId="0" applyFont="1" applyFill="1" applyBorder="1" applyAlignment="1" applyProtection="1">
      <alignment horizontal="center" vertical="center" shrinkToFit="1"/>
      <protection hidden="1"/>
    </xf>
    <xf numFmtId="0" fontId="3" fillId="5" borderId="6" xfId="0" applyFont="1" applyFill="1" applyBorder="1" applyAlignment="1">
      <alignment horizontal="center" vertical="center"/>
    </xf>
    <xf numFmtId="0" fontId="68" fillId="3" borderId="94" xfId="0" applyFont="1" applyFill="1" applyBorder="1" applyAlignment="1" applyProtection="1">
      <alignment horizontal="center" vertical="center" shrinkToFit="1"/>
      <protection hidden="1"/>
    </xf>
    <xf numFmtId="0" fontId="28" fillId="10" borderId="8" xfId="0" applyFont="1" applyFill="1" applyBorder="1" applyAlignment="1">
      <alignment horizontal="center" vertical="center"/>
    </xf>
    <xf numFmtId="0" fontId="7" fillId="3" borderId="12" xfId="0" applyFont="1" applyFill="1" applyBorder="1" applyAlignment="1" applyProtection="1">
      <alignment horizontal="center" vertical="center" shrinkToFit="1"/>
      <protection hidden="1"/>
    </xf>
    <xf numFmtId="0" fontId="74" fillId="0" borderId="12" xfId="0" applyFont="1" applyBorder="1" applyAlignment="1" applyProtection="1">
      <alignment horizontal="center" vertical="center" shrinkToFit="1"/>
      <protection hidden="1"/>
    </xf>
    <xf numFmtId="0" fontId="4" fillId="3" borderId="19" xfId="0" applyFont="1" applyFill="1" applyBorder="1" applyAlignment="1" applyProtection="1">
      <alignment horizontal="center" vertical="center" shrinkToFit="1"/>
      <protection hidden="1"/>
    </xf>
    <xf numFmtId="0" fontId="4" fillId="3" borderId="18" xfId="0" applyFont="1" applyFill="1" applyBorder="1" applyAlignment="1" applyProtection="1">
      <alignment horizontal="center" vertical="center" shrinkToFit="1"/>
      <protection hidden="1"/>
    </xf>
    <xf numFmtId="0" fontId="4" fillId="3" borderId="2" xfId="0" applyFont="1" applyFill="1" applyBorder="1" applyAlignment="1" applyProtection="1">
      <alignment horizontal="center" vertical="center" shrinkToFit="1"/>
      <protection hidden="1"/>
    </xf>
    <xf numFmtId="0" fontId="41" fillId="2" borderId="19" xfId="0" applyFont="1" applyFill="1" applyBorder="1" applyAlignment="1" applyProtection="1">
      <alignment horizontal="center" vertical="center" wrapText="1"/>
      <protection hidden="1"/>
    </xf>
    <xf numFmtId="0" fontId="74" fillId="0" borderId="0" xfId="0" applyFont="1" applyProtection="1">
      <protection hidden="1"/>
    </xf>
    <xf numFmtId="0" fontId="74" fillId="3" borderId="1" xfId="0" applyFont="1" applyFill="1" applyBorder="1" applyAlignment="1" applyProtection="1">
      <alignment horizontal="center" vertical="center"/>
      <protection hidden="1"/>
    </xf>
    <xf numFmtId="0" fontId="74" fillId="23" borderId="0" xfId="0" applyFont="1" applyFill="1" applyAlignment="1" applyProtection="1">
      <alignment horizontal="center" vertical="center"/>
      <protection hidden="1"/>
    </xf>
    <xf numFmtId="0" fontId="74" fillId="23" borderId="0" xfId="0" applyFont="1" applyFill="1" applyProtection="1">
      <protection hidden="1"/>
    </xf>
    <xf numFmtId="0" fontId="73" fillId="0" borderId="29" xfId="0" applyFont="1" applyBorder="1" applyAlignment="1" applyProtection="1">
      <alignment horizontal="center" vertical="center"/>
      <protection hidden="1"/>
    </xf>
    <xf numFmtId="0" fontId="74" fillId="23" borderId="0" xfId="0" applyFont="1" applyFill="1" applyAlignment="1" applyProtection="1">
      <alignment horizontal="center" vertical="center" wrapText="1"/>
      <protection hidden="1"/>
    </xf>
    <xf numFmtId="0" fontId="73" fillId="0" borderId="0" xfId="0" applyFont="1" applyAlignment="1" applyProtection="1">
      <alignment horizontal="center" vertical="center"/>
      <protection hidden="1"/>
    </xf>
    <xf numFmtId="0" fontId="1" fillId="0" borderId="0" xfId="0" applyFont="1" applyAlignment="1" applyProtection="1">
      <alignment vertical="center"/>
      <protection hidden="1"/>
    </xf>
    <xf numFmtId="0" fontId="74" fillId="0" borderId="0" xfId="0" applyFont="1" applyAlignment="1" applyProtection="1">
      <alignment horizontal="center" vertical="center"/>
      <protection hidden="1"/>
    </xf>
    <xf numFmtId="0" fontId="1" fillId="2" borderId="19" xfId="0" applyFont="1" applyFill="1" applyBorder="1" applyAlignment="1" applyProtection="1">
      <alignment horizontal="center" vertical="center" wrapText="1"/>
      <protection hidden="1"/>
    </xf>
    <xf numFmtId="0" fontId="1" fillId="2" borderId="9" xfId="0" applyFont="1" applyFill="1" applyBorder="1" applyAlignment="1" applyProtection="1">
      <alignment horizontal="center" vertical="center"/>
      <protection hidden="1"/>
    </xf>
    <xf numFmtId="0" fontId="1" fillId="2" borderId="3" xfId="0" applyFont="1" applyFill="1" applyBorder="1" applyAlignment="1" applyProtection="1">
      <alignment horizontal="center" vertical="center" shrinkToFit="1"/>
      <protection hidden="1"/>
    </xf>
    <xf numFmtId="0" fontId="1" fillId="2" borderId="3" xfId="0" applyFont="1" applyFill="1"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1" fillId="0" borderId="0" xfId="0" applyFont="1" applyAlignment="1" applyProtection="1">
      <alignment vertical="center" shrinkToFit="1"/>
      <protection hidden="1"/>
    </xf>
    <xf numFmtId="0" fontId="1" fillId="0" borderId="0" xfId="0" applyFont="1" applyAlignment="1" applyProtection="1">
      <alignment horizontal="center" vertical="center" shrinkToFit="1"/>
      <protection hidden="1"/>
    </xf>
    <xf numFmtId="0" fontId="89" fillId="0" borderId="0" xfId="0" applyFont="1" applyAlignment="1" applyProtection="1">
      <alignment horizontal="center" vertical="center"/>
      <protection hidden="1"/>
    </xf>
    <xf numFmtId="0" fontId="74" fillId="0" borderId="23" xfId="0" applyFont="1" applyBorder="1" applyAlignment="1" applyProtection="1">
      <alignment horizontal="center" vertical="center"/>
      <protection hidden="1"/>
    </xf>
    <xf numFmtId="0" fontId="74" fillId="0" borderId="52" xfId="0" applyFont="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74" fillId="0" borderId="0" xfId="0" applyFont="1" applyAlignment="1" applyProtection="1">
      <alignment vertical="center"/>
      <protection hidden="1"/>
    </xf>
    <xf numFmtId="0" fontId="40" fillId="0" borderId="0" xfId="0" applyFont="1" applyAlignment="1" applyProtection="1">
      <alignment horizontal="center" vertical="center"/>
      <protection hidden="1"/>
    </xf>
    <xf numFmtId="0" fontId="74" fillId="0" borderId="0" xfId="0" applyFont="1" applyAlignment="1" applyProtection="1">
      <alignment vertical="center" wrapText="1"/>
      <protection hidden="1"/>
    </xf>
    <xf numFmtId="0" fontId="74" fillId="0" borderId="0" xfId="0" applyFont="1" applyAlignment="1" applyProtection="1">
      <alignment vertical="top" wrapText="1"/>
      <protection hidden="1"/>
    </xf>
    <xf numFmtId="0" fontId="91" fillId="0" borderId="14" xfId="0" applyFont="1" applyBorder="1" applyAlignment="1" applyProtection="1">
      <alignment horizontal="center" vertical="center" shrinkToFit="1"/>
      <protection hidden="1"/>
    </xf>
    <xf numFmtId="0" fontId="91" fillId="0" borderId="12" xfId="0" applyFont="1" applyBorder="1" applyAlignment="1" applyProtection="1">
      <alignment horizontal="right" vertical="center" shrinkToFit="1"/>
      <protection hidden="1"/>
    </xf>
    <xf numFmtId="0" fontId="91" fillId="0" borderId="12" xfId="0" applyFont="1" applyBorder="1" applyAlignment="1" applyProtection="1">
      <alignment horizontal="left" vertical="center" shrinkToFit="1"/>
      <protection hidden="1"/>
    </xf>
    <xf numFmtId="0" fontId="90" fillId="0" borderId="12" xfId="0" applyFont="1" applyBorder="1" applyAlignment="1" applyProtection="1">
      <alignment horizontal="right" vertical="center" shrinkToFit="1"/>
      <protection hidden="1"/>
    </xf>
    <xf numFmtId="0" fontId="90" fillId="0" borderId="13" xfId="0" applyFont="1" applyBorder="1" applyAlignment="1" applyProtection="1">
      <alignment horizontal="right" vertical="center" shrinkToFit="1"/>
      <protection hidden="1"/>
    </xf>
    <xf numFmtId="165" fontId="26" fillId="0" borderId="101" xfId="0" applyNumberFormat="1" applyFont="1" applyBorder="1" applyAlignment="1" applyProtection="1">
      <alignment vertical="center" shrinkToFit="1"/>
      <protection hidden="1"/>
    </xf>
    <xf numFmtId="0" fontId="26" fillId="0" borderId="101" xfId="0" applyFont="1" applyBorder="1" applyAlignment="1" applyProtection="1">
      <alignment vertical="center" shrinkToFit="1"/>
      <protection hidden="1"/>
    </xf>
    <xf numFmtId="0" fontId="13" fillId="23" borderId="0" xfId="0" applyFont="1" applyFill="1" applyProtection="1">
      <protection hidden="1"/>
    </xf>
    <xf numFmtId="0" fontId="7" fillId="0" borderId="18" xfId="0" applyFont="1" applyBorder="1" applyAlignment="1" applyProtection="1">
      <alignment horizontal="center" vertical="center"/>
      <protection hidden="1"/>
    </xf>
    <xf numFmtId="0" fontId="1" fillId="0" borderId="53" xfId="0" applyFont="1" applyBorder="1" applyAlignment="1" applyProtection="1">
      <alignment vertical="center" textRotation="90" shrinkToFit="1"/>
      <protection hidden="1"/>
    </xf>
    <xf numFmtId="0" fontId="1" fillId="0" borderId="53" xfId="0" applyFont="1" applyBorder="1" applyAlignment="1" applyProtection="1">
      <alignment horizontal="center" vertical="top" shrinkToFit="1"/>
      <protection hidden="1"/>
    </xf>
    <xf numFmtId="0" fontId="74" fillId="0" borderId="53" xfId="0" applyFont="1" applyBorder="1" applyAlignment="1" applyProtection="1">
      <alignment horizontal="center" vertical="center" shrinkToFit="1"/>
      <protection hidden="1"/>
    </xf>
    <xf numFmtId="0" fontId="71" fillId="5" borderId="20" xfId="0" applyFont="1" applyFill="1" applyBorder="1" applyAlignment="1" applyProtection="1">
      <alignment horizontal="center" vertical="center" wrapText="1"/>
      <protection locked="0" hidden="1"/>
    </xf>
    <xf numFmtId="0" fontId="71" fillId="0" borderId="60" xfId="0" applyFont="1" applyBorder="1" applyAlignment="1" applyProtection="1">
      <alignment horizontal="center" vertical="center"/>
      <protection hidden="1"/>
    </xf>
    <xf numFmtId="49" fontId="0" fillId="0" borderId="0" xfId="0" applyNumberFormat="1" applyProtection="1">
      <protection hidden="1"/>
    </xf>
    <xf numFmtId="0" fontId="46" fillId="9" borderId="148" xfId="0" applyFont="1" applyFill="1" applyBorder="1" applyAlignment="1" applyProtection="1">
      <alignment horizontal="center" vertical="center"/>
      <protection hidden="1"/>
    </xf>
    <xf numFmtId="49" fontId="46" fillId="9" borderId="148" xfId="0" applyNumberFormat="1" applyFont="1" applyFill="1" applyBorder="1" applyAlignment="1" applyProtection="1">
      <alignment horizontal="center" vertical="center"/>
      <protection hidden="1"/>
    </xf>
    <xf numFmtId="0" fontId="46" fillId="9" borderId="149" xfId="0" applyFont="1" applyFill="1" applyBorder="1" applyAlignment="1" applyProtection="1">
      <alignment horizontal="center" vertical="center"/>
      <protection hidden="1"/>
    </xf>
    <xf numFmtId="49" fontId="88" fillId="5" borderId="150" xfId="0" applyNumberFormat="1" applyFont="1" applyFill="1" applyBorder="1" applyAlignment="1" applyProtection="1">
      <alignment horizontal="center" vertical="center" shrinkToFit="1"/>
      <protection locked="0" hidden="1"/>
    </xf>
    <xf numFmtId="0" fontId="88" fillId="5" borderId="150" xfId="0" applyFont="1" applyFill="1" applyBorder="1" applyAlignment="1" applyProtection="1">
      <alignment horizontal="center" vertical="center" shrinkToFit="1"/>
      <protection locked="0" hidden="1"/>
    </xf>
    <xf numFmtId="0" fontId="88" fillId="5" borderId="151" xfId="0" applyFont="1" applyFill="1" applyBorder="1" applyAlignment="1" applyProtection="1">
      <alignment horizontal="center" vertical="center" shrinkToFit="1"/>
      <protection locked="0" hidden="1"/>
    </xf>
    <xf numFmtId="0" fontId="46" fillId="9" borderId="152" xfId="0" applyFont="1" applyFill="1" applyBorder="1" applyAlignment="1" applyProtection="1">
      <alignment horizontal="center" vertical="center"/>
      <protection hidden="1"/>
    </xf>
    <xf numFmtId="0" fontId="46" fillId="9" borderId="153" xfId="0" applyFont="1" applyFill="1" applyBorder="1" applyAlignment="1" applyProtection="1">
      <alignment horizontal="center" vertical="center"/>
      <protection hidden="1"/>
    </xf>
    <xf numFmtId="0" fontId="46" fillId="9" borderId="154" xfId="0" applyFont="1" applyFill="1" applyBorder="1" applyAlignment="1" applyProtection="1">
      <alignment horizontal="center" vertical="center"/>
      <protection hidden="1"/>
    </xf>
    <xf numFmtId="49" fontId="72" fillId="0" borderId="0" xfId="0" applyNumberFormat="1" applyFont="1" applyAlignment="1" applyProtection="1">
      <alignment shrinkToFit="1"/>
      <protection hidden="1"/>
    </xf>
    <xf numFmtId="0" fontId="88" fillId="5" borderId="156" xfId="0" applyFont="1" applyFill="1" applyBorder="1" applyAlignment="1" applyProtection="1">
      <alignment horizontal="center" vertical="center" shrinkToFit="1"/>
      <protection hidden="1"/>
    </xf>
    <xf numFmtId="0" fontId="0" fillId="0" borderId="0" xfId="0" applyAlignment="1" applyProtection="1">
      <alignment wrapText="1"/>
      <protection hidden="1"/>
    </xf>
    <xf numFmtId="0" fontId="88" fillId="5" borderId="158" xfId="0" applyFont="1" applyFill="1" applyBorder="1" applyAlignment="1" applyProtection="1">
      <alignment horizontal="center" vertical="center" shrinkToFit="1"/>
      <protection locked="0" hidden="1"/>
    </xf>
    <xf numFmtId="0" fontId="46" fillId="9" borderId="159" xfId="0" applyFont="1" applyFill="1" applyBorder="1" applyAlignment="1" applyProtection="1">
      <alignment horizontal="center" vertical="center"/>
      <protection hidden="1"/>
    </xf>
    <xf numFmtId="164" fontId="88" fillId="5" borderId="158" xfId="0" applyNumberFormat="1" applyFont="1" applyFill="1" applyBorder="1" applyAlignment="1" applyProtection="1">
      <alignment horizontal="center" vertical="center" shrinkToFit="1"/>
      <protection locked="0" hidden="1"/>
    </xf>
    <xf numFmtId="0" fontId="88" fillId="5" borderId="155" xfId="0" applyFont="1" applyFill="1" applyBorder="1" applyAlignment="1" applyProtection="1">
      <alignment horizontal="center" vertical="center" shrinkToFit="1"/>
      <protection hidden="1"/>
    </xf>
    <xf numFmtId="0" fontId="88" fillId="5" borderId="157" xfId="0" applyFont="1" applyFill="1" applyBorder="1" applyAlignment="1" applyProtection="1">
      <alignment horizontal="center" vertical="center" shrinkToFit="1"/>
      <protection hidden="1"/>
    </xf>
    <xf numFmtId="164" fontId="88" fillId="5" borderId="155" xfId="0" applyNumberFormat="1" applyFont="1" applyFill="1" applyBorder="1" applyAlignment="1" applyProtection="1">
      <alignment horizontal="center" vertical="center" shrinkToFit="1"/>
      <protection hidden="1"/>
    </xf>
    <xf numFmtId="0" fontId="27" fillId="0" borderId="0" xfId="0" applyFont="1" applyAlignment="1" applyProtection="1">
      <alignment horizontal="center" vertical="center"/>
      <protection hidden="1"/>
    </xf>
    <xf numFmtId="0" fontId="30" fillId="11" borderId="31" xfId="0" applyFont="1" applyFill="1" applyBorder="1" applyAlignment="1" applyProtection="1">
      <alignment horizontal="center" vertical="center"/>
      <protection hidden="1"/>
    </xf>
    <xf numFmtId="0" fontId="30" fillId="11" borderId="32" xfId="0" applyFont="1" applyFill="1" applyBorder="1" applyAlignment="1" applyProtection="1">
      <alignment horizontal="center" vertical="center"/>
      <protection hidden="1"/>
    </xf>
    <xf numFmtId="14" fontId="30" fillId="11" borderId="32" xfId="0" applyNumberFormat="1" applyFont="1" applyFill="1" applyBorder="1" applyAlignment="1" applyProtection="1">
      <alignment horizontal="center" vertical="center"/>
      <protection hidden="1"/>
    </xf>
    <xf numFmtId="0" fontId="26" fillId="0" borderId="29" xfId="0" applyFont="1" applyBorder="1" applyAlignment="1" applyProtection="1">
      <alignment vertical="center"/>
      <protection hidden="1"/>
    </xf>
    <xf numFmtId="0" fontId="31" fillId="11" borderId="31" xfId="0" applyFont="1" applyFill="1" applyBorder="1" applyAlignment="1" applyProtection="1">
      <alignment horizontal="center" vertical="center"/>
      <protection hidden="1"/>
    </xf>
    <xf numFmtId="0" fontId="31" fillId="11" borderId="32" xfId="0" applyFont="1" applyFill="1" applyBorder="1" applyAlignment="1" applyProtection="1">
      <alignment horizontal="center" vertical="center"/>
      <protection hidden="1"/>
    </xf>
    <xf numFmtId="14" fontId="31" fillId="11" borderId="32" xfId="0" applyNumberFormat="1" applyFont="1" applyFill="1" applyBorder="1" applyAlignment="1" applyProtection="1">
      <alignment horizontal="center" vertical="center"/>
      <protection hidden="1"/>
    </xf>
    <xf numFmtId="0" fontId="78" fillId="19" borderId="33" xfId="0" applyFont="1" applyFill="1" applyBorder="1" applyAlignment="1" applyProtection="1">
      <alignment horizontal="center"/>
      <protection hidden="1"/>
    </xf>
    <xf numFmtId="164" fontId="78" fillId="19" borderId="33" xfId="0" applyNumberFormat="1" applyFont="1" applyFill="1" applyBorder="1" applyAlignment="1" applyProtection="1">
      <alignment horizontal="center"/>
      <protection hidden="1"/>
    </xf>
    <xf numFmtId="49" fontId="78" fillId="19" borderId="33" xfId="0" applyNumberFormat="1" applyFont="1" applyFill="1" applyBorder="1" applyAlignment="1" applyProtection="1">
      <alignment horizontal="center"/>
      <protection hidden="1"/>
    </xf>
    <xf numFmtId="0" fontId="78" fillId="19" borderId="34" xfId="0" applyFont="1" applyFill="1" applyBorder="1" applyAlignment="1" applyProtection="1">
      <alignment horizontal="center"/>
      <protection hidden="1"/>
    </xf>
    <xf numFmtId="0" fontId="78" fillId="19" borderId="41" xfId="0" applyFont="1" applyFill="1" applyBorder="1" applyAlignment="1" applyProtection="1">
      <alignment horizontal="center"/>
      <protection hidden="1"/>
    </xf>
    <xf numFmtId="0" fontId="78" fillId="19" borderId="35" xfId="0" applyFont="1" applyFill="1" applyBorder="1" applyAlignment="1" applyProtection="1">
      <alignment horizontal="center"/>
      <protection hidden="1"/>
    </xf>
    <xf numFmtId="0" fontId="78" fillId="19" borderId="140" xfId="0" applyFont="1" applyFill="1" applyBorder="1" applyAlignment="1" applyProtection="1">
      <alignment horizontal="center"/>
      <protection hidden="1"/>
    </xf>
    <xf numFmtId="0" fontId="50" fillId="17" borderId="141" xfId="0" applyFont="1" applyFill="1" applyBorder="1" applyAlignment="1" applyProtection="1">
      <alignment horizontal="center" vertical="center"/>
      <protection hidden="1"/>
    </xf>
    <xf numFmtId="0" fontId="78" fillId="9" borderId="20" xfId="0" applyFont="1" applyFill="1" applyBorder="1" applyAlignment="1" applyProtection="1">
      <alignment horizontal="center" vertical="center"/>
      <protection hidden="1"/>
    </xf>
    <xf numFmtId="0" fontId="50" fillId="17" borderId="20" xfId="0" applyFont="1" applyFill="1" applyBorder="1" applyAlignment="1" applyProtection="1">
      <alignment horizontal="center" vertical="center"/>
      <protection hidden="1"/>
    </xf>
    <xf numFmtId="0" fontId="78" fillId="9" borderId="134" xfId="0" applyFont="1" applyFill="1" applyBorder="1" applyAlignment="1" applyProtection="1">
      <alignment horizontal="center" vertical="center"/>
      <protection hidden="1"/>
    </xf>
    <xf numFmtId="0" fontId="50" fillId="17" borderId="133" xfId="0" applyFont="1" applyFill="1" applyBorder="1" applyAlignment="1" applyProtection="1">
      <alignment horizontal="center" vertical="center"/>
      <protection hidden="1"/>
    </xf>
    <xf numFmtId="0" fontId="78" fillId="9" borderId="142" xfId="0" applyFont="1" applyFill="1" applyBorder="1" applyAlignment="1" applyProtection="1">
      <alignment horizontal="center" vertical="center"/>
      <protection hidden="1"/>
    </xf>
    <xf numFmtId="0" fontId="78" fillId="3" borderId="133" xfId="0" applyFont="1" applyFill="1" applyBorder="1" applyAlignment="1" applyProtection="1">
      <alignment horizontal="center" vertical="center"/>
      <protection hidden="1"/>
    </xf>
    <xf numFmtId="0" fontId="78" fillId="3" borderId="20" xfId="0" applyFont="1" applyFill="1" applyBorder="1" applyAlignment="1" applyProtection="1">
      <alignment horizontal="center" vertical="center"/>
      <protection hidden="1"/>
    </xf>
    <xf numFmtId="1" fontId="78" fillId="3" borderId="134" xfId="0" applyNumberFormat="1" applyFont="1" applyFill="1" applyBorder="1" applyAlignment="1" applyProtection="1">
      <alignment horizontal="center"/>
      <protection hidden="1"/>
    </xf>
    <xf numFmtId="0" fontId="78" fillId="3" borderId="134" xfId="0" applyFont="1" applyFill="1" applyBorder="1" applyAlignment="1" applyProtection="1">
      <alignment horizontal="center"/>
      <protection hidden="1"/>
    </xf>
    <xf numFmtId="0" fontId="78" fillId="3" borderId="133" xfId="0" applyFont="1" applyFill="1" applyBorder="1" applyAlignment="1" applyProtection="1">
      <alignment horizontal="center"/>
      <protection hidden="1"/>
    </xf>
    <xf numFmtId="0" fontId="78" fillId="3" borderId="20" xfId="0" applyFont="1" applyFill="1" applyBorder="1" applyAlignment="1" applyProtection="1">
      <alignment horizontal="center"/>
      <protection hidden="1"/>
    </xf>
    <xf numFmtId="0" fontId="79" fillId="3" borderId="20" xfId="0" applyFont="1" applyFill="1" applyBorder="1" applyAlignment="1" applyProtection="1">
      <alignment horizontal="center"/>
      <protection hidden="1"/>
    </xf>
    <xf numFmtId="0" fontId="78" fillId="3" borderId="20" xfId="0" applyFont="1" applyFill="1" applyBorder="1" applyProtection="1">
      <protection hidden="1"/>
    </xf>
    <xf numFmtId="0" fontId="78" fillId="3" borderId="134" xfId="0" applyFont="1" applyFill="1" applyBorder="1" applyAlignment="1" applyProtection="1">
      <alignment horizontal="center" vertical="center"/>
      <protection hidden="1"/>
    </xf>
    <xf numFmtId="0" fontId="29" fillId="0" borderId="20" xfId="0" applyFont="1" applyBorder="1" applyProtection="1">
      <protection hidden="1"/>
    </xf>
    <xf numFmtId="14" fontId="0" fillId="0" borderId="0" xfId="0" applyNumberFormat="1" applyProtection="1">
      <protection hidden="1"/>
    </xf>
    <xf numFmtId="0" fontId="47" fillId="9" borderId="0" xfId="0" applyFont="1" applyFill="1" applyAlignment="1" applyProtection="1">
      <alignment horizontal="center" vertical="center" wrapText="1"/>
      <protection hidden="1"/>
    </xf>
    <xf numFmtId="1" fontId="95" fillId="0" borderId="20" xfId="4" applyNumberFormat="1" applyFont="1" applyBorder="1" applyAlignment="1">
      <alignment horizontal="center" vertical="center" shrinkToFit="1"/>
    </xf>
    <xf numFmtId="0" fontId="95" fillId="0" borderId="20" xfId="4" applyFont="1" applyBorder="1" applyAlignment="1">
      <alignment horizontal="center" vertical="center" shrinkToFit="1"/>
    </xf>
    <xf numFmtId="14" fontId="0" fillId="0" borderId="0" xfId="0" applyNumberFormat="1"/>
    <xf numFmtId="0" fontId="96" fillId="0" borderId="20" xfId="3" applyFont="1" applyBorder="1" applyAlignment="1">
      <alignment horizontal="center" vertical="center" shrinkToFit="1" readingOrder="2"/>
    </xf>
    <xf numFmtId="0" fontId="0" fillId="0" borderId="0" xfId="0" applyAlignment="1">
      <alignment horizontal="center"/>
    </xf>
    <xf numFmtId="0" fontId="97" fillId="0" borderId="20" xfId="4" applyFont="1" applyBorder="1" applyAlignment="1">
      <alignment horizontal="center" vertical="center" shrinkToFit="1"/>
    </xf>
    <xf numFmtId="0" fontId="98" fillId="0" borderId="20" xfId="0" applyFont="1" applyBorder="1" applyAlignment="1">
      <alignment horizontal="center" vertical="center" shrinkToFit="1"/>
    </xf>
    <xf numFmtId="1" fontId="97" fillId="21" borderId="20" xfId="4" applyNumberFormat="1" applyFont="1" applyFill="1" applyBorder="1" applyAlignment="1">
      <alignment horizontal="center" vertical="center" shrinkToFit="1"/>
    </xf>
    <xf numFmtId="0" fontId="97" fillId="21" borderId="20" xfId="4" applyFont="1" applyFill="1" applyBorder="1" applyAlignment="1">
      <alignment horizontal="center" vertical="center" shrinkToFit="1"/>
    </xf>
    <xf numFmtId="0" fontId="95" fillId="21" borderId="20" xfId="4" applyFont="1" applyFill="1" applyBorder="1" applyAlignment="1">
      <alignment horizontal="center" vertical="center" shrinkToFit="1"/>
    </xf>
    <xf numFmtId="0" fontId="99" fillId="0" borderId="20" xfId="0" applyFont="1" applyBorder="1" applyAlignment="1">
      <alignment horizontal="center" shrinkToFit="1"/>
    </xf>
    <xf numFmtId="1" fontId="95" fillId="21" borderId="20" xfId="4" applyNumberFormat="1" applyFont="1" applyFill="1" applyBorder="1" applyAlignment="1">
      <alignment horizontal="center" vertical="center" shrinkToFit="1"/>
    </xf>
    <xf numFmtId="0" fontId="100" fillId="21" borderId="20" xfId="3" applyFont="1" applyFill="1" applyBorder="1" applyAlignment="1">
      <alignment horizontal="center" vertical="center" shrinkToFit="1" readingOrder="2"/>
    </xf>
    <xf numFmtId="0" fontId="101" fillId="21" borderId="20" xfId="3" applyFont="1" applyFill="1" applyBorder="1" applyAlignment="1">
      <alignment horizontal="center" vertical="center" shrinkToFit="1" readingOrder="2"/>
    </xf>
    <xf numFmtId="1" fontId="95" fillId="16" borderId="20" xfId="4" applyNumberFormat="1" applyFont="1" applyFill="1" applyBorder="1" applyAlignment="1">
      <alignment horizontal="center" vertical="center" shrinkToFit="1"/>
    </xf>
    <xf numFmtId="0" fontId="95" fillId="16" borderId="20" xfId="4" applyFont="1" applyFill="1" applyBorder="1" applyAlignment="1">
      <alignment horizontal="center" vertical="center" shrinkToFit="1"/>
    </xf>
    <xf numFmtId="0" fontId="96" fillId="16" borderId="20" xfId="3" applyFont="1" applyFill="1" applyBorder="1" applyAlignment="1">
      <alignment horizontal="center" vertical="center" shrinkToFit="1" readingOrder="2"/>
    </xf>
    <xf numFmtId="1" fontId="95" fillId="25" borderId="20" xfId="4" applyNumberFormat="1" applyFont="1" applyFill="1" applyBorder="1" applyAlignment="1">
      <alignment horizontal="center" vertical="center" shrinkToFit="1"/>
    </xf>
    <xf numFmtId="0" fontId="95" fillId="25" borderId="20" xfId="4" applyFont="1" applyFill="1" applyBorder="1" applyAlignment="1">
      <alignment horizontal="center" vertical="center" shrinkToFit="1"/>
    </xf>
    <xf numFmtId="0" fontId="98" fillId="16" borderId="20" xfId="0" applyFont="1" applyFill="1" applyBorder="1" applyAlignment="1">
      <alignment horizontal="center" vertical="center" shrinkToFit="1"/>
    </xf>
    <xf numFmtId="1" fontId="95" fillId="0" borderId="33" xfId="4" applyNumberFormat="1" applyFont="1" applyBorder="1" applyAlignment="1">
      <alignment horizontal="center" vertical="center" shrinkToFit="1"/>
    </xf>
    <xf numFmtId="0" fontId="95" fillId="0" borderId="161" xfId="4" applyFont="1" applyBorder="1" applyAlignment="1">
      <alignment horizontal="center" vertical="center" shrinkToFit="1"/>
    </xf>
    <xf numFmtId="0" fontId="98" fillId="21" borderId="20" xfId="0" applyFont="1" applyFill="1" applyBorder="1" applyAlignment="1">
      <alignment horizontal="center" vertical="center" shrinkToFit="1"/>
    </xf>
    <xf numFmtId="0" fontId="99" fillId="0" borderId="0" xfId="0" applyFont="1" applyAlignment="1">
      <alignment horizontal="center" shrinkToFit="1"/>
    </xf>
    <xf numFmtId="0" fontId="99" fillId="0" borderId="161" xfId="0" applyFont="1" applyBorder="1" applyAlignment="1">
      <alignment horizontal="center" shrinkToFit="1"/>
    </xf>
    <xf numFmtId="0" fontId="99" fillId="21" borderId="20" xfId="0" applyFont="1" applyFill="1" applyBorder="1" applyAlignment="1">
      <alignment horizontal="center" shrinkToFit="1"/>
    </xf>
    <xf numFmtId="0" fontId="102" fillId="26" borderId="33" xfId="0" applyFont="1" applyFill="1" applyBorder="1" applyAlignment="1">
      <alignment horizontal="center"/>
    </xf>
    <xf numFmtId="0" fontId="104" fillId="0" borderId="162" xfId="5" applyFont="1" applyBorder="1" applyAlignment="1">
      <alignment wrapText="1"/>
    </xf>
    <xf numFmtId="0" fontId="0" fillId="3" borderId="0" xfId="0" applyFill="1"/>
    <xf numFmtId="0" fontId="105" fillId="0" borderId="33" xfId="0" applyFont="1" applyBorder="1" applyAlignment="1">
      <alignment horizontal="center"/>
    </xf>
    <xf numFmtId="0" fontId="105" fillId="26" borderId="33" xfId="0" applyFont="1" applyFill="1" applyBorder="1" applyAlignment="1">
      <alignment horizontal="center"/>
    </xf>
    <xf numFmtId="0" fontId="78" fillId="26" borderId="33" xfId="0" applyFont="1" applyFill="1" applyBorder="1" applyAlignment="1">
      <alignment horizontal="center"/>
    </xf>
    <xf numFmtId="0" fontId="106" fillId="26" borderId="33" xfId="0" applyFont="1" applyFill="1" applyBorder="1" applyAlignment="1">
      <alignment horizontal="center"/>
    </xf>
    <xf numFmtId="0" fontId="102" fillId="19" borderId="33" xfId="0" applyFont="1" applyFill="1" applyBorder="1" applyAlignment="1">
      <alignment horizontal="center"/>
    </xf>
    <xf numFmtId="0" fontId="102" fillId="26" borderId="0" xfId="0" applyFont="1" applyFill="1" applyAlignment="1">
      <alignment horizontal="center"/>
    </xf>
    <xf numFmtId="1" fontId="5" fillId="26" borderId="33" xfId="4" applyNumberFormat="1" applyFont="1" applyFill="1" applyBorder="1" applyAlignment="1">
      <alignment horizontal="center" vertical="center" shrinkToFit="1"/>
    </xf>
    <xf numFmtId="0" fontId="104" fillId="0" borderId="33" xfId="6" applyFont="1" applyBorder="1" applyAlignment="1">
      <alignment horizontal="right" wrapText="1"/>
    </xf>
    <xf numFmtId="0" fontId="104" fillId="0" borderId="162" xfId="6" applyFont="1" applyBorder="1" applyAlignment="1">
      <alignment wrapText="1"/>
    </xf>
    <xf numFmtId="0" fontId="104" fillId="0" borderId="0" xfId="6" applyFont="1" applyAlignment="1">
      <alignment wrapText="1"/>
    </xf>
    <xf numFmtId="0" fontId="107" fillId="26" borderId="33" xfId="0" applyFont="1" applyFill="1" applyBorder="1" applyAlignment="1">
      <alignment horizontal="center"/>
    </xf>
    <xf numFmtId="0" fontId="105" fillId="26" borderId="0" xfId="0" applyFont="1" applyFill="1" applyAlignment="1">
      <alignment horizontal="center"/>
    </xf>
    <xf numFmtId="0" fontId="104" fillId="0" borderId="0" xfId="6" applyFont="1" applyAlignment="1">
      <alignment horizontal="right" wrapText="1"/>
    </xf>
    <xf numFmtId="0" fontId="105" fillId="0" borderId="0" xfId="0" applyFont="1" applyAlignment="1">
      <alignment horizontal="center"/>
    </xf>
    <xf numFmtId="0" fontId="102" fillId="19" borderId="0" xfId="0" applyFont="1" applyFill="1" applyAlignment="1">
      <alignment horizontal="center"/>
    </xf>
    <xf numFmtId="0" fontId="104" fillId="0" borderId="162" xfId="6" applyFont="1" applyBorder="1" applyAlignment="1">
      <alignment horizontal="right" wrapText="1"/>
    </xf>
    <xf numFmtId="0" fontId="105" fillId="26" borderId="162" xfId="0" applyFont="1" applyFill="1" applyBorder="1" applyAlignment="1">
      <alignment horizontal="center"/>
    </xf>
    <xf numFmtId="0" fontId="102" fillId="26" borderId="162" xfId="0" applyFont="1" applyFill="1" applyBorder="1" applyAlignment="1">
      <alignment horizontal="center"/>
    </xf>
    <xf numFmtId="0" fontId="0" fillId="0" borderId="162" xfId="0" applyBorder="1"/>
    <xf numFmtId="0" fontId="0" fillId="3" borderId="162" xfId="0" applyFill="1" applyBorder="1"/>
    <xf numFmtId="0" fontId="105" fillId="0" borderId="162" xfId="0" applyFont="1" applyBorder="1" applyAlignment="1">
      <alignment horizontal="center"/>
    </xf>
    <xf numFmtId="0" fontId="102" fillId="19" borderId="162" xfId="0" applyFont="1" applyFill="1" applyBorder="1" applyAlignment="1">
      <alignment horizontal="center"/>
    </xf>
    <xf numFmtId="0" fontId="104" fillId="0" borderId="162" xfId="7" applyFont="1" applyBorder="1" applyAlignment="1">
      <alignment horizontal="right" wrapText="1"/>
    </xf>
    <xf numFmtId="0" fontId="29" fillId="0" borderId="162" xfId="0" applyFont="1" applyBorder="1"/>
    <xf numFmtId="0" fontId="104" fillId="0" borderId="0" xfId="7" applyFont="1" applyAlignment="1">
      <alignment horizontal="right" wrapText="1"/>
    </xf>
    <xf numFmtId="0" fontId="29" fillId="0" borderId="33" xfId="0" applyFont="1" applyBorder="1"/>
    <xf numFmtId="0" fontId="105" fillId="26" borderId="20" xfId="0" applyFont="1" applyFill="1" applyBorder="1" applyAlignment="1">
      <alignment horizontal="center"/>
    </xf>
    <xf numFmtId="0" fontId="104" fillId="0" borderId="0" xfId="5" applyFont="1" applyAlignment="1">
      <alignment wrapText="1"/>
    </xf>
    <xf numFmtId="0" fontId="37" fillId="0" borderId="0" xfId="0" applyFont="1" applyAlignment="1" applyProtection="1">
      <alignment horizontal="center" vertical="center"/>
      <protection hidden="1"/>
    </xf>
    <xf numFmtId="0" fontId="32" fillId="0" borderId="29" xfId="0" applyFont="1" applyBorder="1" applyAlignment="1" applyProtection="1">
      <alignment horizontal="center" vertical="center"/>
      <protection hidden="1"/>
    </xf>
    <xf numFmtId="0" fontId="55" fillId="11" borderId="81" xfId="0" applyFont="1" applyFill="1" applyBorder="1" applyAlignment="1">
      <alignment horizontal="right" wrapText="1"/>
    </xf>
    <xf numFmtId="0" fontId="55" fillId="11" borderId="40" xfId="0" applyFont="1" applyFill="1" applyBorder="1" applyAlignment="1">
      <alignment horizontal="right" wrapText="1"/>
    </xf>
    <xf numFmtId="0" fontId="55" fillId="11" borderId="82" xfId="0" applyFont="1" applyFill="1" applyBorder="1" applyAlignment="1">
      <alignment horizontal="right" wrapText="1"/>
    </xf>
    <xf numFmtId="0" fontId="59" fillId="0" borderId="0" xfId="0" applyFont="1" applyAlignment="1">
      <alignment horizontal="center" vertical="center" wrapText="1"/>
    </xf>
    <xf numFmtId="0" fontId="59" fillId="0" borderId="0" xfId="0" applyFont="1" applyAlignment="1">
      <alignment horizontal="center" vertical="center"/>
    </xf>
    <xf numFmtId="0" fontId="55" fillId="11" borderId="58" xfId="0" applyFont="1" applyFill="1" applyBorder="1" applyAlignment="1">
      <alignment horizontal="right" wrapText="1"/>
    </xf>
    <xf numFmtId="0" fontId="55" fillId="11" borderId="0" xfId="0" applyFont="1" applyFill="1" applyAlignment="1">
      <alignment horizontal="right" wrapText="1"/>
    </xf>
    <xf numFmtId="0" fontId="55" fillId="11" borderId="8" xfId="0" applyFont="1" applyFill="1" applyBorder="1" applyAlignment="1">
      <alignment horizontal="right" wrapText="1"/>
    </xf>
    <xf numFmtId="0" fontId="50" fillId="0" borderId="0" xfId="0" applyFont="1" applyAlignment="1">
      <alignment horizontal="right" vertical="center" wrapText="1"/>
    </xf>
    <xf numFmtId="0" fontId="50" fillId="0" borderId="0" xfId="0" applyFont="1" applyAlignment="1">
      <alignment horizontal="center"/>
    </xf>
    <xf numFmtId="0" fontId="55" fillId="11" borderId="81" xfId="0" applyFont="1" applyFill="1" applyBorder="1" applyAlignment="1">
      <alignment horizontal="center"/>
    </xf>
    <xf numFmtId="0" fontId="55" fillId="11" borderId="40" xfId="0" applyFont="1" applyFill="1" applyBorder="1" applyAlignment="1">
      <alignment horizontal="center"/>
    </xf>
    <xf numFmtId="0" fontId="57" fillId="11" borderId="40" xfId="1" applyFont="1" applyFill="1" applyBorder="1" applyAlignment="1">
      <alignment horizontal="center"/>
    </xf>
    <xf numFmtId="0" fontId="57" fillId="11" borderId="82" xfId="1" applyFont="1" applyFill="1" applyBorder="1" applyAlignment="1">
      <alignment horizontal="center"/>
    </xf>
    <xf numFmtId="0" fontId="55" fillId="11" borderId="83" xfId="0" applyFont="1" applyFill="1" applyBorder="1" applyAlignment="1">
      <alignment horizontal="right"/>
    </xf>
    <xf numFmtId="0" fontId="55" fillId="11" borderId="84" xfId="0" applyFont="1" applyFill="1" applyBorder="1" applyAlignment="1">
      <alignment horizontal="right"/>
    </xf>
    <xf numFmtId="0" fontId="55" fillId="11" borderId="85" xfId="0" applyFont="1" applyFill="1" applyBorder="1" applyAlignment="1">
      <alignment horizontal="right"/>
    </xf>
    <xf numFmtId="9" fontId="55" fillId="11" borderId="78" xfId="0" applyNumberFormat="1" applyFont="1" applyFill="1" applyBorder="1" applyAlignment="1">
      <alignment horizontal="right" vertical="center"/>
    </xf>
    <xf numFmtId="0" fontId="55" fillId="11" borderId="86" xfId="0" applyFont="1" applyFill="1" applyBorder="1" applyAlignment="1">
      <alignment horizontal="right" vertical="center"/>
    </xf>
    <xf numFmtId="0" fontId="55" fillId="11" borderId="58" xfId="0" applyFont="1" applyFill="1" applyBorder="1" applyAlignment="1">
      <alignment horizontal="center" vertical="center" wrapText="1"/>
    </xf>
    <xf numFmtId="0" fontId="55" fillId="11" borderId="0" xfId="0" applyFont="1" applyFill="1" applyAlignment="1">
      <alignment horizontal="center" vertical="center" wrapText="1"/>
    </xf>
    <xf numFmtId="0" fontId="55" fillId="11" borderId="57" xfId="0" applyFont="1" applyFill="1" applyBorder="1" applyAlignment="1">
      <alignment horizontal="center" vertical="center" wrapText="1"/>
    </xf>
    <xf numFmtId="0" fontId="55" fillId="11" borderId="77" xfId="0" applyFont="1" applyFill="1" applyBorder="1" applyAlignment="1">
      <alignment horizontal="right" vertical="center" wrapText="1"/>
    </xf>
    <xf numFmtId="0" fontId="55" fillId="11" borderId="78" xfId="0" applyFont="1" applyFill="1" applyBorder="1" applyAlignment="1">
      <alignment horizontal="right" vertical="center" wrapText="1"/>
    </xf>
    <xf numFmtId="9" fontId="55" fillId="11" borderId="78" xfId="0" applyNumberFormat="1" applyFont="1" applyFill="1" applyBorder="1" applyAlignment="1">
      <alignment horizontal="right"/>
    </xf>
    <xf numFmtId="0" fontId="55" fillId="11" borderId="86" xfId="0" applyFont="1" applyFill="1" applyBorder="1" applyAlignment="1">
      <alignment horizontal="right"/>
    </xf>
    <xf numFmtId="0" fontId="55" fillId="11" borderId="78" xfId="0" applyFont="1" applyFill="1" applyBorder="1" applyAlignment="1">
      <alignment horizontal="right"/>
    </xf>
    <xf numFmtId="0" fontId="55" fillId="11" borderId="83" xfId="0" applyFont="1" applyFill="1" applyBorder="1" applyAlignment="1">
      <alignment horizontal="right" vertical="center"/>
    </xf>
    <xf numFmtId="0" fontId="55" fillId="11" borderId="84" xfId="0" applyFont="1" applyFill="1" applyBorder="1" applyAlignment="1">
      <alignment horizontal="right" vertical="center"/>
    </xf>
    <xf numFmtId="0" fontId="55" fillId="11" borderId="85" xfId="0" applyFont="1" applyFill="1" applyBorder="1" applyAlignment="1">
      <alignment horizontal="right" vertical="center"/>
    </xf>
    <xf numFmtId="9" fontId="55" fillId="11" borderId="78" xfId="0" applyNumberFormat="1" applyFont="1" applyFill="1" applyBorder="1" applyAlignment="1">
      <alignment horizontal="right" vertical="center" wrapText="1"/>
    </xf>
    <xf numFmtId="0" fontId="55" fillId="11" borderId="86" xfId="0" applyFont="1" applyFill="1" applyBorder="1" applyAlignment="1">
      <alignment horizontal="right" vertical="center" wrapText="1"/>
    </xf>
    <xf numFmtId="0" fontId="55" fillId="11" borderId="83" xfId="0" applyFont="1" applyFill="1" applyBorder="1" applyAlignment="1">
      <alignment horizontal="right" wrapText="1"/>
    </xf>
    <xf numFmtId="0" fontId="55" fillId="11" borderId="84" xfId="0" applyFont="1" applyFill="1" applyBorder="1" applyAlignment="1">
      <alignment horizontal="right" wrapText="1"/>
    </xf>
    <xf numFmtId="0" fontId="55" fillId="11" borderId="85" xfId="0" applyFont="1" applyFill="1" applyBorder="1" applyAlignment="1">
      <alignment horizontal="right" wrapText="1"/>
    </xf>
    <xf numFmtId="0" fontId="55" fillId="11" borderId="87" xfId="0" applyFont="1" applyFill="1" applyBorder="1" applyAlignment="1">
      <alignment horizontal="right" vertical="center"/>
    </xf>
    <xf numFmtId="0" fontId="55" fillId="11" borderId="88" xfId="0" applyFont="1" applyFill="1" applyBorder="1" applyAlignment="1">
      <alignment horizontal="right" vertical="center"/>
    </xf>
    <xf numFmtId="0" fontId="55" fillId="11" borderId="89" xfId="0" applyFont="1" applyFill="1" applyBorder="1" applyAlignment="1">
      <alignment horizontal="right" vertical="center"/>
    </xf>
    <xf numFmtId="9" fontId="55" fillId="11" borderId="90" xfId="0" applyNumberFormat="1" applyFont="1" applyFill="1" applyBorder="1" applyAlignment="1">
      <alignment horizontal="right" vertical="center"/>
    </xf>
    <xf numFmtId="0" fontId="55" fillId="11" borderId="91" xfId="0" applyFont="1" applyFill="1" applyBorder="1" applyAlignment="1">
      <alignment horizontal="right" vertical="center"/>
    </xf>
    <xf numFmtId="0" fontId="55" fillId="11" borderId="77" xfId="0" applyFont="1" applyFill="1" applyBorder="1" applyAlignment="1">
      <alignment horizontal="right" vertical="center"/>
    </xf>
    <xf numFmtId="0" fontId="55" fillId="11" borderId="78" xfId="0" applyFont="1" applyFill="1" applyBorder="1" applyAlignment="1">
      <alignment horizontal="right" vertical="center"/>
    </xf>
    <xf numFmtId="9" fontId="55" fillId="11" borderId="78" xfId="1" applyNumberFormat="1" applyFont="1" applyFill="1" applyBorder="1" applyAlignment="1">
      <alignment horizontal="right" vertical="center"/>
    </xf>
    <xf numFmtId="0" fontId="55" fillId="11" borderId="86" xfId="1" applyFont="1" applyFill="1" applyBorder="1" applyAlignment="1">
      <alignment horizontal="right" vertical="center"/>
    </xf>
    <xf numFmtId="0" fontId="55" fillId="11" borderId="81" xfId="0" applyFont="1" applyFill="1" applyBorder="1" applyAlignment="1">
      <alignment horizontal="right"/>
    </xf>
    <xf numFmtId="0" fontId="55" fillId="11" borderId="40" xfId="0" applyFont="1" applyFill="1" applyBorder="1" applyAlignment="1">
      <alignment horizontal="right"/>
    </xf>
    <xf numFmtId="0" fontId="55" fillId="11" borderId="82" xfId="0" applyFont="1" applyFill="1" applyBorder="1" applyAlignment="1">
      <alignment horizontal="right"/>
    </xf>
    <xf numFmtId="0" fontId="56" fillId="11" borderId="78" xfId="0" applyFont="1" applyFill="1" applyBorder="1" applyAlignment="1">
      <alignment horizontal="right" vertical="center"/>
    </xf>
    <xf numFmtId="0" fontId="56" fillId="11" borderId="86" xfId="0" applyFont="1" applyFill="1" applyBorder="1" applyAlignment="1">
      <alignment horizontal="right" vertical="center"/>
    </xf>
    <xf numFmtId="0" fontId="54" fillId="11" borderId="81" xfId="1" applyFont="1" applyFill="1" applyBorder="1" applyAlignment="1">
      <alignment horizontal="right"/>
    </xf>
    <xf numFmtId="0" fontId="54" fillId="11" borderId="40" xfId="1" applyFont="1" applyFill="1" applyBorder="1" applyAlignment="1">
      <alignment horizontal="right"/>
    </xf>
    <xf numFmtId="0" fontId="54" fillId="11" borderId="82" xfId="1" applyFont="1" applyFill="1" applyBorder="1" applyAlignment="1">
      <alignment horizontal="right"/>
    </xf>
    <xf numFmtId="0" fontId="49" fillId="0" borderId="0" xfId="0" applyFont="1" applyAlignment="1">
      <alignment horizontal="center"/>
    </xf>
    <xf numFmtId="0" fontId="50" fillId="0" borderId="8" xfId="0" applyFont="1" applyBorder="1" applyAlignment="1">
      <alignment horizontal="right"/>
    </xf>
    <xf numFmtId="0" fontId="52" fillId="11" borderId="70" xfId="0" applyFont="1" applyFill="1" applyBorder="1" applyAlignment="1">
      <alignment horizontal="center" vertical="center"/>
    </xf>
    <xf numFmtId="0" fontId="53" fillId="11" borderId="71" xfId="0" applyFont="1" applyFill="1" applyBorder="1" applyAlignment="1">
      <alignment horizontal="center" vertical="center"/>
    </xf>
    <xf numFmtId="0" fontId="53" fillId="11" borderId="77" xfId="0" applyFont="1" applyFill="1" applyBorder="1" applyAlignment="1">
      <alignment horizontal="center" vertical="center"/>
    </xf>
    <xf numFmtId="0" fontId="53" fillId="11" borderId="78" xfId="0" applyFont="1" applyFill="1" applyBorder="1" applyAlignment="1">
      <alignment horizontal="center" vertical="center"/>
    </xf>
    <xf numFmtId="0" fontId="53" fillId="11" borderId="72" xfId="0" applyFont="1" applyFill="1" applyBorder="1" applyAlignment="1">
      <alignment horizontal="center" vertical="center"/>
    </xf>
    <xf numFmtId="0" fontId="53" fillId="11" borderId="73" xfId="0" applyFont="1" applyFill="1" applyBorder="1" applyAlignment="1">
      <alignment horizontal="center" vertical="center"/>
    </xf>
    <xf numFmtId="0" fontId="53" fillId="11" borderId="79" xfId="0" applyFont="1" applyFill="1" applyBorder="1" applyAlignment="1">
      <alignment horizontal="center" vertical="center"/>
    </xf>
    <xf numFmtId="0" fontId="53" fillId="11" borderId="80" xfId="0" applyFont="1" applyFill="1" applyBorder="1" applyAlignment="1">
      <alignment horizontal="center" vertical="center"/>
    </xf>
    <xf numFmtId="0" fontId="54" fillId="11" borderId="74" xfId="1" applyFont="1" applyFill="1" applyBorder="1" applyAlignment="1">
      <alignment horizontal="right"/>
    </xf>
    <xf numFmtId="0" fontId="54" fillId="11" borderId="75" xfId="1" applyFont="1" applyFill="1" applyBorder="1" applyAlignment="1">
      <alignment horizontal="right"/>
    </xf>
    <xf numFmtId="0" fontId="54" fillId="11" borderId="76" xfId="1" applyFont="1" applyFill="1" applyBorder="1" applyAlignment="1">
      <alignment horizontal="right"/>
    </xf>
    <xf numFmtId="0" fontId="93" fillId="0" borderId="0" xfId="0" applyFont="1" applyAlignment="1" applyProtection="1">
      <alignment horizontal="center" vertical="center"/>
      <protection hidden="1"/>
    </xf>
    <xf numFmtId="0" fontId="93" fillId="0" borderId="60" xfId="0" applyFont="1" applyBorder="1" applyAlignment="1" applyProtection="1">
      <alignment horizontal="center" vertical="center"/>
      <protection hidden="1"/>
    </xf>
    <xf numFmtId="0" fontId="0" fillId="0" borderId="0" xfId="0" applyAlignment="1" applyProtection="1">
      <alignment horizontal="center"/>
      <protection hidden="1"/>
    </xf>
    <xf numFmtId="0" fontId="70" fillId="22" borderId="0" xfId="0" applyFont="1" applyFill="1" applyAlignment="1" applyProtection="1">
      <alignment horizontal="right" vertical="center"/>
      <protection hidden="1"/>
    </xf>
    <xf numFmtId="0" fontId="88" fillId="0" borderId="0" xfId="0" applyFont="1" applyAlignment="1" applyProtection="1">
      <alignment horizontal="right" vertical="center" wrapText="1"/>
      <protection hidden="1"/>
    </xf>
    <xf numFmtId="0" fontId="5" fillId="3" borderId="9" xfId="0" applyFont="1" applyFill="1" applyBorder="1" applyAlignment="1" applyProtection="1">
      <alignment horizontal="center" vertical="center" shrinkToFit="1"/>
      <protection hidden="1"/>
    </xf>
    <xf numFmtId="0" fontId="65" fillId="6" borderId="0" xfId="0" applyFont="1" applyFill="1" applyAlignment="1" applyProtection="1">
      <alignment horizontal="center"/>
      <protection hidden="1"/>
    </xf>
    <xf numFmtId="0" fontId="81" fillId="0" borderId="94" xfId="1" applyFont="1" applyFill="1" applyBorder="1" applyAlignment="1" applyProtection="1">
      <alignment horizontal="right" vertical="center" shrinkToFit="1"/>
      <protection hidden="1"/>
    </xf>
    <xf numFmtId="0" fontId="80" fillId="23" borderId="94" xfId="0" applyFont="1" applyFill="1" applyBorder="1" applyAlignment="1" applyProtection="1">
      <alignment horizontal="center" vertical="center" shrinkToFit="1"/>
      <protection hidden="1"/>
    </xf>
    <xf numFmtId="164" fontId="68" fillId="3" borderId="94" xfId="1" applyNumberFormat="1" applyFont="1" applyFill="1" applyBorder="1" applyAlignment="1" applyProtection="1">
      <alignment horizontal="center" vertical="center" shrinkToFit="1"/>
      <protection hidden="1"/>
    </xf>
    <xf numFmtId="0" fontId="68" fillId="0" borderId="94" xfId="0" applyFont="1" applyBorder="1" applyAlignment="1" applyProtection="1">
      <alignment horizontal="right" vertical="center" shrinkToFit="1"/>
      <protection hidden="1"/>
    </xf>
    <xf numFmtId="0" fontId="68" fillId="3" borderId="94" xfId="0" applyFont="1" applyFill="1" applyBorder="1" applyAlignment="1" applyProtection="1">
      <alignment horizontal="right" vertical="center" shrinkToFit="1"/>
      <protection hidden="1"/>
    </xf>
    <xf numFmtId="0" fontId="80" fillId="11" borderId="94" xfId="0" applyFont="1" applyFill="1" applyBorder="1" applyAlignment="1" applyProtection="1">
      <alignment horizontal="center" vertical="center" shrinkToFit="1"/>
      <protection hidden="1"/>
    </xf>
    <xf numFmtId="0" fontId="83" fillId="3" borderId="94" xfId="1" applyFont="1" applyFill="1" applyBorder="1" applyAlignment="1" applyProtection="1">
      <alignment horizontal="center" vertical="center" shrinkToFit="1"/>
      <protection hidden="1"/>
    </xf>
    <xf numFmtId="0" fontId="68" fillId="3" borderId="94" xfId="1" applyFont="1" applyFill="1" applyBorder="1" applyAlignment="1" applyProtection="1">
      <alignment horizontal="right" vertical="center" shrinkToFit="1"/>
      <protection hidden="1"/>
    </xf>
    <xf numFmtId="0" fontId="68" fillId="3" borderId="94" xfId="1" applyFont="1" applyFill="1" applyBorder="1" applyAlignment="1" applyProtection="1">
      <alignment horizontal="center" vertical="center" shrinkToFit="1"/>
      <protection hidden="1"/>
    </xf>
    <xf numFmtId="0" fontId="68" fillId="3" borderId="94" xfId="1" applyNumberFormat="1" applyFont="1" applyFill="1" applyBorder="1" applyAlignment="1" applyProtection="1">
      <alignment horizontal="center" vertical="center" shrinkToFit="1"/>
      <protection hidden="1"/>
    </xf>
    <xf numFmtId="0" fontId="81" fillId="3" borderId="94" xfId="1" applyFont="1" applyFill="1" applyBorder="1" applyAlignment="1" applyProtection="1">
      <alignment horizontal="center" vertical="center" wrapText="1" shrinkToFit="1"/>
      <protection hidden="1"/>
    </xf>
    <xf numFmtId="0" fontId="81" fillId="3" borderId="94" xfId="1" applyFont="1" applyFill="1" applyBorder="1" applyAlignment="1" applyProtection="1">
      <alignment horizontal="center" vertical="center" shrinkToFit="1"/>
      <protection hidden="1"/>
    </xf>
    <xf numFmtId="0" fontId="33" fillId="5" borderId="21" xfId="0" applyFont="1" applyFill="1" applyBorder="1" applyAlignment="1">
      <alignment horizontal="center" vertical="center"/>
    </xf>
    <xf numFmtId="0" fontId="33" fillId="5" borderId="6" xfId="0" applyFont="1" applyFill="1" applyBorder="1" applyAlignment="1">
      <alignment horizontal="center" vertical="center"/>
    </xf>
    <xf numFmtId="0" fontId="33" fillId="5" borderId="27" xfId="0" applyFont="1" applyFill="1" applyBorder="1" applyAlignment="1">
      <alignment horizontal="center" vertical="center"/>
    </xf>
    <xf numFmtId="0" fontId="68" fillId="0" borderId="94" xfId="1" applyFont="1" applyFill="1" applyBorder="1" applyAlignment="1" applyProtection="1">
      <alignment horizontal="right" vertical="center" shrinkToFit="1"/>
      <protection hidden="1"/>
    </xf>
    <xf numFmtId="0" fontId="25" fillId="0" borderId="94" xfId="0" applyFont="1" applyBorder="1" applyAlignment="1" applyProtection="1">
      <alignment horizontal="center" vertical="center"/>
      <protection hidden="1"/>
    </xf>
    <xf numFmtId="0" fontId="5" fillId="3" borderId="23" xfId="0" applyFont="1" applyFill="1" applyBorder="1" applyAlignment="1" applyProtection="1">
      <alignment horizontal="center" vertical="center" shrinkToFit="1"/>
      <protection hidden="1"/>
    </xf>
    <xf numFmtId="0" fontId="5" fillId="3" borderId="15" xfId="0" applyFont="1" applyFill="1" applyBorder="1" applyAlignment="1" applyProtection="1">
      <alignment horizontal="center" vertical="center" shrinkToFit="1"/>
      <protection hidden="1"/>
    </xf>
    <xf numFmtId="0" fontId="28" fillId="10" borderId="6" xfId="0" applyFont="1" applyFill="1" applyBorder="1" applyAlignment="1">
      <alignment horizontal="center" vertical="center"/>
    </xf>
    <xf numFmtId="0" fontId="28" fillId="10" borderId="27" xfId="0" applyFont="1" applyFill="1" applyBorder="1" applyAlignment="1">
      <alignment horizontal="center" vertical="center"/>
    </xf>
    <xf numFmtId="0" fontId="5" fillId="3" borderId="25" xfId="0" applyFont="1" applyFill="1" applyBorder="1" applyAlignment="1" applyProtection="1">
      <alignment horizontal="center" vertical="center" shrinkToFit="1"/>
      <protection hidden="1"/>
    </xf>
    <xf numFmtId="0" fontId="5" fillId="3" borderId="14" xfId="0" applyFont="1" applyFill="1" applyBorder="1" applyAlignment="1" applyProtection="1">
      <alignment horizontal="center" vertical="center" shrinkToFit="1"/>
      <protection hidden="1"/>
    </xf>
    <xf numFmtId="0" fontId="5" fillId="3" borderId="26" xfId="0" applyFont="1" applyFill="1" applyBorder="1" applyAlignment="1" applyProtection="1">
      <alignment horizontal="center" vertical="center" shrinkToFit="1"/>
      <protection hidden="1"/>
    </xf>
    <xf numFmtId="0" fontId="68" fillId="3" borderId="94" xfId="0" applyFont="1" applyFill="1" applyBorder="1" applyAlignment="1" applyProtection="1">
      <alignment horizontal="center" vertical="center" shrinkToFit="1"/>
      <protection hidden="1"/>
    </xf>
    <xf numFmtId="1" fontId="68" fillId="3" borderId="94" xfId="1" applyNumberFormat="1" applyFont="1" applyFill="1" applyBorder="1" applyAlignment="1" applyProtection="1">
      <alignment horizontal="center" vertical="center" shrinkToFit="1"/>
      <protection hidden="1"/>
    </xf>
    <xf numFmtId="0" fontId="80" fillId="24" borderId="94" xfId="0" applyFont="1" applyFill="1" applyBorder="1" applyAlignment="1" applyProtection="1">
      <alignment horizontal="center" vertical="center" shrinkToFit="1"/>
      <protection hidden="1"/>
    </xf>
    <xf numFmtId="49" fontId="68" fillId="3" borderId="94" xfId="1" applyNumberFormat="1" applyFont="1" applyFill="1" applyBorder="1" applyAlignment="1" applyProtection="1">
      <alignment horizontal="center" vertical="center" shrinkToFit="1"/>
      <protection hidden="1"/>
    </xf>
    <xf numFmtId="0" fontId="28" fillId="10" borderId="6" xfId="0" applyFont="1" applyFill="1" applyBorder="1" applyAlignment="1">
      <alignment horizontal="center" vertical="center" wrapText="1"/>
    </xf>
    <xf numFmtId="0" fontId="28" fillId="10" borderId="8" xfId="0" applyFont="1" applyFill="1" applyBorder="1" applyAlignment="1">
      <alignment horizontal="center" vertical="center" wrapText="1"/>
    </xf>
    <xf numFmtId="0" fontId="28" fillId="10" borderId="28"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21" xfId="0" applyFont="1" applyFill="1" applyBorder="1" applyAlignment="1">
      <alignment horizontal="center" vertical="center"/>
    </xf>
    <xf numFmtId="0" fontId="68" fillId="3" borderId="94" xfId="1" applyFont="1" applyFill="1" applyBorder="1" applyAlignment="1" applyProtection="1">
      <alignment horizontal="center" vertical="center" shrinkToFit="1"/>
      <protection locked="0" hidden="1"/>
    </xf>
    <xf numFmtId="0" fontId="28" fillId="10" borderId="7" xfId="0" applyFont="1" applyFill="1" applyBorder="1" applyAlignment="1">
      <alignment horizontal="center" vertical="center"/>
    </xf>
    <xf numFmtId="0" fontId="28" fillId="10" borderId="8" xfId="0" applyFont="1" applyFill="1" applyBorder="1" applyAlignment="1">
      <alignment horizontal="center" vertical="center"/>
    </xf>
    <xf numFmtId="0" fontId="5" fillId="3" borderId="24" xfId="0" applyFont="1" applyFill="1" applyBorder="1" applyAlignment="1" applyProtection="1">
      <alignment horizontal="center" vertical="center" shrinkToFit="1"/>
      <protection hidden="1"/>
    </xf>
    <xf numFmtId="0" fontId="5" fillId="3" borderId="12" xfId="0" applyFont="1" applyFill="1" applyBorder="1" applyAlignment="1" applyProtection="1">
      <alignment horizontal="center" vertical="center" shrinkToFit="1"/>
      <protection hidden="1"/>
    </xf>
    <xf numFmtId="0" fontId="5" fillId="3" borderId="67" xfId="0" applyFont="1" applyFill="1" applyBorder="1" applyAlignment="1" applyProtection="1">
      <alignment horizontal="center" vertical="center" shrinkToFit="1"/>
      <protection hidden="1"/>
    </xf>
    <xf numFmtId="165" fontId="26" fillId="12" borderId="94" xfId="0" applyNumberFormat="1" applyFont="1" applyFill="1" applyBorder="1" applyAlignment="1" applyProtection="1">
      <alignment horizontal="center" vertical="center" shrinkToFit="1"/>
      <protection hidden="1"/>
    </xf>
    <xf numFmtId="0" fontId="64" fillId="20" borderId="99" xfId="0" applyFont="1" applyFill="1" applyBorder="1" applyAlignment="1" applyProtection="1">
      <alignment horizontal="center" vertical="center"/>
      <protection hidden="1"/>
    </xf>
    <xf numFmtId="0" fontId="36" fillId="10" borderId="17" xfId="1" applyFont="1" applyFill="1" applyBorder="1" applyAlignment="1" applyProtection="1">
      <alignment horizontal="center" vertical="center"/>
    </xf>
    <xf numFmtId="0" fontId="36" fillId="10" borderId="0" xfId="1" applyFont="1" applyFill="1" applyBorder="1" applyAlignment="1" applyProtection="1">
      <alignment horizontal="center" vertical="center"/>
    </xf>
    <xf numFmtId="0" fontId="36" fillId="10" borderId="17" xfId="1" applyFont="1" applyFill="1" applyBorder="1" applyAlignment="1" applyProtection="1">
      <alignment horizontal="center" vertical="center" wrapText="1"/>
    </xf>
    <xf numFmtId="0" fontId="36" fillId="10" borderId="0" xfId="1" applyFont="1" applyFill="1" applyBorder="1" applyAlignment="1" applyProtection="1">
      <alignment horizontal="center" vertical="center" wrapText="1"/>
    </xf>
    <xf numFmtId="0" fontId="5" fillId="3" borderId="68" xfId="0" applyFont="1" applyFill="1" applyBorder="1" applyAlignment="1" applyProtection="1">
      <alignment horizontal="center" vertical="center" shrinkToFit="1"/>
      <protection hidden="1"/>
    </xf>
    <xf numFmtId="0" fontId="5" fillId="3" borderId="22" xfId="0" applyFont="1" applyFill="1" applyBorder="1" applyAlignment="1" applyProtection="1">
      <alignment horizontal="center" vertical="center" shrinkToFit="1"/>
      <protection hidden="1"/>
    </xf>
    <xf numFmtId="0" fontId="5" fillId="3" borderId="69" xfId="0" applyFont="1" applyFill="1" applyBorder="1" applyAlignment="1" applyProtection="1">
      <alignment horizontal="center" vertical="center" shrinkToFit="1"/>
      <protection hidden="1"/>
    </xf>
    <xf numFmtId="0" fontId="28" fillId="10" borderId="54" xfId="0" applyFont="1" applyFill="1" applyBorder="1" applyAlignment="1">
      <alignment horizontal="center" vertical="center"/>
    </xf>
    <xf numFmtId="0" fontId="34" fillId="10" borderId="0" xfId="1" applyFont="1" applyFill="1" applyBorder="1" applyAlignment="1" applyProtection="1">
      <alignment horizontal="center" vertical="center" wrapText="1"/>
    </xf>
    <xf numFmtId="0" fontId="45" fillId="3" borderId="68" xfId="0" applyFont="1" applyFill="1" applyBorder="1" applyAlignment="1" applyProtection="1">
      <alignment horizontal="center" vertical="center" shrinkToFit="1"/>
      <protection hidden="1"/>
    </xf>
    <xf numFmtId="0" fontId="45" fillId="3" borderId="22" xfId="0" applyFont="1" applyFill="1" applyBorder="1" applyAlignment="1" applyProtection="1">
      <alignment horizontal="center" vertical="center" shrinkToFit="1"/>
      <protection hidden="1"/>
    </xf>
    <xf numFmtId="0" fontId="45" fillId="3" borderId="69" xfId="0" applyFont="1" applyFill="1" applyBorder="1" applyAlignment="1" applyProtection="1">
      <alignment horizontal="center" vertical="center" shrinkToFit="1"/>
      <protection hidden="1"/>
    </xf>
    <xf numFmtId="0" fontId="44" fillId="21" borderId="100" xfId="0" applyFont="1" applyFill="1" applyBorder="1" applyAlignment="1" applyProtection="1">
      <alignment horizontal="center" vertical="center"/>
      <protection hidden="1"/>
    </xf>
    <xf numFmtId="0" fontId="44" fillId="21" borderId="94" xfId="0" applyFont="1" applyFill="1" applyBorder="1" applyAlignment="1" applyProtection="1">
      <alignment horizontal="center" vertical="center"/>
      <protection hidden="1"/>
    </xf>
    <xf numFmtId="0" fontId="44" fillId="21" borderId="101" xfId="0" applyFont="1" applyFill="1" applyBorder="1" applyAlignment="1" applyProtection="1">
      <alignment horizontal="center" vertical="center"/>
      <protection hidden="1"/>
    </xf>
    <xf numFmtId="0" fontId="9" fillId="0" borderId="94" xfId="0" applyFont="1" applyBorder="1" applyAlignment="1" applyProtection="1">
      <alignment horizontal="center" vertical="center"/>
      <protection hidden="1"/>
    </xf>
    <xf numFmtId="0" fontId="63" fillId="0" borderId="94" xfId="0" applyFont="1" applyBorder="1" applyAlignment="1" applyProtection="1">
      <alignment horizontal="center" vertical="center"/>
      <protection hidden="1"/>
    </xf>
    <xf numFmtId="0" fontId="64" fillId="20" borderId="103" xfId="0" applyFont="1" applyFill="1" applyBorder="1" applyAlignment="1" applyProtection="1">
      <alignment horizontal="center" vertical="center"/>
      <protection hidden="1"/>
    </xf>
    <xf numFmtId="0" fontId="64" fillId="20" borderId="0" xfId="0" applyFont="1" applyFill="1" applyAlignment="1" applyProtection="1">
      <alignment horizontal="center" vertical="center"/>
      <protection hidden="1"/>
    </xf>
    <xf numFmtId="0" fontId="40" fillId="0" borderId="94" xfId="0" applyFont="1" applyBorder="1" applyAlignment="1" applyProtection="1">
      <alignment horizontal="center" vertical="center"/>
      <protection hidden="1"/>
    </xf>
    <xf numFmtId="0" fontId="38" fillId="0" borderId="94" xfId="0" applyFont="1" applyBorder="1" applyAlignment="1" applyProtection="1">
      <alignment horizontal="center" vertical="center"/>
      <protection hidden="1"/>
    </xf>
    <xf numFmtId="0" fontId="64" fillId="10" borderId="99" xfId="0" applyFont="1" applyFill="1" applyBorder="1" applyAlignment="1" applyProtection="1">
      <alignment horizontal="center" vertical="center"/>
      <protection hidden="1"/>
    </xf>
    <xf numFmtId="165" fontId="25" fillId="12" borderId="100" xfId="0" applyNumberFormat="1" applyFont="1" applyFill="1" applyBorder="1" applyAlignment="1" applyProtection="1">
      <alignment horizontal="center" vertical="center" shrinkToFit="1"/>
      <protection hidden="1"/>
    </xf>
    <xf numFmtId="165" fontId="25" fillId="12" borderId="94" xfId="0" applyNumberFormat="1" applyFont="1" applyFill="1" applyBorder="1" applyAlignment="1" applyProtection="1">
      <alignment horizontal="center" vertical="center" shrinkToFit="1"/>
      <protection hidden="1"/>
    </xf>
    <xf numFmtId="165" fontId="25" fillId="12" borderId="101" xfId="0" applyNumberFormat="1" applyFont="1" applyFill="1" applyBorder="1" applyAlignment="1" applyProtection="1">
      <alignment horizontal="center" vertical="center" shrinkToFit="1"/>
      <protection hidden="1"/>
    </xf>
    <xf numFmtId="165" fontId="26" fillId="12" borderId="100" xfId="0" applyNumberFormat="1" applyFont="1" applyFill="1" applyBorder="1" applyAlignment="1" applyProtection="1">
      <alignment horizontal="center" vertical="center" shrinkToFit="1"/>
      <protection hidden="1"/>
    </xf>
    <xf numFmtId="165" fontId="26" fillId="12" borderId="101" xfId="0" applyNumberFormat="1" applyFont="1" applyFill="1" applyBorder="1" applyAlignment="1" applyProtection="1">
      <alignment horizontal="center" vertical="center" shrinkToFit="1"/>
      <protection hidden="1"/>
    </xf>
    <xf numFmtId="165" fontId="47" fillId="12" borderId="111" xfId="0" applyNumberFormat="1" applyFont="1" applyFill="1" applyBorder="1" applyAlignment="1" applyProtection="1">
      <alignment horizontal="center" vertical="center" shrinkToFit="1"/>
      <protection hidden="1"/>
    </xf>
    <xf numFmtId="165" fontId="47" fillId="12" borderId="112" xfId="0" applyNumberFormat="1" applyFont="1" applyFill="1" applyBorder="1" applyAlignment="1" applyProtection="1">
      <alignment horizontal="center" vertical="center" shrinkToFit="1"/>
      <protection hidden="1"/>
    </xf>
    <xf numFmtId="165" fontId="47" fillId="12" borderId="113" xfId="0" applyNumberFormat="1" applyFont="1" applyFill="1" applyBorder="1" applyAlignment="1" applyProtection="1">
      <alignment horizontal="center" vertical="center" shrinkToFit="1"/>
      <protection hidden="1"/>
    </xf>
    <xf numFmtId="165" fontId="47" fillId="12" borderId="103" xfId="0" applyNumberFormat="1" applyFont="1" applyFill="1" applyBorder="1" applyAlignment="1" applyProtection="1">
      <alignment horizontal="center" vertical="center" shrinkToFit="1"/>
      <protection hidden="1"/>
    </xf>
    <xf numFmtId="165" fontId="47" fillId="12" borderId="0" xfId="0" applyNumberFormat="1" applyFont="1" applyFill="1" applyAlignment="1" applyProtection="1">
      <alignment horizontal="center" vertical="center" shrinkToFit="1"/>
      <protection hidden="1"/>
    </xf>
    <xf numFmtId="165" fontId="47" fillId="12" borderId="114" xfId="0" applyNumberFormat="1" applyFont="1" applyFill="1" applyBorder="1" applyAlignment="1" applyProtection="1">
      <alignment horizontal="center" vertical="center" shrinkToFit="1"/>
      <protection hidden="1"/>
    </xf>
    <xf numFmtId="165" fontId="47" fillId="12" borderId="115" xfId="0" applyNumberFormat="1" applyFont="1" applyFill="1" applyBorder="1" applyAlignment="1" applyProtection="1">
      <alignment horizontal="center" vertical="center" shrinkToFit="1"/>
      <protection hidden="1"/>
    </xf>
    <xf numFmtId="165" fontId="47" fillId="12" borderId="102" xfId="0" applyNumberFormat="1" applyFont="1" applyFill="1" applyBorder="1" applyAlignment="1" applyProtection="1">
      <alignment horizontal="center" vertical="center" shrinkToFit="1"/>
      <protection hidden="1"/>
    </xf>
    <xf numFmtId="165" fontId="47" fillId="12" borderId="116" xfId="0" applyNumberFormat="1" applyFont="1" applyFill="1" applyBorder="1" applyAlignment="1" applyProtection="1">
      <alignment horizontal="center" vertical="center" shrinkToFit="1"/>
      <protection hidden="1"/>
    </xf>
    <xf numFmtId="0" fontId="64" fillId="20" borderId="111" xfId="0" applyFont="1" applyFill="1" applyBorder="1" applyAlignment="1" applyProtection="1">
      <alignment horizontal="center" vertical="center" shrinkToFit="1"/>
      <protection hidden="1"/>
    </xf>
    <xf numFmtId="0" fontId="64" fillId="20" borderId="112" xfId="0" applyFont="1" applyFill="1" applyBorder="1" applyAlignment="1" applyProtection="1">
      <alignment horizontal="center" vertical="center" shrinkToFit="1"/>
      <protection hidden="1"/>
    </xf>
    <xf numFmtId="0" fontId="64" fillId="20" borderId="113" xfId="0" applyFont="1" applyFill="1" applyBorder="1" applyAlignment="1" applyProtection="1">
      <alignment horizontal="center" vertical="center" shrinkToFit="1"/>
      <protection hidden="1"/>
    </xf>
    <xf numFmtId="0" fontId="64" fillId="20" borderId="103" xfId="0" applyFont="1" applyFill="1" applyBorder="1" applyAlignment="1" applyProtection="1">
      <alignment horizontal="center" vertical="center" shrinkToFit="1"/>
      <protection hidden="1"/>
    </xf>
    <xf numFmtId="0" fontId="64" fillId="20" borderId="0" xfId="0" applyFont="1" applyFill="1" applyAlignment="1" applyProtection="1">
      <alignment horizontal="center" vertical="center" shrinkToFit="1"/>
      <protection hidden="1"/>
    </xf>
    <xf numFmtId="0" fontId="64" fillId="20" borderId="114" xfId="0" applyFont="1" applyFill="1" applyBorder="1" applyAlignment="1" applyProtection="1">
      <alignment horizontal="center" vertical="center" shrinkToFit="1"/>
      <protection hidden="1"/>
    </xf>
    <xf numFmtId="0" fontId="64" fillId="20" borderId="115" xfId="0" applyFont="1" applyFill="1" applyBorder="1" applyAlignment="1" applyProtection="1">
      <alignment horizontal="center" vertical="center" shrinkToFit="1"/>
      <protection hidden="1"/>
    </xf>
    <xf numFmtId="0" fontId="64" fillId="20" borderId="102" xfId="0" applyFont="1" applyFill="1" applyBorder="1" applyAlignment="1" applyProtection="1">
      <alignment horizontal="center" vertical="center" shrinkToFit="1"/>
      <protection hidden="1"/>
    </xf>
    <xf numFmtId="0" fontId="64" fillId="20" borderId="116" xfId="0" applyFont="1" applyFill="1" applyBorder="1" applyAlignment="1" applyProtection="1">
      <alignment horizontal="center" vertical="center" shrinkToFit="1"/>
      <protection hidden="1"/>
    </xf>
    <xf numFmtId="0" fontId="38" fillId="0" borderId="95" xfId="0" applyFont="1" applyBorder="1" applyAlignment="1" applyProtection="1">
      <alignment horizontal="center" vertical="center"/>
      <protection hidden="1"/>
    </xf>
    <xf numFmtId="0" fontId="39" fillId="16" borderId="94" xfId="0" applyFont="1" applyFill="1" applyBorder="1" applyAlignment="1" applyProtection="1">
      <alignment horizontal="center" vertical="center"/>
      <protection hidden="1"/>
    </xf>
    <xf numFmtId="0" fontId="39" fillId="16" borderId="100" xfId="0" applyFont="1" applyFill="1" applyBorder="1" applyAlignment="1" applyProtection="1">
      <alignment horizontal="center" vertical="center"/>
      <protection hidden="1"/>
    </xf>
    <xf numFmtId="0" fontId="39" fillId="16" borderId="101" xfId="0" applyFont="1" applyFill="1" applyBorder="1" applyAlignment="1" applyProtection="1">
      <alignment horizontal="center" vertical="center"/>
      <protection hidden="1"/>
    </xf>
    <xf numFmtId="0" fontId="61" fillId="0" borderId="94" xfId="0" applyFont="1" applyBorder="1" applyAlignment="1" applyProtection="1">
      <alignment horizontal="center"/>
      <protection hidden="1"/>
    </xf>
    <xf numFmtId="0" fontId="64" fillId="10" borderId="99" xfId="0" applyFont="1" applyFill="1" applyBorder="1" applyAlignment="1" applyProtection="1">
      <alignment horizontal="center" vertical="center" wrapText="1"/>
      <protection hidden="1"/>
    </xf>
    <xf numFmtId="0" fontId="28" fillId="11" borderId="0" xfId="0" applyFont="1" applyFill="1" applyAlignment="1" applyProtection="1">
      <alignment horizontal="center" vertical="center"/>
      <protection hidden="1"/>
    </xf>
    <xf numFmtId="0" fontId="56" fillId="20" borderId="102" xfId="0" applyFont="1" applyFill="1" applyBorder="1" applyAlignment="1" applyProtection="1">
      <alignment horizontal="center" vertical="center"/>
      <protection hidden="1"/>
    </xf>
    <xf numFmtId="0" fontId="64" fillId="20" borderId="102" xfId="0" applyFont="1" applyFill="1" applyBorder="1" applyAlignment="1" applyProtection="1">
      <alignment horizontal="center" vertical="center"/>
      <protection hidden="1"/>
    </xf>
    <xf numFmtId="0" fontId="26" fillId="12" borderId="100" xfId="0" applyFont="1" applyFill="1" applyBorder="1" applyAlignment="1" applyProtection="1">
      <alignment horizontal="center" vertical="center"/>
      <protection locked="0" hidden="1"/>
    </xf>
    <xf numFmtId="0" fontId="26" fillId="12" borderId="94" xfId="0" applyFont="1" applyFill="1" applyBorder="1" applyAlignment="1" applyProtection="1">
      <alignment horizontal="center" vertical="center"/>
      <protection locked="0" hidden="1"/>
    </xf>
    <xf numFmtId="0" fontId="26" fillId="12" borderId="101" xfId="0" applyFont="1" applyFill="1" applyBorder="1" applyAlignment="1" applyProtection="1">
      <alignment horizontal="center" vertical="center"/>
      <protection locked="0" hidden="1"/>
    </xf>
    <xf numFmtId="0" fontId="6" fillId="0" borderId="0" xfId="0" applyFont="1" applyAlignment="1" applyProtection="1">
      <alignment horizontal="center" vertical="center" shrinkToFit="1"/>
      <protection hidden="1"/>
    </xf>
    <xf numFmtId="0" fontId="74" fillId="0" borderId="96" xfId="0" applyFont="1" applyBorder="1" applyAlignment="1" applyProtection="1">
      <alignment horizontal="right" vertical="center" shrinkToFit="1"/>
      <protection hidden="1"/>
    </xf>
    <xf numFmtId="0" fontId="74" fillId="0" borderId="12" xfId="0" applyFont="1" applyBorder="1" applyAlignment="1" applyProtection="1">
      <alignment horizontal="right" vertical="center" shrinkToFit="1"/>
      <protection hidden="1"/>
    </xf>
    <xf numFmtId="165" fontId="74" fillId="3" borderId="12" xfId="0" applyNumberFormat="1" applyFont="1" applyFill="1" applyBorder="1" applyAlignment="1" applyProtection="1">
      <alignment horizontal="right" vertical="center" shrinkToFit="1"/>
      <protection hidden="1"/>
    </xf>
    <xf numFmtId="165" fontId="74" fillId="3" borderId="97" xfId="0" applyNumberFormat="1" applyFont="1" applyFill="1" applyBorder="1" applyAlignment="1" applyProtection="1">
      <alignment horizontal="right" vertical="center" shrinkToFit="1"/>
      <protection hidden="1"/>
    </xf>
    <xf numFmtId="165" fontId="3" fillId="0" borderId="0" xfId="0" applyNumberFormat="1" applyFont="1" applyAlignment="1" applyProtection="1">
      <alignment horizontal="center" vertical="center" shrinkToFit="1"/>
      <protection hidden="1"/>
    </xf>
    <xf numFmtId="0" fontId="3" fillId="0" borderId="0" xfId="0" applyFont="1" applyAlignment="1" applyProtection="1">
      <alignment horizontal="center" vertical="center" shrinkToFit="1"/>
      <protection hidden="1"/>
    </xf>
    <xf numFmtId="0" fontId="6" fillId="0" borderId="0" xfId="0" applyFont="1" applyAlignment="1" applyProtection="1">
      <alignment horizontal="right" vertical="center" shrinkToFit="1"/>
      <protection hidden="1"/>
    </xf>
    <xf numFmtId="0" fontId="6" fillId="0" borderId="0" xfId="0" applyFont="1" applyAlignment="1" applyProtection="1">
      <alignment horizontal="center" shrinkToFit="1"/>
      <protection hidden="1"/>
    </xf>
    <xf numFmtId="0" fontId="3" fillId="0" borderId="0" xfId="0" applyFont="1" applyAlignment="1" applyProtection="1">
      <alignment horizontal="center" shrinkToFit="1"/>
      <protection hidden="1"/>
    </xf>
    <xf numFmtId="0" fontId="6" fillId="0" borderId="0" xfId="0" applyFont="1" applyAlignment="1" applyProtection="1">
      <alignment horizontal="right" shrinkToFit="1"/>
      <protection hidden="1"/>
    </xf>
    <xf numFmtId="0" fontId="74" fillId="3" borderId="12" xfId="0" applyFont="1" applyFill="1" applyBorder="1" applyAlignment="1" applyProtection="1">
      <alignment horizontal="center" vertical="center" shrinkToFit="1"/>
      <protection hidden="1"/>
    </xf>
    <xf numFmtId="0" fontId="74" fillId="3" borderId="97" xfId="0" applyFont="1" applyFill="1" applyBorder="1" applyAlignment="1" applyProtection="1">
      <alignment horizontal="center" vertical="center" shrinkToFit="1"/>
      <protection hidden="1"/>
    </xf>
    <xf numFmtId="165" fontId="73" fillId="19" borderId="12" xfId="0" applyNumberFormat="1" applyFont="1" applyFill="1" applyBorder="1" applyAlignment="1" applyProtection="1">
      <alignment horizontal="right" vertical="center" shrinkToFit="1"/>
      <protection hidden="1"/>
    </xf>
    <xf numFmtId="165" fontId="73" fillId="19" borderId="97" xfId="0" applyNumberFormat="1" applyFont="1" applyFill="1" applyBorder="1" applyAlignment="1" applyProtection="1">
      <alignment horizontal="right" vertical="center" shrinkToFit="1"/>
      <protection hidden="1"/>
    </xf>
    <xf numFmtId="0" fontId="6" fillId="0" borderId="13" xfId="0" applyFont="1" applyBorder="1" applyAlignment="1" applyProtection="1">
      <alignment horizontal="right" vertical="top" shrinkToFit="1"/>
      <protection hidden="1"/>
    </xf>
    <xf numFmtId="0" fontId="1" fillId="0" borderId="53" xfId="0" applyFont="1" applyBorder="1" applyAlignment="1" applyProtection="1">
      <alignment horizontal="center" vertical="top" shrinkToFit="1"/>
      <protection hidden="1"/>
    </xf>
    <xf numFmtId="0" fontId="74" fillId="0" borderId="11" xfId="0" applyFont="1" applyBorder="1" applyAlignment="1" applyProtection="1">
      <alignment horizontal="center" shrinkToFit="1"/>
      <protection hidden="1"/>
    </xf>
    <xf numFmtId="0" fontId="1" fillId="0" borderId="13" xfId="0" applyFont="1" applyBorder="1" applyAlignment="1" applyProtection="1">
      <alignment horizontal="center" vertical="center" shrinkToFit="1"/>
      <protection hidden="1"/>
    </xf>
    <xf numFmtId="0" fontId="1" fillId="0" borderId="1" xfId="0" applyFont="1" applyBorder="1" applyAlignment="1" applyProtection="1">
      <alignment horizontal="right" vertical="center" shrinkToFit="1"/>
      <protection hidden="1"/>
    </xf>
    <xf numFmtId="0" fontId="1" fillId="0" borderId="11" xfId="0" applyFont="1" applyBorder="1" applyAlignment="1" applyProtection="1">
      <alignment horizontal="right" vertical="center" shrinkToFit="1"/>
      <protection hidden="1"/>
    </xf>
    <xf numFmtId="0" fontId="1" fillId="0" borderId="92" xfId="0" applyFont="1" applyBorder="1" applyAlignment="1" applyProtection="1">
      <alignment horizontal="right" vertical="center" shrinkToFit="1"/>
      <protection hidden="1"/>
    </xf>
    <xf numFmtId="0" fontId="73" fillId="19" borderId="61" xfId="0" applyFont="1" applyFill="1" applyBorder="1" applyAlignment="1" applyProtection="1">
      <alignment horizontal="center" vertical="center" shrinkToFit="1"/>
      <protection hidden="1"/>
    </xf>
    <xf numFmtId="0" fontId="73" fillId="19" borderId="13" xfId="0" applyFont="1" applyFill="1" applyBorder="1" applyAlignment="1" applyProtection="1">
      <alignment horizontal="center" vertical="center" shrinkToFit="1"/>
      <protection hidden="1"/>
    </xf>
    <xf numFmtId="0" fontId="74" fillId="23" borderId="120" xfId="0" applyFont="1" applyFill="1" applyBorder="1" applyAlignment="1" applyProtection="1">
      <alignment horizontal="center" vertical="center"/>
      <protection hidden="1"/>
    </xf>
    <xf numFmtId="0" fontId="74" fillId="0" borderId="61" xfId="0" applyFont="1" applyBorder="1" applyAlignment="1" applyProtection="1">
      <alignment horizontal="center" vertical="center" shrinkToFit="1"/>
      <protection hidden="1"/>
    </xf>
    <xf numFmtId="0" fontId="74" fillId="0" borderId="13" xfId="0" applyFont="1" applyBorder="1" applyAlignment="1" applyProtection="1">
      <alignment horizontal="center" vertical="center" shrinkToFit="1"/>
      <protection hidden="1"/>
    </xf>
    <xf numFmtId="165" fontId="7" fillId="3" borderId="13" xfId="0" applyNumberFormat="1" applyFont="1" applyFill="1" applyBorder="1" applyAlignment="1" applyProtection="1">
      <alignment horizontal="center" vertical="center" shrinkToFit="1"/>
      <protection hidden="1"/>
    </xf>
    <xf numFmtId="165" fontId="7" fillId="3" borderId="98" xfId="0" applyNumberFormat="1" applyFont="1" applyFill="1" applyBorder="1" applyAlignment="1" applyProtection="1">
      <alignment horizontal="center" vertical="center" shrinkToFit="1"/>
      <protection hidden="1"/>
    </xf>
    <xf numFmtId="0" fontId="74" fillId="0" borderId="20" xfId="0" applyFont="1" applyBorder="1" applyAlignment="1" applyProtection="1">
      <alignment horizontal="center" vertical="center" shrinkToFit="1"/>
      <protection hidden="1"/>
    </xf>
    <xf numFmtId="0" fontId="74" fillId="0" borderId="60" xfId="0" applyFont="1" applyBorder="1" applyAlignment="1" applyProtection="1">
      <alignment horizontal="center" vertical="center" shrinkToFit="1"/>
      <protection hidden="1"/>
    </xf>
    <xf numFmtId="0" fontId="74" fillId="0" borderId="0" xfId="0" applyFont="1" applyAlignment="1" applyProtection="1">
      <alignment horizontal="center" vertical="center" shrinkToFit="1"/>
      <protection hidden="1"/>
    </xf>
    <xf numFmtId="0" fontId="74" fillId="0" borderId="96" xfId="0" applyFont="1" applyBorder="1" applyAlignment="1" applyProtection="1">
      <alignment horizontal="center" vertical="center" shrinkToFit="1"/>
      <protection hidden="1"/>
    </xf>
    <xf numFmtId="0" fontId="74" fillId="0" borderId="12" xfId="0" applyFont="1" applyBorder="1" applyAlignment="1" applyProtection="1">
      <alignment horizontal="center" vertical="center" shrinkToFit="1"/>
      <protection hidden="1"/>
    </xf>
    <xf numFmtId="0" fontId="75" fillId="6" borderId="61" xfId="0" applyFont="1" applyFill="1" applyBorder="1" applyAlignment="1" applyProtection="1">
      <alignment horizontal="center" shrinkToFit="1"/>
      <protection hidden="1"/>
    </xf>
    <xf numFmtId="0" fontId="75" fillId="6" borderId="13" xfId="0" applyFont="1" applyFill="1" applyBorder="1" applyAlignment="1" applyProtection="1">
      <alignment horizontal="center" shrinkToFit="1"/>
      <protection hidden="1"/>
    </xf>
    <xf numFmtId="0" fontId="75" fillId="6" borderId="98" xfId="0" applyFont="1" applyFill="1" applyBorder="1" applyAlignment="1" applyProtection="1">
      <alignment horizontal="center" shrinkToFit="1"/>
      <protection hidden="1"/>
    </xf>
    <xf numFmtId="0" fontId="75" fillId="6" borderId="60" xfId="0" applyFont="1" applyFill="1" applyBorder="1" applyAlignment="1" applyProtection="1">
      <alignment horizontal="center" vertical="center" shrinkToFit="1"/>
      <protection hidden="1"/>
    </xf>
    <xf numFmtId="0" fontId="75" fillId="6" borderId="0" xfId="0" applyFont="1" applyFill="1" applyAlignment="1" applyProtection="1">
      <alignment horizontal="center" vertical="center" shrinkToFit="1"/>
      <protection hidden="1"/>
    </xf>
    <xf numFmtId="0" fontId="75" fillId="6" borderId="93" xfId="0" applyFont="1" applyFill="1" applyBorder="1" applyAlignment="1" applyProtection="1">
      <alignment horizontal="center" vertical="center" shrinkToFit="1"/>
      <protection hidden="1"/>
    </xf>
    <xf numFmtId="0" fontId="75" fillId="6" borderId="11" xfId="0" applyFont="1" applyFill="1" applyBorder="1" applyAlignment="1" applyProtection="1">
      <alignment horizontal="center" vertical="center" shrinkToFit="1"/>
      <protection hidden="1"/>
    </xf>
    <xf numFmtId="0" fontId="75" fillId="6" borderId="92" xfId="0" applyFont="1" applyFill="1" applyBorder="1" applyAlignment="1" applyProtection="1">
      <alignment horizontal="center" vertical="center" shrinkToFit="1"/>
      <protection hidden="1"/>
    </xf>
    <xf numFmtId="0" fontId="7" fillId="3" borderId="12" xfId="0" applyFont="1" applyFill="1" applyBorder="1" applyAlignment="1" applyProtection="1">
      <alignment horizontal="center" vertical="center" shrinkToFit="1"/>
      <protection hidden="1"/>
    </xf>
    <xf numFmtId="0" fontId="7" fillId="3" borderId="97" xfId="0" applyFont="1" applyFill="1" applyBorder="1" applyAlignment="1" applyProtection="1">
      <alignment horizontal="center" vertical="center" shrinkToFit="1"/>
      <protection hidden="1"/>
    </xf>
    <xf numFmtId="165" fontId="74" fillId="3" borderId="12" xfId="0" applyNumberFormat="1" applyFont="1" applyFill="1" applyBorder="1" applyAlignment="1" applyProtection="1">
      <alignment horizontal="right" shrinkToFit="1"/>
      <protection hidden="1"/>
    </xf>
    <xf numFmtId="165" fontId="74" fillId="3" borderId="97" xfId="0" applyNumberFormat="1" applyFont="1" applyFill="1" applyBorder="1" applyAlignment="1" applyProtection="1">
      <alignment horizontal="right" shrinkToFit="1"/>
      <protection hidden="1"/>
    </xf>
    <xf numFmtId="0" fontId="75" fillId="6" borderId="1" xfId="0" applyFont="1" applyFill="1" applyBorder="1" applyAlignment="1" applyProtection="1">
      <alignment horizontal="center" vertical="center" shrinkToFit="1"/>
      <protection hidden="1"/>
    </xf>
    <xf numFmtId="0" fontId="12" fillId="0" borderId="0" xfId="0" applyFont="1" applyAlignment="1" applyProtection="1">
      <alignment horizontal="right" vertical="center" wrapText="1"/>
      <protection hidden="1"/>
    </xf>
    <xf numFmtId="0" fontId="12" fillId="0" borderId="11" xfId="0" applyFont="1" applyBorder="1" applyAlignment="1" applyProtection="1">
      <alignment horizontal="right" vertical="center" wrapText="1"/>
      <protection hidden="1"/>
    </xf>
    <xf numFmtId="0" fontId="7" fillId="0" borderId="23" xfId="0" applyFont="1" applyBorder="1" applyAlignment="1" applyProtection="1">
      <alignment horizontal="center" vertical="center" shrinkToFit="1"/>
      <protection hidden="1"/>
    </xf>
    <xf numFmtId="0" fontId="7" fillId="0" borderId="96" xfId="0" applyFont="1" applyBorder="1" applyAlignment="1" applyProtection="1">
      <alignment horizontal="center" vertical="center" shrinkToFit="1"/>
      <protection hidden="1"/>
    </xf>
    <xf numFmtId="0" fontId="7" fillId="0" borderId="12" xfId="0" applyFont="1" applyBorder="1" applyAlignment="1" applyProtection="1">
      <alignment horizontal="center" vertical="center" shrinkToFit="1"/>
      <protection hidden="1"/>
    </xf>
    <xf numFmtId="164" fontId="74" fillId="3" borderId="12" xfId="0" applyNumberFormat="1" applyFont="1" applyFill="1" applyBorder="1" applyAlignment="1" applyProtection="1">
      <alignment horizontal="center" vertical="center" shrinkToFit="1"/>
      <protection hidden="1"/>
    </xf>
    <xf numFmtId="0" fontId="74" fillId="23" borderId="119" xfId="0" applyFont="1" applyFill="1" applyBorder="1" applyAlignment="1" applyProtection="1">
      <alignment horizontal="right" vertical="center" wrapText="1"/>
      <protection hidden="1"/>
    </xf>
    <xf numFmtId="0" fontId="74" fillId="23" borderId="120" xfId="0" applyFont="1" applyFill="1" applyBorder="1" applyAlignment="1" applyProtection="1">
      <alignment horizontal="right" vertical="center" wrapText="1"/>
      <protection hidden="1"/>
    </xf>
    <xf numFmtId="0" fontId="74" fillId="23" borderId="121" xfId="0" applyFont="1" applyFill="1" applyBorder="1" applyAlignment="1" applyProtection="1">
      <alignment horizontal="right" vertical="center" wrapText="1"/>
      <protection hidden="1"/>
    </xf>
    <xf numFmtId="0" fontId="74" fillId="23" borderId="122" xfId="0" applyFont="1" applyFill="1" applyBorder="1" applyAlignment="1" applyProtection="1">
      <alignment horizontal="right" vertical="center" wrapText="1"/>
      <protection hidden="1"/>
    </xf>
    <xf numFmtId="0" fontId="74" fillId="23" borderId="123" xfId="0" applyFont="1" applyFill="1" applyBorder="1" applyAlignment="1" applyProtection="1">
      <alignment horizontal="right" vertical="center" wrapText="1"/>
      <protection hidden="1"/>
    </xf>
    <xf numFmtId="0" fontId="74" fillId="23" borderId="124" xfId="0" applyFont="1" applyFill="1" applyBorder="1" applyAlignment="1" applyProtection="1">
      <alignment horizontal="right" vertical="center" wrapText="1"/>
      <protection hidden="1"/>
    </xf>
    <xf numFmtId="0" fontId="90" fillId="3" borderId="12" xfId="0" applyFont="1" applyFill="1" applyBorder="1" applyAlignment="1" applyProtection="1">
      <alignment horizontal="center" vertical="center" shrinkToFit="1"/>
      <protection hidden="1"/>
    </xf>
    <xf numFmtId="0" fontId="90" fillId="0" borderId="12" xfId="0" applyFont="1" applyBorder="1" applyAlignment="1" applyProtection="1">
      <alignment horizontal="right" vertical="center" shrinkToFit="1"/>
      <protection hidden="1"/>
    </xf>
    <xf numFmtId="0" fontId="91" fillId="3" borderId="12" xfId="0" applyFont="1" applyFill="1" applyBorder="1" applyAlignment="1" applyProtection="1">
      <alignment horizontal="center" vertical="center" shrinkToFit="1"/>
      <protection hidden="1"/>
    </xf>
    <xf numFmtId="164" fontId="90" fillId="3" borderId="12" xfId="0" applyNumberFormat="1" applyFont="1" applyFill="1" applyBorder="1" applyAlignment="1" applyProtection="1">
      <alignment horizontal="center" vertical="center" shrinkToFit="1"/>
      <protection hidden="1"/>
    </xf>
    <xf numFmtId="22" fontId="73" fillId="0" borderId="51" xfId="0" applyNumberFormat="1" applyFont="1" applyBorder="1" applyAlignment="1" applyProtection="1">
      <alignment horizontal="center" vertical="center" readingOrder="2"/>
      <protection hidden="1"/>
    </xf>
    <xf numFmtId="0" fontId="91" fillId="0" borderId="104" xfId="0" applyFont="1" applyBorder="1" applyAlignment="1" applyProtection="1">
      <alignment horizontal="right" vertical="center" shrinkToFit="1"/>
      <protection hidden="1"/>
    </xf>
    <xf numFmtId="0" fontId="91" fillId="0" borderId="14" xfId="0" applyFont="1" applyBorder="1" applyAlignment="1" applyProtection="1">
      <alignment horizontal="right" vertical="center" shrinkToFit="1"/>
      <protection hidden="1"/>
    </xf>
    <xf numFmtId="0" fontId="92" fillId="3" borderId="14" xfId="1" applyNumberFormat="1" applyFont="1" applyFill="1" applyBorder="1" applyAlignment="1" applyProtection="1">
      <alignment horizontal="center" vertical="center" shrinkToFit="1"/>
      <protection hidden="1"/>
    </xf>
    <xf numFmtId="0" fontId="91" fillId="0" borderId="14" xfId="0" applyFont="1" applyBorder="1" applyAlignment="1" applyProtection="1">
      <alignment horizontal="center" vertical="center" shrinkToFit="1"/>
      <protection hidden="1"/>
    </xf>
    <xf numFmtId="0" fontId="90" fillId="3" borderId="14" xfId="0" applyFont="1" applyFill="1" applyBorder="1" applyAlignment="1" applyProtection="1">
      <alignment horizontal="center" vertical="center" shrinkToFit="1"/>
      <protection hidden="1"/>
    </xf>
    <xf numFmtId="0" fontId="91" fillId="3" borderId="14" xfId="0" applyFont="1" applyFill="1" applyBorder="1" applyAlignment="1" applyProtection="1">
      <alignment horizontal="center" vertical="center" shrinkToFit="1"/>
      <protection hidden="1"/>
    </xf>
    <xf numFmtId="0" fontId="91" fillId="0" borderId="106" xfId="0" applyFont="1" applyBorder="1" applyAlignment="1" applyProtection="1">
      <alignment horizontal="right" vertical="center" shrinkToFit="1"/>
      <protection hidden="1"/>
    </xf>
    <xf numFmtId="0" fontId="91" fillId="0" borderId="12" xfId="0" applyFont="1" applyBorder="1" applyAlignment="1" applyProtection="1">
      <alignment horizontal="right" vertical="center" shrinkToFit="1"/>
      <protection hidden="1"/>
    </xf>
    <xf numFmtId="0" fontId="73" fillId="0" borderId="51" xfId="0" applyFont="1" applyBorder="1" applyAlignment="1" applyProtection="1">
      <alignment horizontal="center" vertical="center" readingOrder="2"/>
      <protection hidden="1"/>
    </xf>
    <xf numFmtId="0" fontId="91" fillId="3" borderId="105" xfId="0" applyFont="1" applyFill="1" applyBorder="1" applyAlignment="1" applyProtection="1">
      <alignment horizontal="center" vertical="center" shrinkToFit="1"/>
      <protection hidden="1"/>
    </xf>
    <xf numFmtId="0" fontId="90" fillId="0" borderId="12" xfId="0" applyFont="1" applyBorder="1" applyAlignment="1" applyProtection="1">
      <alignment horizontal="left" vertical="center" shrinkToFit="1"/>
      <protection hidden="1"/>
    </xf>
    <xf numFmtId="0" fontId="12" fillId="13" borderId="5" xfId="0" applyFont="1" applyFill="1" applyBorder="1" applyAlignment="1" applyProtection="1">
      <alignment horizontal="right" vertical="center" wrapText="1"/>
      <protection hidden="1"/>
    </xf>
    <xf numFmtId="0" fontId="12" fillId="13" borderId="0" xfId="0" applyFont="1" applyFill="1" applyAlignment="1" applyProtection="1">
      <alignment horizontal="right" vertical="center" wrapText="1"/>
      <protection hidden="1"/>
    </xf>
    <xf numFmtId="0" fontId="90" fillId="3" borderId="107" xfId="0" applyFont="1" applyFill="1" applyBorder="1" applyAlignment="1" applyProtection="1">
      <alignment horizontal="center" vertical="center" shrinkToFit="1"/>
      <protection hidden="1"/>
    </xf>
    <xf numFmtId="0" fontId="90" fillId="0" borderId="117" xfId="0" applyFont="1" applyBorder="1" applyAlignment="1" applyProtection="1">
      <alignment horizontal="right" vertical="center" shrinkToFit="1"/>
      <protection hidden="1"/>
    </xf>
    <xf numFmtId="0" fontId="90" fillId="0" borderId="13" xfId="0" applyFont="1" applyBorder="1" applyAlignment="1" applyProtection="1">
      <alignment horizontal="right" vertical="center" shrinkToFit="1"/>
      <protection hidden="1"/>
    </xf>
    <xf numFmtId="0" fontId="90" fillId="0" borderId="106" xfId="0" applyFont="1" applyBorder="1" applyAlignment="1" applyProtection="1">
      <alignment horizontal="right" vertical="center" shrinkToFit="1"/>
      <protection hidden="1"/>
    </xf>
    <xf numFmtId="49" fontId="91" fillId="3" borderId="13" xfId="0" applyNumberFormat="1" applyFont="1" applyFill="1" applyBorder="1" applyAlignment="1" applyProtection="1">
      <alignment horizontal="center" vertical="center" shrinkToFit="1"/>
      <protection hidden="1"/>
    </xf>
    <xf numFmtId="0" fontId="91" fillId="3" borderId="13" xfId="0" applyFont="1" applyFill="1" applyBorder="1" applyAlignment="1" applyProtection="1">
      <alignment horizontal="center" vertical="center" shrinkToFit="1"/>
      <protection hidden="1"/>
    </xf>
    <xf numFmtId="49" fontId="90" fillId="3" borderId="13" xfId="0" applyNumberFormat="1" applyFont="1" applyFill="1" applyBorder="1" applyAlignment="1" applyProtection="1">
      <alignment horizontal="center" vertical="center" shrinkToFit="1"/>
      <protection hidden="1"/>
    </xf>
    <xf numFmtId="0" fontId="90" fillId="3" borderId="13" xfId="0" applyFont="1" applyFill="1" applyBorder="1" applyAlignment="1" applyProtection="1">
      <alignment horizontal="center" vertical="center" shrinkToFit="1"/>
      <protection hidden="1"/>
    </xf>
    <xf numFmtId="0" fontId="91" fillId="3" borderId="118" xfId="0" applyFont="1" applyFill="1" applyBorder="1" applyAlignment="1" applyProtection="1">
      <alignment horizontal="center" vertical="center" shrinkToFit="1"/>
      <protection hidden="1"/>
    </xf>
    <xf numFmtId="0" fontId="91" fillId="0" borderId="12" xfId="0" applyFont="1" applyBorder="1" applyAlignment="1" applyProtection="1">
      <alignment horizontal="left" vertical="center" shrinkToFit="1"/>
      <protection hidden="1"/>
    </xf>
    <xf numFmtId="0" fontId="91" fillId="0" borderId="107" xfId="0" applyFont="1" applyBorder="1" applyAlignment="1" applyProtection="1">
      <alignment horizontal="left" vertical="center" shrinkToFit="1"/>
      <protection hidden="1"/>
    </xf>
    <xf numFmtId="0" fontId="90" fillId="0" borderId="107" xfId="0" applyFont="1" applyBorder="1" applyAlignment="1" applyProtection="1">
      <alignment horizontal="left" vertical="center" shrinkToFit="1"/>
      <protection hidden="1"/>
    </xf>
    <xf numFmtId="0" fontId="7" fillId="0" borderId="96" xfId="0" applyFont="1" applyBorder="1" applyAlignment="1" applyProtection="1">
      <alignment horizontal="right" vertical="center" shrinkToFit="1"/>
      <protection hidden="1"/>
    </xf>
    <xf numFmtId="0" fontId="7" fillId="0" borderId="12" xfId="0" applyFont="1" applyBorder="1" applyAlignment="1" applyProtection="1">
      <alignment horizontal="right" vertical="center" shrinkToFit="1"/>
      <protection hidden="1"/>
    </xf>
    <xf numFmtId="0" fontId="73" fillId="3" borderId="12" xfId="0" applyFont="1" applyFill="1" applyBorder="1" applyAlignment="1" applyProtection="1">
      <alignment horizontal="right" vertical="center" shrinkToFit="1"/>
      <protection hidden="1"/>
    </xf>
    <xf numFmtId="0" fontId="73" fillId="3" borderId="97" xfId="0" applyFont="1" applyFill="1" applyBorder="1" applyAlignment="1" applyProtection="1">
      <alignment horizontal="right" vertical="center" shrinkToFit="1"/>
      <protection hidden="1"/>
    </xf>
    <xf numFmtId="0" fontId="74" fillId="0" borderId="12" xfId="0" applyFont="1" applyBorder="1" applyAlignment="1" applyProtection="1">
      <alignment horizontal="center" shrinkToFit="1"/>
      <protection hidden="1"/>
    </xf>
    <xf numFmtId="0" fontId="74" fillId="0" borderId="97" xfId="0" applyFont="1" applyBorder="1" applyAlignment="1" applyProtection="1">
      <alignment horizontal="center" shrinkToFit="1"/>
      <protection hidden="1"/>
    </xf>
    <xf numFmtId="0" fontId="1" fillId="2" borderId="25" xfId="0" applyFont="1" applyFill="1" applyBorder="1" applyAlignment="1" applyProtection="1">
      <alignment horizontal="center" vertical="center"/>
      <protection hidden="1"/>
    </xf>
    <xf numFmtId="0" fontId="1" fillId="2" borderId="14" xfId="0" applyFont="1" applyFill="1" applyBorder="1" applyAlignment="1" applyProtection="1">
      <alignment horizontal="center" vertical="center"/>
      <protection hidden="1"/>
    </xf>
    <xf numFmtId="0" fontId="1" fillId="2" borderId="26" xfId="0" applyFont="1" applyFill="1" applyBorder="1" applyAlignment="1" applyProtection="1">
      <alignment horizontal="center" vertical="center"/>
      <protection hidden="1"/>
    </xf>
    <xf numFmtId="0" fontId="47" fillId="9" borderId="160" xfId="0" applyFont="1" applyFill="1" applyBorder="1" applyAlignment="1" applyProtection="1">
      <alignment horizontal="center" vertical="center" wrapText="1"/>
      <protection hidden="1"/>
    </xf>
    <xf numFmtId="0" fontId="47" fillId="9" borderId="0" xfId="0" applyFont="1" applyFill="1" applyAlignment="1" applyProtection="1">
      <alignment horizontal="center" vertical="center" wrapText="1"/>
      <protection hidden="1"/>
    </xf>
    <xf numFmtId="0" fontId="26" fillId="0" borderId="29" xfId="0" applyFont="1" applyBorder="1" applyAlignment="1" applyProtection="1">
      <alignment horizontal="center" vertical="center"/>
      <protection hidden="1"/>
    </xf>
    <xf numFmtId="0" fontId="76" fillId="6" borderId="145" xfId="0" applyFont="1" applyFill="1" applyBorder="1" applyAlignment="1" applyProtection="1">
      <alignment horizontal="center" vertical="center"/>
      <protection hidden="1"/>
    </xf>
    <xf numFmtId="0" fontId="76" fillId="6" borderId="144" xfId="0" applyFont="1" applyFill="1" applyBorder="1" applyAlignment="1" applyProtection="1">
      <alignment horizontal="center" vertical="center"/>
      <protection hidden="1"/>
    </xf>
    <xf numFmtId="0" fontId="76" fillId="3" borderId="110" xfId="0" applyFont="1" applyFill="1" applyBorder="1" applyAlignment="1" applyProtection="1">
      <alignment horizontal="center" vertical="center" textRotation="90" wrapText="1"/>
      <protection hidden="1"/>
    </xf>
    <xf numFmtId="0" fontId="76" fillId="3" borderId="109" xfId="0" applyFont="1" applyFill="1" applyBorder="1" applyAlignment="1" applyProtection="1">
      <alignment horizontal="center" vertical="center" textRotation="90" wrapText="1"/>
      <protection hidden="1"/>
    </xf>
    <xf numFmtId="0" fontId="76" fillId="3" borderId="136" xfId="0" applyFont="1" applyFill="1" applyBorder="1" applyAlignment="1" applyProtection="1">
      <alignment horizontal="center" vertical="center" textRotation="90" wrapText="1"/>
      <protection hidden="1"/>
    </xf>
    <xf numFmtId="0" fontId="76" fillId="3" borderId="8" xfId="0" applyFont="1" applyFill="1" applyBorder="1" applyAlignment="1" applyProtection="1">
      <alignment horizontal="center" vertical="center" textRotation="90" wrapText="1"/>
      <protection hidden="1"/>
    </xf>
    <xf numFmtId="0" fontId="76" fillId="6" borderId="146" xfId="0" applyFont="1" applyFill="1" applyBorder="1" applyAlignment="1" applyProtection="1">
      <alignment horizontal="center" vertical="center"/>
      <protection hidden="1"/>
    </xf>
    <xf numFmtId="0" fontId="76" fillId="3" borderId="137" xfId="0" applyFont="1" applyFill="1" applyBorder="1" applyAlignment="1" applyProtection="1">
      <alignment horizontal="center" vertical="center" textRotation="90" wrapText="1"/>
      <protection hidden="1"/>
    </xf>
    <xf numFmtId="0" fontId="30" fillId="14" borderId="0" xfId="0" applyFont="1" applyFill="1" applyAlignment="1" applyProtection="1">
      <alignment horizontal="center" vertical="center"/>
      <protection hidden="1"/>
    </xf>
    <xf numFmtId="0" fontId="30" fillId="14" borderId="29" xfId="0" applyFont="1" applyFill="1" applyBorder="1" applyAlignment="1" applyProtection="1">
      <alignment horizontal="center" vertical="center"/>
      <protection hidden="1"/>
    </xf>
    <xf numFmtId="0" fontId="30" fillId="10" borderId="125" xfId="0" applyFont="1" applyFill="1" applyBorder="1" applyAlignment="1" applyProtection="1">
      <alignment horizontal="center" vertical="center"/>
      <protection hidden="1"/>
    </xf>
    <xf numFmtId="0" fontId="30" fillId="10" borderId="0" xfId="0" applyFont="1" applyFill="1" applyAlignment="1" applyProtection="1">
      <alignment horizontal="center" vertical="center"/>
      <protection hidden="1"/>
    </xf>
    <xf numFmtId="0" fontId="30" fillId="10" borderId="126" xfId="0" applyFont="1" applyFill="1" applyBorder="1" applyAlignment="1" applyProtection="1">
      <alignment horizontal="center" vertical="center"/>
      <protection hidden="1"/>
    </xf>
    <xf numFmtId="0" fontId="27" fillId="22" borderId="125" xfId="0" applyFont="1" applyFill="1" applyBorder="1" applyAlignment="1" applyProtection="1">
      <alignment horizontal="center" vertical="center"/>
      <protection hidden="1"/>
    </xf>
    <xf numFmtId="0" fontId="27" fillId="22" borderId="0" xfId="0" applyFont="1" applyFill="1" applyAlignment="1" applyProtection="1">
      <alignment horizontal="center" vertical="center"/>
      <protection hidden="1"/>
    </xf>
    <xf numFmtId="0" fontId="27" fillId="22" borderId="108" xfId="0" applyFont="1" applyFill="1" applyBorder="1" applyAlignment="1" applyProtection="1">
      <alignment horizontal="center" vertical="center"/>
      <protection hidden="1"/>
    </xf>
    <xf numFmtId="0" fontId="27" fillId="22" borderId="126" xfId="0" applyFont="1" applyFill="1" applyBorder="1" applyAlignment="1" applyProtection="1">
      <alignment horizontal="center" vertical="center"/>
      <protection hidden="1"/>
    </xf>
    <xf numFmtId="0" fontId="27" fillId="15" borderId="32" xfId="0" applyFont="1" applyFill="1" applyBorder="1" applyAlignment="1" applyProtection="1">
      <alignment horizontal="center" vertical="center"/>
      <protection hidden="1"/>
    </xf>
    <xf numFmtId="0" fontId="27" fillId="15" borderId="36" xfId="0" applyFont="1" applyFill="1" applyBorder="1" applyAlignment="1" applyProtection="1">
      <alignment horizontal="center" vertical="center"/>
      <protection hidden="1"/>
    </xf>
    <xf numFmtId="0" fontId="76" fillId="6" borderId="14" xfId="0" applyFont="1" applyFill="1" applyBorder="1" applyAlignment="1" applyProtection="1">
      <alignment horizontal="center" vertical="center"/>
      <protection hidden="1"/>
    </xf>
    <xf numFmtId="0" fontId="27" fillId="15" borderId="37" xfId="0" applyFont="1" applyFill="1" applyBorder="1" applyAlignment="1" applyProtection="1">
      <alignment horizontal="center" vertical="center"/>
      <protection hidden="1"/>
    </xf>
    <xf numFmtId="0" fontId="27" fillId="15" borderId="38" xfId="0" applyFont="1" applyFill="1" applyBorder="1" applyAlignment="1" applyProtection="1">
      <alignment horizontal="center" vertical="center"/>
      <protection hidden="1"/>
    </xf>
    <xf numFmtId="0" fontId="76" fillId="6" borderId="143" xfId="0" applyFont="1" applyFill="1" applyBorder="1" applyAlignment="1" applyProtection="1">
      <alignment horizontal="center" vertical="center"/>
      <protection hidden="1"/>
    </xf>
    <xf numFmtId="0" fontId="76" fillId="3" borderId="135" xfId="0" applyFont="1" applyFill="1" applyBorder="1" applyAlignment="1" applyProtection="1">
      <alignment horizontal="center" vertical="center" textRotation="90" wrapText="1"/>
      <protection hidden="1"/>
    </xf>
    <xf numFmtId="0" fontId="76" fillId="6" borderId="147" xfId="0" applyFont="1" applyFill="1" applyBorder="1" applyAlignment="1" applyProtection="1">
      <alignment horizontal="center" vertical="center"/>
      <protection hidden="1"/>
    </xf>
    <xf numFmtId="0" fontId="37" fillId="4" borderId="43" xfId="0" applyFont="1" applyFill="1" applyBorder="1" applyAlignment="1" applyProtection="1">
      <alignment horizontal="center" vertical="center"/>
      <protection hidden="1"/>
    </xf>
    <xf numFmtId="0" fontId="37" fillId="4" borderId="46" xfId="0" applyFont="1" applyFill="1" applyBorder="1" applyAlignment="1" applyProtection="1">
      <alignment horizontal="center" vertical="center"/>
      <protection hidden="1"/>
    </xf>
    <xf numFmtId="0" fontId="37" fillId="4" borderId="0" xfId="0" applyFont="1" applyFill="1" applyAlignment="1" applyProtection="1">
      <alignment horizontal="center" vertical="center"/>
      <protection hidden="1"/>
    </xf>
    <xf numFmtId="0" fontId="35" fillId="4" borderId="0" xfId="0" applyFont="1" applyFill="1" applyAlignment="1" applyProtection="1">
      <alignment horizontal="center" vertical="center"/>
      <protection hidden="1"/>
    </xf>
    <xf numFmtId="0" fontId="0" fillId="0" borderId="0" xfId="0"/>
    <xf numFmtId="0" fontId="27" fillId="0" borderId="0" xfId="0" applyFont="1" applyAlignment="1" applyProtection="1">
      <alignment horizontal="center" vertical="center"/>
      <protection hidden="1"/>
    </xf>
    <xf numFmtId="0" fontId="37" fillId="4" borderId="42" xfId="0" applyFont="1" applyFill="1" applyBorder="1" applyAlignment="1" applyProtection="1">
      <alignment horizontal="center" vertical="center"/>
      <protection hidden="1"/>
    </xf>
    <xf numFmtId="0" fontId="37" fillId="4" borderId="45" xfId="0" applyFont="1" applyFill="1" applyBorder="1" applyAlignment="1" applyProtection="1">
      <alignment horizontal="center" vertical="center"/>
      <protection hidden="1"/>
    </xf>
    <xf numFmtId="0" fontId="37" fillId="4" borderId="48" xfId="0" applyFont="1" applyFill="1" applyBorder="1" applyAlignment="1" applyProtection="1">
      <alignment horizontal="center" vertical="center"/>
      <protection hidden="1"/>
    </xf>
    <xf numFmtId="0" fontId="37" fillId="4" borderId="49" xfId="0" applyFont="1" applyFill="1" applyBorder="1" applyAlignment="1" applyProtection="1">
      <alignment horizontal="center" vertical="center"/>
      <protection hidden="1"/>
    </xf>
    <xf numFmtId="0" fontId="37" fillId="4" borderId="50" xfId="0" applyFont="1" applyFill="1" applyBorder="1" applyAlignment="1" applyProtection="1">
      <alignment horizontal="center" vertical="center"/>
      <protection hidden="1"/>
    </xf>
    <xf numFmtId="0" fontId="37" fillId="4" borderId="44" xfId="0" applyFont="1" applyFill="1" applyBorder="1" applyAlignment="1" applyProtection="1">
      <alignment horizontal="center" vertical="center"/>
      <protection hidden="1"/>
    </xf>
    <xf numFmtId="0" fontId="37" fillId="4" borderId="47" xfId="0" applyFont="1" applyFill="1" applyBorder="1" applyAlignment="1" applyProtection="1">
      <alignment horizontal="center" vertical="center"/>
      <protection hidden="1"/>
    </xf>
    <xf numFmtId="0" fontId="38" fillId="18" borderId="138" xfId="0" applyFont="1" applyFill="1" applyBorder="1" applyAlignment="1" applyProtection="1">
      <alignment horizontal="center" vertical="center" wrapText="1"/>
      <protection hidden="1"/>
    </xf>
    <xf numFmtId="0" fontId="38" fillId="18" borderId="130" xfId="0" applyFont="1" applyFill="1" applyBorder="1" applyAlignment="1" applyProtection="1">
      <alignment horizontal="center" vertical="center" wrapText="1"/>
      <protection hidden="1"/>
    </xf>
    <xf numFmtId="0" fontId="38" fillId="18" borderId="20" xfId="0" applyFont="1" applyFill="1" applyBorder="1" applyAlignment="1" applyProtection="1">
      <alignment horizontal="center" vertical="center"/>
      <protection hidden="1"/>
    </xf>
    <xf numFmtId="0" fontId="38" fillId="18" borderId="139" xfId="0" applyFont="1" applyFill="1" applyBorder="1" applyAlignment="1" applyProtection="1">
      <alignment horizontal="center" vertical="center" wrapText="1"/>
      <protection hidden="1"/>
    </xf>
    <xf numFmtId="0" fontId="38" fillId="18" borderId="132" xfId="0" applyFont="1" applyFill="1" applyBorder="1" applyAlignment="1" applyProtection="1">
      <alignment horizontal="center" vertical="center" wrapText="1"/>
      <protection hidden="1"/>
    </xf>
    <xf numFmtId="0" fontId="38" fillId="18" borderId="133" xfId="0" applyFont="1" applyFill="1" applyBorder="1" applyAlignment="1" applyProtection="1">
      <alignment horizontal="center" vertical="center" wrapText="1"/>
      <protection hidden="1"/>
    </xf>
    <xf numFmtId="0" fontId="63" fillId="18" borderId="20" xfId="0" applyFont="1" applyFill="1" applyBorder="1" applyAlignment="1" applyProtection="1">
      <alignment horizontal="center" vertical="center" wrapText="1"/>
      <protection hidden="1"/>
    </xf>
    <xf numFmtId="0" fontId="63" fillId="18" borderId="20" xfId="0" applyFont="1" applyFill="1" applyBorder="1" applyAlignment="1" applyProtection="1">
      <alignment horizontal="center" vertical="center"/>
      <protection hidden="1"/>
    </xf>
    <xf numFmtId="0" fontId="38" fillId="18" borderId="59" xfId="0" applyFont="1" applyFill="1" applyBorder="1" applyAlignment="1" applyProtection="1">
      <alignment horizontal="center" vertical="center" wrapText="1"/>
      <protection hidden="1"/>
    </xf>
    <xf numFmtId="0" fontId="38" fillId="18" borderId="131" xfId="0" applyFont="1" applyFill="1" applyBorder="1" applyAlignment="1" applyProtection="1">
      <alignment horizontal="center" vertical="center" wrapText="1"/>
      <protection hidden="1"/>
    </xf>
    <xf numFmtId="0" fontId="27" fillId="0" borderId="127" xfId="0" applyFont="1" applyBorder="1" applyAlignment="1" applyProtection="1">
      <alignment horizontal="center" vertical="center"/>
      <protection hidden="1"/>
    </xf>
    <xf numFmtId="0" fontId="27" fillId="0" borderId="128" xfId="0" applyFont="1" applyBorder="1" applyAlignment="1" applyProtection="1">
      <alignment horizontal="center" vertical="center"/>
      <protection hidden="1"/>
    </xf>
    <xf numFmtId="0" fontId="27" fillId="0" borderId="129" xfId="0" applyFont="1" applyBorder="1" applyAlignment="1" applyProtection="1">
      <alignment horizontal="center" vertical="center"/>
      <protection hidden="1"/>
    </xf>
    <xf numFmtId="0" fontId="27" fillId="0" borderId="133" xfId="0" applyFont="1" applyBorder="1" applyAlignment="1" applyProtection="1">
      <alignment horizontal="center" vertical="center"/>
      <protection hidden="1"/>
    </xf>
    <xf numFmtId="0" fontId="27" fillId="0" borderId="20" xfId="0" applyFont="1" applyBorder="1" applyAlignment="1" applyProtection="1">
      <alignment horizontal="center" vertical="center"/>
      <protection hidden="1"/>
    </xf>
    <xf numFmtId="0" fontId="27" fillId="0" borderId="134" xfId="0" applyFont="1" applyBorder="1" applyAlignment="1" applyProtection="1">
      <alignment horizontal="center" vertical="center"/>
      <protection hidden="1"/>
    </xf>
    <xf numFmtId="0" fontId="27" fillId="0" borderId="130" xfId="0" applyFont="1" applyBorder="1" applyAlignment="1" applyProtection="1">
      <alignment horizontal="center" vertical="center"/>
      <protection hidden="1"/>
    </xf>
    <xf numFmtId="0" fontId="27" fillId="0" borderId="131" xfId="0" applyFont="1" applyBorder="1" applyAlignment="1" applyProtection="1">
      <alignment horizontal="center" vertical="center"/>
      <protection hidden="1"/>
    </xf>
    <xf numFmtId="0" fontId="27" fillId="0" borderId="132" xfId="0" applyFont="1" applyBorder="1" applyAlignment="1" applyProtection="1">
      <alignment horizontal="center" vertical="center"/>
      <protection hidden="1"/>
    </xf>
    <xf numFmtId="0" fontId="77" fillId="18" borderId="139" xfId="0" applyFont="1" applyFill="1" applyBorder="1" applyAlignment="1" applyProtection="1">
      <alignment horizontal="center" vertical="center"/>
      <protection hidden="1"/>
    </xf>
    <xf numFmtId="0" fontId="77" fillId="18" borderId="132" xfId="0" applyFont="1" applyFill="1" applyBorder="1" applyAlignment="1" applyProtection="1">
      <alignment horizontal="center" vertical="center"/>
      <protection hidden="1"/>
    </xf>
    <xf numFmtId="0" fontId="63" fillId="18" borderId="59" xfId="0" applyFont="1" applyFill="1" applyBorder="1" applyAlignment="1" applyProtection="1">
      <alignment horizontal="center" vertical="center" textRotation="90" wrapText="1"/>
      <protection hidden="1"/>
    </xf>
    <xf numFmtId="0" fontId="63" fillId="18" borderId="131" xfId="0" applyFont="1" applyFill="1" applyBorder="1" applyAlignment="1" applyProtection="1">
      <alignment horizontal="center" vertical="center" textRotation="90" wrapText="1"/>
      <protection hidden="1"/>
    </xf>
    <xf numFmtId="0" fontId="63" fillId="18" borderId="139" xfId="0" applyFont="1" applyFill="1" applyBorder="1" applyAlignment="1" applyProtection="1">
      <alignment horizontal="center" vertical="center" textRotation="90" wrapText="1"/>
      <protection hidden="1"/>
    </xf>
    <xf numFmtId="0" fontId="63" fillId="18" borderId="132" xfId="0" applyFont="1" applyFill="1" applyBorder="1" applyAlignment="1" applyProtection="1">
      <alignment horizontal="center" vertical="center" textRotation="90" wrapText="1"/>
      <protection hidden="1"/>
    </xf>
    <xf numFmtId="0" fontId="77" fillId="18" borderId="138" xfId="0" applyFont="1" applyFill="1" applyBorder="1" applyAlignment="1" applyProtection="1">
      <alignment horizontal="center" vertical="center"/>
      <protection hidden="1"/>
    </xf>
    <xf numFmtId="0" fontId="77" fillId="18" borderId="130" xfId="0" applyFont="1" applyFill="1" applyBorder="1" applyAlignment="1" applyProtection="1">
      <alignment horizontal="center" vertical="center"/>
      <protection hidden="1"/>
    </xf>
    <xf numFmtId="0" fontId="77" fillId="18" borderId="59" xfId="0" applyFont="1" applyFill="1" applyBorder="1" applyAlignment="1" applyProtection="1">
      <alignment horizontal="center" vertical="center"/>
      <protection hidden="1"/>
    </xf>
    <xf numFmtId="0" fontId="77" fillId="18" borderId="131" xfId="0" applyFont="1" applyFill="1" applyBorder="1" applyAlignment="1" applyProtection="1">
      <alignment horizontal="center" vertical="center"/>
      <protection hidden="1"/>
    </xf>
    <xf numFmtId="0" fontId="63" fillId="18" borderId="138" xfId="0" applyFont="1" applyFill="1" applyBorder="1" applyAlignment="1" applyProtection="1">
      <alignment horizontal="center" vertical="center" textRotation="90"/>
      <protection hidden="1"/>
    </xf>
    <xf numFmtId="0" fontId="63" fillId="18" borderId="130" xfId="0" applyFont="1" applyFill="1" applyBorder="1" applyAlignment="1" applyProtection="1">
      <alignment horizontal="center" vertical="center" textRotation="90"/>
      <protection hidden="1"/>
    </xf>
    <xf numFmtId="0" fontId="24" fillId="17" borderId="3" xfId="0" applyFont="1" applyFill="1" applyBorder="1" applyAlignment="1" applyProtection="1">
      <alignment horizontal="center" vertical="center"/>
      <protection locked="0" hidden="1"/>
    </xf>
    <xf numFmtId="0" fontId="24" fillId="17" borderId="52" xfId="0" applyFont="1" applyFill="1" applyBorder="1" applyAlignment="1" applyProtection="1">
      <alignment horizontal="center" vertical="center"/>
      <protection locked="0" hidden="1"/>
    </xf>
    <xf numFmtId="0" fontId="24" fillId="17" borderId="64" xfId="0" applyFont="1" applyFill="1" applyBorder="1" applyAlignment="1" applyProtection="1">
      <alignment horizontal="center" vertical="center"/>
      <protection locked="0" hidden="1"/>
    </xf>
    <xf numFmtId="0" fontId="0" fillId="17" borderId="3" xfId="0" applyFill="1" applyBorder="1" applyAlignment="1" applyProtection="1">
      <alignment horizontal="center" vertical="center"/>
      <protection locked="0" hidden="1"/>
    </xf>
    <xf numFmtId="0" fontId="0" fillId="17" borderId="52" xfId="0" applyFill="1" applyBorder="1" applyAlignment="1" applyProtection="1">
      <alignment horizontal="center" vertical="center"/>
      <protection locked="0" hidden="1"/>
    </xf>
    <xf numFmtId="0" fontId="0" fillId="17" borderId="64" xfId="0" applyFill="1" applyBorder="1" applyAlignment="1" applyProtection="1">
      <alignment horizontal="center" vertical="center"/>
      <protection locked="0" hidden="1"/>
    </xf>
  </cellXfs>
  <cellStyles count="8">
    <cellStyle name="Normal 2" xfId="2" xr:uid="{00000000-0005-0000-0000-000002000000}"/>
    <cellStyle name="Normal 2 2" xfId="3" xr:uid="{00000000-0005-0000-0000-000003000000}"/>
    <cellStyle name="Normal 3" xfId="4" xr:uid="{00000000-0005-0000-0000-000004000000}"/>
    <cellStyle name="Normal_ربط العلامة مع التسجيل" xfId="5" xr:uid="{00000000-0005-0000-0000-000005000000}"/>
    <cellStyle name="Normal_مستجدين" xfId="7" xr:uid="{00000000-0005-0000-0000-000006000000}"/>
    <cellStyle name="Normal_ورقه4" xfId="6" xr:uid="{00000000-0005-0000-0000-000007000000}"/>
    <cellStyle name="ارتباط تشعبي" xfId="1" builtinId="8"/>
    <cellStyle name="عادي" xfId="0" builtinId="0"/>
  </cellStyles>
  <dxfs count="2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patternType="none">
          <bgColor auto="1"/>
        </patternFill>
      </fill>
    </dxf>
    <dxf>
      <font>
        <color rgb="FF002060"/>
      </font>
      <fill>
        <patternFill patternType="none">
          <bgColor auto="1"/>
        </patternFill>
      </fill>
    </dxf>
    <dxf>
      <font>
        <color rgb="FFFF0000"/>
      </font>
      <fill>
        <patternFill patternType="none">
          <bgColor auto="1"/>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fill>
        <patternFill patternType="none">
          <bgColor auto="1"/>
        </patternFill>
      </fill>
      <border>
        <left/>
        <right/>
        <top/>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none">
          <bgColor auto="1"/>
        </patternFill>
      </fill>
      <border>
        <left/>
        <right/>
        <top/>
        <bottom/>
        <vertical/>
        <horizontal/>
      </border>
    </dxf>
    <dxf>
      <font>
        <color theme="0"/>
      </font>
      <border>
        <left/>
        <right/>
        <top/>
        <bottom/>
        <vertical/>
        <horizontal/>
      </border>
    </dxf>
    <dxf>
      <font>
        <color theme="0"/>
      </font>
      <border>
        <vertical/>
        <horizontal/>
      </border>
    </dxf>
    <dxf>
      <font>
        <color theme="0"/>
      </font>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bgColor theme="0"/>
        </patternFill>
      </fill>
    </dxf>
    <dxf>
      <fill>
        <patternFill>
          <bgColor rgb="FFFF0000"/>
        </patternFill>
      </fill>
    </dxf>
    <dxf>
      <font>
        <color rgb="FFFF0000"/>
      </font>
      <fill>
        <patternFill>
          <bgColor rgb="FFFF0000"/>
        </patternFill>
      </fill>
    </dxf>
    <dxf>
      <font>
        <color rgb="FF9C0006"/>
      </font>
      <fill>
        <patternFill>
          <bgColor rgb="FFFFC7CE"/>
        </patternFill>
      </fill>
    </dxf>
    <dxf>
      <font>
        <color theme="0"/>
      </font>
      <fill>
        <patternFill patternType="none">
          <bgColor auto="1"/>
        </patternFill>
      </fill>
      <border>
        <left/>
        <right/>
        <top/>
        <bottom/>
        <vertical/>
        <horizontal/>
      </border>
    </dxf>
    <dxf>
      <font>
        <color rgb="FFFF0000"/>
      </font>
      <fill>
        <patternFill>
          <bgColor rgb="FFFF0000"/>
        </patternFill>
      </fill>
    </dxf>
    <dxf>
      <font>
        <color theme="0"/>
      </font>
      <fill>
        <patternFill patternType="none">
          <bgColor auto="1"/>
        </patternFill>
      </fill>
      <border>
        <left/>
        <right/>
        <top/>
        <bottom/>
        <vertical/>
        <horizontal/>
      </border>
    </dxf>
    <dxf>
      <font>
        <color rgb="FFFF00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693420</xdr:colOff>
      <xdr:row>0</xdr:row>
      <xdr:rowOff>60960</xdr:rowOff>
    </xdr:from>
    <xdr:to>
      <xdr:col>1</xdr:col>
      <xdr:colOff>1264920</xdr:colOff>
      <xdr:row>0</xdr:row>
      <xdr:rowOff>320040</xdr:rowOff>
    </xdr:to>
    <xdr:sp macro="" textlink="">
      <xdr:nvSpPr>
        <xdr:cNvPr id="2" name="سهم: لليسار 1">
          <a:extLst>
            <a:ext uri="{FF2B5EF4-FFF2-40B4-BE49-F238E27FC236}">
              <a16:creationId xmlns:a16="http://schemas.microsoft.com/office/drawing/2014/main" id="{409428C6-9DDA-4DCA-B705-4C106185FFC8}"/>
            </a:ext>
          </a:extLst>
        </xdr:cNvPr>
        <xdr:cNvSpPr/>
      </xdr:nvSpPr>
      <xdr:spPr>
        <a:xfrm>
          <a:off x="10101613020" y="609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35</xdr:col>
      <xdr:colOff>533400</xdr:colOff>
      <xdr:row>7</xdr:row>
      <xdr:rowOff>106680</xdr:rowOff>
    </xdr:from>
    <xdr:to>
      <xdr:col>36</xdr:col>
      <xdr:colOff>304800</xdr:colOff>
      <xdr:row>7</xdr:row>
      <xdr:rowOff>365760</xdr:rowOff>
    </xdr:to>
    <xdr:sp macro="" textlink="">
      <xdr:nvSpPr>
        <xdr:cNvPr id="3" name="سهم: لليسار 2">
          <a:extLst>
            <a:ext uri="{FF2B5EF4-FFF2-40B4-BE49-F238E27FC236}">
              <a16:creationId xmlns:a16="http://schemas.microsoft.com/office/drawing/2014/main" id="{A0C295FE-49D4-4542-B220-FDF17B35720F}"/>
            </a:ext>
          </a:extLst>
        </xdr:cNvPr>
        <xdr:cNvSpPr/>
      </xdr:nvSpPr>
      <xdr:spPr>
        <a:xfrm rot="10800000">
          <a:off x="10094739780" y="26517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35</xdr:col>
      <xdr:colOff>533400</xdr:colOff>
      <xdr:row>10</xdr:row>
      <xdr:rowOff>106680</xdr:rowOff>
    </xdr:from>
    <xdr:to>
      <xdr:col>36</xdr:col>
      <xdr:colOff>304800</xdr:colOff>
      <xdr:row>10</xdr:row>
      <xdr:rowOff>365760</xdr:rowOff>
    </xdr:to>
    <xdr:sp macro="" textlink="">
      <xdr:nvSpPr>
        <xdr:cNvPr id="4" name="سهم: لليسار 3">
          <a:extLst>
            <a:ext uri="{FF2B5EF4-FFF2-40B4-BE49-F238E27FC236}">
              <a16:creationId xmlns:a16="http://schemas.microsoft.com/office/drawing/2014/main" id="{736A2802-054B-4F84-ACC0-638BE1124E09}"/>
            </a:ext>
          </a:extLst>
        </xdr:cNvPr>
        <xdr:cNvSpPr/>
      </xdr:nvSpPr>
      <xdr:spPr>
        <a:xfrm rot="10800000">
          <a:off x="10103849066" y="3027680"/>
          <a:ext cx="389467"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238125</xdr:rowOff>
    </xdr:to>
    <xdr:pic>
      <xdr:nvPicPr>
        <xdr:cNvPr id="1030" name="صورة 1">
          <a:extLst>
            <a:ext uri="{FF2B5EF4-FFF2-40B4-BE49-F238E27FC236}">
              <a16:creationId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233654</xdr:rowOff>
    </xdr:to>
    <xdr:pic>
      <xdr:nvPicPr>
        <xdr:cNvPr id="3" name="صورة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886729"/>
          <a:ext cx="0" cy="8043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39</xdr:row>
      <xdr:rowOff>114300</xdr:rowOff>
    </xdr:from>
    <xdr:to>
      <xdr:col>17</xdr:col>
      <xdr:colOff>345333</xdr:colOff>
      <xdr:row>41</xdr:row>
      <xdr:rowOff>213411</xdr:rowOff>
    </xdr:to>
    <xdr:pic>
      <xdr:nvPicPr>
        <xdr:cNvPr id="7" name="صورة 6">
          <a:extLst>
            <a:ext uri="{FF2B5EF4-FFF2-40B4-BE49-F238E27FC236}">
              <a16:creationId xmlns:a16="http://schemas.microsoft.com/office/drawing/2014/main" id="{056B22EC-B7BF-4EE8-A155-48089A2951B9}"/>
            </a:ext>
          </a:extLst>
        </xdr:cNvPr>
        <xdr:cNvPicPr>
          <a:picLocks noChangeAspect="1"/>
        </xdr:cNvPicPr>
      </xdr:nvPicPr>
      <xdr:blipFill>
        <a:blip xmlns:r="http://schemas.openxmlformats.org/officeDocument/2006/relationships" r:embed="rId1"/>
        <a:stretch>
          <a:fillRect/>
        </a:stretch>
      </xdr:blipFill>
      <xdr:spPr>
        <a:xfrm>
          <a:off x="17892713" y="9212580"/>
          <a:ext cx="6590347" cy="5791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D:\AppData\Roaming\hp92\AppData\Roaming\user\&#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20"/>
  <sheetViews>
    <sheetView showGridLines="0" rightToLeft="1" workbookViewId="0">
      <selection activeCell="K11" sqref="K11:S11"/>
    </sheetView>
  </sheetViews>
  <sheetFormatPr defaultColWidth="9" defaultRowHeight="18" x14ac:dyDescent="0.45"/>
  <cols>
    <col min="1" max="1" width="2.25" style="75" customWidth="1"/>
    <col min="2" max="2" width="4.375" style="75" customWidth="1"/>
    <col min="3" max="6" width="9" style="75"/>
    <col min="7" max="7" width="1.375" style="75" customWidth="1"/>
    <col min="8" max="8" width="12.75" style="75" customWidth="1"/>
    <col min="9" max="9" width="16.875" style="75" customWidth="1"/>
    <col min="10" max="10" width="5" style="75" customWidth="1"/>
    <col min="11" max="11" width="9" style="75" customWidth="1"/>
    <col min="12" max="12" width="2.75" style="75" customWidth="1"/>
    <col min="13" max="13" width="9" style="75"/>
    <col min="14" max="14" width="9" style="75" customWidth="1"/>
    <col min="15" max="15" width="3.375" style="75" customWidth="1"/>
    <col min="16" max="17" width="9" style="75"/>
    <col min="18" max="18" width="4.75" style="75" customWidth="1"/>
    <col min="19" max="19" width="2" style="75" customWidth="1"/>
    <col min="20" max="20" width="8.875" style="75" customWidth="1"/>
    <col min="21" max="21" width="15.375" style="75" customWidth="1"/>
    <col min="22" max="16384" width="9" style="75"/>
  </cols>
  <sheetData>
    <row r="1" spans="1:22" ht="28.5" thickBot="1" x14ac:dyDescent="0.7">
      <c r="B1" s="333" t="s">
        <v>384</v>
      </c>
      <c r="C1" s="333"/>
      <c r="D1" s="333"/>
      <c r="E1" s="333"/>
      <c r="F1" s="333"/>
      <c r="G1" s="333"/>
      <c r="H1" s="333"/>
      <c r="I1" s="333"/>
      <c r="J1" s="333"/>
      <c r="K1" s="333"/>
      <c r="L1" s="333"/>
      <c r="M1" s="333"/>
      <c r="N1" s="333"/>
      <c r="O1" s="333"/>
      <c r="P1" s="333"/>
      <c r="Q1" s="333"/>
      <c r="R1" s="333"/>
      <c r="S1" s="333"/>
      <c r="T1" s="333"/>
      <c r="U1" s="333"/>
    </row>
    <row r="2" spans="1:22" ht="19.5" customHeight="1" thickBot="1" x14ac:dyDescent="0.55000000000000004">
      <c r="B2" s="334" t="s">
        <v>198</v>
      </c>
      <c r="C2" s="334"/>
      <c r="D2" s="334"/>
      <c r="E2" s="334"/>
      <c r="F2" s="334"/>
      <c r="G2" s="334"/>
      <c r="H2" s="334"/>
      <c r="I2" s="334"/>
      <c r="J2" s="76"/>
      <c r="K2" s="335" t="s">
        <v>385</v>
      </c>
      <c r="L2" s="336"/>
      <c r="M2" s="336"/>
      <c r="N2" s="336"/>
      <c r="O2" s="336"/>
      <c r="P2" s="336"/>
      <c r="Q2" s="336"/>
      <c r="R2" s="336"/>
      <c r="S2" s="336"/>
      <c r="T2" s="339" t="s">
        <v>386</v>
      </c>
      <c r="U2" s="340"/>
    </row>
    <row r="3" spans="1:22" ht="22.5" customHeight="1" thickBot="1" x14ac:dyDescent="0.55000000000000004">
      <c r="A3" s="77">
        <v>1</v>
      </c>
      <c r="B3" s="343" t="s">
        <v>387</v>
      </c>
      <c r="C3" s="344"/>
      <c r="D3" s="344"/>
      <c r="E3" s="344"/>
      <c r="F3" s="344"/>
      <c r="G3" s="344"/>
      <c r="H3" s="344"/>
      <c r="I3" s="345"/>
      <c r="K3" s="337"/>
      <c r="L3" s="338"/>
      <c r="M3" s="338"/>
      <c r="N3" s="338"/>
      <c r="O3" s="338"/>
      <c r="P3" s="338"/>
      <c r="Q3" s="338"/>
      <c r="R3" s="338"/>
      <c r="S3" s="338"/>
      <c r="T3" s="341"/>
      <c r="U3" s="342"/>
    </row>
    <row r="4" spans="1:22" ht="22.5" customHeight="1" thickBot="1" x14ac:dyDescent="0.55000000000000004">
      <c r="A4" s="77">
        <v>2</v>
      </c>
      <c r="B4" s="330" t="s">
        <v>388</v>
      </c>
      <c r="C4" s="331"/>
      <c r="D4" s="331"/>
      <c r="E4" s="331"/>
      <c r="F4" s="331"/>
      <c r="G4" s="331"/>
      <c r="H4" s="331"/>
      <c r="I4" s="332"/>
      <c r="K4" s="308" t="s">
        <v>15</v>
      </c>
      <c r="L4" s="309"/>
      <c r="M4" s="309"/>
      <c r="N4" s="309"/>
      <c r="O4" s="309"/>
      <c r="P4" s="309"/>
      <c r="Q4" s="309"/>
      <c r="R4" s="309"/>
      <c r="S4" s="310"/>
      <c r="T4" s="323">
        <v>1</v>
      </c>
      <c r="U4" s="324"/>
    </row>
    <row r="5" spans="1:22" ht="22.5" customHeight="1" thickBot="1" x14ac:dyDescent="0.55000000000000004">
      <c r="A5" s="77"/>
      <c r="B5" s="291" t="s">
        <v>389</v>
      </c>
      <c r="C5" s="292"/>
      <c r="D5" s="292"/>
      <c r="E5" s="292"/>
      <c r="F5" s="292"/>
      <c r="G5" s="292"/>
      <c r="H5" s="292"/>
      <c r="I5" s="78"/>
      <c r="K5" s="321" t="s">
        <v>390</v>
      </c>
      <c r="L5" s="322"/>
      <c r="M5" s="322"/>
      <c r="N5" s="322"/>
      <c r="O5" s="322"/>
      <c r="P5" s="322"/>
      <c r="Q5" s="322"/>
      <c r="R5" s="322"/>
      <c r="S5" s="322"/>
      <c r="T5" s="323">
        <v>1</v>
      </c>
      <c r="U5" s="324"/>
    </row>
    <row r="6" spans="1:22" ht="22.5" customHeight="1" thickBot="1" x14ac:dyDescent="0.55000000000000004">
      <c r="A6" s="77"/>
      <c r="B6" s="325" t="s">
        <v>391</v>
      </c>
      <c r="C6" s="326"/>
      <c r="D6" s="326"/>
      <c r="E6" s="326"/>
      <c r="F6" s="326"/>
      <c r="G6" s="326"/>
      <c r="H6" s="326"/>
      <c r="I6" s="327"/>
      <c r="K6" s="321" t="s">
        <v>392</v>
      </c>
      <c r="L6" s="322"/>
      <c r="M6" s="322"/>
      <c r="N6" s="322"/>
      <c r="O6" s="322"/>
      <c r="P6" s="322"/>
      <c r="Q6" s="322"/>
      <c r="R6" s="322"/>
      <c r="S6" s="322"/>
      <c r="T6" s="328" t="s">
        <v>393</v>
      </c>
      <c r="U6" s="329"/>
    </row>
    <row r="7" spans="1:22" ht="22.5" customHeight="1" thickBot="1" x14ac:dyDescent="0.55000000000000004">
      <c r="A7" s="77">
        <v>3</v>
      </c>
      <c r="B7" s="291" t="s">
        <v>200</v>
      </c>
      <c r="C7" s="292"/>
      <c r="D7" s="292"/>
      <c r="E7" s="292"/>
      <c r="F7" s="292"/>
      <c r="G7" s="292"/>
      <c r="H7" s="293" t="s">
        <v>199</v>
      </c>
      <c r="I7" s="294"/>
      <c r="K7" s="295" t="s">
        <v>394</v>
      </c>
      <c r="L7" s="296"/>
      <c r="M7" s="296"/>
      <c r="N7" s="296"/>
      <c r="O7" s="296"/>
      <c r="P7" s="296"/>
      <c r="Q7" s="296"/>
      <c r="R7" s="296"/>
      <c r="S7" s="297"/>
      <c r="T7" s="298">
        <v>0.5</v>
      </c>
      <c r="U7" s="299"/>
      <c r="V7" s="79"/>
    </row>
    <row r="8" spans="1:22" ht="22.5" customHeight="1" x14ac:dyDescent="0.5">
      <c r="A8" s="77">
        <v>4</v>
      </c>
      <c r="B8" s="300" t="s">
        <v>2176</v>
      </c>
      <c r="C8" s="300"/>
      <c r="D8" s="300"/>
      <c r="E8" s="300"/>
      <c r="F8" s="300"/>
      <c r="G8" s="300"/>
      <c r="H8" s="300"/>
      <c r="I8" s="300"/>
      <c r="J8" s="79"/>
      <c r="K8" s="303" t="s">
        <v>395</v>
      </c>
      <c r="L8" s="304"/>
      <c r="M8" s="304"/>
      <c r="N8" s="304"/>
      <c r="O8" s="304"/>
      <c r="P8" s="304"/>
      <c r="Q8" s="304"/>
      <c r="R8" s="304"/>
      <c r="S8" s="304"/>
      <c r="T8" s="305">
        <v>0.2</v>
      </c>
      <c r="U8" s="306"/>
    </row>
    <row r="9" spans="1:22" ht="22.5" customHeight="1" x14ac:dyDescent="0.5">
      <c r="A9" s="77"/>
      <c r="B9" s="301"/>
      <c r="C9" s="301"/>
      <c r="D9" s="301"/>
      <c r="E9" s="301"/>
      <c r="F9" s="301"/>
      <c r="G9" s="301"/>
      <c r="H9" s="301"/>
      <c r="I9" s="301"/>
      <c r="J9" s="80"/>
      <c r="K9" s="303"/>
      <c r="L9" s="304"/>
      <c r="M9" s="304"/>
      <c r="N9" s="304"/>
      <c r="O9" s="304"/>
      <c r="P9" s="304"/>
      <c r="Q9" s="304"/>
      <c r="R9" s="304"/>
      <c r="S9" s="304"/>
      <c r="T9" s="307"/>
      <c r="U9" s="306"/>
    </row>
    <row r="10" spans="1:22" ht="22.5" customHeight="1" x14ac:dyDescent="0.5">
      <c r="A10" s="77"/>
      <c r="B10" s="301"/>
      <c r="C10" s="301"/>
      <c r="D10" s="301"/>
      <c r="E10" s="301"/>
      <c r="F10" s="301"/>
      <c r="G10" s="301"/>
      <c r="H10" s="301"/>
      <c r="I10" s="301"/>
      <c r="K10" s="308" t="s">
        <v>396</v>
      </c>
      <c r="L10" s="309"/>
      <c r="M10" s="309"/>
      <c r="N10" s="309"/>
      <c r="O10" s="309"/>
      <c r="P10" s="309"/>
      <c r="Q10" s="309"/>
      <c r="R10" s="309"/>
      <c r="S10" s="310"/>
      <c r="T10" s="311">
        <v>0.2</v>
      </c>
      <c r="U10" s="312"/>
    </row>
    <row r="11" spans="1:22" ht="45" customHeight="1" x14ac:dyDescent="0.5">
      <c r="A11" s="77"/>
      <c r="B11" s="301"/>
      <c r="C11" s="301"/>
      <c r="D11" s="301"/>
      <c r="E11" s="301"/>
      <c r="F11" s="301"/>
      <c r="G11" s="301"/>
      <c r="H11" s="301"/>
      <c r="I11" s="301"/>
      <c r="K11" s="313" t="s">
        <v>397</v>
      </c>
      <c r="L11" s="314"/>
      <c r="M11" s="314"/>
      <c r="N11" s="314"/>
      <c r="O11" s="314"/>
      <c r="P11" s="314"/>
      <c r="Q11" s="314"/>
      <c r="R11" s="314"/>
      <c r="S11" s="315"/>
      <c r="T11" s="311">
        <v>0.2</v>
      </c>
      <c r="U11" s="312"/>
    </row>
    <row r="12" spans="1:22" ht="22.5" customHeight="1" thickBot="1" x14ac:dyDescent="0.55000000000000004">
      <c r="A12" s="77"/>
      <c r="B12" s="302"/>
      <c r="C12" s="302"/>
      <c r="D12" s="302"/>
      <c r="E12" s="302"/>
      <c r="F12" s="302"/>
      <c r="G12" s="302"/>
      <c r="H12" s="302"/>
      <c r="I12" s="302"/>
      <c r="K12" s="316" t="s">
        <v>398</v>
      </c>
      <c r="L12" s="317"/>
      <c r="M12" s="317"/>
      <c r="N12" s="317"/>
      <c r="O12" s="317"/>
      <c r="P12" s="317"/>
      <c r="Q12" s="317"/>
      <c r="R12" s="317"/>
      <c r="S12" s="318"/>
      <c r="T12" s="319">
        <v>0.5</v>
      </c>
      <c r="U12" s="320"/>
    </row>
    <row r="13" spans="1:22" ht="22.5" customHeight="1" thickBot="1" x14ac:dyDescent="0.55000000000000004">
      <c r="A13" s="77">
        <v>5</v>
      </c>
      <c r="B13" s="281" t="s">
        <v>399</v>
      </c>
      <c r="C13" s="282"/>
      <c r="D13" s="282"/>
      <c r="E13" s="282"/>
      <c r="F13" s="282"/>
      <c r="G13" s="282"/>
      <c r="H13" s="282"/>
      <c r="I13" s="283"/>
      <c r="K13" s="284" t="s">
        <v>400</v>
      </c>
      <c r="L13" s="285"/>
      <c r="M13" s="285"/>
      <c r="N13" s="285"/>
      <c r="O13" s="285"/>
      <c r="P13" s="285"/>
      <c r="Q13" s="285"/>
      <c r="R13" s="285"/>
      <c r="S13" s="285"/>
      <c r="T13" s="285"/>
      <c r="U13" s="285"/>
    </row>
    <row r="14" spans="1:22" ht="22.5" customHeight="1" x14ac:dyDescent="0.5">
      <c r="A14" s="77"/>
      <c r="B14" s="286" t="s">
        <v>766</v>
      </c>
      <c r="C14" s="286"/>
      <c r="D14" s="286"/>
      <c r="E14" s="286"/>
      <c r="F14" s="286"/>
      <c r="G14" s="286"/>
      <c r="H14" s="286"/>
      <c r="I14" s="286"/>
      <c r="K14" s="285"/>
      <c r="L14" s="285"/>
      <c r="M14" s="285"/>
      <c r="N14" s="285"/>
      <c r="O14" s="285"/>
      <c r="P14" s="285"/>
      <c r="Q14" s="285"/>
      <c r="R14" s="285"/>
      <c r="S14" s="285"/>
      <c r="T14" s="285"/>
      <c r="U14" s="285"/>
    </row>
    <row r="15" spans="1:22" ht="3.75" customHeight="1" x14ac:dyDescent="0.5">
      <c r="A15" s="77"/>
      <c r="B15" s="287"/>
      <c r="C15" s="287"/>
      <c r="D15" s="287"/>
      <c r="E15" s="287"/>
      <c r="F15" s="287"/>
      <c r="G15" s="287"/>
      <c r="H15" s="287"/>
      <c r="I15" s="287"/>
      <c r="K15" s="289"/>
      <c r="L15" s="289"/>
      <c r="M15" s="289"/>
      <c r="N15" s="289"/>
      <c r="O15" s="289"/>
      <c r="P15" s="289"/>
      <c r="Q15" s="289"/>
      <c r="R15" s="289"/>
      <c r="S15" s="289"/>
      <c r="T15" s="289"/>
      <c r="U15" s="289"/>
    </row>
    <row r="16" spans="1:22" ht="26.25" customHeight="1" x14ac:dyDescent="0.5">
      <c r="A16" s="77">
        <v>6</v>
      </c>
      <c r="B16" s="287"/>
      <c r="C16" s="287"/>
      <c r="D16" s="287"/>
      <c r="E16" s="287"/>
      <c r="F16" s="287"/>
      <c r="G16" s="287"/>
      <c r="H16" s="287"/>
      <c r="I16" s="287"/>
      <c r="K16" s="289"/>
      <c r="L16" s="289"/>
      <c r="M16" s="289"/>
      <c r="N16" s="289"/>
      <c r="O16" s="289"/>
      <c r="P16" s="289"/>
      <c r="Q16" s="289"/>
      <c r="R16" s="289"/>
      <c r="S16" s="289"/>
      <c r="T16" s="289"/>
      <c r="U16" s="289"/>
    </row>
    <row r="17" spans="2:21" ht="19.5" customHeight="1" x14ac:dyDescent="0.45">
      <c r="B17" s="287"/>
      <c r="C17" s="287"/>
      <c r="D17" s="287"/>
      <c r="E17" s="287"/>
      <c r="F17" s="287"/>
      <c r="G17" s="287"/>
      <c r="H17" s="287"/>
      <c r="I17" s="287"/>
      <c r="K17" s="289"/>
      <c r="L17" s="289"/>
      <c r="M17" s="289"/>
      <c r="N17" s="289"/>
      <c r="O17" s="289"/>
      <c r="P17" s="289"/>
      <c r="Q17" s="289"/>
      <c r="R17" s="289"/>
      <c r="S17" s="289"/>
      <c r="T17" s="289"/>
      <c r="U17" s="289"/>
    </row>
    <row r="18" spans="2:21" ht="19.5" customHeight="1" x14ac:dyDescent="0.5">
      <c r="B18" s="287"/>
      <c r="C18" s="287"/>
      <c r="D18" s="287"/>
      <c r="E18" s="287"/>
      <c r="F18" s="287"/>
      <c r="G18" s="287"/>
      <c r="H18" s="287"/>
      <c r="I18" s="287"/>
      <c r="K18" s="81"/>
      <c r="M18" s="289"/>
      <c r="N18" s="289"/>
      <c r="O18" s="289"/>
      <c r="P18" s="82"/>
      <c r="Q18" s="290"/>
      <c r="R18" s="290"/>
      <c r="S18" s="81"/>
      <c r="T18" s="81"/>
      <c r="U18" s="81"/>
    </row>
    <row r="19" spans="2:21" ht="21.75" customHeight="1" thickBot="1" x14ac:dyDescent="0.5">
      <c r="B19" s="288"/>
      <c r="C19" s="288"/>
      <c r="D19" s="288"/>
      <c r="E19" s="288"/>
      <c r="F19" s="288"/>
      <c r="G19" s="288"/>
      <c r="H19" s="288"/>
      <c r="I19" s="288"/>
    </row>
    <row r="20" spans="2:21" ht="3.75" customHeight="1" x14ac:dyDescent="0.45"/>
  </sheetData>
  <mergeCells count="33">
    <mergeCell ref="B4:I4"/>
    <mergeCell ref="K4:S4"/>
    <mergeCell ref="T4:U4"/>
    <mergeCell ref="B1:U1"/>
    <mergeCell ref="B2:I2"/>
    <mergeCell ref="K2:S3"/>
    <mergeCell ref="T2:U3"/>
    <mergeCell ref="B3:I3"/>
    <mergeCell ref="B5:H5"/>
    <mergeCell ref="K5:S5"/>
    <mergeCell ref="T5:U5"/>
    <mergeCell ref="B6:I6"/>
    <mergeCell ref="K6:S6"/>
    <mergeCell ref="T6:U6"/>
    <mergeCell ref="B7:G7"/>
    <mergeCell ref="H7:I7"/>
    <mergeCell ref="K7:S7"/>
    <mergeCell ref="T7:U7"/>
    <mergeCell ref="B8:I12"/>
    <mergeCell ref="K8:S9"/>
    <mergeCell ref="T8:U9"/>
    <mergeCell ref="K10:S10"/>
    <mergeCell ref="T10:U10"/>
    <mergeCell ref="K11:S11"/>
    <mergeCell ref="T11:U11"/>
    <mergeCell ref="K12:S12"/>
    <mergeCell ref="T12:U12"/>
    <mergeCell ref="B13:I13"/>
    <mergeCell ref="K13:U14"/>
    <mergeCell ref="B14:I19"/>
    <mergeCell ref="K15:U17"/>
    <mergeCell ref="M18:O18"/>
    <mergeCell ref="Q18:R18"/>
  </mergeCells>
  <hyperlinks>
    <hyperlink ref="B3" r:id="rId1" location="'إدخال البيانات'!D2" display="المخصص" xr:uid="{00000000-0004-0000-0000-000000000000}"/>
    <hyperlink ref="H7" location="الإستمارة!Q1" display="الإستمارة وإطبع منها أربعة نسخ" xr:uid="{00000000-0004-0000-0000-000001000000}"/>
    <hyperlink ref="B3:C3" location="'إدخال البيانات'!D2" display="اضغط هنا" xr:uid="{00000000-0004-0000-0000-000002000000}"/>
    <hyperlink ref="B3:I3" location="'إدخال البيانات'!B2" display="تملئ صفحة إدخال البيانات بالمعلومات المطلوبة وبشكل دقيق وصحيح" xr:uid="{00000000-0004-0000-0000-000003000000}"/>
    <hyperlink ref="B4:I4" location="'اختيار المقررات'!E1" display="الانتقال إلى صفحة اختيار المقررات" xr:uid="{00000000-0004-0000-0000-000004000000}"/>
    <hyperlink ref="H7:I7" location="الإستمارة!Q1" display="الإستمارة وإطبع منها أربعة نسخ" xr:uid="{00000000-0004-0000-0000-000005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S76"/>
  <sheetViews>
    <sheetView showGridLines="0" rightToLeft="1" tabSelected="1" zoomScale="90" zoomScaleNormal="90" workbookViewId="0">
      <selection activeCell="C1" sqref="C1"/>
    </sheetView>
  </sheetViews>
  <sheetFormatPr defaultColWidth="9" defaultRowHeight="14.25" x14ac:dyDescent="0.2"/>
  <cols>
    <col min="1" max="1" width="13.875" style="1" bestFit="1" customWidth="1"/>
    <col min="2" max="2" width="22.25" style="1" customWidth="1"/>
    <col min="3" max="3" width="18.875" style="1" customWidth="1"/>
    <col min="4" max="4" width="26" style="1" customWidth="1"/>
    <col min="5" max="5" width="20.375" style="1" customWidth="1"/>
    <col min="6" max="6" width="20" style="1" customWidth="1"/>
    <col min="7" max="7" width="11.25" style="1" bestFit="1" customWidth="1"/>
    <col min="8" max="8" width="18.875" style="1" hidden="1" customWidth="1"/>
    <col min="9" max="9" width="3.25" style="1" hidden="1" customWidth="1"/>
    <col min="10" max="10" width="14.25" style="1" hidden="1" customWidth="1"/>
    <col min="11" max="11" width="11" style="1" hidden="1" customWidth="1"/>
    <col min="12" max="12" width="3.25" style="1" hidden="1" customWidth="1"/>
    <col min="13" max="13" width="9" style="1" hidden="1" customWidth="1"/>
    <col min="14" max="14" width="20" style="170" hidden="1" customWidth="1"/>
    <col min="15" max="15" width="3" style="170" hidden="1" customWidth="1"/>
    <col min="16" max="16" width="13.75" style="1" hidden="1" customWidth="1"/>
    <col min="17" max="18" width="9" style="1" hidden="1" customWidth="1"/>
    <col min="19" max="19" width="2.25" style="1" hidden="1" customWidth="1"/>
    <col min="20" max="20" width="5.25" style="1" hidden="1" customWidth="1"/>
    <col min="21" max="21" width="2.25" style="1" hidden="1" customWidth="1"/>
    <col min="22" max="22" width="3.75" style="1" hidden="1" customWidth="1"/>
    <col min="23" max="23" width="2.25" style="1" hidden="1" customWidth="1"/>
    <col min="24" max="24" width="10.375" style="1" hidden="1" customWidth="1"/>
    <col min="25" max="26" width="0" style="1" hidden="1" customWidth="1"/>
    <col min="27" max="27" width="3.25" style="1" hidden="1" customWidth="1"/>
    <col min="28" max="28" width="5.375" style="1" hidden="1" customWidth="1"/>
    <col min="29" max="35" width="0" style="1" hidden="1" customWidth="1"/>
    <col min="36" max="16384" width="9" style="1"/>
  </cols>
  <sheetData>
    <row r="1" spans="1:45" ht="25.9" customHeight="1" x14ac:dyDescent="0.2">
      <c r="A1" s="349" t="s">
        <v>612</v>
      </c>
      <c r="B1" s="349"/>
      <c r="C1" s="168"/>
      <c r="D1" s="169" t="e">
        <f>VLOOKUP(C1,ورقة2!A2:B8273,2,0)</f>
        <v>#N/A</v>
      </c>
      <c r="F1" s="1" t="e">
        <f>IF(VLOOKUP(C1,ورقة2!A1:AC4322,29,0)="","",VLOOKUP(C1,ورقة2!A1:AC4322,29,0))</f>
        <v>#N/A</v>
      </c>
    </row>
    <row r="2" spans="1:45" ht="52.9" customHeight="1" x14ac:dyDescent="0.2">
      <c r="A2" s="350" t="e">
        <f>IF(F1="","",IF(F1="ضعف الرسوم","ستسدد ضعف الرسوم بناءً على قرار مجلس التعليم العالي رقم268 تاريخ"&amp;2021&amp;"/"&amp;8&amp;"/"&amp;11,"لقد"&amp;" "&amp;F1&amp;" "&amp;"وعليك أن تسجل خلال موعد أقصاه نهاية فترة التسجيل في الفصل الأول للعام الدراسي الحالي حيث تم منحك عام إضافي واحد لاتمام دراستك بموجب قرار مجلس التعليم العالي رقم 150 تاريخ "&amp;2022&amp;"/"&amp;3&amp;"/"&amp;27&amp;" "&amp;"وعليه يتم تسديد رسم أي مقرر 35000 ليرة سورية "))</f>
        <v>#N/A</v>
      </c>
      <c r="B2" s="350"/>
      <c r="C2" s="350"/>
      <c r="D2" s="350"/>
      <c r="E2" s="350"/>
      <c r="F2" s="350"/>
      <c r="G2" s="350"/>
    </row>
    <row r="3" spans="1:45" ht="15" thickBot="1" x14ac:dyDescent="0.25">
      <c r="I3" s="348" t="s">
        <v>10</v>
      </c>
      <c r="J3" s="348"/>
      <c r="L3" s="348" t="s">
        <v>57</v>
      </c>
      <c r="M3" s="348"/>
      <c r="N3" s="1"/>
      <c r="O3" s="348"/>
      <c r="P3" s="348"/>
      <c r="S3" s="348" t="s">
        <v>613</v>
      </c>
      <c r="T3" s="348"/>
      <c r="U3" s="348" t="s">
        <v>11</v>
      </c>
      <c r="V3" s="348"/>
      <c r="X3" s="1" t="s">
        <v>9</v>
      </c>
      <c r="AA3" s="1">
        <v>1</v>
      </c>
      <c r="AB3" s="1">
        <v>1950</v>
      </c>
    </row>
    <row r="4" spans="1:45" ht="34.15" customHeight="1" thickTop="1" x14ac:dyDescent="0.2">
      <c r="A4" s="171" t="s">
        <v>52</v>
      </c>
      <c r="B4" s="171" t="s">
        <v>618</v>
      </c>
      <c r="C4" s="171" t="s">
        <v>349</v>
      </c>
      <c r="D4" s="172" t="s">
        <v>619</v>
      </c>
      <c r="E4" s="172" t="s">
        <v>363</v>
      </c>
      <c r="F4" s="171" t="s">
        <v>55</v>
      </c>
      <c r="G4" s="173" t="s">
        <v>203</v>
      </c>
      <c r="I4" s="93"/>
      <c r="J4" s="93"/>
      <c r="L4" s="93"/>
      <c r="M4" s="93"/>
      <c r="N4" s="1"/>
      <c r="O4" s="93"/>
      <c r="P4" s="93"/>
      <c r="S4" s="93"/>
      <c r="T4" s="93"/>
      <c r="U4" s="93"/>
      <c r="V4" s="93"/>
    </row>
    <row r="5" spans="1:45" ht="34.15" customHeight="1" thickBot="1" x14ac:dyDescent="0.25">
      <c r="A5" s="174"/>
      <c r="B5" s="175"/>
      <c r="C5" s="175"/>
      <c r="D5" s="174"/>
      <c r="E5" s="174"/>
      <c r="F5" s="175"/>
      <c r="G5" s="176"/>
      <c r="I5" s="93"/>
      <c r="J5" s="93"/>
      <c r="L5" s="93"/>
      <c r="M5" s="93"/>
      <c r="N5" s="1"/>
      <c r="O5" s="93"/>
      <c r="P5" s="93"/>
      <c r="S5" s="93"/>
      <c r="T5" s="93"/>
      <c r="U5" s="93"/>
      <c r="V5" s="93"/>
    </row>
    <row r="6" spans="1:45" ht="34.15" customHeight="1" thickTop="1" x14ac:dyDescent="0.2">
      <c r="A6" s="177" t="s">
        <v>49</v>
      </c>
      <c r="B6" s="178" t="s">
        <v>50</v>
      </c>
      <c r="C6" s="178"/>
      <c r="D6" s="178"/>
      <c r="E6" s="178"/>
      <c r="F6" s="179"/>
      <c r="I6" s="1">
        <v>1</v>
      </c>
      <c r="J6" s="1" t="s">
        <v>375</v>
      </c>
      <c r="L6" s="180" t="s">
        <v>614</v>
      </c>
      <c r="M6" s="1" t="s">
        <v>352</v>
      </c>
      <c r="N6" s="1"/>
      <c r="S6" s="1">
        <v>1</v>
      </c>
      <c r="T6" s="1" t="s">
        <v>353</v>
      </c>
      <c r="U6" s="1">
        <v>1</v>
      </c>
      <c r="V6" s="1" t="s">
        <v>373</v>
      </c>
      <c r="W6" s="1">
        <v>1</v>
      </c>
      <c r="X6" s="1" t="s">
        <v>457</v>
      </c>
      <c r="AA6" s="1">
        <v>2</v>
      </c>
      <c r="AB6" s="1">
        <v>1951</v>
      </c>
    </row>
    <row r="7" spans="1:45" s="182" customFormat="1" ht="34.15" customHeight="1" x14ac:dyDescent="0.2">
      <c r="A7" s="186" t="e">
        <f>IF(A8&lt;&gt;"",A8,VLOOKUP($C$1,ورقة2!$A$3:$L$4322,3,0))</f>
        <v>#N/A</v>
      </c>
      <c r="B7" s="181" t="e">
        <f>IF(B8&lt;&gt;"",B8,VLOOKUP($C$1,ورقة2!$A$3:$L$4322,4,0))</f>
        <v>#N/A</v>
      </c>
      <c r="C7" s="181"/>
      <c r="D7" s="181"/>
      <c r="E7" s="181"/>
      <c r="F7" s="187"/>
      <c r="I7" s="1">
        <v>2</v>
      </c>
      <c r="J7" s="1" t="s">
        <v>380</v>
      </c>
      <c r="L7" s="180" t="s">
        <v>615</v>
      </c>
      <c r="M7" s="1" t="s">
        <v>359</v>
      </c>
      <c r="N7" s="1"/>
      <c r="O7" s="170"/>
      <c r="P7" s="1"/>
      <c r="Q7" s="1"/>
      <c r="R7" s="1"/>
      <c r="S7" s="1">
        <v>2</v>
      </c>
      <c r="T7" s="1" t="s">
        <v>376</v>
      </c>
      <c r="U7" s="1">
        <v>2</v>
      </c>
      <c r="V7" s="1" t="s">
        <v>374</v>
      </c>
      <c r="W7" s="1">
        <v>2</v>
      </c>
      <c r="X7" s="1" t="s">
        <v>616</v>
      </c>
      <c r="Y7" s="1"/>
      <c r="AA7" s="1">
        <v>3</v>
      </c>
      <c r="AB7" s="1">
        <v>1952</v>
      </c>
    </row>
    <row r="8" spans="1:45" ht="34.15" customHeight="1" thickBot="1" x14ac:dyDescent="0.25">
      <c r="A8" s="183"/>
      <c r="B8" s="175"/>
      <c r="C8" s="175"/>
      <c r="D8" s="175"/>
      <c r="E8" s="175"/>
      <c r="F8" s="176"/>
      <c r="I8" s="1">
        <v>3</v>
      </c>
      <c r="J8" s="1" t="s">
        <v>637</v>
      </c>
      <c r="L8" s="180" t="s">
        <v>617</v>
      </c>
      <c r="M8" s="1" t="s">
        <v>354</v>
      </c>
      <c r="N8" s="1"/>
      <c r="S8" s="1">
        <v>6</v>
      </c>
      <c r="T8" s="1" t="s">
        <v>601</v>
      </c>
      <c r="W8" s="1">
        <v>3</v>
      </c>
      <c r="X8" s="1" t="s">
        <v>458</v>
      </c>
      <c r="AA8" s="1">
        <v>4</v>
      </c>
      <c r="AB8" s="1">
        <v>1953</v>
      </c>
      <c r="AJ8" s="346" t="s">
        <v>852</v>
      </c>
      <c r="AK8" s="346"/>
      <c r="AL8" s="346"/>
      <c r="AM8" s="346"/>
      <c r="AN8" s="346"/>
      <c r="AO8" s="346"/>
      <c r="AP8" s="346"/>
      <c r="AQ8" s="346"/>
      <c r="AR8" s="346"/>
      <c r="AS8" s="346"/>
    </row>
    <row r="9" spans="1:45" ht="34.15" customHeight="1" thickTop="1" x14ac:dyDescent="0.2">
      <c r="A9" s="184" t="s">
        <v>51</v>
      </c>
      <c r="B9" s="171" t="s">
        <v>6</v>
      </c>
      <c r="C9" s="171" t="s">
        <v>10</v>
      </c>
      <c r="D9" s="173" t="s">
        <v>11</v>
      </c>
      <c r="E9" s="184" t="s">
        <v>366</v>
      </c>
      <c r="F9" s="171" t="s">
        <v>53</v>
      </c>
      <c r="G9" s="173" t="s">
        <v>54</v>
      </c>
      <c r="I9" s="1">
        <v>4</v>
      </c>
      <c r="J9" s="1" t="s">
        <v>382</v>
      </c>
      <c r="L9" s="180" t="s">
        <v>621</v>
      </c>
      <c r="M9" s="1" t="s">
        <v>360</v>
      </c>
      <c r="N9" s="1"/>
      <c r="S9" s="170"/>
      <c r="W9" s="1">
        <v>4</v>
      </c>
      <c r="X9" s="1" t="s">
        <v>460</v>
      </c>
      <c r="AA9" s="1">
        <v>5</v>
      </c>
      <c r="AB9" s="1">
        <v>1954</v>
      </c>
    </row>
    <row r="10" spans="1:45" ht="34.15" customHeight="1" x14ac:dyDescent="0.2">
      <c r="A10" s="188" t="e">
        <f>IF(A11&lt;&gt;"",A11,VLOOKUP($C$1,ورقة2!$A$3:$L$4322,6,0))</f>
        <v>#N/A</v>
      </c>
      <c r="B10" s="181" t="e">
        <f>IF(B11&lt;&gt;"",B11,VLOOKUP($C$1,ورقة2!$A$3:$L$4322,7,0))</f>
        <v>#N/A</v>
      </c>
      <c r="C10" s="181" t="e">
        <f>IF(C11&lt;&gt;"",C11,VLOOKUP($C$1,ورقة2!$A$3:$L$4322,8,0))</f>
        <v>#N/A</v>
      </c>
      <c r="D10" s="187" t="e">
        <f>IF(D11&lt;&gt;"",D11,VLOOKUP($C$1,ورقة2!$A$3:$L$4322,5,0))</f>
        <v>#N/A</v>
      </c>
      <c r="E10" s="186" t="e">
        <f>IF(E11&lt;&gt;"",E11,VLOOKUP($C$1,ورقة2!$A$3:$L$4322,10,0))</f>
        <v>#N/A</v>
      </c>
      <c r="F10" s="181" t="e">
        <f>IF(F11&lt;&gt;"",F11,VLOOKUP($C$1,ورقة2!$A$3:$L$4322,11,0))</f>
        <v>#N/A</v>
      </c>
      <c r="G10" s="187" t="e">
        <f>IF(G11&lt;&gt;"",G11,VLOOKUP($C$1,ورقة2!$A$3:$L$4322,12,0))</f>
        <v>#N/A</v>
      </c>
      <c r="I10" s="1">
        <v>5</v>
      </c>
      <c r="J10" s="1" t="s">
        <v>381</v>
      </c>
      <c r="L10" s="180" t="s">
        <v>622</v>
      </c>
      <c r="M10" s="1" t="s">
        <v>361</v>
      </c>
      <c r="N10" s="1"/>
      <c r="S10" s="170"/>
      <c r="W10" s="1">
        <v>5</v>
      </c>
      <c r="X10" s="1" t="s">
        <v>456</v>
      </c>
      <c r="AA10" s="1">
        <v>6</v>
      </c>
      <c r="AB10" s="1">
        <v>1955</v>
      </c>
    </row>
    <row r="11" spans="1:45" ht="34.15" customHeight="1" thickBot="1" x14ac:dyDescent="0.25">
      <c r="A11" s="185"/>
      <c r="B11" s="175"/>
      <c r="C11" s="175"/>
      <c r="D11" s="176"/>
      <c r="E11" s="183"/>
      <c r="F11" s="175"/>
      <c r="G11" s="176"/>
      <c r="I11" s="1">
        <v>6</v>
      </c>
      <c r="J11" s="1" t="s">
        <v>383</v>
      </c>
      <c r="L11" s="180" t="s">
        <v>620</v>
      </c>
      <c r="M11" s="1" t="s">
        <v>362</v>
      </c>
      <c r="N11" s="1"/>
      <c r="W11" s="1">
        <v>6</v>
      </c>
      <c r="X11" s="1" t="s">
        <v>459</v>
      </c>
      <c r="AA11" s="1">
        <v>7</v>
      </c>
      <c r="AB11" s="1">
        <v>1956</v>
      </c>
      <c r="AJ11" s="347" t="s">
        <v>852</v>
      </c>
      <c r="AK11" s="346"/>
      <c r="AL11" s="346"/>
      <c r="AM11" s="346"/>
      <c r="AN11" s="346"/>
      <c r="AO11" s="346"/>
      <c r="AP11" s="346"/>
      <c r="AQ11" s="346"/>
      <c r="AR11" s="346"/>
      <c r="AS11" s="346"/>
    </row>
    <row r="12" spans="1:45" ht="23.25" customHeight="1" thickTop="1" x14ac:dyDescent="0.2">
      <c r="I12" s="1">
        <v>7</v>
      </c>
      <c r="J12" s="1" t="s">
        <v>546</v>
      </c>
      <c r="L12" s="180" t="s">
        <v>623</v>
      </c>
      <c r="M12" s="1" t="s">
        <v>365</v>
      </c>
      <c r="N12" s="1"/>
      <c r="W12" s="1">
        <v>7</v>
      </c>
      <c r="X12" s="1" t="s">
        <v>61</v>
      </c>
      <c r="AA12" s="1">
        <v>8</v>
      </c>
      <c r="AB12" s="1">
        <v>1957</v>
      </c>
    </row>
    <row r="13" spans="1:45" ht="33.75" customHeight="1" x14ac:dyDescent="0.2">
      <c r="I13" s="1">
        <v>8</v>
      </c>
      <c r="J13" s="1" t="s">
        <v>625</v>
      </c>
      <c r="L13" s="180" t="s">
        <v>624</v>
      </c>
      <c r="M13" s="1" t="s">
        <v>370</v>
      </c>
      <c r="N13" s="1"/>
      <c r="W13" s="1">
        <v>8</v>
      </c>
      <c r="X13" s="1" t="s">
        <v>67</v>
      </c>
      <c r="AA13" s="1">
        <v>9</v>
      </c>
      <c r="AB13" s="1">
        <v>1958</v>
      </c>
    </row>
    <row r="14" spans="1:45" ht="23.25" customHeight="1" x14ac:dyDescent="0.2">
      <c r="I14" s="1">
        <v>9</v>
      </c>
      <c r="J14" s="1" t="s">
        <v>638</v>
      </c>
      <c r="L14" s="180" t="s">
        <v>626</v>
      </c>
      <c r="M14" s="1" t="s">
        <v>371</v>
      </c>
      <c r="N14" s="1"/>
      <c r="O14" s="1"/>
      <c r="W14" s="1">
        <v>9</v>
      </c>
      <c r="X14" s="1" t="s">
        <v>609</v>
      </c>
      <c r="AA14" s="1">
        <v>10</v>
      </c>
      <c r="AB14" s="1">
        <v>1959</v>
      </c>
    </row>
    <row r="15" spans="1:45" ht="33.75" customHeight="1" x14ac:dyDescent="0.2">
      <c r="I15" s="1">
        <v>10</v>
      </c>
      <c r="J15" s="1" t="s">
        <v>639</v>
      </c>
      <c r="L15" s="180" t="s">
        <v>627</v>
      </c>
      <c r="M15" s="1" t="s">
        <v>364</v>
      </c>
      <c r="N15" s="1"/>
      <c r="O15" s="1"/>
      <c r="AA15" s="1">
        <v>11</v>
      </c>
      <c r="AB15" s="1">
        <v>1960</v>
      </c>
    </row>
    <row r="16" spans="1:45" x14ac:dyDescent="0.2">
      <c r="I16" s="1">
        <v>11</v>
      </c>
      <c r="J16" s="1" t="s">
        <v>640</v>
      </c>
      <c r="L16" s="180" t="s">
        <v>628</v>
      </c>
      <c r="M16" s="1" t="s">
        <v>372</v>
      </c>
      <c r="N16" s="1"/>
      <c r="O16" s="1"/>
      <c r="AA16" s="1">
        <v>12</v>
      </c>
      <c r="AB16" s="1">
        <v>1961</v>
      </c>
    </row>
    <row r="17" spans="7:28" x14ac:dyDescent="0.2">
      <c r="I17" s="1">
        <v>12</v>
      </c>
      <c r="J17" s="1" t="s">
        <v>641</v>
      </c>
      <c r="L17" s="180" t="s">
        <v>629</v>
      </c>
      <c r="M17" s="1" t="s">
        <v>369</v>
      </c>
      <c r="N17" s="1"/>
      <c r="O17" s="1"/>
      <c r="AA17" s="1">
        <v>13</v>
      </c>
      <c r="AB17" s="1">
        <v>1962</v>
      </c>
    </row>
    <row r="18" spans="7:28" x14ac:dyDescent="0.2">
      <c r="I18" s="1">
        <v>13</v>
      </c>
      <c r="J18" s="1" t="s">
        <v>642</v>
      </c>
      <c r="L18" s="180" t="s">
        <v>630</v>
      </c>
      <c r="M18" s="1" t="s">
        <v>367</v>
      </c>
      <c r="N18" s="1"/>
      <c r="O18" s="1"/>
      <c r="AA18" s="1">
        <v>14</v>
      </c>
      <c r="AB18" s="1">
        <v>1963</v>
      </c>
    </row>
    <row r="19" spans="7:28" x14ac:dyDescent="0.2">
      <c r="I19" s="1">
        <v>14</v>
      </c>
      <c r="J19" s="1" t="s">
        <v>643</v>
      </c>
      <c r="L19" s="180" t="s">
        <v>631</v>
      </c>
      <c r="M19" s="1" t="s">
        <v>368</v>
      </c>
      <c r="N19" s="1"/>
      <c r="O19" s="1"/>
      <c r="AA19" s="1">
        <v>15</v>
      </c>
      <c r="AB19" s="1">
        <v>1964</v>
      </c>
    </row>
    <row r="20" spans="7:28" x14ac:dyDescent="0.2">
      <c r="I20" s="1">
        <v>15</v>
      </c>
      <c r="J20" s="1" t="s">
        <v>684</v>
      </c>
      <c r="L20" s="180" t="s">
        <v>632</v>
      </c>
      <c r="M20" s="1" t="s">
        <v>600</v>
      </c>
      <c r="AA20" s="1">
        <v>16</v>
      </c>
      <c r="AB20" s="1">
        <v>1965</v>
      </c>
    </row>
    <row r="21" spans="7:28" x14ac:dyDescent="0.2">
      <c r="I21" s="1">
        <v>16</v>
      </c>
      <c r="J21" s="1" t="s">
        <v>689</v>
      </c>
      <c r="L21" s="180" t="s">
        <v>633</v>
      </c>
      <c r="M21" s="1" t="s">
        <v>634</v>
      </c>
      <c r="AA21" s="1">
        <v>17</v>
      </c>
      <c r="AB21" s="1">
        <v>1966</v>
      </c>
    </row>
    <row r="22" spans="7:28" x14ac:dyDescent="0.2">
      <c r="AA22" s="1">
        <v>18</v>
      </c>
      <c r="AB22" s="1">
        <v>1967</v>
      </c>
    </row>
    <row r="23" spans="7:28" x14ac:dyDescent="0.2">
      <c r="G23" s="46" t="s">
        <v>373</v>
      </c>
      <c r="AA23" s="1">
        <v>19</v>
      </c>
      <c r="AB23" s="1">
        <v>1968</v>
      </c>
    </row>
    <row r="24" spans="7:28" x14ac:dyDescent="0.2">
      <c r="G24" s="46" t="s">
        <v>374</v>
      </c>
      <c r="AA24" s="1">
        <v>20</v>
      </c>
      <c r="AB24" s="1">
        <v>1969</v>
      </c>
    </row>
    <row r="25" spans="7:28" x14ac:dyDescent="0.2">
      <c r="AA25" s="1">
        <v>21</v>
      </c>
      <c r="AB25" s="1">
        <v>1970</v>
      </c>
    </row>
    <row r="26" spans="7:28" x14ac:dyDescent="0.2">
      <c r="AA26" s="1">
        <v>22</v>
      </c>
      <c r="AB26" s="1">
        <v>1971</v>
      </c>
    </row>
    <row r="27" spans="7:28" x14ac:dyDescent="0.2">
      <c r="AA27" s="1">
        <v>23</v>
      </c>
      <c r="AB27" s="1">
        <v>1972</v>
      </c>
    </row>
    <row r="28" spans="7:28" x14ac:dyDescent="0.2">
      <c r="AA28" s="1">
        <v>24</v>
      </c>
      <c r="AB28" s="1">
        <v>1973</v>
      </c>
    </row>
    <row r="29" spans="7:28" x14ac:dyDescent="0.2">
      <c r="AA29" s="1">
        <v>25</v>
      </c>
      <c r="AB29" s="1">
        <v>1974</v>
      </c>
    </row>
    <row r="30" spans="7:28" x14ac:dyDescent="0.2">
      <c r="AA30" s="1">
        <v>26</v>
      </c>
      <c r="AB30" s="1">
        <v>1975</v>
      </c>
    </row>
    <row r="31" spans="7:28" x14ac:dyDescent="0.2">
      <c r="AA31" s="1">
        <v>27</v>
      </c>
      <c r="AB31" s="1">
        <v>1976</v>
      </c>
    </row>
    <row r="32" spans="7:28" x14ac:dyDescent="0.2">
      <c r="AA32" s="1">
        <v>28</v>
      </c>
      <c r="AB32" s="1">
        <v>1977</v>
      </c>
    </row>
    <row r="33" spans="27:28" x14ac:dyDescent="0.2">
      <c r="AA33" s="1">
        <v>29</v>
      </c>
      <c r="AB33" s="1">
        <v>1978</v>
      </c>
    </row>
    <row r="34" spans="27:28" x14ac:dyDescent="0.2">
      <c r="AA34" s="1">
        <v>30</v>
      </c>
      <c r="AB34" s="1">
        <v>1979</v>
      </c>
    </row>
    <row r="35" spans="27:28" x14ac:dyDescent="0.2">
      <c r="AA35" s="1">
        <v>31</v>
      </c>
      <c r="AB35" s="1">
        <v>1980</v>
      </c>
    </row>
    <row r="36" spans="27:28" x14ac:dyDescent="0.2">
      <c r="AA36" s="1">
        <v>32</v>
      </c>
      <c r="AB36" s="1">
        <v>1981</v>
      </c>
    </row>
    <row r="37" spans="27:28" x14ac:dyDescent="0.2">
      <c r="AA37" s="1">
        <v>33</v>
      </c>
      <c r="AB37" s="1">
        <v>1982</v>
      </c>
    </row>
    <row r="38" spans="27:28" x14ac:dyDescent="0.2">
      <c r="AA38" s="1">
        <v>34</v>
      </c>
      <c r="AB38" s="1">
        <v>1983</v>
      </c>
    </row>
    <row r="39" spans="27:28" x14ac:dyDescent="0.2">
      <c r="AA39" s="1">
        <v>35</v>
      </c>
      <c r="AB39" s="1">
        <v>1984</v>
      </c>
    </row>
    <row r="40" spans="27:28" x14ac:dyDescent="0.2">
      <c r="AA40" s="1">
        <v>36</v>
      </c>
      <c r="AB40" s="1">
        <v>1985</v>
      </c>
    </row>
    <row r="41" spans="27:28" x14ac:dyDescent="0.2">
      <c r="AA41" s="1">
        <v>37</v>
      </c>
      <c r="AB41" s="1">
        <v>1986</v>
      </c>
    </row>
    <row r="42" spans="27:28" x14ac:dyDescent="0.2">
      <c r="AA42" s="1">
        <v>38</v>
      </c>
      <c r="AB42" s="1">
        <v>1987</v>
      </c>
    </row>
    <row r="43" spans="27:28" x14ac:dyDescent="0.2">
      <c r="AA43" s="1">
        <v>39</v>
      </c>
      <c r="AB43" s="1">
        <v>1988</v>
      </c>
    </row>
    <row r="44" spans="27:28" x14ac:dyDescent="0.2">
      <c r="AA44" s="1">
        <v>40</v>
      </c>
      <c r="AB44" s="1">
        <v>1989</v>
      </c>
    </row>
    <row r="45" spans="27:28" x14ac:dyDescent="0.2">
      <c r="AA45" s="1">
        <v>41</v>
      </c>
      <c r="AB45" s="1">
        <v>1990</v>
      </c>
    </row>
    <row r="46" spans="27:28" x14ac:dyDescent="0.2">
      <c r="AA46" s="1">
        <v>42</v>
      </c>
      <c r="AB46" s="1">
        <v>1991</v>
      </c>
    </row>
    <row r="47" spans="27:28" x14ac:dyDescent="0.2">
      <c r="AA47" s="1">
        <v>43</v>
      </c>
      <c r="AB47" s="1">
        <v>1992</v>
      </c>
    </row>
    <row r="48" spans="27:28" x14ac:dyDescent="0.2">
      <c r="AA48" s="1">
        <v>44</v>
      </c>
      <c r="AB48" s="1">
        <v>1993</v>
      </c>
    </row>
    <row r="49" spans="27:28" x14ac:dyDescent="0.2">
      <c r="AA49" s="1">
        <v>45</v>
      </c>
      <c r="AB49" s="1">
        <v>1994</v>
      </c>
    </row>
    <row r="50" spans="27:28" x14ac:dyDescent="0.2">
      <c r="AA50" s="1">
        <v>46</v>
      </c>
      <c r="AB50" s="1">
        <v>1995</v>
      </c>
    </row>
    <row r="51" spans="27:28" x14ac:dyDescent="0.2">
      <c r="AA51" s="1">
        <v>47</v>
      </c>
      <c r="AB51" s="1">
        <v>1996</v>
      </c>
    </row>
    <row r="52" spans="27:28" x14ac:dyDescent="0.2">
      <c r="AA52" s="1">
        <v>48</v>
      </c>
      <c r="AB52" s="1">
        <v>1997</v>
      </c>
    </row>
    <row r="53" spans="27:28" x14ac:dyDescent="0.2">
      <c r="AA53" s="1">
        <v>49</v>
      </c>
      <c r="AB53" s="1">
        <v>1998</v>
      </c>
    </row>
    <row r="54" spans="27:28" x14ac:dyDescent="0.2">
      <c r="AA54" s="1">
        <v>50</v>
      </c>
      <c r="AB54" s="1">
        <v>1999</v>
      </c>
    </row>
    <row r="55" spans="27:28" x14ac:dyDescent="0.2">
      <c r="AA55" s="1">
        <v>51</v>
      </c>
      <c r="AB55" s="1">
        <v>2000</v>
      </c>
    </row>
    <row r="56" spans="27:28" x14ac:dyDescent="0.2">
      <c r="AA56" s="1">
        <v>52</v>
      </c>
      <c r="AB56" s="1">
        <v>2001</v>
      </c>
    </row>
    <row r="57" spans="27:28" x14ac:dyDescent="0.2">
      <c r="AA57" s="1">
        <v>53</v>
      </c>
      <c r="AB57" s="1">
        <v>2002</v>
      </c>
    </row>
    <row r="58" spans="27:28" x14ac:dyDescent="0.2">
      <c r="AA58" s="1">
        <v>54</v>
      </c>
      <c r="AB58" s="1">
        <v>2003</v>
      </c>
    </row>
    <row r="59" spans="27:28" x14ac:dyDescent="0.2">
      <c r="AA59" s="1">
        <v>55</v>
      </c>
      <c r="AB59" s="1">
        <v>2004</v>
      </c>
    </row>
    <row r="60" spans="27:28" x14ac:dyDescent="0.2">
      <c r="AA60" s="1">
        <v>56</v>
      </c>
      <c r="AB60" s="1">
        <v>2005</v>
      </c>
    </row>
    <row r="61" spans="27:28" x14ac:dyDescent="0.2">
      <c r="AA61" s="1">
        <v>57</v>
      </c>
      <c r="AB61" s="1">
        <v>2006</v>
      </c>
    </row>
    <row r="62" spans="27:28" x14ac:dyDescent="0.2">
      <c r="AA62" s="1">
        <v>58</v>
      </c>
      <c r="AB62" s="1">
        <v>2007</v>
      </c>
    </row>
    <row r="63" spans="27:28" x14ac:dyDescent="0.2">
      <c r="AA63" s="1">
        <v>59</v>
      </c>
      <c r="AB63" s="1">
        <v>2008</v>
      </c>
    </row>
    <row r="64" spans="27:28" x14ac:dyDescent="0.2">
      <c r="AA64" s="1">
        <v>60</v>
      </c>
      <c r="AB64" s="1">
        <v>2009</v>
      </c>
    </row>
    <row r="65" spans="27:28" x14ac:dyDescent="0.2">
      <c r="AA65" s="1">
        <v>61</v>
      </c>
      <c r="AB65" s="1">
        <v>2010</v>
      </c>
    </row>
    <row r="66" spans="27:28" x14ac:dyDescent="0.2">
      <c r="AA66" s="1">
        <v>62</v>
      </c>
      <c r="AB66" s="1">
        <v>2011</v>
      </c>
    </row>
    <row r="67" spans="27:28" x14ac:dyDescent="0.2">
      <c r="AA67" s="1">
        <v>63</v>
      </c>
      <c r="AB67" s="1">
        <v>2012</v>
      </c>
    </row>
    <row r="68" spans="27:28" x14ac:dyDescent="0.2">
      <c r="AA68" s="1">
        <v>64</v>
      </c>
      <c r="AB68" s="1">
        <v>2013</v>
      </c>
    </row>
    <row r="69" spans="27:28" x14ac:dyDescent="0.2">
      <c r="AA69" s="1">
        <v>65</v>
      </c>
      <c r="AB69" s="1">
        <v>2014</v>
      </c>
    </row>
    <row r="70" spans="27:28" x14ac:dyDescent="0.2">
      <c r="AA70" s="1">
        <v>66</v>
      </c>
      <c r="AB70" s="1">
        <v>2015</v>
      </c>
    </row>
    <row r="71" spans="27:28" x14ac:dyDescent="0.2">
      <c r="AA71" s="1">
        <v>67</v>
      </c>
      <c r="AB71" s="1">
        <v>2016</v>
      </c>
    </row>
    <row r="72" spans="27:28" x14ac:dyDescent="0.2">
      <c r="AA72" s="1">
        <v>68</v>
      </c>
      <c r="AB72" s="1">
        <v>2017</v>
      </c>
    </row>
    <row r="73" spans="27:28" x14ac:dyDescent="0.2">
      <c r="AA73" s="1">
        <v>69</v>
      </c>
      <c r="AB73" s="1">
        <v>2018</v>
      </c>
    </row>
    <row r="74" spans="27:28" x14ac:dyDescent="0.2">
      <c r="AA74" s="1">
        <v>70</v>
      </c>
      <c r="AB74" s="1">
        <v>2019</v>
      </c>
    </row>
    <row r="75" spans="27:28" x14ac:dyDescent="0.2">
      <c r="AA75" s="1">
        <v>71</v>
      </c>
      <c r="AB75" s="1">
        <v>2020</v>
      </c>
    </row>
    <row r="76" spans="27:28" x14ac:dyDescent="0.2">
      <c r="AA76" s="1">
        <v>72</v>
      </c>
      <c r="AB76" s="1">
        <v>2021</v>
      </c>
    </row>
  </sheetData>
  <sheetProtection algorithmName="SHA-512" hashValue="KKY/YyOjXeEjNwKH6A+vH8pG/R0gN8Kx0JGtk+5gGqsbmKFe1PLKD+Z00iFCt3wfETYxH0PtVABsy4hEnHOpuQ==" saltValue="z/XCkxEbfpwpvF6pkdA1yQ==" spinCount="100000" sheet="1" objects="1" scenarios="1"/>
  <mergeCells count="9">
    <mergeCell ref="AJ8:AS8"/>
    <mergeCell ref="AJ11:AS11"/>
    <mergeCell ref="I3:J3"/>
    <mergeCell ref="U3:V3"/>
    <mergeCell ref="A1:B1"/>
    <mergeCell ref="L3:M3"/>
    <mergeCell ref="O3:P3"/>
    <mergeCell ref="S3:T3"/>
    <mergeCell ref="A2:G2"/>
  </mergeCells>
  <phoneticPr fontId="42" type="noConversion"/>
  <conditionalFormatting sqref="J3:J21">
    <cfRule type="duplicateValues" dxfId="224" priority="4"/>
  </conditionalFormatting>
  <dataValidations xWindow="588" yWindow="267" count="12">
    <dataValidation type="list" allowBlank="1" showInputMessage="1" showErrorMessage="1" sqref="E11" xr:uid="{00000000-0002-0000-0100-000000000000}">
      <formula1>$T$6:$T$8</formula1>
    </dataValidation>
    <dataValidation type="list" allowBlank="1" showInputMessage="1" showErrorMessage="1" sqref="G11" xr:uid="{00000000-0002-0000-0100-000001000000}">
      <formula1>$M$6:$M$20</formula1>
    </dataValidation>
    <dataValidation type="list" allowBlank="1" showInputMessage="1" showErrorMessage="1" sqref="C11" xr:uid="{00000000-0002-0000-0100-000002000000}">
      <formula1>$J$6:$J$21</formula1>
    </dataValidation>
    <dataValidation type="custom" allowBlank="1" showInputMessage="1" showErrorMessage="1" errorTitle="خطأ" error="الرقم الوطني خطأ في حال لم تكن تحمل الجنسية السورية أو الفلسطينية السورية عليك إدخال رقم جواز السفر أو رقمك القومي في الحقل المخصص" promptTitle="الرقم الوطني" prompt="يجب أن تدخل الرقم الوطني من اليسار إلى اليمين_x000a_في حال لم تكن تحمل الجنسية السورية عليك إدخال رقم جواز سفرك أو رقمك القومي" sqref="A5" xr:uid="{00000000-0002-0000-0100-000003000000}">
      <formula1>AND(OR(LEFT(A5,1)="0",LEFT(A5,1)="1",LEFT(A5,1)="9"),LEFT(A5,2)&lt;&gt;"00",LEN(A5)=11)</formula1>
    </dataValidation>
    <dataValidation type="list" allowBlank="1" showInputMessage="1" showErrorMessage="1" sqref="D11" xr:uid="{00000000-0002-0000-0100-000004000000}">
      <formula1>$V$6:$V$7</formula1>
    </dataValidation>
    <dataValidation type="custom" allowBlank="1" showInputMessage="1" showErrorMessage="1" errorTitle="خطأ" error="رقم الموبايل غير صحيح" sqref="E5" xr:uid="{00000000-0002-0000-0100-000005000000}">
      <formula1>AND(LEFT(E5,2)="09",LEN(E5)=10)</formula1>
    </dataValidation>
    <dataValidation type="custom" allowBlank="1" showInputMessage="1" showErrorMessage="1" errorTitle="خطأ" error="رقم الهاتف غير صحيح_x000a_يجب كتابة نداء المحافظة ثم رقم الهاتف_x000a_" sqref="D5" xr:uid="{00000000-0002-0000-0100-000006000000}">
      <formula1>AND(LEFT(D5,1)="0",AND(LEN(D5)&gt;8,LEN(D5)&lt;12))</formula1>
    </dataValidation>
    <dataValidation type="date" allowBlank="1" showInputMessage="1" showErrorMessage="1" promptTitle="يجب أن يكون التاريخ " prompt="يوم / شهر / سنة" sqref="A11" xr:uid="{00000000-0002-0000-0100-000007000000}">
      <formula1>18264</formula1>
      <formula2>37986</formula2>
    </dataValidation>
    <dataValidation allowBlank="1" showInputMessage="1" showErrorMessage="1" promptTitle="اسم الأب باللغة الانكليزية" prompt="يجب أن يكون صحيح لأن سيتم إعتماده في جميع الوثائق الجامعية" sqref="D8" xr:uid="{00000000-0002-0000-0100-000008000000}"/>
    <dataValidation allowBlank="1" showInputMessage="1" showErrorMessage="1" promptTitle="اسم الأم باللغة الانكليزية" prompt="يجب أن يكون صحيح لأن سيتم إعتماده في جميع الوثائق الجامعية" sqref="E8" xr:uid="{00000000-0002-0000-0100-000009000000}"/>
    <dataValidation allowBlank="1" showInputMessage="1" showErrorMessage="1" promptTitle="مكان الميلاد باللغة الانكليزية" prompt="يجب أن يكون صحيح لأن سيتم إعتماده في جميع الوثائق الجامعية" sqref="F8" xr:uid="{00000000-0002-0000-0100-00000A000000}"/>
    <dataValidation type="whole" allowBlank="1" showInputMessage="1" showErrorMessage="1" sqref="F11" xr:uid="{00000000-0002-0000-0100-00000B000000}">
      <formula1>1950</formula1>
      <formula2>2021</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6" id="{C9ACA561-13C8-43A4-8420-96171E9D6890}">
            <xm:f>'اختيار المقررات'!$E$2="مستنفذ"</xm:f>
            <x14:dxf>
              <font>
                <color rgb="FFFF0000"/>
              </font>
              <fill>
                <patternFill>
                  <bgColor rgb="FFFF0000"/>
                </patternFill>
              </fill>
            </x14:dxf>
          </x14:cfRule>
          <xm:sqref>A2</xm:sqref>
        </x14:conditionalFormatting>
        <x14:conditionalFormatting xmlns:xm="http://schemas.microsoft.com/office/excel/2006/main">
          <x14:cfRule type="expression" priority="2" id="{96ACED6E-203D-432F-91AB-984217317AB2}">
            <xm:f>'اختيار المقررات'!$E$2="مستنفذ"</xm:f>
            <x14:dxf>
              <font>
                <color theme="0"/>
              </font>
              <fill>
                <patternFill patternType="none">
                  <bgColor auto="1"/>
                </patternFill>
              </fill>
              <border>
                <left/>
                <right/>
                <top/>
                <bottom/>
                <vertical/>
                <horizontal/>
              </border>
            </x14:dxf>
          </x14:cfRule>
          <xm:sqref>A4:F8</xm:sqref>
        </x14:conditionalFormatting>
        <x14:conditionalFormatting xmlns:xm="http://schemas.microsoft.com/office/excel/2006/main">
          <x14:cfRule type="expression" priority="1" id="{DBDD1D6B-4236-4AC7-9654-1458EBE94098}">
            <xm:f>'اختيار المقررات'!$E$2:$G$2="معاقب"</xm:f>
            <x14:dxf>
              <font>
                <color rgb="FFFF0000"/>
              </font>
              <fill>
                <patternFill>
                  <bgColor rgb="FFFF0000"/>
                </patternFill>
              </fill>
            </x14:dxf>
          </x14:cfRule>
          <xm:sqref>A2:G2</xm:sqref>
        </x14:conditionalFormatting>
        <x14:conditionalFormatting xmlns:xm="http://schemas.microsoft.com/office/excel/2006/main">
          <x14:cfRule type="expression" priority="3" id="{A23FFF88-6BBC-48F6-B996-9D9C5A2E1A98}">
            <xm:f>'اختيار المقررات'!$E$2="مستنفذ"</xm:f>
            <x14:dxf>
              <font>
                <color theme="0"/>
              </font>
              <fill>
                <patternFill patternType="none">
                  <bgColor auto="1"/>
                </patternFill>
              </fill>
              <border>
                <left/>
                <right/>
                <top/>
                <bottom/>
                <vertical/>
                <horizontal/>
              </border>
            </x14:dxf>
          </x14:cfRule>
          <xm:sqref>G4:G5 A9:G11 C14:F15</xm:sqref>
        </x14:conditionalFormatting>
      </x14:conditionalFormattings>
    </ext>
    <ext xmlns:x14="http://schemas.microsoft.com/office/spreadsheetml/2009/9/main" uri="{CCE6A557-97BC-4b89-ADB6-D9C93CAAB3DF}">
      <x14:dataValidations xmlns:xm="http://schemas.microsoft.com/office/excel/2006/main" xWindow="588" yWindow="267" count="1">
        <x14:dataValidation type="custom" allowBlank="1" showInputMessage="1" showErrorMessage="1" xr:uid="{00000000-0002-0000-0100-00000C000000}">
          <x14:formula1>
            <xm:f>'اختيار المقررات'!E2="معاقب"</xm:f>
          </x14:formula1>
          <xm:sqref>A2:G2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ورقة4"/>
  <dimension ref="A1:BG57"/>
  <sheetViews>
    <sheetView showGridLines="0" rightToLeft="1" topLeftCell="J1" zoomScale="102" zoomScaleNormal="102" workbookViewId="0">
      <selection activeCell="X9" sqref="X9"/>
    </sheetView>
  </sheetViews>
  <sheetFormatPr defaultColWidth="0" defaultRowHeight="14.25" customHeight="1" x14ac:dyDescent="0.2"/>
  <cols>
    <col min="1" max="1" width="0.25" customWidth="1"/>
    <col min="2" max="2" width="12.25" hidden="1" customWidth="1"/>
    <col min="3" max="3" width="5.375" customWidth="1"/>
    <col min="4" max="7" width="6" customWidth="1"/>
    <col min="8" max="9" width="5.375" customWidth="1"/>
    <col min="10" max="10" width="0.75" customWidth="1"/>
    <col min="11" max="11" width="6" hidden="1" customWidth="1"/>
    <col min="12" max="12" width="7.375" customWidth="1"/>
    <col min="13" max="15" width="10" customWidth="1"/>
    <col min="16" max="16" width="5.375" customWidth="1"/>
    <col min="17" max="17" width="4.875" customWidth="1"/>
    <col min="18" max="18" width="0.375" customWidth="1"/>
    <col min="19" max="19" width="6" hidden="1" customWidth="1"/>
    <col min="20" max="20" width="7.375" customWidth="1"/>
    <col min="21" max="22" width="5.375" customWidth="1"/>
    <col min="23" max="23" width="15.75" customWidth="1"/>
    <col min="24" max="25" width="5.375" customWidth="1"/>
    <col min="26" max="26" width="2.875" customWidth="1"/>
    <col min="27" max="27" width="6" hidden="1" customWidth="1"/>
    <col min="28" max="28" width="7.375" customWidth="1"/>
    <col min="29" max="29" width="12.25" customWidth="1"/>
    <col min="30" max="30" width="10.25" customWidth="1"/>
    <col min="31" max="31" width="3.875" customWidth="1"/>
    <col min="32" max="33" width="4.875" customWidth="1"/>
    <col min="34" max="34" width="5" bestFit="1" customWidth="1"/>
    <col min="35" max="35" width="3.875" customWidth="1"/>
    <col min="36" max="36" width="10.25" customWidth="1"/>
    <col min="37" max="37" width="6.75" hidden="1" customWidth="1"/>
    <col min="38" max="38" width="3.375" hidden="1" customWidth="1"/>
    <col min="39" max="39" width="2.875" hidden="1" customWidth="1"/>
    <col min="40" max="40" width="10.875" hidden="1" customWidth="1"/>
    <col min="41" max="41" width="51.125" hidden="1" customWidth="1"/>
    <col min="42" max="46" width="9" hidden="1" customWidth="1"/>
    <col min="47" max="47" width="2.875" style="53" hidden="1" customWidth="1"/>
    <col min="48" max="48" width="4.375" style="53" hidden="1" customWidth="1"/>
    <col min="49" max="49" width="26.75" style="57" hidden="1" customWidth="1"/>
    <col min="50" max="50" width="2.25" style="53" hidden="1" customWidth="1"/>
    <col min="51" max="51" width="3.125" style="53" hidden="1" customWidth="1"/>
    <col min="52" max="52" width="2.25" style="53" hidden="1" customWidth="1"/>
    <col min="53" max="54" width="9" style="53" hidden="1" customWidth="1"/>
    <col min="55" max="55" width="3.125" hidden="1" customWidth="1"/>
    <col min="56" max="59" width="9" hidden="1" customWidth="1"/>
    <col min="60" max="70" width="0" hidden="1" customWidth="1"/>
  </cols>
  <sheetData>
    <row r="1" spans="1:56" s="65" customFormat="1" ht="21" customHeight="1" thickBot="1" x14ac:dyDescent="0.25">
      <c r="B1" s="122"/>
      <c r="C1" s="358" t="s">
        <v>2</v>
      </c>
      <c r="D1" s="358"/>
      <c r="E1" s="363">
        <f>'إدخال البيانات'!C1</f>
        <v>0</v>
      </c>
      <c r="F1" s="364"/>
      <c r="G1" s="364"/>
      <c r="H1" s="358" t="s">
        <v>3</v>
      </c>
      <c r="I1" s="358"/>
      <c r="J1" s="358"/>
      <c r="K1" s="107"/>
      <c r="L1" s="359" t="str">
        <f>IFERROR(VLOOKUP($E$1,ورقة2!$A$2:$Y$7051,2,0),"")</f>
        <v/>
      </c>
      <c r="M1" s="359"/>
      <c r="N1" s="359"/>
      <c r="O1" s="354" t="s">
        <v>4</v>
      </c>
      <c r="P1" s="354"/>
      <c r="Q1" s="361" t="e">
        <f>'إدخال البيانات'!A7</f>
        <v>#N/A</v>
      </c>
      <c r="R1" s="361"/>
      <c r="S1" s="361"/>
      <c r="T1" s="361"/>
      <c r="U1" s="354" t="s">
        <v>5</v>
      </c>
      <c r="V1" s="354"/>
      <c r="W1" s="121" t="e">
        <f>'إدخال البيانات'!B7</f>
        <v>#N/A</v>
      </c>
      <c r="X1" s="354" t="s">
        <v>51</v>
      </c>
      <c r="Y1" s="354"/>
      <c r="Z1" s="354"/>
      <c r="AA1" s="108"/>
      <c r="AB1" s="355" t="e">
        <f>'إدخال البيانات'!A10</f>
        <v>#N/A</v>
      </c>
      <c r="AC1" s="355"/>
      <c r="AD1" s="120" t="s">
        <v>6</v>
      </c>
      <c r="AE1" s="360" t="e">
        <f>'إدخال البيانات'!B10</f>
        <v>#N/A</v>
      </c>
      <c r="AF1" s="360"/>
      <c r="AG1" s="360"/>
      <c r="AH1" s="353"/>
      <c r="AI1" s="353"/>
      <c r="AJ1"/>
      <c r="AK1" s="87"/>
      <c r="AL1" s="64"/>
      <c r="AO1" s="65" t="s">
        <v>209</v>
      </c>
      <c r="AV1" s="66"/>
      <c r="AW1" s="66"/>
      <c r="AX1" s="66"/>
      <c r="AY1" s="66"/>
      <c r="AZ1" s="66"/>
      <c r="BA1" s="66"/>
      <c r="BB1" s="66"/>
      <c r="BC1" s="66"/>
    </row>
    <row r="2" spans="1:56" s="67" customFormat="1" ht="21" customHeight="1" thickTop="1" x14ac:dyDescent="0.2">
      <c r="B2" s="122"/>
      <c r="C2" s="358" t="s">
        <v>9</v>
      </c>
      <c r="D2" s="358"/>
      <c r="E2" s="361" t="e">
        <f>VLOOKUP($E$1,ورقة2!A2:Z7051,9,0)</f>
        <v>#N/A</v>
      </c>
      <c r="F2" s="361"/>
      <c r="G2" s="361"/>
      <c r="H2" s="369"/>
      <c r="I2" s="369"/>
      <c r="J2" s="369"/>
      <c r="K2" s="117"/>
      <c r="L2" s="361">
        <f>'إدخال البيانات'!F7</f>
        <v>0</v>
      </c>
      <c r="M2" s="361"/>
      <c r="N2" s="361"/>
      <c r="O2" s="354" t="s">
        <v>345</v>
      </c>
      <c r="P2" s="354"/>
      <c r="Q2" s="361">
        <f>'إدخال البيانات'!E7</f>
        <v>0</v>
      </c>
      <c r="R2" s="361"/>
      <c r="S2" s="361"/>
      <c r="T2" s="361"/>
      <c r="U2" s="354" t="s">
        <v>346</v>
      </c>
      <c r="V2" s="354"/>
      <c r="W2" s="121">
        <f>'إدخال البيانات'!D7</f>
        <v>0</v>
      </c>
      <c r="X2" s="354" t="s">
        <v>347</v>
      </c>
      <c r="Y2" s="354"/>
      <c r="Z2" s="354"/>
      <c r="AA2" s="109"/>
      <c r="AB2" s="355">
        <f>'إدخال البيانات'!C7</f>
        <v>0</v>
      </c>
      <c r="AC2" s="355"/>
      <c r="AD2" s="120" t="s">
        <v>348</v>
      </c>
      <c r="AE2" s="368"/>
      <c r="AF2" s="368"/>
      <c r="AG2" s="368"/>
      <c r="AH2" s="353"/>
      <c r="AI2" s="353"/>
      <c r="AJ2"/>
      <c r="AK2" s="87">
        <f>الإستمارة!AJ1</f>
        <v>0</v>
      </c>
      <c r="AO2" s="67" t="s">
        <v>210</v>
      </c>
      <c r="AV2" s="66"/>
      <c r="AW2" s="66"/>
      <c r="AX2" s="66"/>
      <c r="AY2" s="66"/>
      <c r="AZ2" s="66"/>
      <c r="BA2" s="66"/>
      <c r="BB2" s="66"/>
      <c r="BC2" s="66"/>
    </row>
    <row r="3" spans="1:56" s="67" customFormat="1" ht="21" customHeight="1" x14ac:dyDescent="0.2">
      <c r="B3" s="358" t="s">
        <v>11</v>
      </c>
      <c r="C3" s="358"/>
      <c r="D3" s="358"/>
      <c r="E3" s="377" t="str">
        <f>IFERROR(IF('إدخال البيانات'!D10&lt;&gt;"",'إدخال البيانات'!D10,VLOOKUP($E$1,ورقة2!A2:Z7051,8,0)),"")</f>
        <v/>
      </c>
      <c r="F3" s="377"/>
      <c r="G3" s="377"/>
      <c r="H3" s="358" t="s">
        <v>10</v>
      </c>
      <c r="I3" s="358"/>
      <c r="J3" s="358"/>
      <c r="K3" s="110"/>
      <c r="L3" s="361" t="str">
        <f>IFERROR(IF('إدخال البيانات'!C10&lt;&gt;"",'إدخال البيانات'!C10,VLOOKUP($E$1,ورقة2!A2:Z7051,8,0)),"")</f>
        <v/>
      </c>
      <c r="M3" s="361"/>
      <c r="N3" s="361"/>
      <c r="O3" s="354" t="s">
        <v>52</v>
      </c>
      <c r="P3" s="354"/>
      <c r="Q3" s="361">
        <f>IF(OR(L3='إدخال البيانات'!J6,'اختيار المقررات'!L3='إدخال البيانات'!J7),'إدخال البيانات'!A5,'إدخال البيانات'!B5)</f>
        <v>0</v>
      </c>
      <c r="R3" s="361"/>
      <c r="S3" s="361"/>
      <c r="T3" s="361"/>
      <c r="U3" s="354" t="s">
        <v>16</v>
      </c>
      <c r="V3" s="354"/>
      <c r="W3" s="124" t="str">
        <f>IFERROR(IF(L3&lt;&gt;'إدخال البيانات'!J6,'إدخال البيانات'!M21,VLOOKUP(LEFT('إدخال البيانات'!A5,2),'إدخال البيانات'!L6:M21,2,0)),"")</f>
        <v>غير سوري</v>
      </c>
      <c r="X3" s="354" t="s">
        <v>349</v>
      </c>
      <c r="Y3" s="354"/>
      <c r="Z3" s="354"/>
      <c r="AA3" s="111"/>
      <c r="AB3" s="362" t="str">
        <f>IF(L3&lt;&gt;'إدخال البيانات'!J6,"غير سوري",'إدخال البيانات'!C5)</f>
        <v>غير سوري</v>
      </c>
      <c r="AC3" s="362"/>
      <c r="AD3" s="120" t="s">
        <v>203</v>
      </c>
      <c r="AE3" s="357" t="str">
        <f>IF(AND(OR(L3="العربية السورية",L3="الفلسطينية السورية"),E3="ذكر"),'إدخال البيانات'!G5,"لايوجد")</f>
        <v>لايوجد</v>
      </c>
      <c r="AF3" s="357"/>
      <c r="AG3" s="357"/>
      <c r="AH3" s="356"/>
      <c r="AI3" s="356"/>
      <c r="AJ3"/>
      <c r="AK3" s="87"/>
      <c r="AL3" s="64"/>
      <c r="AO3" s="67" t="s">
        <v>45</v>
      </c>
      <c r="AV3" s="66"/>
      <c r="AW3" s="66"/>
      <c r="AX3" s="66"/>
      <c r="AY3" s="66"/>
      <c r="AZ3" s="66"/>
      <c r="BA3" s="66"/>
      <c r="BB3" s="66"/>
      <c r="BC3" s="66"/>
    </row>
    <row r="4" spans="1:56" s="67" customFormat="1" ht="21" customHeight="1" thickBot="1" x14ac:dyDescent="0.25">
      <c r="B4" s="122"/>
      <c r="C4" s="358" t="s">
        <v>12</v>
      </c>
      <c r="D4" s="358"/>
      <c r="E4" s="377" t="e">
        <f>'إدخال البيانات'!E10</f>
        <v>#N/A</v>
      </c>
      <c r="F4" s="377"/>
      <c r="G4" s="377"/>
      <c r="H4" s="358" t="s">
        <v>13</v>
      </c>
      <c r="I4" s="358"/>
      <c r="J4" s="358"/>
      <c r="K4" s="112"/>
      <c r="L4" s="361" t="e">
        <f>'إدخال البيانات'!F10</f>
        <v>#N/A</v>
      </c>
      <c r="M4" s="361"/>
      <c r="N4" s="361"/>
      <c r="O4" s="354" t="s">
        <v>14</v>
      </c>
      <c r="P4" s="354"/>
      <c r="Q4" s="361" t="e">
        <f>'إدخال البيانات'!G10</f>
        <v>#N/A</v>
      </c>
      <c r="R4" s="361"/>
      <c r="S4" s="361"/>
      <c r="T4" s="361"/>
      <c r="U4" s="354" t="s">
        <v>201</v>
      </c>
      <c r="V4" s="354"/>
      <c r="W4" s="113">
        <f>'إدخال البيانات'!E5</f>
        <v>0</v>
      </c>
      <c r="X4" s="354" t="s">
        <v>202</v>
      </c>
      <c r="Y4" s="354"/>
      <c r="Z4" s="354"/>
      <c r="AA4" s="111"/>
      <c r="AB4" s="380">
        <f>'إدخال البيانات'!D5</f>
        <v>0</v>
      </c>
      <c r="AC4" s="380"/>
      <c r="AD4" s="120" t="s">
        <v>55</v>
      </c>
      <c r="AE4" s="357">
        <f>'إدخال البيانات'!F5</f>
        <v>0</v>
      </c>
      <c r="AF4" s="357"/>
      <c r="AG4" s="357"/>
      <c r="AH4" s="357"/>
      <c r="AI4" s="357"/>
      <c r="AJ4"/>
      <c r="AK4" s="87"/>
      <c r="AM4" s="65"/>
      <c r="AO4" s="60" t="s">
        <v>58</v>
      </c>
      <c r="AV4" s="66"/>
      <c r="AW4" s="66"/>
      <c r="AX4" s="66"/>
      <c r="AY4" s="66"/>
      <c r="AZ4" s="66"/>
      <c r="BA4" s="66"/>
      <c r="BB4" s="66"/>
      <c r="BC4" s="66" t="s">
        <v>350</v>
      </c>
    </row>
    <row r="5" spans="1:56" s="67" customFormat="1" ht="21" customHeight="1" thickTop="1" thickBot="1" x14ac:dyDescent="0.25">
      <c r="B5" s="111"/>
      <c r="C5" s="379" t="s">
        <v>208</v>
      </c>
      <c r="D5" s="379"/>
      <c r="E5" s="379"/>
      <c r="F5" s="387"/>
      <c r="G5" s="387"/>
      <c r="H5" s="387"/>
      <c r="I5" s="387"/>
      <c r="J5" s="387"/>
      <c r="K5" s="387"/>
      <c r="L5" s="387"/>
      <c r="M5" s="387"/>
      <c r="N5" s="387"/>
      <c r="O5" s="354" t="s">
        <v>635</v>
      </c>
      <c r="P5" s="354"/>
      <c r="Q5" s="361"/>
      <c r="R5" s="361"/>
      <c r="S5" s="361"/>
      <c r="T5" s="361"/>
      <c r="U5" s="354" t="s">
        <v>0</v>
      </c>
      <c r="V5" s="354"/>
      <c r="W5" s="114"/>
      <c r="X5" s="354" t="s">
        <v>636</v>
      </c>
      <c r="Y5" s="354"/>
      <c r="Z5" s="354"/>
      <c r="AA5" s="111"/>
      <c r="AB5" s="378"/>
      <c r="AC5" s="378"/>
      <c r="AD5" s="115"/>
      <c r="AE5" s="116"/>
      <c r="AF5" s="116"/>
      <c r="AG5" s="116"/>
      <c r="AH5" s="115"/>
      <c r="AI5" s="115"/>
      <c r="AJ5"/>
      <c r="AK5" s="87"/>
      <c r="AL5" s="68"/>
      <c r="AO5" s="67" t="s">
        <v>553</v>
      </c>
      <c r="AU5" s="67">
        <v>1</v>
      </c>
      <c r="AV5" s="54">
        <f t="shared" ref="AV5:AW9" si="0">C8</f>
        <v>100</v>
      </c>
      <c r="AW5" s="69" t="str">
        <f t="shared" si="0"/>
        <v>مقدمة في الصحافة</v>
      </c>
      <c r="AX5" s="52">
        <f t="shared" ref="AX5:AY9" si="1">H8</f>
        <v>0</v>
      </c>
      <c r="AY5" s="52" t="e">
        <f t="shared" si="1"/>
        <v>#N/A</v>
      </c>
      <c r="AZ5" s="70"/>
      <c r="BA5" s="55"/>
      <c r="BC5" s="67" t="s">
        <v>351</v>
      </c>
    </row>
    <row r="6" spans="1:56" ht="43.5" customHeight="1" thickBot="1" x14ac:dyDescent="0.25">
      <c r="B6" s="381" t="e">
        <f>IF(E2="مستنفذ","استنفذت فرص التسجيل في برنامج الاعلام بسبب رسوبك لمدة ثلاث سنوات متتالية","مقررات السنة الأولى")</f>
        <v>#N/A</v>
      </c>
      <c r="C6" s="382"/>
      <c r="D6" s="382"/>
      <c r="E6" s="382"/>
      <c r="F6" s="382"/>
      <c r="G6" s="382"/>
      <c r="H6" s="382"/>
      <c r="I6" s="382"/>
      <c r="J6" s="382"/>
      <c r="K6" s="382"/>
      <c r="L6" s="382"/>
      <c r="M6" s="382"/>
      <c r="N6" s="382"/>
      <c r="O6" s="382"/>
      <c r="P6" s="382"/>
      <c r="Q6" s="383"/>
      <c r="R6" s="49"/>
      <c r="S6" s="125"/>
      <c r="T6" s="388" t="str">
        <f>IF(E1&lt;&gt;"","مقررات السنة الثالثة","لايحق لك تعديل الاستمارة بعد ارسال الايميل تحت طائلة إلغاء التسجيل")</f>
        <v>مقررات السنة الثالثة</v>
      </c>
      <c r="U6" s="389"/>
      <c r="V6" s="389"/>
      <c r="W6" s="389"/>
      <c r="X6" s="389"/>
      <c r="Y6" s="389"/>
      <c r="Z6" s="389"/>
      <c r="AA6" s="389"/>
      <c r="AB6" s="389"/>
      <c r="AC6" s="389"/>
      <c r="AD6" s="389"/>
      <c r="AE6" s="389"/>
      <c r="AF6" s="389"/>
      <c r="AG6" s="389"/>
      <c r="AH6" s="84"/>
      <c r="AI6" s="84"/>
      <c r="AJ6" s="84"/>
      <c r="AK6" s="85"/>
      <c r="AL6" s="39"/>
      <c r="AO6" s="67" t="s">
        <v>554</v>
      </c>
      <c r="AU6" s="54">
        <v>2</v>
      </c>
      <c r="AV6" s="54">
        <f t="shared" si="0"/>
        <v>110</v>
      </c>
      <c r="AW6" s="69" t="str">
        <f t="shared" si="0"/>
        <v xml:space="preserve">مقدمة في الفنون  الاذاعية والسمعبصرية </v>
      </c>
      <c r="AX6" s="52">
        <f t="shared" si="1"/>
        <v>0</v>
      </c>
      <c r="AY6" s="52" t="e">
        <f t="shared" si="1"/>
        <v>#N/A</v>
      </c>
      <c r="BB6" s="54"/>
      <c r="BC6" s="54"/>
      <c r="BD6" s="54"/>
    </row>
    <row r="7" spans="1:56" ht="23.25" customHeight="1" thickBot="1" x14ac:dyDescent="0.25">
      <c r="B7" s="384" t="s">
        <v>17</v>
      </c>
      <c r="C7" s="384"/>
      <c r="D7" s="384"/>
      <c r="E7" s="384"/>
      <c r="F7" s="384"/>
      <c r="G7" s="384"/>
      <c r="H7" s="384"/>
      <c r="I7" s="385"/>
      <c r="J7" s="90"/>
      <c r="K7" s="123"/>
      <c r="L7" s="386" t="s">
        <v>18</v>
      </c>
      <c r="M7" s="384"/>
      <c r="N7" s="384"/>
      <c r="O7" s="384"/>
      <c r="P7" s="384"/>
      <c r="Q7" s="385"/>
      <c r="R7" s="41"/>
      <c r="S7" s="30"/>
      <c r="T7" s="365" t="s">
        <v>19</v>
      </c>
      <c r="U7" s="366"/>
      <c r="V7" s="366"/>
      <c r="W7" s="366"/>
      <c r="X7" s="366"/>
      <c r="Y7" s="367"/>
      <c r="Z7" s="88"/>
      <c r="AA7" s="31"/>
      <c r="AB7" s="365" t="s">
        <v>18</v>
      </c>
      <c r="AC7" s="366"/>
      <c r="AD7" s="366"/>
      <c r="AE7" s="366"/>
      <c r="AF7" s="366"/>
      <c r="AG7" s="367"/>
      <c r="AH7" s="84"/>
      <c r="AI7" s="84"/>
      <c r="AJ7" s="84"/>
      <c r="AK7" s="85"/>
      <c r="AL7" s="40"/>
      <c r="AO7" s="67" t="s">
        <v>211</v>
      </c>
      <c r="AU7" s="54">
        <v>3</v>
      </c>
      <c r="AV7" s="54">
        <f t="shared" si="0"/>
        <v>120</v>
      </c>
      <c r="AW7" s="69" t="str">
        <f t="shared" si="0"/>
        <v xml:space="preserve">مقدمة في الاعلان </v>
      </c>
      <c r="AX7" s="52">
        <f t="shared" si="1"/>
        <v>0</v>
      </c>
      <c r="AY7" s="52" t="e">
        <f t="shared" si="1"/>
        <v>#N/A</v>
      </c>
      <c r="BB7" s="54"/>
      <c r="BC7" s="54"/>
      <c r="BD7" s="54"/>
    </row>
    <row r="8" spans="1:56" ht="24" customHeight="1" thickBot="1" x14ac:dyDescent="0.3">
      <c r="A8" t="e">
        <f>IF(AND(I8&lt;&gt;"",H8=1),1,"")</f>
        <v>#N/A</v>
      </c>
      <c r="B8" s="118" t="e">
        <f>IF(AND(I8="A",H8=1),35000,IF(OR(I8="ج",I8="ر1",I8="ر2"),IF(H8=1,IF(OR($F$5=$AO$8,$F$5=$AO$9),0,IF(OR($F$5=$AO$1,$F$5=$AO$2,$F$5=$AO$5,$F$5=$AO$6),IF(I8="ج",8000,IF(I8="ر1",12000,IF(I8="ر2",16000,""))),IF(OR($F$5=$AO$3,$F$5=$AO$7),IF(I8="ج",5000,IF(I8="ر1",7500,IF(I8="ر2",10000,""))),IF($F$5=$AO$4,500,IF(I8="ج",10000,IF(I8="ر1",15000,IF(I8="ر2",20000,""))))))))))</f>
        <v>#N/A</v>
      </c>
      <c r="C8" s="128">
        <v>100</v>
      </c>
      <c r="D8" s="351" t="s">
        <v>721</v>
      </c>
      <c r="E8" s="351"/>
      <c r="F8" s="351"/>
      <c r="G8" s="351"/>
      <c r="H8" s="83"/>
      <c r="I8" s="622" t="e">
        <f>IF(VLOOKUP(E1,ورقة4!A1:AR7805,3,0)=0,"",VLOOKUP(E1,ورقة4!A1:AR7805,3,0))</f>
        <v>#N/A</v>
      </c>
      <c r="J8" s="89" t="e">
        <f>IF(AND(Q8&lt;&gt;"",P8=1),6,"")</f>
        <v>#N/A</v>
      </c>
      <c r="K8" s="118" t="e">
        <f>IF(AND(Q8="A",P8=1),35000,IF(OR(Q8="ج",Q8="ر1",Q8="ر2"),IF(P8=1,IF(OR($F$5=$AO$8,$F$5=$AO$9),0,IF(OR($F$5=$AO$1,$F$5=$AO$2,$F$5=$AO$5,$F$5=$AO$6),IF(Q8="ج",8000,IF(Q8="ر1",12000,IF(Q8="ر2",16000,""))),IF(OR($F$5=$AO$3,$F$5=$AO$7),IF(Q8="ج",5000,IF(Q8="ر1",7500,IF(Q8="ر2",20000,""))),IF($F$5=$AO$4,500,IF(Q8="ج",10000,IF(Q8="ر1",15000,IF(Q8="ر2",20000,""))))))))))</f>
        <v>#N/A</v>
      </c>
      <c r="L8" s="128">
        <v>150</v>
      </c>
      <c r="M8" s="351" t="s">
        <v>726</v>
      </c>
      <c r="N8" s="351"/>
      <c r="O8" s="351"/>
      <c r="P8" s="83"/>
      <c r="Q8" s="622" t="e">
        <f>IF(VLOOKUP(E1,ورقة4!$A$1:$AR$7805,8,0)=0,"",VLOOKUP(E1,ورقة4!$A$1:$AR$7805,8,0))</f>
        <v>#N/A</v>
      </c>
      <c r="R8" s="59" t="e">
        <f>IF(AND(Y8&lt;&gt;"",X8=1),21,"")</f>
        <v>#N/A</v>
      </c>
      <c r="S8" s="118" t="e">
        <f>IF(AND(Y8="A",X8=1),35000,IF(OR(Y8="ج",Y8="ر1",Y8="ر2"),IF(X8=1,IF(OR($F$5=$AO$8,$F$5=$AO$9),0,IF(OR($F$5=$AO$1,$F$5=$AO$2,$F$5=$AO$5,$F$5=$AO$6),IF(Y8="ج",8000,IF(Y8="ر1",12000,IF(Y8="ر2",16000,""))),IF(OR($F$5=$AO$3,$F$5=$AO$7),IF(Y8="ج",5000,IF(Y8="ر1",7500,IF(Y8="ر2",20000,""))),IF($F$5=$AO$4,500,IF(Y8="ج",10000,IF(Y8="ر1",15000,IF(Y8="ر2",20000,""))))))))))</f>
        <v>#N/A</v>
      </c>
      <c r="T8" s="128">
        <v>300</v>
      </c>
      <c r="U8" s="374" t="s">
        <v>731</v>
      </c>
      <c r="V8" s="375"/>
      <c r="W8" s="376"/>
      <c r="X8" s="83"/>
      <c r="Y8" s="622" t="e">
        <f>IF(VLOOKUP(E1,ورقة4!$A$1:$AR$7805,23,0)=0,"",VLOOKUP(E1,ورقة4!$A$1:$AR$7805,23,0))</f>
        <v>#N/A</v>
      </c>
      <c r="Z8" s="91" t="e">
        <f>IF(AND(AG8&lt;&gt;"",AF8=1),26,"")</f>
        <v>#N/A</v>
      </c>
      <c r="AA8" s="118" t="e">
        <f>IF(AND(AG8="A",AF8=1),35000,IF(OR(AG8="ج",AG8="ر1",AG8="ر2"),IF(AF8=1,IF(OR($F$5=$AO$8,$F$5=$AO$9),0,IF(OR($F$5=$AO$1,$F$5=$AO$2,$F$5=$AO$5,$F$5=$AO$6),IF(AG8="ج",8000,IF(AG8="ر1",12000,IF(AG8="ر2",16000,""))),IF(OR($F$5=$AO$3,$F$5=$AO$7),IF(AG8="ج",5000,IF(AG8="ر1",7500,IF(AG8="ر2",20000,""))),IF($F$5=$AO$4,500,IF(AG8="ج",10000,IF(AG8="ر1",15000,IF(AG8="ر2",20000,""))))))))))</f>
        <v>#N/A</v>
      </c>
      <c r="AB8" s="128">
        <v>350</v>
      </c>
      <c r="AC8" s="374" t="s">
        <v>736</v>
      </c>
      <c r="AD8" s="375"/>
      <c r="AE8" s="376"/>
      <c r="AF8" s="83"/>
      <c r="AG8" s="622" t="e">
        <f>IF(VLOOKUP(E1,ورقة4!$A$1:$AR$7805,28,0)=0,"",VLOOKUP(E1,ورقة4!$A$1:$AR$7805,28,0))</f>
        <v>#N/A</v>
      </c>
      <c r="AH8" s="86"/>
      <c r="AI8" s="86"/>
      <c r="AJ8" s="86"/>
      <c r="AK8" s="85"/>
      <c r="AL8" s="39" t="e">
        <f>IF(A8&lt;&gt;"",A8,"")</f>
        <v>#N/A</v>
      </c>
      <c r="AM8">
        <v>1</v>
      </c>
      <c r="AO8" s="67" t="s">
        <v>8</v>
      </c>
      <c r="AU8" s="54">
        <v>4</v>
      </c>
      <c r="AV8" s="54">
        <f t="shared" si="0"/>
        <v>130</v>
      </c>
      <c r="AW8" s="69" t="str">
        <f t="shared" si="0"/>
        <v xml:space="preserve">مقدمة في العلاقات العامة </v>
      </c>
      <c r="AX8" s="52">
        <f t="shared" si="1"/>
        <v>0</v>
      </c>
      <c r="AY8" s="52" t="e">
        <f t="shared" si="1"/>
        <v>#N/A</v>
      </c>
      <c r="BB8" s="54"/>
      <c r="BC8" s="54"/>
      <c r="BD8" s="54"/>
    </row>
    <row r="9" spans="1:56" ht="24" customHeight="1" thickTop="1" thickBot="1" x14ac:dyDescent="0.25">
      <c r="A9" t="e">
        <f>IF(AND(I9&lt;&gt;"",H9=1),2,"")</f>
        <v>#N/A</v>
      </c>
      <c r="B9" s="118" t="e">
        <f>IF(AND(I9="A",H9=1),35000,IF(OR(I9="ج",I9="ر1",I9="ر2"),IF(H9=1,IF(OR($F$5=$AO$8,$F$5=$AO$9),0,IF(OR($F$5=$AO$1,$F$5=$AO$2,$F$5=$AO$5,$F$5=$AO$6),IF(I9="ج",8000,IF(I9="ر1",12000,IF(I9="ر2",16000,""))),IF(OR($F$5=$AO$3,$F$5=$AO$7),IF(I9="ج",5000,IF(I9="ر1",7500,IF(I9="ر2",10000,""))),IF($F$5=$AO$4,500,IF(I9="ج",10000,IF(I9="ر1",15000,IF(I9="ر2",20000,""))))))))))</f>
        <v>#N/A</v>
      </c>
      <c r="C9" s="129">
        <v>110</v>
      </c>
      <c r="D9" s="370" t="s">
        <v>722</v>
      </c>
      <c r="E9" s="370"/>
      <c r="F9" s="370"/>
      <c r="G9" s="370"/>
      <c r="H9" s="83"/>
      <c r="I9" s="623" t="e">
        <f>IF(VLOOKUP(E1,ورقة4!A1:AR7805,4,0)=0,"",VLOOKUP(E1,ورقة4!A1:AR7805,4,0))</f>
        <v>#N/A</v>
      </c>
      <c r="J9" s="89" t="e">
        <f>IF(AND(Q9&lt;&gt;"",P9=1),7,"")</f>
        <v>#N/A</v>
      </c>
      <c r="K9" s="118" t="e">
        <f>IF(AND(Q9="A",P9=1),35000,IF(OR(Q9="ج",Q9="ر1",Q9="ر2"),IF(P9=1,IF(OR($F$5=$AO$8,$F$5=$AO$9),0,IF(OR($F$5=$AO$1,$F$5=$AO$2,$F$5=$AO$5,$F$5=$AO$6),IF(Q9="ج",8000,IF(Q9="ر1",12000,IF(Q9="ر2",16000,""))),IF(OR($F$5=$AO$3,$F$5=$AO$7),IF(Q9="ج",5000,IF(Q9="ر1",7500,IF(Q9="ر2",20000,""))),IF($F$5=$AO$4,500,IF(Q9="ج",10000,IF(Q9="ر1",15000,IF(Q9="ر2",20000,""))))))))))</f>
        <v>#N/A</v>
      </c>
      <c r="L9" s="129">
        <v>160</v>
      </c>
      <c r="M9" s="370" t="s">
        <v>727</v>
      </c>
      <c r="N9" s="370"/>
      <c r="O9" s="370"/>
      <c r="P9" s="83"/>
      <c r="Q9" s="623" t="e">
        <f>IF(VLOOKUP(E1,ورقة4!$A$1:$AR$7805,9,0)=0,"",VLOOKUP(E1,ورقة4!$A$1:$AR$7805,9,0))</f>
        <v>#N/A</v>
      </c>
      <c r="R9" s="59" t="e">
        <f>IF(AND(Y9&lt;&gt;"",X9=1),22,"")</f>
        <v>#N/A</v>
      </c>
      <c r="S9" s="118" t="e">
        <f>IF(AND(Y9="A",X9=1),35000,IF(OR(Y9="ج",Y9="ر1",Y9="ر2"),IF(X9=1,IF(OR($F$5=$AO$8,$F$5=$AO$9),0,IF(OR($F$5=$AO$1,$F$5=$AO$2,$F$5=$AO$5,$F$5=$AO$6),IF(Y9="ج",8000,IF(Y9="ر1",12000,IF(Y9="ر2",16000,""))),IF(OR($F$5=$AO$3,$F$5=$AO$7),IF(Y9="ج",5000,IF(Y9="ر1",7500,IF(Y9="ر2",20000,""))),IF($F$5=$AO$4,500,IF(Y9="ج",10000,IF(Y9="ر1",15000,IF(Y9="ر2",20000,""))))))))))</f>
        <v>#N/A</v>
      </c>
      <c r="T9" s="129">
        <v>310</v>
      </c>
      <c r="U9" s="390" t="s">
        <v>732</v>
      </c>
      <c r="V9" s="391"/>
      <c r="W9" s="392"/>
      <c r="X9" s="83"/>
      <c r="Y9" s="623" t="e">
        <f>IF(VLOOKUP(E1,ورقة4!$A$1:$AR$7805,24,0)=0,"",VLOOKUP(E1,ورقة4!$A$1:$AR$7805,24,0))</f>
        <v>#N/A</v>
      </c>
      <c r="Z9" s="91" t="e">
        <f>IF(AND(AG9&lt;&gt;"",AF9=1),27,"")</f>
        <v>#N/A</v>
      </c>
      <c r="AA9" s="118" t="e">
        <f>IF(AND(AG9="A",AF9=1),35000,IF(OR(AG9="ج",AG9="ر1",AG9="ر2"),IF(AF9=1,IF(OR($F$5=$AO$8,$F$5=$AO$9),0,IF(OR($F$5=$AO$1,$F$5=$AO$2,$F$5=$AO$5,$F$5=$AO$6),IF(AG9="ج",8000,IF(AG9="ر1",12000,IF(AG9="ر2",16000,""))),IF(OR($F$5=$AO$3,$F$5=$AO$7),IF(AG9="ج",5000,IF(AG9="ر1",7500,IF(AG9="ر2",20000,""))),IF($F$5=$AO$4,500,IF(AG9="ج",10000,IF(AG9="ر1",15000,IF(AG9="ر2",20000,""))))))))))</f>
        <v>#N/A</v>
      </c>
      <c r="AB9" s="129">
        <v>360</v>
      </c>
      <c r="AC9" s="390" t="s">
        <v>737</v>
      </c>
      <c r="AD9" s="391"/>
      <c r="AE9" s="392"/>
      <c r="AF9" s="83"/>
      <c r="AG9" s="623" t="e">
        <f>IF(VLOOKUP(E1,ورقة4!$A$1:$AR$7805,29,0)=0,"",VLOOKUP(E1,ورقة4!$A$1:$AR$7805,29,0))</f>
        <v>#N/A</v>
      </c>
      <c r="AH9" s="395"/>
      <c r="AI9" s="396"/>
      <c r="AJ9" s="396"/>
      <c r="AK9" s="85"/>
      <c r="AL9" s="39" t="e">
        <f>IF(A9&lt;&gt;"",A9,"")</f>
        <v>#N/A</v>
      </c>
      <c r="AM9">
        <v>2</v>
      </c>
      <c r="AO9" s="93" t="s">
        <v>15</v>
      </c>
      <c r="AU9" s="54">
        <v>5</v>
      </c>
      <c r="AV9" s="54">
        <f t="shared" si="0"/>
        <v>140</v>
      </c>
      <c r="AW9" s="69" t="str">
        <f t="shared" si="0"/>
        <v xml:space="preserve">مادة اعلامية باللغة الأجنبية (1) </v>
      </c>
      <c r="AX9" s="52">
        <f t="shared" si="1"/>
        <v>0</v>
      </c>
      <c r="AY9" s="52" t="e">
        <f t="shared" si="1"/>
        <v>#N/A</v>
      </c>
      <c r="BB9" s="54"/>
      <c r="BC9" s="54"/>
      <c r="BD9" s="54"/>
    </row>
    <row r="10" spans="1:56" ht="24" customHeight="1" thickTop="1" thickBot="1" x14ac:dyDescent="0.25">
      <c r="A10" t="e">
        <f>IF(AND(I10&lt;&gt;"",H10=1),3,"")</f>
        <v>#N/A</v>
      </c>
      <c r="B10" s="118" t="e">
        <f>IF(AND(I10="A",H10=1),35000,IF(OR(I10="ج",I10="ر1",I10="ر2"),IF(H10=1,IF(OR($F$5=$AO$8,$F$5=$AO$9),0,IF(OR($F$5=$AO$1,$F$5=$AO$2,$F$5=$AO$5,$F$5=$AO$6),IF(I10="ج",8000,IF(I10="ر1",12000,IF(I10="ر2",16000,""))),IF(OR($F$5=$AO$3,$F$5=$AO$7),IF(I10="ج",5000,IF(I10="ر1",7500,IF(I10="ر2",10000,""))),IF($F$5=$AO$4,500,IF(I10="ج",10000,IF(I10="ر1",15000,IF(I10="ر2",20000,""))))))))))</f>
        <v>#N/A</v>
      </c>
      <c r="C10" s="129">
        <v>120</v>
      </c>
      <c r="D10" s="370" t="s">
        <v>723</v>
      </c>
      <c r="E10" s="370"/>
      <c r="F10" s="370"/>
      <c r="G10" s="370"/>
      <c r="H10" s="83"/>
      <c r="I10" s="623" t="e">
        <f>IF(VLOOKUP(E1,ورقة4!$A$1:$AR$7805,5,0)=0,"",VLOOKUP(E1,ورقة4!$A$1:$AR$7805,5,0))</f>
        <v>#N/A</v>
      </c>
      <c r="J10" s="89" t="e">
        <f>IF(AND(Q10&lt;&gt;"",P10=1),8,"")</f>
        <v>#N/A</v>
      </c>
      <c r="K10" s="118" t="e">
        <f>IF(AND(Q10="A",P10=1),35000,IF(OR(Q10="ج",Q10="ر1",Q10="ر2"),IF(P10=1,IF(OR($F$5=$AO$8,$F$5=$AO$9),0,IF(OR($F$5=$AO$1,$F$5=$AO$2,$F$5=$AO$5,$F$5=$AO$6),IF(Q10="ج",8000,IF(Q10="ر1",12000,IF(Q10="ر2",16000,""))),IF(OR($F$5=$AO$3,$F$5=$AO$7),IF(Q10="ج",5000,IF(Q10="ر1",7500,IF(Q10="ر2",20000,""))),IF($F$5=$AO$4,500,IF(Q10="ج",10000,IF(Q10="ر1",15000,IF(Q10="ر2",20000,""))))))))))</f>
        <v>#N/A</v>
      </c>
      <c r="L10" s="129">
        <v>170</v>
      </c>
      <c r="M10" s="370" t="s">
        <v>728</v>
      </c>
      <c r="N10" s="370"/>
      <c r="O10" s="370"/>
      <c r="P10" s="83"/>
      <c r="Q10" s="623" t="e">
        <f>IF(VLOOKUP(E1,ورقة4!$A$1:$AR$7805,10,0)=0,"",VLOOKUP(E1,ورقة4!$A$1:$AR$7805,10,0))</f>
        <v>#N/A</v>
      </c>
      <c r="R10" s="59" t="e">
        <f>IF(AND(Y10&lt;&gt;"",X10=1),23,"")</f>
        <v>#N/A</v>
      </c>
      <c r="S10" s="118" t="e">
        <f>IF(AND(Y10="A",X10=1),35000,IF(OR(Y10="ج",Y10="ر1",Y10="ر2"),IF(X10=1,IF(OR($F$5=$AO$8,$F$5=$AO$9),0,IF(OR($F$5=$AO$1,$F$5=$AO$2,$F$5=$AO$5,$F$5=$AO$6),IF(Y10="ج",8000,IF(Y10="ر1",12000,IF(Y10="ر2",16000,""))),IF(OR($F$5=$AO$3,$F$5=$AO$7),IF(Y10="ج",5000,IF(Y10="ر1",7500,IF(Y10="ر2",20000,""))),IF($F$5=$AO$4,500,IF(Y10="ج",10000,IF(Y10="ر1",15000,IF(Y10="ر2",20000,""))))))))))</f>
        <v>#N/A</v>
      </c>
      <c r="T10" s="129">
        <v>320</v>
      </c>
      <c r="U10" s="390" t="s">
        <v>733</v>
      </c>
      <c r="V10" s="391"/>
      <c r="W10" s="392"/>
      <c r="X10" s="83"/>
      <c r="Y10" s="623" t="e">
        <f>IF(VLOOKUP(E1,ورقة4!$A$1:$AR$7805,25,0)=0,"",VLOOKUP(E1,ورقة4!$A$1:$AR$7805,25,0))</f>
        <v>#N/A</v>
      </c>
      <c r="Z10" s="91" t="e">
        <f>IF(AND(AG10&lt;&gt;"",AF10=1),28,"")</f>
        <v>#N/A</v>
      </c>
      <c r="AA10" s="118" t="e">
        <f>IF(AND(AG10="A",AF10=1),35000,IF(OR(AG10="ج",AG10="ر1",AG10="ر2"),IF(AF10=1,IF(OR($F$5=$AO$8,$F$5=$AO$9),0,IF(OR($F$5=$AO$1,$F$5=$AO$2,$F$5=$AO$5,$F$5=$AO$6),IF(AG10="ج",8000,IF(AG10="ر1",12000,IF(AG10="ر2",16000,""))),IF(OR($F$5=$AO$3,$F$5=$AO$7),IF(AG10="ج",5000,IF(AG10="ر1",7500,IF(AG10="ر2",20000,""))),IF($F$5=$AO$4,500,IF(AG10="ج",10000,IF(AG10="ر1",15000,IF(AG10="ر2",20000,""))))))))))</f>
        <v>#N/A</v>
      </c>
      <c r="AB10" s="129">
        <v>370</v>
      </c>
      <c r="AC10" s="390" t="s">
        <v>738</v>
      </c>
      <c r="AD10" s="391"/>
      <c r="AE10" s="392"/>
      <c r="AF10" s="83"/>
      <c r="AG10" s="623" t="e">
        <f>IF(VLOOKUP(E1,ورقة4!$A$1:$AR$7805,30,0)=0,"",VLOOKUP(E1,ورقة4!$A$1:$AR$7805,30,0))</f>
        <v>#N/A</v>
      </c>
      <c r="AH10" s="397"/>
      <c r="AI10" s="398"/>
      <c r="AJ10" s="398"/>
      <c r="AK10" s="85"/>
      <c r="AL10" s="39" t="e">
        <f>IF(A10&lt;&gt;"",A10,"")</f>
        <v>#N/A</v>
      </c>
      <c r="AM10">
        <v>3</v>
      </c>
      <c r="AU10" s="54">
        <v>6</v>
      </c>
      <c r="AV10" s="54">
        <f t="shared" ref="AV10:AW14" si="2">L8</f>
        <v>150</v>
      </c>
      <c r="AW10" s="63" t="str">
        <f t="shared" si="2"/>
        <v>الترجمة الاعلامية (1)</v>
      </c>
      <c r="AX10" s="52">
        <f t="shared" ref="AX10:AY14" si="3">P8</f>
        <v>0</v>
      </c>
      <c r="AY10" s="52" t="e">
        <f t="shared" si="3"/>
        <v>#N/A</v>
      </c>
      <c r="BB10" s="63"/>
      <c r="BC10" s="63"/>
    </row>
    <row r="11" spans="1:56" ht="24" customHeight="1" thickTop="1" thickBot="1" x14ac:dyDescent="0.25">
      <c r="A11" t="e">
        <f>IF(AND(I11&lt;&gt;"",H11=1),4,"")</f>
        <v>#N/A</v>
      </c>
      <c r="B11" s="118" t="e">
        <f>IF(AND(I11="A",H11=1),35000,IF(OR(I11="ج",I11="ر1",I11="ر2"),IF(H11=1,IF(OR($F$5=$AO$8,$F$5=$AO$9),0,IF(OR($F$5=$AO$1,$F$5=$AO$2,$F$5=$AO$5,$F$5=$AO$6),IF(I11="ج",8000,IF(I11="ر1",12000,IF(I11="ر2",16000,""))),IF(OR($F$5=$AO$3,$F$5=$AO$7),IF(I11="ج",5000,IF(I11="ر1",7500,IF(I11="ر2",10000,""))),IF($F$5=$AO$4,500,IF(I11="ج",10000,IF(I11="ر1",15000,IF(I11="ر2",20000,""))))))))))</f>
        <v>#N/A</v>
      </c>
      <c r="C11" s="129">
        <v>130</v>
      </c>
      <c r="D11" s="370" t="s">
        <v>724</v>
      </c>
      <c r="E11" s="370"/>
      <c r="F11" s="370"/>
      <c r="G11" s="370"/>
      <c r="H11" s="83"/>
      <c r="I11" s="623" t="e">
        <f>IF(VLOOKUP(E1,ورقة4!$A$1:$AR$7805,6,0)=0,"",VLOOKUP(E1,ورقة4!$A$1:$AR$7805,6,0))</f>
        <v>#N/A</v>
      </c>
      <c r="J11" s="89" t="e">
        <f>IF(AND(Q11&lt;&gt;"",P11=1),9,"")</f>
        <v>#N/A</v>
      </c>
      <c r="K11" s="118" t="e">
        <f>IF(AND(Q11="A",P11=1),35000,IF(OR(Q11="ج",Q11="ر1",Q11="ر2"),IF(P11=1,IF(OR($F$5=$AO$8,$F$5=$AO$9),0,IF(OR($F$5=$AO$1,$F$5=$AO$2,$F$5=$AO$5,$F$5=$AO$6),IF(Q11="ج",8000,IF(Q11="ر1",12000,IF(Q11="ر2",16000,""))),IF(OR($F$5=$AO$3,$F$5=$AO$7),IF(Q11="ج",5000,IF(Q11="ر1",7500,IF(Q11="ر2",20000,""))),IF($F$5=$AO$4,500,IF(Q11="ج",10000,IF(Q11="ر1",15000,IF(Q11="ر2",20000,""))))))))))</f>
        <v>#N/A</v>
      </c>
      <c r="L11" s="129">
        <v>180</v>
      </c>
      <c r="M11" s="370" t="s">
        <v>729</v>
      </c>
      <c r="N11" s="370"/>
      <c r="O11" s="370"/>
      <c r="P11" s="83"/>
      <c r="Q11" s="623" t="e">
        <f>IF(VLOOKUP(E1,ورقة4!$A$1:$AR$7805,11,0)=0,"",VLOOKUP(E1,ورقة4!$A$1:$AR$7805,11,0))</f>
        <v>#N/A</v>
      </c>
      <c r="R11" s="59" t="e">
        <f>IF(AND(Y11&lt;&gt;"",X11=1),24,"")</f>
        <v>#N/A</v>
      </c>
      <c r="S11" s="118" t="e">
        <f>IF(AND(Y11="A",X11=1),35000,IF(OR(Y11="ج",Y11="ر1",Y11="ر2"),IF(X11=1,IF(OR($F$5=$AO$8,$F$5=$AO$9),0,IF(OR($F$5=$AO$1,$F$5=$AO$2,$F$5=$AO$5,$F$5=$AO$6),IF(Y11="ج",8000,IF(Y11="ر1",12000,IF(Y11="ر2",16000,""))),IF(OR($F$5=$AO$3,$F$5=$AO$7),IF(Y11="ج",5000,IF(Y11="ر1",7500,IF(Y11="ر2",20000,""))),IF($F$5=$AO$4,500,IF(Y11="ج",10000,IF(Y11="ر1",15000,IF(Y11="ر2",20000,""))))))))))</f>
        <v>#N/A</v>
      </c>
      <c r="T11" s="129">
        <v>330</v>
      </c>
      <c r="U11" s="390" t="s">
        <v>734</v>
      </c>
      <c r="V11" s="391"/>
      <c r="W11" s="392"/>
      <c r="X11" s="83"/>
      <c r="Y11" s="623" t="e">
        <f>IF(VLOOKUP(E1,ورقة4!$A$1:$AR$7805,26,0)=0,"",VLOOKUP(E1,ورقة4!$A$1:$AR$7805,26,0))</f>
        <v>#N/A</v>
      </c>
      <c r="Z11" s="91" t="e">
        <f>IF(AND(AG11&lt;&gt;"",AF11=1),29,"")</f>
        <v>#N/A</v>
      </c>
      <c r="AA11" s="118" t="e">
        <f>IF(AND(AG11="A",AF11=1),35000,IF(OR(AG11="ج",AG11="ر1",AG11="ر2"),IF(AF11=1,IF(OR($F$5=$AO$8,$F$5=$AO$9),0,IF(OR($F$5=$AO$1,$F$5=$AO$2,$F$5=$AO$5,$F$5=$AO$6),IF(AG11="ج",8000,IF(AG11="ر1",12000,IF(AG11="ر2",16000,""))),IF(OR($F$5=$AO$3,$F$5=$AO$7),IF(AG11="ج",5000,IF(AG11="ر1",7500,IF(AG11="ر2",20000,""))),IF($F$5=$AO$4,500,IF(AG11="ج",10000,IF(AG11="ر1",15000,IF(AG11="ر2",20000,""))))))))))</f>
        <v>#N/A</v>
      </c>
      <c r="AB11" s="129">
        <v>380</v>
      </c>
      <c r="AC11" s="390" t="s">
        <v>739</v>
      </c>
      <c r="AD11" s="391"/>
      <c r="AE11" s="392"/>
      <c r="AF11" s="83"/>
      <c r="AG11" s="623" t="e">
        <f>IF(VLOOKUP(E1,ورقة4!$A$1:$AR$7805,31,0)=0,"",VLOOKUP(E1,ورقة4!$A$1:$AR$7805,31,0))</f>
        <v>#N/A</v>
      </c>
      <c r="AH11" s="397"/>
      <c r="AI11" s="398"/>
      <c r="AJ11" s="398"/>
      <c r="AK11" s="85"/>
      <c r="AL11" s="39" t="e">
        <f>IF(A11&lt;&gt;"",A11,"")</f>
        <v>#N/A</v>
      </c>
      <c r="AM11">
        <v>4</v>
      </c>
      <c r="AU11" s="54">
        <v>7</v>
      </c>
      <c r="AV11" s="54">
        <f t="shared" si="2"/>
        <v>160</v>
      </c>
      <c r="AW11" s="63" t="str">
        <f t="shared" si="2"/>
        <v xml:space="preserve">اللغة الاعلامية </v>
      </c>
      <c r="AX11" s="52">
        <f t="shared" si="3"/>
        <v>0</v>
      </c>
      <c r="AY11" s="52" t="e">
        <f t="shared" si="3"/>
        <v>#N/A</v>
      </c>
      <c r="BB11" s="54"/>
      <c r="BC11" s="54"/>
    </row>
    <row r="12" spans="1:56" ht="21.75" thickTop="1" thickBot="1" x14ac:dyDescent="0.25">
      <c r="A12" t="e">
        <f>IF(AND(I12&lt;&gt;"",H12=1),5,"")</f>
        <v>#N/A</v>
      </c>
      <c r="B12" s="118" t="e">
        <f>IF(AND(I12="A",H12=1),35000,IF(OR(I12="ج",I12="ر1",I12="ر2"),IF(H12=1,IF(OR($F$5=$AO$8,$F$5=$AO$9),0,IF(OR($F$5=$AO$1,$F$5=$AO$2,$F$5=$AO$5,$F$5=$AO$6),IF(I12="ج",8000,IF(I12="ر1",12000,IF(I12="ر2",16000,""))),IF(OR($F$5=$AO$3,$F$5=$AO$7),IF(I12="ج",5000,IF(I12="ر1",7500,IF(I12="ر2",10000,""))),IF($F$5=$AO$4,500,IF(I12="ج",10000,IF(I12="ر1",15000,IF(I12="ر2",20000,""))))))))))</f>
        <v>#N/A</v>
      </c>
      <c r="C12" s="130">
        <v>140</v>
      </c>
      <c r="D12" s="371" t="s">
        <v>725</v>
      </c>
      <c r="E12" s="371"/>
      <c r="F12" s="371"/>
      <c r="G12" s="371"/>
      <c r="H12" s="83"/>
      <c r="I12" s="624" t="e">
        <f>IF(VLOOKUP(E1,ورقة4!$A$1:$AR$7805,7,0)=0,"",VLOOKUP(E1,ورقة4!$A$1:$AR$7805,7,0))</f>
        <v>#N/A</v>
      </c>
      <c r="J12" s="89" t="e">
        <f>IF(AND(Q12&lt;&gt;"",P12=1),10,"")</f>
        <v>#N/A</v>
      </c>
      <c r="K12" s="118" t="e">
        <f>IF(AND(Q12="A",P12=1),35000,IF(OR(Q12="ج",Q12="ر1",Q12="ر2"),IF(P12=1,IF(OR($F$5=$AO$8,$F$5=$AO$9),0,IF(OR($F$5=$AO$1,$F$5=$AO$2,$F$5=$AO$5,$F$5=$AO$6),IF(Q12="ج",8000,IF(Q12="ر1",12000,IF(Q12="ر2",16000,""))),IF(OR($F$5=$AO$3,$F$5=$AO$7),IF(Q12="ج",5000,IF(Q12="ر1",7500,IF(Q12="ر2",20000,""))),IF($F$5=$AO$4,500,IF(Q12="ج",10000,IF(Q12="ر1",15000,IF(Q12="ر2",20000,""))))))))))</f>
        <v>#N/A</v>
      </c>
      <c r="L12" s="130">
        <v>190</v>
      </c>
      <c r="M12" s="371" t="s">
        <v>730</v>
      </c>
      <c r="N12" s="371"/>
      <c r="O12" s="371"/>
      <c r="P12" s="83"/>
      <c r="Q12" s="624" t="e">
        <f>IF(VLOOKUP(E1,ورقة4!$A$1:$AR$7805,12,0)=0,"",VLOOKUP(E1,ورقة4!$A$1:$AR$7805,12,0))</f>
        <v>#N/A</v>
      </c>
      <c r="R12" s="59" t="e">
        <f>IF(AND(Y12&lt;&gt;"",X12=1),25,"")</f>
        <v>#N/A</v>
      </c>
      <c r="S12" s="118" t="e">
        <f>IF(AND(Y12="A",X12=1),35000,IF(OR(Y12="ج",Y12="ر1",Y12="ر2"),IF(X12=1,IF(OR($F$5=$AO$8,$F$5=$AO$9),0,IF(OR($F$5=$AO$1,$F$5=$AO$2,$F$5=$AO$5,$F$5=$AO$6),IF(Y12="ج",8000,IF(Y12="ر1",12000,IF(Y12="ر2",16000,""))),IF(OR($F$5=$AO$3,$F$5=$AO$7),IF(Y12="ج",5000,IF(Y12="ر1",7500,IF(Y12="ر2",20000,""))),IF($F$5=$AO$4,500,IF(Y12="ج",10000,IF(Y12="ر1",15000,IF(Y12="ر2",20000,""))))))))))</f>
        <v>#N/A</v>
      </c>
      <c r="T12" s="130">
        <v>340</v>
      </c>
      <c r="U12" s="399" t="s">
        <v>735</v>
      </c>
      <c r="V12" s="400"/>
      <c r="W12" s="401"/>
      <c r="X12" s="83"/>
      <c r="Y12" s="624" t="e">
        <f>IF(VLOOKUP(E1,ورقة4!$A$1:$AR$7805,27,0)=0,"",VLOOKUP(E1,ورقة4!$A$1:$AR$7805,27,0))</f>
        <v>#N/A</v>
      </c>
      <c r="Z12" s="91" t="e">
        <f>IF(AND(AG12&lt;&gt;"",AF12=1),30,"")</f>
        <v>#N/A</v>
      </c>
      <c r="AA12" s="118" t="e">
        <f>IF(AND(AG12="A",AF12=1),35000,IF(OR(AG12="ج",AG12="ر1",AG12="ر2"),IF(AF12=1,IF(OR($F$5=$AO$8,$F$5=$AO$9),0,IF(OR($F$5=$AO$1,$F$5=$AO$2,$F$5=$AO$5,$F$5=$AO$6),IF(AG12="ج",8000,IF(AG12="ر1",12000,IF(AG12="ر2",16000,""))),IF(OR($F$5=$AO$3,$F$5=$AO$7),IF(AG12="ج",5000,IF(AG12="ر1",7500,IF(AG12="ر2",20000,""))),IF($F$5=$AO$4,500,IF(AG12="ج",10000,IF(AG12="ر1",15000,IF(AG12="ر2",20000,""))))))))))</f>
        <v>#N/A</v>
      </c>
      <c r="AB12" s="130">
        <v>390</v>
      </c>
      <c r="AC12" s="404" t="s">
        <v>740</v>
      </c>
      <c r="AD12" s="405"/>
      <c r="AE12" s="406"/>
      <c r="AF12" s="83"/>
      <c r="AG12" s="624" t="e">
        <f>IF(VLOOKUP(E1,ورقة4!$A$1:$AR$7805,32,0)=0,"",VLOOKUP(E1,ورقة4!$A$1:$AR$7805,32,0))</f>
        <v>#N/A</v>
      </c>
      <c r="AH12" s="403"/>
      <c r="AI12" s="403"/>
      <c r="AJ12" s="403"/>
      <c r="AK12" s="85"/>
      <c r="AL12" s="39" t="e">
        <f>IF(A12&lt;&gt;"",A12,"")</f>
        <v>#N/A</v>
      </c>
      <c r="AM12">
        <v>5</v>
      </c>
      <c r="AU12" s="54">
        <v>8</v>
      </c>
      <c r="AV12" s="54">
        <f t="shared" si="2"/>
        <v>170</v>
      </c>
      <c r="AW12" s="63" t="str">
        <f t="shared" si="2"/>
        <v xml:space="preserve">مقدمة في مناهج البحث الاعلامي </v>
      </c>
      <c r="AX12" s="52">
        <f t="shared" si="3"/>
        <v>0</v>
      </c>
      <c r="AY12" s="52" t="e">
        <f t="shared" si="3"/>
        <v>#N/A</v>
      </c>
      <c r="BB12" s="54"/>
      <c r="BC12" s="54"/>
    </row>
    <row r="13" spans="1:56" ht="16.5" hidden="1" thickBot="1" x14ac:dyDescent="0.25">
      <c r="B13" s="32" t="e">
        <f>SUM(B8:B12)</f>
        <v>#N/A</v>
      </c>
      <c r="C13" s="71"/>
      <c r="D13" s="72"/>
      <c r="E13" s="72"/>
      <c r="F13" s="72">
        <f>COUNTIFS(I8:I12,"A",H8:H12,1)</f>
        <v>0</v>
      </c>
      <c r="G13" s="72">
        <f>COUNTIFS(I8:I12,$Q$30,H8:H12,1)</f>
        <v>0</v>
      </c>
      <c r="H13" s="94">
        <f>COUNTIFS(I8:I12,$W$30,H8:H12,1)</f>
        <v>0</v>
      </c>
      <c r="I13" s="95">
        <f>COUNTIFS(I8:I12,$AE$30,H8:H12,1)</f>
        <v>0</v>
      </c>
      <c r="J13" s="58"/>
      <c r="K13" s="29" t="e">
        <f>SUM(K8:K12)</f>
        <v>#N/A</v>
      </c>
      <c r="L13" s="73"/>
      <c r="M13" s="74"/>
      <c r="N13" s="72">
        <f>COUNTIFS(Q8:Q12,"A",P8:P12,1)</f>
        <v>0</v>
      </c>
      <c r="O13" s="72">
        <f>COUNTIFS(Q8:Q12,$Q$30,P8:P12,1)</f>
        <v>0</v>
      </c>
      <c r="P13" s="94">
        <f>COUNTIFS(Q8:Q12,$W$30,P8:P12,1)</f>
        <v>0</v>
      </c>
      <c r="Q13" s="95">
        <f>COUNTIFS(Q8:Q12,$AE$30,P8:P12,1)</f>
        <v>0</v>
      </c>
      <c r="R13" s="59"/>
      <c r="S13" s="32" t="e">
        <f>SUM(S8:S12)</f>
        <v>#N/A</v>
      </c>
      <c r="T13" s="34"/>
      <c r="U13" s="35"/>
      <c r="V13" s="72">
        <f>COUNTIFS(Y8:Y12,"A",X8:X12,1)</f>
        <v>0</v>
      </c>
      <c r="W13" s="72">
        <f>COUNTIFS(Y8:Y12,$Q$30,X8:X12,1)</f>
        <v>0</v>
      </c>
      <c r="X13" s="94">
        <f>COUNTIFS(Y8:Y12,$W$30,X8:X12,1)</f>
        <v>0</v>
      </c>
      <c r="Y13" s="95">
        <f>COUNTIFS(Y8:Y12,$AE$30,X8:X12,1)</f>
        <v>0</v>
      </c>
      <c r="Z13" s="36"/>
      <c r="AA13" s="37" t="e">
        <f>SUM(AA8:AA12)</f>
        <v>#N/A</v>
      </c>
      <c r="AB13" s="35"/>
      <c r="AC13" s="35"/>
      <c r="AD13" s="72">
        <f>COUNTIFS(AG8:AG12,"A",AF8:AF12,1)</f>
        <v>0</v>
      </c>
      <c r="AE13" s="72">
        <f>COUNTIFS(AG8:AG12,$Q$30,AF8:AF12,1)</f>
        <v>0</v>
      </c>
      <c r="AF13" s="94">
        <f>COUNTIFS(AG8:AG12,$W$30,AF8:AF12,1)</f>
        <v>0</v>
      </c>
      <c r="AG13" s="95">
        <f>COUNTIFS(AG8:AG12,$AE$30,AF8:AF12,1)</f>
        <v>0</v>
      </c>
      <c r="AH13" s="403"/>
      <c r="AI13" s="403"/>
      <c r="AJ13" s="403"/>
      <c r="AK13" s="85"/>
      <c r="AL13" s="39" t="e">
        <f>IF(J8&lt;&gt;"",J8,"")</f>
        <v>#N/A</v>
      </c>
      <c r="AM13">
        <v>6</v>
      </c>
      <c r="AU13" s="54">
        <v>9</v>
      </c>
      <c r="AV13" s="54">
        <f t="shared" si="2"/>
        <v>180</v>
      </c>
      <c r="AW13" s="63" t="str">
        <f t="shared" si="2"/>
        <v xml:space="preserve">فن الاعلان الصحفي </v>
      </c>
      <c r="AX13" s="52">
        <f t="shared" si="3"/>
        <v>0</v>
      </c>
      <c r="AY13" s="52" t="e">
        <f t="shared" si="3"/>
        <v>#N/A</v>
      </c>
      <c r="BB13" s="54"/>
      <c r="BC13" s="54"/>
    </row>
    <row r="14" spans="1:56" ht="21" thickBot="1" x14ac:dyDescent="0.25">
      <c r="B14" s="372" t="s">
        <v>21</v>
      </c>
      <c r="C14" s="372"/>
      <c r="D14" s="372"/>
      <c r="E14" s="372"/>
      <c r="F14" s="372"/>
      <c r="G14" s="372"/>
      <c r="H14" s="372"/>
      <c r="I14" s="372"/>
      <c r="J14" s="372"/>
      <c r="K14" s="372"/>
      <c r="L14" s="372"/>
      <c r="M14" s="372"/>
      <c r="N14" s="372"/>
      <c r="O14" s="372"/>
      <c r="P14" s="372"/>
      <c r="Q14" s="373"/>
      <c r="R14" s="41"/>
      <c r="S14" s="402" t="s">
        <v>22</v>
      </c>
      <c r="T14" s="372"/>
      <c r="U14" s="372"/>
      <c r="V14" s="372"/>
      <c r="W14" s="372"/>
      <c r="X14" s="372"/>
      <c r="Y14" s="372"/>
      <c r="Z14" s="372"/>
      <c r="AA14" s="372"/>
      <c r="AB14" s="372"/>
      <c r="AC14" s="372"/>
      <c r="AD14" s="372"/>
      <c r="AE14" s="372"/>
      <c r="AF14" s="372"/>
      <c r="AG14" s="372"/>
      <c r="AH14" s="403"/>
      <c r="AI14" s="403"/>
      <c r="AJ14" s="403"/>
      <c r="AK14" s="85"/>
      <c r="AL14" s="39" t="e">
        <f>IF(J9&lt;&gt;"",J9,"")</f>
        <v>#N/A</v>
      </c>
      <c r="AM14">
        <v>7</v>
      </c>
      <c r="AU14" s="54">
        <v>10</v>
      </c>
      <c r="AV14" s="54">
        <f t="shared" si="2"/>
        <v>190</v>
      </c>
      <c r="AW14" s="63" t="str">
        <f t="shared" si="2"/>
        <v xml:space="preserve">الاخبار الاذاعية والتلفزيونية </v>
      </c>
      <c r="AX14" s="52">
        <f t="shared" si="3"/>
        <v>0</v>
      </c>
      <c r="AY14" s="52" t="e">
        <f t="shared" si="3"/>
        <v>#N/A</v>
      </c>
      <c r="BB14" s="54"/>
      <c r="BC14" s="54"/>
    </row>
    <row r="15" spans="1:56" ht="24" customHeight="1" thickBot="1" x14ac:dyDescent="0.25">
      <c r="A15" t="e">
        <f>IF(AND(I15&lt;&gt;"",H15=1),11,"")</f>
        <v>#N/A</v>
      </c>
      <c r="B15" s="118" t="e">
        <f>IF(AND(I15="A",H15=1),35000,IF(OR(I15="ج",I15="ر1",I15="ر2"),IF(H15=1,IF(OR($F$5=$AO$8,$F$5=$AO$9),0,IF(OR($F$5=$AO$1,$F$5=$AO$2,$F$5=$AO$5,$F$5=$AO$6),IF(I15="ج",8000,IF(I15="ر1",12000,IF(I15="ر2",16000,""))),IF(OR($F$5=$AO$3,$F$5=$AO$7),IF(I15="ج",5000,IF(I15="ر1",7500,IF(I15="ر2",10000,""))),IF($F$5=$AO$4,500,IF(I15="ج",10000,IF(I15="ر1",15000,IF(I15="ر2",20000,""))))))))))</f>
        <v>#N/A</v>
      </c>
      <c r="C15" s="128">
        <v>200</v>
      </c>
      <c r="D15" s="351" t="s">
        <v>741</v>
      </c>
      <c r="E15" s="351"/>
      <c r="F15" s="351"/>
      <c r="G15" s="351"/>
      <c r="H15" s="83"/>
      <c r="I15" s="625" t="e">
        <f>IF(VLOOKUP(E1,ورقة4!$A$1:$AR$7805,13,0)=0,"",VLOOKUP(E1,ورقة4!$A$1:$AR$7805,13,0))</f>
        <v>#N/A</v>
      </c>
      <c r="J15" s="89" t="e">
        <f>IF(AND(Q15&lt;&gt;"",P15=1),16,"")</f>
        <v>#N/A</v>
      </c>
      <c r="K15" s="118" t="e">
        <f>IF(AND(Q15="A",P15=1),35000,IF(OR(Q15="ج",Q15="ر1",Q15="ر2"),IF(P15=1,IF(OR($F$5=$AO$8,$F$5=$AO$9),0,IF(OR($F$5=$AO$1,$F$5=$AO$2,$F$5=$AO$5,$F$5=$AO$6),IF(Q15="ج",8000,IF(Q15="ر1",12000,IF(Q15="ر2",16000,""))),IF(OR($F$5=$AO$3,$F$5=$AO$7),IF(Q15="ج",5000,IF(Q15="ر1",7500,IF(Q15="ر2",20000,""))),IF($F$5=$AO$4,500,IF(Q15="ج",10000,IF(Q15="ر1",15000,IF(Q15="ر2",20000,""))))))))))</f>
        <v>#N/A</v>
      </c>
      <c r="L15" s="128">
        <v>250</v>
      </c>
      <c r="M15" s="351" t="s">
        <v>746</v>
      </c>
      <c r="N15" s="351"/>
      <c r="O15" s="351"/>
      <c r="P15" s="83"/>
      <c r="Q15" s="625" t="e">
        <f>IF(VLOOKUP(E1,ورقة4!$A$1:$AR$7805,18,0)=0,"",VLOOKUP(E1,ورقة4!$A$1:$AR$7805,18,0))</f>
        <v>#N/A</v>
      </c>
      <c r="R15" s="59" t="e">
        <f>IF(AND(Y15&lt;&gt;"",X15=1),31,"")</f>
        <v>#N/A</v>
      </c>
      <c r="S15" s="118" t="e">
        <f>IF(AND(Y15="A",X15=1),35000,IF(OR(Y15="ج",Y15="ر1",Y15="ر2"),IF(X15=1,IF(OR($F$5=$AO$8,$F$5=$AO$9),0,IF(OR($F$5=$AO$1,$F$5=$AO$2,$F$5=$AO$5,$F$5=$AO$6),IF(Y15="ج",8000,IF(Y15="ر1",12000,IF(Y15="ر2",16000,""))),IF(OR($F$5=$AO$3,$F$5=$AO$7),IF(Y15="ج",5000,IF(Y15="ر1",7500,IF(Y15="ر2",20000,""))),IF($F$5=$AO$4,500,IF(Y15="ج",10000,IF(Y15="ر1",15000,IF(Y15="ر2",20000,""))))))))))</f>
        <v>#N/A</v>
      </c>
      <c r="T15" s="128">
        <v>400</v>
      </c>
      <c r="U15" s="351" t="s">
        <v>751</v>
      </c>
      <c r="V15" s="351"/>
      <c r="W15" s="351"/>
      <c r="X15" s="83"/>
      <c r="Y15" s="625" t="e">
        <f>IF(VLOOKUP(E1,ورقة4!$A$1:$AR$7805,33,0)=0,"",VLOOKUP(E1,ورقة4!$A$1:$AR$7805,33,0))</f>
        <v>#N/A</v>
      </c>
      <c r="Z15" s="91" t="e">
        <f>IF(AND(AG15&lt;&gt;"",AF15=1),36,"")</f>
        <v>#N/A</v>
      </c>
      <c r="AA15" s="118" t="e">
        <f>IF(AND(AG15="A",AF15=1),35000,IF(OR(AG15="ج",AG15="ر1",AG15="ر2"),IF(AF15=1,IF(OR($F$5=$AO$8,$F$5=$AO$9),0,IF(OR($F$5=$AO$1,$F$5=$AO$2,$F$5=$AO$5,$F$5=$AO$6),IF(AG15="ج",8000,IF(AG15="ر1",12000,IF(AG15="ر2",16000,""))),IF(OR($F$5=$AO$3,$F$5=$AO$7),IF(AG15="ج",5000,IF(AG15="ر1",7500,IF(AG15="ر2",20000,""))),IF($F$5=$AO$4,500,IF(AG15="ج",10000,IF(AG15="ر1",15000,IF(AG15="ر2",20000,""))))))))))</f>
        <v>#N/A</v>
      </c>
      <c r="AB15" s="128">
        <v>450</v>
      </c>
      <c r="AC15" s="374" t="s">
        <v>756</v>
      </c>
      <c r="AD15" s="375"/>
      <c r="AE15" s="376"/>
      <c r="AF15" s="83"/>
      <c r="AG15" s="622" t="e">
        <f>IF(VLOOKUP(E1,ورقة4!$A$1:$AR$7805,38,0)=0,"",VLOOKUP(E1,ورقة4!$A$1:$AR$7805,38,0))</f>
        <v>#N/A</v>
      </c>
      <c r="AH15" s="403"/>
      <c r="AI15" s="403"/>
      <c r="AJ15" s="403"/>
      <c r="AK15" s="85"/>
      <c r="AL15" s="39" t="e">
        <f>IF(J10&lt;&gt;"",J10,"")</f>
        <v>#N/A</v>
      </c>
      <c r="AM15">
        <v>8</v>
      </c>
      <c r="AU15" s="54">
        <v>11</v>
      </c>
      <c r="AV15" s="54">
        <f t="shared" ref="AV15:AW19" si="4">C15</f>
        <v>200</v>
      </c>
      <c r="AW15" s="54" t="str">
        <f t="shared" si="4"/>
        <v xml:space="preserve">الراي العام </v>
      </c>
      <c r="AX15" s="52">
        <f t="shared" ref="AX15:AY19" si="5">H15</f>
        <v>0</v>
      </c>
      <c r="AY15" s="52" t="e">
        <f t="shared" si="5"/>
        <v>#N/A</v>
      </c>
      <c r="BB15" s="54"/>
      <c r="BC15" s="54"/>
      <c r="BD15" s="54"/>
    </row>
    <row r="16" spans="1:56" ht="24" customHeight="1" thickTop="1" thickBot="1" x14ac:dyDescent="0.25">
      <c r="A16" t="e">
        <f>IF(AND(I16&lt;&gt;"",H16=1),12,"")</f>
        <v>#N/A</v>
      </c>
      <c r="B16" s="118" t="e">
        <f>IF(AND(I16="A",H16=1),35000,IF(OR(I16="ج",I16="ر1",I16="ر2"),IF(H16=1,IF(OR($F$5=$AO$8,$F$5=$AO$9),0,IF(OR($F$5=$AO$1,$F$5=$AO$2,$F$5=$AO$5,$F$5=$AO$6),IF(I16="ج",8000,IF(I16="ر1",12000,IF(I16="ر2",16000,""))),IF(OR($F$5=$AO$3,$F$5=$AO$7),IF(I16="ج",5000,IF(I16="ر1",7500,IF(I16="ر2",10000,""))),IF($F$5=$AO$4,500,IF(I16="ج",10000,IF(I16="ر1",15000,IF(I16="ر2",20000,""))))))))))</f>
        <v>#N/A</v>
      </c>
      <c r="C16" s="129">
        <v>210</v>
      </c>
      <c r="D16" s="370" t="s">
        <v>742</v>
      </c>
      <c r="E16" s="370"/>
      <c r="F16" s="370"/>
      <c r="G16" s="370"/>
      <c r="H16" s="83"/>
      <c r="I16" s="626" t="e">
        <f>IF(VLOOKUP(E1,ورقة4!$A$1:$AR$7805,14,0)=0,"",VLOOKUP(E1,ورقة4!$A$1:$AR$7805,14,0))</f>
        <v>#N/A</v>
      </c>
      <c r="J16" s="89" t="e">
        <f>IF(AND(Q16&lt;&gt;"",P16=1),17,"")</f>
        <v>#N/A</v>
      </c>
      <c r="K16" s="118" t="e">
        <f>IF(AND(Q16="A",P16=1),35000,IF(OR(Q16="ج",Q16="ر1",Q16="ر2"),IF(P16=1,IF(OR($F$5=$AO$8,$F$5=$AO$9),0,IF(OR($F$5=$AO$1,$F$5=$AO$2,$F$5=$AO$5,$F$5=$AO$6),IF(Q16="ج",8000,IF(Q16="ر1",12000,IF(Q16="ر2",16000,""))),IF(OR($F$5=$AO$3,$F$5=$AO$7),IF(Q16="ج",5000,IF(Q16="ر1",7500,IF(Q16="ر2",20000,""))),IF($F$5=$AO$4,500,IF(Q16="ج",10000,IF(Q16="ر1",15000,IF(Q16="ر2",20000,""))))))))))</f>
        <v>#N/A</v>
      </c>
      <c r="L16" s="129">
        <v>260</v>
      </c>
      <c r="M16" s="370" t="s">
        <v>747</v>
      </c>
      <c r="N16" s="370"/>
      <c r="O16" s="370"/>
      <c r="P16" s="83"/>
      <c r="Q16" s="626" t="e">
        <f>IF(VLOOKUP(E1,ورقة4!$A$1:$AR$7805,19,0)=0,"",VLOOKUP(E1,ورقة4!$A$1:$AR$7805,19,0))</f>
        <v>#N/A</v>
      </c>
      <c r="R16" s="59" t="e">
        <f>IF(AND(Y16&lt;&gt;"",X16=1),32,"")</f>
        <v>#N/A</v>
      </c>
      <c r="S16" s="118" t="e">
        <f>IF(AND(Y16="A",X16=1),35000,IF(OR(Y16="ج",Y16="ر1",Y16="ر2"),IF(X16=1,IF(OR($F$5=$AO$8,$F$5=$AO$9),0,IF(OR($F$5=$AO$1,$F$5=$AO$2,$F$5=$AO$5,$F$5=$AO$6),IF(Y16="ج",8000,IF(Y16="ر1",12000,IF(Y16="ر2",16000,""))),IF(OR($F$5=$AO$3,$F$5=$AO$7),IF(Y16="ج",5000,IF(Y16="ر1",7500,IF(Y16="ر2",20000,""))),IF($F$5=$AO$4,500,IF(Y16="ج",10000,IF(Y16="ر1",15000,IF(Y16="ر2",20000,""))))))))))</f>
        <v>#N/A</v>
      </c>
      <c r="T16" s="129">
        <v>410</v>
      </c>
      <c r="U16" s="370" t="s">
        <v>752</v>
      </c>
      <c r="V16" s="370"/>
      <c r="W16" s="370"/>
      <c r="X16" s="83"/>
      <c r="Y16" s="626" t="e">
        <f>IF(VLOOKUP(E1,ورقة4!$A$1:$AR$7805,34,0)=0,"",VLOOKUP(E1,ورقة4!$A$1:$AR$7805,34,0))</f>
        <v>#N/A</v>
      </c>
      <c r="Z16" s="91" t="e">
        <f>IF(AND(AG16&lt;&gt;"",AF16=1),37,"")</f>
        <v>#N/A</v>
      </c>
      <c r="AA16" s="118" t="e">
        <f>IF(AND(AG16="A",AF16=1),35000,IF(OR(AG16="ج",AG16="ر1",AG16="ر2"),IF(AF16=1,IF(OR($F$5=$AO$8,$F$5=$AO$9),0,IF(OR($F$5=$AO$1,$F$5=$AO$2,$F$5=$AO$5,$F$5=$AO$6),IF(AG16="ج",8000,IF(AG16="ر1",12000,IF(AG16="ر2",16000,""))),IF(OR($F$5=$AO$3,$F$5=$AO$7),IF(AG16="ج",5000,IF(AG16="ر1",7500,IF(AG16="ر2",20000,""))),IF($F$5=$AO$4,500,IF(AG16="ج",10000,IF(AG16="ر1",15000,IF(AG16="ر2",20000,""))))))))))</f>
        <v>#N/A</v>
      </c>
      <c r="AB16" s="129">
        <v>460</v>
      </c>
      <c r="AC16" s="390" t="s">
        <v>757</v>
      </c>
      <c r="AD16" s="391"/>
      <c r="AE16" s="392"/>
      <c r="AF16" s="83"/>
      <c r="AG16" s="623" t="e">
        <f>IF(VLOOKUP(E1,ورقة4!$A$1:$AR$7805,39,0)=0,"",VLOOKUP(E1,ورقة4!$A$1:$AR$7805,39,0))</f>
        <v>#N/A</v>
      </c>
      <c r="AH16" s="403"/>
      <c r="AI16" s="403"/>
      <c r="AJ16" s="403"/>
      <c r="AK16" s="85"/>
      <c r="AL16" s="39" t="e">
        <f>IF(J11&lt;&gt;"",J11,"")</f>
        <v>#N/A</v>
      </c>
      <c r="AM16">
        <v>9</v>
      </c>
      <c r="AU16" s="54">
        <v>12</v>
      </c>
      <c r="AV16" s="54">
        <f t="shared" si="4"/>
        <v>210</v>
      </c>
      <c r="AW16" s="54" t="str">
        <f t="shared" si="4"/>
        <v xml:space="preserve">تشريعات الاعلام واخلاقياته </v>
      </c>
      <c r="AX16" s="52">
        <f t="shared" si="5"/>
        <v>0</v>
      </c>
      <c r="AY16" s="52" t="e">
        <f t="shared" si="5"/>
        <v>#N/A</v>
      </c>
      <c r="BB16" s="54"/>
      <c r="BC16" s="54"/>
      <c r="BD16" s="54"/>
    </row>
    <row r="17" spans="1:56" ht="24" customHeight="1" thickTop="1" thickBot="1" x14ac:dyDescent="0.25">
      <c r="A17" t="e">
        <f>IF(AND(I17&lt;&gt;"",H17=1),13,"")</f>
        <v>#N/A</v>
      </c>
      <c r="B17" s="118" t="e">
        <f>IF(AND(I17="A",H17=1),35000,IF(OR(I17="ج",I17="ر1",I17="ر2"),IF(H17=1,IF(OR($F$5=$AO$8,$F$5=$AO$9),0,IF(OR($F$5=$AO$1,$F$5=$AO$2,$F$5=$AO$5,$F$5=$AO$6),IF(I17="ج",8000,IF(I17="ر1",12000,IF(I17="ر2",16000,""))),IF(OR($F$5=$AO$3,$F$5=$AO$7),IF(I17="ج",5000,IF(I17="ر1",7500,IF(I17="ر2",10000,""))),IF($F$5=$AO$4,500,IF(I17="ج",10000,IF(I17="ر1",15000,IF(I17="ر2",20000,""))))))))))</f>
        <v>#N/A</v>
      </c>
      <c r="C17" s="129">
        <v>220</v>
      </c>
      <c r="D17" s="370" t="s">
        <v>743</v>
      </c>
      <c r="E17" s="370"/>
      <c r="F17" s="370"/>
      <c r="G17" s="370"/>
      <c r="H17" s="83"/>
      <c r="I17" s="626" t="e">
        <f>IF(VLOOKUP(E1,ورقة4!$A$1:$AR$7805,15,0)=0,"",VLOOKUP(E1,ورقة4!$A$1:$AR$7805,15,0))</f>
        <v>#N/A</v>
      </c>
      <c r="J17" s="89" t="e">
        <f>IF(AND(Q17&lt;&gt;"",P17=1),18,"")</f>
        <v>#N/A</v>
      </c>
      <c r="K17" s="118" t="e">
        <f>IF(AND(Q17="A",P17=1),35000,IF(OR(Q17="ج",Q17="ر1",Q17="ر2"),IF(P17=1,IF(OR($F$5=$AO$8,$F$5=$AO$9),0,IF(OR($F$5=$AO$1,$F$5=$AO$2,$F$5=$AO$5,$F$5=$AO$6),IF(Q17="ج",8000,IF(Q17="ر1",12000,IF(Q17="ر2",16000,""))),IF(OR($F$5=$AO$3,$F$5=$AO$7),IF(Q17="ج",5000,IF(Q17="ر1",7500,IF(Q17="ر2",20000,""))),IF($F$5=$AO$4,500,IF(Q17="ج",10000,IF(Q17="ر1",15000,IF(Q17="ر2",20000,""))))))))))</f>
        <v>#N/A</v>
      </c>
      <c r="L17" s="129">
        <v>270</v>
      </c>
      <c r="M17" s="370" t="s">
        <v>748</v>
      </c>
      <c r="N17" s="370"/>
      <c r="O17" s="370"/>
      <c r="P17" s="83"/>
      <c r="Q17" s="626" t="e">
        <f>IF(VLOOKUP(E1,ورقة4!$A$1:$AR$7805,20,0)=0,"",VLOOKUP(E1,ورقة4!$A$1:$AR$7805,20,0))</f>
        <v>#N/A</v>
      </c>
      <c r="R17" s="59" t="e">
        <f>IF(AND(Y17&lt;&gt;"",X17=1),33,"")</f>
        <v>#N/A</v>
      </c>
      <c r="S17" s="118" t="e">
        <f>IF(AND(Y17="A",X17=1),35000,IF(OR(Y17="ج",Y17="ر1",Y17="ر2"),IF(X17=1,IF(OR($F$5=$AO$8,$F$5=$AO$9),0,IF(OR($F$5=$AO$1,$F$5=$AO$2,$F$5=$AO$5,$F$5=$AO$6),IF(Y17="ج",8000,IF(Y17="ر1",12000,IF(Y17="ر2",16000,""))),IF(OR($F$5=$AO$3,$F$5=$AO$7),IF(Y17="ج",5000,IF(Y17="ر1",7500,IF(Y17="ر2",20000,""))),IF($F$5=$AO$4,500,IF(Y17="ج",10000,IF(Y17="ر1",15000,IF(Y17="ر2",20000,""))))))))))</f>
        <v>#N/A</v>
      </c>
      <c r="T17" s="129">
        <v>420</v>
      </c>
      <c r="U17" s="370" t="s">
        <v>753</v>
      </c>
      <c r="V17" s="370"/>
      <c r="W17" s="370"/>
      <c r="X17" s="83"/>
      <c r="Y17" s="626" t="e">
        <f>IF(VLOOKUP(E1,ورقة4!$A$1:$AR$7805,35,0)=0,"",VLOOKUP(E1,ورقة4!$A$1:$AR$7805,35,0))</f>
        <v>#N/A</v>
      </c>
      <c r="Z17" s="91" t="e">
        <f>IF(AND(AG17&lt;&gt;"",AF17=1),38,"")</f>
        <v>#N/A</v>
      </c>
      <c r="AA17" s="118" t="e">
        <f>IF(AND(AG17="A",AF17=1),35000,IF(OR(AG17="ج",AG17="ر1",AG17="ر2"),IF(AF17=1,IF(OR($F$5=$AO$8,$F$5=$AO$9),0,IF(OR($F$5=$AO$1,$F$5=$AO$2,$F$5=$AO$5,$F$5=$AO$6),IF(AG17="ج",8000,IF(AG17="ر1",12000,IF(AG17="ر2",16000,""))),IF(OR($F$5=$AO$3,$F$5=$AO$7),IF(AG17="ج",5000,IF(AG17="ر1",7500,IF(AG17="ر2",20000,""))),IF($F$5=$AO$4,500,IF(AG17="ج",10000,IF(AG17="ر1",15000,IF(AG17="ر2",20000,""))))))))))</f>
        <v>#N/A</v>
      </c>
      <c r="AB17" s="129">
        <v>470</v>
      </c>
      <c r="AC17" s="390" t="s">
        <v>758</v>
      </c>
      <c r="AD17" s="391"/>
      <c r="AE17" s="392"/>
      <c r="AF17" s="83"/>
      <c r="AG17" s="623" t="e">
        <f>IF(VLOOKUP(E1,ورقة4!$A$1:$AR$7805,40,0)=0,"",VLOOKUP(E1,ورقة4!$A$1:$AR$7805,40,0))</f>
        <v>#N/A</v>
      </c>
      <c r="AH17" s="403"/>
      <c r="AI17" s="403"/>
      <c r="AJ17" s="403"/>
      <c r="AK17" s="85"/>
      <c r="AL17" s="39" t="e">
        <f>IF(J12&lt;&gt;"",J12,"")</f>
        <v>#N/A</v>
      </c>
      <c r="AM17">
        <v>10</v>
      </c>
      <c r="AU17" s="54">
        <v>13</v>
      </c>
      <c r="AV17" s="54">
        <f t="shared" si="4"/>
        <v>220</v>
      </c>
      <c r="AW17" s="54" t="str">
        <f t="shared" si="4"/>
        <v xml:space="preserve">تكنلوجيا الاتصال والمعلومات </v>
      </c>
      <c r="AX17" s="52">
        <f t="shared" si="5"/>
        <v>0</v>
      </c>
      <c r="AY17" s="52" t="e">
        <f t="shared" si="5"/>
        <v>#N/A</v>
      </c>
      <c r="BB17" s="54"/>
      <c r="BC17" s="54"/>
      <c r="BD17" s="54"/>
    </row>
    <row r="18" spans="1:56" ht="24" customHeight="1" thickTop="1" thickBot="1" x14ac:dyDescent="0.25">
      <c r="A18" t="e">
        <f>IF(AND(I18&lt;&gt;"",H18=1),14,"")</f>
        <v>#N/A</v>
      </c>
      <c r="B18" s="118" t="e">
        <f>IF(AND(I18="A",H18=1),35000,IF(OR(I18="ج",I18="ر1",I18="ر2"),IF(H18=1,IF(OR($F$5=$AO$8,$F$5=$AO$9),0,IF(OR($F$5=$AO$1,$F$5=$AO$2,$F$5=$AO$5,$F$5=$AO$6),IF(I18="ج",8000,IF(I18="ر1",12000,IF(I18="ر2",16000,""))),IF(OR($F$5=$AO$3,$F$5=$AO$7),IF(I18="ج",5000,IF(I18="ر1",7500,IF(I18="ر2",10000,""))),IF($F$5=$AO$4,500,IF(I18="ج",10000,IF(I18="ر1",15000,IF(I18="ر2",20000,""))))))))))</f>
        <v>#N/A</v>
      </c>
      <c r="C18" s="129">
        <v>230</v>
      </c>
      <c r="D18" s="370" t="s">
        <v>744</v>
      </c>
      <c r="E18" s="370"/>
      <c r="F18" s="370"/>
      <c r="G18" s="370"/>
      <c r="H18" s="83"/>
      <c r="I18" s="626" t="e">
        <f>IF(VLOOKUP(E1,ورقة4!$A$1:$AR$7805,16,0)=0,"",VLOOKUP(E1,ورقة4!$A$1:$AR$7805,16,0))</f>
        <v>#N/A</v>
      </c>
      <c r="J18" s="89" t="e">
        <f>IF(AND(Q18&lt;&gt;"",P18=1),19,"")</f>
        <v>#N/A</v>
      </c>
      <c r="K18" s="118" t="e">
        <f>IF(AND(Q18="A",P18=1),35000,IF(OR(Q18="ج",Q18="ر1",Q18="ر2"),IF(P18=1,IF(OR($F$5=$AO$8,$F$5=$AO$9),0,IF(OR($F$5=$AO$1,$F$5=$AO$2,$F$5=$AO$5,$F$5=$AO$6),IF(Q18="ج",8000,IF(Q18="ر1",12000,IF(Q18="ر2",16000,""))),IF(OR($F$5=$AO$3,$F$5=$AO$7),IF(Q18="ج",5000,IF(Q18="ر1",7500,IF(Q18="ر2",20000,""))),IF($F$5=$AO$4,500,IF(Q18="ج",10000,IF(Q18="ر1",15000,IF(Q18="ر2",20000,""))))))))))</f>
        <v>#N/A</v>
      </c>
      <c r="L18" s="129">
        <v>280</v>
      </c>
      <c r="M18" s="370" t="s">
        <v>749</v>
      </c>
      <c r="N18" s="370"/>
      <c r="O18" s="370"/>
      <c r="P18" s="83"/>
      <c r="Q18" s="626" t="e">
        <f>IF(VLOOKUP(E1,ورقة4!$A$1:$AR$7805,21,0)=0,"",VLOOKUP(E1,ورقة4!$A$1:$AR$7805,21,0))</f>
        <v>#N/A</v>
      </c>
      <c r="R18" s="59" t="e">
        <f>IF(AND(Y18&lt;&gt;"",X18=1),34,"")</f>
        <v>#N/A</v>
      </c>
      <c r="S18" s="118" t="e">
        <f>IF(AND(Y18="A",X18=1),35000,IF(OR(Y18="ج",Y18="ر1",Y18="ر2"),IF(X18=1,IF(OR($F$5=$AO$8,$F$5=$AO$9),0,IF(OR($F$5=$AO$1,$F$5=$AO$2,$F$5=$AO$5,$F$5=$AO$6),IF(Y18="ج",8000,IF(Y18="ر1",12000,IF(Y18="ر2",16000,""))),IF(OR($F$5=$AO$3,$F$5=$AO$7),IF(Y18="ج",5000,IF(Y18="ر1",7500,IF(Y18="ر2",20000,""))),IF($F$5=$AO$4,500,IF(Y18="ج",10000,IF(Y18="ر1",15000,IF(Y18="ر2",20000,""))))))))))</f>
        <v>#N/A</v>
      </c>
      <c r="T18" s="129">
        <v>430</v>
      </c>
      <c r="U18" s="370" t="s">
        <v>754</v>
      </c>
      <c r="V18" s="370"/>
      <c r="W18" s="370"/>
      <c r="X18" s="83"/>
      <c r="Y18" s="626" t="e">
        <f>IF(VLOOKUP(E1,ورقة4!$A$1:$AR$7805,36,0)=0,"",VLOOKUP(E1,ورقة4!$A$1:$AR$7805,36,0))</f>
        <v>#N/A</v>
      </c>
      <c r="Z18" s="91" t="e">
        <f>IF(AND(AG18&lt;&gt;"",AF18=1),39,"")</f>
        <v>#N/A</v>
      </c>
      <c r="AA18" s="118" t="e">
        <f>IF(AND(AG18="A",AF18=1),35000,IF(OR(AG18="ج",AG18="ر1",AG18="ر2"),IF(AF18=1,IF(OR($F$5=$AO$8,$F$5=$AO$9),0,IF(OR($F$5=$AO$1,$F$5=$AO$2,$F$5=$AO$5,$F$5=$AO$6),IF(AG18="ج",8000,IF(AG18="ر1",12000,IF(AG18="ر2",16000,""))),IF(OR($F$5=$AO$3,$F$5=$AO$7),IF(AG18="ج",5000,IF(AG18="ر1",7500,IF(AG18="ر2",20000,""))),IF($F$5=$AO$4,500,IF(AG18="ج",10000,IF(AG18="ر1",15000,IF(AG18="ر2",20000,""))))))))))</f>
        <v>#N/A</v>
      </c>
      <c r="AB18" s="129">
        <v>480</v>
      </c>
      <c r="AC18" s="390" t="s">
        <v>759</v>
      </c>
      <c r="AD18" s="391"/>
      <c r="AE18" s="392"/>
      <c r="AF18" s="83"/>
      <c r="AG18" s="623" t="e">
        <f>IF(VLOOKUP(E1,ورقة4!$A$1:$AR$7805,41,0)=0,"",VLOOKUP(E1,ورقة4!$A$1:$AR$7805,41,0))</f>
        <v>#N/A</v>
      </c>
      <c r="AH18" s="403"/>
      <c r="AI18" s="403"/>
      <c r="AJ18" s="403"/>
      <c r="AK18" s="85"/>
      <c r="AL18" s="39" t="e">
        <f>IF(A15&lt;&gt;"",A15,"")</f>
        <v>#N/A</v>
      </c>
      <c r="AM18">
        <v>11</v>
      </c>
      <c r="AU18" s="54">
        <v>14</v>
      </c>
      <c r="AV18" s="54">
        <f t="shared" si="4"/>
        <v>230</v>
      </c>
      <c r="AW18" s="54" t="str">
        <f t="shared" si="4"/>
        <v>الترجمة الاعلامية (2)</v>
      </c>
      <c r="AX18" s="52">
        <f t="shared" si="5"/>
        <v>0</v>
      </c>
      <c r="AY18" s="52" t="e">
        <f t="shared" si="5"/>
        <v>#N/A</v>
      </c>
      <c r="BB18" s="54"/>
      <c r="BC18" s="54"/>
      <c r="BD18" s="54"/>
    </row>
    <row r="19" spans="1:56" ht="21.75" thickTop="1" thickBot="1" x14ac:dyDescent="0.3">
      <c r="A19" t="e">
        <f>IF(AND(I19&lt;&gt;"",H19=1),15,"")</f>
        <v>#N/A</v>
      </c>
      <c r="B19" s="118" t="e">
        <f>IF(AND(I19="A",H19=1),35000,IF(OR(I19="ج",I19="ر1",I19="ر2"),IF(H19=1,IF(OR($F$5=$AO$8,$F$5=$AO$9),0,IF(OR($F$5=$AO$1,$F$5=$AO$2,$F$5=$AO$5,$F$5=$AO$6),IF(I19="ج",8000,IF(I19="ر1",12000,IF(I19="ر2",16000,""))),IF(OR($F$5=$AO$3,$F$5=$AO$7),IF(I19="ج",5000,IF(I19="ر1",7500,IF(I19="ر2",10000,""))),IF($F$5=$AO$4,500,IF(I19="ج",10000,IF(I19="ر1",15000,IF(I19="ر2",20000,""))))))))))</f>
        <v>#N/A</v>
      </c>
      <c r="C19" s="130">
        <v>240</v>
      </c>
      <c r="D19" s="371" t="s">
        <v>745</v>
      </c>
      <c r="E19" s="371"/>
      <c r="F19" s="371"/>
      <c r="G19" s="371"/>
      <c r="H19" s="83"/>
      <c r="I19" s="627" t="e">
        <f>IF(VLOOKUP(E1,ورقة4!$A$1:$AR$7805,17,0)=0,"",VLOOKUP(E1,ورقة4!$A$1:$AR$7805,17,0))</f>
        <v>#N/A</v>
      </c>
      <c r="J19" s="89" t="e">
        <f>IF(AND(Q19&lt;&gt;"",P19=1),20,"")</f>
        <v>#N/A</v>
      </c>
      <c r="K19" s="118" t="e">
        <f>IF(AND(Q19="A",P19=1),35000,IF(OR(Q19="ج",Q19="ر1",Q19="ر2"),IF(P19=1,IF(OR($F$5=$AO$8,$F$5=$AO$9),0,IF(OR($F$5=$AO$1,$F$5=$AO$2,$F$5=$AO$5,$F$5=$AO$6),IF(Q19="ج",8000,IF(Q19="ر1",12000,IF(Q19="ر2",16000,""))),IF(OR($F$5=$AO$3,$F$5=$AO$7),IF(Q19="ج",5000,IF(Q19="ر1",7500,IF(Q19="ر2",20000,""))),IF($F$5=$AO$4,500,IF(Q19="ج",10000,IF(Q19="ر1",15000,IF(Q19="ر2",20000,""))))))))))</f>
        <v>#N/A</v>
      </c>
      <c r="L19" s="130">
        <v>290</v>
      </c>
      <c r="M19" s="371" t="s">
        <v>750</v>
      </c>
      <c r="N19" s="371"/>
      <c r="O19" s="371"/>
      <c r="P19" s="83"/>
      <c r="Q19" s="627" t="e">
        <f>IF(VLOOKUP(E1,ورقة4!$A$1:$AR$7805,22,0)=0,"",VLOOKUP(E1,ورقة4!$A$1:$AR$7805,22,0))</f>
        <v>#N/A</v>
      </c>
      <c r="R19" s="59" t="e">
        <f>IF(AND(Y19&lt;&gt;"",X19=1),35,"")</f>
        <v>#N/A</v>
      </c>
      <c r="S19" s="118" t="e">
        <f>IF(AND(Y19="A",X19=1),35000,IF(OR(Y19="ج",Y19="ر1",Y19="ر2"),IF(X19=1,IF(OR($F$5=$AO$8,$F$5=$AO$9),0,IF(OR($F$5=$AO$1,$F$5=$AO$2,$F$5=$AO$5,$F$5=$AO$6),IF(Y19="ج",8000,IF(Y19="ر1",12000,IF(Y19="ر2",16000,""))),IF(OR($F$5=$AO$3,$F$5=$AO$7),IF(Y19="ج",5000,IF(Y19="ر1",7500,IF(Y19="ر2",20000,""))),IF($F$5=$AO$4,500,IF(Y19="ج",10000,IF(Y19="ر1",15000,IF(Y19="ر2",20000,""))))))))))</f>
        <v>#N/A</v>
      </c>
      <c r="T19" s="130">
        <v>440</v>
      </c>
      <c r="U19" s="371" t="s">
        <v>755</v>
      </c>
      <c r="V19" s="371"/>
      <c r="W19" s="371"/>
      <c r="X19" s="83"/>
      <c r="Y19" s="627" t="e">
        <f>IF(VLOOKUP(E1,ورقة4!$A$1:$AR$7805,37,0)=0,"",VLOOKUP(E1,ورقة4!$A$1:$AR$7805,37,0))</f>
        <v>#N/A</v>
      </c>
      <c r="Z19" s="91" t="e">
        <f>IF(AND(AG19&lt;&gt;"",AF19=1),40,"")</f>
        <v>#N/A</v>
      </c>
      <c r="AA19" s="118" t="e">
        <f>IF(AND(AG19="A",AF19=1),35000,IF(OR(AG19="ج",AG19="ر1",AG19="ر2"),IF(AF19=1,IF(OR($F$5=$AO$8,$F$5=$AO$9),0,IF(OR($F$5=$AO$1,$F$5=$AO$2,$F$5=$AO$5,$F$5=$AO$6),IF(AG19="ج",8000,IF(AG19="ر1",12000,IF(AG19="ر2",16000,""))),IF(OR($F$5=$AO$3,$F$5=$AO$7),IF(AG19="ج",5000,IF(AG19="ر1",7500,IF(AG19="ر2",20000,""))),IF($F$5=$AO$4,500,IF(AG19="ج",10000,IF(AG19="ر1",15000,IF(AG19="ر2",20000,""))))))))))</f>
        <v>#N/A</v>
      </c>
      <c r="AB19" s="130">
        <v>490</v>
      </c>
      <c r="AC19" s="399" t="s">
        <v>760</v>
      </c>
      <c r="AD19" s="400"/>
      <c r="AE19" s="401"/>
      <c r="AF19" s="83"/>
      <c r="AG19" s="624" t="e">
        <f>IF(VLOOKUP(E1,ورقة4!$A$1:$AR$7805,42,0)=0,"",VLOOKUP(E1,ورقة4!$A$1:$AR$7805,42,0))</f>
        <v>#N/A</v>
      </c>
      <c r="AH19" s="86"/>
      <c r="AI19" s="86"/>
      <c r="AJ19" s="86"/>
      <c r="AK19" s="85"/>
      <c r="AL19" s="39" t="e">
        <f>IF(A16&lt;&gt;"",A16,"")</f>
        <v>#N/A</v>
      </c>
      <c r="AM19">
        <v>12</v>
      </c>
      <c r="AU19" s="54">
        <v>15</v>
      </c>
      <c r="AV19" s="54">
        <f t="shared" si="4"/>
        <v>240</v>
      </c>
      <c r="AW19" s="54" t="str">
        <f t="shared" si="4"/>
        <v xml:space="preserve">التحرير الصحفي </v>
      </c>
      <c r="AX19" s="52">
        <f t="shared" si="5"/>
        <v>0</v>
      </c>
      <c r="AY19" s="52" t="e">
        <f t="shared" si="5"/>
        <v>#N/A</v>
      </c>
      <c r="BB19" s="54"/>
      <c r="BC19" s="54"/>
      <c r="BD19" s="54"/>
    </row>
    <row r="20" spans="1:56" ht="16.5" hidden="1" thickBot="1" x14ac:dyDescent="0.3">
      <c r="B20" s="32" t="e">
        <f>SUM(B15:B19)</f>
        <v>#N/A</v>
      </c>
      <c r="C20" s="50"/>
      <c r="D20" s="51"/>
      <c r="E20" s="51"/>
      <c r="F20" s="72">
        <f>COUNTIFS(I15:I19,"A",H15:H19,1)</f>
        <v>0</v>
      </c>
      <c r="G20" s="72">
        <f>COUNTIFS(I15:I19,$Q$30,H15:H19,1)</f>
        <v>0</v>
      </c>
      <c r="H20" s="94">
        <f>COUNTIFS(I15:I19,$W$30,H15:H19,1)</f>
        <v>0</v>
      </c>
      <c r="I20" s="95">
        <f>COUNTIFS(I15:I19,$AE$30,H15:H19,1)</f>
        <v>0</v>
      </c>
      <c r="J20" s="43"/>
      <c r="K20" s="32" t="e">
        <f>SUM(K15:K19)</f>
        <v>#N/A</v>
      </c>
      <c r="L20" s="50"/>
      <c r="M20" s="51"/>
      <c r="N20" s="72">
        <f>COUNTIFS(Q15:Q19,"A",P15:P19,1)</f>
        <v>0</v>
      </c>
      <c r="O20" s="72">
        <f>COUNTIFS(Q15:Q19,$Q$30,P15:P19,1)</f>
        <v>0</v>
      </c>
      <c r="P20" s="94">
        <f>COUNTIFS(Q15:Q19,$W$30,P15:P19,1)</f>
        <v>0</v>
      </c>
      <c r="Q20" s="95">
        <f>COUNTIFS(Q15:Q19,$AE$30,P15:P19,1)</f>
        <v>0</v>
      </c>
      <c r="R20" s="59"/>
      <c r="S20" s="44" t="e">
        <f>SUM(S15:S19)</f>
        <v>#N/A</v>
      </c>
      <c r="T20" s="42"/>
      <c r="U20" s="48"/>
      <c r="V20" s="72">
        <f>COUNTIFS(Y15:Y19,"A",X15:X19,1)</f>
        <v>0</v>
      </c>
      <c r="W20" s="72">
        <f>COUNTIFS(Y15:Y19,$Q$30,X15:X19,1)</f>
        <v>0</v>
      </c>
      <c r="X20" s="94">
        <f>COUNTIFS(Y15:Y19,$W$30,X15:X19,1)</f>
        <v>0</v>
      </c>
      <c r="Y20" s="95">
        <f>COUNTIFS(Y15:Y19,$AE$30,X15:X19,1)</f>
        <v>0</v>
      </c>
      <c r="Z20" s="45"/>
      <c r="AA20" s="44" t="e">
        <f>SUM(AA15:AA19)</f>
        <v>#N/A</v>
      </c>
      <c r="AB20" s="48"/>
      <c r="AC20" s="48"/>
      <c r="AD20" s="72">
        <f>COUNTIFS(AG15:AG19,"A",AF15:AF19,1)</f>
        <v>0</v>
      </c>
      <c r="AE20" s="72">
        <f>COUNTIFS(AG15:AG19,$Q$30,AF15:AF19,1)</f>
        <v>0</v>
      </c>
      <c r="AF20" s="94">
        <f>COUNTIFS(AG15:AG19,$W$30,AF15:AF19,1)</f>
        <v>0</v>
      </c>
      <c r="AG20" s="95">
        <f>COUNTIFS(AG15:AG19,$AE$30,AF15:AF19,1)</f>
        <v>0</v>
      </c>
      <c r="AH20" s="86"/>
      <c r="AI20" s="86"/>
      <c r="AJ20" s="86"/>
      <c r="AK20" s="85"/>
      <c r="AL20" s="39" t="e">
        <f>IF(A17&lt;&gt;"",A17,"")</f>
        <v>#N/A</v>
      </c>
      <c r="AM20">
        <v>13</v>
      </c>
      <c r="AU20" s="54">
        <v>16</v>
      </c>
      <c r="AV20" s="54">
        <f t="shared" ref="AV20:AW24" si="6">L15</f>
        <v>250</v>
      </c>
      <c r="AW20" s="54" t="str">
        <f t="shared" si="6"/>
        <v>مادة اعلامية بلغة اجنبية (2)</v>
      </c>
      <c r="AX20" s="52">
        <f t="shared" ref="AX20:AY24" si="7">P15</f>
        <v>0</v>
      </c>
      <c r="AY20" s="52" t="e">
        <f t="shared" si="7"/>
        <v>#N/A</v>
      </c>
      <c r="BB20" s="54"/>
      <c r="BC20" s="54"/>
    </row>
    <row r="21" spans="1:56" ht="17.25" hidden="1" thickTop="1" thickBot="1" x14ac:dyDescent="0.3">
      <c r="T21" s="38" t="e">
        <f>B13+B20+K13+K20+S13+S20+AA13+AA20</f>
        <v>#N/A</v>
      </c>
      <c r="AH21" s="86"/>
      <c r="AI21" s="86"/>
      <c r="AJ21" s="86"/>
      <c r="AK21" s="85"/>
      <c r="AL21" s="39" t="e">
        <f>IF(A18&lt;&gt;"",A18,"")</f>
        <v>#N/A</v>
      </c>
      <c r="AM21">
        <v>14</v>
      </c>
      <c r="AU21" s="54">
        <v>17</v>
      </c>
      <c r="AV21" s="54">
        <f t="shared" si="6"/>
        <v>260</v>
      </c>
      <c r="AW21" s="54" t="str">
        <f t="shared" si="6"/>
        <v xml:space="preserve">الكتابة للإذاعة والتلفزيون </v>
      </c>
      <c r="AX21" s="52">
        <f t="shared" si="7"/>
        <v>0</v>
      </c>
      <c r="AY21" s="52" t="e">
        <f t="shared" si="7"/>
        <v>#N/A</v>
      </c>
      <c r="BB21" s="54"/>
      <c r="BC21" s="54"/>
    </row>
    <row r="22" spans="1:56" ht="17.25" hidden="1" thickTop="1" thickBot="1" x14ac:dyDescent="0.3">
      <c r="R22" s="47"/>
      <c r="S22" s="44"/>
      <c r="U22" s="60"/>
      <c r="V22" s="60"/>
      <c r="W22" s="60"/>
      <c r="X22" s="61"/>
      <c r="Y22" s="37"/>
      <c r="Z22" s="62"/>
      <c r="AA22" s="44"/>
      <c r="AB22" s="60"/>
      <c r="AC22" s="60"/>
      <c r="AD22" s="60"/>
      <c r="AE22" s="60"/>
      <c r="AF22" s="61"/>
      <c r="AG22" s="37"/>
      <c r="AH22" s="86"/>
      <c r="AI22" s="86"/>
      <c r="AJ22" s="86"/>
      <c r="AK22" s="85"/>
      <c r="AL22" s="39" t="e">
        <f>IF(A19&lt;&gt;"",A19,"")</f>
        <v>#N/A</v>
      </c>
      <c r="AM22">
        <v>15</v>
      </c>
      <c r="AU22" s="54">
        <v>18</v>
      </c>
      <c r="AV22" s="54">
        <f t="shared" si="6"/>
        <v>270</v>
      </c>
      <c r="AW22" s="54" t="str">
        <f t="shared" si="6"/>
        <v xml:space="preserve">ادارة الاعلان واقتصادياته </v>
      </c>
      <c r="AX22" s="52">
        <f t="shared" si="7"/>
        <v>0</v>
      </c>
      <c r="AY22" s="52" t="e">
        <f t="shared" si="7"/>
        <v>#N/A</v>
      </c>
      <c r="BB22" s="54"/>
      <c r="BC22" s="54"/>
    </row>
    <row r="23" spans="1:56" ht="17.25" hidden="1" thickTop="1" thickBot="1" x14ac:dyDescent="0.3">
      <c r="B23" s="23"/>
      <c r="D23" s="23"/>
      <c r="E23" s="23"/>
      <c r="F23" s="23"/>
      <c r="G23" s="23"/>
      <c r="H23" s="23"/>
      <c r="I23" s="23"/>
      <c r="J23" s="23"/>
      <c r="K23" s="47"/>
      <c r="P23" s="61"/>
      <c r="Q23" s="37"/>
      <c r="R23" s="47"/>
      <c r="AH23" s="86"/>
      <c r="AI23" s="86"/>
      <c r="AJ23" s="86"/>
      <c r="AK23" s="85"/>
      <c r="AL23" s="39" t="e">
        <f>IF(J15&lt;&gt;"",J15,"")</f>
        <v>#N/A</v>
      </c>
      <c r="AM23">
        <v>16</v>
      </c>
      <c r="AU23" s="54">
        <v>19</v>
      </c>
      <c r="AV23" s="54">
        <f t="shared" si="6"/>
        <v>280</v>
      </c>
      <c r="AW23" s="54" t="str">
        <f t="shared" si="6"/>
        <v xml:space="preserve">ادارة وتخطيط العلاقات العامة </v>
      </c>
      <c r="AX23" s="52">
        <f t="shared" si="7"/>
        <v>0</v>
      </c>
      <c r="AY23" s="52" t="e">
        <f t="shared" si="7"/>
        <v>#N/A</v>
      </c>
      <c r="BB23" s="54"/>
      <c r="BC23" s="54"/>
    </row>
    <row r="24" spans="1:56" ht="16.5" thickBot="1" x14ac:dyDescent="0.25">
      <c r="Q24">
        <f>COUNTIF(I8:I12,"A")</f>
        <v>0</v>
      </c>
      <c r="AH24" s="85"/>
      <c r="AI24" s="85"/>
      <c r="AJ24" s="85"/>
      <c r="AK24" s="85"/>
      <c r="AL24" s="39" t="e">
        <f>IF(J16&lt;&gt;"",J16,"")</f>
        <v>#N/A</v>
      </c>
      <c r="AM24">
        <v>17</v>
      </c>
      <c r="AU24" s="54">
        <v>20</v>
      </c>
      <c r="AV24" s="54">
        <f t="shared" si="6"/>
        <v>290</v>
      </c>
      <c r="AW24" s="54" t="str">
        <f t="shared" si="6"/>
        <v xml:space="preserve">نظرية الاتصال </v>
      </c>
      <c r="AX24" s="52">
        <f t="shared" si="7"/>
        <v>0</v>
      </c>
      <c r="AY24" s="52" t="e">
        <f t="shared" si="7"/>
        <v>#N/A</v>
      </c>
      <c r="AZ24"/>
      <c r="BA24"/>
      <c r="BB24" s="54"/>
      <c r="BC24" s="54"/>
    </row>
    <row r="25" spans="1:56" ht="24.75" customHeight="1" thickTop="1" thickBot="1" x14ac:dyDescent="0.3">
      <c r="B25" s="1"/>
      <c r="C25" s="352" t="str">
        <f>IF(E3="أنثى","منقطعة عن التسجيل في","منقطع عن التسجيل في")</f>
        <v>منقطع عن التسجيل في</v>
      </c>
      <c r="D25" s="352"/>
      <c r="E25" s="352"/>
      <c r="F25" s="352"/>
      <c r="G25" s="352"/>
      <c r="H25" s="352"/>
      <c r="I25" s="1"/>
      <c r="J25" s="1"/>
      <c r="K25" s="412" t="s">
        <v>212</v>
      </c>
      <c r="L25" s="413"/>
      <c r="M25" s="413"/>
      <c r="N25" s="393" t="e">
        <f>IF(N27&gt;0,4000,0)</f>
        <v>#N/A</v>
      </c>
      <c r="O25" s="393"/>
      <c r="P25" s="393"/>
      <c r="Q25" s="393"/>
      <c r="R25" s="161"/>
      <c r="S25" s="431" t="s">
        <v>606</v>
      </c>
      <c r="T25" s="432"/>
      <c r="U25" s="433"/>
      <c r="V25" s="422">
        <f>AB5</f>
        <v>0</v>
      </c>
      <c r="W25" s="423"/>
      <c r="X25" s="424"/>
      <c r="Y25" s="445" t="s">
        <v>213</v>
      </c>
      <c r="Z25" s="445"/>
      <c r="AA25" s="445"/>
      <c r="AB25" s="445"/>
      <c r="AC25" s="445"/>
      <c r="AD25" s="441">
        <f>G13+G20+O13+O20+W13+W20+AE13+AE20</f>
        <v>0</v>
      </c>
      <c r="AE25" s="441"/>
      <c r="AF25" s="441"/>
      <c r="AH25" s="85"/>
      <c r="AI25" s="85"/>
      <c r="AJ25" s="85"/>
      <c r="AK25" s="85"/>
      <c r="AL25" s="39" t="e">
        <f>IF(J17&lt;&gt;"",J17,"")</f>
        <v>#N/A</v>
      </c>
      <c r="AM25">
        <v>18</v>
      </c>
      <c r="AU25" s="54">
        <v>21</v>
      </c>
      <c r="AV25" s="54">
        <f>T8</f>
        <v>300</v>
      </c>
      <c r="AW25" s="63" t="str">
        <f>U8</f>
        <v xml:space="preserve">الإعلام الدولي </v>
      </c>
      <c r="AX25" s="52">
        <f>X8</f>
        <v>0</v>
      </c>
      <c r="AY25" s="52" t="e">
        <f>Y8</f>
        <v>#N/A</v>
      </c>
      <c r="AZ25"/>
      <c r="BA25"/>
      <c r="BB25" s="63"/>
      <c r="BC25" s="63"/>
    </row>
    <row r="26" spans="1:56" ht="23.25" customHeight="1" thickTop="1" thickBot="1" x14ac:dyDescent="0.3">
      <c r="B26" s="92" t="str">
        <f>IFERROR(SMALL($B$34:$B$41,'اختيار المقررات'!AM8),"")</f>
        <v/>
      </c>
      <c r="C26" s="352" t="str">
        <f t="shared" ref="C26:C32" si="8">IFERROR(VLOOKUP(B26,C$45:D$52,2,0),"")</f>
        <v/>
      </c>
      <c r="D26" s="352"/>
      <c r="E26" s="352"/>
      <c r="F26" s="352"/>
      <c r="G26" s="352"/>
      <c r="H26" s="352"/>
      <c r="I26" s="1"/>
      <c r="J26" s="1"/>
      <c r="K26" s="412" t="s">
        <v>25</v>
      </c>
      <c r="L26" s="413"/>
      <c r="M26" s="413"/>
      <c r="N26" s="393" t="e">
        <f>IF(E2="الرابعة حديث",14000,0)</f>
        <v>#N/A</v>
      </c>
      <c r="O26" s="393"/>
      <c r="P26" s="393"/>
      <c r="Q26" s="393"/>
      <c r="R26" s="161"/>
      <c r="S26" s="434"/>
      <c r="T26" s="435"/>
      <c r="U26" s="436"/>
      <c r="V26" s="425"/>
      <c r="W26" s="426"/>
      <c r="X26" s="427"/>
      <c r="Y26" s="416" t="s">
        <v>214</v>
      </c>
      <c r="Z26" s="416"/>
      <c r="AA26" s="416"/>
      <c r="AB26" s="416"/>
      <c r="AC26" s="416"/>
      <c r="AD26" s="442">
        <f>H13+H20+P13+P20+X13+X20+AF13+AF20</f>
        <v>0</v>
      </c>
      <c r="AE26" s="441"/>
      <c r="AF26" s="443"/>
      <c r="AH26" s="85"/>
      <c r="AI26" s="85"/>
      <c r="AJ26" s="85"/>
      <c r="AK26" s="85"/>
      <c r="AL26" s="39" t="e">
        <f>IF(J18&lt;&gt;"",J18,"")</f>
        <v>#N/A</v>
      </c>
      <c r="AM26">
        <v>19</v>
      </c>
      <c r="AU26" s="54">
        <v>22</v>
      </c>
      <c r="AV26" s="54">
        <f>T9</f>
        <v>310</v>
      </c>
      <c r="AW26" s="63" t="str">
        <f>U9</f>
        <v xml:space="preserve">التخطيط الاعلامي </v>
      </c>
      <c r="AX26" s="52">
        <f>X9</f>
        <v>0</v>
      </c>
      <c r="AY26" s="52" t="e">
        <f>Y9</f>
        <v>#N/A</v>
      </c>
      <c r="AZ26"/>
      <c r="BA26"/>
      <c r="BB26" s="63"/>
      <c r="BC26" s="63"/>
    </row>
    <row r="27" spans="1:56" ht="23.25" customHeight="1" thickTop="1" thickBot="1" x14ac:dyDescent="0.3">
      <c r="B27" s="92" t="str">
        <f>IFERROR(SMALL($B$34:$B$41,'اختيار المقررات'!AM9),"")</f>
        <v/>
      </c>
      <c r="C27" s="352" t="str">
        <f t="shared" si="8"/>
        <v/>
      </c>
      <c r="D27" s="352"/>
      <c r="E27" s="352"/>
      <c r="F27" s="352"/>
      <c r="G27" s="352"/>
      <c r="H27" s="352"/>
      <c r="I27" s="1"/>
      <c r="J27" s="1"/>
      <c r="K27" s="412" t="s">
        <v>550</v>
      </c>
      <c r="L27" s="413"/>
      <c r="M27" s="413"/>
      <c r="N27" s="393" t="e">
        <f>IF(Q24&gt;0,COUNT(B26:B32)*15000,IF(R27=1,COUNT(B26:B32)*15000,IF(F5=AO4,COUNT(B26:B32)*1500,IF(OR(F5=AO1,F5=AO2,F5=AO6,F5=AO5),COUNT(B26:B32)*15000,IF(OR(F5=AO3,F5=AO7),COUNT(B26:B32)*15000,COUNT(B26:B32)*15000)))))</f>
        <v>#N/A</v>
      </c>
      <c r="O27" s="393"/>
      <c r="P27" s="393"/>
      <c r="Q27" s="393"/>
      <c r="R27" s="162" t="e">
        <f>IF(AND(Y28&lt;&gt;"",Y28&lt;&gt;"ضعف الرسوم"),1,0)</f>
        <v>#N/A</v>
      </c>
      <c r="S27" s="437"/>
      <c r="T27" s="438"/>
      <c r="U27" s="439"/>
      <c r="V27" s="428"/>
      <c r="W27" s="429"/>
      <c r="X27" s="430"/>
      <c r="Y27" s="416" t="e">
        <f>IF(R27=1,"عدد المقررات المسجلة","عدد المقررات المسجلة لأكثر من مرتين")</f>
        <v>#N/A</v>
      </c>
      <c r="Z27" s="416"/>
      <c r="AA27" s="416"/>
      <c r="AB27" s="416"/>
      <c r="AC27" s="416"/>
      <c r="AD27" s="442" t="e">
        <f>IF(R27=1,SUM(F13,N13,V13,AD13,AD20,V20,N20,F20),I13+I20+Q13+Q20+Y13+Y20+AG13+AG20)</f>
        <v>#N/A</v>
      </c>
      <c r="AE27" s="441"/>
      <c r="AF27" s="443"/>
      <c r="AL27" s="39"/>
      <c r="AU27" s="54"/>
      <c r="AV27" s="54"/>
      <c r="AW27" s="63"/>
      <c r="AX27" s="52"/>
      <c r="AY27" s="52"/>
      <c r="AZ27"/>
      <c r="BA27"/>
      <c r="BB27" s="63"/>
      <c r="BC27" s="63"/>
    </row>
    <row r="28" spans="1:56" ht="19.5" customHeight="1" thickTop="1" thickBot="1" x14ac:dyDescent="0.3">
      <c r="B28" s="92" t="str">
        <f>IFERROR(SMALL($B$34:$B$41,'اختيار المقررات'!AM10),"")</f>
        <v/>
      </c>
      <c r="C28" s="352" t="str">
        <f t="shared" si="8"/>
        <v/>
      </c>
      <c r="D28" s="352"/>
      <c r="E28" s="352"/>
      <c r="F28" s="352"/>
      <c r="G28" s="352"/>
      <c r="H28" s="352"/>
      <c r="I28" s="1"/>
      <c r="J28" s="1"/>
      <c r="K28" s="412" t="s">
        <v>551</v>
      </c>
      <c r="L28" s="413"/>
      <c r="M28" s="413"/>
      <c r="N28" s="393" t="e">
        <f>IF(Y28="ضعف الرسوم",T21*2,T21)</f>
        <v>#N/A</v>
      </c>
      <c r="O28" s="393"/>
      <c r="P28" s="393"/>
      <c r="Q28" s="393"/>
      <c r="R28" s="161"/>
      <c r="S28" s="394" t="s">
        <v>20</v>
      </c>
      <c r="T28" s="394"/>
      <c r="U28" s="394"/>
      <c r="V28" s="449" t="s">
        <v>350</v>
      </c>
      <c r="W28" s="450"/>
      <c r="X28" s="451"/>
      <c r="Y28" s="407" t="e">
        <f>'إدخال البيانات'!F1</f>
        <v>#N/A</v>
      </c>
      <c r="Z28" s="408"/>
      <c r="AA28" s="408"/>
      <c r="AB28" s="408"/>
      <c r="AC28" s="408"/>
      <c r="AD28" s="408"/>
      <c r="AE28" s="408"/>
      <c r="AF28" s="409"/>
      <c r="AL28" s="39" t="e">
        <f>IF(J19&lt;&gt;"",J19,"")</f>
        <v>#N/A</v>
      </c>
      <c r="AM28">
        <v>20</v>
      </c>
      <c r="AU28" s="54">
        <v>23</v>
      </c>
      <c r="AV28" s="54">
        <f t="shared" ref="AV28:AW30" si="9">T10</f>
        <v>320</v>
      </c>
      <c r="AW28" s="63" t="str">
        <f t="shared" si="9"/>
        <v xml:space="preserve">الاخراج الصحفي </v>
      </c>
      <c r="AX28" s="52">
        <f t="shared" ref="AX28:AY30" si="10">X10</f>
        <v>0</v>
      </c>
      <c r="AY28" s="52" t="e">
        <f t="shared" si="10"/>
        <v>#N/A</v>
      </c>
      <c r="AZ28"/>
      <c r="BA28"/>
      <c r="BB28" s="54"/>
      <c r="BC28" s="54"/>
    </row>
    <row r="29" spans="1:56" ht="23.25" customHeight="1" thickTop="1" thickBot="1" x14ac:dyDescent="0.3">
      <c r="B29" s="92" t="str">
        <f>IFERROR(SMALL($B$34:$B$41,'اختيار المقررات'!AM11),"")</f>
        <v/>
      </c>
      <c r="C29" s="352" t="str">
        <f t="shared" si="8"/>
        <v/>
      </c>
      <c r="D29" s="352"/>
      <c r="E29" s="352"/>
      <c r="F29" s="352"/>
      <c r="G29" s="352"/>
      <c r="H29" s="352"/>
      <c r="I29" s="1"/>
      <c r="J29" s="1"/>
      <c r="K29" s="412" t="s">
        <v>23</v>
      </c>
      <c r="L29" s="413"/>
      <c r="M29" s="413"/>
      <c r="N29" s="393" t="e">
        <f>SUM(N25:Q28)-V25</f>
        <v>#N/A</v>
      </c>
      <c r="O29" s="393"/>
      <c r="P29" s="393"/>
      <c r="Q29" s="393"/>
      <c r="R29" s="161"/>
      <c r="S29" s="394" t="s">
        <v>24</v>
      </c>
      <c r="T29" s="394"/>
      <c r="U29" s="394"/>
      <c r="V29" s="417" t="e">
        <f>IF(N29&lt;10000,N29,IF(V28="نعم",(الإستمارة!T1+الإستمارة!T2)+N25+(N29-(الإستمارة!T1+الإستمارة!T2)-N25)/2,N29))</f>
        <v>#N/A</v>
      </c>
      <c r="W29" s="418"/>
      <c r="X29" s="419"/>
      <c r="Y29" s="394" t="s">
        <v>26</v>
      </c>
      <c r="Z29" s="394"/>
      <c r="AA29" s="394"/>
      <c r="AB29" s="394"/>
      <c r="AC29" s="420" t="e">
        <f>N29-V29</f>
        <v>#N/A</v>
      </c>
      <c r="AD29" s="393"/>
      <c r="AE29" s="393"/>
      <c r="AF29" s="421"/>
      <c r="AG29" t="e">
        <f>SUM(AD25:AF27)</f>
        <v>#N/A</v>
      </c>
      <c r="AL29" s="39" t="e">
        <f>IF(R8&lt;&gt;"",R8,"")</f>
        <v>#N/A</v>
      </c>
      <c r="AM29">
        <v>21</v>
      </c>
      <c r="AU29" s="54">
        <v>24</v>
      </c>
      <c r="AV29" s="54">
        <f t="shared" si="9"/>
        <v>330</v>
      </c>
      <c r="AW29" s="63" t="str">
        <f t="shared" si="9"/>
        <v>الترجمة الاعلامية  (3)</v>
      </c>
      <c r="AX29" s="52">
        <f t="shared" si="10"/>
        <v>0</v>
      </c>
      <c r="AY29" s="52" t="e">
        <f t="shared" si="10"/>
        <v>#N/A</v>
      </c>
      <c r="AZ29"/>
      <c r="BA29"/>
      <c r="BB29" s="54"/>
      <c r="BC29" s="54"/>
    </row>
    <row r="30" spans="1:56" s="33" customFormat="1" ht="17.25" customHeight="1" thickTop="1" thickBot="1" x14ac:dyDescent="0.3">
      <c r="B30" s="92" t="str">
        <f>IFERROR(SMALL($B$34:$B$41,'اختيار المقررات'!AM12),"")</f>
        <v/>
      </c>
      <c r="C30" s="352" t="str">
        <f t="shared" si="8"/>
        <v/>
      </c>
      <c r="D30" s="352"/>
      <c r="E30" s="352"/>
      <c r="F30" s="352"/>
      <c r="G30" s="352"/>
      <c r="H30" s="352"/>
      <c r="I30" s="96"/>
      <c r="J30" s="96"/>
      <c r="K30" s="447" t="s">
        <v>341</v>
      </c>
      <c r="L30" s="447"/>
      <c r="M30" s="447"/>
      <c r="N30" s="447"/>
      <c r="O30" s="447"/>
      <c r="P30" s="447"/>
      <c r="Q30" s="448" t="s">
        <v>206</v>
      </c>
      <c r="R30" s="448"/>
      <c r="S30" s="448"/>
      <c r="T30" s="447" t="s">
        <v>342</v>
      </c>
      <c r="U30" s="447"/>
      <c r="V30" s="447"/>
      <c r="W30" s="447" t="s">
        <v>207</v>
      </c>
      <c r="X30" s="447"/>
      <c r="Y30" s="447" t="s">
        <v>343</v>
      </c>
      <c r="Z30" s="447"/>
      <c r="AA30" s="447"/>
      <c r="AB30" s="447"/>
      <c r="AC30" s="447"/>
      <c r="AD30" s="447"/>
      <c r="AE30" s="97" t="s">
        <v>205</v>
      </c>
      <c r="AF30" s="97"/>
      <c r="AG30" s="96"/>
      <c r="AL30" s="39" t="e">
        <f>IF(R9&lt;&gt;"",R9,"")</f>
        <v>#N/A</v>
      </c>
      <c r="AM30">
        <v>22</v>
      </c>
      <c r="AU30" s="54">
        <v>25</v>
      </c>
      <c r="AV30" s="54">
        <f t="shared" si="9"/>
        <v>340</v>
      </c>
      <c r="AW30" s="63" t="str">
        <f t="shared" si="9"/>
        <v xml:space="preserve">الاخراج الاذاعي والتلفزيوني </v>
      </c>
      <c r="AX30" s="52">
        <f t="shared" si="10"/>
        <v>0</v>
      </c>
      <c r="AY30" s="52" t="e">
        <f t="shared" si="10"/>
        <v>#N/A</v>
      </c>
      <c r="BB30" s="54"/>
      <c r="BC30" s="54"/>
    </row>
    <row r="31" spans="1:56" s="33" customFormat="1" ht="24.75" customHeight="1" thickTop="1" thickBot="1" x14ac:dyDescent="0.3">
      <c r="B31" s="92" t="str">
        <f>IFERROR(SMALL($B$34:$B$41,'اختيار المقررات'!AM13),"")</f>
        <v/>
      </c>
      <c r="C31" s="352" t="str">
        <f t="shared" si="8"/>
        <v/>
      </c>
      <c r="D31" s="352"/>
      <c r="E31" s="352"/>
      <c r="F31" s="352"/>
      <c r="G31" s="352"/>
      <c r="H31" s="352"/>
      <c r="I31" s="96"/>
      <c r="J31" s="96"/>
      <c r="K31" s="446" t="s">
        <v>552</v>
      </c>
      <c r="L31" s="446"/>
      <c r="M31" s="446"/>
      <c r="N31" s="446"/>
      <c r="O31" s="446"/>
      <c r="P31" s="446"/>
      <c r="Q31" s="446"/>
      <c r="R31" s="446"/>
      <c r="S31" s="446"/>
      <c r="T31" s="446"/>
      <c r="U31" s="446"/>
      <c r="V31" s="446"/>
      <c r="W31" s="446"/>
      <c r="X31" s="446"/>
      <c r="Y31" s="446"/>
      <c r="Z31" s="446"/>
      <c r="AA31" s="446"/>
      <c r="AB31" s="446"/>
      <c r="AC31" s="446"/>
      <c r="AD31" s="446"/>
      <c r="AE31" s="446"/>
      <c r="AF31" s="446"/>
      <c r="AG31" s="446"/>
      <c r="AL31" s="39" t="e">
        <f>IF(R10&lt;&gt;"",R10,"")</f>
        <v>#N/A</v>
      </c>
      <c r="AM31">
        <v>23</v>
      </c>
      <c r="AU31" s="54">
        <v>26</v>
      </c>
      <c r="AV31" s="54">
        <f t="shared" ref="AV31:AW35" si="11">AB8</f>
        <v>350</v>
      </c>
      <c r="AW31" s="54" t="str">
        <f t="shared" si="11"/>
        <v xml:space="preserve">البرامج التعليمية والثقافية </v>
      </c>
      <c r="AX31" s="52">
        <f t="shared" ref="AX31:AY35" si="12">AF8</f>
        <v>0</v>
      </c>
      <c r="AY31" s="52" t="e">
        <f t="shared" si="12"/>
        <v>#N/A</v>
      </c>
      <c r="BB31" s="54"/>
      <c r="BC31" s="54"/>
    </row>
    <row r="32" spans="1:56" s="33" customFormat="1" ht="17.25" thickTop="1" thickBot="1" x14ac:dyDescent="0.3">
      <c r="B32" s="92" t="str">
        <f>IFERROR(SMALL($B$34:$B$41,'اختيار المقررات'!AM14),"")</f>
        <v/>
      </c>
      <c r="C32" s="352" t="str">
        <f t="shared" si="8"/>
        <v/>
      </c>
      <c r="D32" s="352"/>
      <c r="E32" s="352"/>
      <c r="F32" s="352"/>
      <c r="G32" s="352"/>
      <c r="H32" s="352"/>
      <c r="I32" s="3"/>
      <c r="J32" s="3"/>
      <c r="K32" s="3"/>
      <c r="L32" s="3"/>
      <c r="M32" s="3"/>
      <c r="N32" s="3"/>
      <c r="O32" s="3"/>
      <c r="P32" s="3"/>
      <c r="Q32" s="3"/>
      <c r="R32" s="3"/>
      <c r="S32" s="3"/>
      <c r="T32" s="3"/>
      <c r="U32" s="3"/>
      <c r="V32" s="3"/>
      <c r="W32" s="3"/>
      <c r="X32" s="3"/>
      <c r="Y32" s="3"/>
      <c r="Z32" s="3"/>
      <c r="AA32" s="3"/>
      <c r="AB32" s="3"/>
      <c r="AC32" s="3"/>
      <c r="AD32" s="3"/>
      <c r="AE32" s="3"/>
      <c r="AF32" s="3"/>
      <c r="AG32" s="3"/>
      <c r="AL32" s="39" t="e">
        <f>IF(R11&lt;&gt;"",R11,"")</f>
        <v>#N/A</v>
      </c>
      <c r="AM32">
        <v>24</v>
      </c>
      <c r="AU32" s="54">
        <v>27</v>
      </c>
      <c r="AV32" s="54">
        <f t="shared" si="11"/>
        <v>360</v>
      </c>
      <c r="AW32" s="54" t="str">
        <f t="shared" si="11"/>
        <v xml:space="preserve">فن الاعلان  </v>
      </c>
      <c r="AX32" s="52">
        <f t="shared" si="12"/>
        <v>0</v>
      </c>
      <c r="AY32" s="52" t="e">
        <f t="shared" si="12"/>
        <v>#N/A</v>
      </c>
      <c r="BB32" s="63"/>
      <c r="BC32" s="63"/>
    </row>
    <row r="33" spans="2:55" s="33" customFormat="1" ht="17.25" customHeight="1" thickTop="1" thickBot="1" x14ac:dyDescent="0.3">
      <c r="B33" s="92" t="str">
        <f>IFERROR(SMALL($B$34:$B$41,'اختيار المقررات'!AM15),"")</f>
        <v/>
      </c>
      <c r="C33" s="352" t="str">
        <f t="shared" ref="C33" si="13">IFERROR(VLOOKUP(B33,C$45:D$52,2,0),"")</f>
        <v/>
      </c>
      <c r="D33" s="352"/>
      <c r="E33" s="352"/>
      <c r="F33" s="352"/>
      <c r="G33" s="352"/>
      <c r="H33" s="352"/>
      <c r="I33" s="3"/>
      <c r="J33" s="3"/>
      <c r="K33" s="3"/>
      <c r="L33" s="3"/>
      <c r="M33" s="3"/>
      <c r="N33" s="3"/>
      <c r="O33" s="3"/>
      <c r="P33" s="3"/>
      <c r="Q33" s="3"/>
      <c r="R33" s="3"/>
      <c r="S33" s="3"/>
      <c r="T33" s="3"/>
      <c r="U33" s="3"/>
      <c r="V33" s="3"/>
      <c r="W33" s="3"/>
      <c r="X33" s="3"/>
      <c r="Y33" s="3"/>
      <c r="Z33" s="3"/>
      <c r="AA33" s="3"/>
      <c r="AB33" s="3"/>
      <c r="AC33" s="3"/>
      <c r="AD33" s="3"/>
      <c r="AE33" s="3"/>
      <c r="AF33" s="3"/>
      <c r="AG33" s="3"/>
      <c r="AL33" s="39" t="e">
        <f>IF(R12&lt;&gt;"",R12,"")</f>
        <v>#N/A</v>
      </c>
      <c r="AM33">
        <v>25</v>
      </c>
      <c r="AU33" s="54">
        <v>28</v>
      </c>
      <c r="AV33" s="54">
        <f t="shared" si="11"/>
        <v>370</v>
      </c>
      <c r="AW33" s="54" t="str">
        <f t="shared" si="11"/>
        <v xml:space="preserve">العلاقات العامة في المجال التطبيقي </v>
      </c>
      <c r="AX33" s="52">
        <f t="shared" si="12"/>
        <v>0</v>
      </c>
      <c r="AY33" s="52" t="e">
        <f t="shared" si="12"/>
        <v>#N/A</v>
      </c>
      <c r="BB33" s="54"/>
      <c r="BC33" s="54"/>
    </row>
    <row r="34" spans="2:55" s="33" customFormat="1" ht="17.25" thickTop="1" thickBot="1" x14ac:dyDescent="0.3">
      <c r="B34" s="3" t="e">
        <f>IF(VLOOKUP($E$1,ورقة2!$A$1:$AC$3178,22,0)&lt;&gt;"",1,"")</f>
        <v>#N/A</v>
      </c>
      <c r="C34" s="3"/>
      <c r="D34" s="3"/>
      <c r="E34" s="3"/>
      <c r="F34" s="3"/>
      <c r="G34" s="3"/>
      <c r="H34" s="23"/>
      <c r="I34" s="23"/>
      <c r="J34" s="23"/>
      <c r="K34" s="23"/>
      <c r="L34" s="23"/>
      <c r="M34" s="23"/>
      <c r="N34" s="23"/>
      <c r="O34" s="23"/>
      <c r="P34" s="23"/>
      <c r="Q34" s="23"/>
      <c r="R34" s="3"/>
      <c r="S34" s="3"/>
      <c r="T34" s="3"/>
      <c r="U34" s="3"/>
      <c r="V34" s="3"/>
      <c r="W34" s="3"/>
      <c r="X34" s="3"/>
      <c r="Y34" s="3"/>
      <c r="Z34" s="3"/>
      <c r="AA34" s="3"/>
      <c r="AB34" s="3"/>
      <c r="AC34" s="3"/>
      <c r="AD34" s="3"/>
      <c r="AE34" s="3"/>
      <c r="AF34" s="3"/>
      <c r="AG34" s="3"/>
      <c r="AL34" s="39" t="e">
        <f>IF(Z8&lt;&gt;"",Z8,"")</f>
        <v>#N/A</v>
      </c>
      <c r="AM34">
        <v>26</v>
      </c>
      <c r="AU34" s="54">
        <v>29</v>
      </c>
      <c r="AV34" s="54">
        <f t="shared" si="11"/>
        <v>380</v>
      </c>
      <c r="AW34" s="54" t="str">
        <f t="shared" si="11"/>
        <v xml:space="preserve">ادارة الصحف واقتصادياتها </v>
      </c>
      <c r="AX34" s="52">
        <f t="shared" si="12"/>
        <v>0</v>
      </c>
      <c r="AY34" s="52" t="e">
        <f t="shared" si="12"/>
        <v>#N/A</v>
      </c>
      <c r="BB34" s="54"/>
      <c r="BC34" s="54"/>
    </row>
    <row r="35" spans="2:55" s="33" customFormat="1" ht="17.25" thickTop="1" thickBot="1" x14ac:dyDescent="0.25">
      <c r="B35" s="3" t="e">
        <f>IF(VLOOKUP($E$1,ورقة2!$A$1:$AC$3178,23,0)&lt;&gt;"",2,"")</f>
        <v>#N/A</v>
      </c>
      <c r="C35" s="4"/>
      <c r="D35" s="5"/>
      <c r="E35" s="5"/>
      <c r="F35" s="5"/>
      <c r="G35" s="5"/>
      <c r="H35" s="3"/>
      <c r="I35" s="3"/>
      <c r="J35" s="24"/>
      <c r="K35" s="3"/>
      <c r="L35" s="4"/>
      <c r="M35" s="5"/>
      <c r="N35" s="5"/>
      <c r="O35" s="5"/>
      <c r="P35" s="3"/>
      <c r="Q35" s="3"/>
      <c r="R35" s="3"/>
      <c r="S35" s="3"/>
      <c r="T35" s="3"/>
      <c r="U35" s="3"/>
      <c r="V35" s="3"/>
      <c r="W35" s="3"/>
      <c r="X35" s="3"/>
      <c r="Y35" s="3"/>
      <c r="Z35" s="3"/>
      <c r="AA35" s="3"/>
      <c r="AB35" s="3"/>
      <c r="AC35" s="3"/>
      <c r="AD35" s="3"/>
      <c r="AE35" s="3"/>
      <c r="AF35" s="3"/>
      <c r="AG35" s="3"/>
      <c r="AL35" s="39" t="e">
        <f>IF(Z9&lt;&gt;"",Z9,"")</f>
        <v>#N/A</v>
      </c>
      <c r="AM35">
        <v>27</v>
      </c>
      <c r="AU35" s="54">
        <v>30</v>
      </c>
      <c r="AV35" s="54">
        <f t="shared" si="11"/>
        <v>390</v>
      </c>
      <c r="AW35" s="54" t="str">
        <f t="shared" si="11"/>
        <v>مادة اعلامية بلغة اجنبية (3)</v>
      </c>
      <c r="AX35" s="52">
        <f t="shared" si="12"/>
        <v>0</v>
      </c>
      <c r="AY35" s="52" t="e">
        <f t="shared" si="12"/>
        <v>#N/A</v>
      </c>
      <c r="BB35" s="54"/>
      <c r="BC35" s="54"/>
    </row>
    <row r="36" spans="2:55" s="33" customFormat="1" ht="17.25" thickTop="1" thickBot="1" x14ac:dyDescent="0.25">
      <c r="B36" s="3" t="e">
        <f>IF(VLOOKUP($E$1,ورقة2!$A$1:$AC$3178,24,0)&lt;&gt;"",3,"")</f>
        <v>#N/A</v>
      </c>
      <c r="C36" s="4"/>
      <c r="D36" s="5"/>
      <c r="E36" s="5"/>
      <c r="F36" s="5"/>
      <c r="G36" s="5"/>
      <c r="H36" s="3"/>
      <c r="I36" s="3"/>
      <c r="J36" s="24"/>
      <c r="K36" s="3"/>
      <c r="L36" s="4"/>
      <c r="M36" s="5"/>
      <c r="N36" s="5"/>
      <c r="O36" s="5"/>
      <c r="P36" s="3"/>
      <c r="Q36" s="3"/>
      <c r="R36" s="3"/>
      <c r="S36" s="3"/>
      <c r="T36" s="3"/>
      <c r="U36" s="3"/>
      <c r="V36" s="3"/>
      <c r="W36" s="3"/>
      <c r="X36" s="3"/>
      <c r="Y36" s="3"/>
      <c r="Z36" s="3"/>
      <c r="AA36" s="3"/>
      <c r="AB36" s="3"/>
      <c r="AC36" s="3"/>
      <c r="AD36" s="3"/>
      <c r="AE36" s="3"/>
      <c r="AF36" s="3"/>
      <c r="AG36" s="3"/>
      <c r="AL36" s="39" t="e">
        <f>IF(Z10&lt;&gt;"",Z10,"")</f>
        <v>#N/A</v>
      </c>
      <c r="AM36">
        <v>28</v>
      </c>
      <c r="AU36" s="54">
        <v>31</v>
      </c>
      <c r="AV36" s="54">
        <f t="shared" ref="AV36:AW40" si="14">T15</f>
        <v>400</v>
      </c>
      <c r="AW36" s="54" t="str">
        <f t="shared" si="14"/>
        <v xml:space="preserve">مادة اعلامية بلغة اجنبية </v>
      </c>
      <c r="AX36" s="53">
        <f t="shared" ref="AX36:AY40" si="15">X15</f>
        <v>0</v>
      </c>
      <c r="AY36" s="53" t="e">
        <f t="shared" si="15"/>
        <v>#N/A</v>
      </c>
      <c r="BB36" s="54"/>
      <c r="BC36" s="54"/>
    </row>
    <row r="37" spans="2:55" s="33" customFormat="1" ht="17.25" thickTop="1" thickBot="1" x14ac:dyDescent="0.25">
      <c r="B37" s="3" t="e">
        <f>IF(VLOOKUP($E$1,ورقة2!$A$1:$AC$3178,25,0)&lt;&gt;"",4,"")</f>
        <v>#N/A</v>
      </c>
      <c r="C37" s="4"/>
      <c r="D37" s="5"/>
      <c r="E37" s="5"/>
      <c r="F37" s="5"/>
      <c r="G37" s="5"/>
      <c r="H37" s="3"/>
      <c r="I37" s="3"/>
      <c r="J37" s="24"/>
      <c r="K37" s="3"/>
      <c r="L37" s="4"/>
      <c r="M37" s="5"/>
      <c r="N37" s="5"/>
      <c r="O37" s="5"/>
      <c r="P37" s="3"/>
      <c r="Q37" s="3"/>
      <c r="R37" s="3"/>
      <c r="S37" s="3"/>
      <c r="T37" s="3"/>
      <c r="U37" s="3"/>
      <c r="V37" s="3"/>
      <c r="W37" s="3"/>
      <c r="X37" s="3"/>
      <c r="Y37" s="3"/>
      <c r="Z37" s="3"/>
      <c r="AA37" s="3"/>
      <c r="AB37" s="3"/>
      <c r="AC37" s="3"/>
      <c r="AD37" s="3"/>
      <c r="AE37" s="3"/>
      <c r="AF37" s="3"/>
      <c r="AG37" s="3"/>
      <c r="AL37" s="39" t="e">
        <f>IF(Z11&lt;&gt;"",Z11,"")</f>
        <v>#N/A</v>
      </c>
      <c r="AM37">
        <v>29</v>
      </c>
      <c r="AU37" s="54">
        <v>32</v>
      </c>
      <c r="AV37" s="54">
        <f t="shared" si="14"/>
        <v>410</v>
      </c>
      <c r="AW37" s="54" t="str">
        <f t="shared" si="14"/>
        <v xml:space="preserve">موضوع خاص في الصحافة </v>
      </c>
      <c r="AX37" s="53">
        <f t="shared" si="15"/>
        <v>0</v>
      </c>
      <c r="AY37" s="53" t="e">
        <f t="shared" si="15"/>
        <v>#N/A</v>
      </c>
      <c r="BB37" s="54"/>
      <c r="BC37" s="54"/>
    </row>
    <row r="38" spans="2:55" s="33" customFormat="1" ht="17.25" thickTop="1" thickBot="1" x14ac:dyDescent="0.25">
      <c r="B38" s="3" t="e">
        <f>IF(VLOOKUP($E$1,ورقة2!$A$1:$AC$3178,26,0)&lt;&gt;"",5,"")</f>
        <v>#N/A</v>
      </c>
      <c r="C38" s="4"/>
      <c r="D38" s="5"/>
      <c r="E38" s="5"/>
      <c r="F38" s="5"/>
      <c r="G38" s="5"/>
      <c r="H38" s="3"/>
      <c r="I38" s="3"/>
      <c r="J38" s="24"/>
      <c r="K38" s="3"/>
      <c r="L38" s="411"/>
      <c r="M38" s="411"/>
      <c r="O38" s="99"/>
      <c r="P38" s="99"/>
      <c r="Q38" s="99"/>
      <c r="R38" s="99"/>
      <c r="S38" s="100"/>
      <c r="T38" s="101"/>
      <c r="U38" s="101"/>
      <c r="V38" s="101"/>
      <c r="X38" s="99"/>
      <c r="Y38" s="99"/>
      <c r="Z38" s="101"/>
      <c r="AA38" s="101"/>
      <c r="AB38" s="101"/>
      <c r="AC38" s="101"/>
      <c r="AE38" s="99"/>
      <c r="AF38" s="99"/>
      <c r="AG38" s="99"/>
      <c r="AL38" s="39" t="e">
        <f>IF(Z12&lt;&gt;"",Z12,"")</f>
        <v>#N/A</v>
      </c>
      <c r="AM38">
        <v>30</v>
      </c>
      <c r="AU38" s="54">
        <v>33</v>
      </c>
      <c r="AV38" s="54">
        <f t="shared" si="14"/>
        <v>420</v>
      </c>
      <c r="AW38" s="54" t="str">
        <f t="shared" si="14"/>
        <v xml:space="preserve">الصحافة المتخصصة </v>
      </c>
      <c r="AX38" s="53">
        <f t="shared" si="15"/>
        <v>0</v>
      </c>
      <c r="AY38" s="53" t="e">
        <f t="shared" si="15"/>
        <v>#N/A</v>
      </c>
      <c r="BB38" s="54"/>
      <c r="BC38" s="54"/>
    </row>
    <row r="39" spans="2:55" s="33" customFormat="1" ht="21.75" thickTop="1" thickBot="1" x14ac:dyDescent="0.3">
      <c r="B39" s="3" t="e">
        <f>IF(VLOOKUP($E$1,ورقة2!$A$1:$AC$3178,27,0)&lt;&gt;"",6,"")</f>
        <v>#N/A</v>
      </c>
      <c r="C39" s="4"/>
      <c r="D39" s="5"/>
      <c r="E39" s="5"/>
      <c r="F39" s="5"/>
      <c r="G39" s="5"/>
      <c r="H39" s="3"/>
      <c r="I39" s="3"/>
      <c r="J39" s="24"/>
      <c r="K39" s="3"/>
      <c r="L39" s="444"/>
      <c r="M39" s="444"/>
      <c r="O39" s="99"/>
      <c r="P39" s="99"/>
      <c r="Q39" s="99"/>
      <c r="R39" s="99"/>
      <c r="S39" s="100"/>
      <c r="T39" s="101"/>
      <c r="U39" s="101"/>
      <c r="V39" s="101"/>
      <c r="X39" s="102"/>
      <c r="Y39" s="103"/>
      <c r="Z39" s="103"/>
      <c r="AA39" s="103"/>
      <c r="AB39" s="103"/>
      <c r="AC39" s="103"/>
      <c r="AD39" s="103"/>
      <c r="AE39" s="103"/>
      <c r="AF39" s="103"/>
      <c r="AG39" s="103"/>
      <c r="AL39" s="39" t="e">
        <f>IF(R15&lt;&gt;"",R15,"")</f>
        <v>#N/A</v>
      </c>
      <c r="AM39">
        <v>31</v>
      </c>
      <c r="AU39" s="54">
        <v>34</v>
      </c>
      <c r="AV39" s="54">
        <f t="shared" si="14"/>
        <v>430</v>
      </c>
      <c r="AW39" s="54" t="str">
        <f t="shared" si="14"/>
        <v>الترجمة الاعلامية  (4)</v>
      </c>
      <c r="AX39" s="53">
        <f t="shared" si="15"/>
        <v>0</v>
      </c>
      <c r="AY39" s="53" t="e">
        <f t="shared" si="15"/>
        <v>#N/A</v>
      </c>
      <c r="BB39" s="54"/>
      <c r="BC39" s="54"/>
    </row>
    <row r="40" spans="2:55" s="33" customFormat="1" ht="17.25" thickTop="1" thickBot="1" x14ac:dyDescent="0.25">
      <c r="B40" s="3" t="e">
        <f>IF(VLOOKUP($E$1,ورقة2!$A$1:$AC$3178,28,0)&lt;&gt;"",7,"")</f>
        <v>#N/A</v>
      </c>
      <c r="C40" s="4"/>
      <c r="D40" s="5"/>
      <c r="E40" s="5"/>
      <c r="F40" s="5"/>
      <c r="G40" s="5"/>
      <c r="H40" s="3"/>
      <c r="I40" s="3"/>
      <c r="J40" s="24"/>
      <c r="K40" s="3"/>
      <c r="L40" s="411"/>
      <c r="M40" s="411"/>
      <c r="O40" s="119"/>
      <c r="P40" s="119"/>
      <c r="Q40" s="119"/>
      <c r="R40" s="119"/>
      <c r="S40" s="100"/>
      <c r="T40" s="101"/>
      <c r="U40" s="101"/>
      <c r="V40" s="101"/>
      <c r="X40" s="104"/>
      <c r="Y40" s="104"/>
      <c r="Z40" s="101"/>
      <c r="AA40" s="101"/>
      <c r="AB40" s="101"/>
      <c r="AC40" s="101"/>
      <c r="AE40" s="99"/>
      <c r="AF40" s="99"/>
      <c r="AG40" s="99"/>
      <c r="AL40" s="39" t="e">
        <f>IF(R16&lt;&gt;"",R16,"")</f>
        <v>#N/A</v>
      </c>
      <c r="AM40">
        <v>32</v>
      </c>
      <c r="AU40" s="54">
        <v>35</v>
      </c>
      <c r="AV40" s="54">
        <f t="shared" si="14"/>
        <v>440</v>
      </c>
      <c r="AW40" s="54" t="str">
        <f t="shared" si="14"/>
        <v xml:space="preserve">الافلام الوثائقية والبرامج التسجيلية </v>
      </c>
      <c r="AX40" s="53">
        <f t="shared" si="15"/>
        <v>0</v>
      </c>
      <c r="AY40" s="53" t="e">
        <f t="shared" si="15"/>
        <v>#N/A</v>
      </c>
      <c r="BB40" s="54"/>
      <c r="BC40" s="54"/>
    </row>
    <row r="41" spans="2:55" s="33" customFormat="1" ht="17.25" thickTop="1" thickBot="1" x14ac:dyDescent="0.25">
      <c r="B41" s="3" t="e">
        <f>IF(VLOOKUP($E$1,ورقة2!$A$1:$AD$3178,30,0)&lt;&gt;"",8,"")</f>
        <v>#N/A</v>
      </c>
      <c r="C41" s="5"/>
      <c r="D41" s="5"/>
      <c r="E41" s="6"/>
      <c r="F41" s="3"/>
      <c r="G41" s="3"/>
      <c r="H41" s="25"/>
      <c r="I41" s="25"/>
      <c r="J41" s="25"/>
      <c r="K41" s="25"/>
      <c r="L41" s="440"/>
      <c r="M41" s="415"/>
      <c r="N41" s="415"/>
      <c r="O41" s="415"/>
      <c r="P41" s="415"/>
      <c r="Q41" s="415"/>
      <c r="U41" s="414"/>
      <c r="V41" s="414"/>
      <c r="W41" s="414"/>
      <c r="Z41" s="415"/>
      <c r="AA41" s="415"/>
      <c r="AB41" s="415"/>
      <c r="AC41" s="415"/>
      <c r="AD41" s="415"/>
      <c r="AE41" s="415"/>
      <c r="AL41" s="39" t="e">
        <f>IF(R17&lt;&gt;"",R17,"")</f>
        <v>#N/A</v>
      </c>
      <c r="AM41">
        <v>33</v>
      </c>
      <c r="AU41" s="54">
        <v>36</v>
      </c>
      <c r="AV41" s="54">
        <f t="shared" ref="AV41:AW45" si="16">AB15</f>
        <v>450</v>
      </c>
      <c r="AW41" s="63" t="str">
        <f t="shared" si="16"/>
        <v xml:space="preserve">موضوع خاص في الاذاعة </v>
      </c>
      <c r="AX41" s="53">
        <f t="shared" ref="AX41:AY45" si="17">AF15</f>
        <v>0</v>
      </c>
      <c r="AY41" s="53" t="e">
        <f t="shared" si="17"/>
        <v>#N/A</v>
      </c>
      <c r="BB41" s="63"/>
      <c r="BC41" s="63"/>
    </row>
    <row r="42" spans="2:55" s="33" customFormat="1" ht="19.5" thickTop="1" thickBot="1" x14ac:dyDescent="0.25">
      <c r="B42" s="8"/>
      <c r="C42" s="8"/>
      <c r="D42" s="5"/>
      <c r="E42" s="5"/>
      <c r="F42" s="5"/>
      <c r="G42" s="3"/>
      <c r="H42" s="25"/>
      <c r="I42" s="25"/>
      <c r="J42" s="25"/>
      <c r="K42" s="25"/>
      <c r="L42" s="410"/>
      <c r="M42" s="410"/>
      <c r="N42" s="410"/>
      <c r="O42" s="410"/>
      <c r="P42" s="410"/>
      <c r="Q42" s="410"/>
      <c r="R42" s="415"/>
      <c r="S42" s="415"/>
      <c r="T42" s="415"/>
      <c r="U42" s="410"/>
      <c r="V42" s="410"/>
      <c r="W42" s="410"/>
      <c r="X42" s="410"/>
      <c r="Y42" s="410"/>
      <c r="Z42" s="410"/>
      <c r="AA42" s="410"/>
      <c r="AB42" s="410"/>
      <c r="AC42" s="410"/>
      <c r="AD42" s="410"/>
      <c r="AE42" s="410"/>
      <c r="AF42" s="105"/>
      <c r="AG42" s="105"/>
      <c r="AL42" s="39" t="e">
        <f>IF(R18&lt;&gt;"",R18,"")</f>
        <v>#N/A</v>
      </c>
      <c r="AM42">
        <v>34</v>
      </c>
      <c r="AU42" s="54">
        <v>37</v>
      </c>
      <c r="AV42" s="54">
        <f t="shared" si="16"/>
        <v>460</v>
      </c>
      <c r="AW42" s="63" t="str">
        <f t="shared" si="16"/>
        <v xml:space="preserve">الاعلان الاذاعي والتلفزيوني </v>
      </c>
      <c r="AX42" s="53">
        <f t="shared" si="17"/>
        <v>0</v>
      </c>
      <c r="AY42" s="53" t="e">
        <f t="shared" si="17"/>
        <v>#N/A</v>
      </c>
      <c r="BB42" s="63"/>
      <c r="BC42" s="63"/>
    </row>
    <row r="43" spans="2:55" s="33" customFormat="1" ht="19.5" thickTop="1" thickBot="1" x14ac:dyDescent="0.25">
      <c r="B43" s="9"/>
      <c r="C43" s="9"/>
      <c r="D43" s="9"/>
      <c r="E43" s="9"/>
      <c r="F43" s="9"/>
      <c r="G43" s="10"/>
      <c r="H43" s="8"/>
      <c r="I43" s="8"/>
      <c r="J43" s="8"/>
      <c r="K43" s="8"/>
      <c r="L43" s="5"/>
      <c r="M43" s="5"/>
      <c r="N43" s="26"/>
      <c r="O43" s="26"/>
      <c r="P43" s="26"/>
      <c r="Q43" s="26"/>
      <c r="AL43" s="39" t="e">
        <f>IF(R19&lt;&gt;"",R19,"")</f>
        <v>#N/A</v>
      </c>
      <c r="AM43">
        <v>35</v>
      </c>
      <c r="AU43" s="54">
        <v>38</v>
      </c>
      <c r="AV43" s="54">
        <f t="shared" si="16"/>
        <v>470</v>
      </c>
      <c r="AW43" s="63" t="str">
        <f t="shared" si="16"/>
        <v xml:space="preserve">مشروع اصدار جريدة او مجلة </v>
      </c>
      <c r="AX43" s="53">
        <f t="shared" si="17"/>
        <v>0</v>
      </c>
      <c r="AY43" s="53" t="e">
        <f t="shared" si="17"/>
        <v>#N/A</v>
      </c>
      <c r="BB43" s="63"/>
      <c r="BC43" s="63"/>
    </row>
    <row r="44" spans="2:55" s="33" customFormat="1" ht="17.25" thickTop="1" thickBot="1" x14ac:dyDescent="0.25">
      <c r="B44" s="5"/>
      <c r="C44" s="5"/>
      <c r="D44" s="5"/>
      <c r="E44" s="3"/>
      <c r="F44" s="3"/>
      <c r="G44" s="5"/>
      <c r="H44" s="5"/>
      <c r="I44" s="5"/>
      <c r="J44" s="5"/>
      <c r="K44" s="5"/>
      <c r="L44" s="5"/>
      <c r="M44" s="11"/>
      <c r="N44" s="26"/>
      <c r="O44" s="26"/>
      <c r="P44" s="26"/>
      <c r="Q44" s="26"/>
      <c r="AL44" s="39" t="e">
        <f>IF(Z15&lt;&gt;"",Z15,"")</f>
        <v>#N/A</v>
      </c>
      <c r="AM44">
        <v>36</v>
      </c>
      <c r="AU44" s="54">
        <v>39</v>
      </c>
      <c r="AV44" s="54">
        <f t="shared" si="16"/>
        <v>480</v>
      </c>
      <c r="AW44" s="63" t="str">
        <f t="shared" si="16"/>
        <v xml:space="preserve">تخطيط الحملات الاعلامية </v>
      </c>
      <c r="AX44" s="53">
        <f t="shared" si="17"/>
        <v>0</v>
      </c>
      <c r="AY44" s="53" t="e">
        <f t="shared" si="17"/>
        <v>#N/A</v>
      </c>
      <c r="BB44" s="63"/>
      <c r="BC44" s="63"/>
    </row>
    <row r="45" spans="2:55" s="33" customFormat="1" ht="19.5" customHeight="1" thickTop="1" thickBot="1" x14ac:dyDescent="0.25">
      <c r="B45" s="8"/>
      <c r="C45" s="33">
        <v>1</v>
      </c>
      <c r="D45" s="33" t="s">
        <v>603</v>
      </c>
      <c r="F45" s="10"/>
      <c r="G45" s="5"/>
      <c r="H45" s="5"/>
      <c r="I45" s="5"/>
      <c r="J45" s="5"/>
      <c r="K45" s="5"/>
      <c r="L45" s="5"/>
      <c r="M45" s="7"/>
      <c r="N45" s="7"/>
      <c r="O45" s="12"/>
      <c r="P45" s="12"/>
      <c r="Q45" s="12"/>
      <c r="AL45" s="39" t="e">
        <f>IF(Z16&lt;&gt;"",Z16,"")</f>
        <v>#N/A</v>
      </c>
      <c r="AM45">
        <v>37</v>
      </c>
      <c r="AU45" s="54">
        <v>40</v>
      </c>
      <c r="AV45" s="54">
        <f t="shared" si="16"/>
        <v>490</v>
      </c>
      <c r="AW45" s="63" t="str">
        <f t="shared" si="16"/>
        <v xml:space="preserve">فن العلاقات العامة </v>
      </c>
      <c r="AX45" s="53">
        <f t="shared" si="17"/>
        <v>0</v>
      </c>
      <c r="AY45" s="53" t="e">
        <f t="shared" si="17"/>
        <v>#N/A</v>
      </c>
      <c r="BB45" s="63"/>
      <c r="BC45" s="63"/>
    </row>
    <row r="46" spans="2:55" s="33" customFormat="1" ht="17.25" thickTop="1" thickBot="1" x14ac:dyDescent="0.25">
      <c r="C46" s="33">
        <v>2</v>
      </c>
      <c r="D46" s="33" t="s">
        <v>558</v>
      </c>
      <c r="AL46" s="39" t="e">
        <f>IF(Z17&lt;&gt;"",Z17,"")</f>
        <v>#N/A</v>
      </c>
      <c r="AM46">
        <v>38</v>
      </c>
      <c r="AU46" s="54"/>
      <c r="AX46" s="53"/>
      <c r="AY46" s="53"/>
      <c r="AZ46" s="55"/>
    </row>
    <row r="47" spans="2:55" s="33" customFormat="1" ht="17.25" thickTop="1" thickBot="1" x14ac:dyDescent="0.25">
      <c r="B47" s="27"/>
      <c r="C47" s="33">
        <v>3</v>
      </c>
      <c r="D47" s="33" t="s">
        <v>604</v>
      </c>
      <c r="F47" s="27"/>
      <c r="G47" s="27"/>
      <c r="H47" s="27"/>
      <c r="I47" s="27"/>
      <c r="J47" s="27"/>
      <c r="K47" s="27"/>
      <c r="L47" s="27"/>
      <c r="M47" s="27"/>
      <c r="N47" s="27"/>
      <c r="O47" s="27"/>
      <c r="P47" s="27"/>
      <c r="Q47" s="27"/>
      <c r="AL47" s="39" t="e">
        <f>IF(Z18&lt;&gt;"",Z18,"")</f>
        <v>#N/A</v>
      </c>
      <c r="AM47">
        <v>39</v>
      </c>
      <c r="AU47" s="54"/>
      <c r="AV47" s="54"/>
      <c r="AW47" s="56"/>
      <c r="AX47" s="53"/>
      <c r="AY47" s="53"/>
      <c r="AZ47" s="55"/>
    </row>
    <row r="48" spans="2:55" s="33" customFormat="1" ht="17.25" thickTop="1" thickBot="1" x14ac:dyDescent="0.25">
      <c r="B48" s="27"/>
      <c r="C48" s="33">
        <v>4</v>
      </c>
      <c r="D48" s="33" t="s">
        <v>611</v>
      </c>
      <c r="F48" s="27"/>
      <c r="G48" s="27"/>
      <c r="H48" s="27"/>
      <c r="I48" s="27"/>
      <c r="J48" s="27"/>
      <c r="K48" s="27"/>
      <c r="L48" s="27"/>
      <c r="M48" s="27"/>
      <c r="N48" s="27"/>
      <c r="O48" s="27"/>
      <c r="P48" s="27"/>
      <c r="Q48" s="27"/>
      <c r="AL48" s="39" t="e">
        <f>IF(Z19&lt;&gt;"",Z19,"")</f>
        <v>#N/A</v>
      </c>
      <c r="AM48">
        <v>40</v>
      </c>
      <c r="AU48" s="54"/>
      <c r="AV48" s="54"/>
      <c r="AW48" s="56"/>
      <c r="AX48" s="53"/>
      <c r="AY48" s="53"/>
      <c r="AZ48" s="55"/>
    </row>
    <row r="49" spans="2:54" s="33" customFormat="1" ht="19.5" thickTop="1" thickBot="1" x14ac:dyDescent="0.25">
      <c r="B49" s="13"/>
      <c r="C49" s="33">
        <v>5</v>
      </c>
      <c r="D49" s="33" t="s">
        <v>605</v>
      </c>
      <c r="F49" s="13"/>
      <c r="G49" s="13"/>
      <c r="H49" s="14"/>
      <c r="I49" s="14"/>
      <c r="J49" s="14"/>
      <c r="K49" s="8"/>
      <c r="L49" s="8"/>
      <c r="M49" s="14"/>
      <c r="N49" s="14"/>
      <c r="O49" s="13"/>
      <c r="P49" s="13"/>
      <c r="Q49" s="13"/>
      <c r="AL49" s="39"/>
      <c r="AM49"/>
      <c r="AU49" s="54"/>
      <c r="AV49" s="54"/>
      <c r="AW49" s="56"/>
      <c r="AX49" s="53"/>
      <c r="AY49" s="53"/>
      <c r="AZ49" s="55"/>
    </row>
    <row r="50" spans="2:54" s="33" customFormat="1" ht="17.25" thickTop="1" thickBot="1" x14ac:dyDescent="0.25">
      <c r="B50" s="14"/>
      <c r="C50" s="33">
        <v>6</v>
      </c>
      <c r="D50" s="33" t="s">
        <v>851</v>
      </c>
      <c r="E50" s="14"/>
      <c r="F50" s="14"/>
      <c r="G50" s="14"/>
      <c r="H50" s="3"/>
      <c r="I50" s="3"/>
      <c r="J50" s="3"/>
      <c r="K50" s="3"/>
      <c r="L50" s="3"/>
      <c r="M50" s="3"/>
      <c r="N50" s="3"/>
      <c r="O50" s="14"/>
      <c r="P50" s="14"/>
      <c r="Q50" s="14"/>
      <c r="AL50" s="39"/>
      <c r="AM50"/>
      <c r="AU50" s="54"/>
      <c r="AV50" s="54"/>
      <c r="AW50" s="56"/>
      <c r="AX50" s="53"/>
      <c r="AY50" s="53"/>
      <c r="AZ50" s="55"/>
    </row>
    <row r="51" spans="2:54" s="33" customFormat="1" ht="21.75" customHeight="1" thickTop="1" x14ac:dyDescent="0.55000000000000004">
      <c r="B51" s="28"/>
      <c r="C51" s="33">
        <v>7</v>
      </c>
      <c r="D51" s="33" t="s">
        <v>1812</v>
      </c>
      <c r="E51" s="14"/>
      <c r="F51" s="14"/>
      <c r="G51" s="28"/>
      <c r="H51" s="28"/>
      <c r="I51" s="28"/>
      <c r="J51" s="28"/>
      <c r="K51" s="28"/>
      <c r="L51" s="28"/>
      <c r="M51" s="28"/>
      <c r="N51" s="28"/>
      <c r="O51" s="28"/>
      <c r="P51" s="28"/>
      <c r="Q51" s="28"/>
      <c r="AM51"/>
      <c r="AU51" s="54"/>
      <c r="AV51" s="54"/>
      <c r="AW51" s="56"/>
      <c r="AX51" s="53"/>
      <c r="AY51" s="53"/>
      <c r="AZ51" s="55"/>
    </row>
    <row r="52" spans="2:54" s="33" customFormat="1" ht="21" thickBot="1" x14ac:dyDescent="0.25">
      <c r="B52" s="15"/>
      <c r="C52" s="15">
        <v>8</v>
      </c>
      <c r="D52" s="15" t="s">
        <v>1813</v>
      </c>
      <c r="E52" s="15"/>
      <c r="F52" s="15"/>
      <c r="G52" s="15"/>
      <c r="H52" s="15"/>
      <c r="I52" s="15"/>
      <c r="J52" s="15"/>
      <c r="K52" s="15"/>
      <c r="L52" s="15"/>
      <c r="M52" s="15"/>
      <c r="N52" s="8"/>
      <c r="O52" s="8"/>
      <c r="P52" s="8"/>
      <c r="Q52" s="8"/>
      <c r="AL52" s="39"/>
      <c r="AM52"/>
      <c r="AU52" s="54"/>
      <c r="AV52" s="54"/>
      <c r="AW52" s="56"/>
      <c r="AX52" s="53"/>
      <c r="AY52" s="53"/>
      <c r="AZ52" s="55"/>
    </row>
    <row r="53" spans="2:54" s="33" customFormat="1" ht="21.75" thickTop="1" thickBot="1" x14ac:dyDescent="0.25">
      <c r="B53" s="16"/>
      <c r="C53" s="16"/>
      <c r="D53" s="16"/>
      <c r="E53" s="15"/>
      <c r="F53" s="16"/>
      <c r="G53" s="16"/>
      <c r="H53" s="16"/>
      <c r="I53" s="16"/>
      <c r="J53" s="16"/>
      <c r="K53" s="16"/>
      <c r="L53" s="16"/>
      <c r="M53" s="16"/>
      <c r="N53" s="9"/>
      <c r="O53" s="9"/>
      <c r="P53" s="9"/>
      <c r="Q53" s="9"/>
      <c r="AL53" s="39"/>
      <c r="AM53"/>
      <c r="AU53" s="54"/>
      <c r="AV53" s="54"/>
      <c r="AW53" s="56"/>
      <c r="AX53" s="53"/>
      <c r="AY53" s="53"/>
      <c r="AZ53" s="55"/>
    </row>
    <row r="54" spans="2:54" s="33" customFormat="1" ht="21.75" thickTop="1" thickBot="1" x14ac:dyDescent="0.35">
      <c r="B54" s="17"/>
      <c r="C54" s="21"/>
      <c r="D54" s="21"/>
      <c r="E54" s="21"/>
      <c r="F54" s="21"/>
      <c r="G54" s="21"/>
      <c r="H54" s="21"/>
      <c r="I54" s="17"/>
      <c r="J54" s="17"/>
      <c r="K54" s="18"/>
      <c r="L54" s="19"/>
      <c r="M54" s="19"/>
      <c r="N54" s="20"/>
      <c r="O54" s="20"/>
      <c r="P54" s="20"/>
      <c r="Q54" s="20"/>
      <c r="AL54" s="39"/>
      <c r="AM54"/>
      <c r="AU54" s="54"/>
      <c r="AV54" s="53"/>
      <c r="AW54" s="57"/>
      <c r="AX54" s="53"/>
      <c r="AY54" s="53"/>
      <c r="AZ54" s="53"/>
      <c r="BA54" s="53"/>
      <c r="BB54" s="53"/>
    </row>
    <row r="55" spans="2:54" s="33" customFormat="1" ht="21.75" thickTop="1" thickBot="1" x14ac:dyDescent="0.35">
      <c r="B55" s="18"/>
      <c r="C55" s="18"/>
      <c r="D55" s="18"/>
      <c r="E55" s="18"/>
      <c r="F55" s="18"/>
      <c r="G55" s="18"/>
      <c r="H55" s="21"/>
      <c r="I55" s="21"/>
      <c r="J55" s="21"/>
      <c r="K55" s="21"/>
      <c r="L55" s="21"/>
      <c r="M55" s="21"/>
      <c r="N55" s="3"/>
      <c r="O55" s="22"/>
      <c r="P55" s="22"/>
      <c r="Q55" s="22"/>
      <c r="AL55" s="39"/>
      <c r="AM55"/>
      <c r="AU55" s="53"/>
      <c r="AV55" s="53"/>
      <c r="AW55" s="57"/>
      <c r="AX55" s="53"/>
      <c r="AY55" s="53"/>
      <c r="AZ55" s="53"/>
      <c r="BA55" s="53"/>
      <c r="BB55" s="53"/>
    </row>
    <row r="56" spans="2:54" ht="21.75" thickTop="1" thickBot="1" x14ac:dyDescent="0.35">
      <c r="B56" s="21"/>
      <c r="C56" s="21"/>
      <c r="D56" s="21"/>
      <c r="E56" s="21"/>
      <c r="F56" s="21"/>
      <c r="G56" s="21"/>
      <c r="H56" s="21"/>
      <c r="I56" s="21"/>
      <c r="J56" s="2"/>
      <c r="K56" s="2"/>
      <c r="L56" s="2"/>
      <c r="M56" s="2"/>
      <c r="N56" s="1"/>
      <c r="O56" s="1"/>
      <c r="P56" s="1"/>
      <c r="Q56" s="1"/>
      <c r="AL56" s="39"/>
    </row>
    <row r="57" spans="2:54" ht="14.25" customHeight="1" thickTop="1" x14ac:dyDescent="0.2">
      <c r="B57" s="33"/>
      <c r="C57" s="33"/>
      <c r="D57" s="33"/>
      <c r="E57" s="33"/>
      <c r="F57" s="33"/>
      <c r="G57" s="33"/>
      <c r="H57" s="33"/>
      <c r="I57" s="33"/>
    </row>
  </sheetData>
  <sheetProtection algorithmName="SHA-512" hashValue="H/EvBBuOnwSiJWZupNZSZ8gTtfQVXSTQ4yGR8WCE/dt3jVPHm1eVZoU1QXFoCXA3ks+vmOPmcd2IhwaRZ9PHVg==" saltValue="E85pH8q5VAKrbEhCyDfn8A==" spinCount="100000" sheet="1" selectLockedCells="1"/>
  <mergeCells count="152">
    <mergeCell ref="V28:X28"/>
    <mergeCell ref="C29:H29"/>
    <mergeCell ref="C25:H25"/>
    <mergeCell ref="D19:G19"/>
    <mergeCell ref="AC19:AE19"/>
    <mergeCell ref="AD26:AF26"/>
    <mergeCell ref="C26:H26"/>
    <mergeCell ref="L39:M39"/>
    <mergeCell ref="Y25:AC25"/>
    <mergeCell ref="Y27:AC27"/>
    <mergeCell ref="K27:M27"/>
    <mergeCell ref="K28:M28"/>
    <mergeCell ref="U19:W19"/>
    <mergeCell ref="M19:O19"/>
    <mergeCell ref="N25:Q25"/>
    <mergeCell ref="C32:H32"/>
    <mergeCell ref="C28:H28"/>
    <mergeCell ref="K31:AG31"/>
    <mergeCell ref="K30:P30"/>
    <mergeCell ref="Q30:S30"/>
    <mergeCell ref="T30:V30"/>
    <mergeCell ref="W30:X30"/>
    <mergeCell ref="Y30:AD30"/>
    <mergeCell ref="AD27:AF27"/>
    <mergeCell ref="S28:U28"/>
    <mergeCell ref="AC15:AE15"/>
    <mergeCell ref="Y28:AF28"/>
    <mergeCell ref="C30:H30"/>
    <mergeCell ref="Z42:AE42"/>
    <mergeCell ref="L40:M40"/>
    <mergeCell ref="L38:M38"/>
    <mergeCell ref="K26:M26"/>
    <mergeCell ref="U41:W41"/>
    <mergeCell ref="Z41:AE41"/>
    <mergeCell ref="Y26:AC26"/>
    <mergeCell ref="N26:Q26"/>
    <mergeCell ref="U42:W42"/>
    <mergeCell ref="X42:Y42"/>
    <mergeCell ref="V29:X29"/>
    <mergeCell ref="Y29:AB29"/>
    <mergeCell ref="AC29:AF29"/>
    <mergeCell ref="V25:X27"/>
    <mergeCell ref="S25:U27"/>
    <mergeCell ref="L41:Q41"/>
    <mergeCell ref="AD25:AF25"/>
    <mergeCell ref="K25:M25"/>
    <mergeCell ref="K29:M29"/>
    <mergeCell ref="L42:Q42"/>
    <mergeCell ref="R42:T42"/>
    <mergeCell ref="AE3:AG3"/>
    <mergeCell ref="C31:H31"/>
    <mergeCell ref="N27:Q27"/>
    <mergeCell ref="N28:Q28"/>
    <mergeCell ref="N29:Q29"/>
    <mergeCell ref="C27:H27"/>
    <mergeCell ref="S29:U29"/>
    <mergeCell ref="AH9:AJ9"/>
    <mergeCell ref="AH10:AJ11"/>
    <mergeCell ref="U11:W11"/>
    <mergeCell ref="U12:W12"/>
    <mergeCell ref="S14:AG14"/>
    <mergeCell ref="U9:W9"/>
    <mergeCell ref="AH12:AJ18"/>
    <mergeCell ref="AC11:AE11"/>
    <mergeCell ref="U16:W16"/>
    <mergeCell ref="AC18:AE18"/>
    <mergeCell ref="AC10:AE10"/>
    <mergeCell ref="AC12:AE12"/>
    <mergeCell ref="AC16:AE16"/>
    <mergeCell ref="AC17:AE17"/>
    <mergeCell ref="U10:W10"/>
    <mergeCell ref="U17:W17"/>
    <mergeCell ref="U18:W18"/>
    <mergeCell ref="D8:G8"/>
    <mergeCell ref="D9:G9"/>
    <mergeCell ref="B6:Q6"/>
    <mergeCell ref="B7:I7"/>
    <mergeCell ref="L7:Q7"/>
    <mergeCell ref="F5:N5"/>
    <mergeCell ref="O5:P5"/>
    <mergeCell ref="Q5:T5"/>
    <mergeCell ref="T7:Y7"/>
    <mergeCell ref="T6:AG6"/>
    <mergeCell ref="AC8:AE8"/>
    <mergeCell ref="AC9:AE9"/>
    <mergeCell ref="C1:D1"/>
    <mergeCell ref="B3:D3"/>
    <mergeCell ref="E3:G3"/>
    <mergeCell ref="C2:D2"/>
    <mergeCell ref="E2:G2"/>
    <mergeCell ref="Q3:T3"/>
    <mergeCell ref="U3:V3"/>
    <mergeCell ref="L2:N2"/>
    <mergeCell ref="AB5:AC5"/>
    <mergeCell ref="L4:N4"/>
    <mergeCell ref="O4:P4"/>
    <mergeCell ref="Q4:T4"/>
    <mergeCell ref="U4:V4"/>
    <mergeCell ref="C5:E5"/>
    <mergeCell ref="AB4:AC4"/>
    <mergeCell ref="L3:N3"/>
    <mergeCell ref="C4:D4"/>
    <mergeCell ref="E4:G4"/>
    <mergeCell ref="H4:J4"/>
    <mergeCell ref="AE2:AG2"/>
    <mergeCell ref="H2:J2"/>
    <mergeCell ref="X5:Z5"/>
    <mergeCell ref="M8:O8"/>
    <mergeCell ref="M9:O9"/>
    <mergeCell ref="O3:P3"/>
    <mergeCell ref="M10:O10"/>
    <mergeCell ref="H3:J3"/>
    <mergeCell ref="D18:G18"/>
    <mergeCell ref="D15:G15"/>
    <mergeCell ref="M18:O18"/>
    <mergeCell ref="D10:G10"/>
    <mergeCell ref="M12:O12"/>
    <mergeCell ref="D17:G17"/>
    <mergeCell ref="M17:O17"/>
    <mergeCell ref="D16:G16"/>
    <mergeCell ref="U5:V5"/>
    <mergeCell ref="M15:O15"/>
    <mergeCell ref="M16:O16"/>
    <mergeCell ref="B14:Q14"/>
    <mergeCell ref="D11:G11"/>
    <mergeCell ref="D12:G12"/>
    <mergeCell ref="M11:O11"/>
    <mergeCell ref="U8:W8"/>
    <mergeCell ref="U15:W15"/>
    <mergeCell ref="C33:H33"/>
    <mergeCell ref="AH1:AI1"/>
    <mergeCell ref="X2:Z2"/>
    <mergeCell ref="AB2:AC2"/>
    <mergeCell ref="AH2:AI2"/>
    <mergeCell ref="X3:Z3"/>
    <mergeCell ref="AH3:AI3"/>
    <mergeCell ref="X4:Z4"/>
    <mergeCell ref="AE4:AI4"/>
    <mergeCell ref="H1:J1"/>
    <mergeCell ref="L1:N1"/>
    <mergeCell ref="U1:V1"/>
    <mergeCell ref="AE1:AG1"/>
    <mergeCell ref="AB1:AC1"/>
    <mergeCell ref="U2:V2"/>
    <mergeCell ref="Q1:T1"/>
    <mergeCell ref="O2:P2"/>
    <mergeCell ref="O1:P1"/>
    <mergeCell ref="Q2:T2"/>
    <mergeCell ref="AB3:AC3"/>
    <mergeCell ref="X1:Z1"/>
    <mergeCell ref="E1:G1"/>
    <mergeCell ref="AB7:AG7"/>
  </mergeCells>
  <conditionalFormatting sqref="B6:Q6">
    <cfRule type="expression" dxfId="223" priority="2">
      <formula>$E$2="معاقب"</formula>
    </cfRule>
    <cfRule type="expression" dxfId="222" priority="12">
      <formula>$E$2="مستنفذ"</formula>
    </cfRule>
  </conditionalFormatting>
  <conditionalFormatting sqref="B7:AG19">
    <cfRule type="expression" dxfId="221" priority="1">
      <formula>$E$2="معاقب"</formula>
    </cfRule>
  </conditionalFormatting>
  <conditionalFormatting sqref="F20:I20">
    <cfRule type="expression" dxfId="220" priority="6">
      <formula>$E$2="مستنفذ"</formula>
    </cfRule>
  </conditionalFormatting>
  <conditionalFormatting sqref="N20:Q20">
    <cfRule type="expression" dxfId="219" priority="5">
      <formula>$E$2="مستنفذ"</formula>
    </cfRule>
  </conditionalFormatting>
  <conditionalFormatting sqref="S6:AG7 B7:Q7 B8:B12 H8:K12 P8:Q12 S8:S12 X8:AA12 AF8:AG12 B13:Q14 S13:AG14 B15:B19 H15:K19 P15:Q19 S15:S19 X15:AA19 AF15:AG19">
    <cfRule type="expression" dxfId="218" priority="11">
      <formula>$E$2="مستنفذ"</formula>
    </cfRule>
  </conditionalFormatting>
  <conditionalFormatting sqref="V20:Y20">
    <cfRule type="expression" dxfId="217" priority="4">
      <formula>$E$2="مستنفذ"</formula>
    </cfRule>
  </conditionalFormatting>
  <conditionalFormatting sqref="AD20:AG20">
    <cfRule type="expression" dxfId="216" priority="3">
      <formula>$E$2="مستنفذ"</formula>
    </cfRule>
  </conditionalFormatting>
  <dataValidations count="3">
    <dataValidation type="list" allowBlank="1" showInputMessage="1" showErrorMessage="1" sqref="V28" xr:uid="{00000000-0002-0000-0200-000000000000}">
      <formula1>$BC$4:$BC$5</formula1>
    </dataValidation>
    <dataValidation type="list" allowBlank="1" showInputMessage="1" showErrorMessage="1" sqref="F5:N5" xr:uid="{00000000-0002-0000-0200-000001000000}">
      <formula1>$AO$1:$AO$9</formula1>
    </dataValidation>
    <dataValidation type="custom"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أو أنك قد تجاوزت عدد المقررات المسموح تسجيلها_x000a_" sqref="H8:H12 P8:P12 X8:X12 H15:H19 AF8:AF12 X15:X19 P15:P19 AF15:AF19" xr:uid="{00000000-0002-0000-0200-000002000000}">
      <formula1>AND($AK$2=0,$AG$29&lt;=14,H8=1)</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ورقة8"/>
  <dimension ref="B1:AP44"/>
  <sheetViews>
    <sheetView rightToLeft="1" zoomScale="90" zoomScaleNormal="90" workbookViewId="0">
      <selection activeCell="AI2" sqref="AI2"/>
    </sheetView>
  </sheetViews>
  <sheetFormatPr defaultColWidth="9" defaultRowHeight="12.75" x14ac:dyDescent="0.2"/>
  <cols>
    <col min="1" max="1" width="0.375" style="132" customWidth="1"/>
    <col min="2" max="2" width="5.125" style="132" customWidth="1"/>
    <col min="3" max="3" width="5.75" style="132" bestFit="1" customWidth="1"/>
    <col min="4" max="4" width="4.125" style="132" customWidth="1"/>
    <col min="5" max="5" width="8" style="132" customWidth="1"/>
    <col min="6" max="6" width="7.125" style="132" customWidth="1"/>
    <col min="7" max="7" width="4.75" style="132" customWidth="1"/>
    <col min="8" max="8" width="5.375" style="132" customWidth="1"/>
    <col min="9" max="9" width="5.25" style="132" customWidth="1"/>
    <col min="10" max="10" width="6.625" style="132" customWidth="1"/>
    <col min="11" max="11" width="5.875" style="132" customWidth="1"/>
    <col min="12" max="12" width="3.375" style="132" customWidth="1"/>
    <col min="13" max="13" width="7.125" style="132" customWidth="1"/>
    <col min="14" max="14" width="8.375" style="132" customWidth="1"/>
    <col min="15" max="15" width="7.125" style="132" customWidth="1"/>
    <col min="16" max="16" width="3" style="132" customWidth="1"/>
    <col min="17" max="17" width="3.625" style="132" customWidth="1"/>
    <col min="18" max="18" width="4.75" style="132" customWidth="1"/>
    <col min="19" max="19" width="9" style="132" customWidth="1"/>
    <col min="20" max="20" width="6.75" style="132" hidden="1" customWidth="1"/>
    <col min="21" max="21" width="8.25" style="132" hidden="1" customWidth="1"/>
    <col min="22" max="22" width="3.25" style="132" hidden="1" customWidth="1"/>
    <col min="23" max="23" width="8.875" style="132" hidden="1" customWidth="1"/>
    <col min="24" max="24" width="3.25" style="132" hidden="1" customWidth="1"/>
    <col min="25" max="25" width="5.75" style="132" hidden="1" customWidth="1"/>
    <col min="26" max="28" width="8.875" style="132" hidden="1" customWidth="1"/>
    <col min="29" max="35" width="12.25" style="132" customWidth="1"/>
    <col min="36" max="41" width="8.875" style="132" customWidth="1"/>
    <col min="42" max="42" width="57.125" style="132" bestFit="1" customWidth="1"/>
    <col min="43" max="16383" width="9" style="132" customWidth="1"/>
    <col min="16384" max="16384" width="9" style="132"/>
  </cols>
  <sheetData>
    <row r="1" spans="2:42" ht="14.25" thickTop="1" thickBot="1" x14ac:dyDescent="0.25">
      <c r="B1" s="515">
        <f ca="1">NOW()</f>
        <v>45209.431007407409</v>
      </c>
      <c r="C1" s="515"/>
      <c r="D1" s="515"/>
      <c r="E1" s="515"/>
      <c r="F1" s="524" t="s">
        <v>2204</v>
      </c>
      <c r="G1" s="524"/>
      <c r="H1" s="524"/>
      <c r="I1" s="524"/>
      <c r="J1" s="524"/>
      <c r="K1" s="524"/>
      <c r="L1" s="524"/>
      <c r="M1" s="524"/>
      <c r="N1" s="524"/>
      <c r="O1" s="524"/>
      <c r="P1" s="524"/>
      <c r="Q1" s="524"/>
      <c r="R1" s="524"/>
      <c r="T1" s="133" t="b">
        <f>IF(AND(I12="A",H12=1),35000,IF(OR(I12="ج",I12="ر1",I12="ر2"),IF(H12=1,IF(OR($E$22=$AP$8,$E$22=$AP$9),0,IF($E$22=$AP$2,IF(I12="ج",4000,IF(I12="ر1",5200,IF(I12="ر2",6000,""))),IF(OR($E$22=$AP$3,$E$22=$AP$7),IF(I12="ج",2500,IF(I12="ر1",3250,IF(I12="ر2",3750,""))),IF($E$22=$AP$4,500,IF(OR($E$22=$AP$1,$E$22=$AP$5,$E$22=$AP$6),IF(I12="ج",4000,IF(I12="ر1",5500,IF(I12="ر2",6500,""))),IF(I12="ج",5000,IF(I12="ر1",6500,IF(I12="ر2",7500,"")))))))))))</f>
        <v>0</v>
      </c>
      <c r="AC1" s="134"/>
      <c r="AD1" s="505" t="str">
        <f>IF(AJ1&gt;0,"يجب عليك ادخال البيانات المطلوبة أدناه بالمعلومات الصحيحة في صفحة إدخال البيانات لتتمكن من طباعة استمارة المقررات بشكل صحيح","")</f>
        <v/>
      </c>
      <c r="AE1" s="506"/>
      <c r="AF1" s="506"/>
      <c r="AG1" s="506"/>
      <c r="AH1" s="507"/>
      <c r="AI1" s="134"/>
      <c r="AJ1" s="163">
        <v>0</v>
      </c>
      <c r="AP1" s="136" t="s">
        <v>209</v>
      </c>
    </row>
    <row r="2" spans="2:42" ht="17.25" customHeight="1" thickTop="1" thickBot="1" x14ac:dyDescent="0.25">
      <c r="B2" s="516" t="s">
        <v>644</v>
      </c>
      <c r="C2" s="517"/>
      <c r="D2" s="518">
        <f>'اختيار المقررات'!E1</f>
        <v>0</v>
      </c>
      <c r="E2" s="518"/>
      <c r="F2" s="519" t="s">
        <v>3</v>
      </c>
      <c r="G2" s="519"/>
      <c r="H2" s="520" t="str">
        <f>'اختيار المقررات'!L1</f>
        <v/>
      </c>
      <c r="I2" s="520"/>
      <c r="J2" s="520"/>
      <c r="K2" s="519" t="s">
        <v>4</v>
      </c>
      <c r="L2" s="519"/>
      <c r="M2" s="521" t="e">
        <f>'اختيار المقررات'!Q1</f>
        <v>#N/A</v>
      </c>
      <c r="N2" s="521"/>
      <c r="O2" s="156" t="s">
        <v>5</v>
      </c>
      <c r="P2" s="521" t="e">
        <f>'اختيار المقررات'!W1</f>
        <v>#N/A</v>
      </c>
      <c r="Q2" s="521"/>
      <c r="R2" s="525"/>
      <c r="T2" s="133" t="b">
        <f>IF(AND(I13="A",H13=1),35000,IF(OR(I13="ج",I13="ر1",I13="ر2"),IF(H13=1,IF(OR($E$22=$AP$8,$E$22=$AP$9),0,IF($E$22=$AP$2,IF(I13="ج",4000,IF(I13="ر1",5200,IF(I13="ر2",6000,""))),IF(OR($E$22=$AP$3,$E$22=$AP$7),IF(I13="ج",2500,IF(I13="ر1",3250,IF(I13="ر2",3750,""))),IF($E$22=$AP$4,500,IF(OR($E$22=$AP$1,$E$22=$AP$5,$E$22=$AP$6),IF(I13="ج",4000,IF(I13="ر1",5500,IF(I13="ر2",6500,""))),IF(I13="ج",5000,IF(I13="ر1",6500,IF(I13="ر2",7500,"")))))))))))</f>
        <v>0</v>
      </c>
      <c r="AC2" s="134"/>
      <c r="AD2" s="508"/>
      <c r="AE2" s="509"/>
      <c r="AF2" s="509"/>
      <c r="AG2" s="509"/>
      <c r="AH2" s="510"/>
      <c r="AI2" s="137" t="s">
        <v>2205</v>
      </c>
      <c r="AP2" s="138" t="s">
        <v>210</v>
      </c>
    </row>
    <row r="3" spans="2:42" ht="18.75" customHeight="1" thickTop="1" thickBot="1" x14ac:dyDescent="0.25">
      <c r="B3" s="522" t="s">
        <v>645</v>
      </c>
      <c r="C3" s="523"/>
      <c r="D3" s="513" t="e">
        <f>'اختيار المقررات'!E2</f>
        <v>#N/A</v>
      </c>
      <c r="E3" s="513"/>
      <c r="F3" s="511"/>
      <c r="G3" s="511"/>
      <c r="H3" s="526"/>
      <c r="I3" s="526"/>
      <c r="J3" s="511"/>
      <c r="K3" s="511"/>
      <c r="L3" s="511"/>
      <c r="M3" s="158"/>
      <c r="N3" s="513"/>
      <c r="O3" s="513"/>
      <c r="P3" s="513"/>
      <c r="Q3" s="538"/>
      <c r="R3" s="539"/>
      <c r="X3" s="132">
        <v>1</v>
      </c>
      <c r="Y3" s="132" t="e">
        <f>IF(Z3&lt;&gt;"",X3,"")</f>
        <v>#N/A</v>
      </c>
      <c r="Z3" s="132" t="e">
        <f>IF(LEN(M2)&lt;2,K2,"")</f>
        <v>#N/A</v>
      </c>
      <c r="AA3" s="132" t="str">
        <f>IFERROR(SMALL($Y$3:$Y$22,X3),"")</f>
        <v/>
      </c>
      <c r="AC3" s="135"/>
      <c r="AD3" s="135"/>
      <c r="AE3" s="476" t="str">
        <f>IFERROR(VLOOKUP(AA3,$X$3:$Z$22,3,0),"")</f>
        <v/>
      </c>
      <c r="AF3" s="476"/>
      <c r="AG3" s="476"/>
      <c r="AH3" s="135"/>
      <c r="AI3" s="135"/>
      <c r="AP3" s="138" t="s">
        <v>45</v>
      </c>
    </row>
    <row r="4" spans="2:42" ht="14.25" thickTop="1" thickBot="1" x14ac:dyDescent="0.25">
      <c r="B4" s="522" t="s">
        <v>646</v>
      </c>
      <c r="C4" s="523"/>
      <c r="D4" s="511" t="str">
        <f>'اختيار المقررات'!E3</f>
        <v/>
      </c>
      <c r="E4" s="511"/>
      <c r="F4" s="512" t="s">
        <v>647</v>
      </c>
      <c r="G4" s="512"/>
      <c r="H4" s="514" t="e">
        <f>'اختيار المقررات'!AB1</f>
        <v>#N/A</v>
      </c>
      <c r="I4" s="514"/>
      <c r="J4" s="159" t="s">
        <v>648</v>
      </c>
      <c r="K4" s="511" t="e">
        <f>'اختيار المقررات'!AE1</f>
        <v>#N/A</v>
      </c>
      <c r="L4" s="511"/>
      <c r="M4" s="511"/>
      <c r="N4" s="513"/>
      <c r="O4" s="513"/>
      <c r="P4" s="513"/>
      <c r="Q4" s="526"/>
      <c r="R4" s="540"/>
      <c r="X4" s="132">
        <v>2</v>
      </c>
      <c r="Y4" s="132" t="e">
        <f t="shared" ref="Y4:Y22" si="0">IF(Z4&lt;&gt;"",X4,"")</f>
        <v>#N/A</v>
      </c>
      <c r="Z4" s="132" t="e">
        <f>IF(LEN(P2)&lt;2,O2,"")</f>
        <v>#N/A</v>
      </c>
      <c r="AA4" s="132" t="str">
        <f t="shared" ref="AA4:AA21" si="1">IFERROR(SMALL($Y$3:$Y$22,X4),"")</f>
        <v/>
      </c>
      <c r="AC4" s="135"/>
      <c r="AD4" s="135"/>
      <c r="AE4" s="476" t="str">
        <f t="shared" ref="AE4:AE22" si="2">IFERROR(VLOOKUP(AA4,$X$3:$Z$22,3,0),"")</f>
        <v/>
      </c>
      <c r="AF4" s="476"/>
      <c r="AG4" s="476"/>
      <c r="AH4" s="135"/>
      <c r="AI4" s="135"/>
      <c r="AP4" s="139" t="s">
        <v>58</v>
      </c>
    </row>
    <row r="5" spans="2:42" ht="15.75" customHeight="1" thickTop="1" thickBot="1" x14ac:dyDescent="0.25">
      <c r="B5" s="522" t="s">
        <v>649</v>
      </c>
      <c r="C5" s="523"/>
      <c r="D5" s="511" t="str">
        <f>'اختيار المقررات'!L3</f>
        <v/>
      </c>
      <c r="E5" s="511"/>
      <c r="F5" s="523" t="s">
        <v>650</v>
      </c>
      <c r="G5" s="523"/>
      <c r="H5" s="513">
        <f>'اختيار المقررات'!Q3</f>
        <v>0</v>
      </c>
      <c r="I5" s="513"/>
      <c r="J5" s="159" t="s">
        <v>651</v>
      </c>
      <c r="K5" s="513" t="str">
        <f>'اختيار المقررات'!AB3</f>
        <v>غير سوري</v>
      </c>
      <c r="L5" s="513"/>
      <c r="M5" s="513"/>
      <c r="N5" s="523" t="s">
        <v>652</v>
      </c>
      <c r="O5" s="523"/>
      <c r="P5" s="511" t="str">
        <f>'اختيار المقررات'!W3</f>
        <v>غير سوري</v>
      </c>
      <c r="Q5" s="511"/>
      <c r="R5" s="529"/>
      <c r="X5" s="132">
        <v>3</v>
      </c>
      <c r="Y5" s="132">
        <f t="shared" si="0"/>
        <v>3</v>
      </c>
      <c r="Z5" s="132">
        <f>IF(LEN(N3)&lt;2,Q3,"")</f>
        <v>0</v>
      </c>
      <c r="AA5" s="132" t="str">
        <f t="shared" si="1"/>
        <v/>
      </c>
      <c r="AC5" s="135"/>
      <c r="AD5" s="135"/>
      <c r="AE5" s="476" t="str">
        <f t="shared" si="2"/>
        <v/>
      </c>
      <c r="AF5" s="476"/>
      <c r="AG5" s="476"/>
      <c r="AH5" s="135"/>
      <c r="AI5" s="135"/>
      <c r="AP5" s="138" t="s">
        <v>553</v>
      </c>
    </row>
    <row r="6" spans="2:42" ht="15.75" customHeight="1" thickTop="1" thickBot="1" x14ac:dyDescent="0.25">
      <c r="B6" s="532" t="s">
        <v>653</v>
      </c>
      <c r="C6" s="512"/>
      <c r="D6" s="511" t="str">
        <f>'اختيار المقررات'!AE3</f>
        <v>لايوجد</v>
      </c>
      <c r="E6" s="511"/>
      <c r="F6" s="512" t="s">
        <v>654</v>
      </c>
      <c r="G6" s="512"/>
      <c r="H6" s="511" t="e">
        <f>'اختيار المقررات'!E4</f>
        <v>#N/A</v>
      </c>
      <c r="I6" s="511"/>
      <c r="J6" s="157" t="s">
        <v>655</v>
      </c>
      <c r="K6" s="513" t="e">
        <f>'اختيار المقررات'!Q4</f>
        <v>#N/A</v>
      </c>
      <c r="L6" s="513"/>
      <c r="M6" s="513"/>
      <c r="N6" s="512" t="s">
        <v>656</v>
      </c>
      <c r="O6" s="512"/>
      <c r="P6" s="511" t="e">
        <f>'اختيار المقررات'!L4</f>
        <v>#N/A</v>
      </c>
      <c r="Q6" s="511"/>
      <c r="R6" s="529"/>
      <c r="X6" s="132">
        <v>4</v>
      </c>
      <c r="Y6" s="132">
        <f t="shared" si="0"/>
        <v>4</v>
      </c>
      <c r="Z6" s="132">
        <f>IF(LEN(J3)&lt;2,M3,"")</f>
        <v>0</v>
      </c>
      <c r="AA6" s="132" t="str">
        <f t="shared" si="1"/>
        <v/>
      </c>
      <c r="AC6" s="135"/>
      <c r="AD6" s="135"/>
      <c r="AE6" s="476" t="str">
        <f t="shared" si="2"/>
        <v/>
      </c>
      <c r="AF6" s="476"/>
      <c r="AG6" s="476"/>
      <c r="AH6" s="135"/>
      <c r="AI6" s="135"/>
      <c r="AP6" s="138" t="s">
        <v>554</v>
      </c>
    </row>
    <row r="7" spans="2:42" ht="15" customHeight="1" thickTop="1" thickBot="1" x14ac:dyDescent="0.25">
      <c r="B7" s="530" t="s">
        <v>657</v>
      </c>
      <c r="C7" s="531"/>
      <c r="D7" s="533">
        <f>'اختيار المقررات'!W4</f>
        <v>0</v>
      </c>
      <c r="E7" s="534"/>
      <c r="F7" s="531" t="s">
        <v>658</v>
      </c>
      <c r="G7" s="531"/>
      <c r="H7" s="535">
        <f>'اختيار المقررات'!AB4</f>
        <v>0</v>
      </c>
      <c r="I7" s="536"/>
      <c r="J7" s="160" t="s">
        <v>204</v>
      </c>
      <c r="K7" s="534">
        <f>'اختيار المقررات'!AE4</f>
        <v>0</v>
      </c>
      <c r="L7" s="534"/>
      <c r="M7" s="534"/>
      <c r="N7" s="534"/>
      <c r="O7" s="534"/>
      <c r="P7" s="534"/>
      <c r="Q7" s="534"/>
      <c r="R7" s="537"/>
      <c r="X7" s="132">
        <v>5</v>
      </c>
      <c r="Y7" s="132">
        <f t="shared" si="0"/>
        <v>5</v>
      </c>
      <c r="Z7" s="132">
        <f>IF(LEN(F3)&lt;2,H3,"")</f>
        <v>0</v>
      </c>
      <c r="AA7" s="132" t="str">
        <f t="shared" si="1"/>
        <v/>
      </c>
      <c r="AC7" s="135"/>
      <c r="AD7" s="135"/>
      <c r="AE7" s="476" t="str">
        <f t="shared" si="2"/>
        <v/>
      </c>
      <c r="AF7" s="476"/>
      <c r="AG7" s="476"/>
      <c r="AH7" s="135"/>
      <c r="AI7" s="135"/>
      <c r="AP7" s="138" t="s">
        <v>211</v>
      </c>
    </row>
    <row r="8" spans="2:42" ht="19.899999999999999" customHeight="1" thickTop="1" thickBot="1" x14ac:dyDescent="0.25">
      <c r="B8" s="527" t="e">
        <f>IF('اختيار المقررات'!E2="مستنفذ",'اختيار المقررات'!B6,IF(AD1&lt;&gt;"",AD1,AI2))</f>
        <v>#N/A</v>
      </c>
      <c r="C8" s="527"/>
      <c r="D8" s="527"/>
      <c r="E8" s="527"/>
      <c r="F8" s="527"/>
      <c r="G8" s="527"/>
      <c r="H8" s="527"/>
      <c r="I8" s="527"/>
      <c r="J8" s="527"/>
      <c r="K8" s="527"/>
      <c r="L8" s="527"/>
      <c r="M8" s="527"/>
      <c r="N8" s="527"/>
      <c r="O8" s="527"/>
      <c r="P8" s="527"/>
      <c r="Q8" s="527"/>
      <c r="R8" s="527"/>
      <c r="X8" s="132">
        <v>6</v>
      </c>
      <c r="Y8" s="132">
        <f>IF(Z8&lt;&gt;"",X8,"")</f>
        <v>6</v>
      </c>
      <c r="Z8" s="132" t="str">
        <f>IF(LEN(D4)&lt;2,B4,"")</f>
        <v>الجنس:</v>
      </c>
      <c r="AA8" s="132" t="str">
        <f t="shared" si="1"/>
        <v/>
      </c>
      <c r="AC8" s="135"/>
      <c r="AD8" s="135"/>
      <c r="AE8" s="476" t="str">
        <f t="shared" si="2"/>
        <v/>
      </c>
      <c r="AF8" s="476"/>
      <c r="AG8" s="476"/>
      <c r="AH8" s="135"/>
      <c r="AI8" s="135"/>
      <c r="AP8" s="138" t="s">
        <v>8</v>
      </c>
    </row>
    <row r="9" spans="2:42" ht="19.899999999999999" customHeight="1" thickTop="1" thickBot="1" x14ac:dyDescent="0.25">
      <c r="B9" s="528"/>
      <c r="C9" s="528"/>
      <c r="D9" s="528"/>
      <c r="E9" s="528"/>
      <c r="F9" s="528"/>
      <c r="G9" s="528"/>
      <c r="H9" s="528"/>
      <c r="I9" s="528"/>
      <c r="J9" s="528"/>
      <c r="K9" s="528"/>
      <c r="L9" s="528"/>
      <c r="M9" s="528"/>
      <c r="N9" s="528"/>
      <c r="O9" s="528"/>
      <c r="P9" s="528"/>
      <c r="Q9" s="528"/>
      <c r="R9" s="528"/>
      <c r="S9" s="139"/>
      <c r="T9" s="139"/>
      <c r="U9" s="139"/>
      <c r="X9" s="132">
        <v>7</v>
      </c>
      <c r="Y9" s="132" t="e">
        <f t="shared" si="0"/>
        <v>#N/A</v>
      </c>
      <c r="Z9" s="132" t="e">
        <f>IF(LEN(H4)&lt;2,F4,"")</f>
        <v>#N/A</v>
      </c>
      <c r="AA9" s="132" t="str">
        <f t="shared" si="1"/>
        <v/>
      </c>
      <c r="AC9" s="135"/>
      <c r="AD9" s="135"/>
      <c r="AE9" s="476" t="str">
        <f t="shared" si="2"/>
        <v/>
      </c>
      <c r="AF9" s="476"/>
      <c r="AG9" s="476"/>
      <c r="AH9" s="135"/>
      <c r="AI9" s="135"/>
      <c r="AP9" s="132" t="s">
        <v>15</v>
      </c>
    </row>
    <row r="10" spans="2:42" ht="19.899999999999999" customHeight="1" thickTop="1" thickBot="1" x14ac:dyDescent="0.25">
      <c r="B10" s="528"/>
      <c r="C10" s="528"/>
      <c r="D10" s="528"/>
      <c r="E10" s="528"/>
      <c r="F10" s="528"/>
      <c r="G10" s="528"/>
      <c r="H10" s="528"/>
      <c r="I10" s="528"/>
      <c r="J10" s="528"/>
      <c r="K10" s="528"/>
      <c r="L10" s="528"/>
      <c r="M10" s="528"/>
      <c r="N10" s="528"/>
      <c r="O10" s="528"/>
      <c r="P10" s="528"/>
      <c r="Q10" s="528"/>
      <c r="R10" s="528"/>
      <c r="S10" s="139"/>
      <c r="T10" s="139"/>
      <c r="U10" s="139"/>
      <c r="X10" s="132">
        <v>8</v>
      </c>
      <c r="Y10" s="132" t="e">
        <f t="shared" si="0"/>
        <v>#N/A</v>
      </c>
      <c r="Z10" s="132" t="e">
        <f>IF(LEN(K4)&lt;2,J4,"")</f>
        <v>#N/A</v>
      </c>
      <c r="AA10" s="132" t="str">
        <f t="shared" si="1"/>
        <v/>
      </c>
      <c r="AC10" s="135"/>
      <c r="AD10" s="135"/>
      <c r="AE10" s="476" t="str">
        <f t="shared" si="2"/>
        <v/>
      </c>
      <c r="AF10" s="476"/>
      <c r="AG10" s="476"/>
      <c r="AH10" s="135"/>
      <c r="AI10" s="135"/>
    </row>
    <row r="11" spans="2:42" ht="24" customHeight="1" thickTop="1" thickBot="1" x14ac:dyDescent="0.25">
      <c r="B11" s="140"/>
      <c r="C11" s="131" t="s">
        <v>28</v>
      </c>
      <c r="D11" s="547" t="s">
        <v>29</v>
      </c>
      <c r="E11" s="548"/>
      <c r="F11" s="548"/>
      <c r="G11" s="549"/>
      <c r="H11" s="142"/>
      <c r="I11" s="143"/>
      <c r="J11" s="140"/>
      <c r="K11" s="141" t="s">
        <v>28</v>
      </c>
      <c r="L11" s="547" t="s">
        <v>29</v>
      </c>
      <c r="M11" s="548"/>
      <c r="N11" s="548"/>
      <c r="O11" s="549"/>
      <c r="P11" s="142"/>
      <c r="Q11" s="144"/>
      <c r="R11" s="145"/>
      <c r="S11" s="146"/>
      <c r="T11" s="146"/>
      <c r="U11" s="147"/>
      <c r="V11" s="132" t="str">
        <f>IFERROR(SMALL('اختيار المقررات'!$AL$8:$AL$56,'اختيار المقررات'!AM8),"")</f>
        <v/>
      </c>
      <c r="X11" s="132">
        <v>9</v>
      </c>
      <c r="Y11" s="132">
        <f t="shared" si="0"/>
        <v>9</v>
      </c>
      <c r="Z11" s="132">
        <f>IF(LEN(N4)&lt;2,Q4,"")</f>
        <v>0</v>
      </c>
      <c r="AA11" s="132" t="str">
        <f t="shared" si="1"/>
        <v/>
      </c>
      <c r="AC11" s="135"/>
      <c r="AD11" s="135"/>
      <c r="AE11" s="476" t="str">
        <f t="shared" si="2"/>
        <v/>
      </c>
      <c r="AF11" s="476"/>
      <c r="AG11" s="476"/>
      <c r="AH11" s="135"/>
      <c r="AI11" s="135"/>
    </row>
    <row r="12" spans="2:42" ht="15.6" customHeight="1" thickTop="1" thickBot="1" x14ac:dyDescent="0.25">
      <c r="B12" s="148" t="str">
        <f t="shared" ref="B12:B18" si="3">IF($AJ$1&gt;0,"",V11)</f>
        <v/>
      </c>
      <c r="C12" s="164" t="str">
        <f>IFERROR(VLOOKUP(B12,'اختيار المقررات'!AU5:BP53,2,0),"")</f>
        <v/>
      </c>
      <c r="D12" s="501" t="str">
        <f>IFERROR(VLOOKUP(B12,'اختيار المقررات'!AU5:BP53,3,0),"")</f>
        <v/>
      </c>
      <c r="E12" s="501"/>
      <c r="F12" s="501"/>
      <c r="G12" s="501"/>
      <c r="H12" s="149" t="str">
        <f>IFERROR(VLOOKUP(B12,'اختيار المقررات'!AU5:BP53,4,0),"")</f>
        <v/>
      </c>
      <c r="I12" s="150" t="str">
        <f>IFERROR(VLOOKUP(B12,'اختيار المقررات'!AU5:BP53,5,0),"")</f>
        <v/>
      </c>
      <c r="J12" s="148" t="str">
        <f>IF($AJ$1&gt;0,"",V18)</f>
        <v/>
      </c>
      <c r="K12" s="164" t="str">
        <f>IFERROR(VLOOKUP(J12,'اختيار المقررات'!AU5:BP53,2,0),"")</f>
        <v/>
      </c>
      <c r="L12" s="501" t="str">
        <f>IFERROR(VLOOKUP(J12,'اختيار المقررات'!AU5:BP53,3,0),"")</f>
        <v/>
      </c>
      <c r="M12" s="501"/>
      <c r="N12" s="501"/>
      <c r="O12" s="501"/>
      <c r="P12" s="149" t="str">
        <f>IFERROR(VLOOKUP(J12,'اختيار المقررات'!AU5:BP53,4,0),"")</f>
        <v/>
      </c>
      <c r="Q12" s="150" t="str">
        <f>IFERROR(VLOOKUP(J12,'اختيار المقررات'!AU5:BP53,5,0),"")</f>
        <v/>
      </c>
      <c r="R12" s="151"/>
      <c r="T12" s="152"/>
      <c r="V12" s="132" t="str">
        <f>IFERROR(SMALL('اختيار المقررات'!$AL$8:$AL$56,'اختيار المقررات'!AM9),"")</f>
        <v/>
      </c>
      <c r="X12" s="132">
        <v>10</v>
      </c>
      <c r="Y12" s="132">
        <f t="shared" si="0"/>
        <v>10</v>
      </c>
      <c r="Z12" s="132" t="str">
        <f>IF(LEN(D5)&lt;2,B5,"")</f>
        <v>الجنسية:</v>
      </c>
      <c r="AA12" s="132" t="str">
        <f t="shared" si="1"/>
        <v/>
      </c>
      <c r="AC12" s="135"/>
      <c r="AD12" s="135"/>
      <c r="AE12" s="476" t="str">
        <f t="shared" si="2"/>
        <v/>
      </c>
      <c r="AF12" s="476"/>
      <c r="AG12" s="476"/>
      <c r="AH12" s="135"/>
      <c r="AI12" s="135"/>
    </row>
    <row r="13" spans="2:42" ht="15.6" customHeight="1" thickTop="1" thickBot="1" x14ac:dyDescent="0.25">
      <c r="B13" s="148" t="str">
        <f t="shared" si="3"/>
        <v/>
      </c>
      <c r="C13" s="164" t="str">
        <f>IFERROR(VLOOKUP(B13,'اختيار المقررات'!AU6:BP54,2,0),"")</f>
        <v/>
      </c>
      <c r="D13" s="501" t="str">
        <f>IFERROR(VLOOKUP(B13,'اختيار المقررات'!AU6:BP54,3,0),"")</f>
        <v/>
      </c>
      <c r="E13" s="501"/>
      <c r="F13" s="501"/>
      <c r="G13" s="501"/>
      <c r="H13" s="149" t="str">
        <f>IFERROR(VLOOKUP(B13,'اختيار المقررات'!AU6:BP54,4,0),"")</f>
        <v/>
      </c>
      <c r="I13" s="150" t="str">
        <f>IFERROR(VLOOKUP(B13,'اختيار المقررات'!AU6:BP54,5,0),"")</f>
        <v/>
      </c>
      <c r="J13" s="148" t="str">
        <f t="shared" ref="J13:J18" si="4">IF($AJ$1&gt;0,"",V19)</f>
        <v/>
      </c>
      <c r="K13" s="164" t="str">
        <f>IFERROR(VLOOKUP(J13,'اختيار المقررات'!AU6:BP54,2,0),"")</f>
        <v/>
      </c>
      <c r="L13" s="501" t="str">
        <f>IFERROR(VLOOKUP(J13,'اختيار المقررات'!AU6:BP54,3,0),"")</f>
        <v/>
      </c>
      <c r="M13" s="501"/>
      <c r="N13" s="501"/>
      <c r="O13" s="501"/>
      <c r="P13" s="149" t="str">
        <f>IFERROR(VLOOKUP(J13,'اختيار المقررات'!AU6:BP54,4,0),"")</f>
        <v/>
      </c>
      <c r="Q13" s="150" t="str">
        <f>IFERROR(VLOOKUP(J13,'اختيار المقررات'!AU6:BP54,5,0),"")</f>
        <v/>
      </c>
      <c r="R13" s="151"/>
      <c r="S13" s="152"/>
      <c r="T13" s="152"/>
      <c r="U13" s="140"/>
      <c r="V13" s="132" t="str">
        <f>IFERROR(SMALL('اختيار المقررات'!$AL$8:$AL$56,'اختيار المقررات'!AM10),"")</f>
        <v/>
      </c>
      <c r="X13" s="132">
        <v>11</v>
      </c>
      <c r="Y13" s="132">
        <f t="shared" si="0"/>
        <v>11</v>
      </c>
      <c r="Z13" s="132" t="str">
        <f>IF(LEN(H5)&lt;2,F5,"")</f>
        <v>الرقم الوطني:</v>
      </c>
      <c r="AA13" s="132" t="str">
        <f t="shared" si="1"/>
        <v/>
      </c>
      <c r="AC13" s="135"/>
      <c r="AD13" s="135"/>
      <c r="AE13" s="476" t="str">
        <f t="shared" si="2"/>
        <v/>
      </c>
      <c r="AF13" s="476"/>
      <c r="AG13" s="476"/>
      <c r="AH13" s="135"/>
      <c r="AI13" s="135"/>
    </row>
    <row r="14" spans="2:42" ht="15.6" customHeight="1" thickTop="1" thickBot="1" x14ac:dyDescent="0.25">
      <c r="B14" s="148" t="str">
        <f t="shared" si="3"/>
        <v/>
      </c>
      <c r="C14" s="164" t="str">
        <f>IFERROR(VLOOKUP(B14,'اختيار المقررات'!AU7:BP55,2,0),"")</f>
        <v/>
      </c>
      <c r="D14" s="501" t="str">
        <f>IFERROR(VLOOKUP(B14,'اختيار المقررات'!AU7:BP55,3,0),"")</f>
        <v/>
      </c>
      <c r="E14" s="501"/>
      <c r="F14" s="501"/>
      <c r="G14" s="501"/>
      <c r="H14" s="149" t="str">
        <f>IFERROR(VLOOKUP(B14,'اختيار المقررات'!AU7:BP55,4,0),"")</f>
        <v/>
      </c>
      <c r="I14" s="150" t="str">
        <f>IFERROR(VLOOKUP(B14,'اختيار المقررات'!AU7:BP55,5,0),"")</f>
        <v/>
      </c>
      <c r="J14" s="148" t="str">
        <f t="shared" si="4"/>
        <v/>
      </c>
      <c r="K14" s="164" t="str">
        <f>IFERROR(VLOOKUP(J14,'اختيار المقررات'!AU7:BP55,2,0),"")</f>
        <v/>
      </c>
      <c r="L14" s="501" t="str">
        <f>IFERROR(VLOOKUP(J14,'اختيار المقررات'!AU7:BP55,3,0),"")</f>
        <v/>
      </c>
      <c r="M14" s="501"/>
      <c r="N14" s="501"/>
      <c r="O14" s="501"/>
      <c r="P14" s="149" t="str">
        <f>IFERROR(VLOOKUP(J14,'اختيار المقررات'!AU7:BP55,4,0),"")</f>
        <v/>
      </c>
      <c r="Q14" s="150" t="str">
        <f>IFERROR(VLOOKUP(J14,'اختيار المقررات'!AU7:BP55,5,0),"")</f>
        <v/>
      </c>
      <c r="R14" s="151"/>
      <c r="S14" s="152"/>
      <c r="T14" s="152"/>
      <c r="U14" s="140"/>
      <c r="V14" s="132" t="str">
        <f>IFERROR(SMALL('اختيار المقررات'!$AL$8:$AL$56,'اختيار المقررات'!AM11),"")</f>
        <v/>
      </c>
      <c r="X14" s="132">
        <v>12</v>
      </c>
      <c r="Y14" s="132" t="str">
        <f t="shared" si="0"/>
        <v/>
      </c>
      <c r="Z14" s="132" t="str">
        <f>IF(LEN(K5)&lt;2,J5,"")</f>
        <v/>
      </c>
      <c r="AA14" s="132" t="str">
        <f t="shared" si="1"/>
        <v/>
      </c>
      <c r="AC14" s="135"/>
      <c r="AD14" s="135"/>
      <c r="AE14" s="476" t="str">
        <f t="shared" si="2"/>
        <v/>
      </c>
      <c r="AF14" s="476"/>
      <c r="AG14" s="476"/>
      <c r="AH14" s="135"/>
      <c r="AI14" s="135"/>
    </row>
    <row r="15" spans="2:42" ht="15.6" customHeight="1" thickTop="1" thickBot="1" x14ac:dyDescent="0.25">
      <c r="B15" s="148" t="str">
        <f t="shared" si="3"/>
        <v/>
      </c>
      <c r="C15" s="164" t="str">
        <f>IFERROR(VLOOKUP(B15,'اختيار المقررات'!AU8:BP56,2,0),"")</f>
        <v/>
      </c>
      <c r="D15" s="501" t="str">
        <f>IFERROR(VLOOKUP(B15,'اختيار المقررات'!AU8:BP56,3,0),"")</f>
        <v/>
      </c>
      <c r="E15" s="501"/>
      <c r="F15" s="501"/>
      <c r="G15" s="501"/>
      <c r="H15" s="149" t="str">
        <f>IFERROR(VLOOKUP(B15,'اختيار المقررات'!AU8:BP56,4,0),"")</f>
        <v/>
      </c>
      <c r="I15" s="150" t="str">
        <f>IFERROR(VLOOKUP(B15,'اختيار المقررات'!AU8:BP56,5,0),"")</f>
        <v/>
      </c>
      <c r="J15" s="148" t="str">
        <f t="shared" si="4"/>
        <v/>
      </c>
      <c r="K15" s="164" t="str">
        <f>IFERROR(VLOOKUP(J15,'اختيار المقررات'!AU8:BP56,2,0),"")</f>
        <v/>
      </c>
      <c r="L15" s="501" t="str">
        <f>IFERROR(VLOOKUP(J15,'اختيار المقررات'!AU8:BP56,3,0),"")</f>
        <v/>
      </c>
      <c r="M15" s="501"/>
      <c r="N15" s="501"/>
      <c r="O15" s="501"/>
      <c r="P15" s="149" t="str">
        <f>IFERROR(VLOOKUP(J15,'اختيار المقررات'!AU8:BP56,4,0),"")</f>
        <v/>
      </c>
      <c r="Q15" s="150" t="str">
        <f>IFERROR(VLOOKUP(J15,'اختيار المقررات'!AU8:BP56,5,0),"")</f>
        <v/>
      </c>
      <c r="R15" s="151"/>
      <c r="S15" s="152"/>
      <c r="T15" s="152"/>
      <c r="U15" s="140"/>
      <c r="V15" s="132" t="str">
        <f>IFERROR(SMALL('اختيار المقررات'!$AL$8:$AL$56,'اختيار المقررات'!AM12),"")</f>
        <v/>
      </c>
      <c r="X15" s="132">
        <v>13</v>
      </c>
      <c r="Y15" s="132" t="str">
        <f t="shared" si="0"/>
        <v/>
      </c>
      <c r="Z15" s="132" t="str">
        <f>IF(LEN(P5)&lt;2,N5,"")</f>
        <v/>
      </c>
      <c r="AA15" s="132" t="str">
        <f t="shared" si="1"/>
        <v/>
      </c>
      <c r="AC15" s="135"/>
      <c r="AD15" s="135"/>
      <c r="AE15" s="476" t="str">
        <f t="shared" si="2"/>
        <v/>
      </c>
      <c r="AF15" s="476"/>
      <c r="AG15" s="476"/>
      <c r="AH15" s="135"/>
      <c r="AI15" s="135"/>
    </row>
    <row r="16" spans="2:42" ht="15.6" customHeight="1" thickTop="1" thickBot="1" x14ac:dyDescent="0.25">
      <c r="B16" s="148" t="str">
        <f t="shared" si="3"/>
        <v/>
      </c>
      <c r="C16" s="164" t="str">
        <f>IFERROR(VLOOKUP(B16,'اختيار المقررات'!AU9:BP57,2,0),"")</f>
        <v/>
      </c>
      <c r="D16" s="501" t="str">
        <f>IFERROR(VLOOKUP(B16,'اختيار المقررات'!AU9:BP57,3,0),"")</f>
        <v/>
      </c>
      <c r="E16" s="501"/>
      <c r="F16" s="501"/>
      <c r="G16" s="501"/>
      <c r="H16" s="149" t="str">
        <f>IFERROR(VLOOKUP(B16,'اختيار المقررات'!AU9:BP57,4,0),"")</f>
        <v/>
      </c>
      <c r="I16" s="150" t="str">
        <f>IFERROR(VLOOKUP(B16,'اختيار المقررات'!AU9:BP57,5,0),"")</f>
        <v/>
      </c>
      <c r="J16" s="148" t="str">
        <f t="shared" si="4"/>
        <v/>
      </c>
      <c r="K16" s="164" t="str">
        <f>IFERROR(VLOOKUP(J16,'اختيار المقررات'!AU9:BP57,2,0),"")</f>
        <v/>
      </c>
      <c r="L16" s="501" t="str">
        <f>IFERROR(VLOOKUP(J16,'اختيار المقررات'!AU9:BP57,3,0),"")</f>
        <v/>
      </c>
      <c r="M16" s="501"/>
      <c r="N16" s="501"/>
      <c r="O16" s="501"/>
      <c r="P16" s="149" t="str">
        <f>IFERROR(VLOOKUP(J16,'اختيار المقررات'!AU9:BP57,4,0),"")</f>
        <v/>
      </c>
      <c r="Q16" s="150" t="str">
        <f>IFERROR(VLOOKUP(J16,'اختيار المقررات'!AU9:BP57,5,0),"")</f>
        <v/>
      </c>
      <c r="R16" s="151"/>
      <c r="S16" s="152"/>
      <c r="T16" s="152"/>
      <c r="U16" s="140"/>
      <c r="V16" s="132" t="str">
        <f>IFERROR(SMALL('اختيار المقررات'!$AL$8:$AL$56,'اختيار المقررات'!AM13),"")</f>
        <v/>
      </c>
      <c r="X16" s="132">
        <v>14</v>
      </c>
      <c r="Y16" s="132" t="str">
        <f t="shared" si="0"/>
        <v/>
      </c>
      <c r="Z16" s="132" t="str">
        <f>IF(LEN(D6)&lt;2,B6,"")</f>
        <v/>
      </c>
      <c r="AA16" s="132" t="str">
        <f t="shared" si="1"/>
        <v/>
      </c>
      <c r="AC16" s="135"/>
      <c r="AD16" s="135"/>
      <c r="AE16" s="476" t="str">
        <f t="shared" si="2"/>
        <v/>
      </c>
      <c r="AF16" s="476"/>
      <c r="AG16" s="476"/>
      <c r="AH16" s="135"/>
      <c r="AI16" s="135"/>
    </row>
    <row r="17" spans="2:35" ht="15.6" customHeight="1" thickTop="1" thickBot="1" x14ac:dyDescent="0.25">
      <c r="B17" s="148" t="str">
        <f t="shared" si="3"/>
        <v/>
      </c>
      <c r="C17" s="164" t="str">
        <f>IFERROR(VLOOKUP(B17,'اختيار المقررات'!AU10:BP58,2,0),"")</f>
        <v/>
      </c>
      <c r="D17" s="501" t="str">
        <f>IFERROR(VLOOKUP(B17,'اختيار المقررات'!AU10:BP58,3,0),"")</f>
        <v/>
      </c>
      <c r="E17" s="501"/>
      <c r="F17" s="501"/>
      <c r="G17" s="501"/>
      <c r="H17" s="149" t="str">
        <f>IFERROR(VLOOKUP(B17,'اختيار المقررات'!AU10:BP58,4,0),"")</f>
        <v/>
      </c>
      <c r="I17" s="150" t="str">
        <f>IFERROR(VLOOKUP(B17,'اختيار المقررات'!AU10:BP58,5,0),"")</f>
        <v/>
      </c>
      <c r="J17" s="148" t="str">
        <f t="shared" si="4"/>
        <v/>
      </c>
      <c r="K17" s="164" t="str">
        <f>IFERROR(VLOOKUP(J17,'اختيار المقررات'!AU10:BP58,2,0),"")</f>
        <v/>
      </c>
      <c r="L17" s="501" t="str">
        <f>IFERROR(VLOOKUP(J17,'اختيار المقررات'!AU10:BP58,3,0),"")</f>
        <v/>
      </c>
      <c r="M17" s="501"/>
      <c r="N17" s="501"/>
      <c r="O17" s="501"/>
      <c r="P17" s="149" t="str">
        <f>IFERROR(VLOOKUP(J17,'اختيار المقررات'!AU10:BP58,4,0),"")</f>
        <v/>
      </c>
      <c r="Q17" s="150" t="str">
        <f>IFERROR(VLOOKUP(J17,'اختيار المقررات'!AU10:BP58,5,0),"")</f>
        <v/>
      </c>
      <c r="R17" s="151"/>
      <c r="S17" s="152"/>
      <c r="T17" s="152"/>
      <c r="U17" s="140"/>
      <c r="V17" s="132" t="str">
        <f>IFERROR(SMALL('اختيار المقررات'!$AL$8:$AL$56,'اختيار المقررات'!AM14),"")</f>
        <v/>
      </c>
      <c r="X17" s="132">
        <v>15</v>
      </c>
      <c r="Y17" s="132" t="e">
        <f t="shared" si="0"/>
        <v>#N/A</v>
      </c>
      <c r="Z17" s="132" t="e">
        <f>IF(LEN(H6)&lt;2,F6,"")</f>
        <v>#N/A</v>
      </c>
      <c r="AA17" s="132" t="str">
        <f t="shared" si="1"/>
        <v/>
      </c>
      <c r="AC17" s="135"/>
      <c r="AD17" s="135"/>
      <c r="AE17" s="476" t="str">
        <f t="shared" si="2"/>
        <v/>
      </c>
      <c r="AF17" s="476"/>
      <c r="AG17" s="476"/>
      <c r="AH17" s="135"/>
      <c r="AI17" s="135"/>
    </row>
    <row r="18" spans="2:35" ht="15.6" customHeight="1" thickTop="1" thickBot="1" x14ac:dyDescent="0.25">
      <c r="B18" s="148" t="str">
        <f t="shared" si="3"/>
        <v/>
      </c>
      <c r="C18" s="164" t="str">
        <f>IFERROR(VLOOKUP(B18,'اختيار المقررات'!AU11:BP59,2,0),"")</f>
        <v/>
      </c>
      <c r="D18" s="501" t="str">
        <f>IFERROR(VLOOKUP(B18,'اختيار المقررات'!AU11:BP59,3,0),"")</f>
        <v/>
      </c>
      <c r="E18" s="501"/>
      <c r="F18" s="501"/>
      <c r="G18" s="501"/>
      <c r="H18" s="149" t="str">
        <f>IFERROR(VLOOKUP(B18,'اختيار المقررات'!AU11:BP59,4,0),"")</f>
        <v/>
      </c>
      <c r="I18" s="150" t="str">
        <f>IFERROR(VLOOKUP(B18,'اختيار المقررات'!AU11:BP59,5,0),"")</f>
        <v/>
      </c>
      <c r="J18" s="148" t="str">
        <f t="shared" si="4"/>
        <v/>
      </c>
      <c r="K18" s="164" t="str">
        <f>IFERROR(VLOOKUP(J18,'اختيار المقررات'!AU11:BP59,2,0),"")</f>
        <v/>
      </c>
      <c r="L18" s="501" t="str">
        <f>IFERROR(VLOOKUP(J18,'اختيار المقررات'!AU11:BP59,3,0),"")</f>
        <v/>
      </c>
      <c r="M18" s="501"/>
      <c r="N18" s="501"/>
      <c r="O18" s="501"/>
      <c r="P18" s="149" t="str">
        <f>IFERROR(VLOOKUP(J18,'اختيار المقررات'!AU11:BP59,4,0),"")</f>
        <v/>
      </c>
      <c r="Q18" s="150" t="str">
        <f>IFERROR(VLOOKUP(J18,'اختيار المقررات'!AU11:BP59,5,0),"")</f>
        <v/>
      </c>
      <c r="R18" s="151"/>
      <c r="S18" s="152"/>
      <c r="T18" s="152"/>
      <c r="U18" s="140"/>
      <c r="V18" s="132" t="str">
        <f>IFERROR(SMALL('اختيار المقررات'!$AL$8:$AL$56,'اختيار المقررات'!AM15),"")</f>
        <v/>
      </c>
      <c r="X18" s="132">
        <v>16</v>
      </c>
      <c r="Y18" s="132" t="e">
        <f t="shared" si="0"/>
        <v>#N/A</v>
      </c>
      <c r="Z18" s="132" t="e">
        <f>IF(LEN(K6)&lt;2,J6,"")</f>
        <v>#N/A</v>
      </c>
      <c r="AA18" s="132" t="str">
        <f t="shared" si="1"/>
        <v/>
      </c>
      <c r="AC18" s="135"/>
      <c r="AD18" s="135"/>
      <c r="AE18" s="476" t="str">
        <f t="shared" si="2"/>
        <v/>
      </c>
      <c r="AF18" s="476"/>
      <c r="AG18" s="476"/>
      <c r="AH18" s="135"/>
      <c r="AI18" s="135"/>
    </row>
    <row r="19" spans="2:35" ht="15.6" customHeight="1" thickTop="1" thickBot="1" x14ac:dyDescent="0.25">
      <c r="B19" s="499" t="e">
        <f>'إدخال البيانات'!A2</f>
        <v>#N/A</v>
      </c>
      <c r="C19" s="499"/>
      <c r="D19" s="499"/>
      <c r="E19" s="499"/>
      <c r="F19" s="499"/>
      <c r="G19" s="499"/>
      <c r="H19" s="499"/>
      <c r="I19" s="499"/>
      <c r="J19" s="499"/>
      <c r="K19" s="499"/>
      <c r="L19" s="499"/>
      <c r="M19" s="499"/>
      <c r="N19" s="499"/>
      <c r="O19" s="499"/>
      <c r="P19" s="499"/>
      <c r="Q19" s="499"/>
      <c r="R19" s="499"/>
      <c r="S19" s="152"/>
      <c r="T19" s="152"/>
      <c r="U19" s="140"/>
      <c r="V19" s="132" t="str">
        <f>IFERROR(SMALL('اختيار المقررات'!$AL$8:$AL$56,'اختيار المقررات'!AM16),"")</f>
        <v/>
      </c>
      <c r="X19" s="132">
        <v>17</v>
      </c>
      <c r="Y19" s="132" t="e">
        <f t="shared" si="0"/>
        <v>#N/A</v>
      </c>
      <c r="Z19" s="132" t="e">
        <f>IF(LEN(P6)&lt;2,N6,"")</f>
        <v>#N/A</v>
      </c>
      <c r="AA19" s="132" t="str">
        <f t="shared" si="1"/>
        <v/>
      </c>
      <c r="AC19" s="135"/>
      <c r="AD19" s="135"/>
      <c r="AE19" s="476" t="str">
        <f t="shared" si="2"/>
        <v/>
      </c>
      <c r="AF19" s="476"/>
      <c r="AG19" s="476"/>
      <c r="AH19" s="135"/>
      <c r="AI19" s="135"/>
    </row>
    <row r="20" spans="2:35" ht="15.6" customHeight="1" thickTop="1" thickBot="1" x14ac:dyDescent="0.25">
      <c r="B20" s="500"/>
      <c r="C20" s="500"/>
      <c r="D20" s="500"/>
      <c r="E20" s="500"/>
      <c r="F20" s="500"/>
      <c r="G20" s="500"/>
      <c r="H20" s="500"/>
      <c r="I20" s="500"/>
      <c r="J20" s="500"/>
      <c r="K20" s="500"/>
      <c r="L20" s="500"/>
      <c r="M20" s="500"/>
      <c r="N20" s="500"/>
      <c r="O20" s="500"/>
      <c r="P20" s="500"/>
      <c r="Q20" s="500"/>
      <c r="R20" s="500"/>
      <c r="S20" s="152"/>
      <c r="T20" s="152"/>
      <c r="U20" s="140"/>
      <c r="V20" s="132" t="str">
        <f>IFERROR(SMALL('اختيار المقررات'!$AL$8:$AL$56,'اختيار المقررات'!AM17),"")</f>
        <v/>
      </c>
      <c r="X20" s="132">
        <v>18</v>
      </c>
      <c r="Y20" s="132">
        <f t="shared" si="0"/>
        <v>18</v>
      </c>
      <c r="Z20" s="132" t="str">
        <f>IF(LEN(D7)&lt;2,B7,"")</f>
        <v>الموبايل:</v>
      </c>
      <c r="AA20" s="132" t="str">
        <f t="shared" si="1"/>
        <v/>
      </c>
      <c r="AC20" s="135"/>
      <c r="AD20" s="135"/>
      <c r="AE20" s="476" t="str">
        <f t="shared" si="2"/>
        <v/>
      </c>
      <c r="AF20" s="476"/>
      <c r="AG20" s="476"/>
      <c r="AH20" s="135"/>
      <c r="AI20" s="135"/>
    </row>
    <row r="21" spans="2:35" ht="15.6" customHeight="1" thickTop="1" thickBot="1" x14ac:dyDescent="0.25">
      <c r="B21" s="502" t="s">
        <v>213</v>
      </c>
      <c r="C21" s="503"/>
      <c r="D21" s="503"/>
      <c r="E21" s="503"/>
      <c r="F21" s="126">
        <f>'اختيار المقررات'!AD25</f>
        <v>0</v>
      </c>
      <c r="G21" s="503" t="s">
        <v>214</v>
      </c>
      <c r="H21" s="503"/>
      <c r="I21" s="503"/>
      <c r="J21" s="503"/>
      <c r="K21" s="494">
        <f>'اختيار المقررات'!AD26</f>
        <v>0</v>
      </c>
      <c r="L21" s="494"/>
      <c r="M21" s="503" t="e">
        <f>'اختيار المقررات'!Y27</f>
        <v>#N/A</v>
      </c>
      <c r="N21" s="503"/>
      <c r="O21" s="503"/>
      <c r="P21" s="503"/>
      <c r="Q21" s="494" t="e">
        <f>'اختيار المقررات'!AD27</f>
        <v>#N/A</v>
      </c>
      <c r="R21" s="495"/>
      <c r="S21" s="153"/>
      <c r="V21" s="132" t="str">
        <f>IFERROR(SMALL('اختيار المقررات'!$AL$8:$AL$56,'اختيار المقررات'!AM18),"")</f>
        <v/>
      </c>
      <c r="X21" s="132">
        <v>19</v>
      </c>
      <c r="Y21" s="132">
        <f t="shared" si="0"/>
        <v>19</v>
      </c>
      <c r="Z21" s="132" t="str">
        <f>IF(LEN(H7)&lt;2,F7,"")</f>
        <v>الهاتف:</v>
      </c>
      <c r="AA21" s="132" t="str">
        <f t="shared" si="1"/>
        <v/>
      </c>
      <c r="AC21" s="135"/>
      <c r="AD21" s="135"/>
      <c r="AE21" s="476" t="str">
        <f t="shared" si="2"/>
        <v/>
      </c>
      <c r="AF21" s="476"/>
      <c r="AG21" s="476"/>
      <c r="AH21" s="135"/>
      <c r="AI21" s="135"/>
    </row>
    <row r="22" spans="2:35" ht="15.6" customHeight="1" thickTop="1" x14ac:dyDescent="0.2">
      <c r="B22" s="541" t="s">
        <v>208</v>
      </c>
      <c r="C22" s="542"/>
      <c r="D22" s="542"/>
      <c r="E22" s="543">
        <f>'اختيار المقررات'!F5</f>
        <v>0</v>
      </c>
      <c r="F22" s="543"/>
      <c r="G22" s="543"/>
      <c r="H22" s="543"/>
      <c r="I22" s="544"/>
      <c r="J22" s="106" t="s">
        <v>59</v>
      </c>
      <c r="K22" s="463">
        <f>'اختيار المقررات'!Q5</f>
        <v>0</v>
      </c>
      <c r="L22" s="463"/>
      <c r="M22" s="127" t="s">
        <v>0</v>
      </c>
      <c r="N22" s="504">
        <f>'اختيار المقررات'!W5</f>
        <v>0</v>
      </c>
      <c r="O22" s="504"/>
      <c r="P22" s="545"/>
      <c r="Q22" s="545"/>
      <c r="R22" s="546"/>
      <c r="V22" s="132" t="str">
        <f>IFERROR(SMALL('اختيار المقررات'!$AL$8:$AL$56,'اختيار المقررات'!AM19),"")</f>
        <v/>
      </c>
      <c r="X22" s="132">
        <v>20</v>
      </c>
      <c r="Y22" s="132">
        <f t="shared" si="0"/>
        <v>20</v>
      </c>
      <c r="Z22" s="132" t="str">
        <f>IF(LEN(K7)&lt;2,J7,"")</f>
        <v>العنوان :</v>
      </c>
      <c r="AC22" s="135"/>
      <c r="AD22" s="135"/>
      <c r="AE22" s="476" t="str">
        <f t="shared" si="2"/>
        <v/>
      </c>
      <c r="AF22" s="476"/>
      <c r="AG22" s="476"/>
      <c r="AH22" s="135"/>
      <c r="AI22" s="135"/>
    </row>
    <row r="23" spans="2:35" ht="15.6" customHeight="1" x14ac:dyDescent="0.2">
      <c r="B23" s="453" t="s">
        <v>212</v>
      </c>
      <c r="C23" s="454"/>
      <c r="D23" s="454"/>
      <c r="E23" s="496" t="e">
        <f>'اختيار المقررات'!N25</f>
        <v>#N/A</v>
      </c>
      <c r="F23" s="496"/>
      <c r="G23" s="497"/>
      <c r="H23" s="477" t="s">
        <v>659</v>
      </c>
      <c r="I23" s="478"/>
      <c r="J23" s="479">
        <f>'اختيار المقررات'!V25</f>
        <v>0</v>
      </c>
      <c r="K23" s="479"/>
      <c r="L23" s="480"/>
      <c r="M23" s="481" t="s">
        <v>555</v>
      </c>
      <c r="N23" s="481"/>
      <c r="O23" s="481" t="s">
        <v>556</v>
      </c>
      <c r="P23" s="481"/>
      <c r="Q23" s="481" t="s">
        <v>607</v>
      </c>
      <c r="R23" s="481"/>
      <c r="V23" s="132" t="str">
        <f>IFERROR(SMALL('اختيار المقررات'!$AL$8:$AL$56,'اختيار المقررات'!AM20),"")</f>
        <v/>
      </c>
    </row>
    <row r="24" spans="2:35" ht="15.6" customHeight="1" x14ac:dyDescent="0.2">
      <c r="B24" s="453" t="s">
        <v>557</v>
      </c>
      <c r="C24" s="454"/>
      <c r="D24" s="454"/>
      <c r="E24" s="455" t="e">
        <f>'اختيار المقررات'!N27</f>
        <v>#N/A</v>
      </c>
      <c r="F24" s="455"/>
      <c r="G24" s="456"/>
      <c r="H24" s="482" t="s">
        <v>25</v>
      </c>
      <c r="I24" s="483"/>
      <c r="J24" s="455" t="e">
        <f>'اختيار المقررات'!N26</f>
        <v>#N/A</v>
      </c>
      <c r="K24" s="455"/>
      <c r="L24" s="456"/>
      <c r="M24" s="481"/>
      <c r="N24" s="481"/>
      <c r="O24" s="481"/>
      <c r="P24" s="481"/>
      <c r="Q24" s="481"/>
      <c r="R24" s="481"/>
      <c r="V24" s="132" t="str">
        <f>IFERROR(SMALL('اختيار المقررات'!$AL$8:$AL$56,'اختيار المقررات'!AM21),"")</f>
        <v/>
      </c>
    </row>
    <row r="25" spans="2:35" ht="15.6" customHeight="1" x14ac:dyDescent="0.2">
      <c r="B25" s="453" t="s">
        <v>551</v>
      </c>
      <c r="C25" s="454"/>
      <c r="D25" s="454"/>
      <c r="E25" s="455" t="e">
        <f>'اختيار المقررات'!N28</f>
        <v>#N/A</v>
      </c>
      <c r="F25" s="455"/>
      <c r="G25" s="456"/>
      <c r="H25" s="484" t="s">
        <v>20</v>
      </c>
      <c r="I25" s="485"/>
      <c r="J25" s="463" t="str">
        <f>'اختيار المقررات'!V28</f>
        <v>لا</v>
      </c>
      <c r="K25" s="463"/>
      <c r="L25" s="464"/>
      <c r="M25" s="481"/>
      <c r="N25" s="481"/>
      <c r="O25" s="481"/>
      <c r="P25" s="481"/>
      <c r="Q25" s="481"/>
      <c r="R25" s="481"/>
    </row>
    <row r="26" spans="2:35" ht="15.6" customHeight="1" x14ac:dyDescent="0.2">
      <c r="B26" s="474" t="s">
        <v>23</v>
      </c>
      <c r="C26" s="475"/>
      <c r="D26" s="475"/>
      <c r="E26" s="465" t="e">
        <f>IF(AJ1&gt;0,"",'اختيار المقررات'!N29)</f>
        <v>#N/A</v>
      </c>
      <c r="F26" s="465"/>
      <c r="G26" s="465"/>
      <c r="H26" s="465"/>
      <c r="I26" s="465"/>
      <c r="J26" s="465"/>
      <c r="K26" s="465"/>
      <c r="L26" s="466"/>
      <c r="M26" s="481"/>
      <c r="N26" s="481"/>
      <c r="O26" s="481"/>
      <c r="P26" s="481"/>
      <c r="Q26" s="481"/>
      <c r="R26" s="481"/>
    </row>
    <row r="27" spans="2:35" ht="15.6" customHeight="1" x14ac:dyDescent="0.2">
      <c r="B27" s="486" t="str">
        <f>'اختيار المقررات'!C25</f>
        <v>منقطع عن التسجيل في</v>
      </c>
      <c r="C27" s="487"/>
      <c r="D27" s="487"/>
      <c r="E27" s="487"/>
      <c r="F27" s="487"/>
      <c r="G27" s="487"/>
      <c r="H27" s="487"/>
      <c r="I27" s="487"/>
      <c r="J27" s="487"/>
      <c r="K27" s="487"/>
      <c r="L27" s="488"/>
      <c r="M27" s="481"/>
      <c r="N27" s="481"/>
      <c r="O27" s="481"/>
      <c r="P27" s="481"/>
      <c r="Q27" s="481"/>
      <c r="R27" s="481"/>
    </row>
    <row r="28" spans="2:35" ht="15.6" customHeight="1" x14ac:dyDescent="0.2">
      <c r="B28" s="489" t="str">
        <f>'اختيار المقررات'!C26</f>
        <v/>
      </c>
      <c r="C28" s="490"/>
      <c r="D28" s="490"/>
      <c r="E28" s="490"/>
      <c r="F28" s="490"/>
      <c r="G28" s="490" t="str">
        <f>'اختيار المقررات'!C27</f>
        <v/>
      </c>
      <c r="H28" s="490"/>
      <c r="I28" s="490"/>
      <c r="J28" s="490"/>
      <c r="K28" s="490"/>
      <c r="L28" s="491"/>
      <c r="M28" s="481"/>
      <c r="N28" s="481"/>
      <c r="O28" s="481"/>
      <c r="P28" s="481"/>
      <c r="Q28" s="481"/>
      <c r="R28" s="481"/>
      <c r="V28" s="132" t="str">
        <f>IFERROR(SMALL('اختيار المقررات'!$U$10:$U$30,'اختيار المقررات'!V39),"")</f>
        <v/>
      </c>
    </row>
    <row r="29" spans="2:35" ht="15.6" customHeight="1" x14ac:dyDescent="0.2">
      <c r="B29" s="489" t="str">
        <f>'اختيار المقررات'!C28</f>
        <v/>
      </c>
      <c r="C29" s="490"/>
      <c r="D29" s="490"/>
      <c r="E29" s="490"/>
      <c r="F29" s="490"/>
      <c r="G29" s="490" t="str">
        <f>'اختيار المقررات'!C29</f>
        <v/>
      </c>
      <c r="H29" s="490"/>
      <c r="I29" s="490"/>
      <c r="J29" s="490"/>
      <c r="K29" s="490"/>
      <c r="L29" s="491"/>
      <c r="M29" s="481"/>
      <c r="N29" s="481"/>
      <c r="O29" s="481"/>
      <c r="P29" s="481"/>
      <c r="Q29" s="481"/>
      <c r="R29" s="481"/>
      <c r="V29" s="132" t="str">
        <f>IFERROR(SMALL('اختيار المقررات'!$U$10:$U$30,'اختيار المقررات'!V41),"")</f>
        <v/>
      </c>
    </row>
    <row r="30" spans="2:35" ht="15.6" customHeight="1" x14ac:dyDescent="0.2">
      <c r="B30" s="498" t="str">
        <f>'اختيار المقررات'!C30</f>
        <v/>
      </c>
      <c r="C30" s="492"/>
      <c r="D30" s="492"/>
      <c r="E30" s="492"/>
      <c r="F30" s="492"/>
      <c r="G30" s="492" t="str">
        <f>'اختيار المقررات'!C31</f>
        <v/>
      </c>
      <c r="H30" s="492"/>
      <c r="I30" s="492"/>
      <c r="J30" s="492"/>
      <c r="K30" s="492"/>
      <c r="L30" s="493"/>
      <c r="M30" s="481"/>
      <c r="N30" s="481"/>
      <c r="O30" s="481"/>
      <c r="P30" s="481"/>
      <c r="Q30" s="481"/>
      <c r="R30" s="481"/>
      <c r="V30" s="132" t="str">
        <f>IFERROR(SMALL('اختيار المقررات'!$U$10:$U$30,'اختيار المقررات'!V42),"")</f>
        <v/>
      </c>
    </row>
    <row r="31" spans="2:35" ht="15.6" customHeight="1" x14ac:dyDescent="0.2">
      <c r="B31" s="471" t="s">
        <v>608</v>
      </c>
      <c r="C31" s="472"/>
      <c r="D31" s="472"/>
      <c r="E31" s="472"/>
      <c r="F31" s="472"/>
      <c r="G31" s="472"/>
      <c r="H31" s="472"/>
      <c r="I31" s="472"/>
      <c r="J31" s="472"/>
      <c r="K31" s="472"/>
      <c r="L31" s="472"/>
      <c r="M31" s="472"/>
      <c r="N31" s="472"/>
      <c r="O31" s="472"/>
      <c r="P31" s="472"/>
      <c r="Q31" s="472"/>
      <c r="R31" s="473"/>
      <c r="V31" s="132" t="str">
        <f>IFERROR(SMALL('اختيار المقررات'!$U$10:$U$30,'اختيار المقررات'!V30),"")</f>
        <v/>
      </c>
    </row>
    <row r="32" spans="2:35" ht="15.6" customHeight="1" x14ac:dyDescent="0.2">
      <c r="B32" s="470" t="s">
        <v>30</v>
      </c>
      <c r="C32" s="470"/>
      <c r="D32" s="470"/>
      <c r="E32" s="470"/>
      <c r="F32" s="470"/>
      <c r="G32" s="470"/>
      <c r="H32" s="470"/>
      <c r="I32" s="470"/>
      <c r="J32" s="470"/>
      <c r="K32" s="470"/>
      <c r="L32" s="470"/>
      <c r="M32" s="470"/>
      <c r="N32" s="470"/>
      <c r="O32" s="470"/>
      <c r="P32" s="470"/>
      <c r="Q32" s="470"/>
      <c r="R32" s="470"/>
    </row>
    <row r="33" spans="2:18" ht="15.6" customHeight="1" x14ac:dyDescent="0.2">
      <c r="B33" s="452" t="s">
        <v>31</v>
      </c>
      <c r="C33" s="452"/>
      <c r="D33" s="452"/>
      <c r="E33" s="452"/>
      <c r="F33" s="457" t="e">
        <f>IF(AJ1=0,E26,"لم يتم التسجيل")</f>
        <v>#N/A</v>
      </c>
      <c r="G33" s="458"/>
      <c r="H33" s="467" t="str">
        <f>IF(D4="أنثى","ليرة سورية فقط لا غير من الطالبة","ليرة سورية فقط لا غير من الطالب")&amp;" "&amp;H2</f>
        <v xml:space="preserve">ليرة سورية فقط لا غير من الطالب </v>
      </c>
      <c r="I33" s="467"/>
      <c r="J33" s="467"/>
      <c r="K33" s="467"/>
      <c r="L33" s="467"/>
      <c r="M33" s="467"/>
      <c r="N33" s="467"/>
      <c r="O33" s="467"/>
      <c r="P33" s="467"/>
      <c r="Q33" s="467"/>
      <c r="R33" s="467"/>
    </row>
    <row r="34" spans="2:18" ht="15.6" customHeight="1" x14ac:dyDescent="0.2">
      <c r="B34" s="452" t="str">
        <f>IF(D4="أنثى","رقمها الامتحاني","رقمه الامتحاني")</f>
        <v>رقمه الامتحاني</v>
      </c>
      <c r="C34" s="452"/>
      <c r="D34" s="452"/>
      <c r="E34" s="458">
        <f>D2</f>
        <v>0</v>
      </c>
      <c r="F34" s="458"/>
      <c r="G34" s="452" t="s">
        <v>32</v>
      </c>
      <c r="H34" s="452"/>
      <c r="I34" s="452"/>
      <c r="J34" s="452"/>
      <c r="K34" s="452"/>
      <c r="L34" s="452"/>
      <c r="M34" s="452"/>
      <c r="N34" s="452"/>
      <c r="O34" s="452"/>
      <c r="P34" s="452"/>
      <c r="Q34" s="452"/>
      <c r="R34" s="452"/>
    </row>
    <row r="35" spans="2:18" ht="15.6" customHeight="1" x14ac:dyDescent="0.2">
      <c r="B35" s="165"/>
      <c r="C35" s="166"/>
      <c r="D35" s="468"/>
      <c r="E35" s="468"/>
      <c r="F35" s="468"/>
      <c r="G35" s="468"/>
      <c r="H35" s="468"/>
      <c r="I35" s="167"/>
      <c r="J35" s="167"/>
      <c r="K35" s="165"/>
      <c r="L35" s="166"/>
      <c r="M35" s="468"/>
      <c r="N35" s="468"/>
      <c r="O35" s="468"/>
      <c r="P35" s="468"/>
      <c r="Q35" s="167"/>
      <c r="R35" s="167"/>
    </row>
    <row r="36" spans="2:18" ht="24" customHeight="1" x14ac:dyDescent="0.2">
      <c r="B36" s="469" t="s">
        <v>26</v>
      </c>
      <c r="C36" s="469"/>
      <c r="D36" s="469"/>
      <c r="E36" s="469"/>
      <c r="F36" s="469"/>
      <c r="G36" s="469"/>
      <c r="H36" s="469"/>
      <c r="I36" s="469"/>
      <c r="J36" s="469"/>
      <c r="K36" s="469"/>
      <c r="L36" s="469"/>
      <c r="M36" s="469"/>
      <c r="N36" s="469"/>
      <c r="O36" s="469"/>
      <c r="P36" s="469"/>
      <c r="Q36" s="469"/>
      <c r="R36" s="469"/>
    </row>
    <row r="37" spans="2:18" ht="24" customHeight="1" x14ac:dyDescent="0.2">
      <c r="B37" s="470" t="s">
        <v>30</v>
      </c>
      <c r="C37" s="470"/>
      <c r="D37" s="470"/>
      <c r="E37" s="470"/>
      <c r="F37" s="470"/>
      <c r="G37" s="470"/>
      <c r="H37" s="470"/>
      <c r="I37" s="470"/>
      <c r="J37" s="470"/>
      <c r="K37" s="470"/>
      <c r="L37" s="470"/>
      <c r="M37" s="470"/>
      <c r="N37" s="470"/>
      <c r="O37" s="470"/>
      <c r="P37" s="470"/>
      <c r="Q37" s="470"/>
      <c r="R37" s="470"/>
    </row>
    <row r="38" spans="2:18" ht="24" customHeight="1" x14ac:dyDescent="0.2">
      <c r="B38" s="452" t="s">
        <v>31</v>
      </c>
      <c r="C38" s="452"/>
      <c r="D38" s="452"/>
      <c r="E38" s="452"/>
      <c r="F38" s="457" t="e">
        <f>IF(AJ1&lt;&gt;0,F33,'اختيار المقررات'!AC29)</f>
        <v>#N/A</v>
      </c>
      <c r="G38" s="458"/>
      <c r="H38" s="459" t="str">
        <f>H33</f>
        <v xml:space="preserve">ليرة سورية فقط لا غير من الطالب </v>
      </c>
      <c r="I38" s="459"/>
      <c r="J38" s="459"/>
      <c r="K38" s="459"/>
      <c r="L38" s="459"/>
      <c r="M38" s="459"/>
      <c r="N38" s="459"/>
      <c r="O38" s="459"/>
      <c r="P38" s="459"/>
      <c r="Q38" s="459"/>
      <c r="R38" s="459"/>
    </row>
    <row r="39" spans="2:18" ht="24" customHeight="1" x14ac:dyDescent="0.25">
      <c r="B39" s="460" t="str">
        <f>B34</f>
        <v>رقمه الامتحاني</v>
      </c>
      <c r="C39" s="460"/>
      <c r="D39" s="460"/>
      <c r="E39" s="461">
        <f>E34</f>
        <v>0</v>
      </c>
      <c r="F39" s="461"/>
      <c r="G39" s="462" t="str">
        <f>G34</f>
        <v xml:space="preserve">وتحويله إلى حساب التعليم المفتوح رقم ck1-10173186 وتسليم إشعار القبض إلى صاحب العلاقة  </v>
      </c>
      <c r="H39" s="462"/>
      <c r="I39" s="462"/>
      <c r="J39" s="462"/>
      <c r="K39" s="462"/>
      <c r="L39" s="462"/>
      <c r="M39" s="462"/>
      <c r="N39" s="462"/>
      <c r="O39" s="462"/>
      <c r="P39" s="462"/>
      <c r="Q39" s="462"/>
      <c r="R39" s="462"/>
    </row>
    <row r="40" spans="2:18" ht="15.75" customHeight="1" x14ac:dyDescent="0.2"/>
    <row r="41" spans="2:18" ht="22.5" customHeight="1" x14ac:dyDescent="0.2"/>
    <row r="42" spans="2:18" ht="22.5" customHeight="1" x14ac:dyDescent="0.2">
      <c r="C42" s="154"/>
      <c r="D42" s="154"/>
      <c r="E42" s="154"/>
      <c r="F42" s="154"/>
      <c r="G42" s="154"/>
    </row>
    <row r="43" spans="2:18" ht="26.25" customHeight="1" x14ac:dyDescent="0.2">
      <c r="C43" s="154"/>
      <c r="D43" s="154"/>
      <c r="E43" s="154"/>
      <c r="F43" s="154"/>
      <c r="G43" s="154"/>
      <c r="H43" s="155"/>
      <c r="I43" s="155"/>
      <c r="J43" s="155"/>
      <c r="K43" s="155"/>
      <c r="L43" s="155"/>
      <c r="M43" s="155"/>
      <c r="N43" s="155"/>
      <c r="O43" s="155"/>
      <c r="P43" s="155"/>
      <c r="Q43" s="155"/>
      <c r="R43" s="155"/>
    </row>
    <row r="44" spans="2:18" x14ac:dyDescent="0.2">
      <c r="C44" s="154"/>
      <c r="D44" s="154"/>
      <c r="E44" s="154"/>
      <c r="F44" s="154"/>
      <c r="G44" s="154"/>
      <c r="H44" s="155"/>
      <c r="I44" s="155"/>
      <c r="J44" s="155"/>
      <c r="K44" s="155"/>
      <c r="L44" s="155"/>
      <c r="M44" s="155"/>
      <c r="N44" s="155"/>
      <c r="O44" s="155"/>
      <c r="P44" s="155"/>
      <c r="Q44" s="155"/>
      <c r="R44" s="155"/>
    </row>
  </sheetData>
  <sheetProtection selectLockedCells="1" selectUnlockedCells="1"/>
  <mergeCells count="133">
    <mergeCell ref="B22:D22"/>
    <mergeCell ref="E22:I22"/>
    <mergeCell ref="K22:L22"/>
    <mergeCell ref="P22:R22"/>
    <mergeCell ref="F5:G5"/>
    <mergeCell ref="H5:I5"/>
    <mergeCell ref="K5:M5"/>
    <mergeCell ref="D13:G13"/>
    <mergeCell ref="L13:O13"/>
    <mergeCell ref="D11:G11"/>
    <mergeCell ref="L11:O11"/>
    <mergeCell ref="D15:G15"/>
    <mergeCell ref="L15:O15"/>
    <mergeCell ref="F1:R1"/>
    <mergeCell ref="D14:G14"/>
    <mergeCell ref="L14:O14"/>
    <mergeCell ref="N5:O5"/>
    <mergeCell ref="N6:O6"/>
    <mergeCell ref="P2:R2"/>
    <mergeCell ref="F3:G3"/>
    <mergeCell ref="H3:I3"/>
    <mergeCell ref="B8:R10"/>
    <mergeCell ref="B5:C5"/>
    <mergeCell ref="P6:R6"/>
    <mergeCell ref="B7:C7"/>
    <mergeCell ref="B6:C6"/>
    <mergeCell ref="P5:R5"/>
    <mergeCell ref="D7:E7"/>
    <mergeCell ref="F7:G7"/>
    <mergeCell ref="H7:I7"/>
    <mergeCell ref="K7:R7"/>
    <mergeCell ref="K2:L2"/>
    <mergeCell ref="Q3:R3"/>
    <mergeCell ref="J3:L3"/>
    <mergeCell ref="B4:C4"/>
    <mergeCell ref="N4:P4"/>
    <mergeCell ref="Q4:R4"/>
    <mergeCell ref="AD1:AH2"/>
    <mergeCell ref="AE3:AG3"/>
    <mergeCell ref="AE4:AG4"/>
    <mergeCell ref="AE5:AG5"/>
    <mergeCell ref="AE6:AG6"/>
    <mergeCell ref="AE7:AG7"/>
    <mergeCell ref="D6:E6"/>
    <mergeCell ref="F6:G6"/>
    <mergeCell ref="H6:I6"/>
    <mergeCell ref="K6:M6"/>
    <mergeCell ref="D4:E4"/>
    <mergeCell ref="F4:G4"/>
    <mergeCell ref="H4:I4"/>
    <mergeCell ref="K4:M4"/>
    <mergeCell ref="D5:E5"/>
    <mergeCell ref="B1:E1"/>
    <mergeCell ref="B2:C2"/>
    <mergeCell ref="D2:E2"/>
    <mergeCell ref="F2:G2"/>
    <mergeCell ref="H2:J2"/>
    <mergeCell ref="M2:N2"/>
    <mergeCell ref="B3:C3"/>
    <mergeCell ref="D3:E3"/>
    <mergeCell ref="N3:P3"/>
    <mergeCell ref="Q23:R30"/>
    <mergeCell ref="AE8:AG8"/>
    <mergeCell ref="AE9:AG9"/>
    <mergeCell ref="AE10:AG10"/>
    <mergeCell ref="AE11:AG11"/>
    <mergeCell ref="AE12:AG12"/>
    <mergeCell ref="AE13:AG13"/>
    <mergeCell ref="AE14:AG14"/>
    <mergeCell ref="AE15:AG15"/>
    <mergeCell ref="AE16:AG16"/>
    <mergeCell ref="B19:R20"/>
    <mergeCell ref="D17:G17"/>
    <mergeCell ref="L17:O17"/>
    <mergeCell ref="D12:G12"/>
    <mergeCell ref="L12:O12"/>
    <mergeCell ref="D16:G16"/>
    <mergeCell ref="L16:O16"/>
    <mergeCell ref="D18:G18"/>
    <mergeCell ref="L18:O18"/>
    <mergeCell ref="B21:E21"/>
    <mergeCell ref="N22:O22"/>
    <mergeCell ref="G21:J21"/>
    <mergeCell ref="K21:L21"/>
    <mergeCell ref="M21:P21"/>
    <mergeCell ref="B32:R32"/>
    <mergeCell ref="AE17:AG17"/>
    <mergeCell ref="AE18:AG18"/>
    <mergeCell ref="AE19:AG19"/>
    <mergeCell ref="AE20:AG20"/>
    <mergeCell ref="AE21:AG21"/>
    <mergeCell ref="AE22:AG22"/>
    <mergeCell ref="H23:I23"/>
    <mergeCell ref="J23:L23"/>
    <mergeCell ref="M23:N30"/>
    <mergeCell ref="H24:I24"/>
    <mergeCell ref="J24:L24"/>
    <mergeCell ref="H25:I25"/>
    <mergeCell ref="B27:L27"/>
    <mergeCell ref="B28:F28"/>
    <mergeCell ref="G28:L28"/>
    <mergeCell ref="G29:L29"/>
    <mergeCell ref="G30:L30"/>
    <mergeCell ref="Q21:R21"/>
    <mergeCell ref="B23:D23"/>
    <mergeCell ref="E23:G23"/>
    <mergeCell ref="B29:F29"/>
    <mergeCell ref="B30:F30"/>
    <mergeCell ref="O23:P30"/>
    <mergeCell ref="B33:E33"/>
    <mergeCell ref="B24:D24"/>
    <mergeCell ref="E24:G24"/>
    <mergeCell ref="B25:D25"/>
    <mergeCell ref="B38:E38"/>
    <mergeCell ref="F38:G38"/>
    <mergeCell ref="H38:R38"/>
    <mergeCell ref="B39:D39"/>
    <mergeCell ref="E39:F39"/>
    <mergeCell ref="G39:R39"/>
    <mergeCell ref="J25:L25"/>
    <mergeCell ref="E26:L26"/>
    <mergeCell ref="F33:G33"/>
    <mergeCell ref="H33:R33"/>
    <mergeCell ref="B34:D34"/>
    <mergeCell ref="E34:F34"/>
    <mergeCell ref="G34:R34"/>
    <mergeCell ref="D35:H35"/>
    <mergeCell ref="M35:P35"/>
    <mergeCell ref="B36:R36"/>
    <mergeCell ref="B37:R37"/>
    <mergeCell ref="B31:R31"/>
    <mergeCell ref="E25:G25"/>
    <mergeCell ref="B26:D26"/>
  </mergeCells>
  <conditionalFormatting sqref="B32:R32">
    <cfRule type="expression" dxfId="215" priority="2">
      <formula>$K$25="لا"</formula>
    </cfRule>
  </conditionalFormatting>
  <conditionalFormatting sqref="B35:R35">
    <cfRule type="expression" dxfId="214" priority="3">
      <formula>#REF!="لا"</formula>
    </cfRule>
  </conditionalFormatting>
  <conditionalFormatting sqref="B36:R37 B38:E38 H38 B39:R39">
    <cfRule type="expression" dxfId="213" priority="4">
      <formula>$K$25="لا"</formula>
    </cfRule>
  </conditionalFormatting>
  <conditionalFormatting sqref="B36:R37 B38:E38 H38:R38 B39:R39">
    <cfRule type="expression" dxfId="212" priority="1">
      <formula>$J$25="لا"</formula>
    </cfRule>
  </conditionalFormatting>
  <conditionalFormatting sqref="C13:I18">
    <cfRule type="expression" dxfId="211" priority="29">
      <formula>$C$13=""</formula>
    </cfRule>
  </conditionalFormatting>
  <conditionalFormatting sqref="C14:I18">
    <cfRule type="expression" dxfId="210" priority="28">
      <formula>$C$14=""</formula>
    </cfRule>
  </conditionalFormatting>
  <conditionalFormatting sqref="C15:I18">
    <cfRule type="expression" dxfId="209" priority="27">
      <formula>$C$15=""</formula>
    </cfRule>
  </conditionalFormatting>
  <conditionalFormatting sqref="C16:I18">
    <cfRule type="expression" dxfId="208" priority="26">
      <formula>$C$16=""</formula>
    </cfRule>
  </conditionalFormatting>
  <conditionalFormatting sqref="C17:I18">
    <cfRule type="expression" dxfId="207" priority="25">
      <formula>$C$17=""</formula>
    </cfRule>
  </conditionalFormatting>
  <conditionalFormatting sqref="C18:I18">
    <cfRule type="expression" dxfId="206" priority="24">
      <formula>$C$18=""</formula>
    </cfRule>
  </conditionalFormatting>
  <conditionalFormatting sqref="C11:Q18">
    <cfRule type="expression" dxfId="205" priority="30">
      <formula>$C$12=""</formula>
    </cfRule>
  </conditionalFormatting>
  <conditionalFormatting sqref="C43:R44">
    <cfRule type="expression" dxfId="204" priority="5">
      <formula>$K$26="لا"</formula>
    </cfRule>
  </conditionalFormatting>
  <conditionalFormatting sqref="K11:Q18">
    <cfRule type="expression" dxfId="203" priority="22">
      <formula>$K$12=""</formula>
    </cfRule>
  </conditionalFormatting>
  <conditionalFormatting sqref="K13:Q18">
    <cfRule type="expression" dxfId="202" priority="21">
      <formula>$K$13=""</formula>
    </cfRule>
  </conditionalFormatting>
  <conditionalFormatting sqref="K14:Q18">
    <cfRule type="expression" dxfId="201" priority="20">
      <formula>$K$14=""</formula>
    </cfRule>
  </conditionalFormatting>
  <conditionalFormatting sqref="K15:Q18">
    <cfRule type="expression" dxfId="200" priority="19">
      <formula>$K$15=""</formula>
    </cfRule>
  </conditionalFormatting>
  <conditionalFormatting sqref="K16:Q18">
    <cfRule type="expression" dxfId="199" priority="18">
      <formula>$K$16=""</formula>
    </cfRule>
  </conditionalFormatting>
  <conditionalFormatting sqref="K17:Q18">
    <cfRule type="expression" dxfId="198" priority="17">
      <formula>$K$17=""</formula>
    </cfRule>
  </conditionalFormatting>
  <conditionalFormatting sqref="K18:Q18">
    <cfRule type="expression" dxfId="197" priority="16">
      <formula>$K$18=""</formula>
    </cfRule>
  </conditionalFormatting>
  <conditionalFormatting sqref="AC1">
    <cfRule type="expression" dxfId="196" priority="7">
      <formula>AC1&lt;&gt;""</formula>
    </cfRule>
  </conditionalFormatting>
  <conditionalFormatting sqref="AD1:AH2">
    <cfRule type="expression" dxfId="195" priority="6">
      <formula>$AD$1&lt;&gt;""</formula>
    </cfRule>
  </conditionalFormatting>
  <conditionalFormatting sqref="AE3:AE22">
    <cfRule type="expression" dxfId="194" priority="8">
      <formula>AE3&lt;&gt;""</formula>
    </cfRule>
  </conditionalFormatting>
  <printOptions horizontalCentered="1" verticalCentered="1"/>
  <pageMargins left="0.19685039370078741" right="0.19685039370078741" top="0.19685039370078741" bottom="0.19685039370078741" header="0.11811023622047245" footer="0.11811023622047245"/>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ER103"/>
  <sheetViews>
    <sheetView showGridLines="0" rightToLeft="1" zoomScale="98" zoomScaleNormal="98" workbookViewId="0">
      <pane ySplit="4" topLeftCell="A5" activePane="bottomLeft" state="frozen"/>
      <selection pane="bottomLeft" sqref="A1:A2"/>
    </sheetView>
  </sheetViews>
  <sheetFormatPr defaultColWidth="9" defaultRowHeight="14.25" x14ac:dyDescent="0.2"/>
  <cols>
    <col min="1" max="1" width="13.875" style="1" customWidth="1"/>
    <col min="2" max="2" width="10.875" style="1" bestFit="1" customWidth="1"/>
    <col min="3" max="4" width="9" style="1"/>
    <col min="5" max="5" width="10.125" style="1" bestFit="1" customWidth="1"/>
    <col min="6" max="6" width="11.375" style="220" bestFit="1" customWidth="1"/>
    <col min="7" max="7" width="11.375" style="220" customWidth="1"/>
    <col min="8" max="8" width="13.375" style="1" customWidth="1"/>
    <col min="9" max="9" width="10.375" style="1" bestFit="1" customWidth="1"/>
    <col min="10" max="10" width="11.75" style="1" bestFit="1" customWidth="1"/>
    <col min="11" max="11" width="21.875" style="1" customWidth="1"/>
    <col min="12" max="12" width="24.375" style="1" customWidth="1"/>
    <col min="13" max="13" width="17.75" style="1" customWidth="1"/>
    <col min="14" max="14" width="20.125" style="1" customWidth="1"/>
    <col min="15" max="15" width="31.75" style="1" customWidth="1"/>
    <col min="16" max="17" width="14.75" style="1" customWidth="1"/>
    <col min="18" max="18" width="19.125" style="1" customWidth="1"/>
    <col min="19" max="19" width="14.125" style="1" customWidth="1"/>
    <col min="20" max="20" width="6.875" style="1" bestFit="1" customWidth="1"/>
    <col min="21" max="48" width="4.375" style="1" customWidth="1"/>
    <col min="49" max="49" width="4" style="1" customWidth="1"/>
    <col min="50" max="58" width="4.375" style="1" customWidth="1"/>
    <col min="59" max="59" width="4.25" style="1" customWidth="1"/>
    <col min="60" max="99" width="4.375" style="1" customWidth="1"/>
    <col min="100" max="100" width="9.125" style="1" bestFit="1" customWidth="1"/>
    <col min="101" max="101" width="11.375" style="1" bestFit="1" customWidth="1"/>
    <col min="102" max="102" width="9.125" style="1" bestFit="1" customWidth="1"/>
    <col min="103" max="103" width="9.125" style="1" customWidth="1"/>
    <col min="104" max="105" width="9" style="1"/>
    <col min="106" max="106" width="10.125" style="1" bestFit="1" customWidth="1"/>
    <col min="107" max="107" width="10.125" style="1" customWidth="1"/>
    <col min="108" max="108" width="11.375" style="1" bestFit="1" customWidth="1"/>
    <col min="109" max="109" width="10.75" style="1" bestFit="1" customWidth="1"/>
    <col min="110" max="110" width="13.375" style="1" bestFit="1" customWidth="1"/>
    <col min="111" max="111" width="9.25" style="1" bestFit="1" customWidth="1"/>
    <col min="112" max="112" width="9.25" style="1" customWidth="1"/>
    <col min="113" max="113" width="6.375" style="1" bestFit="1" customWidth="1"/>
    <col min="114" max="117" width="9" style="1"/>
    <col min="118" max="118" width="12.375" style="1" bestFit="1" customWidth="1"/>
    <col min="119" max="119" width="13.375" style="1" bestFit="1" customWidth="1"/>
    <col min="120" max="16384" width="9" style="1"/>
  </cols>
  <sheetData>
    <row r="1" spans="1:148" s="189" customFormat="1" ht="18.75" thickBot="1" x14ac:dyDescent="0.25">
      <c r="A1" s="580"/>
      <c r="B1" s="582"/>
      <c r="C1" s="583" t="s">
        <v>33</v>
      </c>
      <c r="D1" s="583"/>
      <c r="E1" s="583"/>
      <c r="F1" s="583"/>
      <c r="G1" s="583"/>
      <c r="H1" s="583"/>
      <c r="I1" s="583"/>
      <c r="J1" s="583"/>
      <c r="K1" s="584" t="s">
        <v>16</v>
      </c>
      <c r="L1" s="586" t="s">
        <v>203</v>
      </c>
      <c r="M1" s="578" t="s">
        <v>201</v>
      </c>
      <c r="N1" s="578" t="s">
        <v>202</v>
      </c>
      <c r="O1" s="589" t="s">
        <v>55</v>
      </c>
      <c r="P1" s="583" t="s">
        <v>34</v>
      </c>
      <c r="Q1" s="583"/>
      <c r="R1" s="583"/>
      <c r="S1" s="561" t="s">
        <v>9</v>
      </c>
      <c r="T1" s="563" t="s">
        <v>35</v>
      </c>
      <c r="U1" s="564"/>
      <c r="V1" s="564"/>
      <c r="W1" s="564"/>
      <c r="X1" s="564"/>
      <c r="Y1" s="564"/>
      <c r="Z1" s="564"/>
      <c r="AA1" s="564"/>
      <c r="AB1" s="564"/>
      <c r="AC1" s="564"/>
      <c r="AD1" s="564"/>
      <c r="AE1" s="564"/>
      <c r="AF1" s="564"/>
      <c r="AG1" s="564"/>
      <c r="AH1" s="564"/>
      <c r="AI1" s="564"/>
      <c r="AJ1" s="564"/>
      <c r="AK1" s="564"/>
      <c r="AL1" s="564"/>
      <c r="AM1" s="565"/>
      <c r="AN1" s="563" t="s">
        <v>21</v>
      </c>
      <c r="AO1" s="564"/>
      <c r="AP1" s="564"/>
      <c r="AQ1" s="564"/>
      <c r="AR1" s="564"/>
      <c r="AS1" s="564"/>
      <c r="AT1" s="564"/>
      <c r="AU1" s="564"/>
      <c r="AV1" s="564"/>
      <c r="AW1" s="564"/>
      <c r="AX1" s="564"/>
      <c r="AY1" s="564"/>
      <c r="AZ1" s="564"/>
      <c r="BA1" s="564"/>
      <c r="BB1" s="564"/>
      <c r="BC1" s="564"/>
      <c r="BD1" s="564"/>
      <c r="BE1" s="564"/>
      <c r="BF1" s="564"/>
      <c r="BG1" s="565"/>
      <c r="BH1" s="563" t="s">
        <v>36</v>
      </c>
      <c r="BI1" s="564"/>
      <c r="BJ1" s="564"/>
      <c r="BK1" s="564"/>
      <c r="BL1" s="564"/>
      <c r="BM1" s="564"/>
      <c r="BN1" s="564"/>
      <c r="BO1" s="564"/>
      <c r="BP1" s="564"/>
      <c r="BQ1" s="564"/>
      <c r="BR1" s="564"/>
      <c r="BS1" s="564"/>
      <c r="BT1" s="564"/>
      <c r="BU1" s="564"/>
      <c r="BV1" s="564"/>
      <c r="BW1" s="564"/>
      <c r="BX1" s="564"/>
      <c r="BY1" s="564"/>
      <c r="BZ1" s="564"/>
      <c r="CA1" s="565"/>
      <c r="CB1" s="563" t="s">
        <v>37</v>
      </c>
      <c r="CC1" s="564"/>
      <c r="CD1" s="564"/>
      <c r="CE1" s="564"/>
      <c r="CF1" s="564"/>
      <c r="CG1" s="564"/>
      <c r="CH1" s="564"/>
      <c r="CI1" s="564"/>
      <c r="CJ1" s="564"/>
      <c r="CK1" s="564"/>
      <c r="CL1" s="564"/>
      <c r="CM1" s="564"/>
      <c r="CN1" s="564"/>
      <c r="CO1" s="564"/>
      <c r="CP1" s="564"/>
      <c r="CQ1" s="564"/>
      <c r="CR1" s="564"/>
      <c r="CS1" s="564"/>
      <c r="CT1" s="564"/>
      <c r="CU1" s="565"/>
      <c r="CV1" s="601" t="s">
        <v>1</v>
      </c>
      <c r="CW1" s="602"/>
      <c r="CX1" s="603"/>
      <c r="CY1" s="603"/>
      <c r="CZ1" s="607" t="s">
        <v>661</v>
      </c>
      <c r="DA1" s="608"/>
      <c r="DB1" s="608"/>
      <c r="DC1" s="608"/>
      <c r="DD1" s="608"/>
      <c r="DE1" s="608"/>
      <c r="DF1" s="608"/>
      <c r="DG1" s="608"/>
      <c r="DH1" s="607" t="s">
        <v>38</v>
      </c>
      <c r="DI1" s="608"/>
      <c r="DJ1" s="608"/>
      <c r="DK1" s="609"/>
      <c r="DL1" s="607" t="s">
        <v>662</v>
      </c>
      <c r="DM1" s="608"/>
      <c r="DN1" s="608"/>
      <c r="DO1" s="609"/>
      <c r="DP1" s="98"/>
      <c r="DQ1" s="98"/>
      <c r="DR1" s="98"/>
      <c r="DS1" s="98"/>
      <c r="DZ1" s="279"/>
      <c r="EA1" s="279"/>
      <c r="EB1" s="279"/>
      <c r="EC1" s="279"/>
      <c r="ED1" s="279"/>
      <c r="EE1" s="279"/>
      <c r="EF1" s="279"/>
      <c r="EG1" s="279"/>
      <c r="EH1" s="279"/>
      <c r="EI1" s="279"/>
      <c r="EJ1" s="279"/>
      <c r="EK1" s="279"/>
      <c r="EL1" s="279"/>
      <c r="EM1" s="279"/>
      <c r="EN1" s="279"/>
      <c r="EO1" s="279"/>
      <c r="EP1" s="279"/>
      <c r="EQ1" s="279"/>
      <c r="ER1" s="279"/>
    </row>
    <row r="2" spans="1:148" s="189" customFormat="1" ht="18.75" thickBot="1" x14ac:dyDescent="0.25">
      <c r="A2" s="581"/>
      <c r="B2" s="582"/>
      <c r="C2" s="583"/>
      <c r="D2" s="583"/>
      <c r="E2" s="583"/>
      <c r="F2" s="583"/>
      <c r="G2" s="583"/>
      <c r="H2" s="583"/>
      <c r="I2" s="583"/>
      <c r="J2" s="583"/>
      <c r="K2" s="585"/>
      <c r="L2" s="587"/>
      <c r="M2" s="579"/>
      <c r="N2" s="579"/>
      <c r="O2" s="590"/>
      <c r="P2" s="583"/>
      <c r="Q2" s="583"/>
      <c r="R2" s="583"/>
      <c r="S2" s="561"/>
      <c r="T2" s="566" t="s">
        <v>17</v>
      </c>
      <c r="U2" s="567"/>
      <c r="V2" s="567"/>
      <c r="W2" s="567"/>
      <c r="X2" s="567"/>
      <c r="Y2" s="567"/>
      <c r="Z2" s="567"/>
      <c r="AA2" s="567"/>
      <c r="AB2" s="567"/>
      <c r="AC2" s="568"/>
      <c r="AD2" s="567" t="s">
        <v>18</v>
      </c>
      <c r="AE2" s="567"/>
      <c r="AF2" s="567"/>
      <c r="AG2" s="567"/>
      <c r="AH2" s="567"/>
      <c r="AI2" s="567"/>
      <c r="AJ2" s="567"/>
      <c r="AK2" s="567"/>
      <c r="AL2" s="567"/>
      <c r="AM2" s="569"/>
      <c r="AN2" s="566" t="s">
        <v>17</v>
      </c>
      <c r="AO2" s="567"/>
      <c r="AP2" s="567"/>
      <c r="AQ2" s="567"/>
      <c r="AR2" s="567"/>
      <c r="AS2" s="567"/>
      <c r="AT2" s="567"/>
      <c r="AU2" s="567"/>
      <c r="AV2" s="567"/>
      <c r="AW2" s="568"/>
      <c r="AX2" s="567" t="s">
        <v>18</v>
      </c>
      <c r="AY2" s="567"/>
      <c r="AZ2" s="567"/>
      <c r="BA2" s="567"/>
      <c r="BB2" s="567"/>
      <c r="BC2" s="567"/>
      <c r="BD2" s="567"/>
      <c r="BE2" s="567"/>
      <c r="BF2" s="567"/>
      <c r="BG2" s="569"/>
      <c r="BH2" s="566" t="s">
        <v>17</v>
      </c>
      <c r="BI2" s="567"/>
      <c r="BJ2" s="567"/>
      <c r="BK2" s="567"/>
      <c r="BL2" s="567"/>
      <c r="BM2" s="567"/>
      <c r="BN2" s="567"/>
      <c r="BO2" s="567"/>
      <c r="BP2" s="567"/>
      <c r="BQ2" s="568"/>
      <c r="BR2" s="567" t="s">
        <v>18</v>
      </c>
      <c r="BS2" s="567"/>
      <c r="BT2" s="567"/>
      <c r="BU2" s="567"/>
      <c r="BV2" s="567"/>
      <c r="BW2" s="567"/>
      <c r="BX2" s="567"/>
      <c r="BY2" s="567"/>
      <c r="BZ2" s="567"/>
      <c r="CA2" s="569"/>
      <c r="CB2" s="566" t="s">
        <v>17</v>
      </c>
      <c r="CC2" s="567"/>
      <c r="CD2" s="567"/>
      <c r="CE2" s="567"/>
      <c r="CF2" s="567"/>
      <c r="CG2" s="567"/>
      <c r="CH2" s="567"/>
      <c r="CI2" s="567"/>
      <c r="CJ2" s="567"/>
      <c r="CK2" s="568"/>
      <c r="CL2" s="567" t="s">
        <v>18</v>
      </c>
      <c r="CM2" s="567"/>
      <c r="CN2" s="567"/>
      <c r="CO2" s="567"/>
      <c r="CP2" s="567"/>
      <c r="CQ2" s="567"/>
      <c r="CR2" s="567"/>
      <c r="CS2" s="567"/>
      <c r="CT2" s="567"/>
      <c r="CU2" s="569"/>
      <c r="CV2" s="604"/>
      <c r="CW2" s="605"/>
      <c r="CX2" s="606"/>
      <c r="CY2" s="606"/>
      <c r="CZ2" s="604"/>
      <c r="DA2" s="605"/>
      <c r="DB2" s="605"/>
      <c r="DC2" s="605"/>
      <c r="DD2" s="605"/>
      <c r="DE2" s="605"/>
      <c r="DF2" s="605"/>
      <c r="DG2" s="605"/>
      <c r="DH2" s="604"/>
      <c r="DI2" s="605"/>
      <c r="DJ2" s="605"/>
      <c r="DK2" s="606"/>
      <c r="DL2" s="604"/>
      <c r="DM2" s="605"/>
      <c r="DN2" s="605"/>
      <c r="DO2" s="606"/>
      <c r="DP2" s="98"/>
      <c r="DQ2" s="98"/>
      <c r="DR2" s="98"/>
      <c r="DS2" s="98"/>
      <c r="DZ2" s="279"/>
      <c r="EA2" s="279"/>
      <c r="EB2" s="279"/>
      <c r="EC2" s="279"/>
      <c r="ED2" s="279"/>
      <c r="EE2" s="279"/>
      <c r="EF2" s="279"/>
      <c r="EG2" s="279"/>
      <c r="EH2" s="279"/>
      <c r="EI2" s="279"/>
      <c r="EJ2" s="279"/>
      <c r="EK2" s="279"/>
      <c r="EL2" s="279"/>
      <c r="EM2" s="279"/>
      <c r="EN2" s="279"/>
      <c r="EO2" s="279"/>
      <c r="EP2" s="279"/>
      <c r="EQ2" s="279"/>
      <c r="ER2" s="279"/>
    </row>
    <row r="3" spans="1:148" ht="80.25" customHeight="1" thickBot="1" x14ac:dyDescent="0.25">
      <c r="A3" s="190" t="s">
        <v>2</v>
      </c>
      <c r="B3" s="191" t="s">
        <v>39</v>
      </c>
      <c r="C3" s="191" t="s">
        <v>40</v>
      </c>
      <c r="D3" s="191" t="s">
        <v>41</v>
      </c>
      <c r="E3" s="191" t="s">
        <v>6</v>
      </c>
      <c r="F3" s="192" t="s">
        <v>7</v>
      </c>
      <c r="G3" s="192" t="s">
        <v>349</v>
      </c>
      <c r="H3" s="191" t="s">
        <v>52</v>
      </c>
      <c r="I3" s="191" t="s">
        <v>11</v>
      </c>
      <c r="J3" s="191" t="s">
        <v>10</v>
      </c>
      <c r="K3" s="585"/>
      <c r="L3" s="587"/>
      <c r="M3" s="579"/>
      <c r="N3" s="579"/>
      <c r="O3" s="590"/>
      <c r="P3" s="570" t="s">
        <v>27</v>
      </c>
      <c r="Q3" s="570" t="s">
        <v>42</v>
      </c>
      <c r="R3" s="573" t="s">
        <v>14</v>
      </c>
      <c r="S3" s="561"/>
      <c r="T3" s="576" t="s">
        <v>761</v>
      </c>
      <c r="U3" s="556"/>
      <c r="V3" s="555" t="s">
        <v>722</v>
      </c>
      <c r="W3" s="556"/>
      <c r="X3" s="555" t="s">
        <v>723</v>
      </c>
      <c r="Y3" s="556"/>
      <c r="Z3" s="555" t="s">
        <v>724</v>
      </c>
      <c r="AA3" s="556"/>
      <c r="AB3" s="555" t="s">
        <v>762</v>
      </c>
      <c r="AC3" s="557"/>
      <c r="AD3" s="558" t="s">
        <v>726</v>
      </c>
      <c r="AE3" s="556"/>
      <c r="AF3" s="555" t="s">
        <v>727</v>
      </c>
      <c r="AG3" s="556"/>
      <c r="AH3" s="555" t="s">
        <v>728</v>
      </c>
      <c r="AI3" s="556"/>
      <c r="AJ3" s="555" t="s">
        <v>729</v>
      </c>
      <c r="AK3" s="556"/>
      <c r="AL3" s="555" t="s">
        <v>730</v>
      </c>
      <c r="AM3" s="560"/>
      <c r="AN3" s="576" t="s">
        <v>741</v>
      </c>
      <c r="AO3" s="556"/>
      <c r="AP3" s="555" t="s">
        <v>742</v>
      </c>
      <c r="AQ3" s="556"/>
      <c r="AR3" s="555" t="s">
        <v>743</v>
      </c>
      <c r="AS3" s="556"/>
      <c r="AT3" s="555" t="s">
        <v>744</v>
      </c>
      <c r="AU3" s="556"/>
      <c r="AV3" s="555" t="s">
        <v>745</v>
      </c>
      <c r="AW3" s="557"/>
      <c r="AX3" s="558" t="s">
        <v>746</v>
      </c>
      <c r="AY3" s="556"/>
      <c r="AZ3" s="555" t="s">
        <v>763</v>
      </c>
      <c r="BA3" s="556"/>
      <c r="BB3" s="555" t="s">
        <v>748</v>
      </c>
      <c r="BC3" s="556"/>
      <c r="BD3" s="555" t="s">
        <v>749</v>
      </c>
      <c r="BE3" s="556"/>
      <c r="BF3" s="555" t="s">
        <v>750</v>
      </c>
      <c r="BG3" s="560"/>
      <c r="BH3" s="576" t="s">
        <v>731</v>
      </c>
      <c r="BI3" s="556"/>
      <c r="BJ3" s="555" t="s">
        <v>732</v>
      </c>
      <c r="BK3" s="556"/>
      <c r="BL3" s="555" t="s">
        <v>733</v>
      </c>
      <c r="BM3" s="556"/>
      <c r="BN3" s="555" t="s">
        <v>734</v>
      </c>
      <c r="BO3" s="556"/>
      <c r="BP3" s="555" t="s">
        <v>735</v>
      </c>
      <c r="BQ3" s="557"/>
      <c r="BR3" s="558" t="s">
        <v>736</v>
      </c>
      <c r="BS3" s="556"/>
      <c r="BT3" s="555" t="s">
        <v>737</v>
      </c>
      <c r="BU3" s="556"/>
      <c r="BV3" s="555" t="s">
        <v>738</v>
      </c>
      <c r="BW3" s="556"/>
      <c r="BX3" s="555" t="s">
        <v>739</v>
      </c>
      <c r="BY3" s="556"/>
      <c r="BZ3" s="555" t="s">
        <v>740</v>
      </c>
      <c r="CA3" s="560"/>
      <c r="CB3" s="576" t="s">
        <v>751</v>
      </c>
      <c r="CC3" s="556"/>
      <c r="CD3" s="555" t="s">
        <v>752</v>
      </c>
      <c r="CE3" s="556"/>
      <c r="CF3" s="555" t="s">
        <v>753</v>
      </c>
      <c r="CG3" s="556"/>
      <c r="CH3" s="555" t="s">
        <v>754</v>
      </c>
      <c r="CI3" s="556"/>
      <c r="CJ3" s="555" t="s">
        <v>764</v>
      </c>
      <c r="CK3" s="557"/>
      <c r="CL3" s="558" t="s">
        <v>756</v>
      </c>
      <c r="CM3" s="556"/>
      <c r="CN3" s="555" t="s">
        <v>757</v>
      </c>
      <c r="CO3" s="556"/>
      <c r="CP3" s="555" t="s">
        <v>765</v>
      </c>
      <c r="CQ3" s="556"/>
      <c r="CR3" s="555" t="s">
        <v>759</v>
      </c>
      <c r="CS3" s="556"/>
      <c r="CT3" s="555" t="s">
        <v>760</v>
      </c>
      <c r="CU3" s="560"/>
      <c r="CV3" s="591" t="s">
        <v>43</v>
      </c>
      <c r="CW3" s="599" t="s">
        <v>0</v>
      </c>
      <c r="CX3" s="594" t="s">
        <v>44</v>
      </c>
      <c r="CY3" s="594" t="s">
        <v>208</v>
      </c>
      <c r="CZ3" s="596" t="s">
        <v>663</v>
      </c>
      <c r="DA3" s="597" t="s">
        <v>664</v>
      </c>
      <c r="DB3" s="598" t="s">
        <v>25</v>
      </c>
      <c r="DC3" s="598" t="s">
        <v>551</v>
      </c>
      <c r="DD3" s="598" t="s">
        <v>23</v>
      </c>
      <c r="DE3" s="598" t="s">
        <v>46</v>
      </c>
      <c r="DF3" s="593" t="s">
        <v>24</v>
      </c>
      <c r="DG3" s="593" t="s">
        <v>26</v>
      </c>
      <c r="DH3" s="620" t="s">
        <v>47</v>
      </c>
      <c r="DI3" s="612" t="s">
        <v>215</v>
      </c>
      <c r="DJ3" s="612" t="s">
        <v>216</v>
      </c>
      <c r="DK3" s="614" t="s">
        <v>48</v>
      </c>
      <c r="DL3" s="616" t="s">
        <v>348</v>
      </c>
      <c r="DM3" s="618" t="s">
        <v>347</v>
      </c>
      <c r="DN3" s="618" t="s">
        <v>346</v>
      </c>
      <c r="DO3" s="610" t="s">
        <v>345</v>
      </c>
      <c r="DP3" s="550" t="s">
        <v>559</v>
      </c>
      <c r="DQ3" s="551"/>
      <c r="DR3" s="551"/>
      <c r="DS3" s="551"/>
      <c r="DT3" s="551"/>
      <c r="DU3" s="551"/>
      <c r="DV3" s="221"/>
      <c r="DX3" s="552" t="s">
        <v>853</v>
      </c>
      <c r="DY3" s="193"/>
      <c r="DZ3" s="280"/>
      <c r="EA3" s="92"/>
      <c r="EB3" s="92"/>
      <c r="EC3" s="92"/>
      <c r="ED3" s="92"/>
      <c r="EE3" s="92"/>
      <c r="EF3" s="92"/>
      <c r="EG3" s="92"/>
      <c r="EH3" s="92"/>
      <c r="EI3" s="92"/>
      <c r="EJ3" s="92"/>
      <c r="EK3" s="92"/>
      <c r="EL3" s="92"/>
      <c r="EM3" s="92"/>
      <c r="EN3" s="92"/>
      <c r="EO3" s="92"/>
      <c r="EP3" s="92"/>
      <c r="EQ3" s="92"/>
      <c r="ER3" s="92"/>
    </row>
    <row r="4" spans="1:148" s="67" customFormat="1" ht="24.95" customHeight="1" thickBot="1" x14ac:dyDescent="0.25">
      <c r="A4" s="194" t="s">
        <v>2</v>
      </c>
      <c r="B4" s="195" t="s">
        <v>39</v>
      </c>
      <c r="C4" s="195" t="s">
        <v>40</v>
      </c>
      <c r="D4" s="195" t="s">
        <v>41</v>
      </c>
      <c r="E4" s="195" t="s">
        <v>6</v>
      </c>
      <c r="F4" s="196" t="s">
        <v>7</v>
      </c>
      <c r="G4" s="196"/>
      <c r="H4" s="195"/>
      <c r="I4" s="195" t="s">
        <v>11</v>
      </c>
      <c r="J4" s="195" t="s">
        <v>10</v>
      </c>
      <c r="K4" s="585"/>
      <c r="L4" s="588"/>
      <c r="M4" s="579"/>
      <c r="N4" s="579"/>
      <c r="O4" s="590"/>
      <c r="P4" s="571"/>
      <c r="Q4" s="571"/>
      <c r="R4" s="574"/>
      <c r="S4" s="562"/>
      <c r="T4" s="575">
        <v>100</v>
      </c>
      <c r="U4" s="554"/>
      <c r="V4" s="553">
        <v>110</v>
      </c>
      <c r="W4" s="554"/>
      <c r="X4" s="553">
        <v>120</v>
      </c>
      <c r="Y4" s="554"/>
      <c r="Z4" s="553">
        <v>130</v>
      </c>
      <c r="AA4" s="554"/>
      <c r="AB4" s="553">
        <v>140</v>
      </c>
      <c r="AC4" s="559"/>
      <c r="AD4" s="572">
        <v>150</v>
      </c>
      <c r="AE4" s="554"/>
      <c r="AF4" s="553">
        <v>160</v>
      </c>
      <c r="AG4" s="554"/>
      <c r="AH4" s="553">
        <v>170</v>
      </c>
      <c r="AI4" s="554"/>
      <c r="AJ4" s="553">
        <v>180</v>
      </c>
      <c r="AK4" s="554"/>
      <c r="AL4" s="553">
        <v>190</v>
      </c>
      <c r="AM4" s="577"/>
      <c r="AN4" s="575">
        <v>200</v>
      </c>
      <c r="AO4" s="554"/>
      <c r="AP4" s="553">
        <v>210</v>
      </c>
      <c r="AQ4" s="554"/>
      <c r="AR4" s="553">
        <v>220</v>
      </c>
      <c r="AS4" s="554"/>
      <c r="AT4" s="553">
        <v>230</v>
      </c>
      <c r="AU4" s="554"/>
      <c r="AV4" s="553">
        <v>240</v>
      </c>
      <c r="AW4" s="559"/>
      <c r="AX4" s="572">
        <v>250</v>
      </c>
      <c r="AY4" s="554"/>
      <c r="AZ4" s="553">
        <v>260</v>
      </c>
      <c r="BA4" s="554"/>
      <c r="BB4" s="553">
        <v>270</v>
      </c>
      <c r="BC4" s="554"/>
      <c r="BD4" s="553">
        <v>280</v>
      </c>
      <c r="BE4" s="554"/>
      <c r="BF4" s="553">
        <v>290</v>
      </c>
      <c r="BG4" s="577"/>
      <c r="BH4" s="575">
        <v>300</v>
      </c>
      <c r="BI4" s="554"/>
      <c r="BJ4" s="553">
        <v>310</v>
      </c>
      <c r="BK4" s="554"/>
      <c r="BL4" s="553">
        <v>320</v>
      </c>
      <c r="BM4" s="554"/>
      <c r="BN4" s="553">
        <v>330</v>
      </c>
      <c r="BO4" s="554"/>
      <c r="BP4" s="553">
        <v>340</v>
      </c>
      <c r="BQ4" s="559"/>
      <c r="BR4" s="572">
        <v>350</v>
      </c>
      <c r="BS4" s="554"/>
      <c r="BT4" s="553">
        <v>360</v>
      </c>
      <c r="BU4" s="554"/>
      <c r="BV4" s="553">
        <v>370</v>
      </c>
      <c r="BW4" s="554"/>
      <c r="BX4" s="553">
        <v>380</v>
      </c>
      <c r="BY4" s="554"/>
      <c r="BZ4" s="553">
        <v>390</v>
      </c>
      <c r="CA4" s="577"/>
      <c r="CB4" s="575">
        <v>400</v>
      </c>
      <c r="CC4" s="554"/>
      <c r="CD4" s="553">
        <v>410</v>
      </c>
      <c r="CE4" s="554"/>
      <c r="CF4" s="553">
        <v>420</v>
      </c>
      <c r="CG4" s="554"/>
      <c r="CH4" s="553">
        <v>430</v>
      </c>
      <c r="CI4" s="554"/>
      <c r="CJ4" s="553">
        <v>440</v>
      </c>
      <c r="CK4" s="559"/>
      <c r="CL4" s="572">
        <v>450</v>
      </c>
      <c r="CM4" s="554"/>
      <c r="CN4" s="553">
        <v>460</v>
      </c>
      <c r="CO4" s="554"/>
      <c r="CP4" s="553">
        <v>470</v>
      </c>
      <c r="CQ4" s="554"/>
      <c r="CR4" s="553">
        <v>480</v>
      </c>
      <c r="CS4" s="554"/>
      <c r="CT4" s="553">
        <v>490</v>
      </c>
      <c r="CU4" s="577"/>
      <c r="CV4" s="592"/>
      <c r="CW4" s="600"/>
      <c r="CX4" s="595"/>
      <c r="CY4" s="595"/>
      <c r="CZ4" s="596"/>
      <c r="DA4" s="597"/>
      <c r="DB4" s="598"/>
      <c r="DC4" s="598"/>
      <c r="DD4" s="598"/>
      <c r="DE4" s="598"/>
      <c r="DF4" s="593"/>
      <c r="DG4" s="593"/>
      <c r="DH4" s="621"/>
      <c r="DI4" s="613"/>
      <c r="DJ4" s="613"/>
      <c r="DK4" s="615"/>
      <c r="DL4" s="617"/>
      <c r="DM4" s="619"/>
      <c r="DN4" s="619"/>
      <c r="DO4" s="611"/>
      <c r="DP4" s="550"/>
      <c r="DQ4" s="551"/>
      <c r="DR4" s="551"/>
      <c r="DS4" s="551"/>
      <c r="DT4" s="551"/>
      <c r="DU4" s="551"/>
      <c r="DV4" s="221"/>
      <c r="DX4" s="552"/>
      <c r="DZ4" s="66"/>
      <c r="EA4" s="66"/>
      <c r="EB4" s="66"/>
      <c r="EC4" s="66"/>
      <c r="ED4" s="66"/>
      <c r="EE4" s="66"/>
      <c r="EF4" s="66"/>
      <c r="EG4" s="66"/>
      <c r="EH4" s="66"/>
      <c r="EI4" s="66"/>
      <c r="EJ4" s="66"/>
      <c r="EK4" s="66"/>
      <c r="EL4" s="66"/>
      <c r="EM4" s="66"/>
      <c r="EN4" s="66"/>
      <c r="EO4" s="66"/>
      <c r="EP4" s="66"/>
      <c r="EQ4" s="66"/>
      <c r="ER4" s="66"/>
    </row>
    <row r="5" spans="1:148" s="92" customFormat="1" ht="24.95" customHeight="1" x14ac:dyDescent="0.5">
      <c r="A5" s="197">
        <f>'اختيار المقررات'!E1</f>
        <v>0</v>
      </c>
      <c r="B5" s="197" t="str">
        <f>'اختيار المقررات'!L1</f>
        <v/>
      </c>
      <c r="C5" s="197" t="e">
        <f>'اختيار المقررات'!Q1</f>
        <v>#N/A</v>
      </c>
      <c r="D5" s="197" t="e">
        <f>'اختيار المقررات'!W1</f>
        <v>#N/A</v>
      </c>
      <c r="E5" s="197" t="e">
        <f>'اختيار المقررات'!AE1</f>
        <v>#N/A</v>
      </c>
      <c r="F5" s="198" t="e">
        <f>'اختيار المقررات'!AB1</f>
        <v>#N/A</v>
      </c>
      <c r="G5" s="197" t="str">
        <f>'اختيار المقررات'!AB3</f>
        <v>غير سوري</v>
      </c>
      <c r="H5" s="199">
        <f>'اختيار المقررات'!Q3</f>
        <v>0</v>
      </c>
      <c r="I5" s="197" t="str">
        <f>'اختيار المقررات'!E3</f>
        <v/>
      </c>
      <c r="J5" s="200" t="str">
        <f>'اختيار المقررات'!L3</f>
        <v/>
      </c>
      <c r="K5" s="201" t="str">
        <f>'اختيار المقررات'!W3</f>
        <v>غير سوري</v>
      </c>
      <c r="L5" s="201" t="str">
        <f>'اختيار المقررات'!AE3</f>
        <v>لايوجد</v>
      </c>
      <c r="M5" s="201">
        <f>'اختيار المقررات'!W4</f>
        <v>0</v>
      </c>
      <c r="N5" s="201">
        <f>'اختيار المقررات'!AB4</f>
        <v>0</v>
      </c>
      <c r="O5" s="200">
        <f>'اختيار المقررات'!AE4</f>
        <v>0</v>
      </c>
      <c r="P5" s="202" t="e">
        <f>'اختيار المقررات'!E4</f>
        <v>#N/A</v>
      </c>
      <c r="Q5" s="197" t="e">
        <f>'اختيار المقررات'!L4</f>
        <v>#N/A</v>
      </c>
      <c r="R5" s="200" t="e">
        <f>'اختيار المقررات'!Q4</f>
        <v>#N/A</v>
      </c>
      <c r="S5" s="203" t="e">
        <f>'اختيار المقررات'!E2</f>
        <v>#N/A</v>
      </c>
      <c r="T5" s="204" t="str">
        <f>IFERROR(IF(OR(T4=الإستمارة!$C$12,T4=الإستمارة!$C$13,T4=الإستمارة!$C$14,T4=الإستمارة!$C$15,T4=الإستمارة!$C$16,T4=الإستمارة!$C$17,T4=الإستمارة!$C$18),VLOOKUP(T4,الإستمارة!$C$12:$H$19,6,0),VLOOKUP(T4,الإستمارة!$K$12:$P$19,6,0)),"")</f>
        <v/>
      </c>
      <c r="U5" s="205" t="e">
        <f>'اختيار المقررات'!I8</f>
        <v>#N/A</v>
      </c>
      <c r="V5" s="204" t="str">
        <f>IFERROR(IF(OR(V4=الإستمارة!$C$12,V4=الإستمارة!$C$13,V4=الإستمارة!$C$14,V4=الإستمارة!$C$15,V4=الإستمارة!$C$16,V4=الإستمارة!$C$17,V4=الإستمارة!$C$18),VLOOKUP(V4,الإستمارة!$C$12:$H$19,6,0),VLOOKUP(V4,الإستمارة!$K$12:$P$19,6,0)),"")</f>
        <v/>
      </c>
      <c r="W5" s="205" t="e">
        <f>'اختيار المقررات'!I9</f>
        <v>#N/A</v>
      </c>
      <c r="X5" s="204" t="str">
        <f>IFERROR(IF(OR(X4=الإستمارة!$C$12,X4=الإستمارة!$C$13,X4=الإستمارة!$C$14,X4=الإستمارة!$C$15,X4=الإستمارة!$C$16,X4=الإستمارة!$C$17,X4=الإستمارة!$C$18),VLOOKUP(X4,الإستمارة!$C$12:$H$19,6,0),VLOOKUP(X4,الإستمارة!$K$12:$P$19,6,0)),"")</f>
        <v/>
      </c>
      <c r="Y5" s="205" t="e">
        <f>'اختيار المقررات'!I10</f>
        <v>#N/A</v>
      </c>
      <c r="Z5" s="204" t="str">
        <f>IFERROR(IF(OR(Z4=الإستمارة!$C$12,Z4=الإستمارة!$C$13,Z4=الإستمارة!$C$14,Z4=الإستمارة!$C$15,Z4=الإستمارة!$C$16,Z4=الإستمارة!$C$17,Z4=الإستمارة!$C$18),VLOOKUP(Z4,الإستمارة!$C$12:$H$19,6,0),VLOOKUP(Z4,الإستمارة!$K$12:$P$19,6,0)),"")</f>
        <v/>
      </c>
      <c r="AA5" s="205" t="e">
        <f>'اختيار المقررات'!I11</f>
        <v>#N/A</v>
      </c>
      <c r="AB5" s="204" t="str">
        <f>IFERROR(IF(OR(AB4=الإستمارة!$C$12,AB4=الإستمارة!$C$13,AB4=الإستمارة!$C$14,AB4=الإستمارة!$C$15,AB4=الإستمارة!$C$16,AB4=الإستمارة!$C$17,AB4=الإستمارة!$C$18),VLOOKUP(AB4,الإستمارة!$C$12:$H$19,6,0),VLOOKUP(AB4,الإستمارة!$K$12:$P$19,6,0)),"")</f>
        <v/>
      </c>
      <c r="AC5" s="205" t="e">
        <f>'اختيار المقررات'!I12</f>
        <v>#N/A</v>
      </c>
      <c r="AD5" s="206" t="str">
        <f>IFERROR(IF(OR(AD4=الإستمارة!$C$12,AD4=الإستمارة!$C$13,AD4=الإستمارة!$C$14,AD4=الإستمارة!$C$15,AD4=الإستمارة!$C$16,AD4=الإستمارة!$C$17,AD4=الإستمارة!$C$18),VLOOKUP(AD4,الإستمارة!$C$12:$H$19,6,0),VLOOKUP(AD4,الإستمارة!$K$12:$P$19,6,0)),"")</f>
        <v/>
      </c>
      <c r="AE5" s="207" t="e">
        <f>'اختيار المقررات'!Q8</f>
        <v>#N/A</v>
      </c>
      <c r="AF5" s="208" t="str">
        <f>IFERROR(IF(OR(AF4=الإستمارة!$C$12,AF4=الإستمارة!$C$13,AF4=الإستمارة!$C$14,AF4=الإستمارة!$C$15,AF4=الإستمارة!$C$16,AF4=الإستمارة!$C$17,AF4=الإستمارة!$C$18),VLOOKUP(AF4,الإستمارة!$C$12:$H$19,6,0),VLOOKUP(AF4,الإستمارة!$K$12:$P$19,6,0)),"")</f>
        <v/>
      </c>
      <c r="AG5" s="205" t="e">
        <f>'اختيار المقررات'!Q9</f>
        <v>#N/A</v>
      </c>
      <c r="AH5" s="206" t="str">
        <f>IFERROR(IF(OR(AH4=الإستمارة!$C$12,AH4=الإستمارة!$C$13,AH4=الإستمارة!$C$14,AH4=الإستمارة!$C$15,AH4=الإستمارة!$C$16,AH4=الإستمارة!$C$17,AH4=الإستمارة!$C$18),VLOOKUP(AH4,الإستمارة!$C$12:$H$19,6,0),VLOOKUP(AH4,الإستمارة!$K$12:$P$19,6,0)),"")</f>
        <v/>
      </c>
      <c r="AI5" s="205" t="e">
        <f>'اختيار المقررات'!Q10</f>
        <v>#N/A</v>
      </c>
      <c r="AJ5" s="206" t="str">
        <f>IFERROR(IF(OR(AJ4=الإستمارة!$C$12,AJ4=الإستمارة!$C$13,AJ4=الإستمارة!$C$14,AJ4=الإستمارة!$C$15,AJ4=الإستمارة!$C$16,AJ4=الإستمارة!$C$17,AJ4=الإستمارة!$C$18),VLOOKUP(AJ4,الإستمارة!$C$12:$H$19,6,0),VLOOKUP(AJ4,الإستمارة!$K$12:$P$19,6,0)),"")</f>
        <v/>
      </c>
      <c r="AK5" s="205" t="e">
        <f>'اختيار المقررات'!Q11</f>
        <v>#N/A</v>
      </c>
      <c r="AL5" s="206" t="str">
        <f>IFERROR(IF(OR(AL4=الإستمارة!$C$12,AL4=الإستمارة!$C$13,AL4=الإستمارة!$C$14,AL4=الإستمارة!$C$15,AL4=الإستمارة!$C$16,AL4=الإستمارة!$C$17,AL4=الإستمارة!$C$18),VLOOKUP(AL4,الإستمارة!$C$12:$H$19,6,0),VLOOKUP(AL4,الإستمارة!$K$12:$P$19,6,0)),"")</f>
        <v/>
      </c>
      <c r="AM5" s="205" t="e">
        <f>'اختيار المقررات'!Q12</f>
        <v>#N/A</v>
      </c>
      <c r="AN5" s="206" t="str">
        <f>IFERROR(IF(OR(AN4=الإستمارة!$C$12,AN4=الإستمارة!$C$13,AN4=الإستمارة!$C$14,AN4=الإستمارة!$C$15,AN4=الإستمارة!$C$16,AN4=الإستمارة!$C$17,AN4=الإستمارة!$C$18),VLOOKUP(AN4,الإستمارة!$C$12:$H$19,6,0),VLOOKUP(AN4,الإستمارة!$K$12:$P$19,6,0)),"")</f>
        <v/>
      </c>
      <c r="AO5" s="205" t="e">
        <f>'اختيار المقررات'!I15</f>
        <v>#N/A</v>
      </c>
      <c r="AP5" s="206" t="str">
        <f>IFERROR(IF(OR(AP4=الإستمارة!$C$12,AP4=الإستمارة!$C$13,AP4=الإستمارة!$C$14,AP4=الإستمارة!$C$15,AP4=الإستمارة!$C$16,AP4=الإستمارة!$C$17,AP4=الإستمارة!$C$18),VLOOKUP(AP4,الإستمارة!$C$12:$H$19,6,0),VLOOKUP(AP4,الإستمارة!$K$12:$P$19,6,0)),"")</f>
        <v/>
      </c>
      <c r="AQ5" s="209" t="e">
        <f>'اختيار المقررات'!I16</f>
        <v>#N/A</v>
      </c>
      <c r="AR5" s="204" t="str">
        <f>IFERROR(IF(OR(AR4=الإستمارة!$C$12,AR4=الإستمارة!$C$13,AR4=الإستمارة!$C$14,AR4=الإستمارة!$C$15,AR4=الإستمارة!$C$16,AR4=الإستمارة!$C$17,AR4=الإستمارة!$C$18),VLOOKUP(AR4,الإستمارة!$C$12:$H$19,6,0),VLOOKUP(AR4,الإستمارة!$K$12:$P$19,6,0)),"")</f>
        <v/>
      </c>
      <c r="AS5" s="205" t="e">
        <f>'اختيار المقررات'!I17</f>
        <v>#N/A</v>
      </c>
      <c r="AT5" s="206" t="str">
        <f>IFERROR(IF(OR(AT4=الإستمارة!$C$12,AT4=الإستمارة!$C$13,AT4=الإستمارة!$C$14,AT4=الإستمارة!$C$15,AT4=الإستمارة!$C$16,AT4=الإستمارة!$C$17,AT4=الإستمارة!$C$18),VLOOKUP(AT4,الإستمارة!$C$12:$H$19,6,0),VLOOKUP(AT4,الإستمارة!$K$12:$P$19,6,0)),"")</f>
        <v/>
      </c>
      <c r="AU5" s="205" t="e">
        <f>'اختيار المقررات'!I18</f>
        <v>#N/A</v>
      </c>
      <c r="AV5" s="206" t="str">
        <f>IFERROR(IF(OR(AV4=الإستمارة!$C$12,AV4=الإستمارة!$C$13,AV4=الإستمارة!$C$14,AV4=الإستمارة!$C$15,AV4=الإستمارة!$C$16,AV4=الإستمارة!$C$17,AV4=الإستمارة!$C$18),VLOOKUP(AV4,الإستمارة!$C$12:$H$19,6,0),VLOOKUP(AV4,الإستمارة!$K$12:$P$19,6,0)),"")</f>
        <v/>
      </c>
      <c r="AW5" s="205" t="e">
        <f>'اختيار المقررات'!I19</f>
        <v>#N/A</v>
      </c>
      <c r="AX5" s="206" t="str">
        <f>IFERROR(IF(OR(AX4=الإستمارة!$C$12,AX4=الإستمارة!$C$13,AX4=الإستمارة!$C$14,AX4=الإستمارة!$C$15,AX4=الإستمارة!$C$16,AX4=الإستمارة!$C$17,AX4=الإستمارة!$C$18),VLOOKUP(AX4,الإستمارة!$C$12:$H$19,6,0),VLOOKUP(AX4,الإستمارة!$K$12:$P$19,6,0)),"")</f>
        <v/>
      </c>
      <c r="AY5" s="205" t="e">
        <f>'اختيار المقررات'!Q15</f>
        <v>#N/A</v>
      </c>
      <c r="AZ5" s="206" t="str">
        <f>IFERROR(IF(OR(AZ4=الإستمارة!$C$12,AZ4=الإستمارة!$C$13,AZ4=الإستمارة!$C$14,AZ4=الإستمارة!$C$15,AZ4=الإستمارة!$C$16,AZ4=الإستمارة!$C$17,AZ4=الإستمارة!$C$18),VLOOKUP(AZ4,الإستمارة!$C$12:$H$19,6,0),VLOOKUP(AZ4,الإستمارة!$K$12:$P$19,6,0)),"")</f>
        <v/>
      </c>
      <c r="BA5" s="205" t="e">
        <f>'اختيار المقررات'!Q16</f>
        <v>#N/A</v>
      </c>
      <c r="BB5" s="206" t="str">
        <f>IFERROR(IF(OR(BB4=الإستمارة!$C$12,BB4=الإستمارة!$C$13,BB4=الإستمارة!$C$14,BB4=الإستمارة!$C$15,BB4=الإستمارة!$C$16,BB4=الإستمارة!$C$17,BB4=الإستمارة!$C$18),VLOOKUP(BB4,الإستمارة!$C$12:$H$19,6,0),VLOOKUP(BB4,الإستمارة!$K$12:$P$19,6,0)),"")</f>
        <v/>
      </c>
      <c r="BC5" s="207" t="e">
        <f>'اختيار المقررات'!Q17</f>
        <v>#N/A</v>
      </c>
      <c r="BD5" s="208" t="str">
        <f>IFERROR(IF(OR(BD4=الإستمارة!$C$12,BD4=الإستمارة!$C$13,BD4=الإستمارة!$C$14,BD4=الإستمارة!$C$15,BD4=الإستمارة!$C$16,BD4=الإستمارة!$C$17,BD4=الإستمارة!$C$18),VLOOKUP(BD4,الإستمارة!$C$12:$H$19,6,0),VLOOKUP(BD4,الإستمارة!$K$12:$P$19,6,0)),"")</f>
        <v/>
      </c>
      <c r="BE5" s="205" t="e">
        <f>'اختيار المقررات'!Q18</f>
        <v>#N/A</v>
      </c>
      <c r="BF5" s="206" t="str">
        <f>IFERROR(IF(OR(BF4=الإستمارة!$C$12,BF4=الإستمارة!$C$13,BF4=الإستمارة!$C$14,BF4=الإستمارة!$C$15,BF4=الإستمارة!$C$16,BF4=الإستمارة!$C$17,BF4=الإستمارة!$C$18),VLOOKUP(BF4,الإستمارة!$C$12:$H$19,6,0),VLOOKUP(BF4,الإستمارة!$K$12:$P$19,6,0)),"")</f>
        <v/>
      </c>
      <c r="BG5" s="205" t="e">
        <f>'اختيار المقررات'!Q19</f>
        <v>#N/A</v>
      </c>
      <c r="BH5" s="206" t="str">
        <f>IFERROR(IF(OR(BH4=الإستمارة!$C$12,BH4=الإستمارة!$C$13,BH4=الإستمارة!$C$14,BH4=الإستمارة!$C$15,BH4=الإستمارة!$C$16,BH4=الإستمارة!$C$17,BH4=الإستمارة!$C$18),VLOOKUP(BH4,الإستمارة!$C$12:$H$19,6,0),VLOOKUP(BH4,الإستمارة!$K$12:$P$19,6,0)),"")</f>
        <v/>
      </c>
      <c r="BI5" s="205" t="e">
        <f>'اختيار المقررات'!Y8</f>
        <v>#N/A</v>
      </c>
      <c r="BJ5" s="206" t="str">
        <f>IFERROR(IF(OR(BJ4=الإستمارة!$C$12,BJ4=الإستمارة!$C$13,BJ4=الإستمارة!$C$14,BJ4=الإستمارة!$C$15,BJ4=الإستمارة!$C$16,BJ4=الإستمارة!$C$17,BJ4=الإستمارة!$C$18),VLOOKUP(BJ4,الإستمارة!$C$12:$H$19,6,0),VLOOKUP(BJ4,الإستمارة!$K$12:$P$19,6,0)),"")</f>
        <v/>
      </c>
      <c r="BK5" s="205" t="e">
        <f>'اختيار المقررات'!Y9</f>
        <v>#N/A</v>
      </c>
      <c r="BL5" s="206" t="str">
        <f>IFERROR(IF(OR(BL4=الإستمارة!$C$12,BL4=الإستمارة!$C$13,BL4=الإستمارة!$C$14,BL4=الإستمارة!$C$15,BL4=الإستمارة!$C$16,BL4=الإستمارة!$C$17,BL4=الإستمارة!$C$18),VLOOKUP(BL4,الإستمارة!$C$12:$H$19,6,0),VLOOKUP(BL4,الإستمارة!$K$12:$P$19,6,0)),"")</f>
        <v/>
      </c>
      <c r="BM5" s="205" t="e">
        <f>'اختيار المقررات'!Y10</f>
        <v>#N/A</v>
      </c>
      <c r="BN5" s="206" t="str">
        <f>IFERROR(IF(OR(BN4=الإستمارة!$C$12,BN4=الإستمارة!$C$13,BN4=الإستمارة!$C$14,BN4=الإستمارة!$C$15,BN4=الإستمارة!$C$16,BN4=الإستمارة!$C$17,BN4=الإستمارة!$C$18),VLOOKUP(BN4,الإستمارة!$C$12:$H$19,6,0),VLOOKUP(BN4,الإستمارة!$K$12:$P$19,6,0)),"")</f>
        <v/>
      </c>
      <c r="BO5" s="209" t="e">
        <f>'اختيار المقررات'!Y11</f>
        <v>#N/A</v>
      </c>
      <c r="BP5" s="204" t="str">
        <f>IFERROR(IF(OR(BP4=الإستمارة!$C$12,BP4=الإستمارة!$C$13,BP4=الإستمارة!$C$14,BP4=الإستمارة!$C$15,BP4=الإستمارة!$C$16,BP4=الإستمارة!$C$17,BP4=الإستمارة!$C$18),VLOOKUP(BP4,الإستمارة!$C$12:$H$19,6,0),VLOOKUP(BP4,الإستمارة!$K$12:$P$19,6,0)),"")</f>
        <v/>
      </c>
      <c r="BQ5" s="205" t="e">
        <f>'اختيار المقررات'!Y12</f>
        <v>#N/A</v>
      </c>
      <c r="BR5" s="206" t="str">
        <f>IFERROR(IF(OR(BR4=الإستمارة!$C$12,BR4=الإستمارة!$C$13,BR4=الإستمارة!$C$14,BR4=الإستمارة!$C$15,BR4=الإستمارة!$C$16,BR4=الإستمارة!$C$17,BR4=الإستمارة!$C$18),VLOOKUP(BR4,الإستمارة!$C$12:$H$19,6,0),VLOOKUP(BR4,الإستمارة!$K$12:$P$19,6,0)),"")</f>
        <v/>
      </c>
      <c r="BS5" s="205" t="e">
        <f>'اختيار المقررات'!AG8</f>
        <v>#N/A</v>
      </c>
      <c r="BT5" s="206" t="str">
        <f>IFERROR(IF(OR(BT4=الإستمارة!$C$12,BT4=الإستمارة!$C$13,BT4=الإستمارة!$C$14,BT4=الإستمارة!$C$15,BT4=الإستمارة!$C$16,BT4=الإستمارة!$C$17,BT4=الإستمارة!$C$18),VLOOKUP(BT4,الإستمارة!$C$12:$H$19,6,0),VLOOKUP(BT4,الإستمارة!$K$12:$P$19,6,0)),"")</f>
        <v/>
      </c>
      <c r="BU5" s="205" t="e">
        <f>'اختيار المقررات'!AG9</f>
        <v>#N/A</v>
      </c>
      <c r="BV5" s="206" t="str">
        <f>IFERROR(IF(OR(BV4=الإستمارة!$C$12,BV4=الإستمارة!$C$13,BV4=الإستمارة!$C$14,BV4=الإستمارة!$C$15,BV4=الإستمارة!$C$16,BV4=الإستمارة!$C$17,BV4=الإستمارة!$C$18),VLOOKUP(BV4,الإستمارة!$C$12:$H$19,6,0),VLOOKUP(BV4,الإستمارة!$K$12:$P$19,6,0)),"")</f>
        <v/>
      </c>
      <c r="BW5" s="205" t="e">
        <f>'اختيار المقررات'!AG10</f>
        <v>#N/A</v>
      </c>
      <c r="BX5" s="206" t="str">
        <f>IFERROR(IF(OR(BX4=الإستمارة!$C$12,BX4=الإستمارة!$C$13,BX4=الإستمارة!$C$14,BX4=الإستمارة!$C$15,BX4=الإستمارة!$C$16,BX4=الإستمارة!$C$17,BX4=الإستمارة!$C$18),VLOOKUP(BX4,الإستمارة!$C$12:$H$19,6,0),VLOOKUP(BX4,الإستمارة!$K$12:$P$19,6,0)),"")</f>
        <v/>
      </c>
      <c r="BY5" s="205" t="e">
        <f>'اختيار المقررات'!AG11</f>
        <v>#N/A</v>
      </c>
      <c r="BZ5" s="206" t="str">
        <f>IFERROR(IF(OR(BZ4=الإستمارة!$C$12,BZ4=الإستمارة!$C$13,BZ4=الإستمارة!$C$14,BZ4=الإستمارة!$C$15,BZ4=الإستمارة!$C$16,BZ4=الإستمارة!$C$17,BZ4=الإستمارة!$C$18),VLOOKUP(BZ4,الإستمارة!$C$12:$H$19,6,0),VLOOKUP(BZ4,الإستمارة!$K$12:$P$19,6,0)),"")</f>
        <v/>
      </c>
      <c r="CA5" s="207" t="e">
        <f>'اختيار المقررات'!AG12</f>
        <v>#N/A</v>
      </c>
      <c r="CB5" s="208" t="str">
        <f>IFERROR(IF(OR(CB4=الإستمارة!$C$12,CB4=الإستمارة!$C$13,CB4=الإستمارة!$C$14,CB4=الإستمارة!$C$15,CB4=الإستمارة!$C$16,CB4=الإستمارة!$C$17,CB4=الإستمارة!$C$18),VLOOKUP(CB4,الإستمارة!$C$12:$H$19,6,0),VLOOKUP(CB4,الإستمارة!$K$12:$P$19,6,0)),"")</f>
        <v/>
      </c>
      <c r="CC5" s="205" t="e">
        <f>'اختيار المقررات'!Y15</f>
        <v>#N/A</v>
      </c>
      <c r="CD5" s="206" t="str">
        <f>IFERROR(IF(OR(CD4=الإستمارة!$C$12,CD4=الإستمارة!$C$13,CD4=الإستمارة!$C$14,CD4=الإستمارة!$C$15,CD4=الإستمارة!$C$16,CD4=الإستمارة!$C$17,CD4=الإستمارة!$C$18),VLOOKUP(CD4,الإستمارة!$C$12:$H$19,6,0),VLOOKUP(CD4,الإستمارة!$K$12:$P$19,6,0)),"")</f>
        <v/>
      </c>
      <c r="CE5" s="205" t="e">
        <f>'اختيار المقررات'!Y16</f>
        <v>#N/A</v>
      </c>
      <c r="CF5" s="206" t="str">
        <f>IFERROR(IF(OR(CF4=الإستمارة!$C$12,CF4=الإستمارة!$C$13,CF4=الإستمارة!$C$14,CF4=الإستمارة!$C$15,CF4=الإستمارة!$C$16,CF4=الإستمارة!$C$17,CF4=الإستمارة!$C$18),VLOOKUP(CF4,الإستمارة!$C$12:$H$19,6,0),VLOOKUP(CF4,الإستمارة!$K$12:$P$19,6,0)),"")</f>
        <v/>
      </c>
      <c r="CG5" s="205" t="e">
        <f>'اختيار المقررات'!Y17</f>
        <v>#N/A</v>
      </c>
      <c r="CH5" s="206" t="str">
        <f>IFERROR(IF(OR(CH4=الإستمارة!$C$12,CH4=الإستمارة!$C$13,CH4=الإستمارة!$C$14,CH4=الإستمارة!$C$15,CH4=الإستمارة!$C$16,CH4=الإستمارة!$C$17,CH4=الإستمارة!$C$18),VLOOKUP(CH4,الإستمارة!$C$12:$H$19,6,0),VLOOKUP(CH4,الإستمارة!$K$12:$P$19,6,0)),"")</f>
        <v/>
      </c>
      <c r="CI5" s="205" t="e">
        <f>'اختيار المقررات'!Y18</f>
        <v>#N/A</v>
      </c>
      <c r="CJ5" s="206" t="str">
        <f>IFERROR(IF(OR(CJ4=الإستمارة!$C$12,CJ4=الإستمارة!$C$13,CJ4=الإستمارة!$C$14,CJ4=الإستمارة!$C$15,CJ4=الإستمارة!$C$16,CJ4=الإستمارة!$C$17,CJ4=الإستمارة!$C$18),VLOOKUP(CJ4,الإستمارة!$C$12:$H$19,6,0),VLOOKUP(CJ4,الإستمارة!$K$12:$P$19,6,0)),"")</f>
        <v/>
      </c>
      <c r="CK5" s="205" t="e">
        <f>'اختيار المقررات'!Y19</f>
        <v>#N/A</v>
      </c>
      <c r="CL5" s="206" t="str">
        <f>IFERROR(IF(OR(CL4=الإستمارة!$C$12,CL4=الإستمارة!$C$13,CL4=الإستمارة!$C$14,CL4=الإستمارة!$C$15,CL4=الإستمارة!$C$16,CL4=الإستمارة!$C$17,CL4=الإستمارة!$C$18),VLOOKUP(CL4,الإستمارة!$C$12:$H$19,6,0),VLOOKUP(CL4,الإستمارة!$K$12:$P$19,6,0)),"")</f>
        <v/>
      </c>
      <c r="CM5" s="209" t="e">
        <f>'اختيار المقررات'!AG15</f>
        <v>#N/A</v>
      </c>
      <c r="CN5" s="204" t="str">
        <f>IFERROR(IF(OR(CN4=الإستمارة!$C$12,CN4=الإستمارة!$C$13,CN4=الإستمارة!$C$14,CN4=الإستمارة!$C$15,CN4=الإستمارة!$C$16,CN4=الإستمارة!$C$17,CN4=الإستمارة!$C$18),VLOOKUP(CN4,الإستمارة!$C$12:$H$19,6,0),VLOOKUP(CN4,الإستمارة!$K$12:$P$19,6,0)),"")</f>
        <v/>
      </c>
      <c r="CO5" s="205" t="e">
        <f>'اختيار المقررات'!AG16</f>
        <v>#N/A</v>
      </c>
      <c r="CP5" s="206" t="str">
        <f>IFERROR(IF(OR(CP4=الإستمارة!$C$12,CP4=الإستمارة!$C$13,CP4=الإستمارة!$C$14,CP4=الإستمارة!$C$15,CP4=الإستمارة!$C$16,CP4=الإستمارة!$C$17,CP4=الإستمارة!$C$18),VLOOKUP(CP4,الإستمارة!$C$12:$H$19,6,0),VLOOKUP(CP4,الإستمارة!$K$12:$P$19,6,0)),"")</f>
        <v/>
      </c>
      <c r="CQ5" s="205" t="e">
        <f>'اختيار المقررات'!AG17</f>
        <v>#N/A</v>
      </c>
      <c r="CR5" s="206" t="str">
        <f>IFERROR(IF(OR(CR4=الإستمارة!$C$12,CR4=الإستمارة!$C$13,CR4=الإستمارة!$C$14,CR4=الإستمارة!$C$15,CR4=الإستمارة!$C$16,CR4=الإستمارة!$C$17,CR4=الإستمارة!$C$18),VLOOKUP(CR4,الإستمارة!$C$12:$H$19,6,0),VLOOKUP(CR4,الإستمارة!$K$12:$P$19,6,0)),"")</f>
        <v/>
      </c>
      <c r="CS5" s="205" t="e">
        <f>'اختيار المقررات'!AG18</f>
        <v>#N/A</v>
      </c>
      <c r="CT5" s="206" t="str">
        <f>IFERROR(IF(OR(CT4=الإستمارة!$C$12,CT4=الإستمارة!$C$13,CT4=الإستمارة!$C$14,CT4=الإستمارة!$C$15,CT4=الإستمارة!$C$16,CT4=الإستمارة!$C$17,CT4=الإستمارة!$C$18),VLOOKUP(CT4,الإستمارة!$C$12:$H$19,6,0),VLOOKUP(CT4,الإستمارة!$K$12:$P$19,6,0)),"")</f>
        <v/>
      </c>
      <c r="CU5" s="205" t="e">
        <f>'اختيار المقررات'!AG19</f>
        <v>#N/A</v>
      </c>
      <c r="CV5" s="210">
        <f>'اختيار المقررات'!Q5</f>
        <v>0</v>
      </c>
      <c r="CW5" s="211">
        <f>'اختيار المقررات'!W5</f>
        <v>0</v>
      </c>
      <c r="CX5" s="212">
        <f>'اختيار المقررات'!AB5</f>
        <v>0</v>
      </c>
      <c r="CY5" s="213">
        <f>'اختيار المقررات'!F5</f>
        <v>0</v>
      </c>
      <c r="CZ5" s="214" t="e">
        <f>'اختيار المقررات'!N27</f>
        <v>#N/A</v>
      </c>
      <c r="DA5" s="215" t="e">
        <f>'اختيار المقررات'!N25</f>
        <v>#N/A</v>
      </c>
      <c r="DB5" s="215" t="e">
        <f>'اختيار المقررات'!N26</f>
        <v>#N/A</v>
      </c>
      <c r="DC5" s="215" t="e">
        <f>'اختيار المقررات'!N28</f>
        <v>#N/A</v>
      </c>
      <c r="DD5" s="216" t="e">
        <f>'اختيار المقررات'!N29</f>
        <v>#N/A</v>
      </c>
      <c r="DE5" s="215" t="str">
        <f>'اختيار المقررات'!V28</f>
        <v>لا</v>
      </c>
      <c r="DF5" s="215" t="e">
        <f>'اختيار المقررات'!V29</f>
        <v>#N/A</v>
      </c>
      <c r="DG5" s="215" t="e">
        <f>'اختيار المقررات'!AC29</f>
        <v>#N/A</v>
      </c>
      <c r="DH5" s="210">
        <f>'اختيار المقررات'!AD25</f>
        <v>0</v>
      </c>
      <c r="DI5" s="217">
        <f>'اختيار المقررات'!AD26</f>
        <v>0</v>
      </c>
      <c r="DJ5" s="215" t="e">
        <f>'اختيار المقررات'!AD27</f>
        <v>#N/A</v>
      </c>
      <c r="DK5" s="218" t="e">
        <f>SUM(DH5:DJ5)</f>
        <v>#N/A</v>
      </c>
      <c r="DL5" s="210">
        <f>'اختيار المقررات'!AB2</f>
        <v>0</v>
      </c>
      <c r="DM5" s="211">
        <f>'اختيار المقررات'!W2</f>
        <v>0</v>
      </c>
      <c r="DN5" s="211">
        <f>'اختيار المقررات'!Q2</f>
        <v>0</v>
      </c>
      <c r="DO5" s="218">
        <f>'اختيار المقررات'!L2</f>
        <v>0</v>
      </c>
      <c r="DP5" s="219" t="str">
        <f>'اختيار المقررات'!C26</f>
        <v/>
      </c>
      <c r="DQ5" s="219" t="str">
        <f>'اختيار المقررات'!C27</f>
        <v/>
      </c>
      <c r="DR5" s="219" t="str">
        <f>'اختيار المقررات'!C28</f>
        <v/>
      </c>
      <c r="DS5" s="219" t="str">
        <f>'اختيار المقررات'!C29</f>
        <v/>
      </c>
      <c r="DT5" s="219" t="str">
        <f>'اختيار المقررات'!C30</f>
        <v/>
      </c>
      <c r="DU5" s="219" t="str">
        <f>'اختيار المقررات'!C31</f>
        <v/>
      </c>
      <c r="DV5" s="219" t="str">
        <f>'اختيار المقررات'!C32</f>
        <v/>
      </c>
      <c r="DW5" s="219" t="str">
        <f>'اختيار المقررات'!C33</f>
        <v/>
      </c>
      <c r="DX5" s="219" t="e">
        <f>'اختيار المقررات'!Y28</f>
        <v>#N/A</v>
      </c>
    </row>
    <row r="6" spans="1:148" x14ac:dyDescent="0.2">
      <c r="DZ6" s="92"/>
      <c r="EA6" s="92"/>
      <c r="EB6" s="92"/>
      <c r="EC6" s="92"/>
      <c r="ED6" s="92"/>
      <c r="EE6" s="92"/>
      <c r="EF6" s="92"/>
      <c r="EG6" s="92"/>
      <c r="EH6" s="92"/>
      <c r="EI6" s="92"/>
      <c r="EJ6" s="92"/>
      <c r="EK6" s="92"/>
      <c r="EL6" s="92"/>
      <c r="EM6" s="92"/>
      <c r="EN6" s="92"/>
      <c r="EO6" s="92"/>
      <c r="EP6" s="92"/>
      <c r="EQ6" s="92"/>
      <c r="ER6" s="92"/>
    </row>
    <row r="7" spans="1:148" x14ac:dyDescent="0.2">
      <c r="DZ7" s="92"/>
      <c r="EA7" s="92"/>
      <c r="EB7" s="92"/>
      <c r="EC7" s="92"/>
      <c r="ED7" s="92"/>
      <c r="EE7" s="92"/>
      <c r="EF7" s="92"/>
      <c r="EG7" s="92"/>
      <c r="EH7" s="92"/>
      <c r="EI7" s="92"/>
      <c r="EJ7" s="92"/>
      <c r="EK7" s="92"/>
      <c r="EL7" s="92"/>
      <c r="EM7" s="92"/>
      <c r="EN7" s="92"/>
      <c r="EO7" s="92"/>
      <c r="EP7" s="92"/>
      <c r="EQ7" s="92"/>
      <c r="ER7" s="92"/>
    </row>
    <row r="8" spans="1:148" x14ac:dyDescent="0.2">
      <c r="DZ8" s="92"/>
      <c r="EA8" s="92"/>
      <c r="EB8" s="92"/>
      <c r="EC8" s="92"/>
      <c r="ED8" s="92"/>
      <c r="EE8" s="92"/>
      <c r="EF8" s="92"/>
      <c r="EG8" s="92"/>
      <c r="EH8" s="92"/>
      <c r="EI8" s="92"/>
      <c r="EJ8" s="92"/>
      <c r="EK8" s="92"/>
      <c r="EL8" s="92"/>
      <c r="EM8" s="92"/>
      <c r="EN8" s="92"/>
      <c r="EO8" s="92"/>
      <c r="EP8" s="92"/>
      <c r="EQ8" s="92"/>
      <c r="ER8" s="92"/>
    </row>
    <row r="9" spans="1:148" x14ac:dyDescent="0.2">
      <c r="DZ9" s="92"/>
      <c r="EA9" s="92"/>
      <c r="EB9" s="92"/>
      <c r="EC9" s="92"/>
      <c r="ED9" s="92"/>
      <c r="EE9" s="92"/>
      <c r="EF9" s="92"/>
      <c r="EG9" s="92"/>
      <c r="EH9" s="92"/>
      <c r="EI9" s="92"/>
      <c r="EJ9" s="92"/>
      <c r="EK9" s="92"/>
      <c r="EL9" s="92"/>
      <c r="EM9" s="92"/>
      <c r="EN9" s="92"/>
      <c r="EO9" s="92"/>
      <c r="EP9" s="92"/>
      <c r="EQ9" s="92"/>
      <c r="ER9" s="92"/>
    </row>
    <row r="10" spans="1:148" x14ac:dyDescent="0.2">
      <c r="DZ10" s="92"/>
      <c r="EA10" s="92"/>
      <c r="EB10" s="92"/>
      <c r="EC10" s="92"/>
      <c r="ED10" s="92"/>
      <c r="EE10" s="92"/>
      <c r="EF10" s="92"/>
      <c r="EG10" s="92"/>
      <c r="EH10" s="92"/>
      <c r="EI10" s="92"/>
      <c r="EJ10" s="92"/>
      <c r="EK10" s="92"/>
      <c r="EL10" s="92"/>
      <c r="EM10" s="92"/>
      <c r="EN10" s="92"/>
      <c r="EO10" s="92"/>
      <c r="EP10" s="92"/>
      <c r="EQ10" s="92"/>
      <c r="ER10" s="92"/>
    </row>
    <row r="11" spans="1:148" x14ac:dyDescent="0.2">
      <c r="DZ11" s="92"/>
      <c r="EA11" s="92"/>
      <c r="EB11" s="92"/>
      <c r="EC11" s="92"/>
      <c r="ED11" s="92"/>
      <c r="EE11" s="92"/>
      <c r="EF11" s="92"/>
      <c r="EG11" s="92"/>
      <c r="EH11" s="92"/>
      <c r="EI11" s="92"/>
      <c r="EJ11" s="92"/>
      <c r="EK11" s="92"/>
      <c r="EL11" s="92"/>
      <c r="EM11" s="92"/>
      <c r="EN11" s="92"/>
      <c r="EO11" s="92"/>
      <c r="EP11" s="92"/>
      <c r="EQ11" s="92"/>
      <c r="ER11" s="92"/>
    </row>
    <row r="12" spans="1:148" x14ac:dyDescent="0.2">
      <c r="DZ12" s="92"/>
      <c r="EA12" s="92"/>
      <c r="EB12" s="92"/>
      <c r="EC12" s="92"/>
      <c r="ED12" s="92"/>
      <c r="EE12" s="92"/>
      <c r="EF12" s="92"/>
      <c r="EG12" s="92"/>
      <c r="EH12" s="92"/>
      <c r="EI12" s="92"/>
      <c r="EJ12" s="92"/>
      <c r="EK12" s="92"/>
      <c r="EL12" s="92"/>
      <c r="EM12" s="92"/>
      <c r="EN12" s="92"/>
      <c r="EO12" s="92"/>
      <c r="EP12" s="92"/>
      <c r="EQ12" s="92"/>
      <c r="ER12" s="92"/>
    </row>
    <row r="13" spans="1:148" x14ac:dyDescent="0.2">
      <c r="DZ13" s="92"/>
      <c r="EA13" s="92"/>
      <c r="EB13" s="92"/>
      <c r="EC13" s="92"/>
      <c r="ED13" s="92"/>
      <c r="EE13" s="92"/>
      <c r="EF13" s="92"/>
      <c r="EG13" s="92"/>
      <c r="EH13" s="92"/>
      <c r="EI13" s="92"/>
      <c r="EJ13" s="92"/>
      <c r="EK13" s="92"/>
      <c r="EL13" s="92"/>
      <c r="EM13" s="92"/>
      <c r="EN13" s="92"/>
      <c r="EO13" s="92"/>
      <c r="EP13" s="92"/>
      <c r="EQ13" s="92"/>
      <c r="ER13" s="92"/>
    </row>
    <row r="14" spans="1:148" x14ac:dyDescent="0.2">
      <c r="DZ14" s="92"/>
      <c r="EA14" s="92"/>
      <c r="EB14" s="92"/>
      <c r="EC14" s="92"/>
      <c r="ED14" s="92"/>
      <c r="EE14" s="92"/>
      <c r="EF14" s="92"/>
      <c r="EG14" s="92"/>
      <c r="EH14" s="92"/>
      <c r="EI14" s="92"/>
      <c r="EJ14" s="92"/>
      <c r="EK14" s="92"/>
      <c r="EL14" s="92"/>
      <c r="EM14" s="92"/>
      <c r="EN14" s="92"/>
      <c r="EO14" s="92"/>
      <c r="EP14" s="92"/>
      <c r="EQ14" s="92"/>
      <c r="ER14" s="92"/>
    </row>
    <row r="15" spans="1:148" x14ac:dyDescent="0.2">
      <c r="DZ15" s="92"/>
      <c r="EA15" s="92"/>
      <c r="EB15" s="92"/>
      <c r="EC15" s="92"/>
      <c r="ED15" s="92"/>
      <c r="EE15" s="92"/>
      <c r="EF15" s="92"/>
      <c r="EG15" s="92"/>
      <c r="EH15" s="92"/>
      <c r="EI15" s="92"/>
      <c r="EJ15" s="92"/>
      <c r="EK15" s="92"/>
      <c r="EL15" s="92"/>
      <c r="EM15" s="92"/>
      <c r="EN15" s="92"/>
      <c r="EO15" s="92"/>
      <c r="EP15" s="92"/>
      <c r="EQ15" s="92"/>
      <c r="ER15" s="92"/>
    </row>
    <row r="16" spans="1:148" x14ac:dyDescent="0.2">
      <c r="DZ16" s="92"/>
      <c r="EA16" s="92"/>
      <c r="EB16" s="92"/>
      <c r="EC16" s="92"/>
      <c r="ED16" s="92"/>
      <c r="EE16" s="92"/>
      <c r="EF16" s="92"/>
      <c r="EG16" s="92"/>
      <c r="EH16" s="92"/>
      <c r="EI16" s="92"/>
      <c r="EJ16" s="92"/>
      <c r="EK16" s="92"/>
      <c r="EL16" s="92"/>
      <c r="EM16" s="92"/>
      <c r="EN16" s="92"/>
      <c r="EO16" s="92"/>
      <c r="EP16" s="92"/>
      <c r="EQ16" s="92"/>
      <c r="ER16" s="92"/>
    </row>
    <row r="17" spans="130:148" x14ac:dyDescent="0.2">
      <c r="DZ17" s="92"/>
      <c r="EA17" s="92"/>
      <c r="EB17" s="92"/>
      <c r="EC17" s="92"/>
      <c r="ED17" s="92"/>
      <c r="EE17" s="92"/>
      <c r="EF17" s="92"/>
      <c r="EG17" s="92"/>
      <c r="EH17" s="92"/>
      <c r="EI17" s="92"/>
      <c r="EJ17" s="92"/>
      <c r="EK17" s="92"/>
      <c r="EL17" s="92"/>
      <c r="EM17" s="92"/>
      <c r="EN17" s="92"/>
      <c r="EO17" s="92"/>
      <c r="EP17" s="92"/>
      <c r="EQ17" s="92"/>
      <c r="ER17" s="92"/>
    </row>
    <row r="18" spans="130:148" x14ac:dyDescent="0.2">
      <c r="DZ18" s="92"/>
      <c r="EA18" s="92"/>
      <c r="EB18" s="92"/>
      <c r="EC18" s="92"/>
      <c r="ED18" s="92"/>
      <c r="EE18" s="92"/>
      <c r="EF18" s="92"/>
      <c r="EG18" s="92"/>
      <c r="EH18" s="92"/>
      <c r="EI18" s="92"/>
      <c r="EJ18" s="92"/>
      <c r="EK18" s="92"/>
      <c r="EL18" s="92"/>
      <c r="EM18" s="92"/>
      <c r="EN18" s="92"/>
      <c r="EO18" s="92"/>
      <c r="EP18" s="92"/>
      <c r="EQ18" s="92"/>
      <c r="ER18" s="92"/>
    </row>
    <row r="19" spans="130:148" x14ac:dyDescent="0.2">
      <c r="DZ19" s="92"/>
      <c r="EA19" s="92"/>
      <c r="EB19" s="92"/>
      <c r="EC19" s="92"/>
      <c r="ED19" s="92"/>
      <c r="EE19" s="92"/>
      <c r="EF19" s="92"/>
      <c r="EG19" s="92"/>
      <c r="EH19" s="92"/>
      <c r="EI19" s="92"/>
      <c r="EJ19" s="92"/>
      <c r="EK19" s="92"/>
      <c r="EL19" s="92"/>
      <c r="EM19" s="92"/>
      <c r="EN19" s="92"/>
      <c r="EO19" s="92"/>
      <c r="EP19" s="92"/>
      <c r="EQ19" s="92"/>
      <c r="ER19" s="92"/>
    </row>
    <row r="20" spans="130:148" x14ac:dyDescent="0.2">
      <c r="DZ20" s="92"/>
      <c r="EA20" s="92"/>
      <c r="EB20" s="92"/>
      <c r="EC20" s="92"/>
      <c r="ED20" s="92"/>
      <c r="EE20" s="92"/>
      <c r="EF20" s="92"/>
      <c r="EG20" s="92"/>
      <c r="EH20" s="92"/>
      <c r="EI20" s="92"/>
      <c r="EJ20" s="92"/>
      <c r="EK20" s="92"/>
      <c r="EL20" s="92"/>
      <c r="EM20" s="92"/>
      <c r="EN20" s="92"/>
      <c r="EO20" s="92"/>
      <c r="EP20" s="92"/>
      <c r="EQ20" s="92"/>
      <c r="ER20" s="92"/>
    </row>
    <row r="21" spans="130:148" x14ac:dyDescent="0.2">
      <c r="DZ21" s="92"/>
      <c r="EA21" s="92"/>
      <c r="EB21" s="92"/>
      <c r="EC21" s="92"/>
      <c r="ED21" s="92"/>
      <c r="EE21" s="92"/>
      <c r="EF21" s="92"/>
      <c r="EG21" s="92"/>
      <c r="EH21" s="92"/>
      <c r="EI21" s="92"/>
      <c r="EJ21" s="92"/>
      <c r="EK21" s="92"/>
      <c r="EL21" s="92"/>
      <c r="EM21" s="92"/>
      <c r="EN21" s="92"/>
      <c r="EO21" s="92"/>
      <c r="EP21" s="92"/>
      <c r="EQ21" s="92"/>
      <c r="ER21" s="92"/>
    </row>
    <row r="22" spans="130:148" x14ac:dyDescent="0.2">
      <c r="DZ22" s="92"/>
      <c r="EA22" s="92"/>
      <c r="EB22" s="92"/>
      <c r="EC22" s="92"/>
      <c r="ED22" s="92"/>
      <c r="EE22" s="92"/>
      <c r="EF22" s="92"/>
      <c r="EG22" s="92"/>
      <c r="EH22" s="92"/>
      <c r="EI22" s="92"/>
      <c r="EJ22" s="92"/>
      <c r="EK22" s="92"/>
      <c r="EL22" s="92"/>
      <c r="EM22" s="92"/>
      <c r="EN22" s="92"/>
      <c r="EO22" s="92"/>
      <c r="EP22" s="92"/>
      <c r="EQ22" s="92"/>
      <c r="ER22" s="92"/>
    </row>
    <row r="23" spans="130:148" x14ac:dyDescent="0.2">
      <c r="DZ23" s="92"/>
      <c r="EA23" s="92"/>
      <c r="EB23" s="92"/>
      <c r="EC23" s="92"/>
      <c r="ED23" s="92"/>
      <c r="EE23" s="92"/>
      <c r="EF23" s="92"/>
      <c r="EG23" s="92"/>
      <c r="EH23" s="92"/>
      <c r="EI23" s="92"/>
      <c r="EJ23" s="92"/>
      <c r="EK23" s="92"/>
      <c r="EL23" s="92"/>
      <c r="EM23" s="92"/>
      <c r="EN23" s="92"/>
      <c r="EO23" s="92"/>
      <c r="EP23" s="92"/>
      <c r="EQ23" s="92"/>
      <c r="ER23" s="92"/>
    </row>
    <row r="24" spans="130:148" x14ac:dyDescent="0.2">
      <c r="DZ24" s="92"/>
      <c r="EA24" s="92"/>
      <c r="EB24" s="92"/>
      <c r="EC24" s="92"/>
      <c r="ED24" s="92"/>
      <c r="EE24" s="92"/>
      <c r="EF24" s="92"/>
      <c r="EG24" s="92"/>
      <c r="EH24" s="92"/>
      <c r="EI24" s="92"/>
      <c r="EJ24" s="92"/>
      <c r="EK24" s="92"/>
      <c r="EL24" s="92"/>
      <c r="EM24" s="92"/>
      <c r="EN24" s="92"/>
      <c r="EO24" s="92"/>
      <c r="EP24" s="92"/>
      <c r="EQ24" s="92"/>
      <c r="ER24" s="92"/>
    </row>
    <row r="25" spans="130:148" x14ac:dyDescent="0.2">
      <c r="DZ25" s="92"/>
      <c r="EA25" s="92"/>
      <c r="EB25" s="92"/>
      <c r="EC25" s="92"/>
      <c r="ED25" s="92"/>
      <c r="EE25" s="92"/>
      <c r="EF25" s="92"/>
      <c r="EG25" s="92"/>
      <c r="EH25" s="92"/>
      <c r="EI25" s="92"/>
      <c r="EJ25" s="92"/>
      <c r="EK25" s="92"/>
      <c r="EL25" s="92"/>
      <c r="EM25" s="92"/>
      <c r="EN25" s="92"/>
      <c r="EO25" s="92"/>
      <c r="EP25" s="92"/>
      <c r="EQ25" s="92"/>
      <c r="ER25" s="92"/>
    </row>
    <row r="26" spans="130:148" x14ac:dyDescent="0.2">
      <c r="DZ26" s="92"/>
      <c r="EA26" s="92"/>
      <c r="EB26" s="92"/>
      <c r="EC26" s="92"/>
      <c r="ED26" s="92"/>
      <c r="EE26" s="92"/>
      <c r="EF26" s="92"/>
      <c r="EG26" s="92"/>
      <c r="EH26" s="92"/>
      <c r="EI26" s="92"/>
      <c r="EJ26" s="92"/>
      <c r="EK26" s="92"/>
      <c r="EL26" s="92"/>
      <c r="EM26" s="92"/>
      <c r="EN26" s="92"/>
      <c r="EO26" s="92"/>
      <c r="EP26" s="92"/>
      <c r="EQ26" s="92"/>
      <c r="ER26" s="92"/>
    </row>
    <row r="27" spans="130:148" x14ac:dyDescent="0.2">
      <c r="DZ27" s="92"/>
      <c r="EA27" s="92"/>
      <c r="EB27" s="92"/>
      <c r="EC27" s="92"/>
      <c r="ED27" s="92"/>
      <c r="EE27" s="92"/>
      <c r="EF27" s="92"/>
      <c r="EG27" s="92"/>
      <c r="EH27" s="92"/>
      <c r="EI27" s="92"/>
      <c r="EJ27" s="92"/>
      <c r="EK27" s="92"/>
      <c r="EL27" s="92"/>
      <c r="EM27" s="92"/>
      <c r="EN27" s="92"/>
      <c r="EO27" s="92"/>
      <c r="EP27" s="92"/>
      <c r="EQ27" s="92"/>
      <c r="ER27" s="92"/>
    </row>
    <row r="28" spans="130:148" x14ac:dyDescent="0.2">
      <c r="DZ28" s="92"/>
      <c r="EA28" s="92"/>
      <c r="EB28" s="92"/>
      <c r="EC28" s="92"/>
      <c r="ED28" s="92"/>
      <c r="EE28" s="92"/>
      <c r="EF28" s="92"/>
      <c r="EG28" s="92"/>
      <c r="EH28" s="92"/>
      <c r="EI28" s="92"/>
      <c r="EJ28" s="92"/>
      <c r="EK28" s="92"/>
      <c r="EL28" s="92"/>
      <c r="EM28" s="92"/>
      <c r="EN28" s="92"/>
      <c r="EO28" s="92"/>
      <c r="EP28" s="92"/>
      <c r="EQ28" s="92"/>
      <c r="ER28" s="92"/>
    </row>
    <row r="29" spans="130:148" x14ac:dyDescent="0.2">
      <c r="DZ29" s="92"/>
      <c r="EA29" s="92"/>
      <c r="EB29" s="92"/>
      <c r="EC29" s="92"/>
      <c r="ED29" s="92"/>
      <c r="EE29" s="92"/>
      <c r="EF29" s="92"/>
      <c r="EG29" s="92"/>
      <c r="EH29" s="92"/>
      <c r="EI29" s="92"/>
      <c r="EJ29" s="92"/>
      <c r="EK29" s="92"/>
      <c r="EL29" s="92"/>
      <c r="EM29" s="92"/>
      <c r="EN29" s="92"/>
      <c r="EO29" s="92"/>
      <c r="EP29" s="92"/>
      <c r="EQ29" s="92"/>
      <c r="ER29" s="92"/>
    </row>
    <row r="30" spans="130:148" x14ac:dyDescent="0.2">
      <c r="DZ30" s="92"/>
      <c r="EA30" s="92"/>
      <c r="EB30" s="92"/>
      <c r="EC30" s="92"/>
      <c r="ED30" s="92"/>
      <c r="EE30" s="92"/>
      <c r="EF30" s="92"/>
      <c r="EG30" s="92"/>
      <c r="EH30" s="92"/>
      <c r="EI30" s="92"/>
      <c r="EJ30" s="92"/>
      <c r="EK30" s="92"/>
      <c r="EL30" s="92"/>
      <c r="EM30" s="92"/>
      <c r="EN30" s="92"/>
      <c r="EO30" s="92"/>
      <c r="EP30" s="92"/>
      <c r="EQ30" s="92"/>
      <c r="ER30" s="92"/>
    </row>
    <row r="31" spans="130:148" x14ac:dyDescent="0.2">
      <c r="DZ31" s="92"/>
      <c r="EA31" s="92"/>
      <c r="EB31" s="92"/>
      <c r="EC31" s="92"/>
      <c r="ED31" s="92"/>
      <c r="EE31" s="92"/>
      <c r="EF31" s="92"/>
      <c r="EG31" s="92"/>
      <c r="EH31" s="92"/>
      <c r="EI31" s="92"/>
      <c r="EJ31" s="92"/>
      <c r="EK31" s="92"/>
      <c r="EL31" s="92"/>
      <c r="EM31" s="92"/>
      <c r="EN31" s="92"/>
      <c r="EO31" s="92"/>
      <c r="EP31" s="92"/>
      <c r="EQ31" s="92"/>
      <c r="ER31" s="92"/>
    </row>
    <row r="32" spans="130:148" x14ac:dyDescent="0.2">
      <c r="DZ32" s="92"/>
      <c r="EA32" s="92"/>
      <c r="EB32" s="92"/>
      <c r="EC32" s="92"/>
      <c r="ED32" s="92"/>
      <c r="EE32" s="92"/>
      <c r="EF32" s="92"/>
      <c r="EG32" s="92"/>
      <c r="EH32" s="92"/>
      <c r="EI32" s="92"/>
      <c r="EJ32" s="92"/>
      <c r="EK32" s="92"/>
      <c r="EL32" s="92"/>
      <c r="EM32" s="92"/>
      <c r="EN32" s="92"/>
      <c r="EO32" s="92"/>
      <c r="EP32" s="92"/>
      <c r="EQ32" s="92"/>
      <c r="ER32" s="92"/>
    </row>
    <row r="33" spans="130:148" x14ac:dyDescent="0.2">
      <c r="DZ33" s="92"/>
      <c r="EA33" s="92"/>
      <c r="EB33" s="92"/>
      <c r="EC33" s="92"/>
      <c r="ED33" s="92"/>
      <c r="EE33" s="92"/>
      <c r="EF33" s="92"/>
      <c r="EG33" s="92"/>
      <c r="EH33" s="92"/>
      <c r="EI33" s="92"/>
      <c r="EJ33" s="92"/>
      <c r="EK33" s="92"/>
      <c r="EL33" s="92"/>
      <c r="EM33" s="92"/>
      <c r="EN33" s="92"/>
      <c r="EO33" s="92"/>
      <c r="EP33" s="92"/>
      <c r="EQ33" s="92"/>
      <c r="ER33" s="92"/>
    </row>
    <row r="34" spans="130:148" x14ac:dyDescent="0.2">
      <c r="DZ34" s="92"/>
      <c r="EA34" s="92"/>
      <c r="EB34" s="92"/>
      <c r="EC34" s="92"/>
      <c r="ED34" s="92"/>
      <c r="EE34" s="92"/>
      <c r="EF34" s="92"/>
      <c r="EG34" s="92"/>
      <c r="EH34" s="92"/>
      <c r="EI34" s="92"/>
      <c r="EJ34" s="92"/>
      <c r="EK34" s="92"/>
      <c r="EL34" s="92"/>
      <c r="EM34" s="92"/>
      <c r="EN34" s="92"/>
      <c r="EO34" s="92"/>
      <c r="EP34" s="92"/>
      <c r="EQ34" s="92"/>
      <c r="ER34" s="92"/>
    </row>
    <row r="35" spans="130:148" x14ac:dyDescent="0.2">
      <c r="DZ35" s="92"/>
      <c r="EA35" s="92"/>
      <c r="EB35" s="92"/>
      <c r="EC35" s="92"/>
      <c r="ED35" s="92"/>
      <c r="EE35" s="92"/>
      <c r="EF35" s="92"/>
      <c r="EG35" s="92"/>
      <c r="EH35" s="92"/>
      <c r="EI35" s="92"/>
      <c r="EJ35" s="92"/>
      <c r="EK35" s="92"/>
      <c r="EL35" s="92"/>
      <c r="EM35" s="92"/>
      <c r="EN35" s="92"/>
      <c r="EO35" s="92"/>
      <c r="EP35" s="92"/>
      <c r="EQ35" s="92"/>
      <c r="ER35" s="92"/>
    </row>
    <row r="36" spans="130:148" x14ac:dyDescent="0.2">
      <c r="DZ36" s="92"/>
      <c r="EA36" s="92"/>
      <c r="EB36" s="92"/>
      <c r="EC36" s="92"/>
      <c r="ED36" s="92"/>
      <c r="EE36" s="92"/>
      <c r="EF36" s="92"/>
      <c r="EG36" s="92"/>
      <c r="EH36" s="92"/>
      <c r="EI36" s="92"/>
      <c r="EJ36" s="92"/>
      <c r="EK36" s="92"/>
      <c r="EL36" s="92"/>
      <c r="EM36" s="92"/>
      <c r="EN36" s="92"/>
      <c r="EO36" s="92"/>
      <c r="EP36" s="92"/>
      <c r="EQ36" s="92"/>
      <c r="ER36" s="92"/>
    </row>
    <row r="37" spans="130:148" x14ac:dyDescent="0.2">
      <c r="DZ37" s="92"/>
      <c r="EA37" s="92"/>
      <c r="EB37" s="92"/>
      <c r="EC37" s="92"/>
      <c r="ED37" s="92"/>
      <c r="EE37" s="92"/>
      <c r="EF37" s="92"/>
      <c r="EG37" s="92"/>
      <c r="EH37" s="92"/>
      <c r="EI37" s="92"/>
      <c r="EJ37" s="92"/>
      <c r="EK37" s="92"/>
      <c r="EL37" s="92"/>
      <c r="EM37" s="92"/>
      <c r="EN37" s="92"/>
      <c r="EO37" s="92"/>
      <c r="EP37" s="92"/>
      <c r="EQ37" s="92"/>
      <c r="ER37" s="92"/>
    </row>
    <row r="38" spans="130:148" x14ac:dyDescent="0.2">
      <c r="DZ38" s="92"/>
      <c r="EA38" s="92"/>
      <c r="EB38" s="92"/>
      <c r="EC38" s="92"/>
      <c r="ED38" s="92"/>
      <c r="EE38" s="92"/>
      <c r="EF38" s="92"/>
      <c r="EG38" s="92"/>
      <c r="EH38" s="92"/>
      <c r="EI38" s="92"/>
      <c r="EJ38" s="92"/>
      <c r="EK38" s="92"/>
      <c r="EL38" s="92"/>
      <c r="EM38" s="92"/>
      <c r="EN38" s="92"/>
      <c r="EO38" s="92"/>
      <c r="EP38" s="92"/>
      <c r="EQ38" s="92"/>
      <c r="ER38" s="92"/>
    </row>
    <row r="39" spans="130:148" x14ac:dyDescent="0.2">
      <c r="DZ39" s="92"/>
      <c r="EA39" s="92"/>
      <c r="EB39" s="92"/>
      <c r="EC39" s="92"/>
      <c r="ED39" s="92"/>
      <c r="EE39" s="92"/>
      <c r="EF39" s="92"/>
      <c r="EG39" s="92"/>
      <c r="EH39" s="92"/>
      <c r="EI39" s="92"/>
      <c r="EJ39" s="92"/>
      <c r="EK39" s="92"/>
      <c r="EL39" s="92"/>
      <c r="EM39" s="92"/>
      <c r="EN39" s="92"/>
      <c r="EO39" s="92"/>
      <c r="EP39" s="92"/>
      <c r="EQ39" s="92"/>
      <c r="ER39" s="92"/>
    </row>
    <row r="40" spans="130:148" x14ac:dyDescent="0.2">
      <c r="DZ40" s="92"/>
      <c r="EA40" s="92"/>
      <c r="EB40" s="92"/>
      <c r="EC40" s="92"/>
      <c r="ED40" s="92"/>
      <c r="EE40" s="92"/>
      <c r="EF40" s="92"/>
      <c r="EG40" s="92"/>
      <c r="EH40" s="92"/>
      <c r="EI40" s="92"/>
      <c r="EJ40" s="92"/>
      <c r="EK40" s="92"/>
      <c r="EL40" s="92"/>
      <c r="EM40" s="92"/>
      <c r="EN40" s="92"/>
      <c r="EO40" s="92"/>
      <c r="EP40" s="92"/>
      <c r="EQ40" s="92"/>
      <c r="ER40" s="92"/>
    </row>
    <row r="41" spans="130:148" x14ac:dyDescent="0.2">
      <c r="DZ41" s="92"/>
      <c r="EA41" s="92"/>
      <c r="EB41" s="92"/>
      <c r="EC41" s="92"/>
      <c r="ED41" s="92"/>
      <c r="EE41" s="92"/>
      <c r="EF41" s="92"/>
      <c r="EG41" s="92"/>
      <c r="EH41" s="92"/>
      <c r="EI41" s="92"/>
      <c r="EJ41" s="92"/>
      <c r="EK41" s="92"/>
      <c r="EL41" s="92"/>
      <c r="EM41" s="92"/>
      <c r="EN41" s="92"/>
      <c r="EO41" s="92"/>
      <c r="EP41" s="92"/>
      <c r="EQ41" s="92"/>
      <c r="ER41" s="92"/>
    </row>
    <row r="42" spans="130:148" x14ac:dyDescent="0.2">
      <c r="DZ42" s="92"/>
      <c r="EA42" s="92"/>
      <c r="EB42" s="92"/>
      <c r="EC42" s="92"/>
      <c r="ED42" s="92"/>
      <c r="EE42" s="92"/>
      <c r="EF42" s="92"/>
      <c r="EG42" s="92"/>
      <c r="EH42" s="92"/>
      <c r="EI42" s="92"/>
      <c r="EJ42" s="92"/>
      <c r="EK42" s="92"/>
      <c r="EL42" s="92"/>
      <c r="EM42" s="92"/>
      <c r="EN42" s="92"/>
      <c r="EO42" s="92"/>
      <c r="EP42" s="92"/>
      <c r="EQ42" s="92"/>
      <c r="ER42" s="92"/>
    </row>
    <row r="43" spans="130:148" x14ac:dyDescent="0.2">
      <c r="DZ43" s="92"/>
      <c r="EA43" s="92"/>
      <c r="EB43" s="92"/>
      <c r="EC43" s="92"/>
      <c r="ED43" s="92"/>
      <c r="EE43" s="92"/>
      <c r="EF43" s="92"/>
      <c r="EG43" s="92"/>
      <c r="EH43" s="92"/>
      <c r="EI43" s="92"/>
      <c r="EJ43" s="92"/>
      <c r="EK43" s="92"/>
      <c r="EL43" s="92"/>
      <c r="EM43" s="92"/>
      <c r="EN43" s="92"/>
      <c r="EO43" s="92"/>
      <c r="EP43" s="92"/>
      <c r="EQ43" s="92"/>
      <c r="ER43" s="92"/>
    </row>
    <row r="44" spans="130:148" x14ac:dyDescent="0.2">
      <c r="DZ44" s="92"/>
      <c r="EA44" s="92"/>
      <c r="EB44" s="92"/>
      <c r="EC44" s="92"/>
      <c r="ED44" s="92"/>
      <c r="EE44" s="92"/>
      <c r="EF44" s="92"/>
      <c r="EG44" s="92"/>
      <c r="EH44" s="92"/>
      <c r="EI44" s="92"/>
      <c r="EJ44" s="92"/>
      <c r="EK44" s="92"/>
      <c r="EL44" s="92"/>
      <c r="EM44" s="92"/>
      <c r="EN44" s="92"/>
      <c r="EO44" s="92"/>
      <c r="EP44" s="92"/>
      <c r="EQ44" s="92"/>
      <c r="ER44" s="92"/>
    </row>
    <row r="45" spans="130:148" x14ac:dyDescent="0.2">
      <c r="DZ45" s="92"/>
      <c r="EA45" s="92"/>
      <c r="EB45" s="92"/>
      <c r="EC45" s="92"/>
      <c r="ED45" s="92"/>
      <c r="EE45" s="92"/>
      <c r="EF45" s="92"/>
      <c r="EG45" s="92"/>
      <c r="EH45" s="92"/>
      <c r="EI45" s="92"/>
      <c r="EJ45" s="92"/>
      <c r="EK45" s="92"/>
      <c r="EL45" s="92"/>
      <c r="EM45" s="92"/>
      <c r="EN45" s="92"/>
      <c r="EO45" s="92"/>
      <c r="EP45" s="92"/>
      <c r="EQ45" s="92"/>
      <c r="ER45" s="92"/>
    </row>
    <row r="46" spans="130:148" x14ac:dyDescent="0.2">
      <c r="DZ46" s="92"/>
      <c r="EA46" s="92"/>
      <c r="EB46" s="92"/>
      <c r="EC46" s="92"/>
      <c r="ED46" s="92"/>
      <c r="EE46" s="92"/>
      <c r="EF46" s="92"/>
      <c r="EG46" s="92"/>
      <c r="EH46" s="92"/>
      <c r="EI46" s="92"/>
      <c r="EJ46" s="92"/>
      <c r="EK46" s="92"/>
      <c r="EL46" s="92"/>
      <c r="EM46" s="92"/>
      <c r="EN46" s="92"/>
      <c r="EO46" s="92"/>
      <c r="EP46" s="92"/>
      <c r="EQ46" s="92"/>
      <c r="ER46" s="92"/>
    </row>
    <row r="47" spans="130:148" x14ac:dyDescent="0.2">
      <c r="DZ47" s="92"/>
      <c r="EA47" s="92"/>
      <c r="EB47" s="92"/>
      <c r="EC47" s="92"/>
      <c r="ED47" s="92"/>
      <c r="EE47" s="92"/>
      <c r="EF47" s="92"/>
      <c r="EG47" s="92"/>
      <c r="EH47" s="92"/>
      <c r="EI47" s="92"/>
      <c r="EJ47" s="92"/>
      <c r="EK47" s="92"/>
      <c r="EL47" s="92"/>
      <c r="EM47" s="92"/>
      <c r="EN47" s="92"/>
      <c r="EO47" s="92"/>
      <c r="EP47" s="92"/>
      <c r="EQ47" s="92"/>
      <c r="ER47" s="92"/>
    </row>
    <row r="48" spans="130:148" x14ac:dyDescent="0.2">
      <c r="DZ48" s="92"/>
      <c r="EA48" s="92"/>
      <c r="EB48" s="92"/>
      <c r="EC48" s="92"/>
      <c r="ED48" s="92"/>
      <c r="EE48" s="92"/>
      <c r="EF48" s="92"/>
      <c r="EG48" s="92"/>
      <c r="EH48" s="92"/>
      <c r="EI48" s="92"/>
      <c r="EJ48" s="92"/>
      <c r="EK48" s="92"/>
      <c r="EL48" s="92"/>
      <c r="EM48" s="92"/>
      <c r="EN48" s="92"/>
      <c r="EO48" s="92"/>
      <c r="EP48" s="92"/>
      <c r="EQ48" s="92"/>
      <c r="ER48" s="92"/>
    </row>
    <row r="49" spans="130:148" x14ac:dyDescent="0.2">
      <c r="DZ49" s="92"/>
      <c r="EA49" s="92"/>
      <c r="EB49" s="92"/>
      <c r="EC49" s="92"/>
      <c r="ED49" s="92"/>
      <c r="EE49" s="92"/>
      <c r="EF49" s="92"/>
      <c r="EG49" s="92"/>
      <c r="EH49" s="92"/>
      <c r="EI49" s="92"/>
      <c r="EJ49" s="92"/>
      <c r="EK49" s="92"/>
      <c r="EL49" s="92"/>
      <c r="EM49" s="92"/>
      <c r="EN49" s="92"/>
      <c r="EO49" s="92"/>
      <c r="EP49" s="92"/>
      <c r="EQ49" s="92"/>
      <c r="ER49" s="92"/>
    </row>
    <row r="50" spans="130:148" x14ac:dyDescent="0.2">
      <c r="DZ50" s="92"/>
      <c r="EA50" s="92"/>
      <c r="EB50" s="92"/>
      <c r="EC50" s="92"/>
      <c r="ED50" s="92"/>
      <c r="EE50" s="92"/>
      <c r="EF50" s="92"/>
      <c r="EG50" s="92"/>
      <c r="EH50" s="92"/>
      <c r="EI50" s="92"/>
      <c r="EJ50" s="92"/>
      <c r="EK50" s="92"/>
      <c r="EL50" s="92"/>
      <c r="EM50" s="92"/>
      <c r="EN50" s="92"/>
      <c r="EO50" s="92"/>
      <c r="EP50" s="92"/>
      <c r="EQ50" s="92"/>
      <c r="ER50" s="92"/>
    </row>
    <row r="51" spans="130:148" x14ac:dyDescent="0.2">
      <c r="DZ51" s="92"/>
      <c r="EA51" s="92"/>
      <c r="EB51" s="92"/>
      <c r="EC51" s="92"/>
      <c r="ED51" s="92"/>
      <c r="EE51" s="92"/>
      <c r="EF51" s="92"/>
      <c r="EG51" s="92"/>
      <c r="EH51" s="92"/>
      <c r="EI51" s="92"/>
      <c r="EJ51" s="92"/>
      <c r="EK51" s="92"/>
      <c r="EL51" s="92"/>
      <c r="EM51" s="92"/>
      <c r="EN51" s="92"/>
      <c r="EO51" s="92"/>
      <c r="EP51" s="92"/>
      <c r="EQ51" s="92"/>
      <c r="ER51" s="92"/>
    </row>
    <row r="52" spans="130:148" x14ac:dyDescent="0.2">
      <c r="DZ52" s="92"/>
      <c r="EA52" s="92"/>
      <c r="EB52" s="92"/>
      <c r="EC52" s="92"/>
      <c r="ED52" s="92"/>
      <c r="EE52" s="92"/>
      <c r="EF52" s="92"/>
      <c r="EG52" s="92"/>
      <c r="EH52" s="92"/>
      <c r="EI52" s="92"/>
      <c r="EJ52" s="92"/>
      <c r="EK52" s="92"/>
      <c r="EL52" s="92"/>
      <c r="EM52" s="92"/>
      <c r="EN52" s="92"/>
      <c r="EO52" s="92"/>
      <c r="EP52" s="92"/>
      <c r="EQ52" s="92"/>
      <c r="ER52" s="92"/>
    </row>
    <row r="53" spans="130:148" x14ac:dyDescent="0.2">
      <c r="DZ53" s="92"/>
      <c r="EA53" s="92"/>
      <c r="EB53" s="92"/>
      <c r="EC53" s="92"/>
      <c r="ED53" s="92"/>
      <c r="EE53" s="92"/>
      <c r="EF53" s="92"/>
      <c r="EG53" s="92"/>
      <c r="EH53" s="92"/>
      <c r="EI53" s="92"/>
      <c r="EJ53" s="92"/>
      <c r="EK53" s="92"/>
      <c r="EL53" s="92"/>
      <c r="EM53" s="92"/>
      <c r="EN53" s="92"/>
      <c r="EO53" s="92"/>
      <c r="EP53" s="92"/>
      <c r="EQ53" s="92"/>
      <c r="ER53" s="92"/>
    </row>
    <row r="54" spans="130:148" x14ac:dyDescent="0.2">
      <c r="DZ54" s="92"/>
      <c r="EA54" s="92"/>
      <c r="EB54" s="92"/>
      <c r="EC54" s="92"/>
      <c r="ED54" s="92"/>
      <c r="EE54" s="92"/>
      <c r="EF54" s="92"/>
      <c r="EG54" s="92"/>
      <c r="EH54" s="92"/>
      <c r="EI54" s="92"/>
      <c r="EJ54" s="92"/>
      <c r="EK54" s="92"/>
      <c r="EL54" s="92"/>
      <c r="EM54" s="92"/>
      <c r="EN54" s="92"/>
      <c r="EO54" s="92"/>
      <c r="EP54" s="92"/>
      <c r="EQ54" s="92"/>
      <c r="ER54" s="92"/>
    </row>
    <row r="55" spans="130:148" x14ac:dyDescent="0.2">
      <c r="DZ55" s="92"/>
      <c r="EA55" s="92"/>
      <c r="EB55" s="92"/>
      <c r="EC55" s="92"/>
      <c r="ED55" s="92"/>
      <c r="EE55" s="92"/>
      <c r="EF55" s="92"/>
      <c r="EG55" s="92"/>
      <c r="EH55" s="92"/>
      <c r="EI55" s="92"/>
      <c r="EJ55" s="92"/>
      <c r="EK55" s="92"/>
      <c r="EL55" s="92"/>
      <c r="EM55" s="92"/>
      <c r="EN55" s="92"/>
      <c r="EO55" s="92"/>
      <c r="EP55" s="92"/>
      <c r="EQ55" s="92"/>
      <c r="ER55" s="92"/>
    </row>
    <row r="56" spans="130:148" x14ac:dyDescent="0.2">
      <c r="DZ56" s="92"/>
      <c r="EA56" s="92"/>
      <c r="EB56" s="92"/>
      <c r="EC56" s="92"/>
      <c r="ED56" s="92"/>
      <c r="EE56" s="92"/>
      <c r="EF56" s="92"/>
      <c r="EG56" s="92"/>
      <c r="EH56" s="92"/>
      <c r="EI56" s="92"/>
      <c r="EJ56" s="92"/>
      <c r="EK56" s="92"/>
      <c r="EL56" s="92"/>
      <c r="EM56" s="92"/>
      <c r="EN56" s="92"/>
      <c r="EO56" s="92"/>
      <c r="EP56" s="92"/>
      <c r="EQ56" s="92"/>
      <c r="ER56" s="92"/>
    </row>
    <row r="57" spans="130:148" x14ac:dyDescent="0.2">
      <c r="DZ57" s="92"/>
      <c r="EA57" s="92"/>
      <c r="EB57" s="92"/>
      <c r="EC57" s="92"/>
      <c r="ED57" s="92"/>
      <c r="EE57" s="92"/>
      <c r="EF57" s="92"/>
      <c r="EG57" s="92"/>
      <c r="EH57" s="92"/>
      <c r="EI57" s="92"/>
      <c r="EJ57" s="92"/>
      <c r="EK57" s="92"/>
      <c r="EL57" s="92"/>
      <c r="EM57" s="92"/>
      <c r="EN57" s="92"/>
      <c r="EO57" s="92"/>
      <c r="EP57" s="92"/>
      <c r="EQ57" s="92"/>
      <c r="ER57" s="92"/>
    </row>
    <row r="58" spans="130:148" x14ac:dyDescent="0.2">
      <c r="DZ58" s="92"/>
      <c r="EA58" s="92"/>
      <c r="EB58" s="92"/>
      <c r="EC58" s="92"/>
      <c r="ED58" s="92"/>
      <c r="EE58" s="92"/>
      <c r="EF58" s="92"/>
      <c r="EG58" s="92"/>
      <c r="EH58" s="92"/>
      <c r="EI58" s="92"/>
      <c r="EJ58" s="92"/>
      <c r="EK58" s="92"/>
      <c r="EL58" s="92"/>
      <c r="EM58" s="92"/>
      <c r="EN58" s="92"/>
      <c r="EO58" s="92"/>
      <c r="EP58" s="92"/>
      <c r="EQ58" s="92"/>
      <c r="ER58" s="92"/>
    </row>
    <row r="59" spans="130:148" x14ac:dyDescent="0.2">
      <c r="DZ59" s="92"/>
      <c r="EA59" s="92"/>
      <c r="EB59" s="92"/>
      <c r="EC59" s="92"/>
      <c r="ED59" s="92"/>
      <c r="EE59" s="92"/>
      <c r="EF59" s="92"/>
      <c r="EG59" s="92"/>
      <c r="EH59" s="92"/>
      <c r="EI59" s="92"/>
      <c r="EJ59" s="92"/>
      <c r="EK59" s="92"/>
      <c r="EL59" s="92"/>
      <c r="EM59" s="92"/>
      <c r="EN59" s="92"/>
      <c r="EO59" s="92"/>
      <c r="EP59" s="92"/>
      <c r="EQ59" s="92"/>
      <c r="ER59" s="92"/>
    </row>
    <row r="60" spans="130:148" x14ac:dyDescent="0.2">
      <c r="DZ60" s="92"/>
      <c r="EA60" s="92"/>
      <c r="EB60" s="92"/>
      <c r="EC60" s="92"/>
      <c r="ED60" s="92"/>
      <c r="EE60" s="92"/>
      <c r="EF60" s="92"/>
      <c r="EG60" s="92"/>
      <c r="EH60" s="92"/>
      <c r="EI60" s="92"/>
      <c r="EJ60" s="92"/>
      <c r="EK60" s="92"/>
      <c r="EL60" s="92"/>
      <c r="EM60" s="92"/>
      <c r="EN60" s="92"/>
      <c r="EO60" s="92"/>
      <c r="EP60" s="92"/>
      <c r="EQ60" s="92"/>
      <c r="ER60" s="92"/>
    </row>
    <row r="61" spans="130:148" x14ac:dyDescent="0.2">
      <c r="DZ61" s="92"/>
      <c r="EA61" s="92"/>
      <c r="EB61" s="92"/>
      <c r="EC61" s="92"/>
      <c r="ED61" s="92"/>
      <c r="EE61" s="92"/>
      <c r="EF61" s="92"/>
      <c r="EG61" s="92"/>
      <c r="EH61" s="92"/>
      <c r="EI61" s="92"/>
      <c r="EJ61" s="92"/>
      <c r="EK61" s="92"/>
      <c r="EL61" s="92"/>
      <c r="EM61" s="92"/>
      <c r="EN61" s="92"/>
      <c r="EO61" s="92"/>
      <c r="EP61" s="92"/>
      <c r="EQ61" s="92"/>
      <c r="ER61" s="92"/>
    </row>
    <row r="62" spans="130:148" x14ac:dyDescent="0.2">
      <c r="DZ62" s="92"/>
      <c r="EA62" s="92"/>
      <c r="EB62" s="92"/>
      <c r="EC62" s="92"/>
      <c r="ED62" s="92"/>
      <c r="EE62" s="92"/>
      <c r="EF62" s="92"/>
      <c r="EG62" s="92"/>
      <c r="EH62" s="92"/>
      <c r="EI62" s="92"/>
      <c r="EJ62" s="92"/>
      <c r="EK62" s="92"/>
      <c r="EL62" s="92"/>
      <c r="EM62" s="92"/>
      <c r="EN62" s="92"/>
      <c r="EO62" s="92"/>
      <c r="EP62" s="92"/>
      <c r="EQ62" s="92"/>
      <c r="ER62" s="92"/>
    </row>
    <row r="63" spans="130:148" x14ac:dyDescent="0.2">
      <c r="DZ63" s="92"/>
      <c r="EA63" s="92"/>
      <c r="EB63" s="92"/>
      <c r="EC63" s="92"/>
      <c r="ED63" s="92"/>
      <c r="EE63" s="92"/>
      <c r="EF63" s="92"/>
      <c r="EG63" s="92"/>
      <c r="EH63" s="92"/>
      <c r="EI63" s="92"/>
      <c r="EJ63" s="92"/>
      <c r="EK63" s="92"/>
      <c r="EL63" s="92"/>
      <c r="EM63" s="92"/>
      <c r="EN63" s="92"/>
      <c r="EO63" s="92"/>
      <c r="EP63" s="92"/>
      <c r="EQ63" s="92"/>
      <c r="ER63" s="92"/>
    </row>
    <row r="64" spans="130:148" x14ac:dyDescent="0.2">
      <c r="DZ64" s="92"/>
      <c r="EA64" s="92"/>
      <c r="EB64" s="92"/>
      <c r="EC64" s="92"/>
      <c r="ED64" s="92"/>
      <c r="EE64" s="92"/>
      <c r="EF64" s="92"/>
      <c r="EG64" s="92"/>
      <c r="EH64" s="92"/>
      <c r="EI64" s="92"/>
      <c r="EJ64" s="92"/>
      <c r="EK64" s="92"/>
      <c r="EL64" s="92"/>
      <c r="EM64" s="92"/>
      <c r="EN64" s="92"/>
      <c r="EO64" s="92"/>
      <c r="EP64" s="92"/>
      <c r="EQ64" s="92"/>
      <c r="ER64" s="92"/>
    </row>
    <row r="65" spans="130:148" x14ac:dyDescent="0.2">
      <c r="DZ65" s="92"/>
      <c r="EA65" s="92"/>
      <c r="EB65" s="92"/>
      <c r="EC65" s="92"/>
      <c r="ED65" s="92"/>
      <c r="EE65" s="92"/>
      <c r="EF65" s="92"/>
      <c r="EG65" s="92"/>
      <c r="EH65" s="92"/>
      <c r="EI65" s="92"/>
      <c r="EJ65" s="92"/>
      <c r="EK65" s="92"/>
      <c r="EL65" s="92"/>
      <c r="EM65" s="92"/>
      <c r="EN65" s="92"/>
      <c r="EO65" s="92"/>
      <c r="EP65" s="92"/>
      <c r="EQ65" s="92"/>
      <c r="ER65" s="92"/>
    </row>
    <row r="66" spans="130:148" x14ac:dyDescent="0.2">
      <c r="DZ66" s="92"/>
      <c r="EA66" s="92"/>
      <c r="EB66" s="92"/>
      <c r="EC66" s="92"/>
      <c r="ED66" s="92"/>
      <c r="EE66" s="92"/>
      <c r="EF66" s="92"/>
      <c r="EG66" s="92"/>
      <c r="EH66" s="92"/>
      <c r="EI66" s="92"/>
      <c r="EJ66" s="92"/>
      <c r="EK66" s="92"/>
      <c r="EL66" s="92"/>
      <c r="EM66" s="92"/>
      <c r="EN66" s="92"/>
      <c r="EO66" s="92"/>
      <c r="EP66" s="92"/>
      <c r="EQ66" s="92"/>
      <c r="ER66" s="92"/>
    </row>
    <row r="67" spans="130:148" x14ac:dyDescent="0.2">
      <c r="DZ67" s="92"/>
      <c r="EA67" s="92"/>
      <c r="EB67" s="92"/>
      <c r="EC67" s="92"/>
      <c r="ED67" s="92"/>
      <c r="EE67" s="92"/>
      <c r="EF67" s="92"/>
      <c r="EG67" s="92"/>
      <c r="EH67" s="92"/>
      <c r="EI67" s="92"/>
      <c r="EJ67" s="92"/>
      <c r="EK67" s="92"/>
      <c r="EL67" s="92"/>
      <c r="EM67" s="92"/>
      <c r="EN67" s="92"/>
      <c r="EO67" s="92"/>
      <c r="EP67" s="92"/>
      <c r="EQ67" s="92"/>
      <c r="ER67" s="92"/>
    </row>
    <row r="68" spans="130:148" x14ac:dyDescent="0.2">
      <c r="DZ68" s="92"/>
      <c r="EA68" s="92"/>
      <c r="EB68" s="92"/>
      <c r="EC68" s="92"/>
      <c r="ED68" s="92"/>
      <c r="EE68" s="92"/>
      <c r="EF68" s="92"/>
      <c r="EG68" s="92"/>
      <c r="EH68" s="92"/>
      <c r="EI68" s="92"/>
      <c r="EJ68" s="92"/>
      <c r="EK68" s="92"/>
      <c r="EL68" s="92"/>
      <c r="EM68" s="92"/>
      <c r="EN68" s="92"/>
      <c r="EO68" s="92"/>
      <c r="EP68" s="92"/>
      <c r="EQ68" s="92"/>
      <c r="ER68" s="92"/>
    </row>
    <row r="69" spans="130:148" x14ac:dyDescent="0.2">
      <c r="DZ69" s="92"/>
      <c r="EA69" s="92"/>
      <c r="EB69" s="92"/>
      <c r="EC69" s="92"/>
      <c r="ED69" s="92"/>
      <c r="EE69" s="92"/>
      <c r="EF69" s="92"/>
      <c r="EG69" s="92"/>
      <c r="EH69" s="92"/>
      <c r="EI69" s="92"/>
      <c r="EJ69" s="92"/>
      <c r="EK69" s="92"/>
      <c r="EL69" s="92"/>
      <c r="EM69" s="92"/>
      <c r="EN69" s="92"/>
      <c r="EO69" s="92"/>
      <c r="EP69" s="92"/>
      <c r="EQ69" s="92"/>
      <c r="ER69" s="92"/>
    </row>
    <row r="70" spans="130:148" x14ac:dyDescent="0.2">
      <c r="DZ70" s="92"/>
      <c r="EA70" s="92"/>
      <c r="EB70" s="92"/>
      <c r="EC70" s="92"/>
      <c r="ED70" s="92"/>
      <c r="EE70" s="92"/>
      <c r="EF70" s="92"/>
      <c r="EG70" s="92"/>
      <c r="EH70" s="92"/>
      <c r="EI70" s="92"/>
      <c r="EJ70" s="92"/>
      <c r="EK70" s="92"/>
      <c r="EL70" s="92"/>
      <c r="EM70" s="92"/>
      <c r="EN70" s="92"/>
      <c r="EO70" s="92"/>
      <c r="EP70" s="92"/>
      <c r="EQ70" s="92"/>
      <c r="ER70" s="92"/>
    </row>
    <row r="71" spans="130:148" x14ac:dyDescent="0.2">
      <c r="DZ71" s="92"/>
      <c r="EA71" s="92"/>
      <c r="EB71" s="92"/>
      <c r="EC71" s="92"/>
      <c r="ED71" s="92"/>
      <c r="EE71" s="92"/>
      <c r="EF71" s="92"/>
      <c r="EG71" s="92"/>
      <c r="EH71" s="92"/>
      <c r="EI71" s="92"/>
      <c r="EJ71" s="92"/>
      <c r="EK71" s="92"/>
      <c r="EL71" s="92"/>
      <c r="EM71" s="92"/>
      <c r="EN71" s="92"/>
      <c r="EO71" s="92"/>
      <c r="EP71" s="92"/>
      <c r="EQ71" s="92"/>
      <c r="ER71" s="92"/>
    </row>
    <row r="72" spans="130:148" x14ac:dyDescent="0.2">
      <c r="DZ72" s="92"/>
      <c r="EA72" s="92"/>
      <c r="EB72" s="92"/>
      <c r="EC72" s="92"/>
      <c r="ED72" s="92"/>
      <c r="EE72" s="92"/>
      <c r="EF72" s="92"/>
      <c r="EG72" s="92"/>
      <c r="EH72" s="92"/>
      <c r="EI72" s="92"/>
      <c r="EJ72" s="92"/>
      <c r="EK72" s="92"/>
      <c r="EL72" s="92"/>
      <c r="EM72" s="92"/>
      <c r="EN72" s="92"/>
      <c r="EO72" s="92"/>
      <c r="EP72" s="92"/>
      <c r="EQ72" s="92"/>
      <c r="ER72" s="92"/>
    </row>
    <row r="73" spans="130:148" x14ac:dyDescent="0.2">
      <c r="DZ73" s="92"/>
      <c r="EA73" s="92"/>
      <c r="EB73" s="92"/>
      <c r="EC73" s="92"/>
      <c r="ED73" s="92"/>
      <c r="EE73" s="92"/>
      <c r="EF73" s="92"/>
      <c r="EG73" s="92"/>
      <c r="EH73" s="92"/>
      <c r="EI73" s="92"/>
      <c r="EJ73" s="92"/>
      <c r="EK73" s="92"/>
      <c r="EL73" s="92"/>
      <c r="EM73" s="92"/>
      <c r="EN73" s="92"/>
      <c r="EO73" s="92"/>
      <c r="EP73" s="92"/>
      <c r="EQ73" s="92"/>
      <c r="ER73" s="92"/>
    </row>
    <row r="74" spans="130:148" x14ac:dyDescent="0.2">
      <c r="DZ74" s="92"/>
      <c r="EA74" s="92"/>
      <c r="EB74" s="92"/>
      <c r="EC74" s="92"/>
      <c r="ED74" s="92"/>
      <c r="EE74" s="92"/>
      <c r="EF74" s="92"/>
      <c r="EG74" s="92"/>
      <c r="EH74" s="92"/>
      <c r="EI74" s="92"/>
      <c r="EJ74" s="92"/>
      <c r="EK74" s="92"/>
      <c r="EL74" s="92"/>
      <c r="EM74" s="92"/>
      <c r="EN74" s="92"/>
      <c r="EO74" s="92"/>
      <c r="EP74" s="92"/>
      <c r="EQ74" s="92"/>
      <c r="ER74" s="92"/>
    </row>
    <row r="75" spans="130:148" x14ac:dyDescent="0.2">
      <c r="DZ75" s="92"/>
      <c r="EA75" s="92"/>
      <c r="EB75" s="92"/>
      <c r="EC75" s="92"/>
      <c r="ED75" s="92"/>
      <c r="EE75" s="92"/>
      <c r="EF75" s="92"/>
      <c r="EG75" s="92"/>
      <c r="EH75" s="92"/>
      <c r="EI75" s="92"/>
      <c r="EJ75" s="92"/>
      <c r="EK75" s="92"/>
      <c r="EL75" s="92"/>
      <c r="EM75" s="92"/>
      <c r="EN75" s="92"/>
      <c r="EO75" s="92"/>
      <c r="EP75" s="92"/>
      <c r="EQ75" s="92"/>
      <c r="ER75" s="92"/>
    </row>
    <row r="76" spans="130:148" x14ac:dyDescent="0.2">
      <c r="DZ76" s="92"/>
      <c r="EA76" s="92"/>
      <c r="EB76" s="92"/>
      <c r="EC76" s="92"/>
      <c r="ED76" s="92"/>
      <c r="EE76" s="92"/>
      <c r="EF76" s="92"/>
      <c r="EG76" s="92"/>
      <c r="EH76" s="92"/>
      <c r="EI76" s="92"/>
      <c r="EJ76" s="92"/>
      <c r="EK76" s="92"/>
      <c r="EL76" s="92"/>
      <c r="EM76" s="92"/>
      <c r="EN76" s="92"/>
      <c r="EO76" s="92"/>
      <c r="EP76" s="92"/>
      <c r="EQ76" s="92"/>
      <c r="ER76" s="92"/>
    </row>
    <row r="77" spans="130:148" x14ac:dyDescent="0.2">
      <c r="DZ77" s="92"/>
      <c r="EA77" s="92"/>
      <c r="EB77" s="92"/>
      <c r="EC77" s="92"/>
      <c r="ED77" s="92"/>
      <c r="EE77" s="92"/>
      <c r="EF77" s="92"/>
      <c r="EG77" s="92"/>
      <c r="EH77" s="92"/>
      <c r="EI77" s="92"/>
      <c r="EJ77" s="92"/>
      <c r="EK77" s="92"/>
      <c r="EL77" s="92"/>
      <c r="EM77" s="92"/>
      <c r="EN77" s="92"/>
      <c r="EO77" s="92"/>
      <c r="EP77" s="92"/>
      <c r="EQ77" s="92"/>
      <c r="ER77" s="92"/>
    </row>
    <row r="78" spans="130:148" x14ac:dyDescent="0.2">
      <c r="DZ78" s="92"/>
      <c r="EA78" s="92"/>
      <c r="EB78" s="92"/>
      <c r="EC78" s="92"/>
      <c r="ED78" s="92"/>
      <c r="EE78" s="92"/>
      <c r="EF78" s="92"/>
      <c r="EG78" s="92"/>
      <c r="EH78" s="92"/>
      <c r="EI78" s="92"/>
      <c r="EJ78" s="92"/>
      <c r="EK78" s="92"/>
      <c r="EL78" s="92"/>
      <c r="EM78" s="92"/>
      <c r="EN78" s="92"/>
      <c r="EO78" s="92"/>
      <c r="EP78" s="92"/>
      <c r="EQ78" s="92"/>
      <c r="ER78" s="92"/>
    </row>
    <row r="79" spans="130:148" x14ac:dyDescent="0.2">
      <c r="DZ79" s="92"/>
      <c r="EA79" s="92"/>
      <c r="EB79" s="92"/>
      <c r="EC79" s="92"/>
      <c r="ED79" s="92"/>
      <c r="EE79" s="92"/>
      <c r="EF79" s="92"/>
      <c r="EG79" s="92"/>
      <c r="EH79" s="92"/>
      <c r="EI79" s="92"/>
      <c r="EJ79" s="92"/>
      <c r="EK79" s="92"/>
      <c r="EL79" s="92"/>
      <c r="EM79" s="92"/>
      <c r="EN79" s="92"/>
      <c r="EO79" s="92"/>
      <c r="EP79" s="92"/>
      <c r="EQ79" s="92"/>
      <c r="ER79" s="92"/>
    </row>
    <row r="80" spans="130:148" x14ac:dyDescent="0.2">
      <c r="DZ80" s="92"/>
      <c r="EA80" s="92"/>
      <c r="EB80" s="92"/>
      <c r="EC80" s="92"/>
      <c r="ED80" s="92"/>
      <c r="EE80" s="92"/>
      <c r="EF80" s="92"/>
      <c r="EG80" s="92"/>
      <c r="EH80" s="92"/>
      <c r="EI80" s="92"/>
      <c r="EJ80" s="92"/>
      <c r="EK80" s="92"/>
      <c r="EL80" s="92"/>
      <c r="EM80" s="92"/>
      <c r="EN80" s="92"/>
      <c r="EO80" s="92"/>
      <c r="EP80" s="92"/>
      <c r="EQ80" s="92"/>
      <c r="ER80" s="92"/>
    </row>
    <row r="81" spans="130:148" x14ac:dyDescent="0.2">
      <c r="DZ81" s="92"/>
      <c r="EA81" s="92"/>
      <c r="EB81" s="92"/>
      <c r="EC81" s="92"/>
      <c r="ED81" s="92"/>
      <c r="EE81" s="92"/>
      <c r="EF81" s="92"/>
      <c r="EG81" s="92"/>
      <c r="EH81" s="92"/>
      <c r="EI81" s="92"/>
      <c r="EJ81" s="92"/>
      <c r="EK81" s="92"/>
      <c r="EL81" s="92"/>
      <c r="EM81" s="92"/>
      <c r="EN81" s="92"/>
      <c r="EO81" s="92"/>
      <c r="EP81" s="92"/>
      <c r="EQ81" s="92"/>
      <c r="ER81" s="92"/>
    </row>
    <row r="82" spans="130:148" x14ac:dyDescent="0.2">
      <c r="DZ82" s="92"/>
      <c r="EA82" s="92"/>
      <c r="EB82" s="92"/>
      <c r="EC82" s="92"/>
      <c r="ED82" s="92"/>
      <c r="EE82" s="92"/>
      <c r="EF82" s="92"/>
      <c r="EG82" s="92"/>
      <c r="EH82" s="92"/>
      <c r="EI82" s="92"/>
      <c r="EJ82" s="92"/>
      <c r="EK82" s="92"/>
      <c r="EL82" s="92"/>
      <c r="EM82" s="92"/>
      <c r="EN82" s="92"/>
      <c r="EO82" s="92"/>
      <c r="EP82" s="92"/>
      <c r="EQ82" s="92"/>
      <c r="ER82" s="92"/>
    </row>
    <row r="83" spans="130:148" x14ac:dyDescent="0.2">
      <c r="DZ83" s="92"/>
      <c r="EA83" s="92"/>
      <c r="EB83" s="92"/>
      <c r="EC83" s="92"/>
      <c r="ED83" s="92"/>
      <c r="EE83" s="92"/>
      <c r="EF83" s="92"/>
      <c r="EG83" s="92"/>
      <c r="EH83" s="92"/>
      <c r="EI83" s="92"/>
      <c r="EJ83" s="92"/>
      <c r="EK83" s="92"/>
      <c r="EL83" s="92"/>
      <c r="EM83" s="92"/>
      <c r="EN83" s="92"/>
      <c r="EO83" s="92"/>
      <c r="EP83" s="92"/>
      <c r="EQ83" s="92"/>
      <c r="ER83" s="92"/>
    </row>
    <row r="84" spans="130:148" x14ac:dyDescent="0.2">
      <c r="DZ84" s="92"/>
      <c r="EA84" s="92"/>
      <c r="EB84" s="92"/>
      <c r="EC84" s="92"/>
      <c r="ED84" s="92"/>
      <c r="EE84" s="92"/>
      <c r="EF84" s="92"/>
      <c r="EG84" s="92"/>
      <c r="EH84" s="92"/>
      <c r="EI84" s="92"/>
      <c r="EJ84" s="92"/>
      <c r="EK84" s="92"/>
      <c r="EL84" s="92"/>
      <c r="EM84" s="92"/>
      <c r="EN84" s="92"/>
      <c r="EO84" s="92"/>
      <c r="EP84" s="92"/>
      <c r="EQ84" s="92"/>
      <c r="ER84" s="92"/>
    </row>
    <row r="85" spans="130:148" x14ac:dyDescent="0.2">
      <c r="DZ85" s="92"/>
      <c r="EA85" s="92"/>
      <c r="EB85" s="92"/>
      <c r="EC85" s="92"/>
      <c r="ED85" s="92"/>
      <c r="EE85" s="92"/>
      <c r="EF85" s="92"/>
      <c r="EG85" s="92"/>
      <c r="EH85" s="92"/>
      <c r="EI85" s="92"/>
      <c r="EJ85" s="92"/>
      <c r="EK85" s="92"/>
      <c r="EL85" s="92"/>
      <c r="EM85" s="92"/>
      <c r="EN85" s="92"/>
      <c r="EO85" s="92"/>
      <c r="EP85" s="92"/>
      <c r="EQ85" s="92"/>
      <c r="ER85" s="92"/>
    </row>
    <row r="86" spans="130:148" x14ac:dyDescent="0.2">
      <c r="DZ86" s="92"/>
      <c r="EA86" s="92"/>
      <c r="EB86" s="92"/>
      <c r="EC86" s="92"/>
      <c r="ED86" s="92"/>
      <c r="EE86" s="92"/>
      <c r="EF86" s="92"/>
      <c r="EG86" s="92"/>
      <c r="EH86" s="92"/>
      <c r="EI86" s="92"/>
      <c r="EJ86" s="92"/>
      <c r="EK86" s="92"/>
      <c r="EL86" s="92"/>
      <c r="EM86" s="92"/>
      <c r="EN86" s="92"/>
      <c r="EO86" s="92"/>
      <c r="EP86" s="92"/>
      <c r="EQ86" s="92"/>
      <c r="ER86" s="92"/>
    </row>
    <row r="87" spans="130:148" x14ac:dyDescent="0.2">
      <c r="DZ87" s="92"/>
      <c r="EA87" s="92"/>
      <c r="EB87" s="92"/>
      <c r="EC87" s="92"/>
      <c r="ED87" s="92"/>
      <c r="EE87" s="92"/>
      <c r="EF87" s="92"/>
      <c r="EG87" s="92"/>
      <c r="EH87" s="92"/>
      <c r="EI87" s="92"/>
      <c r="EJ87" s="92"/>
      <c r="EK87" s="92"/>
      <c r="EL87" s="92"/>
      <c r="EM87" s="92"/>
      <c r="EN87" s="92"/>
      <c r="EO87" s="92"/>
      <c r="EP87" s="92"/>
      <c r="EQ87" s="92"/>
      <c r="ER87" s="92"/>
    </row>
    <row r="88" spans="130:148" x14ac:dyDescent="0.2">
      <c r="DZ88" s="92"/>
      <c r="EA88" s="92"/>
      <c r="EB88" s="92"/>
      <c r="EC88" s="92"/>
      <c r="ED88" s="92"/>
      <c r="EE88" s="92"/>
      <c r="EF88" s="92"/>
      <c r="EG88" s="92"/>
      <c r="EH88" s="92"/>
      <c r="EI88" s="92"/>
      <c r="EJ88" s="92"/>
      <c r="EK88" s="92"/>
      <c r="EL88" s="92"/>
      <c r="EM88" s="92"/>
      <c r="EN88" s="92"/>
      <c r="EO88" s="92"/>
      <c r="EP88" s="92"/>
      <c r="EQ88" s="92"/>
      <c r="ER88" s="92"/>
    </row>
    <row r="89" spans="130:148" x14ac:dyDescent="0.2">
      <c r="DZ89" s="92"/>
      <c r="EA89" s="92"/>
      <c r="EB89" s="92"/>
      <c r="EC89" s="92"/>
      <c r="ED89" s="92"/>
      <c r="EE89" s="92"/>
      <c r="EF89" s="92"/>
      <c r="EG89" s="92"/>
      <c r="EH89" s="92"/>
      <c r="EI89" s="92"/>
      <c r="EJ89" s="92"/>
      <c r="EK89" s="92"/>
      <c r="EL89" s="92"/>
      <c r="EM89" s="92"/>
      <c r="EN89" s="92"/>
      <c r="EO89" s="92"/>
      <c r="EP89" s="92"/>
      <c r="EQ89" s="92"/>
      <c r="ER89" s="92"/>
    </row>
    <row r="90" spans="130:148" x14ac:dyDescent="0.2">
      <c r="DZ90" s="92"/>
      <c r="EA90" s="92"/>
      <c r="EB90" s="92"/>
      <c r="EC90" s="92"/>
      <c r="ED90" s="92"/>
      <c r="EE90" s="92"/>
      <c r="EF90" s="92"/>
      <c r="EG90" s="92"/>
      <c r="EH90" s="92"/>
      <c r="EI90" s="92"/>
      <c r="EJ90" s="92"/>
      <c r="EK90" s="92"/>
      <c r="EL90" s="92"/>
      <c r="EM90" s="92"/>
      <c r="EN90" s="92"/>
      <c r="EO90" s="92"/>
      <c r="EP90" s="92"/>
      <c r="EQ90" s="92"/>
      <c r="ER90" s="92"/>
    </row>
    <row r="91" spans="130:148" x14ac:dyDescent="0.2">
      <c r="DZ91" s="92"/>
      <c r="EA91" s="92"/>
      <c r="EB91" s="92"/>
      <c r="EC91" s="92"/>
      <c r="ED91" s="92"/>
      <c r="EE91" s="92"/>
      <c r="EF91" s="92"/>
      <c r="EG91" s="92"/>
      <c r="EH91" s="92"/>
      <c r="EI91" s="92"/>
      <c r="EJ91" s="92"/>
      <c r="EK91" s="92"/>
      <c r="EL91" s="92"/>
      <c r="EM91" s="92"/>
      <c r="EN91" s="92"/>
      <c r="EO91" s="92"/>
      <c r="EP91" s="92"/>
      <c r="EQ91" s="92"/>
      <c r="ER91" s="92"/>
    </row>
    <row r="92" spans="130:148" x14ac:dyDescent="0.2">
      <c r="DZ92" s="92"/>
      <c r="EA92" s="92"/>
      <c r="EB92" s="92"/>
      <c r="EC92" s="92"/>
      <c r="ED92" s="92"/>
      <c r="EE92" s="92"/>
      <c r="EF92" s="92"/>
      <c r="EG92" s="92"/>
      <c r="EH92" s="92"/>
      <c r="EI92" s="92"/>
      <c r="EJ92" s="92"/>
      <c r="EK92" s="92"/>
      <c r="EL92" s="92"/>
      <c r="EM92" s="92"/>
      <c r="EN92" s="92"/>
      <c r="EO92" s="92"/>
      <c r="EP92" s="92"/>
      <c r="EQ92" s="92"/>
      <c r="ER92" s="92"/>
    </row>
    <row r="93" spans="130:148" x14ac:dyDescent="0.2">
      <c r="DZ93" s="92"/>
      <c r="EA93" s="92"/>
      <c r="EB93" s="92"/>
      <c r="EC93" s="92"/>
      <c r="ED93" s="92"/>
      <c r="EE93" s="92"/>
      <c r="EF93" s="92"/>
      <c r="EG93" s="92"/>
      <c r="EH93" s="92"/>
      <c r="EI93" s="92"/>
      <c r="EJ93" s="92"/>
      <c r="EK93" s="92"/>
      <c r="EL93" s="92"/>
      <c r="EM93" s="92"/>
      <c r="EN93" s="92"/>
      <c r="EO93" s="92"/>
      <c r="EP93" s="92"/>
      <c r="EQ93" s="92"/>
      <c r="ER93" s="92"/>
    </row>
    <row r="94" spans="130:148" x14ac:dyDescent="0.2">
      <c r="DZ94" s="92"/>
      <c r="EA94" s="92"/>
      <c r="EB94" s="92"/>
      <c r="EC94" s="92"/>
      <c r="ED94" s="92"/>
      <c r="EE94" s="92"/>
      <c r="EF94" s="92"/>
      <c r="EG94" s="92"/>
      <c r="EH94" s="92"/>
      <c r="EI94" s="92"/>
      <c r="EJ94" s="92"/>
      <c r="EK94" s="92"/>
      <c r="EL94" s="92"/>
      <c r="EM94" s="92"/>
      <c r="EN94" s="92"/>
      <c r="EO94" s="92"/>
      <c r="EP94" s="92"/>
      <c r="EQ94" s="92"/>
      <c r="ER94" s="92"/>
    </row>
    <row r="95" spans="130:148" x14ac:dyDescent="0.2">
      <c r="DZ95" s="92"/>
      <c r="EA95" s="92"/>
      <c r="EB95" s="92"/>
      <c r="EC95" s="92"/>
      <c r="ED95" s="92"/>
      <c r="EE95" s="92"/>
      <c r="EF95" s="92"/>
      <c r="EG95" s="92"/>
      <c r="EH95" s="92"/>
      <c r="EI95" s="92"/>
      <c r="EJ95" s="92"/>
      <c r="EK95" s="92"/>
      <c r="EL95" s="92"/>
      <c r="EM95" s="92"/>
      <c r="EN95" s="92"/>
      <c r="EO95" s="92"/>
      <c r="EP95" s="92"/>
      <c r="EQ95" s="92"/>
      <c r="ER95" s="92"/>
    </row>
    <row r="96" spans="130:148" x14ac:dyDescent="0.2">
      <c r="DZ96" s="92"/>
      <c r="EA96" s="92"/>
      <c r="EB96" s="92"/>
      <c r="EC96" s="92"/>
      <c r="ED96" s="92"/>
      <c r="EE96" s="92"/>
      <c r="EF96" s="92"/>
      <c r="EG96" s="92"/>
      <c r="EH96" s="92"/>
      <c r="EI96" s="92"/>
      <c r="EJ96" s="92"/>
      <c r="EK96" s="92"/>
      <c r="EL96" s="92"/>
      <c r="EM96" s="92"/>
      <c r="EN96" s="92"/>
      <c r="EO96" s="92"/>
      <c r="EP96" s="92"/>
      <c r="EQ96" s="92"/>
      <c r="ER96" s="92"/>
    </row>
    <row r="97" spans="130:148" x14ac:dyDescent="0.2">
      <c r="DZ97" s="92"/>
      <c r="EA97" s="92"/>
      <c r="EB97" s="92"/>
      <c r="EC97" s="92"/>
      <c r="ED97" s="92"/>
      <c r="EE97" s="92"/>
      <c r="EF97" s="92"/>
      <c r="EG97" s="92"/>
      <c r="EH97" s="92"/>
      <c r="EI97" s="92"/>
      <c r="EJ97" s="92"/>
      <c r="EK97" s="92"/>
      <c r="EL97" s="92"/>
      <c r="EM97" s="92"/>
      <c r="EN97" s="92"/>
      <c r="EO97" s="92"/>
      <c r="EP97" s="92"/>
      <c r="EQ97" s="92"/>
      <c r="ER97" s="92"/>
    </row>
    <row r="98" spans="130:148" x14ac:dyDescent="0.2">
      <c r="DZ98" s="92"/>
      <c r="EA98" s="92"/>
      <c r="EB98" s="92"/>
      <c r="EC98" s="92"/>
      <c r="ED98" s="92"/>
      <c r="EE98" s="92"/>
      <c r="EF98" s="92"/>
      <c r="EG98" s="92"/>
      <c r="EH98" s="92"/>
      <c r="EI98" s="92"/>
      <c r="EJ98" s="92"/>
      <c r="EK98" s="92"/>
      <c r="EL98" s="92"/>
      <c r="EM98" s="92"/>
      <c r="EN98" s="92"/>
      <c r="EO98" s="92"/>
      <c r="EP98" s="92"/>
      <c r="EQ98" s="92"/>
      <c r="ER98" s="92"/>
    </row>
    <row r="99" spans="130:148" x14ac:dyDescent="0.2">
      <c r="DZ99" s="92"/>
      <c r="EA99" s="92"/>
      <c r="EB99" s="92"/>
      <c r="EC99" s="92"/>
      <c r="ED99" s="92"/>
      <c r="EE99" s="92"/>
      <c r="EF99" s="92"/>
      <c r="EG99" s="92"/>
      <c r="EH99" s="92"/>
      <c r="EI99" s="92"/>
      <c r="EJ99" s="92"/>
      <c r="EK99" s="92"/>
      <c r="EL99" s="92"/>
      <c r="EM99" s="92"/>
      <c r="EN99" s="92"/>
      <c r="EO99" s="92"/>
      <c r="EP99" s="92"/>
      <c r="EQ99" s="92"/>
      <c r="ER99" s="92"/>
    </row>
    <row r="100" spans="130:148" x14ac:dyDescent="0.2">
      <c r="DZ100" s="92"/>
      <c r="EA100" s="92"/>
      <c r="EB100" s="92"/>
      <c r="EC100" s="92"/>
      <c r="ED100" s="92"/>
      <c r="EE100" s="92"/>
      <c r="EF100" s="92"/>
      <c r="EG100" s="92"/>
      <c r="EH100" s="92"/>
      <c r="EI100" s="92"/>
      <c r="EJ100" s="92"/>
      <c r="EK100" s="92"/>
      <c r="EL100" s="92"/>
      <c r="EM100" s="92"/>
      <c r="EN100" s="92"/>
      <c r="EO100" s="92"/>
      <c r="EP100" s="92"/>
      <c r="EQ100" s="92"/>
      <c r="ER100" s="92"/>
    </row>
    <row r="101" spans="130:148" x14ac:dyDescent="0.2">
      <c r="DZ101" s="92"/>
      <c r="EA101" s="92"/>
      <c r="EB101" s="92"/>
      <c r="EC101" s="92"/>
      <c r="ED101" s="92"/>
      <c r="EE101" s="92"/>
      <c r="EF101" s="92"/>
      <c r="EG101" s="92"/>
      <c r="EH101" s="92"/>
      <c r="EI101" s="92"/>
      <c r="EJ101" s="92"/>
      <c r="EK101" s="92"/>
      <c r="EL101" s="92"/>
      <c r="EM101" s="92"/>
      <c r="EN101" s="92"/>
      <c r="EO101" s="92"/>
      <c r="EP101" s="92"/>
      <c r="EQ101" s="92"/>
      <c r="ER101" s="92"/>
    </row>
    <row r="102" spans="130:148" x14ac:dyDescent="0.2">
      <c r="DZ102" s="92"/>
      <c r="EA102" s="92"/>
      <c r="EB102" s="92"/>
      <c r="EC102" s="92"/>
      <c r="ED102" s="92"/>
      <c r="EE102" s="92"/>
      <c r="EF102" s="92"/>
      <c r="EG102" s="92"/>
      <c r="EH102" s="92"/>
      <c r="EI102" s="92"/>
      <c r="EJ102" s="92"/>
      <c r="EK102" s="92"/>
      <c r="EL102" s="92"/>
      <c r="EM102" s="92"/>
      <c r="EN102" s="92"/>
      <c r="EO102" s="92"/>
      <c r="EP102" s="92"/>
      <c r="EQ102" s="92"/>
      <c r="ER102" s="92"/>
    </row>
    <row r="103" spans="130:148" x14ac:dyDescent="0.2">
      <c r="DZ103" s="92"/>
      <c r="EA103" s="92"/>
      <c r="EB103" s="92"/>
      <c r="EC103" s="92"/>
      <c r="ED103" s="92"/>
      <c r="EE103" s="92"/>
      <c r="EF103" s="92"/>
      <c r="EG103" s="92"/>
      <c r="EH103" s="92"/>
      <c r="EI103" s="92"/>
      <c r="EJ103" s="92"/>
      <c r="EK103" s="92"/>
      <c r="EL103" s="92"/>
      <c r="EM103" s="92"/>
      <c r="EN103" s="92"/>
      <c r="EO103" s="92"/>
      <c r="EP103" s="92"/>
      <c r="EQ103" s="92"/>
      <c r="ER103" s="92"/>
    </row>
  </sheetData>
  <sheetProtection algorithmName="SHA-512" hashValue="lYKMTcUxGAUfD5Oa+040XNbKsOk2XGU2mMI6+MRzHuBSFY3JUWkf/qYRyfPeSEMlYJn96S76V+XuD/IM+PXwEQ==" saltValue="BABm2uilaA+9qWFdA9YXjQ==" spinCount="100000" sheet="1" objects="1" scenarios="1"/>
  <mergeCells count="132">
    <mergeCell ref="CV1:CX2"/>
    <mergeCell ref="CY1:CY2"/>
    <mergeCell ref="CZ1:DG2"/>
    <mergeCell ref="DH1:DK2"/>
    <mergeCell ref="DG3:DG4"/>
    <mergeCell ref="CB1:CU1"/>
    <mergeCell ref="DL1:DO2"/>
    <mergeCell ref="CL3:CM3"/>
    <mergeCell ref="CN3:CO3"/>
    <mergeCell ref="CP3:CQ3"/>
    <mergeCell ref="CR3:CS3"/>
    <mergeCell ref="CT3:CU3"/>
    <mergeCell ref="DO3:DO4"/>
    <mergeCell ref="DI3:DI4"/>
    <mergeCell ref="DJ3:DJ4"/>
    <mergeCell ref="DK3:DK4"/>
    <mergeCell ref="DL3:DL4"/>
    <mergeCell ref="DM3:DM4"/>
    <mergeCell ref="DN3:DN4"/>
    <mergeCell ref="CT4:CU4"/>
    <mergeCell ref="DH3:DH4"/>
    <mergeCell ref="AH3:AI3"/>
    <mergeCell ref="AJ3:AK3"/>
    <mergeCell ref="AL3:AM3"/>
    <mergeCell ref="AN3:AO3"/>
    <mergeCell ref="CV3:CV4"/>
    <mergeCell ref="DF3:DF4"/>
    <mergeCell ref="CR4:CS4"/>
    <mergeCell ref="CB3:CC3"/>
    <mergeCell ref="CD3:CE3"/>
    <mergeCell ref="CJ4:CK4"/>
    <mergeCell ref="CL4:CM4"/>
    <mergeCell ref="CY3:CY4"/>
    <mergeCell ref="CZ3:CZ4"/>
    <mergeCell ref="DA3:DA4"/>
    <mergeCell ref="DB3:DB4"/>
    <mergeCell ref="DD3:DD4"/>
    <mergeCell ref="DE3:DE4"/>
    <mergeCell ref="DC3:DC4"/>
    <mergeCell ref="CW3:CW4"/>
    <mergeCell ref="CX3:CX4"/>
    <mergeCell ref="CB4:CC4"/>
    <mergeCell ref="CD4:CE4"/>
    <mergeCell ref="AX4:AY4"/>
    <mergeCell ref="CH4:CI4"/>
    <mergeCell ref="AN1:BG1"/>
    <mergeCell ref="AN2:AW2"/>
    <mergeCell ref="AX2:BG2"/>
    <mergeCell ref="BR2:CA2"/>
    <mergeCell ref="CB2:CK2"/>
    <mergeCell ref="CL2:CU2"/>
    <mergeCell ref="BH1:CA1"/>
    <mergeCell ref="AP3:AQ3"/>
    <mergeCell ref="CF3:CG3"/>
    <mergeCell ref="CH3:CI3"/>
    <mergeCell ref="CJ3:CK3"/>
    <mergeCell ref="BL3:BM3"/>
    <mergeCell ref="BN3:BO3"/>
    <mergeCell ref="BP3:BQ3"/>
    <mergeCell ref="BR3:BS3"/>
    <mergeCell ref="BT3:BU3"/>
    <mergeCell ref="AZ3:BA3"/>
    <mergeCell ref="AZ4:BA4"/>
    <mergeCell ref="BB4:BC4"/>
    <mergeCell ref="BD4:BE4"/>
    <mergeCell ref="BL4:BM4"/>
    <mergeCell ref="BX4:BY4"/>
    <mergeCell ref="BZ4:CA4"/>
    <mergeCell ref="BN4:BO4"/>
    <mergeCell ref="AX3:AY3"/>
    <mergeCell ref="BH3:BI3"/>
    <mergeCell ref="BJ3:BK3"/>
    <mergeCell ref="BP4:BQ4"/>
    <mergeCell ref="BR4:BS4"/>
    <mergeCell ref="BV4:BW4"/>
    <mergeCell ref="M1:M4"/>
    <mergeCell ref="A1:A2"/>
    <mergeCell ref="B1:B2"/>
    <mergeCell ref="C1:J2"/>
    <mergeCell ref="K1:K4"/>
    <mergeCell ref="L1:L4"/>
    <mergeCell ref="N1:N4"/>
    <mergeCell ref="O1:O4"/>
    <mergeCell ref="P1:R2"/>
    <mergeCell ref="S1:S4"/>
    <mergeCell ref="T1:AM1"/>
    <mergeCell ref="T2:AC2"/>
    <mergeCell ref="AD2:AM2"/>
    <mergeCell ref="X4:Y4"/>
    <mergeCell ref="BH2:BQ2"/>
    <mergeCell ref="P3:P4"/>
    <mergeCell ref="Z4:AA4"/>
    <mergeCell ref="AB4:AC4"/>
    <mergeCell ref="AD4:AE4"/>
    <mergeCell ref="Q3:Q4"/>
    <mergeCell ref="R3:R4"/>
    <mergeCell ref="T4:U4"/>
    <mergeCell ref="V4:W4"/>
    <mergeCell ref="T3:U3"/>
    <mergeCell ref="V3:W3"/>
    <mergeCell ref="BF4:BG4"/>
    <mergeCell ref="BH4:BI4"/>
    <mergeCell ref="BJ4:BK4"/>
    <mergeCell ref="AF4:AG4"/>
    <mergeCell ref="AH4:AI4"/>
    <mergeCell ref="AJ4:AK4"/>
    <mergeCell ref="AL4:AM4"/>
    <mergeCell ref="AN4:AO4"/>
    <mergeCell ref="DP3:DU4"/>
    <mergeCell ref="DX3:DX4"/>
    <mergeCell ref="AP4:AQ4"/>
    <mergeCell ref="X3:Y3"/>
    <mergeCell ref="Z3:AA3"/>
    <mergeCell ref="AB3:AC3"/>
    <mergeCell ref="AD3:AE3"/>
    <mergeCell ref="AF3:AG3"/>
    <mergeCell ref="AR3:AS3"/>
    <mergeCell ref="AT3:AU3"/>
    <mergeCell ref="AV3:AW3"/>
    <mergeCell ref="AV4:AW4"/>
    <mergeCell ref="AR4:AS4"/>
    <mergeCell ref="AT4:AU4"/>
    <mergeCell ref="CN4:CO4"/>
    <mergeCell ref="CP4:CQ4"/>
    <mergeCell ref="BV3:BW3"/>
    <mergeCell ref="BX3:BY3"/>
    <mergeCell ref="BZ3:CA3"/>
    <mergeCell ref="BB3:BC3"/>
    <mergeCell ref="BD3:BE3"/>
    <mergeCell ref="BF3:BG3"/>
    <mergeCell ref="BT4:BU4"/>
    <mergeCell ref="CF4:CG4"/>
  </mergeCells>
  <conditionalFormatting sqref="A5">
    <cfRule type="duplicateValues" dxfId="193" priority="1"/>
    <cfRule type="duplicateValues" dxfId="192" priority="2"/>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ورقة5"/>
  <dimension ref="A1:AE3360"/>
  <sheetViews>
    <sheetView rightToLeft="1" workbookViewId="0">
      <pane xSplit="1" ySplit="2" topLeftCell="B39" activePane="bottomRight" state="frozen"/>
      <selection pane="topRight" activeCell="B1" sqref="B1"/>
      <selection pane="bottomLeft" activeCell="A2" sqref="A2"/>
      <selection pane="bottomRight" activeCell="A39" sqref="A39"/>
    </sheetView>
  </sheetViews>
  <sheetFormatPr defaultColWidth="9" defaultRowHeight="14.25" x14ac:dyDescent="0.2"/>
  <cols>
    <col min="1" max="1" width="7" style="53" bestFit="1" customWidth="1"/>
    <col min="2" max="2" width="22.375" style="53" bestFit="1" customWidth="1"/>
    <col min="3" max="3" width="13.25" style="53" bestFit="1" customWidth="1"/>
    <col min="4" max="4" width="20.75" style="53" bestFit="1" customWidth="1"/>
    <col min="5" max="5" width="7.75" style="53" bestFit="1" customWidth="1"/>
    <col min="6" max="6" width="11.25" style="53" bestFit="1" customWidth="1"/>
    <col min="7" max="7" width="19.75" style="53" bestFit="1" customWidth="1"/>
    <col min="8" max="8" width="13.75" style="53" bestFit="1" customWidth="1"/>
    <col min="9" max="9" width="9.75" style="53" bestFit="1" customWidth="1"/>
    <col min="10" max="10" width="10.375" style="53" bestFit="1" customWidth="1"/>
    <col min="11" max="11" width="11.125" style="53" bestFit="1" customWidth="1"/>
    <col min="12" max="12" width="13.25" style="53" bestFit="1" customWidth="1"/>
    <col min="13" max="13" width="9.375" style="53" bestFit="1" customWidth="1"/>
    <col min="14" max="14" width="13.25" style="53" bestFit="1" customWidth="1"/>
    <col min="15" max="15" width="14.75" style="53" bestFit="1" customWidth="1"/>
    <col min="16" max="16" width="11.75" style="53" bestFit="1" customWidth="1"/>
    <col min="17" max="17" width="12.25" style="53" bestFit="1" customWidth="1"/>
    <col min="18" max="18" width="39.75" style="53" bestFit="1" customWidth="1"/>
    <col min="19" max="19" width="22.375" style="53" bestFit="1" customWidth="1"/>
    <col min="20" max="20" width="21" style="53" bestFit="1" customWidth="1"/>
    <col min="21" max="21" width="23.125" style="53" bestFit="1" customWidth="1"/>
    <col min="22" max="27" width="18.375" style="53" bestFit="1" customWidth="1"/>
    <col min="28" max="28" width="18.375" style="53" customWidth="1"/>
    <col min="29" max="29" width="40.25" style="53" bestFit="1" customWidth="1"/>
    <col min="30" max="30" width="41" style="53" bestFit="1" customWidth="1"/>
    <col min="31" max="16384" width="9" style="53"/>
  </cols>
  <sheetData>
    <row r="1" spans="1:31" x14ac:dyDescent="0.2">
      <c r="A1" s="53">
        <v>1</v>
      </c>
      <c r="B1" s="53">
        <v>2</v>
      </c>
      <c r="C1" s="53">
        <v>3</v>
      </c>
      <c r="D1" s="53">
        <v>4</v>
      </c>
      <c r="E1" s="53">
        <v>5</v>
      </c>
      <c r="F1" s="53">
        <v>6</v>
      </c>
      <c r="G1" s="53">
        <v>7</v>
      </c>
      <c r="H1" s="53">
        <v>8</v>
      </c>
      <c r="I1" s="53">
        <v>9</v>
      </c>
      <c r="J1" s="53">
        <v>10</v>
      </c>
      <c r="K1" s="53">
        <v>11</v>
      </c>
      <c r="L1" s="53">
        <v>12</v>
      </c>
      <c r="M1" s="53">
        <v>13</v>
      </c>
      <c r="N1" s="53">
        <v>14</v>
      </c>
      <c r="O1" s="53">
        <v>15</v>
      </c>
      <c r="P1" s="53">
        <v>16</v>
      </c>
      <c r="Q1" s="53">
        <v>17</v>
      </c>
      <c r="R1" s="53">
        <v>18</v>
      </c>
      <c r="S1" s="53">
        <v>19</v>
      </c>
      <c r="T1" s="53">
        <v>20</v>
      </c>
      <c r="U1" s="53">
        <v>21</v>
      </c>
      <c r="V1" s="53">
        <v>22</v>
      </c>
      <c r="W1" s="53">
        <v>23</v>
      </c>
      <c r="X1" s="53">
        <v>24</v>
      </c>
      <c r="Y1" s="53">
        <v>25</v>
      </c>
      <c r="Z1" s="53">
        <v>26</v>
      </c>
      <c r="AA1" s="53">
        <v>27</v>
      </c>
      <c r="AB1" s="53">
        <v>28</v>
      </c>
      <c r="AC1" s="53">
        <v>29</v>
      </c>
      <c r="AE1" s="53">
        <v>31</v>
      </c>
    </row>
    <row r="2" spans="1:31" ht="33.75" customHeight="1" x14ac:dyDescent="0.2">
      <c r="A2" s="53" t="s">
        <v>829</v>
      </c>
      <c r="B2" s="53" t="s">
        <v>56</v>
      </c>
      <c r="C2" s="53" t="s">
        <v>49</v>
      </c>
      <c r="D2" s="53" t="s">
        <v>50</v>
      </c>
      <c r="E2" s="53" t="s">
        <v>11</v>
      </c>
      <c r="F2" s="53" t="s">
        <v>51</v>
      </c>
      <c r="G2" s="53" t="s">
        <v>6</v>
      </c>
      <c r="H2" s="53" t="s">
        <v>10</v>
      </c>
      <c r="I2" s="53" t="s">
        <v>9</v>
      </c>
      <c r="J2" s="53" t="s">
        <v>12</v>
      </c>
      <c r="K2" s="53" t="s">
        <v>53</v>
      </c>
      <c r="L2" s="53" t="s">
        <v>54</v>
      </c>
      <c r="M2" s="53" t="s">
        <v>57</v>
      </c>
      <c r="N2" s="53" t="s">
        <v>59</v>
      </c>
      <c r="O2" s="53" t="s">
        <v>60</v>
      </c>
      <c r="P2" s="53" t="s">
        <v>44</v>
      </c>
      <c r="Q2" s="53" t="s">
        <v>212</v>
      </c>
      <c r="R2" s="53" t="s">
        <v>355</v>
      </c>
      <c r="S2" s="53" t="s">
        <v>356</v>
      </c>
      <c r="T2" s="53" t="s">
        <v>357</v>
      </c>
      <c r="U2" s="53" t="s">
        <v>358</v>
      </c>
      <c r="V2" s="53" t="s">
        <v>547</v>
      </c>
      <c r="W2" s="53" t="s">
        <v>548</v>
      </c>
      <c r="X2" s="53" t="s">
        <v>549</v>
      </c>
      <c r="Y2" s="53" t="s">
        <v>602</v>
      </c>
      <c r="Z2" s="53" t="s">
        <v>610</v>
      </c>
      <c r="AA2" s="53" t="s">
        <v>846</v>
      </c>
      <c r="AB2" s="53" t="s">
        <v>1811</v>
      </c>
      <c r="AD2" s="53" t="s">
        <v>1813</v>
      </c>
    </row>
    <row r="3" spans="1:31" ht="27.75" x14ac:dyDescent="0.2">
      <c r="A3" s="222">
        <v>200371</v>
      </c>
      <c r="B3" s="223" t="s">
        <v>1403</v>
      </c>
      <c r="C3" s="223" t="s">
        <v>785</v>
      </c>
      <c r="D3" s="223" t="s">
        <v>218</v>
      </c>
      <c r="E3" t="s">
        <v>374</v>
      </c>
      <c r="F3" s="224">
        <v>30022</v>
      </c>
      <c r="G3" t="s">
        <v>352</v>
      </c>
      <c r="H3" t="s">
        <v>375</v>
      </c>
      <c r="I3" s="225" t="s">
        <v>609</v>
      </c>
      <c r="J3" s="226" t="s">
        <v>353</v>
      </c>
      <c r="K3">
        <v>2005</v>
      </c>
      <c r="L3" t="s">
        <v>352</v>
      </c>
      <c r="M3"/>
      <c r="N3"/>
      <c r="O3" s="224"/>
      <c r="P3" t="s">
        <v>344</v>
      </c>
      <c r="Q3"/>
      <c r="R3"/>
      <c r="S3"/>
      <c r="T3"/>
      <c r="U3"/>
      <c r="V3"/>
      <c r="W3"/>
      <c r="Z3"/>
      <c r="AC3" s="227"/>
      <c r="AD3"/>
      <c r="AE3" s="53" t="s">
        <v>2160</v>
      </c>
    </row>
    <row r="4" spans="1:31" ht="27.75" x14ac:dyDescent="0.2">
      <c r="A4" s="222">
        <v>200898</v>
      </c>
      <c r="B4" s="223" t="s">
        <v>1398</v>
      </c>
      <c r="C4" s="223" t="s">
        <v>105</v>
      </c>
      <c r="D4" s="223" t="s">
        <v>297</v>
      </c>
      <c r="E4" t="s">
        <v>374</v>
      </c>
      <c r="F4" s="224">
        <v>26634</v>
      </c>
      <c r="G4" t="s">
        <v>563</v>
      </c>
      <c r="H4" t="s">
        <v>375</v>
      </c>
      <c r="I4" s="225" t="s">
        <v>609</v>
      </c>
      <c r="J4" s="226" t="s">
        <v>353</v>
      </c>
      <c r="K4">
        <v>1990</v>
      </c>
      <c r="L4" t="s">
        <v>352</v>
      </c>
      <c r="M4"/>
      <c r="N4"/>
      <c r="O4" s="224"/>
      <c r="P4" t="s">
        <v>344</v>
      </c>
      <c r="Q4"/>
      <c r="R4"/>
      <c r="S4"/>
      <c r="T4"/>
      <c r="U4"/>
      <c r="V4"/>
      <c r="W4"/>
      <c r="Z4"/>
      <c r="AC4" s="227"/>
      <c r="AD4"/>
      <c r="AE4" s="53" t="s">
        <v>2160</v>
      </c>
    </row>
    <row r="5" spans="1:31" ht="27.75" x14ac:dyDescent="0.2">
      <c r="A5" s="222">
        <v>200915</v>
      </c>
      <c r="B5" s="223" t="s">
        <v>1442</v>
      </c>
      <c r="C5" s="223" t="s">
        <v>87</v>
      </c>
      <c r="D5" s="223" t="s">
        <v>406</v>
      </c>
      <c r="E5" t="s">
        <v>374</v>
      </c>
      <c r="F5" s="224">
        <v>28126</v>
      </c>
      <c r="G5" t="s">
        <v>352</v>
      </c>
      <c r="H5">
        <v>0</v>
      </c>
      <c r="I5" s="225" t="s">
        <v>61</v>
      </c>
      <c r="J5" s="226">
        <v>0</v>
      </c>
      <c r="K5">
        <v>0</v>
      </c>
      <c r="L5">
        <v>0</v>
      </c>
      <c r="M5"/>
      <c r="N5"/>
      <c r="O5" s="224"/>
      <c r="P5"/>
      <c r="Q5"/>
      <c r="R5"/>
      <c r="S5"/>
      <c r="T5"/>
      <c r="U5"/>
      <c r="V5"/>
      <c r="W5"/>
      <c r="Z5"/>
      <c r="AC5" s="228"/>
      <c r="AD5"/>
      <c r="AE5" s="53">
        <v>3</v>
      </c>
    </row>
    <row r="6" spans="1:31" ht="27.75" x14ac:dyDescent="0.2">
      <c r="A6" s="229">
        <v>201001</v>
      </c>
      <c r="B6" s="230" t="s">
        <v>1814</v>
      </c>
      <c r="C6" s="231" t="s">
        <v>118</v>
      </c>
      <c r="D6" s="231" t="s">
        <v>235</v>
      </c>
      <c r="E6"/>
      <c r="F6" s="224"/>
      <c r="G6"/>
      <c r="H6"/>
      <c r="I6" s="225" t="s">
        <v>61</v>
      </c>
      <c r="J6" s="226"/>
      <c r="K6"/>
      <c r="L6"/>
      <c r="M6"/>
      <c r="N6"/>
      <c r="O6" s="224"/>
      <c r="P6"/>
      <c r="Q6"/>
      <c r="R6"/>
      <c r="S6"/>
      <c r="T6"/>
      <c r="U6"/>
      <c r="V6"/>
      <c r="W6"/>
      <c r="Z6"/>
      <c r="AC6" s="228"/>
      <c r="AD6"/>
      <c r="AE6" s="53">
        <v>1</v>
      </c>
    </row>
    <row r="7" spans="1:31" ht="27.75" x14ac:dyDescent="0.2">
      <c r="A7" s="222">
        <v>201075</v>
      </c>
      <c r="B7" s="223" t="s">
        <v>1815</v>
      </c>
      <c r="C7" s="223" t="s">
        <v>62</v>
      </c>
      <c r="D7" s="223" t="s">
        <v>220</v>
      </c>
      <c r="E7" t="s">
        <v>373</v>
      </c>
      <c r="F7" s="224">
        <v>23224</v>
      </c>
      <c r="G7" t="s">
        <v>1241</v>
      </c>
      <c r="H7" t="s">
        <v>375</v>
      </c>
      <c r="I7" s="225" t="s">
        <v>609</v>
      </c>
      <c r="J7" s="226" t="s">
        <v>353</v>
      </c>
      <c r="K7">
        <v>1982</v>
      </c>
      <c r="L7" t="s">
        <v>354</v>
      </c>
      <c r="M7"/>
      <c r="N7"/>
      <c r="O7" s="224"/>
      <c r="P7" t="s">
        <v>344</v>
      </c>
      <c r="Q7"/>
      <c r="R7"/>
      <c r="S7"/>
      <c r="T7"/>
      <c r="U7"/>
      <c r="V7"/>
      <c r="W7"/>
      <c r="Z7"/>
      <c r="AC7" s="227"/>
      <c r="AD7"/>
      <c r="AE7" s="53" t="s">
        <v>2160</v>
      </c>
    </row>
    <row r="8" spans="1:31" ht="27.75" x14ac:dyDescent="0.2">
      <c r="A8" s="222">
        <v>201093</v>
      </c>
      <c r="B8" s="223" t="s">
        <v>1816</v>
      </c>
      <c r="C8" s="223" t="s">
        <v>125</v>
      </c>
      <c r="D8" s="223" t="s">
        <v>562</v>
      </c>
      <c r="E8" t="s">
        <v>373</v>
      </c>
      <c r="F8" s="224">
        <v>28570</v>
      </c>
      <c r="G8" t="s">
        <v>352</v>
      </c>
      <c r="H8" t="s">
        <v>375</v>
      </c>
      <c r="I8" s="225" t="s">
        <v>609</v>
      </c>
      <c r="J8" s="226">
        <v>0</v>
      </c>
      <c r="K8">
        <v>0</v>
      </c>
      <c r="L8">
        <v>0</v>
      </c>
      <c r="M8"/>
      <c r="N8"/>
      <c r="O8" s="224"/>
      <c r="P8"/>
      <c r="Q8"/>
      <c r="R8"/>
      <c r="S8"/>
      <c r="T8"/>
      <c r="U8"/>
      <c r="V8"/>
      <c r="W8"/>
      <c r="Z8"/>
      <c r="AC8" s="228"/>
      <c r="AD8" t="s">
        <v>660</v>
      </c>
      <c r="AE8" s="53" t="s">
        <v>2160</v>
      </c>
    </row>
    <row r="9" spans="1:31" ht="27.75" x14ac:dyDescent="0.2">
      <c r="A9" s="222">
        <v>201247</v>
      </c>
      <c r="B9" s="223" t="s">
        <v>878</v>
      </c>
      <c r="C9" s="223" t="s">
        <v>145</v>
      </c>
      <c r="D9" s="223" t="s">
        <v>242</v>
      </c>
      <c r="E9" t="s">
        <v>373</v>
      </c>
      <c r="F9" s="224">
        <v>29731</v>
      </c>
      <c r="G9" t="s">
        <v>789</v>
      </c>
      <c r="H9" t="s">
        <v>375</v>
      </c>
      <c r="I9" s="225" t="s">
        <v>609</v>
      </c>
      <c r="J9" s="226" t="s">
        <v>376</v>
      </c>
      <c r="K9">
        <v>2000</v>
      </c>
      <c r="L9" t="s">
        <v>354</v>
      </c>
      <c r="M9"/>
      <c r="N9"/>
      <c r="O9" s="224"/>
      <c r="P9"/>
      <c r="Q9"/>
      <c r="R9"/>
      <c r="S9"/>
      <c r="T9"/>
      <c r="U9"/>
      <c r="V9"/>
      <c r="W9"/>
      <c r="Z9"/>
      <c r="AC9" s="227"/>
      <c r="AD9" t="s">
        <v>660</v>
      </c>
      <c r="AE9" s="53" t="s">
        <v>2166</v>
      </c>
    </row>
    <row r="10" spans="1:31" ht="27.75" x14ac:dyDescent="0.2">
      <c r="A10" s="222">
        <v>201384</v>
      </c>
      <c r="B10" s="223" t="s">
        <v>1384</v>
      </c>
      <c r="C10" s="223" t="s">
        <v>94</v>
      </c>
      <c r="D10" s="223" t="s">
        <v>258</v>
      </c>
      <c r="E10" t="s">
        <v>374</v>
      </c>
      <c r="F10" s="224">
        <v>30628</v>
      </c>
      <c r="G10" t="s">
        <v>352</v>
      </c>
      <c r="H10" t="s">
        <v>375</v>
      </c>
      <c r="I10" s="225" t="s">
        <v>609</v>
      </c>
      <c r="J10" s="226">
        <v>0</v>
      </c>
      <c r="K10">
        <v>0</v>
      </c>
      <c r="L10">
        <v>0</v>
      </c>
      <c r="M10"/>
      <c r="N10"/>
      <c r="O10" s="224"/>
      <c r="P10"/>
      <c r="Q10"/>
      <c r="R10"/>
      <c r="S10"/>
      <c r="T10"/>
      <c r="U10"/>
      <c r="V10"/>
      <c r="W10"/>
      <c r="Z10"/>
      <c r="AC10" s="227"/>
      <c r="AD10" t="s">
        <v>660</v>
      </c>
      <c r="AE10" s="53" t="s">
        <v>2160</v>
      </c>
    </row>
    <row r="11" spans="1:31" ht="27.75" x14ac:dyDescent="0.2">
      <c r="A11" s="222">
        <v>201397</v>
      </c>
      <c r="B11" s="223" t="s">
        <v>1486</v>
      </c>
      <c r="C11" s="223" t="s">
        <v>1487</v>
      </c>
      <c r="D11" s="223" t="s">
        <v>1234</v>
      </c>
      <c r="E11" t="s">
        <v>374</v>
      </c>
      <c r="F11" s="224">
        <v>27796</v>
      </c>
      <c r="G11" t="s">
        <v>789</v>
      </c>
      <c r="H11" t="s">
        <v>375</v>
      </c>
      <c r="I11" s="225" t="s">
        <v>61</v>
      </c>
      <c r="J11" s="226">
        <v>0</v>
      </c>
      <c r="K11">
        <v>0</v>
      </c>
      <c r="L11">
        <v>0</v>
      </c>
      <c r="M11"/>
      <c r="N11"/>
      <c r="O11" s="224"/>
      <c r="P11" t="s">
        <v>344</v>
      </c>
      <c r="Q11"/>
      <c r="R11"/>
      <c r="S11"/>
      <c r="T11"/>
      <c r="U11"/>
      <c r="V11"/>
      <c r="W11"/>
      <c r="Z11"/>
      <c r="AC11" s="228"/>
      <c r="AD11"/>
      <c r="AE11" s="53" t="s">
        <v>2177</v>
      </c>
    </row>
    <row r="12" spans="1:31" ht="27.75" x14ac:dyDescent="0.2">
      <c r="A12" s="222">
        <v>201449</v>
      </c>
      <c r="B12" s="223" t="s">
        <v>1817</v>
      </c>
      <c r="C12" s="223" t="s">
        <v>192</v>
      </c>
      <c r="D12" s="223" t="s">
        <v>327</v>
      </c>
      <c r="E12" t="s">
        <v>374</v>
      </c>
      <c r="F12" s="224">
        <v>30317</v>
      </c>
      <c r="G12" t="s">
        <v>364</v>
      </c>
      <c r="H12" t="s">
        <v>375</v>
      </c>
      <c r="I12" s="225" t="s">
        <v>61</v>
      </c>
      <c r="J12" s="226" t="s">
        <v>376</v>
      </c>
      <c r="K12">
        <v>2002</v>
      </c>
      <c r="L12" t="s">
        <v>364</v>
      </c>
      <c r="M12"/>
      <c r="N12"/>
      <c r="O12" s="224"/>
      <c r="P12"/>
      <c r="Q12"/>
      <c r="R12"/>
      <c r="S12"/>
      <c r="T12"/>
      <c r="U12"/>
      <c r="V12"/>
      <c r="W12"/>
      <c r="Z12"/>
      <c r="AC12" s="228"/>
      <c r="AD12"/>
      <c r="AE12" s="53" t="s">
        <v>2162</v>
      </c>
    </row>
    <row r="13" spans="1:31" ht="27.75" x14ac:dyDescent="0.35">
      <c r="A13" s="232">
        <v>201455</v>
      </c>
      <c r="B13" s="232" t="s">
        <v>1428</v>
      </c>
      <c r="C13" s="232" t="s">
        <v>77</v>
      </c>
      <c r="D13" s="232" t="s">
        <v>1818</v>
      </c>
      <c r="E13" t="s">
        <v>373</v>
      </c>
      <c r="F13" s="224">
        <v>30758</v>
      </c>
      <c r="G13" t="s">
        <v>818</v>
      </c>
      <c r="H13" t="s">
        <v>375</v>
      </c>
      <c r="I13" s="225" t="s">
        <v>609</v>
      </c>
      <c r="J13" s="226">
        <v>0</v>
      </c>
      <c r="K13">
        <v>0</v>
      </c>
      <c r="L13">
        <v>0</v>
      </c>
      <c r="M13"/>
      <c r="N13"/>
      <c r="O13" s="224"/>
      <c r="P13" t="s">
        <v>344</v>
      </c>
      <c r="Q13"/>
      <c r="R13"/>
      <c r="S13"/>
      <c r="T13"/>
      <c r="U13"/>
      <c r="V13"/>
      <c r="W13"/>
      <c r="Z13"/>
      <c r="AC13" s="228"/>
      <c r="AD13"/>
      <c r="AE13" s="53" t="s">
        <v>2160</v>
      </c>
    </row>
    <row r="14" spans="1:31" ht="27.75" x14ac:dyDescent="0.2">
      <c r="A14" s="222">
        <v>201468</v>
      </c>
      <c r="B14" s="223" t="s">
        <v>1819</v>
      </c>
      <c r="C14" s="223" t="s">
        <v>68</v>
      </c>
      <c r="D14" s="223" t="s">
        <v>1820</v>
      </c>
      <c r="E14"/>
      <c r="F14" s="224"/>
      <c r="G14"/>
      <c r="H14"/>
      <c r="I14" s="225" t="s">
        <v>61</v>
      </c>
      <c r="J14" s="226"/>
      <c r="K14"/>
      <c r="L14"/>
      <c r="M14"/>
      <c r="N14"/>
      <c r="O14" s="224"/>
      <c r="P14"/>
      <c r="Q14"/>
      <c r="R14"/>
      <c r="S14"/>
      <c r="T14"/>
      <c r="U14"/>
      <c r="V14"/>
      <c r="W14"/>
      <c r="Z14"/>
      <c r="AC14" s="227"/>
      <c r="AD14"/>
      <c r="AE14" s="53" t="s">
        <v>2163</v>
      </c>
    </row>
    <row r="15" spans="1:31" ht="27.75" x14ac:dyDescent="0.2">
      <c r="A15" s="222"/>
      <c r="B15" s="223"/>
      <c r="C15" s="223"/>
      <c r="D15" s="223"/>
      <c r="E15"/>
      <c r="F15" s="224"/>
      <c r="G15"/>
      <c r="H15"/>
      <c r="I15" s="225"/>
      <c r="J15" s="226"/>
      <c r="K15"/>
      <c r="L15"/>
      <c r="M15"/>
      <c r="N15"/>
      <c r="O15" s="224"/>
      <c r="P15"/>
      <c r="Q15"/>
      <c r="R15"/>
      <c r="S15"/>
      <c r="T15"/>
      <c r="U15"/>
      <c r="V15"/>
      <c r="W15"/>
      <c r="Z15"/>
      <c r="AC15" s="228"/>
      <c r="AD15"/>
    </row>
    <row r="16" spans="1:31" ht="27.75" x14ac:dyDescent="0.2">
      <c r="A16" s="233">
        <v>201537</v>
      </c>
      <c r="B16" s="231" t="s">
        <v>1821</v>
      </c>
      <c r="C16" s="231" t="s">
        <v>65</v>
      </c>
      <c r="D16" s="231" t="s">
        <v>290</v>
      </c>
      <c r="E16"/>
      <c r="F16" s="224"/>
      <c r="G16"/>
      <c r="H16"/>
      <c r="I16" s="225" t="s">
        <v>61</v>
      </c>
      <c r="J16" s="226"/>
      <c r="K16"/>
      <c r="L16"/>
      <c r="M16"/>
      <c r="N16"/>
      <c r="O16" s="224"/>
      <c r="P16" t="s">
        <v>344</v>
      </c>
      <c r="Q16"/>
      <c r="R16"/>
      <c r="S16"/>
      <c r="T16"/>
      <c r="U16"/>
      <c r="V16"/>
      <c r="W16"/>
      <c r="Z16"/>
      <c r="AC16" s="228"/>
      <c r="AD16"/>
      <c r="AE16" s="53">
        <v>2</v>
      </c>
    </row>
    <row r="17" spans="1:31" ht="27.75" x14ac:dyDescent="0.2">
      <c r="A17" s="222">
        <v>201582</v>
      </c>
      <c r="B17" s="223" t="s">
        <v>1822</v>
      </c>
      <c r="C17" s="223" t="s">
        <v>168</v>
      </c>
      <c r="D17" s="223" t="s">
        <v>254</v>
      </c>
      <c r="E17" t="s">
        <v>373</v>
      </c>
      <c r="F17" s="224">
        <v>30560</v>
      </c>
      <c r="G17" t="s">
        <v>354</v>
      </c>
      <c r="H17" t="s">
        <v>375</v>
      </c>
      <c r="I17" s="225" t="s">
        <v>61</v>
      </c>
      <c r="J17" s="226">
        <v>0</v>
      </c>
      <c r="K17">
        <v>0</v>
      </c>
      <c r="L17">
        <v>0</v>
      </c>
      <c r="M17"/>
      <c r="N17"/>
      <c r="O17" s="224"/>
      <c r="P17"/>
      <c r="Q17"/>
      <c r="R17"/>
      <c r="S17"/>
      <c r="T17"/>
      <c r="U17"/>
      <c r="V17"/>
      <c r="W17"/>
      <c r="Z17"/>
      <c r="AC17" s="228"/>
      <c r="AD17"/>
      <c r="AE17" s="53" t="s">
        <v>2165</v>
      </c>
    </row>
    <row r="18" spans="1:31" ht="27.75" x14ac:dyDescent="0.2">
      <c r="A18" s="222">
        <v>201659</v>
      </c>
      <c r="B18" s="223" t="s">
        <v>1485</v>
      </c>
      <c r="C18" s="223" t="s">
        <v>180</v>
      </c>
      <c r="D18" s="223" t="s">
        <v>1823</v>
      </c>
      <c r="E18" t="s">
        <v>373</v>
      </c>
      <c r="F18" s="224">
        <v>27731</v>
      </c>
      <c r="G18" t="s">
        <v>789</v>
      </c>
      <c r="H18" t="s">
        <v>380</v>
      </c>
      <c r="I18" s="225" t="s">
        <v>61</v>
      </c>
      <c r="J18" s="226">
        <v>0</v>
      </c>
      <c r="K18">
        <v>0</v>
      </c>
      <c r="L18">
        <v>0</v>
      </c>
      <c r="M18"/>
      <c r="N18"/>
      <c r="O18" s="224"/>
      <c r="P18" t="s">
        <v>344</v>
      </c>
      <c r="Q18"/>
      <c r="R18"/>
      <c r="S18"/>
      <c r="T18"/>
      <c r="U18"/>
      <c r="V18"/>
      <c r="W18"/>
      <c r="Z18"/>
      <c r="AC18" s="228"/>
      <c r="AD18"/>
      <c r="AE18" s="53">
        <v>1</v>
      </c>
    </row>
    <row r="19" spans="1:31" ht="27.75" x14ac:dyDescent="0.2">
      <c r="A19" s="222">
        <v>201728</v>
      </c>
      <c r="B19" s="223" t="s">
        <v>1824</v>
      </c>
      <c r="C19" s="223" t="s">
        <v>70</v>
      </c>
      <c r="D19" s="223" t="s">
        <v>404</v>
      </c>
      <c r="E19"/>
      <c r="F19" s="224"/>
      <c r="G19"/>
      <c r="H19"/>
      <c r="I19" s="225" t="s">
        <v>609</v>
      </c>
      <c r="J19" s="226"/>
      <c r="K19"/>
      <c r="L19"/>
      <c r="M19"/>
      <c r="N19"/>
      <c r="O19" s="224"/>
      <c r="P19"/>
      <c r="Q19"/>
      <c r="R19"/>
      <c r="S19"/>
      <c r="T19"/>
      <c r="U19"/>
      <c r="V19"/>
      <c r="W19"/>
      <c r="Z19"/>
      <c r="AC19" s="228"/>
      <c r="AD19" t="s">
        <v>660</v>
      </c>
      <c r="AE19" s="53" t="s">
        <v>2160</v>
      </c>
    </row>
    <row r="20" spans="1:31" ht="27.75" x14ac:dyDescent="0.2">
      <c r="A20" s="222"/>
      <c r="B20" s="223"/>
      <c r="C20" s="223"/>
      <c r="D20" s="223"/>
      <c r="E20"/>
      <c r="F20" s="224"/>
      <c r="G20"/>
      <c r="H20"/>
      <c r="I20" s="225"/>
      <c r="J20" s="226"/>
      <c r="K20"/>
      <c r="L20"/>
      <c r="M20"/>
      <c r="N20"/>
      <c r="O20" s="224"/>
      <c r="P20"/>
      <c r="Q20"/>
      <c r="R20"/>
      <c r="S20"/>
      <c r="T20"/>
      <c r="U20"/>
      <c r="V20"/>
      <c r="W20"/>
      <c r="Z20"/>
      <c r="AC20" s="228"/>
      <c r="AD20"/>
    </row>
    <row r="21" spans="1:31" ht="27.75" x14ac:dyDescent="0.2">
      <c r="A21" s="222"/>
      <c r="B21" s="223"/>
      <c r="C21" s="223"/>
      <c r="D21" s="223"/>
      <c r="E21"/>
      <c r="F21" s="224"/>
      <c r="G21"/>
      <c r="H21"/>
      <c r="I21" s="225"/>
      <c r="J21" s="226"/>
      <c r="K21"/>
      <c r="L21"/>
      <c r="M21"/>
      <c r="N21"/>
      <c r="O21" s="224"/>
      <c r="P21"/>
      <c r="Q21"/>
      <c r="R21"/>
      <c r="S21"/>
      <c r="T21"/>
      <c r="U21"/>
      <c r="V21"/>
      <c r="W21"/>
      <c r="Z21"/>
      <c r="AC21" s="228"/>
      <c r="AD21"/>
    </row>
    <row r="22" spans="1:31" ht="27.75" x14ac:dyDescent="0.2">
      <c r="A22" s="222">
        <v>201799</v>
      </c>
      <c r="B22" s="223" t="s">
        <v>1491</v>
      </c>
      <c r="C22" s="223" t="s">
        <v>1492</v>
      </c>
      <c r="D22" s="223" t="s">
        <v>837</v>
      </c>
      <c r="E22" t="s">
        <v>373</v>
      </c>
      <c r="F22" s="224">
        <v>29097</v>
      </c>
      <c r="G22" t="s">
        <v>1493</v>
      </c>
      <c r="H22" t="s">
        <v>375</v>
      </c>
      <c r="I22" s="225" t="s">
        <v>61</v>
      </c>
      <c r="J22" s="226">
        <v>0</v>
      </c>
      <c r="K22">
        <v>0</v>
      </c>
      <c r="L22">
        <v>0</v>
      </c>
      <c r="M22"/>
      <c r="N22"/>
      <c r="O22" s="224"/>
      <c r="P22"/>
      <c r="Q22"/>
      <c r="R22"/>
      <c r="S22"/>
      <c r="T22"/>
      <c r="U22"/>
      <c r="V22"/>
      <c r="W22"/>
      <c r="Z22"/>
      <c r="AC22" s="228"/>
      <c r="AD22"/>
      <c r="AE22" s="53" t="s">
        <v>2163</v>
      </c>
    </row>
    <row r="23" spans="1:31" ht="27.75" x14ac:dyDescent="0.2">
      <c r="A23" s="222">
        <v>201812</v>
      </c>
      <c r="B23" s="223" t="s">
        <v>1825</v>
      </c>
      <c r="C23" s="223" t="s">
        <v>94</v>
      </c>
      <c r="D23" s="223" t="s">
        <v>233</v>
      </c>
      <c r="E23" t="s">
        <v>374</v>
      </c>
      <c r="F23" s="224">
        <v>31014</v>
      </c>
      <c r="G23" t="s">
        <v>805</v>
      </c>
      <c r="H23" t="s">
        <v>375</v>
      </c>
      <c r="I23" s="225" t="s">
        <v>609</v>
      </c>
      <c r="J23" s="226" t="s">
        <v>376</v>
      </c>
      <c r="K23">
        <v>2002</v>
      </c>
      <c r="L23" t="s">
        <v>352</v>
      </c>
      <c r="M23"/>
      <c r="N23"/>
      <c r="O23" s="224"/>
      <c r="P23"/>
      <c r="Q23"/>
      <c r="R23"/>
      <c r="S23"/>
      <c r="T23"/>
      <c r="U23"/>
      <c r="V23"/>
      <c r="W23"/>
      <c r="Z23"/>
      <c r="AC23" s="227"/>
      <c r="AD23"/>
      <c r="AE23" s="53" t="s">
        <v>2166</v>
      </c>
    </row>
    <row r="24" spans="1:31" ht="27.75" x14ac:dyDescent="0.2">
      <c r="A24" s="222">
        <v>201872</v>
      </c>
      <c r="B24" s="223" t="s">
        <v>1397</v>
      </c>
      <c r="C24" s="223" t="s">
        <v>137</v>
      </c>
      <c r="D24" s="223" t="s">
        <v>264</v>
      </c>
      <c r="E24" t="s">
        <v>373</v>
      </c>
      <c r="F24" s="224">
        <v>25346</v>
      </c>
      <c r="G24" t="s">
        <v>352</v>
      </c>
      <c r="H24" t="s">
        <v>375</v>
      </c>
      <c r="I24" s="225" t="s">
        <v>61</v>
      </c>
      <c r="J24" s="226">
        <v>0</v>
      </c>
      <c r="K24">
        <v>0</v>
      </c>
      <c r="L24">
        <v>0</v>
      </c>
      <c r="M24"/>
      <c r="N24"/>
      <c r="O24" s="224"/>
      <c r="P24"/>
      <c r="Q24"/>
      <c r="R24"/>
      <c r="S24"/>
      <c r="T24"/>
      <c r="U24"/>
      <c r="V24"/>
      <c r="W24"/>
      <c r="Z24"/>
      <c r="AC24" s="227"/>
      <c r="AD24"/>
      <c r="AE24" s="53" t="s">
        <v>2164</v>
      </c>
    </row>
    <row r="25" spans="1:31" ht="27.75" x14ac:dyDescent="0.2">
      <c r="A25" s="222"/>
      <c r="B25" s="223"/>
      <c r="C25" s="223"/>
      <c r="D25" s="223"/>
      <c r="E25"/>
      <c r="F25" s="224"/>
      <c r="G25"/>
      <c r="H25"/>
      <c r="I25" s="225"/>
      <c r="J25" s="226"/>
      <c r="K25"/>
      <c r="L25"/>
      <c r="M25"/>
      <c r="N25"/>
      <c r="O25" s="224"/>
      <c r="P25"/>
      <c r="Q25"/>
      <c r="R25"/>
      <c r="S25"/>
      <c r="T25"/>
      <c r="U25"/>
      <c r="V25"/>
      <c r="W25"/>
      <c r="Z25"/>
      <c r="AC25" s="228"/>
      <c r="AD25"/>
    </row>
    <row r="26" spans="1:31" ht="27.75" x14ac:dyDescent="0.2">
      <c r="A26" s="222">
        <v>202076</v>
      </c>
      <c r="B26" s="223" t="s">
        <v>1826</v>
      </c>
      <c r="C26" s="223" t="s">
        <v>442</v>
      </c>
      <c r="D26" s="223" t="s">
        <v>1827</v>
      </c>
      <c r="E26"/>
      <c r="F26" s="224"/>
      <c r="G26"/>
      <c r="H26"/>
      <c r="I26" s="225" t="s">
        <v>609</v>
      </c>
      <c r="J26" s="226"/>
      <c r="K26"/>
      <c r="L26"/>
      <c r="M26"/>
      <c r="N26"/>
      <c r="O26" s="224"/>
      <c r="P26"/>
      <c r="Q26"/>
      <c r="R26"/>
      <c r="S26"/>
      <c r="T26"/>
      <c r="U26"/>
      <c r="V26"/>
      <c r="W26"/>
      <c r="Z26"/>
      <c r="AC26" s="228"/>
      <c r="AD26" t="s">
        <v>660</v>
      </c>
      <c r="AE26" s="53" t="s">
        <v>2199</v>
      </c>
    </row>
    <row r="27" spans="1:31" ht="27.75" x14ac:dyDescent="0.2">
      <c r="A27" s="222"/>
      <c r="B27" s="223"/>
      <c r="C27" s="223"/>
      <c r="D27" s="223"/>
      <c r="E27"/>
      <c r="F27" s="224"/>
      <c r="G27"/>
      <c r="H27"/>
      <c r="I27" s="225"/>
      <c r="J27" s="226"/>
      <c r="K27"/>
      <c r="L27"/>
      <c r="M27"/>
      <c r="N27"/>
      <c r="O27" s="224"/>
      <c r="P27"/>
      <c r="Q27"/>
      <c r="R27"/>
      <c r="S27"/>
      <c r="T27"/>
      <c r="U27"/>
      <c r="V27"/>
      <c r="W27"/>
      <c r="Z27"/>
      <c r="AC27" s="228"/>
      <c r="AD27"/>
    </row>
    <row r="28" spans="1:31" ht="27.75" x14ac:dyDescent="0.2">
      <c r="A28" s="222">
        <v>202148</v>
      </c>
      <c r="B28" s="223" t="s">
        <v>1449</v>
      </c>
      <c r="C28" s="223" t="s">
        <v>82</v>
      </c>
      <c r="D28" s="223" t="s">
        <v>1450</v>
      </c>
      <c r="E28" t="s">
        <v>373</v>
      </c>
      <c r="F28" s="224">
        <v>31413</v>
      </c>
      <c r="G28" t="s">
        <v>1451</v>
      </c>
      <c r="H28" t="s">
        <v>375</v>
      </c>
      <c r="I28" s="225" t="s">
        <v>61</v>
      </c>
      <c r="J28" s="226" t="s">
        <v>376</v>
      </c>
      <c r="K28">
        <v>2005</v>
      </c>
      <c r="L28" t="s">
        <v>352</v>
      </c>
      <c r="M28"/>
      <c r="N28"/>
      <c r="O28" s="224"/>
      <c r="P28"/>
      <c r="Q28"/>
      <c r="R28"/>
      <c r="S28"/>
      <c r="T28"/>
      <c r="U28"/>
      <c r="V28"/>
      <c r="W28"/>
      <c r="Z28"/>
      <c r="AC28" s="228" t="s">
        <v>917</v>
      </c>
      <c r="AD28"/>
      <c r="AE28" s="53" t="s">
        <v>2180</v>
      </c>
    </row>
    <row r="29" spans="1:31" ht="27.75" x14ac:dyDescent="0.2">
      <c r="A29" s="222">
        <v>202150</v>
      </c>
      <c r="B29" s="223" t="s">
        <v>1426</v>
      </c>
      <c r="C29" s="223" t="s">
        <v>1828</v>
      </c>
      <c r="D29" s="223" t="s">
        <v>1829</v>
      </c>
      <c r="E29" t="s">
        <v>374</v>
      </c>
      <c r="F29" s="224">
        <v>28805</v>
      </c>
      <c r="G29" t="s">
        <v>789</v>
      </c>
      <c r="H29" t="s">
        <v>375</v>
      </c>
      <c r="I29" s="225" t="s">
        <v>609</v>
      </c>
      <c r="J29" s="226" t="s">
        <v>376</v>
      </c>
      <c r="K29">
        <v>2000</v>
      </c>
      <c r="L29" t="s">
        <v>352</v>
      </c>
      <c r="M29"/>
      <c r="N29"/>
      <c r="O29" s="224"/>
      <c r="P29"/>
      <c r="Q29"/>
      <c r="R29"/>
      <c r="S29"/>
      <c r="T29"/>
      <c r="U29"/>
      <c r="V29"/>
      <c r="W29"/>
      <c r="Z29"/>
      <c r="AC29" s="227"/>
      <c r="AD29"/>
      <c r="AE29" s="53" t="s">
        <v>2166</v>
      </c>
    </row>
    <row r="30" spans="1:31" ht="27.75" x14ac:dyDescent="0.2">
      <c r="A30" s="222">
        <v>202208</v>
      </c>
      <c r="B30" s="223" t="s">
        <v>1240</v>
      </c>
      <c r="C30" s="223" t="s">
        <v>130</v>
      </c>
      <c r="D30" s="223" t="s">
        <v>413</v>
      </c>
      <c r="E30" t="s">
        <v>374</v>
      </c>
      <c r="F30" s="224">
        <v>31346</v>
      </c>
      <c r="G30" t="s">
        <v>570</v>
      </c>
      <c r="H30" t="s">
        <v>375</v>
      </c>
      <c r="I30" s="225" t="s">
        <v>61</v>
      </c>
      <c r="J30" s="226">
        <v>0</v>
      </c>
      <c r="K30">
        <v>0</v>
      </c>
      <c r="L30">
        <v>0</v>
      </c>
      <c r="M30"/>
      <c r="N30"/>
      <c r="O30" s="224"/>
      <c r="P30"/>
      <c r="Q30"/>
      <c r="R30"/>
      <c r="S30"/>
      <c r="T30"/>
      <c r="U30"/>
      <c r="V30"/>
      <c r="W30"/>
      <c r="Z30"/>
      <c r="AC30" s="228"/>
      <c r="AD30"/>
      <c r="AE30" s="53" t="s">
        <v>2165</v>
      </c>
    </row>
    <row r="31" spans="1:31" ht="27.75" x14ac:dyDescent="0.2">
      <c r="A31" s="222">
        <v>202298</v>
      </c>
      <c r="B31" s="223" t="s">
        <v>1404</v>
      </c>
      <c r="C31" s="223" t="s">
        <v>412</v>
      </c>
      <c r="D31" s="223" t="s">
        <v>238</v>
      </c>
      <c r="E31" t="s">
        <v>373</v>
      </c>
      <c r="F31" s="224">
        <v>30060</v>
      </c>
      <c r="G31" t="s">
        <v>352</v>
      </c>
      <c r="H31" t="s">
        <v>375</v>
      </c>
      <c r="I31" s="225" t="s">
        <v>609</v>
      </c>
      <c r="J31" s="226">
        <v>0</v>
      </c>
      <c r="K31">
        <v>0</v>
      </c>
      <c r="L31">
        <v>0</v>
      </c>
      <c r="M31"/>
      <c r="N31"/>
      <c r="O31" s="224"/>
      <c r="P31"/>
      <c r="Q31"/>
      <c r="R31"/>
      <c r="S31"/>
      <c r="T31"/>
      <c r="U31"/>
      <c r="V31"/>
      <c r="W31"/>
      <c r="Z31"/>
      <c r="AC31" s="227"/>
      <c r="AD31" t="s">
        <v>660</v>
      </c>
      <c r="AE31" s="53" t="s">
        <v>2160</v>
      </c>
    </row>
    <row r="32" spans="1:31" ht="27.75" x14ac:dyDescent="0.2">
      <c r="A32" s="222"/>
      <c r="B32" s="223"/>
      <c r="C32" s="223"/>
      <c r="D32" s="223"/>
      <c r="E32"/>
      <c r="F32" s="224"/>
      <c r="G32"/>
      <c r="H32"/>
      <c r="I32" s="225"/>
      <c r="J32" s="226"/>
      <c r="K32"/>
      <c r="L32"/>
      <c r="M32"/>
      <c r="N32"/>
      <c r="O32" s="224"/>
      <c r="P32"/>
      <c r="Q32"/>
      <c r="R32"/>
      <c r="S32"/>
      <c r="T32"/>
      <c r="U32"/>
      <c r="V32"/>
      <c r="W32"/>
      <c r="Z32"/>
      <c r="AC32" s="228"/>
      <c r="AD32"/>
    </row>
    <row r="33" spans="1:31" ht="27.75" x14ac:dyDescent="0.2">
      <c r="A33" s="222"/>
      <c r="B33" s="223"/>
      <c r="C33" s="223"/>
      <c r="D33" s="223"/>
      <c r="E33"/>
      <c r="F33" s="224"/>
      <c r="G33"/>
      <c r="H33"/>
      <c r="I33" s="225"/>
      <c r="J33" s="226"/>
      <c r="K33"/>
      <c r="L33"/>
      <c r="M33"/>
      <c r="N33"/>
      <c r="O33" s="224"/>
      <c r="P33"/>
      <c r="Q33"/>
      <c r="R33"/>
      <c r="S33"/>
      <c r="T33"/>
      <c r="U33"/>
      <c r="V33"/>
      <c r="W33"/>
      <c r="Z33"/>
      <c r="AC33" s="228"/>
      <c r="AD33"/>
    </row>
    <row r="34" spans="1:31" ht="27.75" x14ac:dyDescent="0.2">
      <c r="A34" s="222"/>
      <c r="B34" s="223"/>
      <c r="C34" s="223"/>
      <c r="D34" s="223"/>
      <c r="E34"/>
      <c r="F34" s="224"/>
      <c r="G34"/>
      <c r="H34"/>
      <c r="I34" s="225"/>
      <c r="J34" s="226"/>
      <c r="K34"/>
      <c r="L34"/>
      <c r="M34"/>
      <c r="N34"/>
      <c r="O34" s="224"/>
      <c r="P34"/>
      <c r="Q34"/>
      <c r="R34"/>
      <c r="S34"/>
      <c r="T34"/>
      <c r="U34"/>
      <c r="V34"/>
      <c r="W34"/>
      <c r="Z34"/>
      <c r="AC34" s="228"/>
      <c r="AD34"/>
    </row>
    <row r="35" spans="1:31" ht="27.75" x14ac:dyDescent="0.2">
      <c r="A35" s="222">
        <v>202419</v>
      </c>
      <c r="B35" s="223" t="s">
        <v>1831</v>
      </c>
      <c r="C35" s="223" t="s">
        <v>68</v>
      </c>
      <c r="D35" s="223" t="s">
        <v>250</v>
      </c>
      <c r="E35" t="s">
        <v>373</v>
      </c>
      <c r="F35" s="224">
        <v>31631</v>
      </c>
      <c r="G35" t="s">
        <v>571</v>
      </c>
      <c r="H35" t="s">
        <v>375</v>
      </c>
      <c r="I35" s="225" t="s">
        <v>609</v>
      </c>
      <c r="J35" s="226">
        <v>0</v>
      </c>
      <c r="K35">
        <v>0</v>
      </c>
      <c r="L35">
        <v>0</v>
      </c>
      <c r="M35"/>
      <c r="N35"/>
      <c r="O35" s="224"/>
      <c r="P35"/>
      <c r="Q35"/>
      <c r="R35"/>
      <c r="S35"/>
      <c r="T35"/>
      <c r="U35"/>
      <c r="V35"/>
      <c r="W35"/>
      <c r="Z35"/>
      <c r="AC35" s="228"/>
      <c r="AD35" t="s">
        <v>660</v>
      </c>
      <c r="AE35" s="53" t="s">
        <v>2160</v>
      </c>
    </row>
    <row r="36" spans="1:31" ht="27.75" x14ac:dyDescent="0.2">
      <c r="A36" s="222"/>
      <c r="B36" s="223"/>
      <c r="C36" s="223"/>
      <c r="D36" s="223"/>
      <c r="E36"/>
      <c r="F36" s="224"/>
      <c r="G36"/>
      <c r="H36"/>
      <c r="I36" s="225"/>
      <c r="J36" s="226"/>
      <c r="K36"/>
      <c r="L36"/>
      <c r="M36"/>
      <c r="N36"/>
      <c r="O36" s="224"/>
      <c r="P36"/>
      <c r="Q36"/>
      <c r="R36"/>
      <c r="S36"/>
      <c r="T36"/>
      <c r="U36"/>
      <c r="V36"/>
      <c r="W36"/>
      <c r="Z36"/>
      <c r="AC36" s="228"/>
      <c r="AD36"/>
    </row>
    <row r="37" spans="1:31" ht="27.75" x14ac:dyDescent="0.2">
      <c r="A37" s="222"/>
      <c r="B37" s="223"/>
      <c r="C37" s="223"/>
      <c r="D37" s="223"/>
      <c r="E37"/>
      <c r="F37" s="224"/>
      <c r="G37"/>
      <c r="H37"/>
      <c r="I37" s="225"/>
      <c r="J37" s="226"/>
      <c r="K37"/>
      <c r="L37"/>
      <c r="M37"/>
      <c r="N37"/>
      <c r="O37" s="224"/>
      <c r="P37"/>
      <c r="Q37"/>
      <c r="R37"/>
      <c r="S37"/>
      <c r="T37"/>
      <c r="U37"/>
      <c r="V37"/>
      <c r="W37"/>
      <c r="Z37"/>
      <c r="AC37" s="228"/>
      <c r="AD37"/>
    </row>
    <row r="38" spans="1:31" ht="27.75" x14ac:dyDescent="0.2">
      <c r="A38" s="222">
        <v>202666</v>
      </c>
      <c r="B38" s="223" t="s">
        <v>1385</v>
      </c>
      <c r="C38" s="223" t="s">
        <v>94</v>
      </c>
      <c r="D38" s="223" t="s">
        <v>1386</v>
      </c>
      <c r="E38" t="s">
        <v>374</v>
      </c>
      <c r="F38" s="224">
        <v>30872</v>
      </c>
      <c r="G38" t="s">
        <v>1387</v>
      </c>
      <c r="H38" t="s">
        <v>375</v>
      </c>
      <c r="I38" s="225" t="s">
        <v>609</v>
      </c>
      <c r="J38" s="226">
        <v>0</v>
      </c>
      <c r="K38">
        <v>0</v>
      </c>
      <c r="L38">
        <v>0</v>
      </c>
      <c r="M38"/>
      <c r="N38"/>
      <c r="O38" s="224"/>
      <c r="P38"/>
      <c r="Q38"/>
      <c r="R38"/>
      <c r="S38"/>
      <c r="T38"/>
      <c r="U38"/>
      <c r="V38"/>
      <c r="W38"/>
      <c r="Z38"/>
      <c r="AC38" s="227"/>
      <c r="AD38"/>
      <c r="AE38" s="53" t="s">
        <v>2160</v>
      </c>
    </row>
    <row r="39" spans="1:31" ht="27.75" x14ac:dyDescent="0.2">
      <c r="A39" s="222">
        <v>202668</v>
      </c>
      <c r="B39" s="223" t="s">
        <v>1832</v>
      </c>
      <c r="C39" s="223" t="s">
        <v>65</v>
      </c>
      <c r="D39" s="223" t="s">
        <v>239</v>
      </c>
      <c r="E39" t="s">
        <v>373</v>
      </c>
      <c r="F39" s="224">
        <v>27470</v>
      </c>
      <c r="G39" t="s">
        <v>807</v>
      </c>
      <c r="H39" t="s">
        <v>375</v>
      </c>
      <c r="I39" s="225" t="s">
        <v>609</v>
      </c>
      <c r="J39" s="226" t="s">
        <v>353</v>
      </c>
      <c r="K39">
        <v>1995</v>
      </c>
      <c r="L39" t="s">
        <v>352</v>
      </c>
      <c r="M39"/>
      <c r="N39"/>
      <c r="O39" s="224"/>
      <c r="P39"/>
      <c r="Q39"/>
      <c r="R39"/>
      <c r="S39"/>
      <c r="T39"/>
      <c r="U39"/>
      <c r="V39"/>
      <c r="W39"/>
      <c r="Z39"/>
      <c r="AC39" s="227"/>
      <c r="AD39"/>
      <c r="AE39" s="53" t="s">
        <v>2160</v>
      </c>
    </row>
    <row r="40" spans="1:31" ht="27.75" x14ac:dyDescent="0.2">
      <c r="A40" s="222">
        <v>202744</v>
      </c>
      <c r="B40" s="223" t="s">
        <v>883</v>
      </c>
      <c r="C40" s="223" t="s">
        <v>65</v>
      </c>
      <c r="D40" s="223" t="s">
        <v>220</v>
      </c>
      <c r="E40" t="s">
        <v>374</v>
      </c>
      <c r="F40" s="224">
        <v>31199</v>
      </c>
      <c r="G40" t="s">
        <v>798</v>
      </c>
      <c r="H40" t="s">
        <v>375</v>
      </c>
      <c r="I40" s="225" t="s">
        <v>609</v>
      </c>
      <c r="J40" s="226">
        <v>0</v>
      </c>
      <c r="K40">
        <v>0</v>
      </c>
      <c r="L40">
        <v>0</v>
      </c>
      <c r="M40"/>
      <c r="N40"/>
      <c r="O40" s="224"/>
      <c r="P40"/>
      <c r="Q40"/>
      <c r="R40"/>
      <c r="S40"/>
      <c r="T40"/>
      <c r="U40"/>
      <c r="V40"/>
      <c r="W40"/>
      <c r="Z40"/>
      <c r="AC40" s="227"/>
      <c r="AD40"/>
      <c r="AE40" s="53" t="s">
        <v>2166</v>
      </c>
    </row>
    <row r="41" spans="1:31" ht="27.75" x14ac:dyDescent="0.2">
      <c r="A41" s="222">
        <v>202764</v>
      </c>
      <c r="B41" s="223" t="s">
        <v>1392</v>
      </c>
      <c r="C41" s="223" t="s">
        <v>141</v>
      </c>
      <c r="D41" s="223" t="s">
        <v>248</v>
      </c>
      <c r="E41" t="s">
        <v>374</v>
      </c>
      <c r="F41" s="224">
        <v>32156</v>
      </c>
      <c r="G41" t="s">
        <v>1393</v>
      </c>
      <c r="H41" t="s">
        <v>375</v>
      </c>
      <c r="I41" s="225" t="s">
        <v>609</v>
      </c>
      <c r="J41" s="226">
        <v>0</v>
      </c>
      <c r="K41">
        <v>0</v>
      </c>
      <c r="L41">
        <v>0</v>
      </c>
      <c r="M41"/>
      <c r="N41"/>
      <c r="O41" s="224"/>
      <c r="P41"/>
      <c r="Q41"/>
      <c r="R41"/>
      <c r="S41"/>
      <c r="T41"/>
      <c r="U41"/>
      <c r="V41"/>
      <c r="W41"/>
      <c r="Z41"/>
      <c r="AC41" s="227"/>
      <c r="AD41" t="s">
        <v>660</v>
      </c>
      <c r="AE41" s="53" t="s">
        <v>2160</v>
      </c>
    </row>
    <row r="42" spans="1:31" ht="27.75" x14ac:dyDescent="0.2">
      <c r="A42" s="222"/>
      <c r="B42" s="223"/>
      <c r="C42" s="223"/>
      <c r="D42" s="223"/>
      <c r="E42"/>
      <c r="F42" s="224"/>
      <c r="G42"/>
      <c r="H42"/>
      <c r="I42" s="225"/>
      <c r="J42" s="226"/>
      <c r="K42"/>
      <c r="L42"/>
      <c r="M42"/>
      <c r="N42"/>
      <c r="O42" s="224"/>
      <c r="P42"/>
      <c r="Q42"/>
      <c r="R42"/>
      <c r="S42"/>
      <c r="T42"/>
      <c r="U42"/>
      <c r="V42"/>
      <c r="W42"/>
      <c r="Z42"/>
      <c r="AC42" s="228"/>
      <c r="AD42"/>
    </row>
    <row r="43" spans="1:31" ht="27.75" x14ac:dyDescent="0.2">
      <c r="A43" s="222">
        <v>202919</v>
      </c>
      <c r="B43" s="223" t="s">
        <v>1495</v>
      </c>
      <c r="C43" s="223" t="s">
        <v>186</v>
      </c>
      <c r="D43" s="223" t="s">
        <v>273</v>
      </c>
      <c r="E43" t="s">
        <v>373</v>
      </c>
      <c r="F43" s="224">
        <v>29387</v>
      </c>
      <c r="G43" t="s">
        <v>352</v>
      </c>
      <c r="H43" t="s">
        <v>375</v>
      </c>
      <c r="I43" s="225" t="s">
        <v>61</v>
      </c>
      <c r="J43" s="226" t="s">
        <v>376</v>
      </c>
      <c r="K43">
        <v>1998</v>
      </c>
      <c r="L43" t="s">
        <v>352</v>
      </c>
      <c r="M43"/>
      <c r="N43"/>
      <c r="O43" s="224"/>
      <c r="P43"/>
      <c r="Q43"/>
      <c r="R43"/>
      <c r="S43"/>
      <c r="T43"/>
      <c r="U43"/>
      <c r="V43"/>
      <c r="W43"/>
      <c r="Z43"/>
      <c r="AC43" s="228"/>
      <c r="AD43"/>
      <c r="AE43" s="53" t="s">
        <v>2181</v>
      </c>
    </row>
    <row r="44" spans="1:31" ht="27.75" x14ac:dyDescent="0.2">
      <c r="A44" s="222"/>
      <c r="B44" s="223"/>
      <c r="C44" s="223"/>
      <c r="D44" s="223"/>
      <c r="E44"/>
      <c r="F44" s="224"/>
      <c r="G44"/>
      <c r="H44"/>
      <c r="I44" s="225"/>
      <c r="J44" s="226"/>
      <c r="K44"/>
      <c r="L44"/>
      <c r="M44"/>
      <c r="N44"/>
      <c r="O44" s="224"/>
      <c r="P44"/>
      <c r="Q44"/>
      <c r="R44"/>
      <c r="S44"/>
      <c r="T44"/>
      <c r="U44"/>
      <c r="V44"/>
      <c r="W44"/>
      <c r="Z44"/>
      <c r="AC44" s="228"/>
      <c r="AD44"/>
    </row>
    <row r="45" spans="1:31" ht="27.75" x14ac:dyDescent="0.35">
      <c r="A45" s="232">
        <v>203198</v>
      </c>
      <c r="B45" s="232" t="s">
        <v>1833</v>
      </c>
      <c r="C45" s="232" t="s">
        <v>1834</v>
      </c>
      <c r="D45" s="232" t="s">
        <v>248</v>
      </c>
      <c r="E45"/>
      <c r="F45" s="224"/>
      <c r="G45"/>
      <c r="H45"/>
      <c r="I45" s="225" t="s">
        <v>61</v>
      </c>
      <c r="J45" s="226"/>
      <c r="K45"/>
      <c r="L45"/>
      <c r="M45"/>
      <c r="N45"/>
      <c r="O45" s="224"/>
      <c r="P45"/>
      <c r="Q45"/>
      <c r="R45"/>
      <c r="S45"/>
      <c r="T45"/>
      <c r="U45"/>
      <c r="V45"/>
      <c r="W45"/>
      <c r="Z45"/>
      <c r="AC45" s="228"/>
      <c r="AD45"/>
      <c r="AE45" s="53" t="s">
        <v>2164</v>
      </c>
    </row>
    <row r="46" spans="1:31" ht="27.75" x14ac:dyDescent="0.2">
      <c r="A46" s="222">
        <v>203263</v>
      </c>
      <c r="B46" s="223" t="s">
        <v>1406</v>
      </c>
      <c r="C46" s="223" t="s">
        <v>105</v>
      </c>
      <c r="D46" s="223" t="s">
        <v>1407</v>
      </c>
      <c r="E46" t="s">
        <v>374</v>
      </c>
      <c r="F46" s="224">
        <v>31154</v>
      </c>
      <c r="G46" t="s">
        <v>352</v>
      </c>
      <c r="H46" t="s">
        <v>375</v>
      </c>
      <c r="I46" s="225" t="s">
        <v>609</v>
      </c>
      <c r="J46" s="226" t="s">
        <v>376</v>
      </c>
      <c r="K46">
        <v>2005</v>
      </c>
      <c r="L46" t="s">
        <v>360</v>
      </c>
      <c r="M46"/>
      <c r="N46"/>
      <c r="O46" s="224"/>
      <c r="P46"/>
      <c r="Q46"/>
      <c r="R46"/>
      <c r="S46"/>
      <c r="T46"/>
      <c r="U46"/>
      <c r="V46"/>
      <c r="W46"/>
      <c r="Z46"/>
      <c r="AC46" s="227"/>
      <c r="AD46"/>
      <c r="AE46" s="53" t="s">
        <v>2160</v>
      </c>
    </row>
    <row r="47" spans="1:31" ht="27.75" x14ac:dyDescent="0.2">
      <c r="A47" s="222">
        <v>203311</v>
      </c>
      <c r="B47" s="223" t="s">
        <v>1478</v>
      </c>
      <c r="C47" s="223" t="s">
        <v>1221</v>
      </c>
      <c r="D47" s="223" t="s">
        <v>1835</v>
      </c>
      <c r="E47" t="s">
        <v>374</v>
      </c>
      <c r="F47" s="224">
        <v>27098</v>
      </c>
      <c r="G47" t="s">
        <v>1039</v>
      </c>
      <c r="H47" t="s">
        <v>375</v>
      </c>
      <c r="I47" s="225" t="s">
        <v>61</v>
      </c>
      <c r="J47" s="226" t="s">
        <v>353</v>
      </c>
      <c r="K47">
        <v>1994</v>
      </c>
      <c r="L47" t="s">
        <v>352</v>
      </c>
      <c r="M47"/>
      <c r="N47"/>
      <c r="O47" s="224"/>
      <c r="P47"/>
      <c r="Q47"/>
      <c r="R47"/>
      <c r="S47"/>
      <c r="T47"/>
      <c r="U47"/>
      <c r="V47"/>
      <c r="W47"/>
      <c r="Z47"/>
      <c r="AC47" s="228"/>
      <c r="AD47"/>
      <c r="AE47" s="53">
        <v>3</v>
      </c>
    </row>
    <row r="48" spans="1:31" ht="27.75" x14ac:dyDescent="0.2">
      <c r="A48" s="222">
        <v>203320</v>
      </c>
      <c r="B48" s="223" t="s">
        <v>1464</v>
      </c>
      <c r="C48" s="223" t="s">
        <v>1465</v>
      </c>
      <c r="D48" s="223" t="s">
        <v>293</v>
      </c>
      <c r="E48" t="s">
        <v>373</v>
      </c>
      <c r="F48" s="224">
        <v>31136</v>
      </c>
      <c r="G48" t="s">
        <v>832</v>
      </c>
      <c r="H48" t="s">
        <v>375</v>
      </c>
      <c r="I48" s="225" t="s">
        <v>61</v>
      </c>
      <c r="J48" s="226" t="s">
        <v>376</v>
      </c>
      <c r="K48">
        <v>2004</v>
      </c>
      <c r="L48" t="s">
        <v>352</v>
      </c>
      <c r="M48"/>
      <c r="N48"/>
      <c r="O48" s="224"/>
      <c r="P48"/>
      <c r="Q48"/>
      <c r="R48"/>
      <c r="S48"/>
      <c r="T48"/>
      <c r="U48"/>
      <c r="V48"/>
      <c r="W48"/>
      <c r="Z48"/>
      <c r="AC48" s="228"/>
      <c r="AD48"/>
      <c r="AE48" s="53">
        <v>4</v>
      </c>
    </row>
    <row r="49" spans="1:31" ht="27.75" x14ac:dyDescent="0.2">
      <c r="A49" s="222"/>
      <c r="B49" s="223"/>
      <c r="C49" s="223"/>
      <c r="D49" s="223"/>
      <c r="E49"/>
      <c r="F49" s="224"/>
      <c r="G49"/>
      <c r="H49"/>
      <c r="I49" s="225"/>
      <c r="J49" s="226"/>
      <c r="K49"/>
      <c r="L49"/>
      <c r="M49"/>
      <c r="N49"/>
      <c r="O49" s="224"/>
      <c r="P49"/>
      <c r="Q49"/>
      <c r="R49"/>
      <c r="S49"/>
      <c r="T49"/>
      <c r="U49"/>
      <c r="V49"/>
      <c r="W49"/>
      <c r="Z49"/>
      <c r="AC49" s="228"/>
      <c r="AD49"/>
    </row>
    <row r="50" spans="1:31" ht="27.75" x14ac:dyDescent="0.2">
      <c r="A50" s="222">
        <v>203419</v>
      </c>
      <c r="B50" s="223" t="s">
        <v>1836</v>
      </c>
      <c r="C50" s="223" t="s">
        <v>166</v>
      </c>
      <c r="D50" s="223" t="s">
        <v>260</v>
      </c>
      <c r="E50" t="s">
        <v>373</v>
      </c>
      <c r="F50" s="224">
        <v>31260</v>
      </c>
      <c r="G50" t="s">
        <v>362</v>
      </c>
      <c r="H50" t="s">
        <v>375</v>
      </c>
      <c r="I50" s="225" t="s">
        <v>609</v>
      </c>
      <c r="J50" s="226">
        <v>0</v>
      </c>
      <c r="K50">
        <v>0</v>
      </c>
      <c r="L50">
        <v>0</v>
      </c>
      <c r="M50"/>
      <c r="N50"/>
      <c r="O50" s="224"/>
      <c r="P50"/>
      <c r="Q50"/>
      <c r="R50"/>
      <c r="S50"/>
      <c r="T50"/>
      <c r="U50"/>
      <c r="V50"/>
      <c r="W50"/>
      <c r="Z50"/>
      <c r="AC50" s="228"/>
      <c r="AD50" t="s">
        <v>660</v>
      </c>
      <c r="AE50" s="53" t="s">
        <v>2160</v>
      </c>
    </row>
    <row r="51" spans="1:31" ht="27.75" x14ac:dyDescent="0.2">
      <c r="A51" s="222">
        <v>203450</v>
      </c>
      <c r="B51" s="223" t="s">
        <v>1433</v>
      </c>
      <c r="C51" s="223" t="s">
        <v>88</v>
      </c>
      <c r="D51" s="234" t="s">
        <v>308</v>
      </c>
      <c r="E51" t="s">
        <v>374</v>
      </c>
      <c r="F51" s="224">
        <v>31778</v>
      </c>
      <c r="G51" t="s">
        <v>789</v>
      </c>
      <c r="H51" t="s">
        <v>375</v>
      </c>
      <c r="I51" s="225" t="s">
        <v>61</v>
      </c>
      <c r="J51" s="226" t="s">
        <v>376</v>
      </c>
      <c r="K51">
        <v>2005</v>
      </c>
      <c r="L51" t="s">
        <v>352</v>
      </c>
      <c r="M51"/>
      <c r="N51"/>
      <c r="O51" s="224"/>
      <c r="P51"/>
      <c r="Q51"/>
      <c r="R51"/>
      <c r="S51"/>
      <c r="T51"/>
      <c r="U51"/>
      <c r="V51"/>
      <c r="W51"/>
      <c r="Z51"/>
      <c r="AC51" s="228"/>
      <c r="AD51"/>
      <c r="AE51" s="53" t="s">
        <v>2163</v>
      </c>
    </row>
    <row r="52" spans="1:31" ht="27.75" x14ac:dyDescent="0.2">
      <c r="A52" s="222">
        <v>203516</v>
      </c>
      <c r="B52" s="223" t="s">
        <v>1413</v>
      </c>
      <c r="C52" s="223" t="s">
        <v>189</v>
      </c>
      <c r="D52" s="223" t="s">
        <v>1837</v>
      </c>
      <c r="E52" t="s">
        <v>373</v>
      </c>
      <c r="F52" s="224">
        <v>32146</v>
      </c>
      <c r="G52" t="s">
        <v>818</v>
      </c>
      <c r="H52" t="s">
        <v>375</v>
      </c>
      <c r="I52" s="225" t="s">
        <v>609</v>
      </c>
      <c r="J52" s="226">
        <v>0</v>
      </c>
      <c r="K52">
        <v>0</v>
      </c>
      <c r="L52">
        <v>0</v>
      </c>
      <c r="M52"/>
      <c r="N52"/>
      <c r="O52" s="224"/>
      <c r="P52"/>
      <c r="Q52"/>
      <c r="R52"/>
      <c r="S52"/>
      <c r="T52"/>
      <c r="U52"/>
      <c r="V52"/>
      <c r="W52"/>
      <c r="Z52"/>
      <c r="AC52" s="227"/>
      <c r="AD52" t="s">
        <v>660</v>
      </c>
      <c r="AE52" s="53" t="s">
        <v>2160</v>
      </c>
    </row>
    <row r="53" spans="1:31" ht="27.75" x14ac:dyDescent="0.2">
      <c r="A53" s="222">
        <v>203675</v>
      </c>
      <c r="B53" s="223" t="s">
        <v>1838</v>
      </c>
      <c r="C53" s="223" t="s">
        <v>105</v>
      </c>
      <c r="D53" s="223" t="s">
        <v>1839</v>
      </c>
      <c r="E53" t="s">
        <v>373</v>
      </c>
      <c r="F53" s="224">
        <v>25404</v>
      </c>
      <c r="G53" t="s">
        <v>873</v>
      </c>
      <c r="H53" t="s">
        <v>375</v>
      </c>
      <c r="I53" s="225" t="s">
        <v>609</v>
      </c>
      <c r="J53" s="226">
        <v>0</v>
      </c>
      <c r="K53">
        <v>0</v>
      </c>
      <c r="L53">
        <v>0</v>
      </c>
      <c r="M53"/>
      <c r="N53"/>
      <c r="O53" s="224"/>
      <c r="P53"/>
      <c r="Q53"/>
      <c r="R53"/>
      <c r="S53"/>
      <c r="T53"/>
      <c r="U53"/>
      <c r="V53"/>
      <c r="W53"/>
      <c r="Z53"/>
      <c r="AC53" s="227"/>
      <c r="AD53"/>
      <c r="AE53" s="53" t="s">
        <v>2166</v>
      </c>
    </row>
    <row r="54" spans="1:31" ht="27.75" x14ac:dyDescent="0.2">
      <c r="A54" s="222"/>
      <c r="B54" s="223"/>
      <c r="C54" s="223"/>
      <c r="D54" s="223"/>
      <c r="E54"/>
      <c r="F54" s="224"/>
      <c r="G54"/>
      <c r="H54"/>
      <c r="I54" s="225"/>
      <c r="J54" s="226"/>
      <c r="K54"/>
      <c r="L54"/>
      <c r="M54"/>
      <c r="N54"/>
      <c r="O54" s="224"/>
      <c r="P54"/>
      <c r="Q54"/>
      <c r="R54"/>
      <c r="S54"/>
      <c r="T54"/>
      <c r="U54"/>
      <c r="V54"/>
      <c r="W54"/>
      <c r="Z54"/>
      <c r="AC54" s="228"/>
      <c r="AD54"/>
    </row>
    <row r="55" spans="1:31" ht="27.75" x14ac:dyDescent="0.2">
      <c r="A55" s="222">
        <v>203954</v>
      </c>
      <c r="B55" s="223" t="s">
        <v>1420</v>
      </c>
      <c r="C55" s="223" t="s">
        <v>1840</v>
      </c>
      <c r="D55" s="223" t="s">
        <v>432</v>
      </c>
      <c r="E55" t="s">
        <v>373</v>
      </c>
      <c r="F55" s="224">
        <v>0</v>
      </c>
      <c r="G55" t="s">
        <v>1421</v>
      </c>
      <c r="H55" t="s">
        <v>375</v>
      </c>
      <c r="I55" s="225" t="s">
        <v>61</v>
      </c>
      <c r="J55" s="226" t="s">
        <v>376</v>
      </c>
      <c r="K55">
        <v>2017</v>
      </c>
      <c r="L55" t="s">
        <v>354</v>
      </c>
      <c r="M55"/>
      <c r="N55"/>
      <c r="O55" s="224"/>
      <c r="P55"/>
      <c r="Q55"/>
      <c r="R55"/>
      <c r="S55"/>
      <c r="T55"/>
      <c r="U55"/>
      <c r="V55"/>
      <c r="W55"/>
      <c r="Z55"/>
      <c r="AC55" s="228"/>
      <c r="AD55"/>
      <c r="AE55" s="53" t="s">
        <v>2162</v>
      </c>
    </row>
    <row r="56" spans="1:31" ht="27.75" x14ac:dyDescent="0.2">
      <c r="A56" s="222">
        <v>203995</v>
      </c>
      <c r="B56" s="223" t="s">
        <v>1422</v>
      </c>
      <c r="C56" s="223" t="s">
        <v>901</v>
      </c>
      <c r="D56" s="223" t="s">
        <v>228</v>
      </c>
      <c r="E56" t="s">
        <v>374</v>
      </c>
      <c r="F56" s="224">
        <v>0</v>
      </c>
      <c r="G56">
        <v>0</v>
      </c>
      <c r="H56">
        <v>0</v>
      </c>
      <c r="I56" s="225" t="s">
        <v>609</v>
      </c>
      <c r="J56" s="226">
        <v>0</v>
      </c>
      <c r="K56">
        <v>0</v>
      </c>
      <c r="L56">
        <v>0</v>
      </c>
      <c r="M56"/>
      <c r="N56"/>
      <c r="O56" s="224"/>
      <c r="P56"/>
      <c r="Q56"/>
      <c r="R56"/>
      <c r="S56"/>
      <c r="T56"/>
      <c r="U56"/>
      <c r="V56"/>
      <c r="W56"/>
      <c r="Z56"/>
      <c r="AC56" s="227"/>
      <c r="AD56"/>
      <c r="AE56" s="53" t="s">
        <v>2160</v>
      </c>
    </row>
    <row r="57" spans="1:31" ht="27.75" x14ac:dyDescent="0.2">
      <c r="A57" s="222">
        <v>204048</v>
      </c>
      <c r="B57" s="223" t="s">
        <v>1536</v>
      </c>
      <c r="C57" s="223" t="s">
        <v>434</v>
      </c>
      <c r="D57" s="223" t="s">
        <v>261</v>
      </c>
      <c r="E57" t="s">
        <v>374</v>
      </c>
      <c r="F57" s="224">
        <v>31995</v>
      </c>
      <c r="G57" t="s">
        <v>832</v>
      </c>
      <c r="H57" t="s">
        <v>375</v>
      </c>
      <c r="I57" s="225" t="s">
        <v>61</v>
      </c>
      <c r="J57" s="226" t="s">
        <v>376</v>
      </c>
      <c r="K57">
        <v>2005</v>
      </c>
      <c r="L57" t="s">
        <v>354</v>
      </c>
      <c r="M57"/>
      <c r="N57"/>
      <c r="O57" s="224"/>
      <c r="P57"/>
      <c r="Q57"/>
      <c r="R57"/>
      <c r="S57"/>
      <c r="T57"/>
      <c r="U57"/>
      <c r="V57"/>
      <c r="W57"/>
      <c r="Z57"/>
      <c r="AC57" s="228"/>
      <c r="AD57"/>
      <c r="AE57" s="53">
        <v>1</v>
      </c>
    </row>
    <row r="58" spans="1:31" ht="27.75" x14ac:dyDescent="0.2">
      <c r="A58" s="222"/>
      <c r="B58" s="223"/>
      <c r="C58" s="223"/>
      <c r="D58" s="223"/>
      <c r="E58"/>
      <c r="F58" s="224"/>
      <c r="G58"/>
      <c r="H58"/>
      <c r="I58" s="225"/>
      <c r="J58" s="226"/>
      <c r="K58"/>
      <c r="L58"/>
      <c r="M58"/>
      <c r="N58"/>
      <c r="O58" s="224"/>
      <c r="P58"/>
      <c r="Q58"/>
      <c r="R58"/>
      <c r="S58"/>
      <c r="T58"/>
      <c r="U58"/>
      <c r="V58"/>
      <c r="W58"/>
      <c r="Z58"/>
      <c r="AC58" s="228"/>
      <c r="AD58"/>
    </row>
    <row r="59" spans="1:31" ht="27.75" x14ac:dyDescent="0.2">
      <c r="A59" s="222">
        <v>204205</v>
      </c>
      <c r="B59" s="223" t="s">
        <v>1841</v>
      </c>
      <c r="C59" s="223" t="s">
        <v>90</v>
      </c>
      <c r="D59" s="223" t="s">
        <v>219</v>
      </c>
      <c r="E59" t="s">
        <v>374</v>
      </c>
      <c r="F59" s="224">
        <v>29732</v>
      </c>
      <c r="G59" t="s">
        <v>1842</v>
      </c>
      <c r="H59" t="s">
        <v>375</v>
      </c>
      <c r="I59" s="225" t="s">
        <v>609</v>
      </c>
      <c r="J59" s="226" t="s">
        <v>376</v>
      </c>
      <c r="K59">
        <v>2003</v>
      </c>
      <c r="L59" t="s">
        <v>367</v>
      </c>
      <c r="M59"/>
      <c r="N59"/>
      <c r="O59" s="224"/>
      <c r="P59"/>
      <c r="Q59"/>
      <c r="R59"/>
      <c r="S59"/>
      <c r="T59"/>
      <c r="U59"/>
      <c r="V59"/>
      <c r="W59"/>
      <c r="Z59"/>
      <c r="AC59" s="227"/>
      <c r="AD59"/>
      <c r="AE59" s="53" t="s">
        <v>2160</v>
      </c>
    </row>
    <row r="60" spans="1:31" ht="27.75" x14ac:dyDescent="0.2">
      <c r="A60" s="222">
        <v>204227</v>
      </c>
      <c r="B60" s="223" t="s">
        <v>1500</v>
      </c>
      <c r="C60" s="223" t="s">
        <v>936</v>
      </c>
      <c r="D60" s="223" t="s">
        <v>413</v>
      </c>
      <c r="E60" t="s">
        <v>374</v>
      </c>
      <c r="F60" s="224">
        <v>30229</v>
      </c>
      <c r="G60" t="s">
        <v>352</v>
      </c>
      <c r="H60" t="s">
        <v>375</v>
      </c>
      <c r="I60" s="225" t="s">
        <v>61</v>
      </c>
      <c r="J60" s="226">
        <v>0</v>
      </c>
      <c r="K60">
        <v>0</v>
      </c>
      <c r="L60">
        <v>0</v>
      </c>
      <c r="M60"/>
      <c r="N60"/>
      <c r="O60" s="224"/>
      <c r="P60"/>
      <c r="Q60"/>
      <c r="R60"/>
      <c r="S60"/>
      <c r="T60"/>
      <c r="U60"/>
      <c r="V60"/>
      <c r="W60"/>
      <c r="Z60"/>
      <c r="AC60" s="228"/>
      <c r="AD60"/>
      <c r="AE60" s="53" t="e">
        <v>#N/A</v>
      </c>
    </row>
    <row r="61" spans="1:31" ht="27.75" x14ac:dyDescent="0.2">
      <c r="A61" s="222">
        <v>204273</v>
      </c>
      <c r="B61" s="223" t="s">
        <v>1843</v>
      </c>
      <c r="C61" s="223" t="s">
        <v>1844</v>
      </c>
      <c r="D61" s="223" t="s">
        <v>240</v>
      </c>
      <c r="E61" t="s">
        <v>374</v>
      </c>
      <c r="F61" s="224">
        <v>30834</v>
      </c>
      <c r="G61" t="s">
        <v>364</v>
      </c>
      <c r="H61" t="s">
        <v>375</v>
      </c>
      <c r="I61" s="225" t="s">
        <v>61</v>
      </c>
      <c r="J61" s="226" t="s">
        <v>376</v>
      </c>
      <c r="K61">
        <v>2001</v>
      </c>
      <c r="L61" t="s">
        <v>364</v>
      </c>
      <c r="M61"/>
      <c r="N61"/>
      <c r="O61" s="224"/>
      <c r="P61"/>
      <c r="Q61"/>
      <c r="R61"/>
      <c r="S61"/>
      <c r="T61"/>
      <c r="U61"/>
      <c r="V61"/>
      <c r="W61"/>
      <c r="Z61"/>
      <c r="AC61" s="228"/>
      <c r="AD61"/>
      <c r="AE61" s="53" t="s">
        <v>2163</v>
      </c>
    </row>
    <row r="62" spans="1:31" ht="27.75" x14ac:dyDescent="0.2">
      <c r="A62" s="222">
        <v>204278</v>
      </c>
      <c r="B62" s="223" t="s">
        <v>892</v>
      </c>
      <c r="C62" s="223" t="s">
        <v>83</v>
      </c>
      <c r="D62" s="223" t="s">
        <v>240</v>
      </c>
      <c r="E62" t="s">
        <v>374</v>
      </c>
      <c r="F62" s="224">
        <v>0</v>
      </c>
      <c r="G62">
        <v>0</v>
      </c>
      <c r="H62">
        <v>0</v>
      </c>
      <c r="I62" s="225" t="s">
        <v>609</v>
      </c>
      <c r="J62" s="226">
        <v>0</v>
      </c>
      <c r="K62">
        <v>0</v>
      </c>
      <c r="L62">
        <v>0</v>
      </c>
      <c r="M62"/>
      <c r="N62"/>
      <c r="O62" s="224"/>
      <c r="P62"/>
      <c r="Q62"/>
      <c r="R62"/>
      <c r="S62"/>
      <c r="T62"/>
      <c r="U62"/>
      <c r="V62"/>
      <c r="W62"/>
      <c r="Z62"/>
      <c r="AC62" s="227"/>
      <c r="AD62" t="s">
        <v>660</v>
      </c>
      <c r="AE62" s="53" t="s">
        <v>2166</v>
      </c>
    </row>
    <row r="63" spans="1:31" ht="27.75" x14ac:dyDescent="0.2">
      <c r="A63" s="222">
        <v>204303</v>
      </c>
      <c r="B63" s="223" t="s">
        <v>1845</v>
      </c>
      <c r="C63" s="223" t="s">
        <v>69</v>
      </c>
      <c r="D63" s="223" t="s">
        <v>1846</v>
      </c>
      <c r="E63" t="s">
        <v>374</v>
      </c>
      <c r="F63" s="224">
        <v>29591</v>
      </c>
      <c r="G63" t="s">
        <v>789</v>
      </c>
      <c r="H63" t="s">
        <v>375</v>
      </c>
      <c r="I63" s="225" t="s">
        <v>61</v>
      </c>
      <c r="J63" s="226" t="s">
        <v>376</v>
      </c>
      <c r="K63">
        <v>2004</v>
      </c>
      <c r="L63" t="s">
        <v>352</v>
      </c>
      <c r="M63"/>
      <c r="N63"/>
      <c r="O63" s="224"/>
      <c r="P63"/>
      <c r="Q63"/>
      <c r="R63"/>
      <c r="S63"/>
      <c r="T63"/>
      <c r="U63"/>
      <c r="V63"/>
      <c r="W63"/>
      <c r="Z63"/>
      <c r="AC63" s="228"/>
      <c r="AD63"/>
      <c r="AE63" s="53" t="s">
        <v>2164</v>
      </c>
    </row>
    <row r="64" spans="1:31" ht="27.75" x14ac:dyDescent="0.2">
      <c r="A64" s="222">
        <v>204328</v>
      </c>
      <c r="B64" s="223" t="s">
        <v>1541</v>
      </c>
      <c r="C64" s="223" t="s">
        <v>153</v>
      </c>
      <c r="D64" s="223" t="s">
        <v>328</v>
      </c>
      <c r="E64" t="s">
        <v>374</v>
      </c>
      <c r="F64" s="224">
        <v>32068</v>
      </c>
      <c r="G64" t="s">
        <v>577</v>
      </c>
      <c r="H64" t="s">
        <v>375</v>
      </c>
      <c r="I64" s="225" t="s">
        <v>61</v>
      </c>
      <c r="J64" s="226" t="s">
        <v>376</v>
      </c>
      <c r="K64">
        <v>2005</v>
      </c>
      <c r="L64" t="s">
        <v>361</v>
      </c>
      <c r="M64"/>
      <c r="N64"/>
      <c r="O64" s="224"/>
      <c r="P64"/>
      <c r="Q64"/>
      <c r="R64"/>
      <c r="S64"/>
      <c r="T64"/>
      <c r="U64"/>
      <c r="V64"/>
      <c r="W64"/>
      <c r="Z64"/>
      <c r="AC64" s="228"/>
      <c r="AD64"/>
      <c r="AE64" s="53">
        <v>1</v>
      </c>
    </row>
    <row r="65" spans="1:31" ht="27.75" x14ac:dyDescent="0.2">
      <c r="A65" s="222">
        <v>204348</v>
      </c>
      <c r="B65" s="223" t="s">
        <v>1847</v>
      </c>
      <c r="C65" s="223" t="s">
        <v>108</v>
      </c>
      <c r="D65" s="223" t="s">
        <v>113</v>
      </c>
      <c r="E65" t="s">
        <v>374</v>
      </c>
      <c r="F65" s="224">
        <v>26724</v>
      </c>
      <c r="G65" t="s">
        <v>352</v>
      </c>
      <c r="H65" t="s">
        <v>375</v>
      </c>
      <c r="I65" s="225" t="s">
        <v>61</v>
      </c>
      <c r="J65" s="226">
        <v>0</v>
      </c>
      <c r="K65">
        <v>0</v>
      </c>
      <c r="L65">
        <v>0</v>
      </c>
      <c r="M65"/>
      <c r="N65"/>
      <c r="O65" s="224"/>
      <c r="P65"/>
      <c r="Q65"/>
      <c r="R65"/>
      <c r="S65"/>
      <c r="T65"/>
      <c r="U65"/>
      <c r="V65"/>
      <c r="W65"/>
      <c r="Z65"/>
      <c r="AC65" s="228"/>
      <c r="AD65"/>
      <c r="AE65" s="53" t="s">
        <v>2181</v>
      </c>
    </row>
    <row r="66" spans="1:31" ht="27.75" x14ac:dyDescent="0.2">
      <c r="A66" s="222">
        <v>204443</v>
      </c>
      <c r="B66" s="223" t="s">
        <v>1848</v>
      </c>
      <c r="C66" s="223" t="s">
        <v>1849</v>
      </c>
      <c r="D66" s="223" t="s">
        <v>280</v>
      </c>
      <c r="E66" t="s">
        <v>374</v>
      </c>
      <c r="F66" s="224">
        <v>31778</v>
      </c>
      <c r="G66" t="s">
        <v>352</v>
      </c>
      <c r="H66" t="s">
        <v>375</v>
      </c>
      <c r="I66" s="225" t="s">
        <v>609</v>
      </c>
      <c r="J66" s="226">
        <v>0</v>
      </c>
      <c r="K66">
        <v>0</v>
      </c>
      <c r="L66">
        <v>0</v>
      </c>
      <c r="M66"/>
      <c r="N66"/>
      <c r="O66" s="224"/>
      <c r="P66"/>
      <c r="Q66"/>
      <c r="R66"/>
      <c r="S66"/>
      <c r="T66"/>
      <c r="U66"/>
      <c r="V66"/>
      <c r="W66"/>
      <c r="Z66"/>
      <c r="AC66" s="227"/>
      <c r="AD66" t="s">
        <v>660</v>
      </c>
      <c r="AE66" s="53" t="s">
        <v>2160</v>
      </c>
    </row>
    <row r="67" spans="1:31" ht="27.75" x14ac:dyDescent="0.2">
      <c r="A67" s="222"/>
      <c r="B67" s="223"/>
      <c r="C67" s="223"/>
      <c r="D67" s="223"/>
      <c r="E67"/>
      <c r="F67" s="224"/>
      <c r="G67"/>
      <c r="H67"/>
      <c r="I67" s="225"/>
      <c r="J67" s="226"/>
      <c r="K67"/>
      <c r="L67"/>
      <c r="M67"/>
      <c r="N67"/>
      <c r="O67" s="224"/>
      <c r="P67"/>
      <c r="Q67"/>
      <c r="R67"/>
      <c r="S67"/>
      <c r="T67"/>
      <c r="U67"/>
      <c r="V67"/>
      <c r="W67"/>
      <c r="Z67"/>
      <c r="AC67" s="228"/>
      <c r="AD67"/>
    </row>
    <row r="68" spans="1:31" ht="27.75" x14ac:dyDescent="0.2">
      <c r="A68" s="222">
        <v>204503</v>
      </c>
      <c r="B68" s="223" t="s">
        <v>1514</v>
      </c>
      <c r="C68" s="223" t="s">
        <v>1487</v>
      </c>
      <c r="D68" s="223" t="s">
        <v>1850</v>
      </c>
      <c r="E68" t="s">
        <v>374</v>
      </c>
      <c r="F68" s="224">
        <v>31052</v>
      </c>
      <c r="G68" t="s">
        <v>789</v>
      </c>
      <c r="H68" t="s">
        <v>375</v>
      </c>
      <c r="I68" s="225" t="s">
        <v>61</v>
      </c>
      <c r="J68" s="226" t="s">
        <v>601</v>
      </c>
      <c r="K68">
        <v>2001</v>
      </c>
      <c r="L68" t="s">
        <v>352</v>
      </c>
      <c r="M68"/>
      <c r="N68"/>
      <c r="O68" s="224"/>
      <c r="P68"/>
      <c r="Q68"/>
      <c r="R68"/>
      <c r="S68"/>
      <c r="T68"/>
      <c r="U68"/>
      <c r="V68"/>
      <c r="W68"/>
      <c r="Z68"/>
      <c r="AC68" s="228"/>
      <c r="AD68"/>
      <c r="AE68" s="53">
        <v>1</v>
      </c>
    </row>
    <row r="69" spans="1:31" ht="27.75" x14ac:dyDescent="0.2">
      <c r="A69" s="222">
        <v>204504</v>
      </c>
      <c r="B69" s="223" t="s">
        <v>1477</v>
      </c>
      <c r="C69" s="223" t="s">
        <v>90</v>
      </c>
      <c r="D69" s="223" t="s">
        <v>245</v>
      </c>
      <c r="E69">
        <v>0</v>
      </c>
      <c r="F69" s="224">
        <v>0</v>
      </c>
      <c r="G69">
        <v>0</v>
      </c>
      <c r="H69">
        <v>0</v>
      </c>
      <c r="I69" s="225" t="s">
        <v>61</v>
      </c>
      <c r="J69" s="226">
        <v>0</v>
      </c>
      <c r="K69">
        <v>0</v>
      </c>
      <c r="L69">
        <v>0</v>
      </c>
      <c r="M69"/>
      <c r="N69"/>
      <c r="O69" s="224"/>
      <c r="P69"/>
      <c r="Q69"/>
      <c r="R69"/>
      <c r="S69"/>
      <c r="T69"/>
      <c r="U69"/>
      <c r="V69"/>
      <c r="W69"/>
      <c r="Z69"/>
      <c r="AC69" s="228" t="s">
        <v>917</v>
      </c>
      <c r="AD69"/>
      <c r="AE69" s="53" t="s">
        <v>2183</v>
      </c>
    </row>
    <row r="70" spans="1:31" ht="27.75" x14ac:dyDescent="0.35">
      <c r="A70" s="232">
        <v>204749</v>
      </c>
      <c r="B70" s="232" t="s">
        <v>1429</v>
      </c>
      <c r="C70" s="232" t="s">
        <v>1430</v>
      </c>
      <c r="D70" s="232" t="s">
        <v>841</v>
      </c>
      <c r="E70" t="s">
        <v>373</v>
      </c>
      <c r="F70" s="224">
        <v>31263</v>
      </c>
      <c r="G70" t="s">
        <v>352</v>
      </c>
      <c r="H70" t="s">
        <v>375</v>
      </c>
      <c r="I70" s="225" t="s">
        <v>609</v>
      </c>
      <c r="J70" s="226">
        <v>0</v>
      </c>
      <c r="K70">
        <v>0</v>
      </c>
      <c r="L70">
        <v>0</v>
      </c>
      <c r="M70"/>
      <c r="N70"/>
      <c r="O70" s="224"/>
      <c r="P70"/>
      <c r="Q70"/>
      <c r="R70"/>
      <c r="S70"/>
      <c r="T70"/>
      <c r="U70"/>
      <c r="V70"/>
      <c r="W70"/>
      <c r="Z70"/>
      <c r="AC70" s="228"/>
      <c r="AD70" t="s">
        <v>660</v>
      </c>
      <c r="AE70" s="53" t="s">
        <v>2160</v>
      </c>
    </row>
    <row r="71" spans="1:31" ht="27.75" x14ac:dyDescent="0.2">
      <c r="A71" s="222">
        <v>204945</v>
      </c>
      <c r="B71" s="223" t="s">
        <v>1851</v>
      </c>
      <c r="C71" s="223" t="s">
        <v>187</v>
      </c>
      <c r="D71" s="223" t="s">
        <v>1852</v>
      </c>
      <c r="E71" t="s">
        <v>374</v>
      </c>
      <c r="F71" s="224">
        <v>31073</v>
      </c>
      <c r="G71" t="s">
        <v>1496</v>
      </c>
      <c r="H71" t="s">
        <v>375</v>
      </c>
      <c r="I71" s="225" t="s">
        <v>61</v>
      </c>
      <c r="J71" s="226" t="s">
        <v>376</v>
      </c>
      <c r="K71">
        <v>2004</v>
      </c>
      <c r="L71" t="s">
        <v>369</v>
      </c>
      <c r="M71"/>
      <c r="N71"/>
      <c r="O71" s="224"/>
      <c r="P71"/>
      <c r="Q71"/>
      <c r="R71"/>
      <c r="S71"/>
      <c r="T71"/>
      <c r="U71"/>
      <c r="V71"/>
      <c r="W71"/>
      <c r="Z71"/>
      <c r="AC71" s="228"/>
      <c r="AD71"/>
      <c r="AE71" s="53" t="s">
        <v>2164</v>
      </c>
    </row>
    <row r="72" spans="1:31" ht="27.75" x14ac:dyDescent="0.2">
      <c r="A72" s="222">
        <v>204999</v>
      </c>
      <c r="B72" s="223" t="s">
        <v>1503</v>
      </c>
      <c r="C72" s="223" t="s">
        <v>422</v>
      </c>
      <c r="D72" s="223" t="s">
        <v>472</v>
      </c>
      <c r="E72" t="s">
        <v>373</v>
      </c>
      <c r="F72" s="224">
        <v>30481</v>
      </c>
      <c r="G72" t="s">
        <v>378</v>
      </c>
      <c r="H72" t="s">
        <v>375</v>
      </c>
      <c r="I72" s="225" t="s">
        <v>61</v>
      </c>
      <c r="J72" s="226" t="s">
        <v>353</v>
      </c>
      <c r="K72">
        <v>2002</v>
      </c>
      <c r="L72" t="s">
        <v>354</v>
      </c>
      <c r="M72"/>
      <c r="N72"/>
      <c r="O72" s="224"/>
      <c r="P72"/>
      <c r="Q72"/>
      <c r="R72"/>
      <c r="S72"/>
      <c r="T72"/>
      <c r="U72"/>
      <c r="V72"/>
      <c r="W72"/>
      <c r="Z72"/>
      <c r="AC72" s="228"/>
      <c r="AD72"/>
      <c r="AE72" s="53">
        <v>1</v>
      </c>
    </row>
    <row r="73" spans="1:31" ht="27.75" x14ac:dyDescent="0.2">
      <c r="A73" s="222">
        <v>205099</v>
      </c>
      <c r="B73" s="223" t="s">
        <v>1267</v>
      </c>
      <c r="C73" s="223" t="s">
        <v>105</v>
      </c>
      <c r="D73" s="223" t="s">
        <v>1853</v>
      </c>
      <c r="E73" t="s">
        <v>373</v>
      </c>
      <c r="F73" s="224">
        <v>30043</v>
      </c>
      <c r="G73" t="s">
        <v>1268</v>
      </c>
      <c r="H73" t="s">
        <v>375</v>
      </c>
      <c r="I73" s="225" t="s">
        <v>61</v>
      </c>
      <c r="J73" s="226" t="s">
        <v>376</v>
      </c>
      <c r="K73">
        <v>2002</v>
      </c>
      <c r="L73" t="s">
        <v>359</v>
      </c>
      <c r="M73"/>
      <c r="N73"/>
      <c r="O73" s="224"/>
      <c r="P73"/>
      <c r="Q73"/>
      <c r="R73"/>
      <c r="S73"/>
      <c r="T73"/>
      <c r="U73"/>
      <c r="V73"/>
      <c r="W73"/>
      <c r="Z73"/>
      <c r="AC73" s="228"/>
      <c r="AD73"/>
      <c r="AE73" s="53">
        <v>4</v>
      </c>
    </row>
    <row r="74" spans="1:31" ht="27.75" x14ac:dyDescent="0.2">
      <c r="A74" s="222"/>
      <c r="B74" s="223"/>
      <c r="C74" s="223"/>
      <c r="D74" s="223"/>
      <c r="E74"/>
      <c r="F74" s="224"/>
      <c r="G74"/>
      <c r="H74"/>
      <c r="I74" s="225"/>
      <c r="J74" s="226"/>
      <c r="K74"/>
      <c r="L74"/>
      <c r="M74"/>
      <c r="N74"/>
      <c r="O74" s="224"/>
      <c r="P74"/>
      <c r="Q74"/>
      <c r="R74"/>
      <c r="S74"/>
      <c r="T74"/>
      <c r="U74"/>
      <c r="V74"/>
      <c r="W74"/>
      <c r="Z74"/>
      <c r="AC74" s="228"/>
      <c r="AD74"/>
    </row>
    <row r="75" spans="1:31" ht="27.75" x14ac:dyDescent="0.2">
      <c r="A75" s="222">
        <v>205209</v>
      </c>
      <c r="B75" s="223" t="s">
        <v>1446</v>
      </c>
      <c r="C75" s="223" t="s">
        <v>90</v>
      </c>
      <c r="D75" s="223" t="s">
        <v>1447</v>
      </c>
      <c r="E75" t="s">
        <v>373</v>
      </c>
      <c r="F75" s="224">
        <v>31052</v>
      </c>
      <c r="G75" t="s">
        <v>1448</v>
      </c>
      <c r="H75">
        <v>0</v>
      </c>
      <c r="I75" s="225" t="s">
        <v>61</v>
      </c>
      <c r="J75" s="226">
        <v>0</v>
      </c>
      <c r="K75">
        <v>0</v>
      </c>
      <c r="L75">
        <v>0</v>
      </c>
      <c r="M75"/>
      <c r="N75"/>
      <c r="O75" s="224"/>
      <c r="P75"/>
      <c r="Q75"/>
      <c r="R75"/>
      <c r="S75"/>
      <c r="T75"/>
      <c r="U75"/>
      <c r="V75"/>
      <c r="W75"/>
      <c r="Z75"/>
      <c r="AC75" s="228" t="s">
        <v>917</v>
      </c>
      <c r="AD75"/>
      <c r="AE75" s="53" t="s">
        <v>2184</v>
      </c>
    </row>
    <row r="76" spans="1:31" ht="27.75" x14ac:dyDescent="0.2">
      <c r="A76" s="222">
        <v>205314</v>
      </c>
      <c r="B76" s="223" t="s">
        <v>893</v>
      </c>
      <c r="C76" s="223" t="s">
        <v>107</v>
      </c>
      <c r="D76" s="223" t="s">
        <v>1854</v>
      </c>
      <c r="E76" t="s">
        <v>373</v>
      </c>
      <c r="F76" s="224">
        <v>27628</v>
      </c>
      <c r="G76" t="s">
        <v>894</v>
      </c>
      <c r="H76" t="s">
        <v>375</v>
      </c>
      <c r="I76" s="225" t="s">
        <v>609</v>
      </c>
      <c r="J76" s="226">
        <v>0</v>
      </c>
      <c r="K76">
        <v>0</v>
      </c>
      <c r="L76">
        <v>0</v>
      </c>
      <c r="M76"/>
      <c r="N76"/>
      <c r="O76" s="224"/>
      <c r="P76"/>
      <c r="Q76"/>
      <c r="R76"/>
      <c r="S76"/>
      <c r="T76"/>
      <c r="U76"/>
      <c r="V76"/>
      <c r="W76"/>
      <c r="Z76"/>
      <c r="AC76" s="227"/>
      <c r="AD76"/>
      <c r="AE76" s="53" t="s">
        <v>2166</v>
      </c>
    </row>
    <row r="77" spans="1:31" ht="27.75" x14ac:dyDescent="0.2">
      <c r="A77" s="222">
        <v>205375</v>
      </c>
      <c r="B77" s="223" t="s">
        <v>1855</v>
      </c>
      <c r="C77" s="223" t="s">
        <v>160</v>
      </c>
      <c r="D77" s="223" t="s">
        <v>236</v>
      </c>
      <c r="E77" t="s">
        <v>374</v>
      </c>
      <c r="F77" s="224">
        <v>24108</v>
      </c>
      <c r="G77" t="s">
        <v>1423</v>
      </c>
      <c r="H77" t="s">
        <v>375</v>
      </c>
      <c r="I77" s="225" t="s">
        <v>609</v>
      </c>
      <c r="J77" s="226">
        <v>0</v>
      </c>
      <c r="K77">
        <v>0</v>
      </c>
      <c r="L77">
        <v>0</v>
      </c>
      <c r="M77"/>
      <c r="N77"/>
      <c r="O77" s="224"/>
      <c r="P77"/>
      <c r="Q77"/>
      <c r="R77"/>
      <c r="S77"/>
      <c r="T77"/>
      <c r="U77"/>
      <c r="V77"/>
      <c r="W77"/>
      <c r="Z77"/>
      <c r="AC77" s="227"/>
      <c r="AD77"/>
      <c r="AE77" s="53" t="s">
        <v>2160</v>
      </c>
    </row>
    <row r="78" spans="1:31" ht="27.75" x14ac:dyDescent="0.2">
      <c r="A78" s="222">
        <v>205376</v>
      </c>
      <c r="B78" s="223" t="s">
        <v>1488</v>
      </c>
      <c r="C78" s="223" t="s">
        <v>162</v>
      </c>
      <c r="D78" s="223" t="s">
        <v>478</v>
      </c>
      <c r="E78" t="s">
        <v>374</v>
      </c>
      <c r="F78" s="224">
        <v>28584</v>
      </c>
      <c r="G78" t="s">
        <v>352</v>
      </c>
      <c r="H78" t="s">
        <v>375</v>
      </c>
      <c r="I78" s="225" t="s">
        <v>61</v>
      </c>
      <c r="J78" s="226" t="s">
        <v>353</v>
      </c>
      <c r="K78">
        <v>1996</v>
      </c>
      <c r="L78" t="s">
        <v>352</v>
      </c>
      <c r="M78"/>
      <c r="N78"/>
      <c r="O78" s="224"/>
      <c r="P78"/>
      <c r="Q78"/>
      <c r="R78"/>
      <c r="S78"/>
      <c r="T78"/>
      <c r="U78"/>
      <c r="V78"/>
      <c r="W78"/>
      <c r="Z78"/>
      <c r="AC78" s="228"/>
      <c r="AD78"/>
      <c r="AE78" s="53">
        <v>2</v>
      </c>
    </row>
    <row r="79" spans="1:31" ht="27.75" x14ac:dyDescent="0.2">
      <c r="A79" s="222">
        <v>205394</v>
      </c>
      <c r="B79" s="223" t="s">
        <v>1856</v>
      </c>
      <c r="C79" s="223" t="s">
        <v>178</v>
      </c>
      <c r="D79" s="223" t="s">
        <v>295</v>
      </c>
      <c r="E79"/>
      <c r="F79" s="224"/>
      <c r="G79"/>
      <c r="H79"/>
      <c r="I79" s="225" t="s">
        <v>609</v>
      </c>
      <c r="J79" s="226"/>
      <c r="K79"/>
      <c r="L79"/>
      <c r="M79"/>
      <c r="N79"/>
      <c r="O79" s="224"/>
      <c r="P79"/>
      <c r="Q79"/>
      <c r="R79"/>
      <c r="S79"/>
      <c r="T79"/>
      <c r="U79"/>
      <c r="V79"/>
      <c r="W79"/>
      <c r="Z79"/>
      <c r="AC79" s="228"/>
      <c r="AD79"/>
      <c r="AE79" s="53" t="s">
        <v>2166</v>
      </c>
    </row>
    <row r="80" spans="1:31" ht="27.75" x14ac:dyDescent="0.2">
      <c r="A80" s="222">
        <v>205440</v>
      </c>
      <c r="B80" s="223" t="s">
        <v>1443</v>
      </c>
      <c r="C80" s="223" t="s">
        <v>410</v>
      </c>
      <c r="D80" s="223" t="s">
        <v>1857</v>
      </c>
      <c r="E80" t="s">
        <v>373</v>
      </c>
      <c r="F80" s="224">
        <v>28126</v>
      </c>
      <c r="G80" t="s">
        <v>1444</v>
      </c>
      <c r="H80" t="s">
        <v>375</v>
      </c>
      <c r="I80" s="225" t="s">
        <v>61</v>
      </c>
      <c r="J80" s="226" t="s">
        <v>376</v>
      </c>
      <c r="K80">
        <v>2002</v>
      </c>
      <c r="L80" t="s">
        <v>370</v>
      </c>
      <c r="M80"/>
      <c r="N80"/>
      <c r="O80" s="224"/>
      <c r="P80"/>
      <c r="Q80"/>
      <c r="R80"/>
      <c r="S80"/>
      <c r="T80"/>
      <c r="U80"/>
      <c r="V80"/>
      <c r="W80"/>
      <c r="Z80"/>
      <c r="AC80" s="228"/>
      <c r="AD80"/>
      <c r="AE80" s="53">
        <v>4</v>
      </c>
    </row>
    <row r="81" spans="1:31" ht="27.75" x14ac:dyDescent="0.2">
      <c r="A81" s="222">
        <v>205565</v>
      </c>
      <c r="B81" s="223" t="s">
        <v>1858</v>
      </c>
      <c r="C81" s="223" t="s">
        <v>134</v>
      </c>
      <c r="D81" s="223" t="s">
        <v>252</v>
      </c>
      <c r="E81" t="s">
        <v>374</v>
      </c>
      <c r="F81" s="224">
        <v>32339</v>
      </c>
      <c r="G81" t="s">
        <v>352</v>
      </c>
      <c r="H81" t="s">
        <v>375</v>
      </c>
      <c r="I81" s="225" t="s">
        <v>61</v>
      </c>
      <c r="J81" s="226" t="s">
        <v>850</v>
      </c>
      <c r="K81">
        <v>2005</v>
      </c>
      <c r="L81" t="s">
        <v>352</v>
      </c>
      <c r="M81"/>
      <c r="N81"/>
      <c r="O81" s="224"/>
      <c r="P81"/>
      <c r="Q81"/>
      <c r="R81"/>
      <c r="S81"/>
      <c r="T81"/>
      <c r="U81"/>
      <c r="V81"/>
      <c r="W81"/>
      <c r="Z81"/>
      <c r="AC81" s="228"/>
      <c r="AD81"/>
      <c r="AE81" s="53">
        <v>5</v>
      </c>
    </row>
    <row r="82" spans="1:31" ht="27.75" x14ac:dyDescent="0.2">
      <c r="A82" s="222">
        <v>205613</v>
      </c>
      <c r="B82" s="223" t="s">
        <v>1409</v>
      </c>
      <c r="C82" s="223" t="s">
        <v>71</v>
      </c>
      <c r="D82" s="223" t="s">
        <v>251</v>
      </c>
      <c r="E82" t="s">
        <v>373</v>
      </c>
      <c r="F82" s="224">
        <v>31291</v>
      </c>
      <c r="G82" t="s">
        <v>1247</v>
      </c>
      <c r="H82" t="s">
        <v>375</v>
      </c>
      <c r="I82" s="225" t="s">
        <v>609</v>
      </c>
      <c r="J82" s="226" t="s">
        <v>376</v>
      </c>
      <c r="K82">
        <v>2004</v>
      </c>
      <c r="L82" t="s">
        <v>352</v>
      </c>
      <c r="M82"/>
      <c r="N82"/>
      <c r="O82" s="224"/>
      <c r="P82"/>
      <c r="Q82"/>
      <c r="R82"/>
      <c r="S82"/>
      <c r="T82"/>
      <c r="U82"/>
      <c r="V82"/>
      <c r="W82"/>
      <c r="Z82"/>
      <c r="AC82" s="227"/>
      <c r="AD82"/>
      <c r="AE82" s="53" t="s">
        <v>2160</v>
      </c>
    </row>
    <row r="83" spans="1:31" ht="27.75" x14ac:dyDescent="0.2">
      <c r="A83" s="222">
        <v>205664</v>
      </c>
      <c r="B83" s="223" t="s">
        <v>896</v>
      </c>
      <c r="C83" s="223" t="s">
        <v>117</v>
      </c>
      <c r="D83" s="223" t="s">
        <v>223</v>
      </c>
      <c r="E83" t="s">
        <v>374</v>
      </c>
      <c r="F83" s="224">
        <v>30862</v>
      </c>
      <c r="G83" t="s">
        <v>897</v>
      </c>
      <c r="H83" t="s">
        <v>375</v>
      </c>
      <c r="I83" s="225" t="s">
        <v>609</v>
      </c>
      <c r="J83" s="226" t="s">
        <v>376</v>
      </c>
      <c r="K83">
        <v>2001</v>
      </c>
      <c r="L83" t="s">
        <v>352</v>
      </c>
      <c r="M83"/>
      <c r="N83"/>
      <c r="O83" s="224"/>
      <c r="P83"/>
      <c r="Q83"/>
      <c r="R83"/>
      <c r="S83"/>
      <c r="T83"/>
      <c r="U83"/>
      <c r="V83"/>
      <c r="W83"/>
      <c r="Z83"/>
      <c r="AC83" s="227"/>
      <c r="AD83" t="s">
        <v>660</v>
      </c>
      <c r="AE83" s="53" t="s">
        <v>2166</v>
      </c>
    </row>
    <row r="84" spans="1:31" ht="27.75" x14ac:dyDescent="0.2">
      <c r="A84" s="222">
        <v>205678</v>
      </c>
      <c r="B84" s="223" t="s">
        <v>1513</v>
      </c>
      <c r="C84" s="223" t="s">
        <v>79</v>
      </c>
      <c r="D84" s="223" t="s">
        <v>282</v>
      </c>
      <c r="E84" t="s">
        <v>374</v>
      </c>
      <c r="F84" s="224">
        <v>31048</v>
      </c>
      <c r="G84" t="s">
        <v>352</v>
      </c>
      <c r="H84" t="s">
        <v>375</v>
      </c>
      <c r="I84" s="225" t="s">
        <v>61</v>
      </c>
      <c r="J84" s="226">
        <v>0</v>
      </c>
      <c r="K84">
        <v>0</v>
      </c>
      <c r="L84">
        <v>0</v>
      </c>
      <c r="M84"/>
      <c r="N84"/>
      <c r="O84" s="224"/>
      <c r="P84"/>
      <c r="Q84"/>
      <c r="R84"/>
      <c r="S84"/>
      <c r="T84"/>
      <c r="U84"/>
      <c r="V84"/>
      <c r="W84"/>
      <c r="Z84"/>
      <c r="AC84" s="228"/>
      <c r="AD84"/>
      <c r="AE84" s="53" t="s">
        <v>2181</v>
      </c>
    </row>
    <row r="85" spans="1:31" ht="27.75" x14ac:dyDescent="0.2">
      <c r="A85" s="222">
        <v>205715</v>
      </c>
      <c r="B85" s="223" t="s">
        <v>1859</v>
      </c>
      <c r="C85" s="223" t="s">
        <v>129</v>
      </c>
      <c r="D85" s="223" t="s">
        <v>1860</v>
      </c>
      <c r="E85" t="s">
        <v>373</v>
      </c>
      <c r="F85" s="224">
        <v>34551</v>
      </c>
      <c r="G85" t="s">
        <v>352</v>
      </c>
      <c r="H85" t="s">
        <v>375</v>
      </c>
      <c r="I85" s="225" t="s">
        <v>61</v>
      </c>
      <c r="J85" s="226">
        <v>0</v>
      </c>
      <c r="K85">
        <v>0</v>
      </c>
      <c r="L85">
        <v>0</v>
      </c>
      <c r="M85"/>
      <c r="N85"/>
      <c r="O85" s="224"/>
      <c r="P85"/>
      <c r="Q85"/>
      <c r="R85"/>
      <c r="S85"/>
      <c r="T85"/>
      <c r="U85"/>
      <c r="V85"/>
      <c r="W85"/>
      <c r="Z85"/>
      <c r="AC85" s="228"/>
      <c r="AD85"/>
      <c r="AE85" s="53" t="s">
        <v>2181</v>
      </c>
    </row>
    <row r="86" spans="1:31" ht="27.75" x14ac:dyDescent="0.2">
      <c r="A86" s="222"/>
      <c r="B86" s="223"/>
      <c r="C86" s="223"/>
      <c r="D86" s="223"/>
      <c r="E86"/>
      <c r="F86" s="224"/>
      <c r="G86"/>
      <c r="H86"/>
      <c r="I86" s="225"/>
      <c r="J86" s="226"/>
      <c r="K86"/>
      <c r="L86"/>
      <c r="M86"/>
      <c r="N86"/>
      <c r="O86" s="224"/>
      <c r="P86"/>
      <c r="Q86"/>
      <c r="R86"/>
      <c r="S86"/>
      <c r="T86"/>
      <c r="U86"/>
      <c r="V86"/>
      <c r="W86"/>
      <c r="Z86"/>
      <c r="AC86" s="228"/>
      <c r="AD86"/>
    </row>
    <row r="87" spans="1:31" ht="27.75" x14ac:dyDescent="0.2">
      <c r="A87" s="222">
        <v>205811</v>
      </c>
      <c r="B87" s="223" t="s">
        <v>843</v>
      </c>
      <c r="C87" s="223" t="s">
        <v>65</v>
      </c>
      <c r="D87" s="223" t="s">
        <v>1615</v>
      </c>
      <c r="E87" t="s">
        <v>373</v>
      </c>
      <c r="F87" s="224">
        <v>34049</v>
      </c>
      <c r="G87" t="s">
        <v>352</v>
      </c>
      <c r="H87" t="s">
        <v>375</v>
      </c>
      <c r="I87" s="225" t="s">
        <v>61</v>
      </c>
      <c r="J87" s="226" t="s">
        <v>353</v>
      </c>
      <c r="K87">
        <v>2001</v>
      </c>
      <c r="L87" t="s">
        <v>361</v>
      </c>
      <c r="M87"/>
      <c r="N87"/>
      <c r="O87" s="224"/>
      <c r="P87"/>
      <c r="Q87"/>
      <c r="R87"/>
      <c r="S87"/>
      <c r="T87"/>
      <c r="U87"/>
      <c r="V87"/>
      <c r="W87"/>
      <c r="Z87"/>
      <c r="AC87" s="228"/>
      <c r="AD87"/>
      <c r="AE87" s="53">
        <v>2</v>
      </c>
    </row>
    <row r="88" spans="1:31" ht="27.75" x14ac:dyDescent="0.2">
      <c r="A88" s="222"/>
      <c r="B88" s="223"/>
      <c r="C88" s="223"/>
      <c r="D88" s="223"/>
      <c r="E88"/>
      <c r="F88" s="224"/>
      <c r="G88"/>
      <c r="H88"/>
      <c r="I88" s="225"/>
      <c r="J88" s="226"/>
      <c r="K88"/>
      <c r="L88"/>
      <c r="M88"/>
      <c r="N88"/>
      <c r="O88" s="224"/>
      <c r="P88"/>
      <c r="Q88"/>
      <c r="R88"/>
      <c r="S88"/>
      <c r="T88"/>
      <c r="U88"/>
      <c r="V88"/>
      <c r="W88"/>
      <c r="Z88"/>
      <c r="AC88" s="228"/>
      <c r="AD88"/>
    </row>
    <row r="89" spans="1:31" ht="27.75" x14ac:dyDescent="0.2">
      <c r="A89" s="222">
        <v>206233</v>
      </c>
      <c r="B89" s="223" t="s">
        <v>1469</v>
      </c>
      <c r="C89" s="223" t="s">
        <v>73</v>
      </c>
      <c r="D89" s="223" t="s">
        <v>1861</v>
      </c>
      <c r="E89" t="s">
        <v>373</v>
      </c>
      <c r="F89" s="224">
        <v>31313</v>
      </c>
      <c r="G89" t="s">
        <v>352</v>
      </c>
      <c r="H89" t="s">
        <v>375</v>
      </c>
      <c r="I89" s="225" t="s">
        <v>61</v>
      </c>
      <c r="J89" s="226">
        <v>0</v>
      </c>
      <c r="K89">
        <v>0</v>
      </c>
      <c r="L89">
        <v>0</v>
      </c>
      <c r="M89"/>
      <c r="N89"/>
      <c r="O89" s="224"/>
      <c r="P89"/>
      <c r="Q89"/>
      <c r="R89"/>
      <c r="S89"/>
      <c r="T89"/>
      <c r="U89"/>
      <c r="V89"/>
      <c r="W89"/>
      <c r="Z89"/>
      <c r="AC89" s="228"/>
      <c r="AD89"/>
      <c r="AE89" s="53" t="s">
        <v>2181</v>
      </c>
    </row>
    <row r="90" spans="1:31" ht="27.75" x14ac:dyDescent="0.2">
      <c r="A90" s="222">
        <v>206358</v>
      </c>
      <c r="B90" s="223" t="s">
        <v>1431</v>
      </c>
      <c r="C90" s="223" t="s">
        <v>169</v>
      </c>
      <c r="D90" s="223" t="s">
        <v>239</v>
      </c>
      <c r="E90" t="s">
        <v>373</v>
      </c>
      <c r="F90" s="224">
        <v>31471</v>
      </c>
      <c r="G90" t="s">
        <v>805</v>
      </c>
      <c r="H90" t="s">
        <v>375</v>
      </c>
      <c r="I90" s="225" t="s">
        <v>609</v>
      </c>
      <c r="J90" s="226" t="s">
        <v>353</v>
      </c>
      <c r="K90">
        <v>2004</v>
      </c>
      <c r="L90" t="s">
        <v>352</v>
      </c>
      <c r="M90"/>
      <c r="N90"/>
      <c r="O90" s="224"/>
      <c r="P90"/>
      <c r="Q90"/>
      <c r="R90"/>
      <c r="S90"/>
      <c r="T90"/>
      <c r="U90"/>
      <c r="V90"/>
      <c r="W90"/>
      <c r="Z90"/>
      <c r="AC90" s="227"/>
      <c r="AD90"/>
      <c r="AE90" s="53" t="s">
        <v>2160</v>
      </c>
    </row>
    <row r="91" spans="1:31" ht="27.75" x14ac:dyDescent="0.2">
      <c r="A91" s="222">
        <v>206371</v>
      </c>
      <c r="B91" s="223" t="s">
        <v>1405</v>
      </c>
      <c r="C91" s="223" t="s">
        <v>116</v>
      </c>
      <c r="D91" s="223" t="s">
        <v>247</v>
      </c>
      <c r="E91" t="s">
        <v>373</v>
      </c>
      <c r="F91" s="224">
        <v>30452</v>
      </c>
      <c r="G91" t="s">
        <v>798</v>
      </c>
      <c r="H91" t="s">
        <v>375</v>
      </c>
      <c r="I91" s="225" t="s">
        <v>609</v>
      </c>
      <c r="J91" s="226">
        <v>0</v>
      </c>
      <c r="K91">
        <v>0</v>
      </c>
      <c r="L91">
        <v>0</v>
      </c>
      <c r="M91"/>
      <c r="N91"/>
      <c r="O91" s="224"/>
      <c r="P91"/>
      <c r="Q91"/>
      <c r="R91"/>
      <c r="S91"/>
      <c r="T91"/>
      <c r="U91"/>
      <c r="V91"/>
      <c r="W91"/>
      <c r="Z91"/>
      <c r="AC91" s="227"/>
      <c r="AD91"/>
      <c r="AE91" s="53" t="s">
        <v>2160</v>
      </c>
    </row>
    <row r="92" spans="1:31" ht="27.75" x14ac:dyDescent="0.2">
      <c r="A92" s="222">
        <v>206623</v>
      </c>
      <c r="B92" s="223" t="s">
        <v>1862</v>
      </c>
      <c r="C92" s="223" t="s">
        <v>1246</v>
      </c>
      <c r="D92" s="234" t="s">
        <v>1863</v>
      </c>
      <c r="E92" t="s">
        <v>374</v>
      </c>
      <c r="F92" s="224">
        <v>28126</v>
      </c>
      <c r="G92" t="s">
        <v>580</v>
      </c>
      <c r="H92" t="s">
        <v>375</v>
      </c>
      <c r="I92" s="225" t="s">
        <v>61</v>
      </c>
      <c r="J92" s="226" t="s">
        <v>376</v>
      </c>
      <c r="K92">
        <v>2000</v>
      </c>
      <c r="L92" t="s">
        <v>352</v>
      </c>
      <c r="M92"/>
      <c r="N92"/>
      <c r="O92" s="224"/>
      <c r="P92"/>
      <c r="Q92"/>
      <c r="R92"/>
      <c r="S92"/>
      <c r="T92"/>
      <c r="U92"/>
      <c r="V92"/>
      <c r="W92"/>
      <c r="Z92"/>
      <c r="AC92" s="227"/>
      <c r="AD92"/>
      <c r="AE92" s="53" t="s">
        <v>2164</v>
      </c>
    </row>
    <row r="93" spans="1:31" ht="27.75" x14ac:dyDescent="0.2">
      <c r="A93" s="222"/>
      <c r="B93" s="223"/>
      <c r="C93" s="223"/>
      <c r="D93" s="223"/>
      <c r="E93"/>
      <c r="F93" s="224"/>
      <c r="G93"/>
      <c r="H93"/>
      <c r="I93" s="225"/>
      <c r="J93" s="226"/>
      <c r="K93"/>
      <c r="L93"/>
      <c r="M93"/>
      <c r="N93"/>
      <c r="O93" s="224"/>
      <c r="P93"/>
      <c r="Q93"/>
      <c r="R93"/>
      <c r="S93"/>
      <c r="T93"/>
      <c r="U93"/>
      <c r="V93"/>
      <c r="W93"/>
      <c r="Z93"/>
      <c r="AC93" s="228"/>
      <c r="AD93"/>
    </row>
    <row r="94" spans="1:31" ht="27.75" x14ac:dyDescent="0.2">
      <c r="A94" s="222"/>
      <c r="B94" s="223"/>
      <c r="C94" s="223"/>
      <c r="D94" s="223"/>
      <c r="E94"/>
      <c r="F94" s="224"/>
      <c r="G94"/>
      <c r="H94"/>
      <c r="I94" s="225"/>
      <c r="J94" s="226"/>
      <c r="K94"/>
      <c r="L94"/>
      <c r="M94"/>
      <c r="N94"/>
      <c r="O94" s="224"/>
      <c r="P94"/>
      <c r="Q94"/>
      <c r="R94"/>
      <c r="S94"/>
      <c r="T94"/>
      <c r="U94"/>
      <c r="V94"/>
      <c r="W94"/>
      <c r="Z94"/>
      <c r="AC94" s="228"/>
      <c r="AD94"/>
    </row>
    <row r="95" spans="1:31" ht="27.75" x14ac:dyDescent="0.2">
      <c r="A95" s="222">
        <v>206730</v>
      </c>
      <c r="B95" s="223" t="s">
        <v>1864</v>
      </c>
      <c r="C95" s="223" t="s">
        <v>842</v>
      </c>
      <c r="D95" s="223" t="s">
        <v>793</v>
      </c>
      <c r="E95" t="s">
        <v>373</v>
      </c>
      <c r="F95" s="224">
        <v>27515</v>
      </c>
      <c r="G95" t="s">
        <v>1865</v>
      </c>
      <c r="H95" t="s">
        <v>375</v>
      </c>
      <c r="I95" s="225" t="s">
        <v>61</v>
      </c>
      <c r="J95" s="226">
        <v>0</v>
      </c>
      <c r="K95">
        <v>0</v>
      </c>
      <c r="L95">
        <v>0</v>
      </c>
      <c r="M95"/>
      <c r="N95"/>
      <c r="O95" s="224"/>
      <c r="P95"/>
      <c r="Q95"/>
      <c r="R95"/>
      <c r="S95"/>
      <c r="T95"/>
      <c r="U95"/>
      <c r="V95"/>
      <c r="W95"/>
      <c r="Z95"/>
      <c r="AC95" s="228"/>
      <c r="AD95"/>
      <c r="AE95" s="53" t="s">
        <v>2164</v>
      </c>
    </row>
    <row r="96" spans="1:31" ht="27.75" x14ac:dyDescent="0.2">
      <c r="A96" s="222">
        <v>206742</v>
      </c>
      <c r="B96" s="223" t="s">
        <v>1208</v>
      </c>
      <c r="C96" s="223" t="s">
        <v>63</v>
      </c>
      <c r="D96" s="223" t="s">
        <v>1209</v>
      </c>
      <c r="E96" t="s">
        <v>373</v>
      </c>
      <c r="F96" s="224">
        <v>30358</v>
      </c>
      <c r="G96" t="s">
        <v>379</v>
      </c>
      <c r="H96" t="s">
        <v>375</v>
      </c>
      <c r="I96" s="225" t="s">
        <v>609</v>
      </c>
      <c r="J96" s="226" t="s">
        <v>850</v>
      </c>
      <c r="K96">
        <v>2002</v>
      </c>
      <c r="L96" t="s">
        <v>370</v>
      </c>
      <c r="M96"/>
      <c r="N96"/>
      <c r="O96" s="224"/>
      <c r="P96"/>
      <c r="Q96"/>
      <c r="R96"/>
      <c r="S96"/>
      <c r="T96"/>
      <c r="U96"/>
      <c r="V96"/>
      <c r="W96"/>
      <c r="Z96"/>
      <c r="AC96" s="227"/>
      <c r="AD96"/>
      <c r="AE96" s="53" t="s">
        <v>2166</v>
      </c>
    </row>
    <row r="97" spans="1:31" ht="27.75" x14ac:dyDescent="0.2">
      <c r="A97" s="222">
        <v>206904</v>
      </c>
      <c r="B97" s="223" t="s">
        <v>1288</v>
      </c>
      <c r="C97" s="223" t="s">
        <v>151</v>
      </c>
      <c r="D97" s="223" t="s">
        <v>237</v>
      </c>
      <c r="E97" t="s">
        <v>373</v>
      </c>
      <c r="F97" s="224">
        <v>31050</v>
      </c>
      <c r="G97" t="s">
        <v>568</v>
      </c>
      <c r="H97" t="s">
        <v>375</v>
      </c>
      <c r="I97" s="225" t="s">
        <v>61</v>
      </c>
      <c r="J97" s="226" t="s">
        <v>376</v>
      </c>
      <c r="K97">
        <v>2003</v>
      </c>
      <c r="L97" t="s">
        <v>361</v>
      </c>
      <c r="M97"/>
      <c r="N97"/>
      <c r="O97" s="224"/>
      <c r="P97"/>
      <c r="Q97"/>
      <c r="R97"/>
      <c r="S97"/>
      <c r="T97"/>
      <c r="U97"/>
      <c r="V97"/>
      <c r="W97"/>
      <c r="Z97"/>
      <c r="AC97" s="228"/>
      <c r="AD97"/>
      <c r="AE97" s="53">
        <v>1</v>
      </c>
    </row>
    <row r="98" spans="1:31" ht="27.75" x14ac:dyDescent="0.2">
      <c r="A98" s="222">
        <v>206908</v>
      </c>
      <c r="B98" s="223" t="s">
        <v>1410</v>
      </c>
      <c r="C98" s="223" t="s">
        <v>1866</v>
      </c>
      <c r="D98" s="223" t="s">
        <v>259</v>
      </c>
      <c r="E98" t="s">
        <v>373</v>
      </c>
      <c r="F98" s="224">
        <v>31663</v>
      </c>
      <c r="G98" t="s">
        <v>581</v>
      </c>
      <c r="H98" t="s">
        <v>375</v>
      </c>
      <c r="I98" s="225" t="s">
        <v>609</v>
      </c>
      <c r="J98" s="226" t="s">
        <v>376</v>
      </c>
      <c r="K98">
        <v>2005</v>
      </c>
      <c r="L98" t="s">
        <v>354</v>
      </c>
      <c r="M98"/>
      <c r="N98"/>
      <c r="O98" s="224"/>
      <c r="P98"/>
      <c r="Q98"/>
      <c r="R98"/>
      <c r="S98"/>
      <c r="T98"/>
      <c r="U98"/>
      <c r="V98"/>
      <c r="W98"/>
      <c r="Z98"/>
      <c r="AC98" s="227"/>
      <c r="AD98" t="s">
        <v>660</v>
      </c>
      <c r="AE98" s="53" t="s">
        <v>2160</v>
      </c>
    </row>
    <row r="99" spans="1:31" ht="27.75" x14ac:dyDescent="0.35">
      <c r="A99" s="222"/>
      <c r="B99" s="223"/>
      <c r="C99" s="223"/>
      <c r="D99" s="232"/>
      <c r="E99"/>
      <c r="F99" s="224"/>
      <c r="G99"/>
      <c r="H99"/>
      <c r="I99" s="225"/>
      <c r="J99" s="226"/>
      <c r="K99"/>
      <c r="L99"/>
      <c r="M99"/>
      <c r="N99"/>
      <c r="O99" s="224"/>
      <c r="P99"/>
      <c r="Q99"/>
      <c r="R99"/>
      <c r="S99"/>
      <c r="T99"/>
      <c r="U99"/>
      <c r="V99"/>
      <c r="W99"/>
      <c r="Z99"/>
      <c r="AC99" s="228"/>
      <c r="AD99"/>
    </row>
    <row r="100" spans="1:31" ht="27.75" x14ac:dyDescent="0.2">
      <c r="A100" s="222">
        <v>207551</v>
      </c>
      <c r="B100" s="223" t="s">
        <v>1518</v>
      </c>
      <c r="C100" s="223" t="s">
        <v>1519</v>
      </c>
      <c r="D100" s="223" t="s">
        <v>303</v>
      </c>
      <c r="E100" t="s">
        <v>373</v>
      </c>
      <c r="F100" s="224">
        <v>31275</v>
      </c>
      <c r="G100" t="s">
        <v>352</v>
      </c>
      <c r="H100" t="s">
        <v>375</v>
      </c>
      <c r="I100" s="225" t="s">
        <v>61</v>
      </c>
      <c r="J100" s="226" t="s">
        <v>353</v>
      </c>
      <c r="K100">
        <v>2017</v>
      </c>
      <c r="L100" t="s">
        <v>352</v>
      </c>
      <c r="M100"/>
      <c r="N100"/>
      <c r="O100" s="224"/>
      <c r="P100"/>
      <c r="Q100"/>
      <c r="R100"/>
      <c r="S100"/>
      <c r="T100"/>
      <c r="U100"/>
      <c r="V100"/>
      <c r="W100"/>
      <c r="Z100"/>
      <c r="AC100" s="228"/>
      <c r="AD100"/>
      <c r="AE100" s="53">
        <v>2</v>
      </c>
    </row>
    <row r="101" spans="1:31" ht="27.75" x14ac:dyDescent="0.2">
      <c r="A101" s="222">
        <v>207642</v>
      </c>
      <c r="B101" s="223" t="s">
        <v>1395</v>
      </c>
      <c r="C101" s="223" t="s">
        <v>68</v>
      </c>
      <c r="D101" s="223" t="s">
        <v>1396</v>
      </c>
      <c r="E101" t="s">
        <v>374</v>
      </c>
      <c r="F101" s="224">
        <v>25201</v>
      </c>
      <c r="G101" t="s">
        <v>695</v>
      </c>
      <c r="H101" t="s">
        <v>375</v>
      </c>
      <c r="I101" s="225" t="s">
        <v>609</v>
      </c>
      <c r="J101" s="226" t="s">
        <v>376</v>
      </c>
      <c r="K101">
        <v>2000</v>
      </c>
      <c r="L101" t="s">
        <v>362</v>
      </c>
      <c r="M101"/>
      <c r="N101"/>
      <c r="O101" s="224"/>
      <c r="P101"/>
      <c r="Q101"/>
      <c r="R101"/>
      <c r="S101"/>
      <c r="T101"/>
      <c r="U101"/>
      <c r="V101"/>
      <c r="W101"/>
      <c r="Z101"/>
      <c r="AC101" s="227"/>
      <c r="AD101"/>
      <c r="AE101" s="53" t="s">
        <v>2160</v>
      </c>
    </row>
    <row r="102" spans="1:31" ht="27.75" x14ac:dyDescent="0.2">
      <c r="A102" s="222"/>
      <c r="B102" s="223"/>
      <c r="C102" s="223"/>
      <c r="D102" s="223"/>
      <c r="E102"/>
      <c r="F102" s="224"/>
      <c r="G102"/>
      <c r="H102"/>
      <c r="I102" s="225"/>
      <c r="J102" s="226"/>
      <c r="K102"/>
      <c r="L102"/>
      <c r="M102"/>
      <c r="N102"/>
      <c r="O102" s="224"/>
      <c r="P102"/>
      <c r="Q102"/>
      <c r="R102"/>
      <c r="S102"/>
      <c r="T102"/>
      <c r="U102"/>
      <c r="V102"/>
      <c r="W102"/>
      <c r="Z102"/>
      <c r="AC102" s="228"/>
      <c r="AD102"/>
    </row>
    <row r="103" spans="1:31" ht="27.75" x14ac:dyDescent="0.2">
      <c r="A103" s="222">
        <v>207804</v>
      </c>
      <c r="B103" s="223" t="s">
        <v>1399</v>
      </c>
      <c r="C103" s="223" t="s">
        <v>1400</v>
      </c>
      <c r="D103" s="223" t="s">
        <v>239</v>
      </c>
      <c r="E103" t="s">
        <v>374</v>
      </c>
      <c r="F103" s="224">
        <v>28885</v>
      </c>
      <c r="G103" t="s">
        <v>352</v>
      </c>
      <c r="H103" t="s">
        <v>375</v>
      </c>
      <c r="I103" s="225" t="s">
        <v>61</v>
      </c>
      <c r="J103" s="226" t="s">
        <v>376</v>
      </c>
      <c r="K103">
        <v>2005</v>
      </c>
      <c r="L103" t="s">
        <v>352</v>
      </c>
      <c r="M103"/>
      <c r="N103"/>
      <c r="O103" s="224"/>
      <c r="P103"/>
      <c r="Q103"/>
      <c r="R103"/>
      <c r="S103"/>
      <c r="T103"/>
      <c r="U103"/>
      <c r="V103"/>
      <c r="W103"/>
      <c r="Z103"/>
      <c r="AC103" s="228"/>
      <c r="AD103"/>
      <c r="AE103" s="53" t="s">
        <v>2163</v>
      </c>
    </row>
    <row r="104" spans="1:31" ht="27.75" x14ac:dyDescent="0.2">
      <c r="A104" s="222">
        <v>207861</v>
      </c>
      <c r="B104" s="223" t="s">
        <v>1401</v>
      </c>
      <c r="C104" s="223" t="s">
        <v>443</v>
      </c>
      <c r="D104" s="223" t="s">
        <v>418</v>
      </c>
      <c r="E104" t="s">
        <v>374</v>
      </c>
      <c r="F104" s="224">
        <v>29018</v>
      </c>
      <c r="G104" t="s">
        <v>352</v>
      </c>
      <c r="H104" t="s">
        <v>375</v>
      </c>
      <c r="I104" s="225" t="s">
        <v>609</v>
      </c>
      <c r="J104" s="226" t="s">
        <v>376</v>
      </c>
      <c r="K104">
        <v>2003</v>
      </c>
      <c r="L104" t="s">
        <v>352</v>
      </c>
      <c r="M104"/>
      <c r="N104"/>
      <c r="O104" s="224"/>
      <c r="P104"/>
      <c r="Q104"/>
      <c r="R104"/>
      <c r="S104"/>
      <c r="T104"/>
      <c r="U104"/>
      <c r="V104"/>
      <c r="W104"/>
      <c r="Z104"/>
      <c r="AC104" s="227"/>
      <c r="AD104"/>
      <c r="AE104" s="53" t="s">
        <v>2160</v>
      </c>
    </row>
    <row r="105" spans="1:31" ht="27.75" x14ac:dyDescent="0.2">
      <c r="A105" s="222">
        <v>208021</v>
      </c>
      <c r="B105" s="223" t="s">
        <v>1388</v>
      </c>
      <c r="C105" s="223" t="s">
        <v>94</v>
      </c>
      <c r="D105" s="223" t="s">
        <v>266</v>
      </c>
      <c r="E105" t="s">
        <v>374</v>
      </c>
      <c r="F105" s="224" t="e">
        <v>#N/A</v>
      </c>
      <c r="G105" t="e">
        <v>#N/A</v>
      </c>
      <c r="H105" t="e">
        <v>#N/A</v>
      </c>
      <c r="I105" s="225" t="s">
        <v>609</v>
      </c>
      <c r="J105" s="226"/>
      <c r="K105"/>
      <c r="L105"/>
      <c r="M105"/>
      <c r="N105"/>
      <c r="O105" s="224"/>
      <c r="P105"/>
      <c r="Q105"/>
      <c r="R105"/>
      <c r="S105"/>
      <c r="T105"/>
      <c r="U105"/>
      <c r="V105"/>
      <c r="W105"/>
      <c r="Z105"/>
      <c r="AC105" s="227"/>
      <c r="AD105" t="s">
        <v>660</v>
      </c>
      <c r="AE105" s="53" t="s">
        <v>2160</v>
      </c>
    </row>
    <row r="106" spans="1:31" ht="27.75" x14ac:dyDescent="0.2">
      <c r="A106" s="222">
        <v>208137</v>
      </c>
      <c r="B106" s="223" t="s">
        <v>1867</v>
      </c>
      <c r="C106" s="223" t="s">
        <v>144</v>
      </c>
      <c r="D106" s="223" t="s">
        <v>1260</v>
      </c>
      <c r="E106" t="s">
        <v>373</v>
      </c>
      <c r="F106" s="224">
        <v>29547</v>
      </c>
      <c r="G106" t="s">
        <v>352</v>
      </c>
      <c r="H106">
        <v>0</v>
      </c>
      <c r="I106" s="225" t="s">
        <v>61</v>
      </c>
      <c r="J106" s="226">
        <v>0</v>
      </c>
      <c r="K106">
        <v>0</v>
      </c>
      <c r="L106">
        <v>0</v>
      </c>
      <c r="M106"/>
      <c r="N106"/>
      <c r="O106" s="224"/>
      <c r="P106"/>
      <c r="Q106"/>
      <c r="R106"/>
      <c r="S106"/>
      <c r="T106"/>
      <c r="U106"/>
      <c r="V106"/>
      <c r="W106"/>
      <c r="Z106"/>
      <c r="AC106" s="228" t="s">
        <v>917</v>
      </c>
      <c r="AD106"/>
      <c r="AE106" s="53" t="s">
        <v>2186</v>
      </c>
    </row>
    <row r="107" spans="1:31" ht="27.75" x14ac:dyDescent="0.2">
      <c r="A107" s="222">
        <v>208148</v>
      </c>
      <c r="B107" s="223" t="s">
        <v>1501</v>
      </c>
      <c r="C107" s="223" t="s">
        <v>145</v>
      </c>
      <c r="D107" s="223" t="s">
        <v>191</v>
      </c>
      <c r="E107" t="s">
        <v>374</v>
      </c>
      <c r="F107" s="224">
        <v>30317</v>
      </c>
      <c r="G107" t="s">
        <v>352</v>
      </c>
      <c r="H107" t="s">
        <v>375</v>
      </c>
      <c r="I107" s="225" t="s">
        <v>61</v>
      </c>
      <c r="J107" s="226" t="s">
        <v>376</v>
      </c>
      <c r="K107">
        <v>2005</v>
      </c>
      <c r="L107" t="s">
        <v>352</v>
      </c>
      <c r="M107"/>
      <c r="N107"/>
      <c r="O107" s="224"/>
      <c r="P107"/>
      <c r="Q107"/>
      <c r="R107"/>
      <c r="S107"/>
      <c r="T107"/>
      <c r="U107"/>
      <c r="V107"/>
      <c r="W107"/>
      <c r="Z107"/>
      <c r="AC107" s="228"/>
      <c r="AD107"/>
      <c r="AE107" s="53">
        <v>1</v>
      </c>
    </row>
    <row r="108" spans="1:31" ht="27.75" x14ac:dyDescent="0.2">
      <c r="A108" s="222">
        <v>208174</v>
      </c>
      <c r="B108" s="223" t="s">
        <v>881</v>
      </c>
      <c r="C108" s="223" t="s">
        <v>703</v>
      </c>
      <c r="D108" s="223" t="s">
        <v>280</v>
      </c>
      <c r="E108" t="s">
        <v>374</v>
      </c>
      <c r="F108" s="224">
        <v>30851</v>
      </c>
      <c r="G108" t="s">
        <v>352</v>
      </c>
      <c r="H108" t="s">
        <v>375</v>
      </c>
      <c r="I108" s="225" t="s">
        <v>609</v>
      </c>
      <c r="J108" s="226" t="s">
        <v>376</v>
      </c>
      <c r="K108">
        <v>2017</v>
      </c>
      <c r="L108" t="s">
        <v>369</v>
      </c>
      <c r="M108"/>
      <c r="N108"/>
      <c r="O108" s="224"/>
      <c r="P108"/>
      <c r="Q108"/>
      <c r="R108"/>
      <c r="S108"/>
      <c r="T108"/>
      <c r="U108"/>
      <c r="V108"/>
      <c r="W108"/>
      <c r="Z108"/>
      <c r="AC108" s="227"/>
      <c r="AD108" t="s">
        <v>660</v>
      </c>
      <c r="AE108" s="53" t="s">
        <v>2166</v>
      </c>
    </row>
    <row r="109" spans="1:31" ht="27.75" x14ac:dyDescent="0.2">
      <c r="A109" s="222">
        <v>208235</v>
      </c>
      <c r="B109" s="223" t="s">
        <v>1394</v>
      </c>
      <c r="C109" s="223" t="s">
        <v>1152</v>
      </c>
      <c r="D109" s="223" t="s">
        <v>219</v>
      </c>
      <c r="E109" t="s">
        <v>374</v>
      </c>
      <c r="F109" s="224">
        <v>31721</v>
      </c>
      <c r="G109" t="s">
        <v>352</v>
      </c>
      <c r="H109" t="s">
        <v>375</v>
      </c>
      <c r="I109" s="225" t="s">
        <v>61</v>
      </c>
      <c r="J109" s="226">
        <v>0</v>
      </c>
      <c r="K109">
        <v>0</v>
      </c>
      <c r="L109">
        <v>0</v>
      </c>
      <c r="M109"/>
      <c r="N109"/>
      <c r="O109" s="224"/>
      <c r="P109"/>
      <c r="Q109"/>
      <c r="R109"/>
      <c r="S109"/>
      <c r="T109"/>
      <c r="U109"/>
      <c r="V109"/>
      <c r="W109"/>
      <c r="Z109"/>
      <c r="AC109" s="228"/>
      <c r="AD109"/>
      <c r="AE109" s="53" t="s">
        <v>2181</v>
      </c>
    </row>
    <row r="110" spans="1:31" ht="27.75" x14ac:dyDescent="0.2">
      <c r="A110" s="222">
        <v>208258</v>
      </c>
      <c r="B110" s="223" t="s">
        <v>1455</v>
      </c>
      <c r="C110" s="223" t="s">
        <v>71</v>
      </c>
      <c r="D110" s="223" t="s">
        <v>1868</v>
      </c>
      <c r="E110" t="s">
        <v>373</v>
      </c>
      <c r="F110" s="224">
        <v>31217</v>
      </c>
      <c r="G110" t="s">
        <v>1233</v>
      </c>
      <c r="H110" t="s">
        <v>375</v>
      </c>
      <c r="I110" s="225" t="s">
        <v>61</v>
      </c>
      <c r="J110" s="226" t="s">
        <v>376</v>
      </c>
      <c r="K110">
        <v>2003</v>
      </c>
      <c r="L110" t="s">
        <v>369</v>
      </c>
      <c r="M110"/>
      <c r="N110"/>
      <c r="O110" s="224"/>
      <c r="P110"/>
      <c r="Q110"/>
      <c r="R110"/>
      <c r="S110"/>
      <c r="T110"/>
      <c r="U110"/>
      <c r="V110"/>
      <c r="W110"/>
      <c r="Z110"/>
      <c r="AC110" s="228"/>
      <c r="AD110"/>
      <c r="AE110" s="53">
        <v>1</v>
      </c>
    </row>
    <row r="111" spans="1:31" ht="27.75" x14ac:dyDescent="0.2">
      <c r="A111" s="222">
        <v>208262</v>
      </c>
      <c r="B111" s="223" t="s">
        <v>1504</v>
      </c>
      <c r="C111" s="223" t="s">
        <v>141</v>
      </c>
      <c r="D111" s="223" t="s">
        <v>234</v>
      </c>
      <c r="E111" t="s">
        <v>374</v>
      </c>
      <c r="F111" s="224">
        <v>30485</v>
      </c>
      <c r="G111" t="s">
        <v>1505</v>
      </c>
      <c r="H111" t="s">
        <v>375</v>
      </c>
      <c r="I111" s="225" t="s">
        <v>61</v>
      </c>
      <c r="J111" s="226" t="s">
        <v>376</v>
      </c>
      <c r="K111">
        <v>2005</v>
      </c>
      <c r="L111" t="s">
        <v>367</v>
      </c>
      <c r="M111"/>
      <c r="N111"/>
      <c r="O111" s="224"/>
      <c r="P111"/>
      <c r="Q111"/>
      <c r="R111"/>
      <c r="S111"/>
      <c r="T111"/>
      <c r="U111"/>
      <c r="V111"/>
      <c r="W111"/>
      <c r="Z111"/>
      <c r="AC111" s="228"/>
      <c r="AD111"/>
      <c r="AE111" s="53">
        <v>1</v>
      </c>
    </row>
    <row r="112" spans="1:31" ht="27.75" x14ac:dyDescent="0.2">
      <c r="A112" s="222">
        <v>208274</v>
      </c>
      <c r="B112" s="223" t="s">
        <v>1869</v>
      </c>
      <c r="C112" s="223" t="s">
        <v>66</v>
      </c>
      <c r="D112" s="223" t="s">
        <v>234</v>
      </c>
      <c r="E112" t="s">
        <v>374</v>
      </c>
      <c r="F112" s="224">
        <v>30929</v>
      </c>
      <c r="G112" t="s">
        <v>899</v>
      </c>
      <c r="H112" t="s">
        <v>375</v>
      </c>
      <c r="I112" s="225" t="s">
        <v>609</v>
      </c>
      <c r="J112" s="226">
        <v>0</v>
      </c>
      <c r="K112">
        <v>0</v>
      </c>
      <c r="L112">
        <v>0</v>
      </c>
      <c r="M112"/>
      <c r="N112"/>
      <c r="O112" s="224"/>
      <c r="P112"/>
      <c r="Q112"/>
      <c r="R112"/>
      <c r="S112"/>
      <c r="T112"/>
      <c r="U112"/>
      <c r="V112"/>
      <c r="W112"/>
      <c r="Z112"/>
      <c r="AC112" s="227"/>
      <c r="AD112"/>
      <c r="AE112" s="53" t="s">
        <v>2166</v>
      </c>
    </row>
    <row r="113" spans="1:31" ht="27.75" x14ac:dyDescent="0.2">
      <c r="A113" s="222"/>
      <c r="B113" s="223"/>
      <c r="C113" s="223"/>
      <c r="D113" s="223"/>
      <c r="E113"/>
      <c r="F113" s="224"/>
      <c r="G113"/>
      <c r="H113"/>
      <c r="I113" s="225"/>
      <c r="J113" s="226"/>
      <c r="K113"/>
      <c r="L113"/>
      <c r="M113"/>
      <c r="N113"/>
      <c r="O113" s="224"/>
      <c r="P113"/>
      <c r="Q113"/>
      <c r="R113"/>
      <c r="S113"/>
      <c r="T113"/>
      <c r="U113"/>
      <c r="V113"/>
      <c r="W113"/>
      <c r="Z113"/>
      <c r="AC113" s="228"/>
      <c r="AD113"/>
    </row>
    <row r="114" spans="1:31" ht="27.75" x14ac:dyDescent="0.2">
      <c r="A114" s="222">
        <v>208322</v>
      </c>
      <c r="B114" s="223" t="s">
        <v>1412</v>
      </c>
      <c r="C114" s="223" t="s">
        <v>174</v>
      </c>
      <c r="D114" s="223" t="s">
        <v>273</v>
      </c>
      <c r="E114" t="s">
        <v>374</v>
      </c>
      <c r="F114" s="224">
        <v>31809</v>
      </c>
      <c r="G114" t="s">
        <v>352</v>
      </c>
      <c r="H114" t="s">
        <v>375</v>
      </c>
      <c r="I114" s="225" t="s">
        <v>609</v>
      </c>
      <c r="J114" s="226">
        <v>0</v>
      </c>
      <c r="K114">
        <v>0</v>
      </c>
      <c r="L114">
        <v>0</v>
      </c>
      <c r="M114"/>
      <c r="N114"/>
      <c r="O114" s="224"/>
      <c r="P114"/>
      <c r="Q114"/>
      <c r="R114"/>
      <c r="S114"/>
      <c r="T114"/>
      <c r="U114"/>
      <c r="V114"/>
      <c r="W114"/>
      <c r="Z114"/>
      <c r="AC114" s="227"/>
      <c r="AD114"/>
      <c r="AE114" s="53" t="s">
        <v>2160</v>
      </c>
    </row>
    <row r="115" spans="1:31" ht="27.75" x14ac:dyDescent="0.2">
      <c r="A115" s="222">
        <v>208349</v>
      </c>
      <c r="B115" s="223" t="s">
        <v>879</v>
      </c>
      <c r="C115" s="223" t="s">
        <v>149</v>
      </c>
      <c r="D115" s="223" t="s">
        <v>269</v>
      </c>
      <c r="E115" t="s">
        <v>374</v>
      </c>
      <c r="F115" s="224">
        <v>30688</v>
      </c>
      <c r="G115" t="s">
        <v>573</v>
      </c>
      <c r="H115" t="s">
        <v>375</v>
      </c>
      <c r="I115" s="225" t="s">
        <v>609</v>
      </c>
      <c r="J115" s="226" t="s">
        <v>376</v>
      </c>
      <c r="K115">
        <v>2004</v>
      </c>
      <c r="L115" t="s">
        <v>361</v>
      </c>
      <c r="M115"/>
      <c r="N115"/>
      <c r="O115" s="224"/>
      <c r="P115"/>
      <c r="Q115"/>
      <c r="R115"/>
      <c r="S115"/>
      <c r="T115"/>
      <c r="U115"/>
      <c r="V115"/>
      <c r="W115"/>
      <c r="Z115"/>
      <c r="AC115" s="227"/>
      <c r="AD115" t="s">
        <v>660</v>
      </c>
      <c r="AE115" s="53" t="s">
        <v>2166</v>
      </c>
    </row>
    <row r="116" spans="1:31" ht="27.75" x14ac:dyDescent="0.2">
      <c r="A116" s="222">
        <v>208428</v>
      </c>
      <c r="B116" s="223" t="s">
        <v>919</v>
      </c>
      <c r="C116" s="223" t="s">
        <v>77</v>
      </c>
      <c r="D116" s="223" t="s">
        <v>417</v>
      </c>
      <c r="E116" t="s">
        <v>374</v>
      </c>
      <c r="F116" s="224">
        <v>29194</v>
      </c>
      <c r="G116" t="s">
        <v>920</v>
      </c>
      <c r="H116" t="s">
        <v>375</v>
      </c>
      <c r="I116" s="225" t="s">
        <v>61</v>
      </c>
      <c r="J116" s="226">
        <v>0</v>
      </c>
      <c r="K116">
        <v>0</v>
      </c>
      <c r="L116">
        <v>0</v>
      </c>
      <c r="M116"/>
      <c r="N116"/>
      <c r="O116" s="224"/>
      <c r="P116"/>
      <c r="Q116"/>
      <c r="R116"/>
      <c r="S116"/>
      <c r="T116"/>
      <c r="U116"/>
      <c r="V116"/>
      <c r="W116"/>
      <c r="Z116"/>
      <c r="AC116" s="228"/>
      <c r="AD116"/>
      <c r="AE116" s="53">
        <v>6</v>
      </c>
    </row>
    <row r="117" spans="1:31" ht="27.75" x14ac:dyDescent="0.2">
      <c r="A117" s="222">
        <v>208469</v>
      </c>
      <c r="B117" s="223" t="s">
        <v>1870</v>
      </c>
      <c r="C117" s="223" t="s">
        <v>179</v>
      </c>
      <c r="D117" s="223" t="s">
        <v>1408</v>
      </c>
      <c r="E117"/>
      <c r="F117" s="224"/>
      <c r="G117"/>
      <c r="H117"/>
      <c r="I117" s="225" t="s">
        <v>61</v>
      </c>
      <c r="J117" s="226"/>
      <c r="K117"/>
      <c r="L117"/>
      <c r="M117"/>
      <c r="N117"/>
      <c r="O117" s="224"/>
      <c r="P117"/>
      <c r="Q117"/>
      <c r="R117"/>
      <c r="S117"/>
      <c r="T117"/>
      <c r="U117"/>
      <c r="V117"/>
      <c r="W117"/>
      <c r="Z117"/>
      <c r="AC117" s="228"/>
      <c r="AD117"/>
      <c r="AE117" s="53" t="s">
        <v>2163</v>
      </c>
    </row>
    <row r="118" spans="1:31" ht="27.75" x14ac:dyDescent="0.2">
      <c r="A118" s="222">
        <v>208525</v>
      </c>
      <c r="B118" s="223" t="s">
        <v>1871</v>
      </c>
      <c r="C118" s="223" t="s">
        <v>68</v>
      </c>
      <c r="D118" s="223" t="s">
        <v>450</v>
      </c>
      <c r="E118"/>
      <c r="F118" s="224"/>
      <c r="G118"/>
      <c r="H118"/>
      <c r="I118" s="225" t="s">
        <v>61</v>
      </c>
      <c r="J118" s="226"/>
      <c r="K118"/>
      <c r="L118"/>
      <c r="M118"/>
      <c r="N118"/>
      <c r="O118" s="224"/>
      <c r="P118"/>
      <c r="Q118"/>
      <c r="R118"/>
      <c r="S118"/>
      <c r="T118"/>
      <c r="U118"/>
      <c r="V118"/>
      <c r="W118"/>
      <c r="Z118"/>
      <c r="AC118" s="228"/>
      <c r="AD118"/>
      <c r="AE118" s="53" t="s">
        <v>2163</v>
      </c>
    </row>
    <row r="119" spans="1:31" ht="27.75" x14ac:dyDescent="0.2">
      <c r="A119" s="222">
        <v>208612</v>
      </c>
      <c r="B119" s="223" t="s">
        <v>1411</v>
      </c>
      <c r="C119" s="223" t="s">
        <v>138</v>
      </c>
      <c r="D119" s="223" t="s">
        <v>218</v>
      </c>
      <c r="E119" t="s">
        <v>374</v>
      </c>
      <c r="F119" s="224">
        <v>31785</v>
      </c>
      <c r="G119" t="s">
        <v>352</v>
      </c>
      <c r="H119" t="s">
        <v>375</v>
      </c>
      <c r="I119" s="225" t="s">
        <v>609</v>
      </c>
      <c r="J119" s="226">
        <v>0</v>
      </c>
      <c r="K119">
        <v>0</v>
      </c>
      <c r="L119">
        <v>0</v>
      </c>
      <c r="M119"/>
      <c r="N119"/>
      <c r="O119" s="224"/>
      <c r="P119"/>
      <c r="Q119"/>
      <c r="R119"/>
      <c r="S119"/>
      <c r="T119"/>
      <c r="U119"/>
      <c r="V119"/>
      <c r="W119"/>
      <c r="Z119"/>
      <c r="AC119" s="227"/>
      <c r="AD119" t="s">
        <v>660</v>
      </c>
      <c r="AE119" s="53" t="s">
        <v>2160</v>
      </c>
    </row>
    <row r="120" spans="1:31" ht="27.75" x14ac:dyDescent="0.2">
      <c r="A120" s="222">
        <v>208806</v>
      </c>
      <c r="B120" s="223" t="s">
        <v>1473</v>
      </c>
      <c r="C120" s="223" t="s">
        <v>159</v>
      </c>
      <c r="D120" s="223" t="s">
        <v>269</v>
      </c>
      <c r="E120" t="s">
        <v>374</v>
      </c>
      <c r="F120" s="224">
        <v>31964</v>
      </c>
      <c r="G120" t="s">
        <v>352</v>
      </c>
      <c r="H120" t="s">
        <v>375</v>
      </c>
      <c r="I120" s="225" t="s">
        <v>61</v>
      </c>
      <c r="J120" s="226" t="s">
        <v>376</v>
      </c>
      <c r="K120">
        <v>2005</v>
      </c>
      <c r="L120" t="s">
        <v>352</v>
      </c>
      <c r="M120"/>
      <c r="N120"/>
      <c r="O120" s="224"/>
      <c r="P120"/>
      <c r="Q120"/>
      <c r="R120"/>
      <c r="S120"/>
      <c r="T120"/>
      <c r="U120"/>
      <c r="V120"/>
      <c r="W120"/>
      <c r="Z120"/>
      <c r="AC120" s="228"/>
      <c r="AD120"/>
      <c r="AE120" s="53" t="s">
        <v>2165</v>
      </c>
    </row>
    <row r="121" spans="1:31" ht="27.75" x14ac:dyDescent="0.2">
      <c r="A121" s="222"/>
      <c r="B121" s="223"/>
      <c r="C121" s="223"/>
      <c r="D121" s="223"/>
      <c r="E121"/>
      <c r="F121" s="224"/>
      <c r="G121"/>
      <c r="H121"/>
      <c r="I121" s="225"/>
      <c r="J121" s="226"/>
      <c r="K121"/>
      <c r="L121"/>
      <c r="M121"/>
      <c r="N121"/>
      <c r="O121" s="224"/>
      <c r="P121"/>
      <c r="Q121"/>
      <c r="R121"/>
      <c r="S121"/>
      <c r="T121"/>
      <c r="U121"/>
      <c r="V121"/>
      <c r="W121"/>
      <c r="Z121"/>
      <c r="AC121" s="228"/>
      <c r="AD121"/>
    </row>
    <row r="122" spans="1:31" ht="27.75" x14ac:dyDescent="0.2">
      <c r="A122" s="222">
        <v>208833</v>
      </c>
      <c r="B122" s="223" t="s">
        <v>1432</v>
      </c>
      <c r="C122" s="223" t="s">
        <v>93</v>
      </c>
      <c r="D122" s="223" t="s">
        <v>1839</v>
      </c>
      <c r="E122" t="s">
        <v>373</v>
      </c>
      <c r="F122" s="224">
        <v>31778</v>
      </c>
      <c r="G122" t="s">
        <v>352</v>
      </c>
      <c r="H122" t="s">
        <v>375</v>
      </c>
      <c r="I122" s="225" t="s">
        <v>609</v>
      </c>
      <c r="J122" s="226">
        <v>0</v>
      </c>
      <c r="K122">
        <v>0</v>
      </c>
      <c r="L122">
        <v>0</v>
      </c>
      <c r="M122"/>
      <c r="N122"/>
      <c r="O122" s="224"/>
      <c r="P122"/>
      <c r="Q122"/>
      <c r="R122"/>
      <c r="S122"/>
      <c r="T122"/>
      <c r="U122"/>
      <c r="V122"/>
      <c r="W122"/>
      <c r="Z122"/>
      <c r="AC122" s="227"/>
      <c r="AD122"/>
      <c r="AE122" s="53" t="s">
        <v>2160</v>
      </c>
    </row>
    <row r="123" spans="1:31" ht="27.75" x14ac:dyDescent="0.2">
      <c r="A123" s="222">
        <v>208908</v>
      </c>
      <c r="B123" s="223" t="s">
        <v>1712</v>
      </c>
      <c r="C123" s="223" t="s">
        <v>68</v>
      </c>
      <c r="D123" s="223" t="s">
        <v>225</v>
      </c>
      <c r="E123" t="s">
        <v>374</v>
      </c>
      <c r="F123" s="224">
        <v>35277</v>
      </c>
      <c r="G123" t="s">
        <v>352</v>
      </c>
      <c r="H123" t="s">
        <v>375</v>
      </c>
      <c r="I123" s="225" t="s">
        <v>61</v>
      </c>
      <c r="J123" s="226" t="s">
        <v>376</v>
      </c>
      <c r="K123">
        <v>2007</v>
      </c>
      <c r="L123" t="s">
        <v>352</v>
      </c>
      <c r="M123"/>
      <c r="N123"/>
      <c r="O123" s="224"/>
      <c r="P123"/>
      <c r="Q123"/>
      <c r="R123"/>
      <c r="S123"/>
      <c r="T123"/>
      <c r="U123"/>
      <c r="V123"/>
      <c r="W123"/>
      <c r="Z123"/>
      <c r="AC123" s="228"/>
      <c r="AD123"/>
      <c r="AE123" s="53">
        <v>1</v>
      </c>
    </row>
    <row r="124" spans="1:31" ht="27.75" x14ac:dyDescent="0.2">
      <c r="A124" s="222">
        <v>208925</v>
      </c>
      <c r="B124" s="223" t="s">
        <v>1872</v>
      </c>
      <c r="C124" s="223" t="s">
        <v>68</v>
      </c>
      <c r="D124" s="223" t="s">
        <v>239</v>
      </c>
      <c r="E124"/>
      <c r="F124" s="224"/>
      <c r="G124"/>
      <c r="H124"/>
      <c r="I124" s="225" t="s">
        <v>61</v>
      </c>
      <c r="J124" s="226"/>
      <c r="K124"/>
      <c r="L124"/>
      <c r="M124"/>
      <c r="N124"/>
      <c r="O124" s="224"/>
      <c r="P124"/>
      <c r="Q124"/>
      <c r="R124"/>
      <c r="S124"/>
      <c r="T124"/>
      <c r="U124"/>
      <c r="V124"/>
      <c r="W124"/>
      <c r="Z124"/>
      <c r="AC124" s="227"/>
      <c r="AD124"/>
      <c r="AE124" s="53" t="s">
        <v>2164</v>
      </c>
    </row>
    <row r="125" spans="1:31" ht="27.75" x14ac:dyDescent="0.2">
      <c r="A125" s="222">
        <v>208960</v>
      </c>
      <c r="B125" s="223" t="s">
        <v>1475</v>
      </c>
      <c r="C125" s="223" t="s">
        <v>147</v>
      </c>
      <c r="D125" s="223" t="s">
        <v>328</v>
      </c>
      <c r="E125" t="s">
        <v>374</v>
      </c>
      <c r="F125" s="224">
        <v>32354</v>
      </c>
      <c r="G125" t="s">
        <v>805</v>
      </c>
      <c r="H125" t="s">
        <v>375</v>
      </c>
      <c r="I125" s="225" t="s">
        <v>61</v>
      </c>
      <c r="J125" s="226" t="s">
        <v>376</v>
      </c>
      <c r="K125">
        <v>2010</v>
      </c>
      <c r="L125" t="s">
        <v>364</v>
      </c>
      <c r="M125"/>
      <c r="N125"/>
      <c r="O125" s="224"/>
      <c r="P125"/>
      <c r="Q125"/>
      <c r="R125"/>
      <c r="S125"/>
      <c r="T125"/>
      <c r="U125"/>
      <c r="V125"/>
      <c r="W125"/>
      <c r="Z125"/>
      <c r="AC125" s="228"/>
      <c r="AD125"/>
      <c r="AE125" s="53" t="s">
        <v>2181</v>
      </c>
    </row>
    <row r="126" spans="1:31" ht="27.75" x14ac:dyDescent="0.2">
      <c r="A126" s="222"/>
      <c r="B126" s="223"/>
      <c r="C126" s="223"/>
      <c r="D126" s="223"/>
      <c r="E126"/>
      <c r="F126" s="224"/>
      <c r="G126"/>
      <c r="H126"/>
      <c r="I126" s="225"/>
      <c r="J126" s="226"/>
      <c r="K126"/>
      <c r="L126"/>
      <c r="M126"/>
      <c r="N126"/>
      <c r="O126" s="224"/>
      <c r="P126"/>
      <c r="Q126"/>
      <c r="R126"/>
      <c r="S126"/>
      <c r="T126"/>
      <c r="U126"/>
      <c r="V126"/>
      <c r="W126"/>
      <c r="Z126"/>
      <c r="AC126" s="228"/>
      <c r="AD126"/>
    </row>
    <row r="127" spans="1:31" ht="27.75" x14ac:dyDescent="0.2">
      <c r="A127" s="222"/>
      <c r="B127" s="223"/>
      <c r="C127" s="223"/>
      <c r="D127" s="223"/>
      <c r="E127"/>
      <c r="F127" s="224"/>
      <c r="G127"/>
      <c r="H127"/>
      <c r="I127" s="225"/>
      <c r="J127" s="226"/>
      <c r="K127"/>
      <c r="L127"/>
      <c r="M127"/>
      <c r="N127"/>
      <c r="O127" s="224"/>
      <c r="P127"/>
      <c r="Q127"/>
      <c r="R127"/>
      <c r="S127"/>
      <c r="T127"/>
      <c r="U127"/>
      <c r="V127"/>
      <c r="W127"/>
      <c r="Z127"/>
      <c r="AC127" s="228"/>
      <c r="AD127"/>
    </row>
    <row r="128" spans="1:31" ht="27.75" x14ac:dyDescent="0.2">
      <c r="A128" s="222">
        <v>209077</v>
      </c>
      <c r="B128" s="223" t="s">
        <v>903</v>
      </c>
      <c r="C128" s="223" t="s">
        <v>504</v>
      </c>
      <c r="D128" s="223" t="s">
        <v>217</v>
      </c>
      <c r="E128" t="s">
        <v>373</v>
      </c>
      <c r="F128" s="224">
        <v>32747</v>
      </c>
      <c r="G128" t="s">
        <v>904</v>
      </c>
      <c r="H128" t="s">
        <v>375</v>
      </c>
      <c r="I128" s="225" t="s">
        <v>609</v>
      </c>
      <c r="J128" s="226">
        <v>0</v>
      </c>
      <c r="K128">
        <v>0</v>
      </c>
      <c r="L128">
        <v>0</v>
      </c>
      <c r="M128"/>
      <c r="N128"/>
      <c r="O128" s="224"/>
      <c r="P128"/>
      <c r="Q128"/>
      <c r="R128"/>
      <c r="S128"/>
      <c r="T128"/>
      <c r="U128"/>
      <c r="V128"/>
      <c r="W128"/>
      <c r="Z128"/>
      <c r="AC128" s="227"/>
      <c r="AD128"/>
      <c r="AE128" s="53" t="s">
        <v>2166</v>
      </c>
    </row>
    <row r="129" spans="1:31" ht="27.75" x14ac:dyDescent="0.2">
      <c r="A129" s="222"/>
      <c r="B129" s="223"/>
      <c r="C129" s="223"/>
      <c r="D129" s="223"/>
      <c r="E129"/>
      <c r="F129" s="224"/>
      <c r="G129"/>
      <c r="H129"/>
      <c r="I129" s="225"/>
      <c r="J129" s="226"/>
      <c r="K129"/>
      <c r="L129"/>
      <c r="M129"/>
      <c r="N129"/>
      <c r="O129" s="224"/>
      <c r="P129"/>
      <c r="Q129"/>
      <c r="R129"/>
      <c r="S129"/>
      <c r="T129"/>
      <c r="U129"/>
      <c r="V129"/>
      <c r="W129"/>
      <c r="Z129"/>
      <c r="AC129" s="228"/>
      <c r="AD129"/>
    </row>
    <row r="130" spans="1:31" ht="27.75" x14ac:dyDescent="0.2">
      <c r="A130" s="222">
        <v>209130</v>
      </c>
      <c r="B130" s="223" t="s">
        <v>1873</v>
      </c>
      <c r="C130" s="223" t="s">
        <v>127</v>
      </c>
      <c r="D130" s="223" t="s">
        <v>248</v>
      </c>
      <c r="E130" t="s">
        <v>374</v>
      </c>
      <c r="F130" s="224">
        <v>31123</v>
      </c>
      <c r="G130" t="s">
        <v>882</v>
      </c>
      <c r="H130" t="s">
        <v>375</v>
      </c>
      <c r="I130" s="225" t="s">
        <v>609</v>
      </c>
      <c r="J130" s="226" t="s">
        <v>376</v>
      </c>
      <c r="K130">
        <v>2002</v>
      </c>
      <c r="L130" t="s">
        <v>361</v>
      </c>
      <c r="M130"/>
      <c r="N130"/>
      <c r="O130" s="224"/>
      <c r="P130"/>
      <c r="Q130"/>
      <c r="R130"/>
      <c r="S130"/>
      <c r="T130"/>
      <c r="U130"/>
      <c r="V130"/>
      <c r="W130"/>
      <c r="Z130"/>
      <c r="AC130" s="227"/>
      <c r="AD130"/>
      <c r="AE130" s="53" t="s">
        <v>2166</v>
      </c>
    </row>
    <row r="131" spans="1:31" ht="27.75" x14ac:dyDescent="0.2">
      <c r="A131" s="222">
        <v>209156</v>
      </c>
      <c r="B131" s="223" t="s">
        <v>1874</v>
      </c>
      <c r="C131" s="223" t="s">
        <v>1489</v>
      </c>
      <c r="D131" s="223" t="s">
        <v>252</v>
      </c>
      <c r="E131" t="s">
        <v>374</v>
      </c>
      <c r="F131" s="224">
        <v>28863</v>
      </c>
      <c r="G131" t="s">
        <v>1490</v>
      </c>
      <c r="H131" t="s">
        <v>375</v>
      </c>
      <c r="I131" s="225" t="s">
        <v>61</v>
      </c>
      <c r="J131" s="226" t="s">
        <v>353</v>
      </c>
      <c r="K131">
        <v>2000</v>
      </c>
      <c r="L131" t="s">
        <v>354</v>
      </c>
      <c r="M131"/>
      <c r="N131"/>
      <c r="O131" s="224"/>
      <c r="P131"/>
      <c r="Q131"/>
      <c r="R131"/>
      <c r="S131"/>
      <c r="T131"/>
      <c r="U131"/>
      <c r="V131"/>
      <c r="W131"/>
      <c r="Z131"/>
      <c r="AC131" s="228"/>
      <c r="AD131"/>
      <c r="AE131" s="53">
        <v>2</v>
      </c>
    </row>
    <row r="132" spans="1:31" ht="27.75" x14ac:dyDescent="0.2">
      <c r="A132" s="222">
        <v>209158</v>
      </c>
      <c r="B132" s="223" t="s">
        <v>1565</v>
      </c>
      <c r="C132" s="223" t="s">
        <v>71</v>
      </c>
      <c r="D132" s="223" t="s">
        <v>258</v>
      </c>
      <c r="E132" t="s">
        <v>373</v>
      </c>
      <c r="F132" s="224">
        <v>32974</v>
      </c>
      <c r="G132" t="s">
        <v>360</v>
      </c>
      <c r="H132" t="s">
        <v>375</v>
      </c>
      <c r="I132" s="225" t="s">
        <v>61</v>
      </c>
      <c r="J132" s="226" t="s">
        <v>353</v>
      </c>
      <c r="K132">
        <v>2007</v>
      </c>
      <c r="L132" t="s">
        <v>361</v>
      </c>
      <c r="M132"/>
      <c r="N132"/>
      <c r="O132" s="224"/>
      <c r="P132"/>
      <c r="Q132"/>
      <c r="R132"/>
      <c r="S132"/>
      <c r="T132"/>
      <c r="U132"/>
      <c r="V132"/>
      <c r="W132"/>
      <c r="Z132"/>
      <c r="AC132" s="228"/>
      <c r="AD132"/>
      <c r="AE132" s="53">
        <v>1</v>
      </c>
    </row>
    <row r="133" spans="1:31" ht="27.75" x14ac:dyDescent="0.2">
      <c r="A133" s="222">
        <v>209173</v>
      </c>
      <c r="B133" s="223" t="s">
        <v>1875</v>
      </c>
      <c r="C133" s="223" t="s">
        <v>96</v>
      </c>
      <c r="D133" s="234" t="s">
        <v>284</v>
      </c>
      <c r="E133" t="s">
        <v>373</v>
      </c>
      <c r="F133" s="224">
        <v>30063</v>
      </c>
      <c r="G133" t="s">
        <v>352</v>
      </c>
      <c r="H133" t="s">
        <v>375</v>
      </c>
      <c r="I133" s="225" t="s">
        <v>61</v>
      </c>
      <c r="J133" s="226">
        <v>0</v>
      </c>
      <c r="K133">
        <v>0</v>
      </c>
      <c r="L133">
        <v>0</v>
      </c>
      <c r="M133"/>
      <c r="N133"/>
      <c r="O133" s="224"/>
      <c r="P133"/>
      <c r="Q133"/>
      <c r="R133"/>
      <c r="S133"/>
      <c r="T133"/>
      <c r="U133"/>
      <c r="V133"/>
      <c r="W133"/>
      <c r="Z133"/>
      <c r="AC133" s="228"/>
      <c r="AD133"/>
      <c r="AE133" s="53" t="s">
        <v>2163</v>
      </c>
    </row>
    <row r="134" spans="1:31" ht="27.75" x14ac:dyDescent="0.2">
      <c r="A134" s="222"/>
      <c r="B134" s="223"/>
      <c r="C134" s="223"/>
      <c r="D134" s="223"/>
      <c r="E134"/>
      <c r="F134" s="224"/>
      <c r="G134"/>
      <c r="H134"/>
      <c r="I134" s="225"/>
      <c r="J134" s="226"/>
      <c r="K134"/>
      <c r="L134"/>
      <c r="M134"/>
      <c r="N134"/>
      <c r="O134" s="224"/>
      <c r="P134"/>
      <c r="Q134"/>
      <c r="R134"/>
      <c r="S134"/>
      <c r="T134"/>
      <c r="U134"/>
      <c r="V134"/>
      <c r="W134"/>
      <c r="Z134"/>
      <c r="AC134" s="228"/>
      <c r="AD134"/>
    </row>
    <row r="135" spans="1:31" ht="27.75" x14ac:dyDescent="0.2">
      <c r="A135" s="222">
        <v>209186</v>
      </c>
      <c r="B135" s="223" t="s">
        <v>874</v>
      </c>
      <c r="C135" s="223" t="s">
        <v>131</v>
      </c>
      <c r="D135" s="223" t="s">
        <v>875</v>
      </c>
      <c r="E135" t="s">
        <v>374</v>
      </c>
      <c r="F135" s="224">
        <v>29226</v>
      </c>
      <c r="G135" t="s">
        <v>352</v>
      </c>
      <c r="H135" t="s">
        <v>375</v>
      </c>
      <c r="I135" s="225" t="s">
        <v>61</v>
      </c>
      <c r="J135" s="226">
        <v>0</v>
      </c>
      <c r="K135">
        <v>0</v>
      </c>
      <c r="L135">
        <v>0</v>
      </c>
      <c r="M135"/>
      <c r="N135"/>
      <c r="O135" s="224"/>
      <c r="P135"/>
      <c r="Q135"/>
      <c r="R135"/>
      <c r="S135"/>
      <c r="T135"/>
      <c r="U135"/>
      <c r="V135"/>
      <c r="W135"/>
      <c r="Z135"/>
      <c r="AC135" s="227"/>
      <c r="AD135"/>
      <c r="AE135" s="53" t="s">
        <v>2187</v>
      </c>
    </row>
    <row r="136" spans="1:31" ht="27.75" x14ac:dyDescent="0.2">
      <c r="A136" s="222">
        <v>209187</v>
      </c>
      <c r="B136" s="223" t="s">
        <v>1427</v>
      </c>
      <c r="C136" s="234" t="s">
        <v>68</v>
      </c>
      <c r="D136" s="234" t="s">
        <v>1876</v>
      </c>
      <c r="E136" t="s">
        <v>373</v>
      </c>
      <c r="F136" s="224">
        <v>30055</v>
      </c>
      <c r="G136" t="s">
        <v>789</v>
      </c>
      <c r="H136" t="s">
        <v>375</v>
      </c>
      <c r="I136" s="225" t="s">
        <v>61</v>
      </c>
      <c r="J136" s="226">
        <v>0</v>
      </c>
      <c r="K136">
        <v>0</v>
      </c>
      <c r="L136">
        <v>0</v>
      </c>
      <c r="M136"/>
      <c r="N136"/>
      <c r="O136" s="224"/>
      <c r="P136"/>
      <c r="Q136"/>
      <c r="R136"/>
      <c r="S136"/>
      <c r="T136"/>
      <c r="U136"/>
      <c r="V136"/>
      <c r="W136"/>
      <c r="Z136"/>
      <c r="AC136" s="235"/>
      <c r="AD136"/>
      <c r="AE136" s="53" t="s">
        <v>2169</v>
      </c>
    </row>
    <row r="137" spans="1:31" ht="27.75" x14ac:dyDescent="0.2">
      <c r="A137" s="222">
        <v>209212</v>
      </c>
      <c r="B137" s="223" t="s">
        <v>1877</v>
      </c>
      <c r="C137" s="223" t="s">
        <v>1878</v>
      </c>
      <c r="D137" s="223" t="s">
        <v>224</v>
      </c>
      <c r="E137"/>
      <c r="F137" s="224"/>
      <c r="G137"/>
      <c r="H137"/>
      <c r="I137" s="225" t="s">
        <v>609</v>
      </c>
      <c r="J137" s="226"/>
      <c r="K137"/>
      <c r="L137"/>
      <c r="M137"/>
      <c r="N137"/>
      <c r="O137" s="224"/>
      <c r="P137"/>
      <c r="Q137"/>
      <c r="R137"/>
      <c r="S137"/>
      <c r="T137"/>
      <c r="U137"/>
      <c r="V137"/>
      <c r="W137"/>
      <c r="Z137"/>
      <c r="AC137" s="228"/>
      <c r="AD137" t="s">
        <v>660</v>
      </c>
      <c r="AE137" s="53" t="s">
        <v>2166</v>
      </c>
    </row>
    <row r="138" spans="1:31" ht="27.75" x14ac:dyDescent="0.2">
      <c r="A138" s="222">
        <v>209249</v>
      </c>
      <c r="B138" s="223" t="s">
        <v>1879</v>
      </c>
      <c r="C138" s="223" t="s">
        <v>561</v>
      </c>
      <c r="D138" s="223" t="s">
        <v>1445</v>
      </c>
      <c r="E138" t="s">
        <v>374</v>
      </c>
      <c r="F138" s="224">
        <v>29497</v>
      </c>
      <c r="G138" t="s">
        <v>352</v>
      </c>
      <c r="H138" t="s">
        <v>375</v>
      </c>
      <c r="I138" s="225" t="s">
        <v>61</v>
      </c>
      <c r="J138" s="226" t="s">
        <v>376</v>
      </c>
      <c r="K138">
        <v>2001</v>
      </c>
      <c r="L138" t="s">
        <v>352</v>
      </c>
      <c r="M138"/>
      <c r="N138"/>
      <c r="O138" s="224"/>
      <c r="P138"/>
      <c r="Q138"/>
      <c r="R138"/>
      <c r="S138"/>
      <c r="T138"/>
      <c r="U138"/>
      <c r="V138"/>
      <c r="W138"/>
      <c r="Z138"/>
      <c r="AC138" s="228"/>
      <c r="AD138"/>
      <c r="AE138" s="53" t="s">
        <v>2181</v>
      </c>
    </row>
    <row r="139" spans="1:31" ht="27.75" x14ac:dyDescent="0.2">
      <c r="A139" s="222"/>
      <c r="B139" s="223"/>
      <c r="C139" s="223"/>
      <c r="D139" s="223"/>
      <c r="E139"/>
      <c r="F139" s="224"/>
      <c r="G139"/>
      <c r="H139"/>
      <c r="I139" s="225"/>
      <c r="J139" s="226"/>
      <c r="K139"/>
      <c r="L139"/>
      <c r="M139"/>
      <c r="N139"/>
      <c r="O139" s="224"/>
      <c r="P139"/>
      <c r="Q139"/>
      <c r="R139"/>
      <c r="S139"/>
      <c r="T139"/>
      <c r="U139"/>
      <c r="V139"/>
      <c r="W139"/>
      <c r="Z139"/>
      <c r="AC139" s="228"/>
      <c r="AD139"/>
    </row>
    <row r="140" spans="1:31" ht="27.75" x14ac:dyDescent="0.2">
      <c r="A140" s="222">
        <v>209303</v>
      </c>
      <c r="B140" s="223" t="s">
        <v>1880</v>
      </c>
      <c r="C140" s="223" t="s">
        <v>421</v>
      </c>
      <c r="D140" s="223" t="s">
        <v>1881</v>
      </c>
      <c r="E140" t="s">
        <v>374</v>
      </c>
      <c r="F140" s="224">
        <v>32168</v>
      </c>
      <c r="G140" t="s">
        <v>831</v>
      </c>
      <c r="H140" t="s">
        <v>375</v>
      </c>
      <c r="I140" s="225" t="s">
        <v>61</v>
      </c>
      <c r="J140" s="226">
        <v>0</v>
      </c>
      <c r="K140">
        <v>0</v>
      </c>
      <c r="L140">
        <v>0</v>
      </c>
      <c r="M140"/>
      <c r="N140"/>
      <c r="O140" s="224"/>
      <c r="P140"/>
      <c r="Q140"/>
      <c r="R140"/>
      <c r="S140"/>
      <c r="T140"/>
      <c r="U140"/>
      <c r="V140"/>
      <c r="W140"/>
      <c r="Z140"/>
      <c r="AC140" s="228"/>
      <c r="AD140"/>
      <c r="AE140" s="53" t="e">
        <v>#N/A</v>
      </c>
    </row>
    <row r="141" spans="1:31" ht="27.75" x14ac:dyDescent="0.2">
      <c r="A141" s="222">
        <v>209368</v>
      </c>
      <c r="B141" s="223" t="s">
        <v>1283</v>
      </c>
      <c r="C141" s="223" t="s">
        <v>143</v>
      </c>
      <c r="D141" s="223" t="s">
        <v>1284</v>
      </c>
      <c r="E141" t="s">
        <v>373</v>
      </c>
      <c r="F141" s="224">
        <v>33016</v>
      </c>
      <c r="G141" t="s">
        <v>352</v>
      </c>
      <c r="H141" t="s">
        <v>375</v>
      </c>
      <c r="I141" s="225" t="s">
        <v>61</v>
      </c>
      <c r="J141" s="226">
        <v>0</v>
      </c>
      <c r="K141">
        <v>0</v>
      </c>
      <c r="L141">
        <v>0</v>
      </c>
      <c r="M141"/>
      <c r="N141"/>
      <c r="O141" s="224"/>
      <c r="P141"/>
      <c r="Q141"/>
      <c r="R141"/>
      <c r="S141"/>
      <c r="T141"/>
      <c r="U141"/>
      <c r="V141"/>
      <c r="W141"/>
      <c r="Z141"/>
      <c r="AC141" s="228"/>
      <c r="AD141"/>
      <c r="AE141" s="53">
        <v>4</v>
      </c>
    </row>
    <row r="142" spans="1:31" ht="27.75" x14ac:dyDescent="0.2">
      <c r="A142" s="222">
        <v>209410</v>
      </c>
      <c r="B142" s="223" t="s">
        <v>1521</v>
      </c>
      <c r="C142" s="223" t="s">
        <v>68</v>
      </c>
      <c r="D142" s="223" t="s">
        <v>1522</v>
      </c>
      <c r="E142" t="s">
        <v>373</v>
      </c>
      <c r="F142" s="224">
        <v>31413</v>
      </c>
      <c r="G142" t="s">
        <v>1523</v>
      </c>
      <c r="H142" t="s">
        <v>375</v>
      </c>
      <c r="I142" s="225" t="s">
        <v>61</v>
      </c>
      <c r="J142" s="226">
        <v>0</v>
      </c>
      <c r="K142">
        <v>0</v>
      </c>
      <c r="L142">
        <v>0</v>
      </c>
      <c r="M142"/>
      <c r="N142"/>
      <c r="O142" s="224"/>
      <c r="P142"/>
      <c r="Q142"/>
      <c r="R142"/>
      <c r="S142"/>
      <c r="T142"/>
      <c r="U142"/>
      <c r="V142"/>
      <c r="W142"/>
      <c r="Z142"/>
      <c r="AC142" s="228"/>
      <c r="AD142"/>
      <c r="AE142" s="53">
        <v>2</v>
      </c>
    </row>
    <row r="143" spans="1:31" ht="27.75" x14ac:dyDescent="0.2">
      <c r="A143" s="222"/>
      <c r="B143" s="223"/>
      <c r="C143" s="223"/>
      <c r="D143" s="223"/>
      <c r="E143"/>
      <c r="F143" s="224"/>
      <c r="G143"/>
      <c r="H143"/>
      <c r="I143" s="225"/>
      <c r="J143" s="226"/>
      <c r="K143"/>
      <c r="L143"/>
      <c r="M143"/>
      <c r="N143"/>
      <c r="O143" s="224"/>
      <c r="P143"/>
      <c r="Q143"/>
      <c r="R143"/>
      <c r="S143"/>
      <c r="T143"/>
      <c r="U143"/>
      <c r="V143"/>
      <c r="W143"/>
      <c r="Z143"/>
      <c r="AC143" s="228"/>
      <c r="AD143"/>
    </row>
    <row r="144" spans="1:31" ht="27.75" x14ac:dyDescent="0.2">
      <c r="A144" s="222"/>
      <c r="B144" s="223"/>
      <c r="C144" s="223"/>
      <c r="D144" s="223"/>
      <c r="E144"/>
      <c r="F144" s="224"/>
      <c r="G144"/>
      <c r="H144"/>
      <c r="I144" s="225"/>
      <c r="J144" s="226"/>
      <c r="K144"/>
      <c r="L144"/>
      <c r="M144"/>
      <c r="N144"/>
      <c r="O144" s="224"/>
      <c r="P144"/>
      <c r="Q144"/>
      <c r="R144"/>
      <c r="S144"/>
      <c r="T144"/>
      <c r="U144"/>
      <c r="V144"/>
      <c r="W144"/>
      <c r="Z144"/>
      <c r="AC144" s="228"/>
      <c r="AD144"/>
    </row>
    <row r="145" spans="1:31" ht="27.75" x14ac:dyDescent="0.2">
      <c r="A145" s="222">
        <v>209517</v>
      </c>
      <c r="B145" s="223" t="s">
        <v>1882</v>
      </c>
      <c r="C145" s="223" t="s">
        <v>68</v>
      </c>
      <c r="D145" s="223" t="s">
        <v>1424</v>
      </c>
      <c r="E145" t="s">
        <v>374</v>
      </c>
      <c r="F145" s="224">
        <v>24529</v>
      </c>
      <c r="G145" t="s">
        <v>352</v>
      </c>
      <c r="H145" t="s">
        <v>375</v>
      </c>
      <c r="I145" s="225" t="s">
        <v>609</v>
      </c>
      <c r="J145" s="226">
        <v>0</v>
      </c>
      <c r="K145">
        <v>0</v>
      </c>
      <c r="L145">
        <v>0</v>
      </c>
      <c r="M145"/>
      <c r="N145"/>
      <c r="O145" s="224"/>
      <c r="P145"/>
      <c r="Q145"/>
      <c r="R145"/>
      <c r="S145"/>
      <c r="T145"/>
      <c r="U145"/>
      <c r="V145"/>
      <c r="W145"/>
      <c r="Z145"/>
      <c r="AC145" s="227"/>
      <c r="AD145"/>
      <c r="AE145" s="53" t="s">
        <v>2160</v>
      </c>
    </row>
    <row r="146" spans="1:31" ht="27.75" x14ac:dyDescent="0.2">
      <c r="A146" s="222">
        <v>209555</v>
      </c>
      <c r="B146" s="223" t="s">
        <v>1883</v>
      </c>
      <c r="C146" s="223" t="s">
        <v>522</v>
      </c>
      <c r="D146" s="223" t="s">
        <v>220</v>
      </c>
      <c r="E146" t="s">
        <v>373</v>
      </c>
      <c r="F146" s="224">
        <v>33250</v>
      </c>
      <c r="G146" t="s">
        <v>827</v>
      </c>
      <c r="H146" t="s">
        <v>375</v>
      </c>
      <c r="I146" s="225" t="s">
        <v>61</v>
      </c>
      <c r="J146" s="226" t="s">
        <v>353</v>
      </c>
      <c r="K146">
        <v>2009</v>
      </c>
      <c r="L146" t="s">
        <v>368</v>
      </c>
      <c r="M146"/>
      <c r="N146"/>
      <c r="O146" s="224"/>
      <c r="P146"/>
      <c r="Q146"/>
      <c r="R146"/>
      <c r="S146"/>
      <c r="T146"/>
      <c r="U146"/>
      <c r="V146"/>
      <c r="W146"/>
      <c r="Z146"/>
      <c r="AC146" s="228"/>
      <c r="AD146"/>
      <c r="AE146" s="53">
        <v>3</v>
      </c>
    </row>
    <row r="147" spans="1:31" ht="27.75" x14ac:dyDescent="0.2">
      <c r="A147" s="222"/>
      <c r="B147" s="223"/>
      <c r="C147" s="223"/>
      <c r="D147" s="223"/>
      <c r="E147"/>
      <c r="F147" s="224"/>
      <c r="G147"/>
      <c r="H147"/>
      <c r="I147" s="225"/>
      <c r="J147" s="226"/>
      <c r="K147"/>
      <c r="L147"/>
      <c r="M147"/>
      <c r="N147"/>
      <c r="O147" s="224"/>
      <c r="P147"/>
      <c r="Q147"/>
      <c r="R147"/>
      <c r="S147"/>
      <c r="T147"/>
      <c r="U147"/>
      <c r="V147"/>
      <c r="W147"/>
      <c r="Z147"/>
      <c r="AC147" s="228"/>
      <c r="AD147"/>
    </row>
    <row r="148" spans="1:31" ht="27.75" x14ac:dyDescent="0.2">
      <c r="A148" s="222">
        <v>209643</v>
      </c>
      <c r="B148" s="223" t="s">
        <v>1884</v>
      </c>
      <c r="C148" s="223" t="s">
        <v>138</v>
      </c>
      <c r="D148" s="223" t="s">
        <v>1860</v>
      </c>
      <c r="E148" t="s">
        <v>374</v>
      </c>
      <c r="F148" s="224">
        <v>33604</v>
      </c>
      <c r="G148" t="s">
        <v>565</v>
      </c>
      <c r="H148" t="s">
        <v>375</v>
      </c>
      <c r="I148" s="225" t="s">
        <v>61</v>
      </c>
      <c r="J148" s="226">
        <v>0</v>
      </c>
      <c r="K148">
        <v>0</v>
      </c>
      <c r="L148">
        <v>0</v>
      </c>
      <c r="M148"/>
      <c r="N148"/>
      <c r="O148" s="224"/>
      <c r="P148"/>
      <c r="Q148"/>
      <c r="R148"/>
      <c r="S148"/>
      <c r="T148"/>
      <c r="U148"/>
      <c r="V148"/>
      <c r="W148"/>
      <c r="Z148"/>
      <c r="AC148" s="228"/>
      <c r="AD148"/>
      <c r="AE148" s="53">
        <v>1</v>
      </c>
    </row>
    <row r="149" spans="1:31" ht="27.75" x14ac:dyDescent="0.2">
      <c r="A149" s="222"/>
      <c r="B149" s="223"/>
      <c r="C149" s="223"/>
      <c r="D149" s="223"/>
      <c r="E149"/>
      <c r="F149" s="224"/>
      <c r="G149"/>
      <c r="H149"/>
      <c r="I149" s="225"/>
      <c r="J149" s="226"/>
      <c r="K149"/>
      <c r="L149"/>
      <c r="M149"/>
      <c r="N149"/>
      <c r="O149" s="224"/>
      <c r="P149"/>
      <c r="Q149"/>
      <c r="R149"/>
      <c r="S149"/>
      <c r="T149"/>
      <c r="U149"/>
      <c r="V149"/>
      <c r="W149"/>
      <c r="Z149"/>
      <c r="AC149" s="228"/>
      <c r="AD149"/>
    </row>
    <row r="150" spans="1:31" ht="27.75" x14ac:dyDescent="0.2">
      <c r="A150" s="222"/>
      <c r="B150" s="223"/>
      <c r="C150" s="223"/>
      <c r="D150" s="223"/>
      <c r="E150"/>
      <c r="F150" s="224"/>
      <c r="G150"/>
      <c r="H150"/>
      <c r="I150" s="225"/>
      <c r="J150" s="226"/>
      <c r="K150"/>
      <c r="L150"/>
      <c r="M150"/>
      <c r="N150"/>
      <c r="O150" s="224"/>
      <c r="P150"/>
      <c r="Q150"/>
      <c r="R150"/>
      <c r="S150"/>
      <c r="T150"/>
      <c r="U150"/>
      <c r="V150"/>
      <c r="W150"/>
      <c r="Z150"/>
      <c r="AC150" s="228"/>
      <c r="AD150"/>
    </row>
    <row r="151" spans="1:31" ht="27.75" x14ac:dyDescent="0.2">
      <c r="A151" s="222">
        <v>209770</v>
      </c>
      <c r="B151" s="223" t="s">
        <v>1437</v>
      </c>
      <c r="C151" s="223" t="s">
        <v>403</v>
      </c>
      <c r="D151" s="223" t="s">
        <v>284</v>
      </c>
      <c r="E151" t="s">
        <v>374</v>
      </c>
      <c r="F151" s="224">
        <v>34335</v>
      </c>
      <c r="G151" t="s">
        <v>789</v>
      </c>
      <c r="H151" t="s">
        <v>375</v>
      </c>
      <c r="I151" s="225" t="s">
        <v>609</v>
      </c>
      <c r="J151" s="226">
        <v>0</v>
      </c>
      <c r="K151">
        <v>0</v>
      </c>
      <c r="L151">
        <v>0</v>
      </c>
      <c r="M151"/>
      <c r="N151"/>
      <c r="O151" s="224"/>
      <c r="P151"/>
      <c r="Q151"/>
      <c r="R151"/>
      <c r="S151"/>
      <c r="T151"/>
      <c r="U151"/>
      <c r="V151"/>
      <c r="W151"/>
      <c r="Z151"/>
      <c r="AC151" s="227"/>
      <c r="AD151"/>
      <c r="AE151" s="53" t="s">
        <v>2160</v>
      </c>
    </row>
    <row r="152" spans="1:31" ht="27.75" x14ac:dyDescent="0.2">
      <c r="A152" s="222">
        <v>209779</v>
      </c>
      <c r="B152" s="223" t="s">
        <v>1416</v>
      </c>
      <c r="C152" s="223" t="s">
        <v>127</v>
      </c>
      <c r="D152" s="223" t="s">
        <v>1417</v>
      </c>
      <c r="E152" t="s">
        <v>374</v>
      </c>
      <c r="F152" s="224">
        <v>34335</v>
      </c>
      <c r="G152" t="s">
        <v>568</v>
      </c>
      <c r="H152" t="s">
        <v>375</v>
      </c>
      <c r="I152" s="225" t="s">
        <v>609</v>
      </c>
      <c r="J152" s="226" t="s">
        <v>376</v>
      </c>
      <c r="K152">
        <v>2012</v>
      </c>
      <c r="L152" t="s">
        <v>352</v>
      </c>
      <c r="M152"/>
      <c r="N152"/>
      <c r="O152" s="224"/>
      <c r="P152"/>
      <c r="Q152"/>
      <c r="R152"/>
      <c r="S152"/>
      <c r="T152"/>
      <c r="U152"/>
      <c r="V152"/>
      <c r="W152"/>
      <c r="Z152"/>
      <c r="AC152" s="227"/>
      <c r="AD152"/>
      <c r="AE152" s="53" t="s">
        <v>2160</v>
      </c>
    </row>
    <row r="153" spans="1:31" ht="27.75" x14ac:dyDescent="0.2">
      <c r="A153" s="222"/>
      <c r="B153" s="223"/>
      <c r="C153" s="223"/>
      <c r="D153" s="223"/>
      <c r="E153"/>
      <c r="F153" s="224"/>
      <c r="G153"/>
      <c r="H153"/>
      <c r="I153" s="225"/>
      <c r="J153" s="226"/>
      <c r="K153"/>
      <c r="L153"/>
      <c r="M153"/>
      <c r="N153"/>
      <c r="O153" s="224"/>
      <c r="P153"/>
      <c r="Q153"/>
      <c r="R153"/>
      <c r="S153"/>
      <c r="T153"/>
      <c r="U153"/>
      <c r="V153"/>
      <c r="W153"/>
      <c r="Z153"/>
      <c r="AC153" s="228"/>
      <c r="AD153"/>
    </row>
    <row r="154" spans="1:31" ht="27.75" x14ac:dyDescent="0.2">
      <c r="A154" s="222">
        <v>209807</v>
      </c>
      <c r="B154" s="223" t="s">
        <v>1305</v>
      </c>
      <c r="C154" s="223" t="s">
        <v>73</v>
      </c>
      <c r="D154" s="223" t="s">
        <v>1885</v>
      </c>
      <c r="E154" t="s">
        <v>374</v>
      </c>
      <c r="F154" s="224">
        <v>34193</v>
      </c>
      <c r="G154" t="s">
        <v>789</v>
      </c>
      <c r="H154" t="s">
        <v>375</v>
      </c>
      <c r="I154" s="225" t="s">
        <v>61</v>
      </c>
      <c r="J154" s="226" t="s">
        <v>376</v>
      </c>
      <c r="K154">
        <v>2011</v>
      </c>
      <c r="L154" t="s">
        <v>352</v>
      </c>
      <c r="M154"/>
      <c r="N154"/>
      <c r="O154" s="224"/>
      <c r="P154"/>
      <c r="Q154"/>
      <c r="R154"/>
      <c r="S154"/>
      <c r="T154"/>
      <c r="U154"/>
      <c r="V154"/>
      <c r="W154"/>
      <c r="Z154"/>
      <c r="AC154" s="228"/>
      <c r="AD154"/>
      <c r="AE154" s="53">
        <v>4</v>
      </c>
    </row>
    <row r="155" spans="1:31" ht="27.75" x14ac:dyDescent="0.2">
      <c r="A155" s="222"/>
      <c r="B155" s="223"/>
      <c r="C155" s="223"/>
      <c r="D155" s="223"/>
      <c r="E155"/>
      <c r="F155" s="224"/>
      <c r="G155"/>
      <c r="H155"/>
      <c r="I155" s="225"/>
      <c r="J155" s="226"/>
      <c r="K155"/>
      <c r="L155"/>
      <c r="M155"/>
      <c r="N155"/>
      <c r="O155" s="224"/>
      <c r="P155"/>
      <c r="Q155"/>
      <c r="R155"/>
      <c r="S155"/>
      <c r="T155"/>
      <c r="U155"/>
      <c r="V155"/>
      <c r="W155"/>
      <c r="Z155"/>
      <c r="AC155" s="228"/>
      <c r="AD155"/>
    </row>
    <row r="156" spans="1:31" ht="27.75" x14ac:dyDescent="0.2">
      <c r="A156" s="222">
        <v>209848</v>
      </c>
      <c r="B156" s="223" t="s">
        <v>1402</v>
      </c>
      <c r="C156" s="223" t="s">
        <v>68</v>
      </c>
      <c r="D156" s="223" t="s">
        <v>316</v>
      </c>
      <c r="E156" t="s">
        <v>374</v>
      </c>
      <c r="F156" s="224">
        <v>29037</v>
      </c>
      <c r="G156" t="s">
        <v>378</v>
      </c>
      <c r="H156" t="s">
        <v>380</v>
      </c>
      <c r="I156" s="225" t="s">
        <v>609</v>
      </c>
      <c r="J156" s="226" t="s">
        <v>376</v>
      </c>
      <c r="K156">
        <v>2010</v>
      </c>
      <c r="L156" t="s">
        <v>354</v>
      </c>
      <c r="M156"/>
      <c r="N156"/>
      <c r="O156" s="224"/>
      <c r="P156"/>
      <c r="Q156"/>
      <c r="R156"/>
      <c r="S156"/>
      <c r="T156"/>
      <c r="U156"/>
      <c r="V156"/>
      <c r="W156"/>
      <c r="Z156"/>
      <c r="AC156" s="227"/>
      <c r="AD156"/>
      <c r="AE156" s="53" t="s">
        <v>2160</v>
      </c>
    </row>
    <row r="157" spans="1:31" ht="27.75" x14ac:dyDescent="0.2">
      <c r="A157" s="222">
        <v>209849</v>
      </c>
      <c r="B157" s="223" t="s">
        <v>1266</v>
      </c>
      <c r="C157" s="223" t="s">
        <v>101</v>
      </c>
      <c r="D157" s="223" t="s">
        <v>240</v>
      </c>
      <c r="E157" t="s">
        <v>374</v>
      </c>
      <c r="F157" s="224">
        <v>29731</v>
      </c>
      <c r="G157" t="s">
        <v>790</v>
      </c>
      <c r="H157" t="s">
        <v>375</v>
      </c>
      <c r="I157" s="225" t="s">
        <v>61</v>
      </c>
      <c r="J157" s="226" t="s">
        <v>353</v>
      </c>
      <c r="K157">
        <v>1999</v>
      </c>
      <c r="L157" t="s">
        <v>354</v>
      </c>
      <c r="M157"/>
      <c r="N157"/>
      <c r="O157" s="224"/>
      <c r="P157"/>
      <c r="Q157"/>
      <c r="R157"/>
      <c r="S157"/>
      <c r="T157"/>
      <c r="U157"/>
      <c r="V157"/>
      <c r="W157"/>
      <c r="Z157"/>
      <c r="AC157" s="228"/>
      <c r="AD157"/>
      <c r="AE157" s="53">
        <v>4</v>
      </c>
    </row>
    <row r="158" spans="1:31" ht="27.75" x14ac:dyDescent="0.2">
      <c r="A158" s="222">
        <v>209883</v>
      </c>
      <c r="B158" s="223" t="s">
        <v>1658</v>
      </c>
      <c r="C158" s="223" t="s">
        <v>68</v>
      </c>
      <c r="D158" s="223" t="s">
        <v>286</v>
      </c>
      <c r="E158" t="s">
        <v>374</v>
      </c>
      <c r="F158" s="224">
        <v>34700</v>
      </c>
      <c r="G158" t="s">
        <v>324</v>
      </c>
      <c r="H158" t="s">
        <v>382</v>
      </c>
      <c r="I158" s="225" t="s">
        <v>61</v>
      </c>
      <c r="J158" s="226">
        <v>0</v>
      </c>
      <c r="K158">
        <v>0</v>
      </c>
      <c r="L158">
        <v>0</v>
      </c>
      <c r="M158"/>
      <c r="N158"/>
      <c r="O158" s="224"/>
      <c r="P158"/>
      <c r="Q158"/>
      <c r="R158"/>
      <c r="S158"/>
      <c r="T158"/>
      <c r="U158"/>
      <c r="V158"/>
      <c r="W158"/>
      <c r="Z158"/>
      <c r="AC158" s="228"/>
      <c r="AD158"/>
      <c r="AE158" s="53" t="s">
        <v>2181</v>
      </c>
    </row>
    <row r="159" spans="1:31" ht="27.75" x14ac:dyDescent="0.2">
      <c r="A159" s="222"/>
      <c r="B159" s="223"/>
      <c r="C159" s="223"/>
      <c r="D159" s="223"/>
      <c r="E159"/>
      <c r="F159" s="224"/>
      <c r="G159"/>
      <c r="H159"/>
      <c r="I159" s="225"/>
      <c r="J159" s="226"/>
      <c r="K159"/>
      <c r="L159"/>
      <c r="M159"/>
      <c r="N159"/>
      <c r="O159" s="224"/>
      <c r="P159"/>
      <c r="Q159"/>
      <c r="R159"/>
      <c r="S159"/>
      <c r="T159"/>
      <c r="U159"/>
      <c r="V159"/>
      <c r="W159"/>
      <c r="Z159"/>
      <c r="AC159" s="228"/>
      <c r="AD159"/>
    </row>
    <row r="160" spans="1:31" ht="27.75" x14ac:dyDescent="0.2">
      <c r="A160" s="236">
        <v>209905</v>
      </c>
      <c r="B160" s="237" t="s">
        <v>1887</v>
      </c>
      <c r="C160" s="237" t="s">
        <v>68</v>
      </c>
      <c r="D160" s="237" t="s">
        <v>340</v>
      </c>
      <c r="E160"/>
      <c r="F160" s="224"/>
      <c r="G160"/>
      <c r="H160"/>
      <c r="I160" s="238" t="s">
        <v>61</v>
      </c>
      <c r="J160" s="226"/>
      <c r="K160"/>
      <c r="L160"/>
      <c r="M160"/>
      <c r="N160"/>
      <c r="O160" s="224"/>
      <c r="P160"/>
      <c r="Q160"/>
      <c r="R160"/>
      <c r="S160"/>
      <c r="T160"/>
      <c r="U160"/>
      <c r="V160"/>
      <c r="W160"/>
      <c r="Z160"/>
      <c r="AC160" s="228"/>
      <c r="AD160"/>
      <c r="AE160" s="53" t="s">
        <v>2200</v>
      </c>
    </row>
    <row r="161" spans="1:31" ht="27.75" x14ac:dyDescent="0.2">
      <c r="A161" s="222"/>
      <c r="B161" s="223"/>
      <c r="C161" s="223"/>
      <c r="D161" s="223"/>
      <c r="E161"/>
      <c r="F161" s="224"/>
      <c r="G161"/>
      <c r="H161"/>
      <c r="I161" s="225"/>
      <c r="J161" s="226"/>
      <c r="K161"/>
      <c r="L161"/>
      <c r="M161"/>
      <c r="N161"/>
      <c r="O161" s="224"/>
      <c r="P161"/>
      <c r="Q161"/>
      <c r="R161"/>
      <c r="S161"/>
      <c r="T161"/>
      <c r="U161"/>
      <c r="V161"/>
      <c r="W161"/>
      <c r="Z161"/>
      <c r="AC161" s="228"/>
      <c r="AD161"/>
    </row>
    <row r="162" spans="1:31" ht="27.75" x14ac:dyDescent="0.2">
      <c r="A162" s="222">
        <v>209953</v>
      </c>
      <c r="B162" s="223" t="s">
        <v>1028</v>
      </c>
      <c r="C162" s="223" t="s">
        <v>1889</v>
      </c>
      <c r="D162" s="223" t="s">
        <v>1029</v>
      </c>
      <c r="E162" t="s">
        <v>373</v>
      </c>
      <c r="F162" s="224">
        <v>34169</v>
      </c>
      <c r="G162" t="s">
        <v>830</v>
      </c>
      <c r="H162" t="s">
        <v>375</v>
      </c>
      <c r="I162" s="225" t="s">
        <v>61</v>
      </c>
      <c r="J162" s="226" t="s">
        <v>376</v>
      </c>
      <c r="K162">
        <v>2011</v>
      </c>
      <c r="L162" t="s">
        <v>354</v>
      </c>
      <c r="M162"/>
      <c r="N162"/>
      <c r="O162" s="224"/>
      <c r="P162"/>
      <c r="Q162"/>
      <c r="R162"/>
      <c r="S162"/>
      <c r="T162"/>
      <c r="U162"/>
      <c r="V162"/>
      <c r="W162"/>
      <c r="Z162"/>
      <c r="AC162" s="228"/>
      <c r="AD162"/>
      <c r="AE162" s="53">
        <v>5</v>
      </c>
    </row>
    <row r="163" spans="1:31" ht="27.75" x14ac:dyDescent="0.35">
      <c r="A163" s="232">
        <v>209957</v>
      </c>
      <c r="B163" s="232" t="s">
        <v>1890</v>
      </c>
      <c r="C163" s="232" t="s">
        <v>90</v>
      </c>
      <c r="D163" s="232" t="s">
        <v>1891</v>
      </c>
      <c r="E163"/>
      <c r="F163" s="224"/>
      <c r="G163"/>
      <c r="H163"/>
      <c r="I163" s="225" t="s">
        <v>61</v>
      </c>
      <c r="J163" s="226"/>
      <c r="K163"/>
      <c r="L163"/>
      <c r="M163"/>
      <c r="N163"/>
      <c r="O163" s="224"/>
      <c r="P163"/>
      <c r="Q163"/>
      <c r="R163"/>
      <c r="S163"/>
      <c r="T163"/>
      <c r="U163"/>
      <c r="V163"/>
      <c r="W163"/>
      <c r="Z163"/>
      <c r="AC163" s="228"/>
      <c r="AD163"/>
      <c r="AE163" s="53" t="s">
        <v>2189</v>
      </c>
    </row>
    <row r="164" spans="1:31" ht="27.75" x14ac:dyDescent="0.2">
      <c r="A164" s="222">
        <v>209961</v>
      </c>
      <c r="B164" s="223" t="s">
        <v>1892</v>
      </c>
      <c r="C164" s="223" t="s">
        <v>90</v>
      </c>
      <c r="D164" s="223" t="s">
        <v>521</v>
      </c>
      <c r="E164" t="s">
        <v>374</v>
      </c>
      <c r="F164" s="224">
        <v>34700</v>
      </c>
      <c r="G164" t="s">
        <v>1474</v>
      </c>
      <c r="H164" t="s">
        <v>375</v>
      </c>
      <c r="I164" s="225" t="s">
        <v>61</v>
      </c>
      <c r="J164" s="226" t="s">
        <v>376</v>
      </c>
      <c r="K164">
        <v>2012</v>
      </c>
      <c r="L164" t="s">
        <v>352</v>
      </c>
      <c r="M164"/>
      <c r="N164"/>
      <c r="O164" s="224"/>
      <c r="P164"/>
      <c r="Q164"/>
      <c r="R164"/>
      <c r="S164"/>
      <c r="T164"/>
      <c r="U164"/>
      <c r="V164"/>
      <c r="W164"/>
      <c r="Z164"/>
      <c r="AC164" s="228"/>
      <c r="AD164"/>
      <c r="AE164" s="53">
        <v>3</v>
      </c>
    </row>
    <row r="165" spans="1:31" ht="27.75" x14ac:dyDescent="0.2">
      <c r="A165" s="222"/>
      <c r="B165" s="223"/>
      <c r="C165" s="223"/>
      <c r="D165" s="223"/>
      <c r="E165"/>
      <c r="F165" s="224"/>
      <c r="G165"/>
      <c r="H165"/>
      <c r="I165" s="225"/>
      <c r="J165" s="226"/>
      <c r="K165"/>
      <c r="L165"/>
      <c r="M165"/>
      <c r="N165"/>
      <c r="O165" s="224"/>
      <c r="P165"/>
      <c r="Q165"/>
      <c r="R165"/>
      <c r="S165"/>
      <c r="T165"/>
      <c r="U165"/>
      <c r="V165"/>
      <c r="W165"/>
      <c r="Z165"/>
      <c r="AC165" s="228"/>
      <c r="AD165"/>
    </row>
    <row r="166" spans="1:31" ht="27.75" x14ac:dyDescent="0.2">
      <c r="A166" s="222">
        <v>209970</v>
      </c>
      <c r="B166" s="223" t="s">
        <v>898</v>
      </c>
      <c r="C166" s="223" t="s">
        <v>68</v>
      </c>
      <c r="D166" s="223" t="s">
        <v>218</v>
      </c>
      <c r="E166" t="s">
        <v>374</v>
      </c>
      <c r="F166" s="224">
        <v>30895</v>
      </c>
      <c r="G166" t="s">
        <v>789</v>
      </c>
      <c r="H166" t="s">
        <v>375</v>
      </c>
      <c r="I166" s="225" t="s">
        <v>61</v>
      </c>
      <c r="J166" s="226">
        <v>0</v>
      </c>
      <c r="K166">
        <v>0</v>
      </c>
      <c r="L166">
        <v>0</v>
      </c>
      <c r="M166"/>
      <c r="N166"/>
      <c r="O166" s="224"/>
      <c r="P166"/>
      <c r="Q166"/>
      <c r="R166"/>
      <c r="S166"/>
      <c r="T166"/>
      <c r="U166"/>
      <c r="V166"/>
      <c r="W166"/>
      <c r="Z166"/>
      <c r="AC166" s="227"/>
      <c r="AD166"/>
      <c r="AE166" s="53" t="s">
        <v>2188</v>
      </c>
    </row>
    <row r="167" spans="1:31" ht="27.75" x14ac:dyDescent="0.2">
      <c r="A167" s="222">
        <v>209989</v>
      </c>
      <c r="B167" s="223" t="s">
        <v>1893</v>
      </c>
      <c r="C167" s="223" t="s">
        <v>93</v>
      </c>
      <c r="D167" s="223" t="s">
        <v>248</v>
      </c>
      <c r="E167" t="s">
        <v>374</v>
      </c>
      <c r="F167" s="224">
        <v>34563</v>
      </c>
      <c r="G167" t="s">
        <v>805</v>
      </c>
      <c r="H167" t="s">
        <v>375</v>
      </c>
      <c r="I167" s="225" t="s">
        <v>61</v>
      </c>
      <c r="J167" s="226" t="s">
        <v>376</v>
      </c>
      <c r="K167">
        <v>2012</v>
      </c>
      <c r="L167" t="s">
        <v>352</v>
      </c>
      <c r="M167"/>
      <c r="N167"/>
      <c r="O167" s="224"/>
      <c r="P167"/>
      <c r="Q167"/>
      <c r="R167"/>
      <c r="S167"/>
      <c r="T167"/>
      <c r="U167"/>
      <c r="V167"/>
      <c r="W167"/>
      <c r="Z167"/>
      <c r="AC167" s="228"/>
      <c r="AD167"/>
      <c r="AE167" s="53" t="s">
        <v>2163</v>
      </c>
    </row>
    <row r="168" spans="1:31" ht="27.75" x14ac:dyDescent="0.2">
      <c r="A168" s="222">
        <v>209997</v>
      </c>
      <c r="B168" s="223" t="s">
        <v>1664</v>
      </c>
      <c r="C168" s="223" t="s">
        <v>1244</v>
      </c>
      <c r="D168" s="223" t="s">
        <v>333</v>
      </c>
      <c r="E168" t="s">
        <v>374</v>
      </c>
      <c r="F168" s="224">
        <v>34720</v>
      </c>
      <c r="G168" t="s">
        <v>789</v>
      </c>
      <c r="H168" t="s">
        <v>375</v>
      </c>
      <c r="I168" s="225" t="s">
        <v>61</v>
      </c>
      <c r="J168" s="226" t="s">
        <v>376</v>
      </c>
      <c r="K168">
        <v>2012</v>
      </c>
      <c r="L168" t="s">
        <v>368</v>
      </c>
      <c r="M168"/>
      <c r="N168"/>
      <c r="O168" s="224"/>
      <c r="P168"/>
      <c r="Q168"/>
      <c r="R168"/>
      <c r="S168"/>
      <c r="T168"/>
      <c r="U168"/>
      <c r="V168"/>
      <c r="W168"/>
      <c r="Z168"/>
      <c r="AC168" s="228"/>
      <c r="AD168"/>
      <c r="AE168" s="53">
        <v>3</v>
      </c>
    </row>
    <row r="169" spans="1:31" ht="27.75" x14ac:dyDescent="0.2">
      <c r="A169" s="222">
        <v>210064</v>
      </c>
      <c r="B169" s="223" t="s">
        <v>1626</v>
      </c>
      <c r="C169" s="223" t="s">
        <v>124</v>
      </c>
      <c r="D169" s="223" t="s">
        <v>304</v>
      </c>
      <c r="E169" t="s">
        <v>374</v>
      </c>
      <c r="F169" s="224">
        <v>34335</v>
      </c>
      <c r="G169" t="s">
        <v>587</v>
      </c>
      <c r="H169" t="s">
        <v>375</v>
      </c>
      <c r="I169" s="225" t="s">
        <v>61</v>
      </c>
      <c r="J169" s="226">
        <v>0</v>
      </c>
      <c r="K169">
        <v>0</v>
      </c>
      <c r="L169">
        <v>0</v>
      </c>
      <c r="M169"/>
      <c r="N169"/>
      <c r="O169" s="224"/>
      <c r="P169"/>
      <c r="Q169"/>
      <c r="R169"/>
      <c r="S169"/>
      <c r="T169"/>
      <c r="U169"/>
      <c r="V169"/>
      <c r="W169"/>
      <c r="Z169"/>
      <c r="AC169" s="228"/>
      <c r="AD169"/>
      <c r="AE169" s="53" t="s">
        <v>2181</v>
      </c>
    </row>
    <row r="170" spans="1:31" ht="27.75" x14ac:dyDescent="0.2">
      <c r="A170" s="222">
        <v>210081</v>
      </c>
      <c r="B170" s="223" t="s">
        <v>1527</v>
      </c>
      <c r="C170" s="223" t="s">
        <v>179</v>
      </c>
      <c r="D170" s="223" t="s">
        <v>269</v>
      </c>
      <c r="E170" t="s">
        <v>374</v>
      </c>
      <c r="F170" s="224">
        <v>31416</v>
      </c>
      <c r="G170" t="s">
        <v>352</v>
      </c>
      <c r="H170" t="s">
        <v>375</v>
      </c>
      <c r="I170" s="225" t="s">
        <v>61</v>
      </c>
      <c r="J170" s="226" t="s">
        <v>353</v>
      </c>
      <c r="K170">
        <v>2003</v>
      </c>
      <c r="L170" t="s">
        <v>352</v>
      </c>
      <c r="M170"/>
      <c r="N170"/>
      <c r="O170" s="224"/>
      <c r="P170"/>
      <c r="Q170"/>
      <c r="R170"/>
      <c r="S170"/>
      <c r="T170"/>
      <c r="U170"/>
      <c r="V170"/>
      <c r="W170"/>
      <c r="Z170"/>
      <c r="AC170" s="228"/>
      <c r="AD170"/>
      <c r="AE170" s="53">
        <v>2</v>
      </c>
    </row>
    <row r="171" spans="1:31" ht="27.75" x14ac:dyDescent="0.2">
      <c r="A171" s="222">
        <v>210089</v>
      </c>
      <c r="B171" s="223" t="s">
        <v>1894</v>
      </c>
      <c r="C171" s="223" t="s">
        <v>68</v>
      </c>
      <c r="D171" s="223" t="s">
        <v>248</v>
      </c>
      <c r="E171" t="s">
        <v>374</v>
      </c>
      <c r="F171" s="224">
        <v>26127</v>
      </c>
      <c r="G171" t="s">
        <v>352</v>
      </c>
      <c r="H171" t="s">
        <v>375</v>
      </c>
      <c r="I171" s="225" t="s">
        <v>61</v>
      </c>
      <c r="J171" s="226" t="s">
        <v>376</v>
      </c>
      <c r="K171">
        <v>1989</v>
      </c>
      <c r="L171" t="s">
        <v>370</v>
      </c>
      <c r="M171"/>
      <c r="N171"/>
      <c r="O171" s="224"/>
      <c r="P171"/>
      <c r="Q171"/>
      <c r="R171"/>
      <c r="S171"/>
      <c r="T171"/>
      <c r="U171"/>
      <c r="V171"/>
      <c r="W171"/>
      <c r="Z171"/>
      <c r="AC171" s="228"/>
      <c r="AD171"/>
      <c r="AE171" s="53" t="s">
        <v>2162</v>
      </c>
    </row>
    <row r="172" spans="1:31" ht="27.75" x14ac:dyDescent="0.2">
      <c r="A172" s="222"/>
      <c r="B172" s="223"/>
      <c r="C172" s="223"/>
      <c r="D172" s="223"/>
      <c r="E172"/>
      <c r="F172" s="224"/>
      <c r="G172"/>
      <c r="H172"/>
      <c r="I172" s="225"/>
      <c r="J172" s="226"/>
      <c r="K172"/>
      <c r="L172"/>
      <c r="M172"/>
      <c r="N172"/>
      <c r="O172" s="224"/>
      <c r="P172"/>
      <c r="Q172"/>
      <c r="R172"/>
      <c r="S172"/>
      <c r="T172"/>
      <c r="U172"/>
      <c r="V172"/>
      <c r="W172"/>
      <c r="Z172"/>
      <c r="AC172" s="228"/>
      <c r="AD172"/>
    </row>
    <row r="173" spans="1:31" ht="27.75" x14ac:dyDescent="0.2">
      <c r="A173" s="222">
        <v>210100</v>
      </c>
      <c r="B173" s="223" t="s">
        <v>1594</v>
      </c>
      <c r="C173" s="223" t="s">
        <v>1595</v>
      </c>
      <c r="D173" s="223" t="s">
        <v>248</v>
      </c>
      <c r="E173" t="s">
        <v>373</v>
      </c>
      <c r="F173" s="224">
        <v>33666</v>
      </c>
      <c r="G173" t="s">
        <v>352</v>
      </c>
      <c r="H173" t="s">
        <v>375</v>
      </c>
      <c r="I173" s="225" t="s">
        <v>61</v>
      </c>
      <c r="J173" s="226">
        <v>0</v>
      </c>
      <c r="K173">
        <v>0</v>
      </c>
      <c r="L173">
        <v>0</v>
      </c>
      <c r="M173"/>
      <c r="N173"/>
      <c r="O173" s="224"/>
      <c r="P173"/>
      <c r="Q173"/>
      <c r="R173"/>
      <c r="S173"/>
      <c r="T173"/>
      <c r="U173"/>
      <c r="V173"/>
      <c r="W173"/>
      <c r="Z173"/>
      <c r="AC173" s="228"/>
      <c r="AD173"/>
      <c r="AE173" s="53">
        <v>1</v>
      </c>
    </row>
    <row r="174" spans="1:31" ht="27.75" x14ac:dyDescent="0.2">
      <c r="A174" s="222"/>
      <c r="B174" s="223"/>
      <c r="C174" s="223"/>
      <c r="D174" s="223"/>
      <c r="E174"/>
      <c r="F174" s="224"/>
      <c r="G174"/>
      <c r="H174"/>
      <c r="I174" s="225"/>
      <c r="J174" s="226"/>
      <c r="K174"/>
      <c r="L174"/>
      <c r="M174"/>
      <c r="N174"/>
      <c r="O174" s="224"/>
      <c r="P174"/>
      <c r="Q174"/>
      <c r="R174"/>
      <c r="S174"/>
      <c r="T174"/>
      <c r="U174"/>
      <c r="V174"/>
      <c r="W174"/>
      <c r="Z174"/>
      <c r="AC174" s="228"/>
      <c r="AD174"/>
    </row>
    <row r="175" spans="1:31" ht="27.75" x14ac:dyDescent="0.2">
      <c r="A175" s="222">
        <v>210174</v>
      </c>
      <c r="B175" s="223" t="s">
        <v>1622</v>
      </c>
      <c r="C175" s="223" t="s">
        <v>676</v>
      </c>
      <c r="D175" s="223" t="s">
        <v>288</v>
      </c>
      <c r="E175" t="s">
        <v>374</v>
      </c>
      <c r="F175" s="224">
        <v>34217</v>
      </c>
      <c r="G175" t="s">
        <v>789</v>
      </c>
      <c r="H175" t="s">
        <v>375</v>
      </c>
      <c r="I175" s="225" t="s">
        <v>61</v>
      </c>
      <c r="J175" s="226" t="s">
        <v>353</v>
      </c>
      <c r="K175">
        <v>2013</v>
      </c>
      <c r="L175" t="s">
        <v>352</v>
      </c>
      <c r="M175"/>
      <c r="N175"/>
      <c r="O175" s="224"/>
      <c r="P175"/>
      <c r="Q175"/>
      <c r="R175"/>
      <c r="S175"/>
      <c r="T175"/>
      <c r="U175"/>
      <c r="V175"/>
      <c r="W175"/>
      <c r="Z175"/>
      <c r="AC175" s="228"/>
      <c r="AD175"/>
      <c r="AE175" s="53">
        <v>3</v>
      </c>
    </row>
    <row r="176" spans="1:31" ht="27.75" x14ac:dyDescent="0.2">
      <c r="A176" s="222">
        <v>210200</v>
      </c>
      <c r="B176" s="223" t="s">
        <v>1895</v>
      </c>
      <c r="C176" s="223" t="s">
        <v>134</v>
      </c>
      <c r="D176" s="223" t="s">
        <v>252</v>
      </c>
      <c r="E176" t="s">
        <v>373</v>
      </c>
      <c r="F176" s="224">
        <v>32166</v>
      </c>
      <c r="G176" t="s">
        <v>352</v>
      </c>
      <c r="H176" t="s">
        <v>375</v>
      </c>
      <c r="I176" s="225" t="s">
        <v>609</v>
      </c>
      <c r="J176" s="226">
        <v>0</v>
      </c>
      <c r="K176">
        <v>0</v>
      </c>
      <c r="L176">
        <v>0</v>
      </c>
      <c r="M176"/>
      <c r="N176"/>
      <c r="O176" s="224"/>
      <c r="P176"/>
      <c r="Q176"/>
      <c r="R176"/>
      <c r="S176"/>
      <c r="T176"/>
      <c r="U176"/>
      <c r="V176"/>
      <c r="W176"/>
      <c r="Z176"/>
      <c r="AC176" s="227"/>
      <c r="AD176" t="s">
        <v>660</v>
      </c>
      <c r="AE176" s="53" t="s">
        <v>2166</v>
      </c>
    </row>
    <row r="177" spans="1:31" ht="27.75" x14ac:dyDescent="0.2">
      <c r="A177" s="222">
        <v>210203</v>
      </c>
      <c r="B177" s="223" t="s">
        <v>1563</v>
      </c>
      <c r="C177" s="223" t="s">
        <v>89</v>
      </c>
      <c r="D177" s="223" t="s">
        <v>262</v>
      </c>
      <c r="E177" t="s">
        <v>373</v>
      </c>
      <c r="F177" s="224">
        <v>32874</v>
      </c>
      <c r="G177" t="s">
        <v>352</v>
      </c>
      <c r="H177" t="s">
        <v>375</v>
      </c>
      <c r="I177" s="225" t="s">
        <v>61</v>
      </c>
      <c r="J177" s="226">
        <v>0</v>
      </c>
      <c r="K177">
        <v>0</v>
      </c>
      <c r="L177">
        <v>0</v>
      </c>
      <c r="M177"/>
      <c r="N177"/>
      <c r="O177" s="224"/>
      <c r="P177"/>
      <c r="Q177"/>
      <c r="R177"/>
      <c r="S177"/>
      <c r="T177"/>
      <c r="U177"/>
      <c r="V177"/>
      <c r="W177"/>
      <c r="Z177"/>
      <c r="AC177" s="228"/>
      <c r="AD177"/>
      <c r="AE177" s="53" t="s">
        <v>2181</v>
      </c>
    </row>
    <row r="178" spans="1:31" ht="27.75" x14ac:dyDescent="0.2">
      <c r="A178" s="222">
        <v>210209</v>
      </c>
      <c r="B178" s="223" t="s">
        <v>1896</v>
      </c>
      <c r="C178" s="223" t="s">
        <v>140</v>
      </c>
      <c r="D178" s="223" t="s">
        <v>233</v>
      </c>
      <c r="E178" t="s">
        <v>373</v>
      </c>
      <c r="F178" s="224">
        <v>32630</v>
      </c>
      <c r="G178" t="s">
        <v>789</v>
      </c>
      <c r="H178" t="s">
        <v>375</v>
      </c>
      <c r="I178" s="225" t="s">
        <v>61</v>
      </c>
      <c r="J178" s="226" t="s">
        <v>353</v>
      </c>
      <c r="K178">
        <v>2008</v>
      </c>
      <c r="L178" t="s">
        <v>352</v>
      </c>
      <c r="M178"/>
      <c r="N178"/>
      <c r="O178" s="224"/>
      <c r="P178"/>
      <c r="Q178"/>
      <c r="R178"/>
      <c r="S178"/>
      <c r="T178"/>
      <c r="U178"/>
      <c r="V178"/>
      <c r="W178"/>
      <c r="Z178"/>
      <c r="AC178" s="227"/>
      <c r="AD178"/>
      <c r="AE178" s="53">
        <v>6</v>
      </c>
    </row>
    <row r="179" spans="1:31" ht="27.75" x14ac:dyDescent="0.2">
      <c r="A179" s="222">
        <v>210223</v>
      </c>
      <c r="B179" s="223" t="s">
        <v>667</v>
      </c>
      <c r="C179" s="223" t="s">
        <v>529</v>
      </c>
      <c r="D179" s="223" t="s">
        <v>344</v>
      </c>
      <c r="E179" t="s">
        <v>374</v>
      </c>
      <c r="F179" s="224">
        <v>34096</v>
      </c>
      <c r="G179" t="s">
        <v>696</v>
      </c>
      <c r="H179" t="s">
        <v>375</v>
      </c>
      <c r="I179" s="225" t="s">
        <v>609</v>
      </c>
      <c r="J179" s="226" t="s">
        <v>376</v>
      </c>
      <c r="K179">
        <v>2013</v>
      </c>
      <c r="L179" t="s">
        <v>354</v>
      </c>
      <c r="M179"/>
      <c r="N179"/>
      <c r="O179" s="224"/>
      <c r="P179"/>
      <c r="Q179"/>
      <c r="R179"/>
      <c r="S179"/>
      <c r="T179"/>
      <c r="U179"/>
      <c r="V179"/>
      <c r="W179"/>
      <c r="Z179"/>
      <c r="AC179" s="227"/>
      <c r="AD179"/>
      <c r="AE179" s="53" t="s">
        <v>2170</v>
      </c>
    </row>
    <row r="180" spans="1:31" ht="27.75" x14ac:dyDescent="0.2">
      <c r="A180" s="222">
        <v>210232</v>
      </c>
      <c r="B180" s="223" t="s">
        <v>1897</v>
      </c>
      <c r="C180" s="223"/>
      <c r="D180" s="223"/>
      <c r="E180"/>
      <c r="F180" s="224"/>
      <c r="G180"/>
      <c r="H180"/>
      <c r="I180" s="225" t="s">
        <v>61</v>
      </c>
      <c r="J180" s="226"/>
      <c r="K180"/>
      <c r="L180"/>
      <c r="M180"/>
      <c r="N180"/>
      <c r="O180" s="224"/>
      <c r="P180" t="e">
        <v>#N/A</v>
      </c>
      <c r="Q180"/>
      <c r="R180"/>
      <c r="S180"/>
      <c r="T180"/>
      <c r="U180"/>
      <c r="V180"/>
      <c r="W180"/>
      <c r="Z180"/>
      <c r="AC180" s="228"/>
      <c r="AD180"/>
      <c r="AE180" s="53" t="s">
        <v>2165</v>
      </c>
    </row>
    <row r="181" spans="1:31" ht="27.75" x14ac:dyDescent="0.2">
      <c r="A181" s="222">
        <v>210235</v>
      </c>
      <c r="B181" s="223" t="s">
        <v>1319</v>
      </c>
      <c r="C181" s="223" t="s">
        <v>167</v>
      </c>
      <c r="D181" s="223" t="s">
        <v>1320</v>
      </c>
      <c r="E181" t="s">
        <v>373</v>
      </c>
      <c r="F181" s="224">
        <v>34812</v>
      </c>
      <c r="G181" t="s">
        <v>720</v>
      </c>
      <c r="H181" t="s">
        <v>375</v>
      </c>
      <c r="I181" s="225" t="s">
        <v>61</v>
      </c>
      <c r="J181" s="226" t="s">
        <v>376</v>
      </c>
      <c r="K181">
        <v>2013</v>
      </c>
      <c r="L181" t="s">
        <v>367</v>
      </c>
      <c r="M181"/>
      <c r="N181"/>
      <c r="O181" s="224"/>
      <c r="P181"/>
      <c r="Q181"/>
      <c r="R181"/>
      <c r="S181"/>
      <c r="T181"/>
      <c r="U181"/>
      <c r="V181"/>
      <c r="W181"/>
      <c r="Z181"/>
      <c r="AC181" s="228"/>
      <c r="AD181"/>
      <c r="AE181" s="53">
        <v>4</v>
      </c>
    </row>
    <row r="182" spans="1:31" ht="27.75" x14ac:dyDescent="0.2">
      <c r="A182" s="222">
        <v>210256</v>
      </c>
      <c r="B182" s="223" t="s">
        <v>1515</v>
      </c>
      <c r="C182" s="223" t="s">
        <v>63</v>
      </c>
      <c r="D182" s="223" t="s">
        <v>260</v>
      </c>
      <c r="E182" t="s">
        <v>374</v>
      </c>
      <c r="F182" s="224">
        <v>31134</v>
      </c>
      <c r="G182" t="s">
        <v>799</v>
      </c>
      <c r="H182" t="s">
        <v>375</v>
      </c>
      <c r="I182" s="225" t="s">
        <v>61</v>
      </c>
      <c r="J182" s="226" t="s">
        <v>353</v>
      </c>
      <c r="K182">
        <v>2004</v>
      </c>
      <c r="L182" t="s">
        <v>352</v>
      </c>
      <c r="M182"/>
      <c r="N182"/>
      <c r="O182" s="224"/>
      <c r="P182"/>
      <c r="Q182"/>
      <c r="R182"/>
      <c r="S182"/>
      <c r="T182"/>
      <c r="U182"/>
      <c r="V182"/>
      <c r="W182"/>
      <c r="Z182"/>
      <c r="AC182" s="228"/>
      <c r="AD182"/>
      <c r="AE182" s="53">
        <v>1</v>
      </c>
    </row>
    <row r="183" spans="1:31" ht="27.75" x14ac:dyDescent="0.2">
      <c r="A183" s="222">
        <v>210273</v>
      </c>
      <c r="B183" s="223" t="s">
        <v>1434</v>
      </c>
      <c r="C183" s="223" t="s">
        <v>158</v>
      </c>
      <c r="D183" s="234" t="s">
        <v>1435</v>
      </c>
      <c r="E183" t="s">
        <v>374</v>
      </c>
      <c r="F183" s="224">
        <v>32509</v>
      </c>
      <c r="G183" t="s">
        <v>352</v>
      </c>
      <c r="H183" t="s">
        <v>375</v>
      </c>
      <c r="I183" s="225" t="s">
        <v>61</v>
      </c>
      <c r="J183" s="226">
        <v>0</v>
      </c>
      <c r="K183">
        <v>0</v>
      </c>
      <c r="L183">
        <v>0</v>
      </c>
      <c r="M183"/>
      <c r="N183"/>
      <c r="O183" s="224"/>
      <c r="P183"/>
      <c r="Q183"/>
      <c r="R183"/>
      <c r="S183"/>
      <c r="T183"/>
      <c r="U183"/>
      <c r="V183"/>
      <c r="W183"/>
      <c r="Z183"/>
      <c r="AC183" s="228"/>
      <c r="AD183"/>
      <c r="AE183" s="53" t="s">
        <v>2163</v>
      </c>
    </row>
    <row r="184" spans="1:31" ht="27.75" x14ac:dyDescent="0.2">
      <c r="A184" s="222"/>
      <c r="B184" s="223"/>
      <c r="C184" s="223"/>
      <c r="D184" s="223"/>
      <c r="E184"/>
      <c r="F184" s="224"/>
      <c r="G184"/>
      <c r="H184"/>
      <c r="I184" s="225"/>
      <c r="J184" s="226"/>
      <c r="K184"/>
      <c r="L184"/>
      <c r="M184"/>
      <c r="N184"/>
      <c r="O184" s="224"/>
      <c r="P184"/>
      <c r="Q184"/>
      <c r="R184"/>
      <c r="S184"/>
      <c r="T184"/>
      <c r="U184"/>
      <c r="V184"/>
      <c r="W184"/>
      <c r="Z184"/>
      <c r="AC184" s="228"/>
      <c r="AD184"/>
    </row>
    <row r="185" spans="1:31" ht="27.75" x14ac:dyDescent="0.2">
      <c r="A185" s="222">
        <v>210335</v>
      </c>
      <c r="B185" s="223" t="s">
        <v>1629</v>
      </c>
      <c r="C185" s="223" t="s">
        <v>1224</v>
      </c>
      <c r="D185" s="223" t="s">
        <v>225</v>
      </c>
      <c r="E185" t="s">
        <v>374</v>
      </c>
      <c r="F185" s="224">
        <v>34337</v>
      </c>
      <c r="G185" t="s">
        <v>789</v>
      </c>
      <c r="H185" t="s">
        <v>375</v>
      </c>
      <c r="I185" s="225" t="s">
        <v>61</v>
      </c>
      <c r="J185" s="226">
        <v>0</v>
      </c>
      <c r="K185">
        <v>0</v>
      </c>
      <c r="L185">
        <v>0</v>
      </c>
      <c r="M185"/>
      <c r="N185"/>
      <c r="O185" s="224"/>
      <c r="P185"/>
      <c r="Q185"/>
      <c r="R185"/>
      <c r="S185"/>
      <c r="T185"/>
      <c r="U185"/>
      <c r="V185"/>
      <c r="W185"/>
      <c r="Z185"/>
      <c r="AC185" s="228"/>
      <c r="AD185"/>
      <c r="AE185" s="53">
        <v>1</v>
      </c>
    </row>
    <row r="186" spans="1:31" ht="27.75" x14ac:dyDescent="0.2">
      <c r="A186" s="222"/>
      <c r="B186" s="223"/>
      <c r="C186" s="223"/>
      <c r="D186" s="223"/>
      <c r="E186"/>
      <c r="F186" s="224"/>
      <c r="G186"/>
      <c r="H186"/>
      <c r="I186" s="225"/>
      <c r="J186" s="226"/>
      <c r="K186"/>
      <c r="L186"/>
      <c r="M186"/>
      <c r="N186"/>
      <c r="O186" s="224"/>
      <c r="P186"/>
      <c r="Q186"/>
      <c r="R186"/>
      <c r="S186"/>
      <c r="T186"/>
      <c r="U186"/>
      <c r="V186"/>
      <c r="W186"/>
      <c r="Z186"/>
      <c r="AC186" s="228"/>
      <c r="AD186"/>
    </row>
    <row r="187" spans="1:31" ht="27.75" x14ac:dyDescent="0.2">
      <c r="A187" s="222">
        <v>210351</v>
      </c>
      <c r="B187" s="223" t="s">
        <v>1415</v>
      </c>
      <c r="C187" s="223" t="s">
        <v>130</v>
      </c>
      <c r="D187" s="223" t="s">
        <v>232</v>
      </c>
      <c r="E187" t="s">
        <v>374</v>
      </c>
      <c r="F187" s="224">
        <v>34104</v>
      </c>
      <c r="G187" t="s">
        <v>566</v>
      </c>
      <c r="H187" t="s">
        <v>375</v>
      </c>
      <c r="I187" s="225" t="s">
        <v>61</v>
      </c>
      <c r="J187" s="226" t="s">
        <v>376</v>
      </c>
      <c r="K187">
        <v>2013</v>
      </c>
      <c r="L187" t="s">
        <v>354</v>
      </c>
      <c r="M187"/>
      <c r="N187"/>
      <c r="O187" s="224"/>
      <c r="P187"/>
      <c r="Q187"/>
      <c r="R187"/>
      <c r="S187"/>
      <c r="T187"/>
      <c r="U187"/>
      <c r="V187"/>
      <c r="W187"/>
      <c r="Z187"/>
      <c r="AC187" s="227"/>
      <c r="AD187"/>
      <c r="AE187" s="53" t="s">
        <v>2164</v>
      </c>
    </row>
    <row r="188" spans="1:31" ht="27.75" x14ac:dyDescent="0.2">
      <c r="A188" s="222">
        <v>210356</v>
      </c>
      <c r="B188" s="223" t="s">
        <v>1656</v>
      </c>
      <c r="C188" s="223" t="s">
        <v>1130</v>
      </c>
      <c r="D188" s="223" t="s">
        <v>218</v>
      </c>
      <c r="E188" t="s">
        <v>374</v>
      </c>
      <c r="F188" s="224">
        <v>34700</v>
      </c>
      <c r="G188" t="s">
        <v>352</v>
      </c>
      <c r="H188" t="s">
        <v>375</v>
      </c>
      <c r="I188" s="225" t="s">
        <v>61</v>
      </c>
      <c r="J188" s="226" t="s">
        <v>376</v>
      </c>
      <c r="K188">
        <v>2011</v>
      </c>
      <c r="L188" t="s">
        <v>352</v>
      </c>
      <c r="M188"/>
      <c r="N188"/>
      <c r="O188" s="224"/>
      <c r="P188"/>
      <c r="Q188"/>
      <c r="R188"/>
      <c r="S188"/>
      <c r="T188"/>
      <c r="U188"/>
      <c r="V188"/>
      <c r="W188"/>
      <c r="Z188"/>
      <c r="AC188" s="228"/>
      <c r="AD188"/>
      <c r="AE188" s="53">
        <v>3</v>
      </c>
    </row>
    <row r="189" spans="1:31" ht="27.75" x14ac:dyDescent="0.2">
      <c r="A189" s="222">
        <v>210362</v>
      </c>
      <c r="B189" s="223" t="s">
        <v>1898</v>
      </c>
      <c r="C189" s="223" t="s">
        <v>101</v>
      </c>
      <c r="D189" s="223" t="s">
        <v>1899</v>
      </c>
      <c r="E189" t="s">
        <v>374</v>
      </c>
      <c r="F189" s="224">
        <v>33702</v>
      </c>
      <c r="G189" t="s">
        <v>581</v>
      </c>
      <c r="H189" t="s">
        <v>375</v>
      </c>
      <c r="I189" s="225" t="s">
        <v>61</v>
      </c>
      <c r="J189" s="226" t="s">
        <v>376</v>
      </c>
      <c r="K189">
        <v>2015</v>
      </c>
      <c r="L189" t="s">
        <v>354</v>
      </c>
      <c r="M189"/>
      <c r="N189"/>
      <c r="O189" s="224"/>
      <c r="P189"/>
      <c r="Q189"/>
      <c r="R189"/>
      <c r="S189"/>
      <c r="T189"/>
      <c r="U189"/>
      <c r="V189"/>
      <c r="W189"/>
      <c r="Z189"/>
      <c r="AC189" s="228"/>
      <c r="AD189"/>
      <c r="AE189" s="53">
        <v>3</v>
      </c>
    </row>
    <row r="190" spans="1:31" ht="27.75" x14ac:dyDescent="0.2">
      <c r="A190" s="222"/>
      <c r="B190" s="223"/>
      <c r="C190" s="223"/>
      <c r="D190" s="223"/>
      <c r="E190"/>
      <c r="F190" s="224"/>
      <c r="G190"/>
      <c r="H190"/>
      <c r="I190" s="225"/>
      <c r="J190" s="226"/>
      <c r="K190"/>
      <c r="L190"/>
      <c r="M190"/>
      <c r="N190"/>
      <c r="O190" s="224"/>
      <c r="P190"/>
      <c r="Q190"/>
      <c r="R190"/>
      <c r="S190"/>
      <c r="T190"/>
      <c r="U190"/>
      <c r="V190"/>
      <c r="W190"/>
      <c r="Z190"/>
      <c r="AC190" s="228"/>
      <c r="AD190"/>
    </row>
    <row r="191" spans="1:31" ht="27.75" x14ac:dyDescent="0.2">
      <c r="A191" s="222">
        <v>210394</v>
      </c>
      <c r="B191" s="223" t="s">
        <v>1472</v>
      </c>
      <c r="C191" s="223" t="s">
        <v>1245</v>
      </c>
      <c r="D191" s="223" t="s">
        <v>1900</v>
      </c>
      <c r="E191" t="s">
        <v>374</v>
      </c>
      <c r="F191" s="224">
        <v>34532</v>
      </c>
      <c r="G191" t="s">
        <v>789</v>
      </c>
      <c r="H191" t="s">
        <v>375</v>
      </c>
      <c r="I191" s="225" t="s">
        <v>61</v>
      </c>
      <c r="J191" s="226" t="s">
        <v>353</v>
      </c>
      <c r="K191">
        <v>2013</v>
      </c>
      <c r="L191" t="s">
        <v>352</v>
      </c>
      <c r="M191"/>
      <c r="N191"/>
      <c r="O191" s="224"/>
      <c r="P191"/>
      <c r="Q191"/>
      <c r="R191"/>
      <c r="S191"/>
      <c r="T191"/>
      <c r="U191"/>
      <c r="V191"/>
      <c r="W191"/>
      <c r="Z191"/>
      <c r="AC191" s="228"/>
      <c r="AD191"/>
      <c r="AE191" s="53">
        <v>5</v>
      </c>
    </row>
    <row r="192" spans="1:31" ht="27.75" x14ac:dyDescent="0.2">
      <c r="A192" s="222"/>
      <c r="B192" s="223"/>
      <c r="C192" s="223"/>
      <c r="D192" s="223"/>
      <c r="E192"/>
      <c r="F192" s="224"/>
      <c r="G192"/>
      <c r="H192"/>
      <c r="I192" s="225"/>
      <c r="J192" s="226"/>
      <c r="K192"/>
      <c r="L192"/>
      <c r="M192"/>
      <c r="N192"/>
      <c r="O192" s="224"/>
      <c r="P192"/>
      <c r="Q192"/>
      <c r="R192"/>
      <c r="S192"/>
      <c r="T192"/>
      <c r="U192"/>
      <c r="V192"/>
      <c r="W192"/>
      <c r="Z192"/>
      <c r="AC192" s="227"/>
      <c r="AD192"/>
    </row>
    <row r="193" spans="1:31" ht="27.75" x14ac:dyDescent="0.2">
      <c r="A193" s="222">
        <v>210416</v>
      </c>
      <c r="B193" s="223" t="s">
        <v>1640</v>
      </c>
      <c r="C193" s="223" t="s">
        <v>442</v>
      </c>
      <c r="D193" s="223" t="s">
        <v>248</v>
      </c>
      <c r="E193" t="s">
        <v>373</v>
      </c>
      <c r="F193" s="224">
        <v>34452</v>
      </c>
      <c r="G193" t="s">
        <v>789</v>
      </c>
      <c r="H193" t="s">
        <v>375</v>
      </c>
      <c r="I193" s="225" t="s">
        <v>61</v>
      </c>
      <c r="J193" s="226" t="s">
        <v>376</v>
      </c>
      <c r="K193">
        <v>2014</v>
      </c>
      <c r="L193" t="s">
        <v>352</v>
      </c>
      <c r="M193"/>
      <c r="N193"/>
      <c r="O193" s="224"/>
      <c r="P193"/>
      <c r="Q193"/>
      <c r="R193"/>
      <c r="S193"/>
      <c r="T193"/>
      <c r="U193"/>
      <c r="V193"/>
      <c r="W193"/>
      <c r="Z193"/>
      <c r="AC193" s="228"/>
      <c r="AD193"/>
      <c r="AE193" s="53" t="s">
        <v>2163</v>
      </c>
    </row>
    <row r="194" spans="1:31" ht="27.75" x14ac:dyDescent="0.2">
      <c r="A194" s="222">
        <v>210426</v>
      </c>
      <c r="B194" s="223" t="s">
        <v>1901</v>
      </c>
      <c r="C194" s="223" t="s">
        <v>415</v>
      </c>
      <c r="D194" s="223" t="s">
        <v>1391</v>
      </c>
      <c r="E194" t="s">
        <v>373</v>
      </c>
      <c r="F194" s="224">
        <v>34459</v>
      </c>
      <c r="G194" t="s">
        <v>359</v>
      </c>
      <c r="H194" t="s">
        <v>375</v>
      </c>
      <c r="I194" s="225" t="s">
        <v>61</v>
      </c>
      <c r="J194" s="226">
        <v>0</v>
      </c>
      <c r="K194">
        <v>0</v>
      </c>
      <c r="L194">
        <v>0</v>
      </c>
      <c r="M194"/>
      <c r="N194"/>
      <c r="O194" s="224"/>
      <c r="P194"/>
      <c r="Q194"/>
      <c r="R194"/>
      <c r="S194"/>
      <c r="T194"/>
      <c r="U194"/>
      <c r="V194"/>
      <c r="W194"/>
      <c r="Z194"/>
      <c r="AC194" s="228"/>
      <c r="AD194"/>
      <c r="AE194" s="53">
        <v>3</v>
      </c>
    </row>
    <row r="195" spans="1:31" ht="27.75" x14ac:dyDescent="0.2">
      <c r="A195" s="222"/>
      <c r="B195" s="223"/>
      <c r="C195" s="223"/>
      <c r="D195" s="223"/>
      <c r="E195"/>
      <c r="F195" s="224"/>
      <c r="G195"/>
      <c r="H195"/>
      <c r="I195" s="225"/>
      <c r="J195" s="226"/>
      <c r="K195"/>
      <c r="L195"/>
      <c r="M195"/>
      <c r="N195"/>
      <c r="O195" s="224"/>
      <c r="P195"/>
      <c r="Q195"/>
      <c r="R195"/>
      <c r="S195"/>
      <c r="T195"/>
      <c r="U195"/>
      <c r="V195"/>
      <c r="W195"/>
      <c r="Z195"/>
      <c r="AC195" s="227"/>
      <c r="AD195"/>
    </row>
    <row r="196" spans="1:31" ht="27.75" x14ac:dyDescent="0.2">
      <c r="A196" s="222"/>
      <c r="B196" s="223"/>
      <c r="C196" s="223"/>
      <c r="D196" s="223"/>
      <c r="E196"/>
      <c r="F196" s="224"/>
      <c r="G196"/>
      <c r="H196"/>
      <c r="I196" s="225"/>
      <c r="J196" s="226"/>
      <c r="K196"/>
      <c r="L196"/>
      <c r="M196"/>
      <c r="N196"/>
      <c r="O196" s="224"/>
      <c r="P196"/>
      <c r="Q196"/>
      <c r="R196"/>
      <c r="S196"/>
      <c r="T196"/>
      <c r="U196"/>
      <c r="V196"/>
      <c r="W196"/>
      <c r="Z196"/>
      <c r="AC196" s="228"/>
      <c r="AD196"/>
    </row>
    <row r="197" spans="1:31" ht="27.75" x14ac:dyDescent="0.2">
      <c r="A197" s="222">
        <v>210432</v>
      </c>
      <c r="B197" s="223" t="s">
        <v>1634</v>
      </c>
      <c r="C197" s="223" t="s">
        <v>131</v>
      </c>
      <c r="D197" s="223" t="s">
        <v>234</v>
      </c>
      <c r="E197" t="s">
        <v>373</v>
      </c>
      <c r="F197" s="224">
        <v>34354</v>
      </c>
      <c r="G197" t="s">
        <v>586</v>
      </c>
      <c r="H197" t="s">
        <v>375</v>
      </c>
      <c r="I197" s="225" t="s">
        <v>61</v>
      </c>
      <c r="J197" s="226">
        <v>0</v>
      </c>
      <c r="K197">
        <v>0</v>
      </c>
      <c r="L197">
        <v>0</v>
      </c>
      <c r="M197"/>
      <c r="N197"/>
      <c r="O197" s="224"/>
      <c r="P197"/>
      <c r="Q197"/>
      <c r="R197"/>
      <c r="S197"/>
      <c r="T197"/>
      <c r="U197"/>
      <c r="V197"/>
      <c r="W197"/>
      <c r="Z197"/>
      <c r="AC197" s="228"/>
      <c r="AD197"/>
      <c r="AE197" s="53" t="s">
        <v>2181</v>
      </c>
    </row>
    <row r="198" spans="1:31" ht="27.75" x14ac:dyDescent="0.2">
      <c r="A198" s="222"/>
      <c r="B198" s="223"/>
      <c r="C198" s="223"/>
      <c r="D198" s="223"/>
      <c r="E198"/>
      <c r="F198" s="224"/>
      <c r="G198"/>
      <c r="H198"/>
      <c r="I198" s="225"/>
      <c r="J198" s="226"/>
      <c r="K198"/>
      <c r="L198"/>
      <c r="M198"/>
      <c r="N198"/>
      <c r="O198" s="224"/>
      <c r="P198"/>
      <c r="Q198"/>
      <c r="R198"/>
      <c r="S198"/>
      <c r="T198"/>
      <c r="U198"/>
      <c r="V198"/>
      <c r="W198"/>
      <c r="Z198"/>
      <c r="AC198" s="228"/>
      <c r="AD198"/>
    </row>
    <row r="199" spans="1:31" ht="27.75" x14ac:dyDescent="0.2">
      <c r="A199" s="222">
        <v>210493</v>
      </c>
      <c r="B199" s="223" t="s">
        <v>1456</v>
      </c>
      <c r="C199" s="223" t="s">
        <v>1093</v>
      </c>
      <c r="D199" s="223" t="s">
        <v>848</v>
      </c>
      <c r="E199" t="s">
        <v>373</v>
      </c>
      <c r="F199" s="224">
        <v>34953</v>
      </c>
      <c r="G199" t="s">
        <v>789</v>
      </c>
      <c r="H199" t="s">
        <v>375</v>
      </c>
      <c r="I199" s="225" t="s">
        <v>61</v>
      </c>
      <c r="J199" s="226" t="s">
        <v>376</v>
      </c>
      <c r="K199">
        <v>2013</v>
      </c>
      <c r="L199" t="s">
        <v>354</v>
      </c>
      <c r="M199"/>
      <c r="N199"/>
      <c r="O199" s="224"/>
      <c r="P199"/>
      <c r="Q199"/>
      <c r="R199"/>
      <c r="S199"/>
      <c r="T199"/>
      <c r="U199"/>
      <c r="V199"/>
      <c r="W199"/>
      <c r="Z199"/>
      <c r="AC199" s="228"/>
      <c r="AD199"/>
      <c r="AE199" s="53">
        <v>2</v>
      </c>
    </row>
    <row r="200" spans="1:31" ht="27.75" x14ac:dyDescent="0.2">
      <c r="A200" s="222"/>
      <c r="B200" s="223"/>
      <c r="C200" s="223"/>
      <c r="D200" s="223"/>
      <c r="E200"/>
      <c r="F200" s="224"/>
      <c r="G200"/>
      <c r="H200"/>
      <c r="I200" s="225"/>
      <c r="J200" s="226"/>
      <c r="K200"/>
      <c r="L200"/>
      <c r="M200"/>
      <c r="N200"/>
      <c r="O200" s="224"/>
      <c r="P200"/>
      <c r="Q200"/>
      <c r="R200"/>
      <c r="S200"/>
      <c r="T200"/>
      <c r="U200"/>
      <c r="V200"/>
      <c r="W200"/>
      <c r="Z200"/>
      <c r="AC200" s="228"/>
      <c r="AD200"/>
    </row>
    <row r="201" spans="1:31" ht="27.75" x14ac:dyDescent="0.2">
      <c r="A201" s="222">
        <v>210524</v>
      </c>
      <c r="B201" s="223" t="s">
        <v>1661</v>
      </c>
      <c r="C201" s="223" t="s">
        <v>184</v>
      </c>
      <c r="D201" s="223" t="s">
        <v>253</v>
      </c>
      <c r="E201" t="s">
        <v>374</v>
      </c>
      <c r="F201" s="224">
        <v>34709</v>
      </c>
      <c r="G201" t="s">
        <v>789</v>
      </c>
      <c r="H201" t="s">
        <v>375</v>
      </c>
      <c r="I201" s="225" t="s">
        <v>61</v>
      </c>
      <c r="J201" s="226" t="s">
        <v>376</v>
      </c>
      <c r="K201">
        <v>2012</v>
      </c>
      <c r="L201" t="s">
        <v>352</v>
      </c>
      <c r="M201"/>
      <c r="N201"/>
      <c r="O201" s="224"/>
      <c r="P201"/>
      <c r="Q201"/>
      <c r="R201"/>
      <c r="S201"/>
      <c r="T201"/>
      <c r="U201"/>
      <c r="V201"/>
      <c r="W201"/>
      <c r="Z201"/>
      <c r="AC201" s="228"/>
      <c r="AD201"/>
      <c r="AE201" s="53">
        <v>4</v>
      </c>
    </row>
    <row r="202" spans="1:31" ht="27.75" x14ac:dyDescent="0.2">
      <c r="A202" s="222"/>
      <c r="B202" s="223"/>
      <c r="C202" s="223"/>
      <c r="D202" s="223"/>
      <c r="E202"/>
      <c r="F202" s="224"/>
      <c r="G202"/>
      <c r="H202"/>
      <c r="I202" s="225"/>
      <c r="J202" s="226"/>
      <c r="K202"/>
      <c r="L202"/>
      <c r="M202"/>
      <c r="N202"/>
      <c r="O202" s="224"/>
      <c r="P202"/>
      <c r="Q202"/>
      <c r="R202"/>
      <c r="S202"/>
      <c r="T202"/>
      <c r="U202"/>
      <c r="V202"/>
      <c r="W202"/>
      <c r="Z202"/>
      <c r="AC202" s="228"/>
      <c r="AD202"/>
    </row>
    <row r="203" spans="1:31" ht="27.75" x14ac:dyDescent="0.2">
      <c r="A203" s="222"/>
      <c r="B203" s="223"/>
      <c r="C203" s="223"/>
      <c r="D203" s="223"/>
      <c r="E203"/>
      <c r="F203" s="224"/>
      <c r="G203"/>
      <c r="H203"/>
      <c r="I203" s="225"/>
      <c r="J203" s="226"/>
      <c r="K203"/>
      <c r="L203"/>
      <c r="M203"/>
      <c r="N203"/>
      <c r="O203" s="224"/>
      <c r="P203"/>
      <c r="Q203"/>
      <c r="R203"/>
      <c r="S203"/>
      <c r="T203"/>
      <c r="U203"/>
      <c r="V203"/>
      <c r="W203"/>
      <c r="Z203"/>
      <c r="AC203" s="228"/>
      <c r="AD203"/>
    </row>
    <row r="204" spans="1:31" ht="27.75" x14ac:dyDescent="0.2">
      <c r="A204" s="222">
        <v>210548</v>
      </c>
      <c r="B204" s="223" t="s">
        <v>1418</v>
      </c>
      <c r="C204" s="223" t="s">
        <v>68</v>
      </c>
      <c r="D204" s="223" t="s">
        <v>293</v>
      </c>
      <c r="E204" t="s">
        <v>373</v>
      </c>
      <c r="F204" s="224">
        <v>34446</v>
      </c>
      <c r="G204" t="s">
        <v>789</v>
      </c>
      <c r="H204" t="s">
        <v>375</v>
      </c>
      <c r="I204" s="225" t="s">
        <v>609</v>
      </c>
      <c r="J204" s="226" t="s">
        <v>376</v>
      </c>
      <c r="K204">
        <v>2013</v>
      </c>
      <c r="L204" t="s">
        <v>360</v>
      </c>
      <c r="M204"/>
      <c r="N204"/>
      <c r="O204" s="224"/>
      <c r="P204"/>
      <c r="Q204"/>
      <c r="R204"/>
      <c r="S204"/>
      <c r="T204"/>
      <c r="U204"/>
      <c r="V204"/>
      <c r="W204"/>
      <c r="Z204"/>
      <c r="AC204" s="227"/>
      <c r="AD204"/>
      <c r="AE204" s="53" t="s">
        <v>2160</v>
      </c>
    </row>
    <row r="205" spans="1:31" ht="27.75" x14ac:dyDescent="0.2">
      <c r="A205" s="222">
        <v>210555</v>
      </c>
      <c r="B205" s="223" t="s">
        <v>714</v>
      </c>
      <c r="C205" s="223" t="s">
        <v>411</v>
      </c>
      <c r="D205" s="223" t="s">
        <v>278</v>
      </c>
      <c r="E205" t="s">
        <v>373</v>
      </c>
      <c r="F205" s="224">
        <v>33942</v>
      </c>
      <c r="G205" t="s">
        <v>352</v>
      </c>
      <c r="H205" t="s">
        <v>382</v>
      </c>
      <c r="I205" s="225" t="s">
        <v>609</v>
      </c>
      <c r="J205" s="226" t="s">
        <v>376</v>
      </c>
      <c r="K205">
        <v>2011</v>
      </c>
      <c r="L205" t="s">
        <v>352</v>
      </c>
      <c r="M205"/>
      <c r="N205"/>
      <c r="O205" s="224"/>
      <c r="P205"/>
      <c r="Q205"/>
      <c r="R205"/>
      <c r="S205"/>
      <c r="T205"/>
      <c r="U205"/>
      <c r="V205"/>
      <c r="W205"/>
      <c r="Z205"/>
      <c r="AC205" s="227"/>
      <c r="AD205"/>
      <c r="AE205" s="53" t="s">
        <v>2170</v>
      </c>
    </row>
    <row r="206" spans="1:31" ht="27.75" x14ac:dyDescent="0.2">
      <c r="A206" s="222">
        <v>210599</v>
      </c>
      <c r="B206" s="223" t="s">
        <v>1425</v>
      </c>
      <c r="C206" s="223" t="s">
        <v>105</v>
      </c>
      <c r="D206" s="223" t="s">
        <v>1902</v>
      </c>
      <c r="E206" t="s">
        <v>373</v>
      </c>
      <c r="F206" s="224">
        <v>26205</v>
      </c>
      <c r="G206" t="s">
        <v>827</v>
      </c>
      <c r="H206" t="s">
        <v>380</v>
      </c>
      <c r="I206" s="225" t="s">
        <v>609</v>
      </c>
      <c r="J206" s="226">
        <v>0</v>
      </c>
      <c r="K206">
        <v>0</v>
      </c>
      <c r="L206">
        <v>0</v>
      </c>
      <c r="M206"/>
      <c r="N206"/>
      <c r="O206" s="224"/>
      <c r="P206"/>
      <c r="Q206"/>
      <c r="R206"/>
      <c r="S206"/>
      <c r="T206"/>
      <c r="U206"/>
      <c r="V206"/>
      <c r="W206"/>
      <c r="Z206"/>
      <c r="AC206" s="227"/>
      <c r="AD206"/>
      <c r="AE206" s="53" t="s">
        <v>2160</v>
      </c>
    </row>
    <row r="207" spans="1:31" ht="27.75" x14ac:dyDescent="0.2">
      <c r="A207" s="236">
        <v>210607</v>
      </c>
      <c r="B207" s="237" t="s">
        <v>1903</v>
      </c>
      <c r="C207" s="237" t="s">
        <v>132</v>
      </c>
      <c r="D207" s="237" t="s">
        <v>306</v>
      </c>
      <c r="E207"/>
      <c r="F207" s="224"/>
      <c r="G207"/>
      <c r="H207"/>
      <c r="I207" s="225" t="s">
        <v>1888</v>
      </c>
      <c r="J207" s="226"/>
      <c r="K207"/>
      <c r="L207"/>
      <c r="M207"/>
      <c r="N207"/>
      <c r="O207" s="224"/>
      <c r="P207" t="e">
        <v>#N/A</v>
      </c>
      <c r="Q207"/>
      <c r="R207"/>
      <c r="S207"/>
      <c r="T207"/>
      <c r="U207"/>
      <c r="V207"/>
      <c r="W207"/>
      <c r="Z207"/>
      <c r="AC207" s="228"/>
      <c r="AD207" t="s">
        <v>660</v>
      </c>
      <c r="AE207" s="53">
        <v>0</v>
      </c>
    </row>
    <row r="208" spans="1:31" ht="27.75" x14ac:dyDescent="0.2">
      <c r="A208" s="222">
        <v>210615</v>
      </c>
      <c r="B208" s="223" t="s">
        <v>1389</v>
      </c>
      <c r="C208" s="223" t="s">
        <v>83</v>
      </c>
      <c r="D208" s="223" t="s">
        <v>303</v>
      </c>
      <c r="E208" t="s">
        <v>373</v>
      </c>
      <c r="F208" s="224">
        <v>34448</v>
      </c>
      <c r="G208" t="s">
        <v>575</v>
      </c>
      <c r="H208" t="s">
        <v>375</v>
      </c>
      <c r="I208" s="225" t="s">
        <v>61</v>
      </c>
      <c r="J208" s="226">
        <v>0</v>
      </c>
      <c r="K208">
        <v>0</v>
      </c>
      <c r="L208">
        <v>0</v>
      </c>
      <c r="M208"/>
      <c r="N208"/>
      <c r="O208" s="224"/>
      <c r="P208"/>
      <c r="Q208"/>
      <c r="R208"/>
      <c r="S208"/>
      <c r="T208"/>
      <c r="U208"/>
      <c r="V208"/>
      <c r="W208"/>
      <c r="Z208"/>
      <c r="AC208" s="228"/>
      <c r="AD208"/>
      <c r="AE208" s="53" t="s">
        <v>2164</v>
      </c>
    </row>
    <row r="209" spans="1:31" ht="27.75" x14ac:dyDescent="0.2">
      <c r="A209" s="222"/>
      <c r="B209" s="223"/>
      <c r="C209" s="223"/>
      <c r="D209" s="223"/>
      <c r="E209"/>
      <c r="F209" s="224"/>
      <c r="G209"/>
      <c r="H209"/>
      <c r="I209" s="225"/>
      <c r="J209" s="226"/>
      <c r="K209"/>
      <c r="L209"/>
      <c r="M209"/>
      <c r="N209"/>
      <c r="O209" s="224"/>
      <c r="P209"/>
      <c r="Q209"/>
      <c r="R209"/>
      <c r="S209"/>
      <c r="T209"/>
      <c r="U209"/>
      <c r="V209"/>
      <c r="W209"/>
      <c r="Z209"/>
      <c r="AC209" s="228"/>
      <c r="AD209"/>
    </row>
    <row r="210" spans="1:31" ht="27.75" x14ac:dyDescent="0.2">
      <c r="A210" s="222">
        <v>210644</v>
      </c>
      <c r="B210" s="223" t="s">
        <v>1904</v>
      </c>
      <c r="C210" s="223" t="s">
        <v>114</v>
      </c>
      <c r="D210" s="223" t="s">
        <v>266</v>
      </c>
      <c r="E210"/>
      <c r="F210" s="224"/>
      <c r="G210"/>
      <c r="H210"/>
      <c r="I210" s="225" t="s">
        <v>61</v>
      </c>
      <c r="J210" s="226"/>
      <c r="K210"/>
      <c r="L210"/>
      <c r="M210"/>
      <c r="N210"/>
      <c r="O210" s="224"/>
      <c r="P210"/>
      <c r="Q210"/>
      <c r="R210"/>
      <c r="S210"/>
      <c r="T210"/>
      <c r="U210"/>
      <c r="V210"/>
      <c r="W210"/>
      <c r="Z210"/>
      <c r="AC210" s="228"/>
      <c r="AD210"/>
      <c r="AE210" s="53" t="s">
        <v>2181</v>
      </c>
    </row>
    <row r="211" spans="1:31" ht="27.75" x14ac:dyDescent="0.2">
      <c r="A211" s="222">
        <v>210664</v>
      </c>
      <c r="B211" s="223" t="s">
        <v>1905</v>
      </c>
      <c r="C211" s="223" t="s">
        <v>92</v>
      </c>
      <c r="D211" s="223" t="s">
        <v>1860</v>
      </c>
      <c r="E211" t="s">
        <v>374</v>
      </c>
      <c r="F211" s="224">
        <v>34482</v>
      </c>
      <c r="G211" t="s">
        <v>590</v>
      </c>
      <c r="H211" t="s">
        <v>375</v>
      </c>
      <c r="I211" s="225" t="s">
        <v>61</v>
      </c>
      <c r="J211" s="226" t="s">
        <v>376</v>
      </c>
      <c r="K211">
        <v>2012</v>
      </c>
      <c r="L211" t="s">
        <v>354</v>
      </c>
      <c r="M211"/>
      <c r="N211"/>
      <c r="O211" s="224"/>
      <c r="P211"/>
      <c r="Q211"/>
      <c r="R211"/>
      <c r="S211"/>
      <c r="T211"/>
      <c r="U211"/>
      <c r="V211"/>
      <c r="W211"/>
      <c r="Z211"/>
      <c r="AC211" s="228"/>
      <c r="AD211"/>
      <c r="AE211" s="53">
        <v>4</v>
      </c>
    </row>
    <row r="212" spans="1:31" ht="27.75" x14ac:dyDescent="0.2">
      <c r="A212" s="222">
        <v>210672</v>
      </c>
      <c r="B212" s="223" t="s">
        <v>1463</v>
      </c>
      <c r="C212" s="223" t="s">
        <v>65</v>
      </c>
      <c r="D212" s="223" t="s">
        <v>837</v>
      </c>
      <c r="E212" t="s">
        <v>374</v>
      </c>
      <c r="F212" s="224">
        <v>34730</v>
      </c>
      <c r="G212" t="s">
        <v>352</v>
      </c>
      <c r="H212" t="s">
        <v>375</v>
      </c>
      <c r="I212" s="225" t="s">
        <v>61</v>
      </c>
      <c r="J212" s="226" t="s">
        <v>376</v>
      </c>
      <c r="K212">
        <v>2013</v>
      </c>
      <c r="L212" t="s">
        <v>352</v>
      </c>
      <c r="M212"/>
      <c r="N212"/>
      <c r="O212" s="224"/>
      <c r="P212"/>
      <c r="Q212"/>
      <c r="R212"/>
      <c r="S212"/>
      <c r="T212"/>
      <c r="U212"/>
      <c r="V212"/>
      <c r="W212"/>
      <c r="Z212"/>
      <c r="AC212" s="228"/>
      <c r="AD212"/>
      <c r="AE212" s="53">
        <v>1</v>
      </c>
    </row>
    <row r="213" spans="1:31" ht="27.75" x14ac:dyDescent="0.2">
      <c r="A213" s="222"/>
      <c r="B213" s="223"/>
      <c r="C213" s="223"/>
      <c r="D213" s="223"/>
      <c r="E213"/>
      <c r="F213" s="224"/>
      <c r="G213"/>
      <c r="H213"/>
      <c r="I213" s="225"/>
      <c r="J213" s="226"/>
      <c r="K213"/>
      <c r="L213"/>
      <c r="M213"/>
      <c r="N213"/>
      <c r="O213" s="224"/>
      <c r="P213"/>
      <c r="Q213"/>
      <c r="R213"/>
      <c r="S213"/>
      <c r="T213"/>
      <c r="U213"/>
      <c r="V213"/>
      <c r="W213"/>
      <c r="Z213"/>
      <c r="AC213" s="228"/>
      <c r="AD213"/>
    </row>
    <row r="214" spans="1:31" ht="27.75" x14ac:dyDescent="0.2">
      <c r="A214" s="222">
        <v>210696</v>
      </c>
      <c r="B214" s="223" t="s">
        <v>908</v>
      </c>
      <c r="C214" s="223" t="s">
        <v>109</v>
      </c>
      <c r="D214" s="223" t="s">
        <v>254</v>
      </c>
      <c r="E214" t="s">
        <v>374</v>
      </c>
      <c r="F214" s="224">
        <v>34387</v>
      </c>
      <c r="G214" t="s">
        <v>909</v>
      </c>
      <c r="H214" t="s">
        <v>637</v>
      </c>
      <c r="I214" s="225" t="s">
        <v>61</v>
      </c>
      <c r="J214" s="226">
        <v>0</v>
      </c>
      <c r="K214">
        <v>0</v>
      </c>
      <c r="L214">
        <v>0</v>
      </c>
      <c r="M214"/>
      <c r="N214"/>
      <c r="O214" s="224"/>
      <c r="P214"/>
      <c r="Q214"/>
      <c r="R214"/>
      <c r="S214"/>
      <c r="T214"/>
      <c r="U214"/>
      <c r="V214"/>
      <c r="W214"/>
      <c r="Z214"/>
      <c r="AC214" s="227"/>
      <c r="AD214"/>
      <c r="AE214" s="53" t="s">
        <v>2187</v>
      </c>
    </row>
    <row r="215" spans="1:31" ht="27.75" x14ac:dyDescent="0.2">
      <c r="A215" s="222">
        <v>210708</v>
      </c>
      <c r="B215" s="223" t="s">
        <v>1040</v>
      </c>
      <c r="C215" s="223" t="s">
        <v>116</v>
      </c>
      <c r="D215" s="223" t="s">
        <v>217</v>
      </c>
      <c r="E215" t="s">
        <v>374</v>
      </c>
      <c r="F215" s="224">
        <v>34454</v>
      </c>
      <c r="G215" t="s">
        <v>814</v>
      </c>
      <c r="H215" t="s">
        <v>375</v>
      </c>
      <c r="I215" s="225" t="s">
        <v>61</v>
      </c>
      <c r="J215" s="226" t="s">
        <v>353</v>
      </c>
      <c r="K215">
        <v>2011</v>
      </c>
      <c r="L215" t="s">
        <v>354</v>
      </c>
      <c r="M215"/>
      <c r="N215"/>
      <c r="O215" s="224"/>
      <c r="P215"/>
      <c r="Q215"/>
      <c r="R215"/>
      <c r="S215"/>
      <c r="T215"/>
      <c r="U215"/>
      <c r="V215"/>
      <c r="W215"/>
      <c r="Z215"/>
      <c r="AC215" s="228"/>
      <c r="AD215"/>
      <c r="AE215" s="53">
        <v>5</v>
      </c>
    </row>
    <row r="216" spans="1:31" ht="27.75" x14ac:dyDescent="0.2">
      <c r="A216" s="222">
        <v>210721</v>
      </c>
      <c r="B216" s="223" t="s">
        <v>1906</v>
      </c>
      <c r="C216" s="223" t="s">
        <v>71</v>
      </c>
      <c r="D216" s="223" t="s">
        <v>246</v>
      </c>
      <c r="E216" t="s">
        <v>374</v>
      </c>
      <c r="F216" s="224">
        <v>34500</v>
      </c>
      <c r="G216" t="s">
        <v>352</v>
      </c>
      <c r="H216" t="s">
        <v>375</v>
      </c>
      <c r="I216" s="225" t="s">
        <v>609</v>
      </c>
      <c r="J216" s="226" t="s">
        <v>376</v>
      </c>
      <c r="K216">
        <v>2012</v>
      </c>
      <c r="L216" t="s">
        <v>352</v>
      </c>
      <c r="M216"/>
      <c r="N216"/>
      <c r="O216" s="224"/>
      <c r="P216"/>
      <c r="Q216"/>
      <c r="R216"/>
      <c r="S216"/>
      <c r="T216"/>
      <c r="U216"/>
      <c r="V216"/>
      <c r="W216"/>
      <c r="Z216"/>
      <c r="AC216" s="227"/>
      <c r="AD216" t="s">
        <v>660</v>
      </c>
      <c r="AE216" s="53" t="s">
        <v>2173</v>
      </c>
    </row>
    <row r="217" spans="1:31" ht="27.75" x14ac:dyDescent="0.2">
      <c r="A217" s="222">
        <v>210747</v>
      </c>
      <c r="B217" s="223" t="s">
        <v>1907</v>
      </c>
      <c r="C217" s="223" t="s">
        <v>116</v>
      </c>
      <c r="D217" s="223" t="s">
        <v>420</v>
      </c>
      <c r="E217" t="s">
        <v>373</v>
      </c>
      <c r="F217" s="224">
        <v>34328</v>
      </c>
      <c r="G217" t="s">
        <v>789</v>
      </c>
      <c r="H217" t="s">
        <v>375</v>
      </c>
      <c r="I217" s="225" t="s">
        <v>61</v>
      </c>
      <c r="J217" s="226" t="s">
        <v>353</v>
      </c>
      <c r="K217">
        <v>2011</v>
      </c>
      <c r="L217" t="s">
        <v>352</v>
      </c>
      <c r="M217"/>
      <c r="N217"/>
      <c r="O217" s="224"/>
      <c r="P217"/>
      <c r="Q217"/>
      <c r="R217"/>
      <c r="S217"/>
      <c r="T217"/>
      <c r="U217"/>
      <c r="V217"/>
      <c r="W217"/>
      <c r="Z217"/>
      <c r="AC217" s="228"/>
      <c r="AD217"/>
      <c r="AE217" s="53">
        <v>1</v>
      </c>
    </row>
    <row r="218" spans="1:31" ht="27.75" x14ac:dyDescent="0.2">
      <c r="A218" s="222">
        <v>210753</v>
      </c>
      <c r="B218" s="223" t="s">
        <v>1043</v>
      </c>
      <c r="C218" s="223" t="s">
        <v>1044</v>
      </c>
      <c r="D218" s="223" t="s">
        <v>314</v>
      </c>
      <c r="E218" t="s">
        <v>374</v>
      </c>
      <c r="F218" s="224">
        <v>34469</v>
      </c>
      <c r="G218" t="s">
        <v>352</v>
      </c>
      <c r="H218" t="s">
        <v>375</v>
      </c>
      <c r="I218" s="225" t="s">
        <v>61</v>
      </c>
      <c r="J218" s="226">
        <v>0</v>
      </c>
      <c r="K218">
        <v>0</v>
      </c>
      <c r="L218">
        <v>0</v>
      </c>
      <c r="M218"/>
      <c r="N218"/>
      <c r="O218" s="224"/>
      <c r="P218"/>
      <c r="Q218"/>
      <c r="R218"/>
      <c r="S218"/>
      <c r="T218"/>
      <c r="U218"/>
      <c r="V218"/>
      <c r="W218"/>
      <c r="Z218"/>
      <c r="AC218" s="228"/>
      <c r="AD218"/>
      <c r="AE218" s="53">
        <v>5</v>
      </c>
    </row>
    <row r="219" spans="1:31" ht="27.75" x14ac:dyDescent="0.2">
      <c r="A219" s="222">
        <v>210765</v>
      </c>
      <c r="B219" s="223" t="s">
        <v>1524</v>
      </c>
      <c r="C219" s="223" t="s">
        <v>160</v>
      </c>
      <c r="D219" s="223" t="s">
        <v>272</v>
      </c>
      <c r="E219" t="s">
        <v>373</v>
      </c>
      <c r="F219" s="224">
        <v>31413</v>
      </c>
      <c r="G219" t="s">
        <v>1525</v>
      </c>
      <c r="H219" t="s">
        <v>375</v>
      </c>
      <c r="I219" s="225" t="s">
        <v>61</v>
      </c>
      <c r="J219" s="226" t="s">
        <v>353</v>
      </c>
      <c r="K219">
        <v>2005</v>
      </c>
      <c r="L219" t="s">
        <v>371</v>
      </c>
      <c r="M219"/>
      <c r="N219"/>
      <c r="O219" s="224"/>
      <c r="P219"/>
      <c r="Q219"/>
      <c r="R219"/>
      <c r="S219"/>
      <c r="T219"/>
      <c r="U219"/>
      <c r="V219"/>
      <c r="W219"/>
      <c r="Z219"/>
      <c r="AC219" s="228"/>
      <c r="AD219"/>
      <c r="AE219" s="53">
        <v>1</v>
      </c>
    </row>
    <row r="220" spans="1:31" ht="27.75" x14ac:dyDescent="0.2">
      <c r="A220" s="222"/>
      <c r="B220" s="223"/>
      <c r="C220" s="223"/>
      <c r="D220" s="223"/>
      <c r="E220"/>
      <c r="F220" s="224"/>
      <c r="G220"/>
      <c r="H220"/>
      <c r="I220" s="225"/>
      <c r="J220" s="226"/>
      <c r="K220"/>
      <c r="L220"/>
      <c r="M220"/>
      <c r="N220"/>
      <c r="O220" s="224"/>
      <c r="P220"/>
      <c r="Q220"/>
      <c r="R220"/>
      <c r="S220"/>
      <c r="T220"/>
      <c r="U220"/>
      <c r="V220"/>
      <c r="W220"/>
      <c r="Z220"/>
      <c r="AC220" s="228"/>
      <c r="AD220"/>
    </row>
    <row r="221" spans="1:31" ht="27.75" x14ac:dyDescent="0.2">
      <c r="A221" s="222">
        <v>210803</v>
      </c>
      <c r="B221" s="223" t="s">
        <v>1908</v>
      </c>
      <c r="C221" s="223" t="s">
        <v>178</v>
      </c>
      <c r="D221" s="223" t="s">
        <v>233</v>
      </c>
      <c r="E221" t="s">
        <v>374</v>
      </c>
      <c r="F221" s="224">
        <v>33394</v>
      </c>
      <c r="G221" t="s">
        <v>796</v>
      </c>
      <c r="H221" t="s">
        <v>375</v>
      </c>
      <c r="I221" s="225" t="s">
        <v>61</v>
      </c>
      <c r="J221" s="226" t="s">
        <v>353</v>
      </c>
      <c r="K221">
        <v>2018</v>
      </c>
      <c r="L221" t="s">
        <v>354</v>
      </c>
      <c r="M221"/>
      <c r="N221"/>
      <c r="O221" s="224"/>
      <c r="P221"/>
      <c r="Q221"/>
      <c r="R221"/>
      <c r="S221"/>
      <c r="T221"/>
      <c r="U221"/>
      <c r="V221"/>
      <c r="W221"/>
      <c r="Z221"/>
      <c r="AC221" s="228"/>
      <c r="AD221"/>
      <c r="AE221" s="53">
        <v>2</v>
      </c>
    </row>
    <row r="222" spans="1:31" ht="27.75" x14ac:dyDescent="0.2">
      <c r="A222" s="222">
        <v>210822</v>
      </c>
      <c r="B222" s="223" t="s">
        <v>1909</v>
      </c>
      <c r="C222" s="223" t="s">
        <v>172</v>
      </c>
      <c r="D222" s="223" t="s">
        <v>288</v>
      </c>
      <c r="E222" t="s">
        <v>374</v>
      </c>
      <c r="F222" s="224">
        <v>34525</v>
      </c>
      <c r="G222" t="s">
        <v>352</v>
      </c>
      <c r="H222" t="s">
        <v>375</v>
      </c>
      <c r="I222" s="225" t="s">
        <v>61</v>
      </c>
      <c r="J222" s="226">
        <v>0</v>
      </c>
      <c r="K222">
        <v>0</v>
      </c>
      <c r="L222">
        <v>0</v>
      </c>
      <c r="M222"/>
      <c r="N222"/>
      <c r="O222" s="224"/>
      <c r="P222"/>
      <c r="Q222"/>
      <c r="R222"/>
      <c r="S222"/>
      <c r="T222"/>
      <c r="U222"/>
      <c r="V222"/>
      <c r="W222"/>
      <c r="Z222"/>
      <c r="AC222" s="228"/>
      <c r="AD222"/>
      <c r="AE222" s="53" t="s">
        <v>2165</v>
      </c>
    </row>
    <row r="223" spans="1:31" ht="27.75" x14ac:dyDescent="0.2">
      <c r="A223" s="222">
        <v>210826</v>
      </c>
      <c r="B223" s="223" t="s">
        <v>1910</v>
      </c>
      <c r="C223" s="223" t="s">
        <v>84</v>
      </c>
      <c r="D223" s="223" t="s">
        <v>560</v>
      </c>
      <c r="E223" t="s">
        <v>374</v>
      </c>
      <c r="F223" s="224">
        <v>35264</v>
      </c>
      <c r="G223" t="s">
        <v>352</v>
      </c>
      <c r="H223" t="s">
        <v>375</v>
      </c>
      <c r="I223" s="225" t="s">
        <v>609</v>
      </c>
      <c r="J223" s="226">
        <v>0</v>
      </c>
      <c r="K223">
        <v>0</v>
      </c>
      <c r="L223">
        <v>0</v>
      </c>
      <c r="M223"/>
      <c r="N223"/>
      <c r="O223" s="224"/>
      <c r="P223"/>
      <c r="Q223"/>
      <c r="R223"/>
      <c r="S223"/>
      <c r="T223"/>
      <c r="U223"/>
      <c r="V223"/>
      <c r="W223"/>
      <c r="Z223"/>
      <c r="AC223" s="227"/>
      <c r="AD223" t="s">
        <v>660</v>
      </c>
      <c r="AE223" s="53" t="s">
        <v>2166</v>
      </c>
    </row>
    <row r="224" spans="1:31" ht="27.75" x14ac:dyDescent="0.2">
      <c r="A224" s="222">
        <v>210837</v>
      </c>
      <c r="B224" s="223" t="s">
        <v>1438</v>
      </c>
      <c r="C224" s="223" t="s">
        <v>1439</v>
      </c>
      <c r="D224" s="223" t="s">
        <v>781</v>
      </c>
      <c r="E224" t="s">
        <v>373</v>
      </c>
      <c r="F224" s="224">
        <v>34392</v>
      </c>
      <c r="G224" t="s">
        <v>352</v>
      </c>
      <c r="H224" t="s">
        <v>380</v>
      </c>
      <c r="I224" s="225" t="s">
        <v>61</v>
      </c>
      <c r="J224" s="226">
        <v>0</v>
      </c>
      <c r="K224">
        <v>0</v>
      </c>
      <c r="L224">
        <v>0</v>
      </c>
      <c r="M224"/>
      <c r="N224"/>
      <c r="O224" s="224"/>
      <c r="P224"/>
      <c r="Q224"/>
      <c r="R224"/>
      <c r="S224"/>
      <c r="T224"/>
      <c r="U224"/>
      <c r="V224"/>
      <c r="W224"/>
      <c r="Z224"/>
      <c r="AC224" s="227"/>
      <c r="AD224"/>
      <c r="AE224" s="53" t="s">
        <v>2162</v>
      </c>
    </row>
    <row r="225" spans="1:31" ht="27.75" x14ac:dyDescent="0.2">
      <c r="A225" s="222">
        <v>210847</v>
      </c>
      <c r="B225" s="223" t="s">
        <v>1807</v>
      </c>
      <c r="C225" s="223" t="s">
        <v>465</v>
      </c>
      <c r="D225" s="223" t="s">
        <v>477</v>
      </c>
      <c r="E225">
        <v>0</v>
      </c>
      <c r="F225" s="224">
        <v>0</v>
      </c>
      <c r="G225">
        <v>0</v>
      </c>
      <c r="H225">
        <v>0</v>
      </c>
      <c r="I225" s="225" t="s">
        <v>61</v>
      </c>
      <c r="J225" s="226">
        <v>0</v>
      </c>
      <c r="K225">
        <v>0</v>
      </c>
      <c r="L225">
        <v>0</v>
      </c>
      <c r="M225"/>
      <c r="N225"/>
      <c r="O225" s="224"/>
      <c r="P225"/>
      <c r="Q225"/>
      <c r="R225"/>
      <c r="S225"/>
      <c r="T225"/>
      <c r="U225"/>
      <c r="V225"/>
      <c r="W225"/>
      <c r="Z225"/>
      <c r="AC225" s="228"/>
      <c r="AD225"/>
      <c r="AE225" s="53">
        <v>1</v>
      </c>
    </row>
    <row r="226" spans="1:31" ht="27.75" x14ac:dyDescent="0.2">
      <c r="A226" s="222"/>
      <c r="B226" s="223"/>
      <c r="C226" s="223"/>
      <c r="D226" s="223"/>
      <c r="E226"/>
      <c r="F226" s="224"/>
      <c r="G226"/>
      <c r="H226"/>
      <c r="I226" s="225"/>
      <c r="J226" s="226"/>
      <c r="K226"/>
      <c r="L226"/>
      <c r="M226"/>
      <c r="N226"/>
      <c r="O226" s="224"/>
      <c r="P226"/>
      <c r="Q226"/>
      <c r="R226"/>
      <c r="S226"/>
      <c r="T226"/>
      <c r="U226"/>
      <c r="V226"/>
      <c r="W226"/>
      <c r="Z226"/>
      <c r="AC226" s="228"/>
      <c r="AD226"/>
    </row>
    <row r="227" spans="1:31" ht="27.75" x14ac:dyDescent="0.2">
      <c r="A227" s="222">
        <v>210885</v>
      </c>
      <c r="B227" s="223" t="s">
        <v>1467</v>
      </c>
      <c r="C227" s="223" t="s">
        <v>117</v>
      </c>
      <c r="D227" s="223" t="s">
        <v>1911</v>
      </c>
      <c r="E227" t="s">
        <v>373</v>
      </c>
      <c r="F227" s="224">
        <v>34745</v>
      </c>
      <c r="G227" t="s">
        <v>951</v>
      </c>
      <c r="H227" t="s">
        <v>375</v>
      </c>
      <c r="I227" s="225" t="s">
        <v>61</v>
      </c>
      <c r="J227" s="226" t="s">
        <v>376</v>
      </c>
      <c r="K227">
        <v>2014</v>
      </c>
      <c r="L227" t="s">
        <v>354</v>
      </c>
      <c r="M227"/>
      <c r="N227"/>
      <c r="O227" s="224"/>
      <c r="P227"/>
      <c r="Q227"/>
      <c r="R227"/>
      <c r="S227"/>
      <c r="T227"/>
      <c r="U227"/>
      <c r="V227"/>
      <c r="W227"/>
      <c r="Z227"/>
      <c r="AC227" s="228"/>
      <c r="AD227"/>
      <c r="AE227" s="53">
        <v>1</v>
      </c>
    </row>
    <row r="228" spans="1:31" ht="27.75" x14ac:dyDescent="0.2">
      <c r="A228" s="222"/>
      <c r="B228" s="223"/>
      <c r="C228" s="223"/>
      <c r="D228" s="223"/>
      <c r="E228"/>
      <c r="F228" s="224"/>
      <c r="G228"/>
      <c r="H228"/>
      <c r="I228" s="225"/>
      <c r="J228" s="226"/>
      <c r="K228"/>
      <c r="L228"/>
      <c r="M228"/>
      <c r="N228"/>
      <c r="O228" s="224"/>
      <c r="P228"/>
      <c r="Q228"/>
      <c r="R228"/>
      <c r="S228"/>
      <c r="T228"/>
      <c r="U228"/>
      <c r="V228"/>
      <c r="W228"/>
      <c r="Z228"/>
      <c r="AC228" s="228"/>
      <c r="AD228"/>
    </row>
    <row r="229" spans="1:31" ht="27.75" x14ac:dyDescent="0.2">
      <c r="A229" s="222">
        <v>210889</v>
      </c>
      <c r="B229" s="223" t="s">
        <v>1670</v>
      </c>
      <c r="C229" s="223" t="s">
        <v>71</v>
      </c>
      <c r="D229" s="223" t="s">
        <v>293</v>
      </c>
      <c r="E229" t="s">
        <v>373</v>
      </c>
      <c r="F229" s="224">
        <v>34759</v>
      </c>
      <c r="G229" t="s">
        <v>789</v>
      </c>
      <c r="H229" t="s">
        <v>375</v>
      </c>
      <c r="I229" s="225" t="s">
        <v>61</v>
      </c>
      <c r="J229" s="226" t="s">
        <v>376</v>
      </c>
      <c r="K229">
        <v>2014</v>
      </c>
      <c r="L229" t="s">
        <v>352</v>
      </c>
      <c r="M229"/>
      <c r="N229"/>
      <c r="O229" s="224"/>
      <c r="P229"/>
      <c r="Q229"/>
      <c r="R229"/>
      <c r="S229"/>
      <c r="T229"/>
      <c r="U229"/>
      <c r="V229"/>
      <c r="W229"/>
      <c r="Z229"/>
      <c r="AC229" s="228"/>
      <c r="AD229"/>
      <c r="AE229" s="53">
        <v>2</v>
      </c>
    </row>
    <row r="230" spans="1:31" ht="27.75" x14ac:dyDescent="0.2">
      <c r="A230" s="222">
        <v>210891</v>
      </c>
      <c r="B230" s="223" t="s">
        <v>922</v>
      </c>
      <c r="C230" s="223" t="s">
        <v>145</v>
      </c>
      <c r="D230" s="223" t="s">
        <v>697</v>
      </c>
      <c r="E230" t="s">
        <v>374</v>
      </c>
      <c r="F230" s="224">
        <v>35074</v>
      </c>
      <c r="G230" t="s">
        <v>789</v>
      </c>
      <c r="H230" t="s">
        <v>375</v>
      </c>
      <c r="I230" s="225" t="s">
        <v>61</v>
      </c>
      <c r="J230" s="226" t="s">
        <v>353</v>
      </c>
      <c r="K230">
        <v>2014</v>
      </c>
      <c r="L230" t="s">
        <v>352</v>
      </c>
      <c r="M230"/>
      <c r="N230"/>
      <c r="O230" s="224"/>
      <c r="P230"/>
      <c r="Q230"/>
      <c r="R230"/>
      <c r="S230"/>
      <c r="T230"/>
      <c r="U230"/>
      <c r="V230"/>
      <c r="W230"/>
      <c r="Z230"/>
      <c r="AC230" s="227"/>
      <c r="AD230"/>
      <c r="AE230" s="53">
        <v>6</v>
      </c>
    </row>
    <row r="231" spans="1:31" ht="27.75" x14ac:dyDescent="0.2">
      <c r="A231" s="222"/>
      <c r="B231" s="223"/>
      <c r="C231" s="223"/>
      <c r="D231" s="223"/>
      <c r="E231"/>
      <c r="F231" s="224"/>
      <c r="G231"/>
      <c r="H231"/>
      <c r="I231" s="225"/>
      <c r="J231" s="226"/>
      <c r="K231"/>
      <c r="L231"/>
      <c r="M231"/>
      <c r="N231"/>
      <c r="O231" s="224"/>
      <c r="P231"/>
      <c r="Q231"/>
      <c r="R231"/>
      <c r="S231"/>
      <c r="T231"/>
      <c r="U231"/>
      <c r="V231"/>
      <c r="W231"/>
      <c r="Z231"/>
      <c r="AC231" s="228"/>
      <c r="AD231"/>
    </row>
    <row r="232" spans="1:31" ht="27.75" x14ac:dyDescent="0.2">
      <c r="A232" s="222">
        <v>210912</v>
      </c>
      <c r="B232" s="223" t="s">
        <v>1912</v>
      </c>
      <c r="C232" s="223" t="s">
        <v>76</v>
      </c>
      <c r="D232" s="223" t="s">
        <v>293</v>
      </c>
      <c r="E232" t="s">
        <v>374</v>
      </c>
      <c r="F232" s="224">
        <v>35039</v>
      </c>
      <c r="G232" t="s">
        <v>789</v>
      </c>
      <c r="H232" t="s">
        <v>375</v>
      </c>
      <c r="I232" s="225" t="s">
        <v>61</v>
      </c>
      <c r="J232" s="226">
        <v>0</v>
      </c>
      <c r="K232">
        <v>0</v>
      </c>
      <c r="L232">
        <v>0</v>
      </c>
      <c r="M232"/>
      <c r="N232"/>
      <c r="O232" s="224"/>
      <c r="P232"/>
      <c r="Q232"/>
      <c r="R232"/>
      <c r="S232"/>
      <c r="T232"/>
      <c r="U232"/>
      <c r="V232"/>
      <c r="W232"/>
      <c r="Z232"/>
      <c r="AC232" s="228"/>
      <c r="AD232"/>
      <c r="AE232" s="53" t="s">
        <v>2181</v>
      </c>
    </row>
    <row r="233" spans="1:31" ht="27.75" x14ac:dyDescent="0.2">
      <c r="A233" s="222"/>
      <c r="B233" s="223"/>
      <c r="C233" s="223"/>
      <c r="D233" s="223"/>
      <c r="E233"/>
      <c r="F233" s="224"/>
      <c r="G233"/>
      <c r="H233"/>
      <c r="I233" s="225"/>
      <c r="J233" s="226"/>
      <c r="K233"/>
      <c r="L233"/>
      <c r="M233"/>
      <c r="N233"/>
      <c r="O233" s="224"/>
      <c r="P233"/>
      <c r="Q233"/>
      <c r="R233"/>
      <c r="S233"/>
      <c r="T233"/>
      <c r="U233"/>
      <c r="V233"/>
      <c r="W233"/>
      <c r="Z233"/>
      <c r="AC233" s="228"/>
      <c r="AD233"/>
    </row>
    <row r="234" spans="1:31" ht="27.75" x14ac:dyDescent="0.2">
      <c r="A234" s="222"/>
      <c r="B234" s="223"/>
      <c r="C234" s="223"/>
      <c r="D234" s="223"/>
      <c r="E234"/>
      <c r="F234" s="224"/>
      <c r="G234"/>
      <c r="H234"/>
      <c r="I234" s="225"/>
      <c r="J234" s="226"/>
      <c r="K234"/>
      <c r="L234"/>
      <c r="M234"/>
      <c r="N234"/>
      <c r="O234" s="224"/>
      <c r="P234"/>
      <c r="Q234"/>
      <c r="R234"/>
      <c r="S234"/>
      <c r="T234"/>
      <c r="U234"/>
      <c r="V234"/>
      <c r="W234"/>
      <c r="Z234"/>
      <c r="AC234" s="228"/>
      <c r="AD234"/>
    </row>
    <row r="235" spans="1:31" ht="27.75" x14ac:dyDescent="0.2">
      <c r="A235" s="222">
        <v>210926</v>
      </c>
      <c r="B235" s="223" t="s">
        <v>885</v>
      </c>
      <c r="C235" s="223" t="s">
        <v>98</v>
      </c>
      <c r="D235" s="223" t="s">
        <v>1230</v>
      </c>
      <c r="E235" t="s">
        <v>374</v>
      </c>
      <c r="F235" s="224">
        <v>34431</v>
      </c>
      <c r="G235" t="s">
        <v>864</v>
      </c>
      <c r="H235" t="s">
        <v>375</v>
      </c>
      <c r="I235" s="225" t="s">
        <v>61</v>
      </c>
      <c r="J235" s="226" t="s">
        <v>353</v>
      </c>
      <c r="K235">
        <v>2012</v>
      </c>
      <c r="L235" t="s">
        <v>354</v>
      </c>
      <c r="M235"/>
      <c r="N235"/>
      <c r="O235" s="224"/>
      <c r="P235"/>
      <c r="Q235"/>
      <c r="R235"/>
      <c r="S235"/>
      <c r="T235"/>
      <c r="U235"/>
      <c r="V235"/>
      <c r="W235"/>
      <c r="Z235"/>
      <c r="AC235" s="227"/>
      <c r="AD235"/>
      <c r="AE235" s="53" t="s">
        <v>2187</v>
      </c>
    </row>
    <row r="236" spans="1:31" ht="27.75" x14ac:dyDescent="0.2">
      <c r="A236" s="222">
        <v>210928</v>
      </c>
      <c r="B236" s="223" t="s">
        <v>1913</v>
      </c>
      <c r="C236" s="223" t="s">
        <v>426</v>
      </c>
      <c r="D236" s="223" t="s">
        <v>219</v>
      </c>
      <c r="E236" t="s">
        <v>374</v>
      </c>
      <c r="F236" s="224">
        <v>33089</v>
      </c>
      <c r="G236" t="s">
        <v>791</v>
      </c>
      <c r="H236" t="s">
        <v>375</v>
      </c>
      <c r="I236" s="225" t="s">
        <v>61</v>
      </c>
      <c r="J236" s="226" t="s">
        <v>376</v>
      </c>
      <c r="K236">
        <v>2017</v>
      </c>
      <c r="L236" t="s">
        <v>367</v>
      </c>
      <c r="M236"/>
      <c r="N236"/>
      <c r="O236" s="224"/>
      <c r="P236"/>
      <c r="Q236"/>
      <c r="R236"/>
      <c r="S236"/>
      <c r="T236"/>
      <c r="U236"/>
      <c r="V236"/>
      <c r="W236"/>
      <c r="Z236"/>
      <c r="AC236" s="228"/>
      <c r="AD236"/>
      <c r="AE236" s="53">
        <v>3</v>
      </c>
    </row>
    <row r="237" spans="1:31" ht="27.75" x14ac:dyDescent="0.2">
      <c r="A237" s="222">
        <v>210930</v>
      </c>
      <c r="B237" s="223" t="s">
        <v>1914</v>
      </c>
      <c r="C237" s="223" t="s">
        <v>89</v>
      </c>
      <c r="D237" s="223" t="s">
        <v>907</v>
      </c>
      <c r="E237" t="s">
        <v>374</v>
      </c>
      <c r="F237" s="224">
        <v>33770</v>
      </c>
      <c r="G237" t="s">
        <v>378</v>
      </c>
      <c r="H237" t="s">
        <v>375</v>
      </c>
      <c r="I237" s="225" t="s">
        <v>61</v>
      </c>
      <c r="J237" s="226">
        <v>0</v>
      </c>
      <c r="K237">
        <v>0</v>
      </c>
      <c r="L237">
        <v>0</v>
      </c>
      <c r="M237"/>
      <c r="N237"/>
      <c r="O237" s="224"/>
      <c r="P237"/>
      <c r="Q237"/>
      <c r="R237"/>
      <c r="S237"/>
      <c r="T237"/>
      <c r="U237"/>
      <c r="V237"/>
      <c r="W237"/>
      <c r="Z237"/>
      <c r="AC237" s="227"/>
      <c r="AD237"/>
      <c r="AE237" s="53" t="s">
        <v>2187</v>
      </c>
    </row>
    <row r="238" spans="1:31" ht="27.75" x14ac:dyDescent="0.2">
      <c r="A238" s="222">
        <v>210938</v>
      </c>
      <c r="B238" s="223" t="s">
        <v>1331</v>
      </c>
      <c r="C238" s="223" t="s">
        <v>68</v>
      </c>
      <c r="D238" s="223" t="s">
        <v>303</v>
      </c>
      <c r="E238" t="s">
        <v>374</v>
      </c>
      <c r="F238" s="224">
        <v>35215</v>
      </c>
      <c r="G238" t="s">
        <v>352</v>
      </c>
      <c r="H238" t="s">
        <v>375</v>
      </c>
      <c r="I238" s="225" t="s">
        <v>61</v>
      </c>
      <c r="J238" s="226" t="s">
        <v>376</v>
      </c>
      <c r="K238">
        <v>2015</v>
      </c>
      <c r="L238" t="s">
        <v>354</v>
      </c>
      <c r="M238"/>
      <c r="N238"/>
      <c r="O238" s="224"/>
      <c r="P238"/>
      <c r="Q238"/>
      <c r="R238"/>
      <c r="S238"/>
      <c r="T238"/>
      <c r="U238"/>
      <c r="V238"/>
      <c r="W238"/>
      <c r="Z238"/>
      <c r="AC238" s="228"/>
      <c r="AD238"/>
      <c r="AE238" s="53">
        <v>4</v>
      </c>
    </row>
    <row r="239" spans="1:31" ht="27.75" x14ac:dyDescent="0.2">
      <c r="A239" s="222"/>
      <c r="B239" s="223"/>
      <c r="C239" s="223"/>
      <c r="D239" s="223"/>
      <c r="E239"/>
      <c r="F239" s="224"/>
      <c r="G239"/>
      <c r="H239"/>
      <c r="I239" s="225"/>
      <c r="J239" s="226"/>
      <c r="K239"/>
      <c r="L239"/>
      <c r="M239"/>
      <c r="N239"/>
      <c r="O239" s="224"/>
      <c r="P239"/>
      <c r="Q239"/>
      <c r="R239"/>
      <c r="S239"/>
      <c r="T239"/>
      <c r="U239"/>
      <c r="V239"/>
      <c r="W239"/>
      <c r="Z239"/>
      <c r="AC239" s="228"/>
      <c r="AD239"/>
    </row>
    <row r="240" spans="1:31" ht="27.75" x14ac:dyDescent="0.2">
      <c r="A240" s="222">
        <v>210956</v>
      </c>
      <c r="B240" s="223" t="s">
        <v>1498</v>
      </c>
      <c r="C240" s="223" t="s">
        <v>100</v>
      </c>
      <c r="D240" s="223" t="s">
        <v>1915</v>
      </c>
      <c r="E240" t="s">
        <v>374</v>
      </c>
      <c r="F240" s="224">
        <v>30064</v>
      </c>
      <c r="G240" t="s">
        <v>1116</v>
      </c>
      <c r="H240" t="s">
        <v>375</v>
      </c>
      <c r="I240" s="225" t="s">
        <v>61</v>
      </c>
      <c r="J240" s="226" t="s">
        <v>353</v>
      </c>
      <c r="K240">
        <v>2001</v>
      </c>
      <c r="L240" t="s">
        <v>367</v>
      </c>
      <c r="M240"/>
      <c r="N240"/>
      <c r="O240" s="224"/>
      <c r="P240"/>
      <c r="Q240"/>
      <c r="R240"/>
      <c r="S240"/>
      <c r="T240"/>
      <c r="U240"/>
      <c r="V240"/>
      <c r="W240"/>
      <c r="Z240"/>
      <c r="AC240" s="228"/>
      <c r="AD240"/>
      <c r="AE240" s="53">
        <v>3</v>
      </c>
    </row>
    <row r="241" spans="1:31" ht="27.75" x14ac:dyDescent="0.2">
      <c r="A241" s="222"/>
      <c r="B241" s="223"/>
      <c r="C241" s="223"/>
      <c r="D241" s="223"/>
      <c r="E241"/>
      <c r="F241" s="224"/>
      <c r="G241"/>
      <c r="H241"/>
      <c r="I241" s="225"/>
      <c r="J241" s="226"/>
      <c r="K241"/>
      <c r="L241"/>
      <c r="M241"/>
      <c r="N241"/>
      <c r="O241" s="224"/>
      <c r="P241"/>
      <c r="Q241"/>
      <c r="R241"/>
      <c r="S241"/>
      <c r="T241"/>
      <c r="U241"/>
      <c r="V241"/>
      <c r="W241"/>
      <c r="Z241"/>
      <c r="AC241" s="228"/>
      <c r="AD241"/>
    </row>
    <row r="242" spans="1:31" ht="27.75" x14ac:dyDescent="0.2">
      <c r="A242" s="222">
        <v>210987</v>
      </c>
      <c r="B242" s="223" t="s">
        <v>1916</v>
      </c>
      <c r="C242" s="223" t="s">
        <v>102</v>
      </c>
      <c r="D242" s="223" t="s">
        <v>444</v>
      </c>
      <c r="E242" t="s">
        <v>374</v>
      </c>
      <c r="F242" s="224">
        <v>34394</v>
      </c>
      <c r="G242" t="s">
        <v>352</v>
      </c>
      <c r="H242" t="s">
        <v>375</v>
      </c>
      <c r="I242" s="225" t="s">
        <v>61</v>
      </c>
      <c r="J242" s="226" t="s">
        <v>376</v>
      </c>
      <c r="K242">
        <v>2012</v>
      </c>
      <c r="L242" t="s">
        <v>352</v>
      </c>
      <c r="M242"/>
      <c r="N242"/>
      <c r="O242" s="224"/>
      <c r="P242"/>
      <c r="Q242"/>
      <c r="R242"/>
      <c r="S242"/>
      <c r="T242"/>
      <c r="U242"/>
      <c r="V242"/>
      <c r="W242"/>
      <c r="Z242"/>
      <c r="AC242" s="228"/>
      <c r="AD242"/>
      <c r="AE242" s="53">
        <v>5</v>
      </c>
    </row>
    <row r="243" spans="1:31" ht="27.75" x14ac:dyDescent="0.2">
      <c r="A243" s="222">
        <v>210993</v>
      </c>
      <c r="B243" s="223" t="s">
        <v>1917</v>
      </c>
      <c r="C243" s="223" t="s">
        <v>105</v>
      </c>
      <c r="D243" s="223" t="s">
        <v>1918</v>
      </c>
      <c r="E243" t="s">
        <v>373</v>
      </c>
      <c r="F243" s="224">
        <v>34951</v>
      </c>
      <c r="G243" t="s">
        <v>789</v>
      </c>
      <c r="H243" t="s">
        <v>375</v>
      </c>
      <c r="I243" s="225" t="s">
        <v>61</v>
      </c>
      <c r="J243" s="226" t="s">
        <v>353</v>
      </c>
      <c r="K243">
        <v>2013</v>
      </c>
      <c r="L243" t="s">
        <v>352</v>
      </c>
      <c r="M243"/>
      <c r="N243"/>
      <c r="O243" s="224"/>
      <c r="P243"/>
      <c r="Q243"/>
      <c r="R243"/>
      <c r="S243"/>
      <c r="T243"/>
      <c r="U243"/>
      <c r="V243"/>
      <c r="W243"/>
      <c r="Z243"/>
      <c r="AC243" s="228"/>
      <c r="AD243"/>
      <c r="AE243" s="53">
        <v>3</v>
      </c>
    </row>
    <row r="244" spans="1:31" ht="27.75" x14ac:dyDescent="0.2">
      <c r="A244" s="222"/>
      <c r="B244" s="223"/>
      <c r="C244" s="223"/>
      <c r="D244" s="223"/>
      <c r="E244"/>
      <c r="F244" s="224"/>
      <c r="G244"/>
      <c r="H244"/>
      <c r="I244" s="225"/>
      <c r="J244" s="226"/>
      <c r="K244"/>
      <c r="L244"/>
      <c r="M244"/>
      <c r="N244"/>
      <c r="O244" s="224"/>
      <c r="P244"/>
      <c r="Q244"/>
      <c r="R244"/>
      <c r="S244"/>
      <c r="T244"/>
      <c r="U244"/>
      <c r="V244"/>
      <c r="W244"/>
      <c r="Z244"/>
      <c r="AC244" s="228"/>
      <c r="AD244"/>
    </row>
    <row r="245" spans="1:31" ht="27.75" x14ac:dyDescent="0.2">
      <c r="A245" s="222"/>
      <c r="B245" s="223"/>
      <c r="C245" s="223"/>
      <c r="D245" s="223"/>
      <c r="E245"/>
      <c r="F245" s="224"/>
      <c r="G245"/>
      <c r="H245"/>
      <c r="I245" s="225"/>
      <c r="J245" s="226"/>
      <c r="K245"/>
      <c r="L245"/>
      <c r="M245"/>
      <c r="N245"/>
      <c r="O245" s="224"/>
      <c r="P245"/>
      <c r="Q245"/>
      <c r="R245"/>
      <c r="S245"/>
      <c r="T245"/>
      <c r="U245"/>
      <c r="V245"/>
      <c r="W245"/>
      <c r="Z245"/>
      <c r="AC245" s="228"/>
      <c r="AD245"/>
    </row>
    <row r="246" spans="1:31" ht="27.75" x14ac:dyDescent="0.2">
      <c r="A246" s="222"/>
      <c r="B246" s="223"/>
      <c r="C246" s="223"/>
      <c r="D246" s="223"/>
      <c r="E246"/>
      <c r="F246" s="224"/>
      <c r="G246"/>
      <c r="H246"/>
      <c r="I246" s="225"/>
      <c r="J246" s="226"/>
      <c r="K246"/>
      <c r="L246"/>
      <c r="M246"/>
      <c r="N246"/>
      <c r="O246" s="224"/>
      <c r="P246"/>
      <c r="Q246"/>
      <c r="R246"/>
      <c r="S246"/>
      <c r="T246"/>
      <c r="U246"/>
      <c r="V246"/>
      <c r="W246"/>
      <c r="Z246"/>
      <c r="AC246" s="228"/>
      <c r="AD246"/>
    </row>
    <row r="247" spans="1:31" ht="27.75" x14ac:dyDescent="0.2">
      <c r="A247" s="222"/>
      <c r="B247" s="223"/>
      <c r="C247" s="223"/>
      <c r="D247" s="223"/>
      <c r="E247"/>
      <c r="F247" s="224"/>
      <c r="G247"/>
      <c r="H247"/>
      <c r="I247" s="225"/>
      <c r="J247" s="226"/>
      <c r="K247"/>
      <c r="L247"/>
      <c r="M247"/>
      <c r="N247"/>
      <c r="O247" s="224"/>
      <c r="P247"/>
      <c r="Q247"/>
      <c r="R247"/>
      <c r="S247"/>
      <c r="T247"/>
      <c r="U247"/>
      <c r="V247"/>
      <c r="W247"/>
      <c r="Z247"/>
      <c r="AC247" s="228"/>
      <c r="AD247"/>
    </row>
    <row r="248" spans="1:31" ht="27.75" x14ac:dyDescent="0.2">
      <c r="A248" s="222">
        <v>211018</v>
      </c>
      <c r="B248" s="223" t="s">
        <v>910</v>
      </c>
      <c r="C248" s="223" t="s">
        <v>911</v>
      </c>
      <c r="D248" s="223" t="s">
        <v>284</v>
      </c>
      <c r="E248" t="s">
        <v>374</v>
      </c>
      <c r="F248" s="224">
        <v>34633</v>
      </c>
      <c r="G248" t="s">
        <v>912</v>
      </c>
      <c r="H248" t="s">
        <v>375</v>
      </c>
      <c r="I248" s="225" t="s">
        <v>609</v>
      </c>
      <c r="J248" s="226">
        <v>0</v>
      </c>
      <c r="K248">
        <v>0</v>
      </c>
      <c r="L248">
        <v>0</v>
      </c>
      <c r="M248"/>
      <c r="N248"/>
      <c r="O248" s="224"/>
      <c r="P248"/>
      <c r="Q248"/>
      <c r="R248"/>
      <c r="S248"/>
      <c r="T248"/>
      <c r="U248"/>
      <c r="V248"/>
      <c r="W248"/>
      <c r="Z248"/>
      <c r="AC248" s="228"/>
      <c r="AD248"/>
      <c r="AE248" s="53" t="s">
        <v>2166</v>
      </c>
    </row>
    <row r="249" spans="1:31" ht="27.75" x14ac:dyDescent="0.2">
      <c r="A249" s="222">
        <v>211027</v>
      </c>
      <c r="B249" s="223" t="s">
        <v>1326</v>
      </c>
      <c r="C249" s="223" t="s">
        <v>126</v>
      </c>
      <c r="D249" s="223" t="s">
        <v>218</v>
      </c>
      <c r="E249" t="s">
        <v>374</v>
      </c>
      <c r="F249" s="224">
        <v>35074</v>
      </c>
      <c r="G249" t="s">
        <v>789</v>
      </c>
      <c r="H249" t="s">
        <v>375</v>
      </c>
      <c r="I249" s="225" t="s">
        <v>61</v>
      </c>
      <c r="J249" s="226" t="s">
        <v>376</v>
      </c>
      <c r="K249">
        <v>2013</v>
      </c>
      <c r="L249" t="s">
        <v>354</v>
      </c>
      <c r="M249"/>
      <c r="N249"/>
      <c r="O249" s="224"/>
      <c r="P249"/>
      <c r="Q249"/>
      <c r="R249"/>
      <c r="S249"/>
      <c r="T249"/>
      <c r="U249"/>
      <c r="V249"/>
      <c r="W249"/>
      <c r="Z249"/>
      <c r="AC249" s="228"/>
      <c r="AD249"/>
      <c r="AE249" s="53">
        <v>4</v>
      </c>
    </row>
    <row r="250" spans="1:31" ht="27.75" x14ac:dyDescent="0.2">
      <c r="A250" s="222">
        <v>211038</v>
      </c>
      <c r="B250" s="223" t="s">
        <v>1919</v>
      </c>
      <c r="C250" s="223" t="s">
        <v>124</v>
      </c>
      <c r="D250" s="223" t="s">
        <v>325</v>
      </c>
      <c r="E250" t="s">
        <v>374</v>
      </c>
      <c r="F250" s="224">
        <v>35169</v>
      </c>
      <c r="G250" t="s">
        <v>789</v>
      </c>
      <c r="H250" t="s">
        <v>375</v>
      </c>
      <c r="I250" s="225" t="s">
        <v>61</v>
      </c>
      <c r="J250" s="226" t="s">
        <v>376</v>
      </c>
      <c r="K250">
        <v>2014</v>
      </c>
      <c r="L250" t="s">
        <v>352</v>
      </c>
      <c r="M250"/>
      <c r="N250"/>
      <c r="O250" s="224"/>
      <c r="P250"/>
      <c r="Q250"/>
      <c r="R250"/>
      <c r="S250"/>
      <c r="T250"/>
      <c r="U250"/>
      <c r="V250"/>
      <c r="W250"/>
      <c r="Z250"/>
      <c r="AC250" s="228"/>
      <c r="AD250"/>
      <c r="AE250" s="53">
        <v>2</v>
      </c>
    </row>
    <row r="251" spans="1:31" ht="27.75" x14ac:dyDescent="0.2">
      <c r="A251" s="222">
        <v>211041</v>
      </c>
      <c r="B251" s="223" t="s">
        <v>1920</v>
      </c>
      <c r="C251" s="223" t="s">
        <v>118</v>
      </c>
      <c r="D251" s="223" t="s">
        <v>518</v>
      </c>
      <c r="E251" t="s">
        <v>373</v>
      </c>
      <c r="F251" s="224">
        <v>33516</v>
      </c>
      <c r="G251" t="s">
        <v>688</v>
      </c>
      <c r="H251" t="s">
        <v>375</v>
      </c>
      <c r="I251" s="225" t="s">
        <v>609</v>
      </c>
      <c r="J251" s="226">
        <v>0</v>
      </c>
      <c r="K251">
        <v>0</v>
      </c>
      <c r="L251">
        <v>0</v>
      </c>
      <c r="M251"/>
      <c r="N251"/>
      <c r="O251" s="224"/>
      <c r="P251"/>
      <c r="Q251"/>
      <c r="R251"/>
      <c r="S251"/>
      <c r="T251"/>
      <c r="U251"/>
      <c r="V251"/>
      <c r="W251"/>
      <c r="Z251"/>
      <c r="AC251" s="228"/>
      <c r="AD251" t="s">
        <v>660</v>
      </c>
      <c r="AE251" s="53" t="s">
        <v>2160</v>
      </c>
    </row>
    <row r="252" spans="1:31" ht="27.75" x14ac:dyDescent="0.2">
      <c r="A252" s="222">
        <v>211060</v>
      </c>
      <c r="B252" s="223" t="s">
        <v>1644</v>
      </c>
      <c r="C252" s="223" t="s">
        <v>132</v>
      </c>
      <c r="D252" s="223" t="s">
        <v>1645</v>
      </c>
      <c r="E252" t="s">
        <v>373</v>
      </c>
      <c r="F252" s="224">
        <v>34519</v>
      </c>
      <c r="G252" t="s">
        <v>352</v>
      </c>
      <c r="H252" t="s">
        <v>375</v>
      </c>
      <c r="I252" s="225" t="s">
        <v>61</v>
      </c>
      <c r="J252" s="226">
        <v>0</v>
      </c>
      <c r="K252">
        <v>0</v>
      </c>
      <c r="L252">
        <v>0</v>
      </c>
      <c r="M252"/>
      <c r="N252"/>
      <c r="O252" s="224"/>
      <c r="P252"/>
      <c r="Q252"/>
      <c r="R252"/>
      <c r="S252"/>
      <c r="T252"/>
      <c r="U252"/>
      <c r="V252"/>
      <c r="W252"/>
      <c r="Z252"/>
      <c r="AC252" s="228"/>
      <c r="AD252"/>
      <c r="AE252" s="53">
        <v>1</v>
      </c>
    </row>
    <row r="253" spans="1:31" ht="27.75" x14ac:dyDescent="0.2">
      <c r="A253" s="222"/>
      <c r="B253" s="223"/>
      <c r="C253" s="223"/>
      <c r="D253" s="223"/>
      <c r="E253"/>
      <c r="F253" s="224"/>
      <c r="G253"/>
      <c r="H253"/>
      <c r="I253" s="225"/>
      <c r="J253" s="226"/>
      <c r="K253"/>
      <c r="L253"/>
      <c r="M253"/>
      <c r="N253"/>
      <c r="O253" s="224"/>
      <c r="P253"/>
      <c r="Q253"/>
      <c r="R253"/>
      <c r="S253"/>
      <c r="T253"/>
      <c r="U253"/>
      <c r="V253"/>
      <c r="W253"/>
      <c r="Z253"/>
      <c r="AC253" s="228"/>
      <c r="AD253"/>
    </row>
    <row r="254" spans="1:31" ht="27.75" x14ac:dyDescent="0.2">
      <c r="A254" s="222"/>
      <c r="B254" s="223"/>
      <c r="C254" s="223"/>
      <c r="D254" s="223"/>
      <c r="E254"/>
      <c r="F254" s="224"/>
      <c r="G254"/>
      <c r="H254"/>
      <c r="I254" s="225"/>
      <c r="J254" s="226"/>
      <c r="K254"/>
      <c r="L254"/>
      <c r="M254"/>
      <c r="N254"/>
      <c r="O254" s="224"/>
      <c r="P254"/>
      <c r="Q254"/>
      <c r="R254"/>
      <c r="S254"/>
      <c r="T254"/>
      <c r="U254"/>
      <c r="V254"/>
      <c r="W254"/>
      <c r="Z254"/>
      <c r="AC254" s="228"/>
      <c r="AD254"/>
    </row>
    <row r="255" spans="1:31" ht="27.75" x14ac:dyDescent="0.2">
      <c r="A255" s="222"/>
      <c r="B255" s="223"/>
      <c r="C255" s="223"/>
      <c r="D255" s="223"/>
      <c r="E255"/>
      <c r="F255" s="224"/>
      <c r="G255"/>
      <c r="H255"/>
      <c r="I255" s="225"/>
      <c r="J255" s="226"/>
      <c r="K255"/>
      <c r="L255"/>
      <c r="M255"/>
      <c r="N255"/>
      <c r="O255" s="224"/>
      <c r="P255"/>
      <c r="Q255"/>
      <c r="R255"/>
      <c r="S255"/>
      <c r="T255"/>
      <c r="U255"/>
      <c r="V255"/>
      <c r="W255"/>
      <c r="Z255"/>
      <c r="AC255" s="228"/>
      <c r="AD255"/>
    </row>
    <row r="256" spans="1:31" ht="27.75" x14ac:dyDescent="0.2">
      <c r="A256" s="222"/>
      <c r="B256" s="223"/>
      <c r="C256" s="223"/>
      <c r="D256" s="223"/>
      <c r="E256"/>
      <c r="F256" s="224"/>
      <c r="G256"/>
      <c r="H256"/>
      <c r="I256" s="225"/>
      <c r="J256" s="226"/>
      <c r="K256"/>
      <c r="L256"/>
      <c r="M256"/>
      <c r="N256"/>
      <c r="O256" s="224"/>
      <c r="P256"/>
      <c r="Q256"/>
      <c r="R256"/>
      <c r="S256"/>
      <c r="T256"/>
      <c r="U256"/>
      <c r="V256"/>
      <c r="W256"/>
      <c r="Z256"/>
      <c r="AC256" s="228"/>
      <c r="AD256"/>
    </row>
    <row r="257" spans="1:31" ht="27.75" x14ac:dyDescent="0.2">
      <c r="A257" s="222">
        <v>211122</v>
      </c>
      <c r="B257" s="223" t="s">
        <v>1602</v>
      </c>
      <c r="C257" s="223" t="s">
        <v>534</v>
      </c>
      <c r="D257" s="223" t="s">
        <v>241</v>
      </c>
      <c r="E257" t="s">
        <v>374</v>
      </c>
      <c r="F257" s="224">
        <v>33897</v>
      </c>
      <c r="G257" t="s">
        <v>839</v>
      </c>
      <c r="H257" t="s">
        <v>375</v>
      </c>
      <c r="I257" s="225" t="s">
        <v>61</v>
      </c>
      <c r="J257" s="226" t="s">
        <v>376</v>
      </c>
      <c r="K257">
        <v>2010</v>
      </c>
      <c r="L257" t="s">
        <v>352</v>
      </c>
      <c r="M257"/>
      <c r="N257"/>
      <c r="O257" s="224"/>
      <c r="P257"/>
      <c r="Q257"/>
      <c r="R257"/>
      <c r="S257"/>
      <c r="T257"/>
      <c r="U257"/>
      <c r="V257"/>
      <c r="W257"/>
      <c r="Z257"/>
      <c r="AC257" s="228"/>
      <c r="AD257"/>
      <c r="AE257" s="53">
        <v>3</v>
      </c>
    </row>
    <row r="258" spans="1:31" ht="27.75" x14ac:dyDescent="0.2">
      <c r="A258" s="222">
        <v>211123</v>
      </c>
      <c r="B258" s="223" t="s">
        <v>1047</v>
      </c>
      <c r="C258" s="223" t="s">
        <v>463</v>
      </c>
      <c r="D258" s="223" t="s">
        <v>291</v>
      </c>
      <c r="E258" t="s">
        <v>374</v>
      </c>
      <c r="F258" s="224">
        <v>34478</v>
      </c>
      <c r="G258" t="s">
        <v>824</v>
      </c>
      <c r="H258" t="s">
        <v>375</v>
      </c>
      <c r="I258" s="225" t="s">
        <v>61</v>
      </c>
      <c r="J258" s="226" t="s">
        <v>376</v>
      </c>
      <c r="K258">
        <v>2014</v>
      </c>
      <c r="L258" t="s">
        <v>370</v>
      </c>
      <c r="M258"/>
      <c r="N258"/>
      <c r="O258" s="224"/>
      <c r="P258"/>
      <c r="Q258"/>
      <c r="R258"/>
      <c r="S258"/>
      <c r="T258"/>
      <c r="U258"/>
      <c r="V258"/>
      <c r="W258"/>
      <c r="Z258"/>
      <c r="AC258" s="228"/>
      <c r="AD258"/>
      <c r="AE258" s="53">
        <v>5</v>
      </c>
    </row>
    <row r="259" spans="1:31" ht="27.75" x14ac:dyDescent="0.2">
      <c r="A259" s="222">
        <v>211124</v>
      </c>
      <c r="B259" s="223" t="s">
        <v>1470</v>
      </c>
      <c r="C259" s="223" t="s">
        <v>73</v>
      </c>
      <c r="D259" s="223" t="s">
        <v>321</v>
      </c>
      <c r="E259" t="s">
        <v>373</v>
      </c>
      <c r="F259" s="224">
        <v>34128</v>
      </c>
      <c r="G259" t="s">
        <v>1088</v>
      </c>
      <c r="H259" t="s">
        <v>375</v>
      </c>
      <c r="I259" s="225" t="s">
        <v>61</v>
      </c>
      <c r="J259" s="226" t="s">
        <v>353</v>
      </c>
      <c r="K259">
        <v>2011</v>
      </c>
      <c r="L259" t="s">
        <v>354</v>
      </c>
      <c r="M259"/>
      <c r="N259"/>
      <c r="O259" s="224"/>
      <c r="P259"/>
      <c r="Q259"/>
      <c r="R259"/>
      <c r="S259"/>
      <c r="T259"/>
      <c r="U259"/>
      <c r="V259"/>
      <c r="W259"/>
      <c r="Z259"/>
      <c r="AC259" s="228"/>
      <c r="AD259"/>
      <c r="AE259" s="53">
        <v>1</v>
      </c>
    </row>
    <row r="260" spans="1:31" ht="27.75" x14ac:dyDescent="0.2">
      <c r="A260" s="222"/>
      <c r="B260" s="223"/>
      <c r="C260" s="223"/>
      <c r="D260" s="223"/>
      <c r="E260"/>
      <c r="F260" s="224"/>
      <c r="G260"/>
      <c r="H260"/>
      <c r="I260" s="225"/>
      <c r="J260" s="226"/>
      <c r="K260"/>
      <c r="L260"/>
      <c r="M260"/>
      <c r="N260"/>
      <c r="O260" s="224"/>
      <c r="P260"/>
      <c r="Q260"/>
      <c r="R260"/>
      <c r="S260"/>
      <c r="T260"/>
      <c r="U260"/>
      <c r="V260"/>
      <c r="W260"/>
      <c r="Z260"/>
      <c r="AC260" s="228"/>
      <c r="AD260"/>
    </row>
    <row r="261" spans="1:31" ht="27.75" x14ac:dyDescent="0.2">
      <c r="A261" s="222"/>
      <c r="B261" s="223"/>
      <c r="C261" s="223"/>
      <c r="D261" s="223"/>
      <c r="E261"/>
      <c r="F261" s="224"/>
      <c r="G261"/>
      <c r="H261"/>
      <c r="I261" s="225"/>
      <c r="J261" s="226"/>
      <c r="K261"/>
      <c r="L261"/>
      <c r="M261"/>
      <c r="N261"/>
      <c r="O261" s="224"/>
      <c r="P261"/>
      <c r="Q261"/>
      <c r="R261"/>
      <c r="S261"/>
      <c r="T261"/>
      <c r="U261"/>
      <c r="V261"/>
      <c r="W261"/>
      <c r="Z261"/>
      <c r="AC261" s="228"/>
      <c r="AD261"/>
    </row>
    <row r="262" spans="1:31" ht="27.75" x14ac:dyDescent="0.2">
      <c r="A262" s="222">
        <v>211142</v>
      </c>
      <c r="B262" s="223" t="s">
        <v>1327</v>
      </c>
      <c r="C262" s="223" t="s">
        <v>93</v>
      </c>
      <c r="D262" s="223" t="s">
        <v>239</v>
      </c>
      <c r="E262" t="s">
        <v>374</v>
      </c>
      <c r="F262" s="224">
        <v>35079</v>
      </c>
      <c r="G262" t="s">
        <v>1203</v>
      </c>
      <c r="H262" t="s">
        <v>375</v>
      </c>
      <c r="I262" s="225" t="s">
        <v>61</v>
      </c>
      <c r="J262" s="226" t="s">
        <v>353</v>
      </c>
      <c r="K262">
        <v>2013</v>
      </c>
      <c r="L262" t="s">
        <v>364</v>
      </c>
      <c r="M262"/>
      <c r="N262"/>
      <c r="O262" s="224"/>
      <c r="P262"/>
      <c r="Q262"/>
      <c r="R262"/>
      <c r="S262"/>
      <c r="T262"/>
      <c r="U262"/>
      <c r="V262"/>
      <c r="W262"/>
      <c r="Z262"/>
      <c r="AC262" s="228"/>
      <c r="AD262"/>
      <c r="AE262" s="53">
        <v>4</v>
      </c>
    </row>
    <row r="263" spans="1:31" ht="27.75" x14ac:dyDescent="0.2">
      <c r="A263" s="222"/>
      <c r="B263" s="223"/>
      <c r="C263" s="223"/>
      <c r="D263" s="223"/>
      <c r="E263"/>
      <c r="F263" s="224"/>
      <c r="G263"/>
      <c r="H263"/>
      <c r="I263" s="225"/>
      <c r="J263" s="226"/>
      <c r="K263"/>
      <c r="L263"/>
      <c r="M263"/>
      <c r="N263"/>
      <c r="O263" s="224"/>
      <c r="P263"/>
      <c r="Q263"/>
      <c r="R263"/>
      <c r="S263"/>
      <c r="T263"/>
      <c r="U263"/>
      <c r="V263"/>
      <c r="W263"/>
      <c r="Z263"/>
      <c r="AC263" s="228"/>
      <c r="AD263"/>
    </row>
    <row r="264" spans="1:31" ht="27.75" x14ac:dyDescent="0.2">
      <c r="A264" s="222">
        <v>211144</v>
      </c>
      <c r="B264" s="223" t="s">
        <v>913</v>
      </c>
      <c r="C264" s="223" t="s">
        <v>914</v>
      </c>
      <c r="D264" s="223" t="s">
        <v>253</v>
      </c>
      <c r="E264" t="s">
        <v>374</v>
      </c>
      <c r="F264" s="224">
        <v>35328</v>
      </c>
      <c r="G264" t="s">
        <v>915</v>
      </c>
      <c r="H264" t="s">
        <v>375</v>
      </c>
      <c r="I264" s="225" t="s">
        <v>609</v>
      </c>
      <c r="J264" s="226">
        <v>0</v>
      </c>
      <c r="K264">
        <v>0</v>
      </c>
      <c r="L264">
        <v>0</v>
      </c>
      <c r="M264"/>
      <c r="N264"/>
      <c r="O264" s="224"/>
      <c r="P264"/>
      <c r="Q264"/>
      <c r="R264"/>
      <c r="S264"/>
      <c r="T264"/>
      <c r="U264"/>
      <c r="V264"/>
      <c r="W264"/>
      <c r="Z264"/>
      <c r="AC264" s="228"/>
      <c r="AD264"/>
      <c r="AE264" s="53" t="s">
        <v>2171</v>
      </c>
    </row>
    <row r="265" spans="1:31" ht="27.75" x14ac:dyDescent="0.2">
      <c r="A265" s="222">
        <v>211150</v>
      </c>
      <c r="B265" s="223" t="s">
        <v>1620</v>
      </c>
      <c r="C265" s="223" t="s">
        <v>107</v>
      </c>
      <c r="D265" s="223" t="s">
        <v>1922</v>
      </c>
      <c r="E265" t="s">
        <v>374</v>
      </c>
      <c r="F265" s="224">
        <v>34201</v>
      </c>
      <c r="G265" t="s">
        <v>789</v>
      </c>
      <c r="H265" t="s">
        <v>375</v>
      </c>
      <c r="I265" s="225" t="s">
        <v>61</v>
      </c>
      <c r="J265" s="226" t="s">
        <v>376</v>
      </c>
      <c r="K265">
        <v>2015</v>
      </c>
      <c r="L265" t="s">
        <v>352</v>
      </c>
      <c r="M265"/>
      <c r="N265"/>
      <c r="O265" s="224"/>
      <c r="P265"/>
      <c r="Q265"/>
      <c r="R265"/>
      <c r="S265"/>
      <c r="T265"/>
      <c r="U265"/>
      <c r="V265"/>
      <c r="W265"/>
      <c r="Z265"/>
      <c r="AC265" s="228"/>
      <c r="AD265"/>
      <c r="AE265" s="53">
        <v>1</v>
      </c>
    </row>
    <row r="266" spans="1:31" ht="27.75" x14ac:dyDescent="0.2">
      <c r="A266" s="222">
        <v>211153</v>
      </c>
      <c r="B266" s="223" t="s">
        <v>1923</v>
      </c>
      <c r="C266" s="223" t="s">
        <v>855</v>
      </c>
      <c r="D266" s="223" t="s">
        <v>1924</v>
      </c>
      <c r="E266" t="s">
        <v>374</v>
      </c>
      <c r="F266" s="224">
        <v>31060</v>
      </c>
      <c r="G266" t="s">
        <v>789</v>
      </c>
      <c r="H266" t="s">
        <v>375</v>
      </c>
      <c r="I266" s="225" t="s">
        <v>61</v>
      </c>
      <c r="J266" s="226">
        <v>0</v>
      </c>
      <c r="K266">
        <v>0</v>
      </c>
      <c r="L266">
        <v>0</v>
      </c>
      <c r="M266"/>
      <c r="N266"/>
      <c r="O266" s="224"/>
      <c r="P266"/>
      <c r="Q266"/>
      <c r="R266"/>
      <c r="S266"/>
      <c r="T266"/>
      <c r="U266"/>
      <c r="V266"/>
      <c r="W266"/>
      <c r="Z266"/>
      <c r="AC266" s="227"/>
      <c r="AD266"/>
      <c r="AE266" s="53" t="s">
        <v>2187</v>
      </c>
    </row>
    <row r="267" spans="1:31" ht="27.75" x14ac:dyDescent="0.2">
      <c r="A267" s="222"/>
      <c r="B267" s="223"/>
      <c r="C267" s="223"/>
      <c r="D267" s="223"/>
      <c r="E267"/>
      <c r="F267" s="224"/>
      <c r="G267"/>
      <c r="H267"/>
      <c r="I267" s="225"/>
      <c r="J267" s="226"/>
      <c r="K267"/>
      <c r="L267"/>
      <c r="M267"/>
      <c r="N267"/>
      <c r="O267" s="224"/>
      <c r="P267"/>
      <c r="Q267"/>
      <c r="R267"/>
      <c r="S267"/>
      <c r="T267"/>
      <c r="U267"/>
      <c r="V267"/>
      <c r="W267"/>
      <c r="Z267"/>
      <c r="AC267" s="228"/>
      <c r="AD267"/>
    </row>
    <row r="268" spans="1:31" ht="27.75" x14ac:dyDescent="0.2">
      <c r="A268" s="222">
        <v>211161</v>
      </c>
      <c r="B268" s="223" t="s">
        <v>1925</v>
      </c>
      <c r="C268" s="223" t="s">
        <v>300</v>
      </c>
      <c r="D268" s="223" t="s">
        <v>497</v>
      </c>
      <c r="E268" t="s">
        <v>374</v>
      </c>
      <c r="F268" s="224">
        <v>33425</v>
      </c>
      <c r="G268" t="s">
        <v>789</v>
      </c>
      <c r="H268" t="s">
        <v>375</v>
      </c>
      <c r="I268" s="225" t="s">
        <v>61</v>
      </c>
      <c r="J268" s="226">
        <v>0</v>
      </c>
      <c r="K268">
        <v>0</v>
      </c>
      <c r="L268">
        <v>0</v>
      </c>
      <c r="M268"/>
      <c r="N268"/>
      <c r="O268" s="224"/>
      <c r="P268"/>
      <c r="Q268"/>
      <c r="R268"/>
      <c r="S268"/>
      <c r="T268"/>
      <c r="U268"/>
      <c r="V268"/>
      <c r="W268"/>
      <c r="Z268"/>
      <c r="AC268" s="228"/>
      <c r="AD268"/>
      <c r="AE268" s="53">
        <v>3</v>
      </c>
    </row>
    <row r="269" spans="1:31" ht="27.75" x14ac:dyDescent="0.2">
      <c r="A269" s="222">
        <v>211165</v>
      </c>
      <c r="B269" s="223" t="s">
        <v>876</v>
      </c>
      <c r="C269" s="223" t="s">
        <v>836</v>
      </c>
      <c r="D269" s="223" t="s">
        <v>1227</v>
      </c>
      <c r="E269" t="s">
        <v>374</v>
      </c>
      <c r="F269" s="224">
        <v>29230</v>
      </c>
      <c r="G269" t="s">
        <v>877</v>
      </c>
      <c r="H269" t="s">
        <v>375</v>
      </c>
      <c r="I269" s="225" t="s">
        <v>61</v>
      </c>
      <c r="J269" s="226" t="s">
        <v>353</v>
      </c>
      <c r="K269">
        <v>1999</v>
      </c>
      <c r="L269" t="s">
        <v>364</v>
      </c>
      <c r="M269"/>
      <c r="N269"/>
      <c r="O269" s="224"/>
      <c r="P269"/>
      <c r="Q269"/>
      <c r="R269"/>
      <c r="S269"/>
      <c r="T269"/>
      <c r="U269"/>
      <c r="V269"/>
      <c r="W269"/>
      <c r="Z269"/>
      <c r="AC269" s="228"/>
      <c r="AD269"/>
      <c r="AE269" s="53" t="s">
        <v>2190</v>
      </c>
    </row>
    <row r="270" spans="1:31" ht="27.75" x14ac:dyDescent="0.2">
      <c r="A270" s="222"/>
      <c r="B270" s="223"/>
      <c r="C270" s="223"/>
      <c r="D270" s="223"/>
      <c r="E270"/>
      <c r="F270" s="224"/>
      <c r="G270"/>
      <c r="H270"/>
      <c r="I270" s="225"/>
      <c r="J270" s="226"/>
      <c r="K270"/>
      <c r="L270"/>
      <c r="M270"/>
      <c r="N270"/>
      <c r="O270" s="224"/>
      <c r="P270"/>
      <c r="Q270"/>
      <c r="R270"/>
      <c r="S270"/>
      <c r="T270"/>
      <c r="U270"/>
      <c r="V270"/>
      <c r="W270"/>
      <c r="Z270"/>
      <c r="AC270" s="228"/>
      <c r="AD270"/>
    </row>
    <row r="271" spans="1:31" ht="27.75" x14ac:dyDescent="0.2">
      <c r="A271" s="222">
        <v>211183</v>
      </c>
      <c r="B271" s="223" t="s">
        <v>1719</v>
      </c>
      <c r="C271" s="223" t="s">
        <v>152</v>
      </c>
      <c r="D271" s="223" t="s">
        <v>253</v>
      </c>
      <c r="E271" t="s">
        <v>373</v>
      </c>
      <c r="F271" s="224">
        <v>35431</v>
      </c>
      <c r="G271" t="s">
        <v>789</v>
      </c>
      <c r="H271" t="s">
        <v>380</v>
      </c>
      <c r="I271" s="225" t="s">
        <v>61</v>
      </c>
      <c r="J271" s="226" t="s">
        <v>376</v>
      </c>
      <c r="K271">
        <v>2014</v>
      </c>
      <c r="L271" t="s">
        <v>352</v>
      </c>
      <c r="M271"/>
      <c r="N271"/>
      <c r="O271" s="224"/>
      <c r="P271"/>
      <c r="Q271"/>
      <c r="R271"/>
      <c r="S271"/>
      <c r="T271"/>
      <c r="U271"/>
      <c r="V271"/>
      <c r="W271"/>
      <c r="Z271"/>
      <c r="AC271" s="228"/>
      <c r="AD271"/>
      <c r="AE271" s="53">
        <v>2</v>
      </c>
    </row>
    <row r="272" spans="1:31" ht="27.75" x14ac:dyDescent="0.2">
      <c r="A272" s="222">
        <v>211184</v>
      </c>
      <c r="B272" s="223" t="s">
        <v>1633</v>
      </c>
      <c r="C272" s="223" t="s">
        <v>92</v>
      </c>
      <c r="D272" s="223" t="s">
        <v>246</v>
      </c>
      <c r="E272" t="s">
        <v>374</v>
      </c>
      <c r="F272" s="224">
        <v>34352</v>
      </c>
      <c r="G272" t="s">
        <v>944</v>
      </c>
      <c r="H272" t="s">
        <v>375</v>
      </c>
      <c r="I272" s="225" t="s">
        <v>61</v>
      </c>
      <c r="J272" s="226" t="s">
        <v>376</v>
      </c>
      <c r="K272">
        <v>2012</v>
      </c>
      <c r="L272" t="s">
        <v>370</v>
      </c>
      <c r="M272"/>
      <c r="N272"/>
      <c r="O272" s="224"/>
      <c r="P272"/>
      <c r="Q272"/>
      <c r="R272"/>
      <c r="S272"/>
      <c r="T272"/>
      <c r="U272"/>
      <c r="V272"/>
      <c r="W272"/>
      <c r="Z272"/>
      <c r="AC272" s="228"/>
      <c r="AD272"/>
      <c r="AE272" s="53">
        <v>3</v>
      </c>
    </row>
    <row r="273" spans="1:31" ht="27.75" x14ac:dyDescent="0.2">
      <c r="A273" s="222">
        <v>211237</v>
      </c>
      <c r="B273" s="223" t="s">
        <v>1564</v>
      </c>
      <c r="C273" s="223" t="s">
        <v>139</v>
      </c>
      <c r="D273" s="223" t="s">
        <v>306</v>
      </c>
      <c r="E273" t="s">
        <v>373</v>
      </c>
      <c r="F273" s="224">
        <v>32878</v>
      </c>
      <c r="G273" t="s">
        <v>359</v>
      </c>
      <c r="H273" t="s">
        <v>375</v>
      </c>
      <c r="I273" s="225" t="s">
        <v>61</v>
      </c>
      <c r="J273" s="226">
        <v>0</v>
      </c>
      <c r="K273">
        <v>0</v>
      </c>
      <c r="L273">
        <v>0</v>
      </c>
      <c r="M273"/>
      <c r="N273"/>
      <c r="O273" s="224"/>
      <c r="P273"/>
      <c r="Q273"/>
      <c r="R273"/>
      <c r="S273"/>
      <c r="T273"/>
      <c r="U273"/>
      <c r="V273"/>
      <c r="W273"/>
      <c r="Z273"/>
      <c r="AC273" s="228"/>
      <c r="AD273"/>
      <c r="AE273" s="53" t="s">
        <v>2181</v>
      </c>
    </row>
    <row r="274" spans="1:31" ht="27.75" x14ac:dyDescent="0.2">
      <c r="A274" s="222"/>
      <c r="B274" s="223"/>
      <c r="C274" s="223"/>
      <c r="D274" s="223"/>
      <c r="E274"/>
      <c r="F274" s="224"/>
      <c r="G274"/>
      <c r="H274"/>
      <c r="I274" s="225"/>
      <c r="J274" s="226"/>
      <c r="K274"/>
      <c r="L274"/>
      <c r="M274"/>
      <c r="N274"/>
      <c r="O274" s="224"/>
      <c r="P274"/>
      <c r="Q274"/>
      <c r="R274"/>
      <c r="S274"/>
      <c r="T274"/>
      <c r="U274"/>
      <c r="V274"/>
      <c r="W274"/>
      <c r="Z274"/>
      <c r="AC274" s="228"/>
      <c r="AD274"/>
    </row>
    <row r="275" spans="1:31" ht="27.75" x14ac:dyDescent="0.2">
      <c r="A275" s="222">
        <v>211259</v>
      </c>
      <c r="B275" s="223" t="s">
        <v>713</v>
      </c>
      <c r="C275" s="223" t="s">
        <v>154</v>
      </c>
      <c r="D275" s="223" t="s">
        <v>1468</v>
      </c>
      <c r="E275" t="s">
        <v>373</v>
      </c>
      <c r="F275" s="224">
        <v>34384</v>
      </c>
      <c r="G275" t="s">
        <v>573</v>
      </c>
      <c r="H275" t="s">
        <v>375</v>
      </c>
      <c r="I275" s="225" t="s">
        <v>61</v>
      </c>
      <c r="J275" s="226" t="s">
        <v>376</v>
      </c>
      <c r="K275">
        <v>2014</v>
      </c>
      <c r="L275" t="s">
        <v>354</v>
      </c>
      <c r="M275"/>
      <c r="N275"/>
      <c r="O275" s="224"/>
      <c r="P275"/>
      <c r="Q275"/>
      <c r="R275"/>
      <c r="S275"/>
      <c r="T275"/>
      <c r="U275"/>
      <c r="V275"/>
      <c r="W275"/>
      <c r="Z275"/>
      <c r="AC275" s="228"/>
      <c r="AD275"/>
      <c r="AE275" s="53">
        <v>3</v>
      </c>
    </row>
    <row r="276" spans="1:31" ht="27.75" x14ac:dyDescent="0.2">
      <c r="A276" s="222">
        <v>211264</v>
      </c>
      <c r="B276" s="223" t="s">
        <v>859</v>
      </c>
      <c r="C276" s="223" t="s">
        <v>86</v>
      </c>
      <c r="D276" s="223" t="s">
        <v>310</v>
      </c>
      <c r="E276" t="s">
        <v>373</v>
      </c>
      <c r="F276" s="224">
        <v>35307</v>
      </c>
      <c r="G276" t="s">
        <v>352</v>
      </c>
      <c r="H276" t="s">
        <v>375</v>
      </c>
      <c r="I276" s="225" t="s">
        <v>61</v>
      </c>
      <c r="J276" s="226">
        <v>0</v>
      </c>
      <c r="K276">
        <v>0</v>
      </c>
      <c r="L276">
        <v>0</v>
      </c>
      <c r="M276"/>
      <c r="N276"/>
      <c r="O276" s="224"/>
      <c r="P276"/>
      <c r="Q276"/>
      <c r="R276"/>
      <c r="S276"/>
      <c r="T276"/>
      <c r="U276"/>
      <c r="V276"/>
      <c r="W276"/>
      <c r="Z276"/>
      <c r="AC276" s="227"/>
      <c r="AD276"/>
      <c r="AE276" s="53">
        <v>6</v>
      </c>
    </row>
    <row r="277" spans="1:31" ht="27.75" x14ac:dyDescent="0.2">
      <c r="A277" s="222"/>
      <c r="B277" s="223"/>
      <c r="C277" s="223"/>
      <c r="D277" s="223"/>
      <c r="E277"/>
      <c r="F277" s="224"/>
      <c r="G277"/>
      <c r="H277"/>
      <c r="I277" s="225"/>
      <c r="J277" s="226"/>
      <c r="K277"/>
      <c r="L277"/>
      <c r="M277"/>
      <c r="N277"/>
      <c r="O277" s="224"/>
      <c r="P277"/>
      <c r="Q277"/>
      <c r="R277"/>
      <c r="S277"/>
      <c r="T277"/>
      <c r="U277"/>
      <c r="V277"/>
      <c r="W277"/>
      <c r="Z277"/>
      <c r="AC277" s="228"/>
      <c r="AD277"/>
    </row>
    <row r="278" spans="1:31" ht="27.75" x14ac:dyDescent="0.2">
      <c r="A278" s="222">
        <v>211291</v>
      </c>
      <c r="B278" s="223" t="s">
        <v>1290</v>
      </c>
      <c r="C278" s="223" t="s">
        <v>68</v>
      </c>
      <c r="D278" s="223" t="s">
        <v>1926</v>
      </c>
      <c r="E278" t="s">
        <v>374</v>
      </c>
      <c r="F278" s="224">
        <v>33263</v>
      </c>
      <c r="G278" t="s">
        <v>789</v>
      </c>
      <c r="H278" t="s">
        <v>375</v>
      </c>
      <c r="I278" s="225" t="s">
        <v>61</v>
      </c>
      <c r="J278" s="226" t="s">
        <v>376</v>
      </c>
      <c r="K278">
        <v>2014</v>
      </c>
      <c r="L278" t="s">
        <v>352</v>
      </c>
      <c r="M278"/>
      <c r="N278"/>
      <c r="O278" s="224"/>
      <c r="P278"/>
      <c r="Q278"/>
      <c r="R278"/>
      <c r="S278"/>
      <c r="T278"/>
      <c r="U278"/>
      <c r="V278"/>
      <c r="W278"/>
      <c r="Z278"/>
      <c r="AC278" s="228"/>
      <c r="AD278"/>
      <c r="AE278" s="53">
        <v>4</v>
      </c>
    </row>
    <row r="279" spans="1:31" ht="27.75" x14ac:dyDescent="0.2">
      <c r="A279" s="222">
        <v>211309</v>
      </c>
      <c r="B279" s="223" t="s">
        <v>1659</v>
      </c>
      <c r="C279" s="223" t="s">
        <v>1205</v>
      </c>
      <c r="D279" s="223" t="s">
        <v>247</v>
      </c>
      <c r="E279" t="s">
        <v>373</v>
      </c>
      <c r="F279" s="224">
        <v>34701</v>
      </c>
      <c r="G279" t="s">
        <v>789</v>
      </c>
      <c r="H279" t="s">
        <v>375</v>
      </c>
      <c r="I279" s="225" t="s">
        <v>61</v>
      </c>
      <c r="J279" s="226" t="s">
        <v>353</v>
      </c>
      <c r="K279">
        <v>2012</v>
      </c>
      <c r="L279" t="s">
        <v>354</v>
      </c>
      <c r="M279"/>
      <c r="N279"/>
      <c r="O279" s="224"/>
      <c r="P279"/>
      <c r="Q279"/>
      <c r="R279"/>
      <c r="S279"/>
      <c r="T279"/>
      <c r="U279"/>
      <c r="V279"/>
      <c r="W279"/>
      <c r="Z279"/>
      <c r="AC279" s="228"/>
      <c r="AD279"/>
      <c r="AE279" s="53" t="s">
        <v>2181</v>
      </c>
    </row>
    <row r="280" spans="1:31" ht="27.75" x14ac:dyDescent="0.2">
      <c r="A280" s="222">
        <v>211310</v>
      </c>
      <c r="B280" s="223" t="s">
        <v>1274</v>
      </c>
      <c r="C280" s="223" t="s">
        <v>491</v>
      </c>
      <c r="D280" s="223" t="s">
        <v>230</v>
      </c>
      <c r="E280" t="s">
        <v>374</v>
      </c>
      <c r="F280" s="224">
        <v>32509</v>
      </c>
      <c r="G280" t="s">
        <v>996</v>
      </c>
      <c r="H280" t="s">
        <v>375</v>
      </c>
      <c r="I280" s="225" t="s">
        <v>61</v>
      </c>
      <c r="J280" s="226" t="s">
        <v>376</v>
      </c>
      <c r="K280">
        <v>2007</v>
      </c>
      <c r="L280" t="s">
        <v>352</v>
      </c>
      <c r="M280"/>
      <c r="N280"/>
      <c r="O280" s="224"/>
      <c r="P280"/>
      <c r="Q280"/>
      <c r="R280"/>
      <c r="S280"/>
      <c r="T280"/>
      <c r="U280"/>
      <c r="V280"/>
      <c r="W280"/>
      <c r="Z280"/>
      <c r="AC280" s="228"/>
      <c r="AD280"/>
      <c r="AE280" s="53">
        <v>4</v>
      </c>
    </row>
    <row r="281" spans="1:31" ht="27.75" x14ac:dyDescent="0.2">
      <c r="A281" s="222">
        <v>211317</v>
      </c>
      <c r="B281" s="223" t="s">
        <v>1638</v>
      </c>
      <c r="C281" s="223" t="s">
        <v>1639</v>
      </c>
      <c r="D281" s="223" t="s">
        <v>248</v>
      </c>
      <c r="E281" t="s">
        <v>373</v>
      </c>
      <c r="F281" s="224">
        <v>34410</v>
      </c>
      <c r="G281" t="s">
        <v>589</v>
      </c>
      <c r="H281" t="s">
        <v>375</v>
      </c>
      <c r="I281" s="225" t="s">
        <v>61</v>
      </c>
      <c r="J281" s="226" t="s">
        <v>353</v>
      </c>
      <c r="K281">
        <v>2011</v>
      </c>
      <c r="L281" t="s">
        <v>365</v>
      </c>
      <c r="M281"/>
      <c r="N281"/>
      <c r="O281" s="224"/>
      <c r="P281"/>
      <c r="Q281"/>
      <c r="R281"/>
      <c r="S281"/>
      <c r="T281"/>
      <c r="U281"/>
      <c r="V281"/>
      <c r="W281"/>
      <c r="Z281"/>
      <c r="AC281" s="228"/>
      <c r="AD281"/>
      <c r="AE281" s="53">
        <v>3</v>
      </c>
    </row>
    <row r="282" spans="1:31" ht="27.75" x14ac:dyDescent="0.2">
      <c r="A282" s="222">
        <v>211319</v>
      </c>
      <c r="B282" s="223" t="s">
        <v>1452</v>
      </c>
      <c r="C282" s="223" t="s">
        <v>72</v>
      </c>
      <c r="D282" s="223" t="s">
        <v>217</v>
      </c>
      <c r="E282" t="s">
        <v>373</v>
      </c>
      <c r="F282" s="224">
        <v>34700</v>
      </c>
      <c r="G282" t="s">
        <v>1453</v>
      </c>
      <c r="H282" t="s">
        <v>375</v>
      </c>
      <c r="I282" s="225" t="s">
        <v>61</v>
      </c>
      <c r="J282" s="226" t="s">
        <v>376</v>
      </c>
      <c r="K282">
        <v>2014</v>
      </c>
      <c r="L282" t="s">
        <v>354</v>
      </c>
      <c r="M282"/>
      <c r="N282"/>
      <c r="O282" s="224"/>
      <c r="P282"/>
      <c r="Q282"/>
      <c r="R282"/>
      <c r="S282"/>
      <c r="T282"/>
      <c r="U282"/>
      <c r="V282"/>
      <c r="W282"/>
      <c r="Z282"/>
      <c r="AC282" s="228"/>
      <c r="AD282"/>
      <c r="AE282" s="53">
        <v>5</v>
      </c>
    </row>
    <row r="283" spans="1:31" ht="27.75" x14ac:dyDescent="0.2">
      <c r="A283" s="222"/>
      <c r="B283" s="223"/>
      <c r="C283" s="223"/>
      <c r="D283" s="223"/>
      <c r="E283"/>
      <c r="F283" s="224"/>
      <c r="G283"/>
      <c r="H283"/>
      <c r="I283" s="225"/>
      <c r="J283" s="226"/>
      <c r="K283"/>
      <c r="L283"/>
      <c r="M283"/>
      <c r="N283"/>
      <c r="O283" s="224"/>
      <c r="P283"/>
      <c r="Q283"/>
      <c r="R283"/>
      <c r="S283"/>
      <c r="T283"/>
      <c r="U283"/>
      <c r="V283"/>
      <c r="W283"/>
      <c r="Z283"/>
      <c r="AC283" s="228"/>
      <c r="AD283"/>
    </row>
    <row r="284" spans="1:31" ht="27.75" x14ac:dyDescent="0.2">
      <c r="A284" s="222"/>
      <c r="B284" s="223"/>
      <c r="C284" s="223"/>
      <c r="D284" s="223"/>
      <c r="E284"/>
      <c r="F284" s="224"/>
      <c r="G284"/>
      <c r="H284"/>
      <c r="I284" s="225"/>
      <c r="J284" s="226"/>
      <c r="K284"/>
      <c r="L284"/>
      <c r="M284"/>
      <c r="N284"/>
      <c r="O284" s="224"/>
      <c r="P284"/>
      <c r="Q284"/>
      <c r="R284"/>
      <c r="S284"/>
      <c r="T284"/>
      <c r="U284"/>
      <c r="V284"/>
      <c r="W284"/>
      <c r="Z284"/>
      <c r="AC284" s="228"/>
      <c r="AD284"/>
    </row>
    <row r="285" spans="1:31" ht="27.75" x14ac:dyDescent="0.2">
      <c r="A285" s="222"/>
      <c r="B285" s="223"/>
      <c r="C285" s="223"/>
      <c r="D285" s="223"/>
      <c r="E285"/>
      <c r="F285" s="224"/>
      <c r="G285"/>
      <c r="H285"/>
      <c r="I285" s="225"/>
      <c r="J285" s="226"/>
      <c r="K285"/>
      <c r="L285"/>
      <c r="M285"/>
      <c r="N285"/>
      <c r="O285" s="224"/>
      <c r="P285"/>
      <c r="Q285"/>
      <c r="R285"/>
      <c r="S285"/>
      <c r="T285"/>
      <c r="U285"/>
      <c r="V285"/>
      <c r="W285"/>
      <c r="Z285"/>
      <c r="AC285" s="228"/>
      <c r="AD285"/>
    </row>
    <row r="286" spans="1:31" ht="27.75" x14ac:dyDescent="0.2">
      <c r="A286" s="222"/>
      <c r="B286" s="223"/>
      <c r="C286" s="223"/>
      <c r="D286" s="223"/>
      <c r="E286"/>
      <c r="F286" s="224"/>
      <c r="G286"/>
      <c r="H286"/>
      <c r="I286" s="225"/>
      <c r="J286" s="226"/>
      <c r="K286"/>
      <c r="L286"/>
      <c r="M286"/>
      <c r="N286"/>
      <c r="O286" s="224"/>
      <c r="P286"/>
      <c r="Q286"/>
      <c r="R286"/>
      <c r="S286"/>
      <c r="T286"/>
      <c r="U286"/>
      <c r="V286"/>
      <c r="W286"/>
      <c r="Z286"/>
      <c r="AC286" s="228"/>
      <c r="AD286"/>
    </row>
    <row r="287" spans="1:31" ht="27.75" x14ac:dyDescent="0.2">
      <c r="A287" s="222">
        <v>211358</v>
      </c>
      <c r="B287" s="223" t="s">
        <v>1309</v>
      </c>
      <c r="C287" s="223" t="s">
        <v>152</v>
      </c>
      <c r="D287" s="223" t="s">
        <v>686</v>
      </c>
      <c r="E287" t="s">
        <v>374</v>
      </c>
      <c r="F287" s="224">
        <v>34335</v>
      </c>
      <c r="G287" t="s">
        <v>362</v>
      </c>
      <c r="H287" t="s">
        <v>375</v>
      </c>
      <c r="I287" s="225" t="s">
        <v>61</v>
      </c>
      <c r="J287" s="226" t="s">
        <v>353</v>
      </c>
      <c r="K287">
        <v>2015</v>
      </c>
      <c r="L287" t="s">
        <v>362</v>
      </c>
      <c r="M287"/>
      <c r="N287"/>
      <c r="O287" s="224"/>
      <c r="P287"/>
      <c r="Q287"/>
      <c r="R287"/>
      <c r="S287"/>
      <c r="T287"/>
      <c r="U287"/>
      <c r="V287"/>
      <c r="W287"/>
      <c r="Z287"/>
      <c r="AC287" s="228"/>
      <c r="AD287"/>
      <c r="AE287" s="53">
        <v>4</v>
      </c>
    </row>
    <row r="288" spans="1:31" ht="27.75" x14ac:dyDescent="0.2">
      <c r="A288" s="222"/>
      <c r="B288" s="223"/>
      <c r="C288" s="223"/>
      <c r="D288" s="223"/>
      <c r="E288"/>
      <c r="F288" s="224"/>
      <c r="G288"/>
      <c r="H288"/>
      <c r="I288" s="225"/>
      <c r="J288" s="226"/>
      <c r="K288"/>
      <c r="L288"/>
      <c r="M288"/>
      <c r="N288"/>
      <c r="O288" s="224"/>
      <c r="P288"/>
      <c r="Q288"/>
      <c r="R288"/>
      <c r="S288"/>
      <c r="T288"/>
      <c r="U288"/>
      <c r="V288"/>
      <c r="W288"/>
      <c r="Z288"/>
      <c r="AC288" s="228"/>
      <c r="AD288"/>
    </row>
    <row r="289" spans="1:31" ht="27.75" x14ac:dyDescent="0.2">
      <c r="A289" s="222">
        <v>211381</v>
      </c>
      <c r="B289" s="223" t="s">
        <v>1699</v>
      </c>
      <c r="C289" s="223" t="s">
        <v>65</v>
      </c>
      <c r="D289" s="223" t="s">
        <v>248</v>
      </c>
      <c r="E289" t="s">
        <v>374</v>
      </c>
      <c r="F289" s="224">
        <v>35089</v>
      </c>
      <c r="G289" t="s">
        <v>789</v>
      </c>
      <c r="H289" t="s">
        <v>375</v>
      </c>
      <c r="I289" s="225" t="s">
        <v>61</v>
      </c>
      <c r="J289" s="226" t="s">
        <v>376</v>
      </c>
      <c r="K289">
        <v>2014</v>
      </c>
      <c r="L289" t="s">
        <v>352</v>
      </c>
      <c r="M289"/>
      <c r="N289"/>
      <c r="O289" s="224"/>
      <c r="P289"/>
      <c r="Q289"/>
      <c r="R289"/>
      <c r="S289"/>
      <c r="T289"/>
      <c r="U289"/>
      <c r="V289"/>
      <c r="W289"/>
      <c r="Z289"/>
      <c r="AC289" s="228"/>
      <c r="AD289"/>
      <c r="AE289" s="53">
        <v>2</v>
      </c>
    </row>
    <row r="290" spans="1:31" ht="27.75" x14ac:dyDescent="0.2">
      <c r="A290" s="222">
        <v>211383</v>
      </c>
      <c r="B290" s="223" t="s">
        <v>1550</v>
      </c>
      <c r="C290" s="223" t="s">
        <v>78</v>
      </c>
      <c r="D290" s="223" t="s">
        <v>254</v>
      </c>
      <c r="E290" t="s">
        <v>374</v>
      </c>
      <c r="F290" s="224">
        <v>32488</v>
      </c>
      <c r="G290" t="s">
        <v>700</v>
      </c>
      <c r="H290" t="s">
        <v>375</v>
      </c>
      <c r="I290" s="225" t="s">
        <v>61</v>
      </c>
      <c r="J290" s="226">
        <v>0</v>
      </c>
      <c r="K290">
        <v>0</v>
      </c>
      <c r="L290">
        <v>0</v>
      </c>
      <c r="M290"/>
      <c r="N290"/>
      <c r="O290" s="224"/>
      <c r="P290"/>
      <c r="Q290"/>
      <c r="R290"/>
      <c r="S290"/>
      <c r="T290"/>
      <c r="U290"/>
      <c r="V290"/>
      <c r="W290"/>
      <c r="Z290"/>
      <c r="AC290" s="228"/>
      <c r="AD290"/>
      <c r="AE290" s="53">
        <v>2</v>
      </c>
    </row>
    <row r="291" spans="1:31" ht="27.75" x14ac:dyDescent="0.2">
      <c r="A291" s="222">
        <v>211388</v>
      </c>
      <c r="B291" s="223" t="s">
        <v>1632</v>
      </c>
      <c r="C291" s="223" t="s">
        <v>68</v>
      </c>
      <c r="D291" s="223" t="s">
        <v>335</v>
      </c>
      <c r="E291" t="s">
        <v>374</v>
      </c>
      <c r="F291" s="224">
        <v>34344</v>
      </c>
      <c r="G291" t="s">
        <v>796</v>
      </c>
      <c r="H291" t="s">
        <v>375</v>
      </c>
      <c r="I291" s="225" t="s">
        <v>61</v>
      </c>
      <c r="J291" s="226">
        <v>0</v>
      </c>
      <c r="K291">
        <v>0</v>
      </c>
      <c r="L291">
        <v>0</v>
      </c>
      <c r="M291"/>
      <c r="N291"/>
      <c r="O291" s="224"/>
      <c r="P291"/>
      <c r="Q291"/>
      <c r="R291"/>
      <c r="S291"/>
      <c r="T291"/>
      <c r="U291"/>
      <c r="V291"/>
      <c r="W291"/>
      <c r="Z291"/>
      <c r="AC291" s="228"/>
      <c r="AD291"/>
      <c r="AE291" s="53">
        <v>1</v>
      </c>
    </row>
    <row r="292" spans="1:31" ht="27.75" x14ac:dyDescent="0.2">
      <c r="A292" s="222">
        <v>211389</v>
      </c>
      <c r="B292" s="223" t="s">
        <v>1927</v>
      </c>
      <c r="C292" s="223" t="s">
        <v>73</v>
      </c>
      <c r="D292" s="223" t="s">
        <v>237</v>
      </c>
      <c r="E292" t="s">
        <v>374</v>
      </c>
      <c r="F292" s="224">
        <v>34881</v>
      </c>
      <c r="G292" t="s">
        <v>809</v>
      </c>
      <c r="H292" t="s">
        <v>380</v>
      </c>
      <c r="I292" s="225" t="s">
        <v>61</v>
      </c>
      <c r="J292" s="226" t="s">
        <v>376</v>
      </c>
      <c r="K292">
        <v>2013</v>
      </c>
      <c r="L292" t="s">
        <v>352</v>
      </c>
      <c r="M292"/>
      <c r="N292"/>
      <c r="O292" s="224"/>
      <c r="P292"/>
      <c r="Q292"/>
      <c r="R292"/>
      <c r="S292"/>
      <c r="T292"/>
      <c r="U292"/>
      <c r="V292"/>
      <c r="W292"/>
      <c r="Z292"/>
      <c r="AC292" s="228"/>
      <c r="AD292"/>
      <c r="AE292" s="53">
        <v>5</v>
      </c>
    </row>
    <row r="293" spans="1:31" ht="27.75" x14ac:dyDescent="0.35">
      <c r="A293" s="232"/>
      <c r="B293" s="232"/>
      <c r="C293" s="232"/>
      <c r="D293" s="232"/>
      <c r="E293"/>
      <c r="F293" s="224"/>
      <c r="G293"/>
      <c r="H293"/>
      <c r="I293" s="225"/>
      <c r="J293" s="226"/>
      <c r="K293"/>
      <c r="L293"/>
      <c r="M293"/>
      <c r="N293"/>
      <c r="O293" s="224"/>
      <c r="P293"/>
      <c r="Q293"/>
      <c r="R293"/>
      <c r="S293"/>
      <c r="T293"/>
      <c r="U293"/>
      <c r="V293"/>
      <c r="W293"/>
      <c r="Z293"/>
      <c r="AC293" s="228"/>
      <c r="AD293"/>
    </row>
    <row r="294" spans="1:31" ht="27.75" x14ac:dyDescent="0.2">
      <c r="A294" s="222">
        <v>211407</v>
      </c>
      <c r="B294" s="223" t="s">
        <v>1704</v>
      </c>
      <c r="C294" s="223" t="s">
        <v>164</v>
      </c>
      <c r="D294" s="223" t="s">
        <v>480</v>
      </c>
      <c r="E294" t="s">
        <v>373</v>
      </c>
      <c r="F294" s="224">
        <v>35154</v>
      </c>
      <c r="G294" t="s">
        <v>790</v>
      </c>
      <c r="H294" t="s">
        <v>375</v>
      </c>
      <c r="I294" s="225" t="s">
        <v>61</v>
      </c>
      <c r="J294" s="226" t="s">
        <v>376</v>
      </c>
      <c r="K294">
        <v>2014</v>
      </c>
      <c r="L294" t="s">
        <v>352</v>
      </c>
      <c r="M294"/>
      <c r="N294"/>
      <c r="O294" s="224"/>
      <c r="P294"/>
      <c r="Q294"/>
      <c r="R294"/>
      <c r="S294"/>
      <c r="T294"/>
      <c r="U294"/>
      <c r="V294"/>
      <c r="W294"/>
      <c r="Z294"/>
      <c r="AC294" s="228"/>
      <c r="AD294"/>
      <c r="AE294" s="53">
        <v>3</v>
      </c>
    </row>
    <row r="295" spans="1:31" ht="27.75" x14ac:dyDescent="0.2">
      <c r="A295" s="222">
        <v>211410</v>
      </c>
      <c r="B295" s="223" t="s">
        <v>1655</v>
      </c>
      <c r="C295" s="223" t="s">
        <v>138</v>
      </c>
      <c r="D295" s="223" t="s">
        <v>228</v>
      </c>
      <c r="E295" t="s">
        <v>374</v>
      </c>
      <c r="F295" s="224">
        <v>34700</v>
      </c>
      <c r="G295" t="s">
        <v>789</v>
      </c>
      <c r="H295" t="s">
        <v>375</v>
      </c>
      <c r="I295" s="225" t="s">
        <v>61</v>
      </c>
      <c r="J295" s="226">
        <v>0</v>
      </c>
      <c r="K295">
        <v>0</v>
      </c>
      <c r="L295">
        <v>0</v>
      </c>
      <c r="M295"/>
      <c r="N295"/>
      <c r="O295" s="224"/>
      <c r="P295"/>
      <c r="Q295"/>
      <c r="R295"/>
      <c r="S295"/>
      <c r="T295"/>
      <c r="U295"/>
      <c r="V295"/>
      <c r="W295"/>
      <c r="Z295"/>
      <c r="AC295" s="228"/>
      <c r="AD295"/>
      <c r="AE295" s="53" t="s">
        <v>2181</v>
      </c>
    </row>
    <row r="296" spans="1:31" ht="27.75" x14ac:dyDescent="0.2">
      <c r="A296" s="222">
        <v>211415</v>
      </c>
      <c r="B296" s="223" t="s">
        <v>1687</v>
      </c>
      <c r="C296" s="223" t="s">
        <v>1204</v>
      </c>
      <c r="D296" s="223" t="s">
        <v>1928</v>
      </c>
      <c r="E296" t="s">
        <v>373</v>
      </c>
      <c r="F296" s="224">
        <v>34941</v>
      </c>
      <c r="G296" t="s">
        <v>789</v>
      </c>
      <c r="H296" t="s">
        <v>375</v>
      </c>
      <c r="I296" s="225" t="s">
        <v>61</v>
      </c>
      <c r="J296" s="226">
        <v>0</v>
      </c>
      <c r="K296">
        <v>0</v>
      </c>
      <c r="L296">
        <v>0</v>
      </c>
      <c r="M296"/>
      <c r="N296"/>
      <c r="O296" s="224"/>
      <c r="P296"/>
      <c r="Q296"/>
      <c r="R296"/>
      <c r="S296"/>
      <c r="T296"/>
      <c r="U296"/>
      <c r="V296"/>
      <c r="W296"/>
      <c r="Z296"/>
      <c r="AC296" s="228"/>
      <c r="AD296"/>
      <c r="AE296" s="53" t="s">
        <v>2181</v>
      </c>
    </row>
    <row r="297" spans="1:31" ht="27.75" x14ac:dyDescent="0.2">
      <c r="A297" s="222">
        <v>211419</v>
      </c>
      <c r="B297" s="223" t="s">
        <v>1436</v>
      </c>
      <c r="C297" s="223" t="s">
        <v>90</v>
      </c>
      <c r="D297" s="223" t="s">
        <v>241</v>
      </c>
      <c r="E297" t="s">
        <v>373</v>
      </c>
      <c r="F297" s="224">
        <v>32880</v>
      </c>
      <c r="G297" t="s">
        <v>567</v>
      </c>
      <c r="H297" t="s">
        <v>380</v>
      </c>
      <c r="I297" s="225" t="s">
        <v>609</v>
      </c>
      <c r="J297" s="226">
        <v>0</v>
      </c>
      <c r="K297">
        <v>0</v>
      </c>
      <c r="L297">
        <v>0</v>
      </c>
      <c r="M297"/>
      <c r="N297"/>
      <c r="O297" s="224"/>
      <c r="P297"/>
      <c r="Q297"/>
      <c r="R297"/>
      <c r="S297"/>
      <c r="T297"/>
      <c r="U297"/>
      <c r="V297"/>
      <c r="W297"/>
      <c r="Z297"/>
      <c r="AC297" s="227"/>
      <c r="AD297" t="s">
        <v>660</v>
      </c>
      <c r="AE297" s="53" t="s">
        <v>2160</v>
      </c>
    </row>
    <row r="298" spans="1:31" ht="27.75" x14ac:dyDescent="0.2">
      <c r="A298" s="222">
        <v>211420</v>
      </c>
      <c r="B298" s="223" t="s">
        <v>1722</v>
      </c>
      <c r="C298" s="223" t="s">
        <v>535</v>
      </c>
      <c r="D298" s="223" t="s">
        <v>1929</v>
      </c>
      <c r="E298" t="s">
        <v>373</v>
      </c>
      <c r="F298" s="224">
        <v>35431</v>
      </c>
      <c r="G298" t="s">
        <v>572</v>
      </c>
      <c r="H298" t="s">
        <v>380</v>
      </c>
      <c r="I298" s="225" t="s">
        <v>61</v>
      </c>
      <c r="J298" s="226" t="s">
        <v>376</v>
      </c>
      <c r="K298">
        <v>2014</v>
      </c>
      <c r="L298" t="s">
        <v>352</v>
      </c>
      <c r="M298"/>
      <c r="N298"/>
      <c r="O298" s="224"/>
      <c r="P298"/>
      <c r="Q298"/>
      <c r="R298"/>
      <c r="S298"/>
      <c r="T298"/>
      <c r="U298"/>
      <c r="V298"/>
      <c r="W298"/>
      <c r="Z298"/>
      <c r="AC298" s="228"/>
      <c r="AD298"/>
      <c r="AE298" s="53">
        <v>1</v>
      </c>
    </row>
    <row r="299" spans="1:31" ht="27.75" x14ac:dyDescent="0.2">
      <c r="A299" s="222"/>
      <c r="B299" s="223"/>
      <c r="C299" s="223"/>
      <c r="D299" s="223"/>
      <c r="E299"/>
      <c r="F299" s="224"/>
      <c r="G299"/>
      <c r="H299"/>
      <c r="I299" s="225"/>
      <c r="J299" s="226"/>
      <c r="K299"/>
      <c r="L299"/>
      <c r="M299"/>
      <c r="N299"/>
      <c r="O299" s="224"/>
      <c r="P299"/>
      <c r="Q299"/>
      <c r="R299"/>
      <c r="S299"/>
      <c r="T299"/>
      <c r="U299"/>
      <c r="V299"/>
      <c r="W299"/>
      <c r="Z299"/>
      <c r="AC299" s="228"/>
      <c r="AD299"/>
    </row>
    <row r="300" spans="1:31" ht="27.75" x14ac:dyDescent="0.2">
      <c r="A300" s="222"/>
      <c r="B300" s="223"/>
      <c r="C300" s="223"/>
      <c r="D300" s="223"/>
      <c r="E300"/>
      <c r="F300" s="224"/>
      <c r="G300"/>
      <c r="H300"/>
      <c r="I300" s="225"/>
      <c r="J300" s="226"/>
      <c r="K300"/>
      <c r="L300"/>
      <c r="M300"/>
      <c r="N300"/>
      <c r="O300" s="224"/>
      <c r="P300"/>
      <c r="Q300"/>
      <c r="R300"/>
      <c r="S300"/>
      <c r="T300"/>
      <c r="U300"/>
      <c r="V300"/>
      <c r="W300"/>
      <c r="Z300"/>
      <c r="AC300" s="228"/>
      <c r="AD300"/>
    </row>
    <row r="301" spans="1:31" ht="27.75" x14ac:dyDescent="0.2">
      <c r="A301" s="222">
        <v>211428</v>
      </c>
      <c r="B301" s="223" t="s">
        <v>1683</v>
      </c>
      <c r="C301" s="223" t="s">
        <v>923</v>
      </c>
      <c r="D301" s="223" t="s">
        <v>486</v>
      </c>
      <c r="E301" t="s">
        <v>373</v>
      </c>
      <c r="F301" s="224">
        <v>34866</v>
      </c>
      <c r="G301" t="s">
        <v>789</v>
      </c>
      <c r="H301" t="s">
        <v>375</v>
      </c>
      <c r="I301" s="225" t="s">
        <v>61</v>
      </c>
      <c r="J301" s="226" t="s">
        <v>376</v>
      </c>
      <c r="K301">
        <v>2014</v>
      </c>
      <c r="L301" t="s">
        <v>352</v>
      </c>
      <c r="M301"/>
      <c r="N301"/>
      <c r="O301" s="224"/>
      <c r="P301"/>
      <c r="Q301"/>
      <c r="R301"/>
      <c r="S301"/>
      <c r="T301"/>
      <c r="U301"/>
      <c r="V301"/>
      <c r="W301"/>
      <c r="Z301"/>
      <c r="AC301" s="228"/>
      <c r="AD301"/>
      <c r="AE301" s="53" t="s">
        <v>2181</v>
      </c>
    </row>
    <row r="302" spans="1:31" ht="27.75" x14ac:dyDescent="0.2">
      <c r="A302" s="222">
        <v>211439</v>
      </c>
      <c r="B302" s="223" t="s">
        <v>1303</v>
      </c>
      <c r="C302" s="223" t="s">
        <v>132</v>
      </c>
      <c r="D302" s="223" t="s">
        <v>478</v>
      </c>
      <c r="E302" t="s">
        <v>373</v>
      </c>
      <c r="F302" s="224">
        <v>34097</v>
      </c>
      <c r="G302" t="s">
        <v>1304</v>
      </c>
      <c r="H302" t="s">
        <v>375</v>
      </c>
      <c r="I302" s="225" t="s">
        <v>61</v>
      </c>
      <c r="J302" s="226" t="s">
        <v>353</v>
      </c>
      <c r="K302">
        <v>2011</v>
      </c>
      <c r="L302" t="s">
        <v>352</v>
      </c>
      <c r="M302"/>
      <c r="N302"/>
      <c r="O302" s="224"/>
      <c r="P302"/>
      <c r="Q302"/>
      <c r="R302"/>
      <c r="S302"/>
      <c r="T302"/>
      <c r="U302"/>
      <c r="V302"/>
      <c r="W302"/>
      <c r="Z302"/>
      <c r="AC302" s="228"/>
      <c r="AD302"/>
      <c r="AE302" s="53" t="e">
        <v>#N/A</v>
      </c>
    </row>
    <row r="303" spans="1:31" ht="27.75" x14ac:dyDescent="0.2">
      <c r="A303" s="222"/>
      <c r="B303" s="223"/>
      <c r="C303" s="223"/>
      <c r="D303" s="223"/>
      <c r="E303"/>
      <c r="F303" s="224"/>
      <c r="G303"/>
      <c r="H303"/>
      <c r="I303" s="225"/>
      <c r="J303" s="226"/>
      <c r="K303"/>
      <c r="L303"/>
      <c r="M303"/>
      <c r="N303"/>
      <c r="O303" s="224"/>
      <c r="P303"/>
      <c r="Q303"/>
      <c r="R303"/>
      <c r="S303"/>
      <c r="T303"/>
      <c r="U303"/>
      <c r="V303"/>
      <c r="W303"/>
      <c r="Z303"/>
      <c r="AC303" s="228"/>
      <c r="AD303"/>
    </row>
    <row r="304" spans="1:31" ht="27.75" x14ac:dyDescent="0.2">
      <c r="A304" s="222">
        <v>211454</v>
      </c>
      <c r="B304" s="223" t="s">
        <v>1707</v>
      </c>
      <c r="C304" s="223" t="s">
        <v>1390</v>
      </c>
      <c r="D304" s="223" t="s">
        <v>1258</v>
      </c>
      <c r="E304" t="s">
        <v>373</v>
      </c>
      <c r="F304" s="224">
        <v>35180</v>
      </c>
      <c r="G304" t="s">
        <v>352</v>
      </c>
      <c r="H304" t="s">
        <v>375</v>
      </c>
      <c r="I304" s="225" t="s">
        <v>61</v>
      </c>
      <c r="J304" s="226">
        <v>0</v>
      </c>
      <c r="K304">
        <v>0</v>
      </c>
      <c r="L304">
        <v>0</v>
      </c>
      <c r="M304"/>
      <c r="N304"/>
      <c r="O304" s="224"/>
      <c r="P304"/>
      <c r="Q304"/>
      <c r="R304"/>
      <c r="S304"/>
      <c r="T304"/>
      <c r="U304"/>
      <c r="V304"/>
      <c r="W304"/>
      <c r="Z304"/>
      <c r="AC304" s="228"/>
      <c r="AD304"/>
      <c r="AE304" s="53">
        <v>1</v>
      </c>
    </row>
    <row r="305" spans="1:31" ht="27.75" x14ac:dyDescent="0.2">
      <c r="A305" s="222">
        <v>211458</v>
      </c>
      <c r="B305" s="223" t="s">
        <v>1721</v>
      </c>
      <c r="C305" s="223" t="s">
        <v>65</v>
      </c>
      <c r="D305" s="223" t="s">
        <v>248</v>
      </c>
      <c r="E305" t="s">
        <v>373</v>
      </c>
      <c r="F305" s="224">
        <v>35431</v>
      </c>
      <c r="G305" t="s">
        <v>795</v>
      </c>
      <c r="H305" t="s">
        <v>380</v>
      </c>
      <c r="I305" s="225" t="s">
        <v>61</v>
      </c>
      <c r="J305" s="226" t="s">
        <v>376</v>
      </c>
      <c r="K305">
        <v>2014</v>
      </c>
      <c r="L305" t="s">
        <v>352</v>
      </c>
      <c r="M305"/>
      <c r="N305"/>
      <c r="O305" s="224"/>
      <c r="P305"/>
      <c r="Q305"/>
      <c r="R305"/>
      <c r="S305"/>
      <c r="T305"/>
      <c r="U305"/>
      <c r="V305"/>
      <c r="W305"/>
      <c r="Z305"/>
      <c r="AC305" s="228"/>
      <c r="AD305"/>
      <c r="AE305" s="53">
        <v>2</v>
      </c>
    </row>
    <row r="306" spans="1:31" ht="27.75" x14ac:dyDescent="0.2">
      <c r="A306" s="222">
        <v>211466</v>
      </c>
      <c r="B306" s="223" t="s">
        <v>1608</v>
      </c>
      <c r="C306" s="223" t="s">
        <v>1041</v>
      </c>
      <c r="D306" s="223" t="s">
        <v>217</v>
      </c>
      <c r="E306" t="s">
        <v>374</v>
      </c>
      <c r="F306" s="224">
        <v>33973</v>
      </c>
      <c r="G306" t="s">
        <v>1609</v>
      </c>
      <c r="H306" t="s">
        <v>375</v>
      </c>
      <c r="I306" s="225" t="s">
        <v>61</v>
      </c>
      <c r="J306" s="226" t="s">
        <v>376</v>
      </c>
      <c r="K306">
        <v>2010</v>
      </c>
      <c r="L306" t="s">
        <v>352</v>
      </c>
      <c r="M306"/>
      <c r="N306"/>
      <c r="O306" s="224"/>
      <c r="P306"/>
      <c r="Q306"/>
      <c r="R306"/>
      <c r="S306"/>
      <c r="T306"/>
      <c r="U306"/>
      <c r="V306"/>
      <c r="W306"/>
      <c r="Z306"/>
      <c r="AC306" s="228"/>
      <c r="AD306"/>
      <c r="AE306" s="53">
        <v>1</v>
      </c>
    </row>
    <row r="307" spans="1:31" ht="27.75" x14ac:dyDescent="0.2">
      <c r="A307" s="222">
        <v>211471</v>
      </c>
      <c r="B307" s="223" t="s">
        <v>1727</v>
      </c>
      <c r="C307" s="223" t="s">
        <v>162</v>
      </c>
      <c r="D307" s="223" t="s">
        <v>1930</v>
      </c>
      <c r="E307" t="s">
        <v>374</v>
      </c>
      <c r="F307" s="224">
        <v>35445</v>
      </c>
      <c r="G307" t="s">
        <v>1728</v>
      </c>
      <c r="H307" t="s">
        <v>375</v>
      </c>
      <c r="I307" s="225" t="s">
        <v>61</v>
      </c>
      <c r="J307" s="226">
        <v>0</v>
      </c>
      <c r="K307">
        <v>0</v>
      </c>
      <c r="L307">
        <v>0</v>
      </c>
      <c r="M307"/>
      <c r="N307"/>
      <c r="O307" s="224"/>
      <c r="P307"/>
      <c r="Q307"/>
      <c r="R307"/>
      <c r="S307"/>
      <c r="T307"/>
      <c r="U307"/>
      <c r="V307"/>
      <c r="W307"/>
      <c r="Z307"/>
      <c r="AC307" s="228"/>
      <c r="AD307"/>
      <c r="AE307" s="53">
        <v>2</v>
      </c>
    </row>
    <row r="308" spans="1:31" ht="27.75" x14ac:dyDescent="0.2">
      <c r="A308" s="222"/>
      <c r="B308" s="223"/>
      <c r="C308" s="223"/>
      <c r="D308" s="223"/>
      <c r="E308"/>
      <c r="F308" s="224"/>
      <c r="G308"/>
      <c r="H308"/>
      <c r="I308" s="225"/>
      <c r="J308" s="226"/>
      <c r="K308"/>
      <c r="L308"/>
      <c r="M308"/>
      <c r="N308"/>
      <c r="O308" s="224"/>
      <c r="P308"/>
      <c r="Q308"/>
      <c r="R308"/>
      <c r="S308"/>
      <c r="T308"/>
      <c r="U308"/>
      <c r="V308"/>
      <c r="W308"/>
      <c r="Z308"/>
      <c r="AC308" s="228"/>
      <c r="AD308"/>
    </row>
    <row r="309" spans="1:31" ht="27.75" x14ac:dyDescent="0.2">
      <c r="A309" s="222"/>
      <c r="B309" s="223"/>
      <c r="C309" s="223"/>
      <c r="D309" s="223"/>
      <c r="E309"/>
      <c r="F309" s="224"/>
      <c r="G309"/>
      <c r="H309"/>
      <c r="I309" s="225"/>
      <c r="J309" s="226"/>
      <c r="K309"/>
      <c r="L309"/>
      <c r="M309"/>
      <c r="N309"/>
      <c r="O309" s="224"/>
      <c r="P309"/>
      <c r="Q309"/>
      <c r="R309"/>
      <c r="S309"/>
      <c r="T309"/>
      <c r="U309"/>
      <c r="V309"/>
      <c r="W309"/>
      <c r="Z309"/>
      <c r="AC309" s="228"/>
      <c r="AD309"/>
    </row>
    <row r="310" spans="1:31" ht="27.75" x14ac:dyDescent="0.2">
      <c r="A310" s="222">
        <v>211483</v>
      </c>
      <c r="B310" s="223" t="s">
        <v>1931</v>
      </c>
      <c r="C310" s="223" t="s">
        <v>107</v>
      </c>
      <c r="D310" s="223" t="s">
        <v>332</v>
      </c>
      <c r="E310" t="s">
        <v>374</v>
      </c>
      <c r="F310" s="224">
        <v>33355</v>
      </c>
      <c r="G310" t="s">
        <v>789</v>
      </c>
      <c r="H310" t="s">
        <v>375</v>
      </c>
      <c r="I310" s="225" t="s">
        <v>61</v>
      </c>
      <c r="J310" s="226" t="s">
        <v>376</v>
      </c>
      <c r="K310">
        <v>2013</v>
      </c>
      <c r="L310" t="s">
        <v>352</v>
      </c>
      <c r="M310"/>
      <c r="N310"/>
      <c r="O310" s="224"/>
      <c r="P310"/>
      <c r="Q310"/>
      <c r="R310"/>
      <c r="S310"/>
      <c r="T310"/>
      <c r="U310"/>
      <c r="V310"/>
      <c r="W310"/>
      <c r="Z310"/>
      <c r="AC310" s="228"/>
      <c r="AD310"/>
      <c r="AE310" s="53">
        <v>1</v>
      </c>
    </row>
    <row r="311" spans="1:31" ht="27.75" x14ac:dyDescent="0.2">
      <c r="A311" s="222"/>
      <c r="B311" s="223"/>
      <c r="C311" s="223"/>
      <c r="D311" s="223"/>
      <c r="E311"/>
      <c r="F311" s="224"/>
      <c r="G311"/>
      <c r="H311"/>
      <c r="I311" s="225"/>
      <c r="J311" s="226"/>
      <c r="K311"/>
      <c r="L311"/>
      <c r="M311"/>
      <c r="N311"/>
      <c r="O311" s="224"/>
      <c r="P311"/>
      <c r="Q311"/>
      <c r="R311"/>
      <c r="S311"/>
      <c r="T311"/>
      <c r="U311"/>
      <c r="V311"/>
      <c r="W311"/>
      <c r="Z311"/>
      <c r="AC311" s="228"/>
      <c r="AD311"/>
    </row>
    <row r="312" spans="1:31" ht="27.75" x14ac:dyDescent="0.2">
      <c r="A312" s="222"/>
      <c r="B312" s="234"/>
      <c r="C312" s="223"/>
      <c r="D312" s="223"/>
      <c r="E312"/>
      <c r="F312" s="224"/>
      <c r="G312"/>
      <c r="H312"/>
      <c r="I312" s="225"/>
      <c r="J312" s="226"/>
      <c r="K312"/>
      <c r="L312"/>
      <c r="M312"/>
      <c r="N312"/>
      <c r="O312" s="224"/>
      <c r="P312"/>
      <c r="Q312"/>
      <c r="R312"/>
      <c r="S312"/>
      <c r="T312"/>
      <c r="U312"/>
      <c r="V312"/>
      <c r="W312"/>
      <c r="Z312"/>
      <c r="AC312" s="228"/>
      <c r="AD312"/>
    </row>
    <row r="313" spans="1:31" ht="27.75" x14ac:dyDescent="0.2">
      <c r="A313" s="222">
        <v>211491</v>
      </c>
      <c r="B313" s="223" t="s">
        <v>1535</v>
      </c>
      <c r="C313" s="223" t="s">
        <v>116</v>
      </c>
      <c r="D313" s="223" t="s">
        <v>248</v>
      </c>
      <c r="E313" t="s">
        <v>374</v>
      </c>
      <c r="F313" s="224">
        <v>31990</v>
      </c>
      <c r="G313" t="s">
        <v>820</v>
      </c>
      <c r="H313" t="s">
        <v>375</v>
      </c>
      <c r="I313" s="225" t="s">
        <v>61</v>
      </c>
      <c r="J313" s="226" t="s">
        <v>376</v>
      </c>
      <c r="K313">
        <v>2012</v>
      </c>
      <c r="L313" t="s">
        <v>368</v>
      </c>
      <c r="M313"/>
      <c r="N313"/>
      <c r="O313" s="224"/>
      <c r="P313"/>
      <c r="Q313"/>
      <c r="R313"/>
      <c r="S313"/>
      <c r="T313"/>
      <c r="U313"/>
      <c r="V313"/>
      <c r="W313"/>
      <c r="Z313"/>
      <c r="AC313" s="228"/>
      <c r="AD313"/>
      <c r="AE313" s="53">
        <v>3</v>
      </c>
    </row>
    <row r="314" spans="1:31" ht="27.75" x14ac:dyDescent="0.2">
      <c r="A314" s="222"/>
      <c r="B314" s="223"/>
      <c r="C314" s="223"/>
      <c r="D314" s="223"/>
      <c r="E314"/>
      <c r="F314" s="224"/>
      <c r="G314"/>
      <c r="H314"/>
      <c r="I314" s="225"/>
      <c r="J314" s="226"/>
      <c r="K314"/>
      <c r="L314"/>
      <c r="M314"/>
      <c r="N314"/>
      <c r="O314" s="224"/>
      <c r="P314"/>
      <c r="Q314"/>
      <c r="R314"/>
      <c r="S314"/>
      <c r="T314"/>
      <c r="U314"/>
      <c r="V314"/>
      <c r="W314"/>
      <c r="Z314"/>
      <c r="AC314" s="228"/>
      <c r="AD314"/>
    </row>
    <row r="315" spans="1:31" ht="27.75" x14ac:dyDescent="0.2">
      <c r="A315" s="222">
        <v>211503</v>
      </c>
      <c r="B315" s="223" t="s">
        <v>1932</v>
      </c>
      <c r="C315" s="223" t="s">
        <v>685</v>
      </c>
      <c r="D315" s="223" t="s">
        <v>1933</v>
      </c>
      <c r="E315" t="s">
        <v>374</v>
      </c>
      <c r="F315" s="224">
        <v>35178</v>
      </c>
      <c r="G315" t="s">
        <v>789</v>
      </c>
      <c r="H315" t="s">
        <v>375</v>
      </c>
      <c r="I315" s="225" t="s">
        <v>61</v>
      </c>
      <c r="J315" s="226">
        <v>0</v>
      </c>
      <c r="K315">
        <v>0</v>
      </c>
      <c r="L315">
        <v>0</v>
      </c>
      <c r="M315"/>
      <c r="N315"/>
      <c r="O315" s="224"/>
      <c r="P315"/>
      <c r="Q315"/>
      <c r="R315"/>
      <c r="S315"/>
      <c r="T315"/>
      <c r="U315"/>
      <c r="V315"/>
      <c r="W315"/>
      <c r="Z315"/>
      <c r="AC315" s="228"/>
      <c r="AD315"/>
      <c r="AE315" s="53" t="s">
        <v>2181</v>
      </c>
    </row>
    <row r="316" spans="1:31" ht="27.75" x14ac:dyDescent="0.2">
      <c r="A316" s="222"/>
      <c r="B316" s="223"/>
      <c r="C316" s="223"/>
      <c r="D316" s="223"/>
      <c r="E316"/>
      <c r="F316" s="224"/>
      <c r="G316"/>
      <c r="H316"/>
      <c r="I316" s="225"/>
      <c r="J316" s="226"/>
      <c r="K316"/>
      <c r="L316"/>
      <c r="M316"/>
      <c r="N316"/>
      <c r="O316" s="224"/>
      <c r="P316"/>
      <c r="Q316"/>
      <c r="R316"/>
      <c r="S316"/>
      <c r="T316"/>
      <c r="U316"/>
      <c r="V316"/>
      <c r="W316"/>
      <c r="Z316"/>
      <c r="AC316" s="228"/>
      <c r="AD316"/>
    </row>
    <row r="317" spans="1:31" ht="27.75" x14ac:dyDescent="0.2">
      <c r="A317" s="222"/>
      <c r="B317" s="223"/>
      <c r="C317" s="223"/>
      <c r="D317" s="223"/>
      <c r="E317"/>
      <c r="F317" s="224"/>
      <c r="G317"/>
      <c r="H317"/>
      <c r="I317" s="225"/>
      <c r="J317" s="226"/>
      <c r="K317"/>
      <c r="L317"/>
      <c r="M317"/>
      <c r="N317"/>
      <c r="O317" s="224"/>
      <c r="P317"/>
      <c r="Q317"/>
      <c r="R317"/>
      <c r="S317"/>
      <c r="T317"/>
      <c r="U317"/>
      <c r="V317"/>
      <c r="W317"/>
      <c r="Z317"/>
      <c r="AC317" s="228"/>
      <c r="AD317"/>
    </row>
    <row r="318" spans="1:31" ht="27.75" x14ac:dyDescent="0.2">
      <c r="A318" s="222">
        <v>211533</v>
      </c>
      <c r="B318" s="223" t="s">
        <v>1669</v>
      </c>
      <c r="C318" s="223" t="s">
        <v>68</v>
      </c>
      <c r="D318" s="223" t="s">
        <v>500</v>
      </c>
      <c r="E318" t="s">
        <v>374</v>
      </c>
      <c r="F318" s="224">
        <v>34759</v>
      </c>
      <c r="G318" t="s">
        <v>830</v>
      </c>
      <c r="H318" t="s">
        <v>375</v>
      </c>
      <c r="I318" s="225" t="s">
        <v>61</v>
      </c>
      <c r="J318" s="226" t="s">
        <v>376</v>
      </c>
      <c r="K318">
        <v>2016</v>
      </c>
      <c r="L318" t="s">
        <v>352</v>
      </c>
      <c r="M318"/>
      <c r="N318"/>
      <c r="O318" s="224"/>
      <c r="P318"/>
      <c r="Q318"/>
      <c r="R318"/>
      <c r="S318"/>
      <c r="T318"/>
      <c r="U318"/>
      <c r="V318"/>
      <c r="W318"/>
      <c r="Z318"/>
      <c r="AC318" s="228"/>
      <c r="AD318"/>
      <c r="AE318" s="53" t="s">
        <v>2181</v>
      </c>
    </row>
    <row r="319" spans="1:31" ht="27.75" x14ac:dyDescent="0.2">
      <c r="A319" s="222"/>
      <c r="B319" s="223"/>
      <c r="C319" s="223"/>
      <c r="D319" s="223"/>
      <c r="E319"/>
      <c r="F319" s="224"/>
      <c r="G319"/>
      <c r="H319"/>
      <c r="I319" s="225"/>
      <c r="J319" s="226"/>
      <c r="K319"/>
      <c r="L319"/>
      <c r="M319"/>
      <c r="N319"/>
      <c r="O319" s="224"/>
      <c r="P319"/>
      <c r="Q319"/>
      <c r="R319"/>
      <c r="S319"/>
      <c r="T319"/>
      <c r="U319"/>
      <c r="V319"/>
      <c r="W319"/>
      <c r="Z319"/>
      <c r="AC319" s="228"/>
      <c r="AD319"/>
    </row>
    <row r="320" spans="1:31" ht="27.75" x14ac:dyDescent="0.2">
      <c r="A320" s="222">
        <v>211543</v>
      </c>
      <c r="B320" s="223" t="s">
        <v>1711</v>
      </c>
      <c r="C320" s="223" t="s">
        <v>181</v>
      </c>
      <c r="D320" s="223" t="s">
        <v>220</v>
      </c>
      <c r="E320" t="s">
        <v>374</v>
      </c>
      <c r="F320" s="224">
        <v>35273</v>
      </c>
      <c r="G320" t="s">
        <v>789</v>
      </c>
      <c r="H320" t="s">
        <v>375</v>
      </c>
      <c r="I320" s="225" t="s">
        <v>61</v>
      </c>
      <c r="J320" s="226" t="s">
        <v>353</v>
      </c>
      <c r="K320">
        <v>2015</v>
      </c>
      <c r="L320" t="s">
        <v>352</v>
      </c>
      <c r="M320"/>
      <c r="N320"/>
      <c r="O320" s="224"/>
      <c r="P320"/>
      <c r="Q320"/>
      <c r="R320"/>
      <c r="S320"/>
      <c r="T320"/>
      <c r="U320"/>
      <c r="V320"/>
      <c r="W320"/>
      <c r="Z320"/>
      <c r="AC320" s="228"/>
      <c r="AD320"/>
      <c r="AE320" s="53">
        <v>1</v>
      </c>
    </row>
    <row r="321" spans="1:31" ht="27.75" x14ac:dyDescent="0.2">
      <c r="A321" s="222">
        <v>211545</v>
      </c>
      <c r="B321" s="223" t="s">
        <v>1621</v>
      </c>
      <c r="C321" s="223" t="s">
        <v>62</v>
      </c>
      <c r="D321" s="223" t="s">
        <v>231</v>
      </c>
      <c r="E321" t="s">
        <v>374</v>
      </c>
      <c r="F321" s="224">
        <v>34204</v>
      </c>
      <c r="G321" t="s">
        <v>789</v>
      </c>
      <c r="H321" t="s">
        <v>375</v>
      </c>
      <c r="I321" s="225" t="s">
        <v>61</v>
      </c>
      <c r="J321" s="226" t="s">
        <v>376</v>
      </c>
      <c r="K321">
        <v>2013</v>
      </c>
      <c r="L321" t="s">
        <v>354</v>
      </c>
      <c r="M321"/>
      <c r="N321"/>
      <c r="O321" s="224"/>
      <c r="P321"/>
      <c r="Q321"/>
      <c r="R321"/>
      <c r="S321"/>
      <c r="T321"/>
      <c r="U321"/>
      <c r="V321"/>
      <c r="W321"/>
      <c r="Z321"/>
      <c r="AC321" s="228"/>
      <c r="AD321"/>
      <c r="AE321" s="53">
        <v>4</v>
      </c>
    </row>
    <row r="322" spans="1:31" ht="27.75" x14ac:dyDescent="0.2">
      <c r="A322" s="222">
        <v>211547</v>
      </c>
      <c r="B322" s="223" t="s">
        <v>1087</v>
      </c>
      <c r="C322" s="223" t="s">
        <v>957</v>
      </c>
      <c r="D322" s="223" t="s">
        <v>320</v>
      </c>
      <c r="E322" t="s">
        <v>374</v>
      </c>
      <c r="F322" s="224">
        <v>35072</v>
      </c>
      <c r="G322" t="s">
        <v>1088</v>
      </c>
      <c r="H322" t="s">
        <v>375</v>
      </c>
      <c r="I322" s="225" t="s">
        <v>61</v>
      </c>
      <c r="J322" s="226" t="s">
        <v>376</v>
      </c>
      <c r="K322">
        <v>2015</v>
      </c>
      <c r="L322" t="s">
        <v>352</v>
      </c>
      <c r="M322"/>
      <c r="N322"/>
      <c r="O322" s="224"/>
      <c r="P322"/>
      <c r="Q322"/>
      <c r="R322"/>
      <c r="S322"/>
      <c r="T322"/>
      <c r="U322"/>
      <c r="V322"/>
      <c r="W322"/>
      <c r="Z322"/>
      <c r="AC322" s="228"/>
      <c r="AD322"/>
      <c r="AE322" s="53">
        <v>5</v>
      </c>
    </row>
    <row r="323" spans="1:31" ht="27.75" x14ac:dyDescent="0.2">
      <c r="A323" s="222"/>
      <c r="B323" s="223"/>
      <c r="C323" s="223"/>
      <c r="D323" s="223"/>
      <c r="E323"/>
      <c r="F323" s="224"/>
      <c r="G323"/>
      <c r="H323"/>
      <c r="I323" s="225"/>
      <c r="J323" s="226"/>
      <c r="K323"/>
      <c r="L323"/>
      <c r="M323"/>
      <c r="N323"/>
      <c r="O323" s="224"/>
      <c r="P323"/>
      <c r="Q323"/>
      <c r="R323"/>
      <c r="S323"/>
      <c r="T323"/>
      <c r="U323"/>
      <c r="V323"/>
      <c r="W323"/>
      <c r="Z323"/>
      <c r="AC323" s="228"/>
      <c r="AD323"/>
    </row>
    <row r="324" spans="1:31" ht="27.75" x14ac:dyDescent="0.2">
      <c r="A324" s="222">
        <v>211555</v>
      </c>
      <c r="B324" s="223" t="s">
        <v>1613</v>
      </c>
      <c r="C324" s="223" t="s">
        <v>129</v>
      </c>
      <c r="D324" s="223" t="s">
        <v>1934</v>
      </c>
      <c r="E324" t="s">
        <v>374</v>
      </c>
      <c r="F324" s="224">
        <v>34001</v>
      </c>
      <c r="G324" t="s">
        <v>789</v>
      </c>
      <c r="H324" t="s">
        <v>375</v>
      </c>
      <c r="I324" s="225" t="s">
        <v>61</v>
      </c>
      <c r="J324" s="226" t="s">
        <v>376</v>
      </c>
      <c r="K324">
        <v>2012</v>
      </c>
      <c r="L324" t="s">
        <v>352</v>
      </c>
      <c r="M324"/>
      <c r="N324"/>
      <c r="O324" s="224"/>
      <c r="P324"/>
      <c r="Q324"/>
      <c r="R324"/>
      <c r="S324"/>
      <c r="T324"/>
      <c r="U324"/>
      <c r="V324"/>
      <c r="W324"/>
      <c r="Z324"/>
      <c r="AC324" s="228"/>
      <c r="AD324"/>
      <c r="AE324" s="53">
        <v>3</v>
      </c>
    </row>
    <row r="325" spans="1:31" ht="27.75" x14ac:dyDescent="0.2">
      <c r="A325" s="222">
        <v>211556</v>
      </c>
      <c r="B325" s="223" t="s">
        <v>1667</v>
      </c>
      <c r="C325" s="223" t="s">
        <v>84</v>
      </c>
      <c r="D325" s="223" t="s">
        <v>1935</v>
      </c>
      <c r="E325" t="s">
        <v>374</v>
      </c>
      <c r="F325" s="224">
        <v>34748</v>
      </c>
      <c r="G325" t="s">
        <v>789</v>
      </c>
      <c r="H325" t="s">
        <v>375</v>
      </c>
      <c r="I325" s="225" t="s">
        <v>61</v>
      </c>
      <c r="J325" s="226" t="s">
        <v>353</v>
      </c>
      <c r="K325">
        <v>2013</v>
      </c>
      <c r="L325" t="s">
        <v>354</v>
      </c>
      <c r="M325"/>
      <c r="N325"/>
      <c r="O325" s="224"/>
      <c r="P325"/>
      <c r="Q325"/>
      <c r="R325"/>
      <c r="S325"/>
      <c r="T325"/>
      <c r="U325"/>
      <c r="V325"/>
      <c r="W325"/>
      <c r="Z325"/>
      <c r="AC325" s="228"/>
      <c r="AD325"/>
      <c r="AE325" s="53">
        <v>2</v>
      </c>
    </row>
    <row r="326" spans="1:31" ht="27.75" x14ac:dyDescent="0.2">
      <c r="A326" s="222"/>
      <c r="B326" s="223"/>
      <c r="C326" s="223"/>
      <c r="D326" s="223"/>
      <c r="E326"/>
      <c r="F326" s="224"/>
      <c r="G326"/>
      <c r="H326"/>
      <c r="I326" s="225"/>
      <c r="J326" s="226"/>
      <c r="K326"/>
      <c r="L326"/>
      <c r="M326"/>
      <c r="N326"/>
      <c r="O326" s="224"/>
      <c r="P326"/>
      <c r="Q326"/>
      <c r="R326"/>
      <c r="S326"/>
      <c r="T326"/>
      <c r="U326"/>
      <c r="V326"/>
      <c r="W326"/>
      <c r="Z326"/>
      <c r="AC326" s="228"/>
      <c r="AD326"/>
    </row>
    <row r="327" spans="1:31" ht="27.75" x14ac:dyDescent="0.2">
      <c r="A327" s="222"/>
      <c r="B327" s="223"/>
      <c r="C327" s="223"/>
      <c r="D327" s="223"/>
      <c r="E327"/>
      <c r="F327" s="224"/>
      <c r="G327"/>
      <c r="H327"/>
      <c r="I327" s="225"/>
      <c r="J327" s="226"/>
      <c r="K327"/>
      <c r="L327"/>
      <c r="M327"/>
      <c r="N327"/>
      <c r="O327" s="224"/>
      <c r="P327"/>
      <c r="Q327"/>
      <c r="R327"/>
      <c r="S327"/>
      <c r="T327"/>
      <c r="U327"/>
      <c r="V327"/>
      <c r="W327"/>
      <c r="Z327"/>
      <c r="AC327" s="228"/>
      <c r="AD327"/>
    </row>
    <row r="328" spans="1:31" ht="27.75" x14ac:dyDescent="0.2">
      <c r="A328" s="222">
        <v>211561</v>
      </c>
      <c r="B328" s="223" t="s">
        <v>1531</v>
      </c>
      <c r="C328" s="223" t="s">
        <v>111</v>
      </c>
      <c r="D328" s="223" t="s">
        <v>238</v>
      </c>
      <c r="E328" t="s">
        <v>373</v>
      </c>
      <c r="F328" s="224">
        <v>31684</v>
      </c>
      <c r="G328" t="s">
        <v>1532</v>
      </c>
      <c r="H328" t="s">
        <v>375</v>
      </c>
      <c r="I328" s="225" t="s">
        <v>61</v>
      </c>
      <c r="J328" s="226" t="s">
        <v>353</v>
      </c>
      <c r="K328">
        <v>2005</v>
      </c>
      <c r="L328" t="s">
        <v>352</v>
      </c>
      <c r="M328"/>
      <c r="N328"/>
      <c r="O328" s="224"/>
      <c r="P328"/>
      <c r="Q328"/>
      <c r="R328"/>
      <c r="S328"/>
      <c r="T328"/>
      <c r="U328"/>
      <c r="V328"/>
      <c r="W328"/>
      <c r="Z328"/>
      <c r="AC328" s="228"/>
      <c r="AD328"/>
      <c r="AE328" s="53" t="s">
        <v>2172</v>
      </c>
    </row>
    <row r="329" spans="1:31" ht="27.75" x14ac:dyDescent="0.2">
      <c r="A329" s="222">
        <v>211565</v>
      </c>
      <c r="B329" s="223" t="s">
        <v>1715</v>
      </c>
      <c r="C329" s="223" t="s">
        <v>72</v>
      </c>
      <c r="D329" s="223" t="s">
        <v>414</v>
      </c>
      <c r="E329" t="s">
        <v>373</v>
      </c>
      <c r="F329" s="224">
        <v>35431</v>
      </c>
      <c r="G329" t="s">
        <v>834</v>
      </c>
      <c r="H329" t="s">
        <v>375</v>
      </c>
      <c r="I329" s="225" t="s">
        <v>61</v>
      </c>
      <c r="J329" s="226" t="s">
        <v>353</v>
      </c>
      <c r="K329">
        <v>2014</v>
      </c>
      <c r="L329" t="s">
        <v>354</v>
      </c>
      <c r="M329"/>
      <c r="N329"/>
      <c r="O329" s="224"/>
      <c r="P329"/>
      <c r="Q329"/>
      <c r="R329"/>
      <c r="S329"/>
      <c r="T329"/>
      <c r="U329"/>
      <c r="V329"/>
      <c r="W329"/>
      <c r="Z329"/>
      <c r="AC329" s="228"/>
      <c r="AD329"/>
      <c r="AE329" s="53" t="s">
        <v>2181</v>
      </c>
    </row>
    <row r="330" spans="1:31" ht="27.75" x14ac:dyDescent="0.2">
      <c r="A330" s="222">
        <v>211569</v>
      </c>
      <c r="B330" s="223" t="s">
        <v>1020</v>
      </c>
      <c r="C330" s="223" t="s">
        <v>86</v>
      </c>
      <c r="D330" s="223" t="s">
        <v>298</v>
      </c>
      <c r="E330" t="s">
        <v>373</v>
      </c>
      <c r="F330" s="224">
        <v>33999</v>
      </c>
      <c r="G330" t="s">
        <v>352</v>
      </c>
      <c r="H330" t="s">
        <v>375</v>
      </c>
      <c r="I330" s="225" t="s">
        <v>61</v>
      </c>
      <c r="J330" s="226" t="s">
        <v>353</v>
      </c>
      <c r="K330">
        <v>2010</v>
      </c>
      <c r="L330" t="s">
        <v>364</v>
      </c>
      <c r="M330"/>
      <c r="N330"/>
      <c r="O330" s="224"/>
      <c r="P330"/>
      <c r="Q330"/>
      <c r="R330"/>
      <c r="S330"/>
      <c r="T330"/>
      <c r="U330"/>
      <c r="V330"/>
      <c r="W330"/>
      <c r="Z330"/>
      <c r="AC330" s="227"/>
      <c r="AD330"/>
      <c r="AE330" s="53">
        <v>6</v>
      </c>
    </row>
    <row r="331" spans="1:31" ht="27.75" x14ac:dyDescent="0.2">
      <c r="A331" s="222"/>
      <c r="B331" s="223"/>
      <c r="C331" s="223"/>
      <c r="D331" s="223"/>
      <c r="E331"/>
      <c r="F331" s="224"/>
      <c r="G331"/>
      <c r="H331"/>
      <c r="I331" s="225"/>
      <c r="J331" s="226"/>
      <c r="K331"/>
      <c r="L331"/>
      <c r="M331"/>
      <c r="N331"/>
      <c r="O331" s="224"/>
      <c r="P331"/>
      <c r="Q331"/>
      <c r="R331"/>
      <c r="S331"/>
      <c r="T331"/>
      <c r="U331"/>
      <c r="V331"/>
      <c r="W331"/>
      <c r="Z331"/>
      <c r="AC331" s="228"/>
      <c r="AD331"/>
    </row>
    <row r="332" spans="1:31" ht="27.75" x14ac:dyDescent="0.2">
      <c r="A332" s="222">
        <v>211571</v>
      </c>
      <c r="B332" s="223" t="s">
        <v>1471</v>
      </c>
      <c r="C332" s="223" t="s">
        <v>105</v>
      </c>
      <c r="D332" s="223" t="s">
        <v>246</v>
      </c>
      <c r="E332" t="s">
        <v>373</v>
      </c>
      <c r="F332" s="224">
        <v>35261</v>
      </c>
      <c r="G332" t="s">
        <v>683</v>
      </c>
      <c r="H332" t="s">
        <v>375</v>
      </c>
      <c r="I332" s="225" t="s">
        <v>61</v>
      </c>
      <c r="J332" s="226" t="s">
        <v>376</v>
      </c>
      <c r="K332">
        <v>2015</v>
      </c>
      <c r="L332" t="s">
        <v>352</v>
      </c>
      <c r="M332"/>
      <c r="N332"/>
      <c r="O332" s="224"/>
      <c r="P332"/>
      <c r="Q332"/>
      <c r="R332"/>
      <c r="S332"/>
      <c r="T332"/>
      <c r="U332"/>
      <c r="V332"/>
      <c r="W332"/>
      <c r="Z332"/>
      <c r="AC332" s="228"/>
      <c r="AD332"/>
      <c r="AE332" s="53">
        <v>1</v>
      </c>
    </row>
    <row r="333" spans="1:31" ht="27.75" x14ac:dyDescent="0.2">
      <c r="A333" s="222"/>
      <c r="B333" s="223"/>
      <c r="C333" s="223"/>
      <c r="D333" s="223"/>
      <c r="E333"/>
      <c r="F333" s="224"/>
      <c r="G333"/>
      <c r="H333"/>
      <c r="I333" s="225"/>
      <c r="J333" s="226"/>
      <c r="K333"/>
      <c r="L333"/>
      <c r="M333"/>
      <c r="N333"/>
      <c r="O333" s="224"/>
      <c r="P333"/>
      <c r="Q333"/>
      <c r="R333"/>
      <c r="S333"/>
      <c r="T333"/>
      <c r="U333"/>
      <c r="V333"/>
      <c r="W333"/>
      <c r="Z333"/>
      <c r="AC333" s="228"/>
      <c r="AD333"/>
    </row>
    <row r="334" spans="1:31" ht="27.75" x14ac:dyDescent="0.2">
      <c r="A334" s="222"/>
      <c r="B334" s="223"/>
      <c r="C334" s="223"/>
      <c r="D334" s="223"/>
      <c r="E334"/>
      <c r="F334" s="224"/>
      <c r="G334"/>
      <c r="H334"/>
      <c r="I334" s="225"/>
      <c r="J334" s="226"/>
      <c r="K334"/>
      <c r="L334"/>
      <c r="M334"/>
      <c r="N334"/>
      <c r="O334" s="224"/>
      <c r="P334"/>
      <c r="Q334"/>
      <c r="R334"/>
      <c r="S334"/>
      <c r="T334"/>
      <c r="U334"/>
      <c r="V334"/>
      <c r="W334"/>
      <c r="Z334"/>
      <c r="AC334" s="227"/>
      <c r="AD334"/>
    </row>
    <row r="335" spans="1:31" ht="27.75" x14ac:dyDescent="0.2">
      <c r="A335" s="222">
        <v>211581</v>
      </c>
      <c r="B335" s="223" t="s">
        <v>1668</v>
      </c>
      <c r="C335" s="223" t="s">
        <v>152</v>
      </c>
      <c r="D335" s="223" t="s">
        <v>277</v>
      </c>
      <c r="E335" t="s">
        <v>373</v>
      </c>
      <c r="F335" s="224">
        <v>34755</v>
      </c>
      <c r="G335" t="s">
        <v>805</v>
      </c>
      <c r="H335" t="s">
        <v>375</v>
      </c>
      <c r="I335" s="225" t="s">
        <v>61</v>
      </c>
      <c r="J335" s="226">
        <v>0</v>
      </c>
      <c r="K335">
        <v>0</v>
      </c>
      <c r="L335">
        <v>0</v>
      </c>
      <c r="M335"/>
      <c r="N335"/>
      <c r="O335" s="224"/>
      <c r="P335"/>
      <c r="Q335"/>
      <c r="R335"/>
      <c r="S335"/>
      <c r="T335"/>
      <c r="U335"/>
      <c r="V335"/>
      <c r="W335"/>
      <c r="Z335"/>
      <c r="AC335" s="228"/>
      <c r="AD335"/>
      <c r="AE335" s="53">
        <v>4</v>
      </c>
    </row>
    <row r="336" spans="1:31" ht="27.75" x14ac:dyDescent="0.2">
      <c r="A336" s="222"/>
      <c r="B336" s="223"/>
      <c r="C336" s="223"/>
      <c r="D336" s="223"/>
      <c r="E336"/>
      <c r="F336" s="224"/>
      <c r="G336"/>
      <c r="H336"/>
      <c r="I336" s="225"/>
      <c r="J336" s="226"/>
      <c r="K336"/>
      <c r="L336"/>
      <c r="M336"/>
      <c r="N336"/>
      <c r="O336" s="224"/>
      <c r="P336"/>
      <c r="Q336"/>
      <c r="R336"/>
      <c r="S336"/>
      <c r="T336"/>
      <c r="U336"/>
      <c r="V336"/>
      <c r="W336"/>
      <c r="Z336"/>
      <c r="AC336" s="228"/>
      <c r="AD336"/>
    </row>
    <row r="337" spans="1:31" ht="27.75" x14ac:dyDescent="0.2">
      <c r="A337" s="222">
        <v>211585</v>
      </c>
      <c r="B337" s="223" t="s">
        <v>1585</v>
      </c>
      <c r="C337" s="223" t="s">
        <v>519</v>
      </c>
      <c r="D337" s="223" t="s">
        <v>1860</v>
      </c>
      <c r="E337" t="s">
        <v>373</v>
      </c>
      <c r="F337" s="224">
        <v>33604</v>
      </c>
      <c r="G337" t="s">
        <v>1007</v>
      </c>
      <c r="H337" t="s">
        <v>375</v>
      </c>
      <c r="I337" s="225" t="s">
        <v>61</v>
      </c>
      <c r="J337" s="226" t="s">
        <v>353</v>
      </c>
      <c r="K337">
        <v>2012</v>
      </c>
      <c r="L337" t="s">
        <v>352</v>
      </c>
      <c r="M337"/>
      <c r="N337"/>
      <c r="O337" s="224"/>
      <c r="P337"/>
      <c r="Q337"/>
      <c r="R337"/>
      <c r="S337"/>
      <c r="T337"/>
      <c r="U337"/>
      <c r="V337"/>
      <c r="W337"/>
      <c r="Z337"/>
      <c r="AC337" s="228"/>
      <c r="AD337"/>
      <c r="AE337" s="53">
        <v>1</v>
      </c>
    </row>
    <row r="338" spans="1:31" ht="27.75" x14ac:dyDescent="0.2">
      <c r="A338" s="222">
        <v>211596</v>
      </c>
      <c r="B338" s="223" t="s">
        <v>888</v>
      </c>
      <c r="C338" s="223" t="s">
        <v>105</v>
      </c>
      <c r="D338" s="223" t="s">
        <v>265</v>
      </c>
      <c r="E338" t="s">
        <v>374</v>
      </c>
      <c r="F338" s="224">
        <v>35435</v>
      </c>
      <c r="G338" t="s">
        <v>889</v>
      </c>
      <c r="H338" t="s">
        <v>375</v>
      </c>
      <c r="I338" s="225" t="s">
        <v>61</v>
      </c>
      <c r="J338" s="226" t="s">
        <v>376</v>
      </c>
      <c r="K338">
        <v>2014</v>
      </c>
      <c r="L338" t="s">
        <v>354</v>
      </c>
      <c r="M338"/>
      <c r="N338"/>
      <c r="O338" s="224"/>
      <c r="P338"/>
      <c r="Q338"/>
      <c r="R338"/>
      <c r="S338"/>
      <c r="T338"/>
      <c r="U338"/>
      <c r="V338"/>
      <c r="W338"/>
      <c r="Z338"/>
      <c r="AC338" s="228"/>
      <c r="AD338"/>
      <c r="AE338" s="53" t="s">
        <v>2190</v>
      </c>
    </row>
    <row r="339" spans="1:31" ht="27.75" x14ac:dyDescent="0.2">
      <c r="A339" s="222">
        <v>211600</v>
      </c>
      <c r="B339" s="223" t="s">
        <v>1936</v>
      </c>
      <c r="C339" s="223" t="s">
        <v>107</v>
      </c>
      <c r="D339" s="223" t="s">
        <v>220</v>
      </c>
      <c r="E339" t="s">
        <v>374</v>
      </c>
      <c r="F339" s="224">
        <v>32575</v>
      </c>
      <c r="G339" t="s">
        <v>687</v>
      </c>
      <c r="H339" t="s">
        <v>375</v>
      </c>
      <c r="I339" s="225" t="s">
        <v>61</v>
      </c>
      <c r="J339" s="226" t="s">
        <v>376</v>
      </c>
      <c r="K339">
        <v>2010</v>
      </c>
      <c r="L339" t="s">
        <v>352</v>
      </c>
      <c r="M339"/>
      <c r="N339"/>
      <c r="O339" s="224"/>
      <c r="P339"/>
      <c r="Q339"/>
      <c r="R339"/>
      <c r="S339"/>
      <c r="T339"/>
      <c r="U339"/>
      <c r="V339"/>
      <c r="W339"/>
      <c r="Z339"/>
      <c r="AC339" s="228"/>
      <c r="AD339"/>
      <c r="AE339" s="53">
        <v>4</v>
      </c>
    </row>
    <row r="340" spans="1:31" ht="27.75" x14ac:dyDescent="0.2">
      <c r="A340" s="222"/>
      <c r="B340" s="223"/>
      <c r="C340" s="223"/>
      <c r="D340" s="223"/>
      <c r="E340"/>
      <c r="F340" s="224"/>
      <c r="G340"/>
      <c r="H340"/>
      <c r="I340" s="225"/>
      <c r="J340" s="226"/>
      <c r="K340"/>
      <c r="L340"/>
      <c r="M340"/>
      <c r="N340"/>
      <c r="O340" s="224"/>
      <c r="P340"/>
      <c r="Q340"/>
      <c r="R340"/>
      <c r="S340"/>
      <c r="T340"/>
      <c r="U340"/>
      <c r="V340"/>
      <c r="W340"/>
      <c r="Z340"/>
      <c r="AC340" s="225"/>
      <c r="AD340"/>
    </row>
    <row r="341" spans="1:31" ht="27.75" x14ac:dyDescent="0.2">
      <c r="A341" s="222"/>
      <c r="B341" s="223"/>
      <c r="C341" s="223"/>
      <c r="D341" s="223"/>
      <c r="E341"/>
      <c r="F341" s="224"/>
      <c r="G341"/>
      <c r="H341"/>
      <c r="I341" s="225"/>
      <c r="J341" s="226"/>
      <c r="K341"/>
      <c r="L341"/>
      <c r="M341"/>
      <c r="N341"/>
      <c r="O341" s="224"/>
      <c r="P341"/>
      <c r="Q341"/>
      <c r="R341"/>
      <c r="S341"/>
      <c r="T341"/>
      <c r="U341"/>
      <c r="V341"/>
      <c r="W341"/>
      <c r="Z341"/>
      <c r="AC341" s="228"/>
      <c r="AD341"/>
    </row>
    <row r="342" spans="1:31" ht="33.75" customHeight="1" x14ac:dyDescent="0.2">
      <c r="A342" s="222"/>
      <c r="B342" s="223"/>
      <c r="C342" s="223"/>
      <c r="D342" s="223"/>
      <c r="E342"/>
      <c r="F342" s="224"/>
      <c r="G342"/>
      <c r="H342"/>
      <c r="I342" s="225"/>
      <c r="J342" s="226"/>
      <c r="K342"/>
      <c r="L342"/>
      <c r="M342"/>
      <c r="N342"/>
      <c r="O342" s="224"/>
      <c r="P342"/>
      <c r="Q342"/>
      <c r="R342"/>
      <c r="S342"/>
      <c r="T342"/>
      <c r="U342"/>
      <c r="V342"/>
      <c r="W342"/>
      <c r="Z342"/>
      <c r="AC342" s="228"/>
      <c r="AD342"/>
    </row>
    <row r="343" spans="1:31" ht="27.75" x14ac:dyDescent="0.2">
      <c r="A343" s="222"/>
      <c r="B343" s="223"/>
      <c r="C343" s="223"/>
      <c r="D343" s="223"/>
      <c r="E343"/>
      <c r="F343" s="224"/>
      <c r="G343"/>
      <c r="H343"/>
      <c r="I343" s="225"/>
      <c r="J343" s="226"/>
      <c r="K343"/>
      <c r="L343"/>
      <c r="M343"/>
      <c r="N343"/>
      <c r="O343" s="224"/>
      <c r="P343"/>
      <c r="Q343"/>
      <c r="R343"/>
      <c r="S343"/>
      <c r="T343"/>
      <c r="U343"/>
      <c r="V343"/>
      <c r="W343"/>
      <c r="Z343"/>
      <c r="AC343" s="228"/>
      <c r="AD343"/>
    </row>
    <row r="344" spans="1:31" ht="27.75" x14ac:dyDescent="0.2">
      <c r="A344" s="222">
        <v>211614</v>
      </c>
      <c r="B344" s="223" t="s">
        <v>1763</v>
      </c>
      <c r="C344" s="223" t="s">
        <v>104</v>
      </c>
      <c r="D344" s="223" t="s">
        <v>405</v>
      </c>
      <c r="E344" t="s">
        <v>373</v>
      </c>
      <c r="F344" s="224">
        <v>35822</v>
      </c>
      <c r="G344" t="s">
        <v>809</v>
      </c>
      <c r="H344" t="s">
        <v>375</v>
      </c>
      <c r="I344" s="225" t="s">
        <v>61</v>
      </c>
      <c r="J344" s="226" t="s">
        <v>376</v>
      </c>
      <c r="K344">
        <v>2015</v>
      </c>
      <c r="L344" t="s">
        <v>352</v>
      </c>
      <c r="M344"/>
      <c r="N344"/>
      <c r="O344" s="224"/>
      <c r="P344"/>
      <c r="Q344"/>
      <c r="R344"/>
      <c r="S344"/>
      <c r="T344"/>
      <c r="U344"/>
      <c r="V344"/>
      <c r="W344"/>
      <c r="Z344"/>
      <c r="AC344" s="228"/>
      <c r="AD344"/>
      <c r="AE344" s="53">
        <v>2</v>
      </c>
    </row>
    <row r="345" spans="1:31" ht="27.75" x14ac:dyDescent="0.2">
      <c r="A345" s="222">
        <v>211620</v>
      </c>
      <c r="B345" s="223" t="s">
        <v>1647</v>
      </c>
      <c r="C345" s="223" t="s">
        <v>68</v>
      </c>
      <c r="D345" s="223" t="s">
        <v>310</v>
      </c>
      <c r="E345" t="s">
        <v>374</v>
      </c>
      <c r="F345" s="224">
        <v>34553</v>
      </c>
      <c r="G345" t="s">
        <v>815</v>
      </c>
      <c r="H345" t="s">
        <v>375</v>
      </c>
      <c r="I345" s="225" t="s">
        <v>61</v>
      </c>
      <c r="J345" s="226" t="s">
        <v>353</v>
      </c>
      <c r="K345">
        <v>2012</v>
      </c>
      <c r="L345" t="s">
        <v>364</v>
      </c>
      <c r="M345"/>
      <c r="N345"/>
      <c r="O345" s="224"/>
      <c r="P345"/>
      <c r="Q345"/>
      <c r="R345"/>
      <c r="S345"/>
      <c r="T345"/>
      <c r="U345"/>
      <c r="V345"/>
      <c r="W345"/>
      <c r="Z345"/>
      <c r="AC345" s="228"/>
      <c r="AD345"/>
      <c r="AE345" s="53">
        <v>1</v>
      </c>
    </row>
    <row r="346" spans="1:31" ht="27.75" x14ac:dyDescent="0.2">
      <c r="A346" s="222">
        <v>211622</v>
      </c>
      <c r="B346" s="223" t="s">
        <v>1560</v>
      </c>
      <c r="C346" s="223" t="s">
        <v>64</v>
      </c>
      <c r="D346" s="223" t="s">
        <v>305</v>
      </c>
      <c r="E346" t="s">
        <v>373</v>
      </c>
      <c r="F346" s="224">
        <v>32760</v>
      </c>
      <c r="G346" t="s">
        <v>830</v>
      </c>
      <c r="H346" t="s">
        <v>375</v>
      </c>
      <c r="I346" s="225" t="s">
        <v>61</v>
      </c>
      <c r="J346" s="226">
        <v>0</v>
      </c>
      <c r="K346">
        <v>0</v>
      </c>
      <c r="L346">
        <v>0</v>
      </c>
      <c r="M346"/>
      <c r="N346"/>
      <c r="O346" s="224"/>
      <c r="P346"/>
      <c r="Q346"/>
      <c r="R346"/>
      <c r="S346"/>
      <c r="T346"/>
      <c r="U346"/>
      <c r="V346"/>
      <c r="W346"/>
      <c r="Z346"/>
      <c r="AC346" s="228"/>
      <c r="AD346"/>
      <c r="AE346" s="53">
        <v>1</v>
      </c>
    </row>
    <row r="347" spans="1:31" ht="27.75" x14ac:dyDescent="0.2">
      <c r="A347" s="222"/>
      <c r="B347" s="223"/>
      <c r="C347" s="223"/>
      <c r="D347" s="223"/>
      <c r="E347"/>
      <c r="F347" s="224"/>
      <c r="G347"/>
      <c r="H347"/>
      <c r="I347" s="225"/>
      <c r="J347" s="226"/>
      <c r="K347"/>
      <c r="L347"/>
      <c r="M347"/>
      <c r="N347"/>
      <c r="O347" s="224"/>
      <c r="P347"/>
      <c r="Q347"/>
      <c r="R347"/>
      <c r="S347"/>
      <c r="T347"/>
      <c r="U347"/>
      <c r="V347"/>
      <c r="W347"/>
      <c r="Z347"/>
      <c r="AC347" s="228"/>
      <c r="AD347"/>
    </row>
    <row r="348" spans="1:31" ht="27.75" x14ac:dyDescent="0.2">
      <c r="A348" s="222"/>
      <c r="B348" s="223"/>
      <c r="C348" s="223"/>
      <c r="D348" s="223"/>
      <c r="E348"/>
      <c r="F348" s="224"/>
      <c r="G348"/>
      <c r="H348"/>
      <c r="I348" s="225"/>
      <c r="J348" s="226"/>
      <c r="K348"/>
      <c r="L348"/>
      <c r="M348"/>
      <c r="N348"/>
      <c r="O348" s="224"/>
      <c r="P348"/>
      <c r="Q348"/>
      <c r="R348"/>
      <c r="S348"/>
      <c r="T348"/>
      <c r="U348"/>
      <c r="V348"/>
      <c r="W348"/>
      <c r="Z348"/>
      <c r="AC348" s="228"/>
      <c r="AD348"/>
    </row>
    <row r="349" spans="1:31" ht="27.75" x14ac:dyDescent="0.2">
      <c r="A349" s="222"/>
      <c r="B349" s="223"/>
      <c r="C349" s="223"/>
      <c r="D349" s="223"/>
      <c r="E349"/>
      <c r="F349" s="224"/>
      <c r="G349"/>
      <c r="H349"/>
      <c r="I349" s="225"/>
      <c r="J349" s="226"/>
      <c r="K349"/>
      <c r="L349"/>
      <c r="M349"/>
      <c r="N349"/>
      <c r="O349" s="224"/>
      <c r="P349"/>
      <c r="Q349"/>
      <c r="R349"/>
      <c r="S349"/>
      <c r="T349"/>
      <c r="U349"/>
      <c r="V349"/>
      <c r="W349"/>
      <c r="Z349"/>
      <c r="AC349" s="228"/>
      <c r="AD349"/>
    </row>
    <row r="350" spans="1:31" ht="27.75" x14ac:dyDescent="0.2">
      <c r="A350" s="222"/>
      <c r="B350" s="223"/>
      <c r="C350" s="223"/>
      <c r="D350" s="223"/>
      <c r="E350"/>
      <c r="F350" s="224"/>
      <c r="G350"/>
      <c r="H350"/>
      <c r="I350" s="225"/>
      <c r="J350" s="226"/>
      <c r="K350"/>
      <c r="L350"/>
      <c r="M350"/>
      <c r="N350"/>
      <c r="O350" s="224"/>
      <c r="P350"/>
      <c r="Q350"/>
      <c r="R350"/>
      <c r="S350"/>
      <c r="T350"/>
      <c r="U350"/>
      <c r="V350"/>
      <c r="W350"/>
      <c r="Z350"/>
      <c r="AC350" s="228"/>
      <c r="AD350"/>
    </row>
    <row r="351" spans="1:31" ht="27.75" x14ac:dyDescent="0.2">
      <c r="A351" s="222">
        <v>211647</v>
      </c>
      <c r="B351" s="223" t="s">
        <v>1762</v>
      </c>
      <c r="C351" s="223" t="s">
        <v>131</v>
      </c>
      <c r="D351" s="223" t="s">
        <v>234</v>
      </c>
      <c r="E351" t="s">
        <v>374</v>
      </c>
      <c r="F351" s="224">
        <v>35815</v>
      </c>
      <c r="G351" t="s">
        <v>586</v>
      </c>
      <c r="H351" t="s">
        <v>375</v>
      </c>
      <c r="I351" s="225" t="s">
        <v>61</v>
      </c>
      <c r="J351" s="226" t="s">
        <v>376</v>
      </c>
      <c r="K351">
        <v>2016</v>
      </c>
      <c r="L351" t="s">
        <v>354</v>
      </c>
      <c r="M351"/>
      <c r="N351"/>
      <c r="O351" s="224"/>
      <c r="P351"/>
      <c r="Q351"/>
      <c r="R351"/>
      <c r="S351"/>
      <c r="T351"/>
      <c r="U351"/>
      <c r="V351"/>
      <c r="W351"/>
      <c r="Z351"/>
      <c r="AC351" s="228"/>
      <c r="AD351"/>
      <c r="AE351" s="53">
        <v>1</v>
      </c>
    </row>
    <row r="352" spans="1:31" ht="27.75" x14ac:dyDescent="0.2">
      <c r="A352" s="222">
        <v>211655</v>
      </c>
      <c r="B352" s="223" t="s">
        <v>1631</v>
      </c>
      <c r="C352" s="223" t="s">
        <v>682</v>
      </c>
      <c r="D352" s="223" t="s">
        <v>279</v>
      </c>
      <c r="E352" t="s">
        <v>374</v>
      </c>
      <c r="F352" s="224">
        <v>34342</v>
      </c>
      <c r="G352" t="s">
        <v>433</v>
      </c>
      <c r="H352" t="s">
        <v>375</v>
      </c>
      <c r="I352" s="225" t="s">
        <v>61</v>
      </c>
      <c r="J352" s="226">
        <v>0</v>
      </c>
      <c r="K352">
        <v>0</v>
      </c>
      <c r="L352">
        <v>0</v>
      </c>
      <c r="M352"/>
      <c r="N352"/>
      <c r="O352" s="224"/>
      <c r="P352"/>
      <c r="Q352"/>
      <c r="R352"/>
      <c r="S352"/>
      <c r="T352"/>
      <c r="U352"/>
      <c r="V352"/>
      <c r="W352"/>
      <c r="Z352"/>
      <c r="AC352" s="228"/>
      <c r="AD352"/>
      <c r="AE352" s="53" t="s">
        <v>2181</v>
      </c>
    </row>
    <row r="353" spans="1:31" ht="27.75" x14ac:dyDescent="0.2">
      <c r="A353" s="222">
        <v>211656</v>
      </c>
      <c r="B353" s="223" t="s">
        <v>1440</v>
      </c>
      <c r="C353" s="234" t="s">
        <v>1441</v>
      </c>
      <c r="D353" s="234" t="s">
        <v>1921</v>
      </c>
      <c r="E353" t="s">
        <v>374</v>
      </c>
      <c r="F353" s="224">
        <v>34545</v>
      </c>
      <c r="G353" t="s">
        <v>1229</v>
      </c>
      <c r="H353" t="s">
        <v>375</v>
      </c>
      <c r="I353" s="225" t="s">
        <v>61</v>
      </c>
      <c r="J353" s="226">
        <v>0</v>
      </c>
      <c r="K353">
        <v>0</v>
      </c>
      <c r="L353">
        <v>0</v>
      </c>
      <c r="M353"/>
      <c r="N353"/>
      <c r="O353" s="224"/>
      <c r="P353"/>
      <c r="Q353"/>
      <c r="R353"/>
      <c r="S353"/>
      <c r="T353"/>
      <c r="U353"/>
      <c r="V353"/>
      <c r="W353"/>
      <c r="Z353"/>
      <c r="AC353" s="227"/>
      <c r="AD353"/>
      <c r="AE353" s="53" t="s">
        <v>2163</v>
      </c>
    </row>
    <row r="354" spans="1:31" ht="27.75" x14ac:dyDescent="0.2">
      <c r="A354" s="222"/>
      <c r="B354" s="223"/>
      <c r="C354" s="223"/>
      <c r="D354" s="223"/>
      <c r="E354"/>
      <c r="F354" s="224"/>
      <c r="G354"/>
      <c r="H354"/>
      <c r="I354" s="225"/>
      <c r="J354" s="226"/>
      <c r="K354"/>
      <c r="L354"/>
      <c r="M354"/>
      <c r="N354"/>
      <c r="O354" s="224"/>
      <c r="P354"/>
      <c r="Q354"/>
      <c r="R354"/>
      <c r="S354"/>
      <c r="T354"/>
      <c r="U354"/>
      <c r="V354"/>
      <c r="W354"/>
      <c r="Z354"/>
      <c r="AC354" s="228"/>
      <c r="AD354"/>
    </row>
    <row r="355" spans="1:31" ht="27.75" x14ac:dyDescent="0.2">
      <c r="A355" s="222">
        <v>211664</v>
      </c>
      <c r="B355" s="223" t="s">
        <v>1691</v>
      </c>
      <c r="C355" s="223" t="s">
        <v>187</v>
      </c>
      <c r="D355" s="223" t="s">
        <v>301</v>
      </c>
      <c r="E355" t="s">
        <v>374</v>
      </c>
      <c r="F355" s="224">
        <v>35065</v>
      </c>
      <c r="G355" t="s">
        <v>865</v>
      </c>
      <c r="H355" t="s">
        <v>375</v>
      </c>
      <c r="I355" s="225" t="s">
        <v>61</v>
      </c>
      <c r="J355" s="226" t="s">
        <v>376</v>
      </c>
      <c r="K355">
        <v>2013</v>
      </c>
      <c r="L355" t="s">
        <v>354</v>
      </c>
      <c r="M355"/>
      <c r="N355"/>
      <c r="O355" s="224"/>
      <c r="P355"/>
      <c r="Q355"/>
      <c r="R355"/>
      <c r="S355"/>
      <c r="T355"/>
      <c r="U355"/>
      <c r="V355"/>
      <c r="W355"/>
      <c r="Z355"/>
      <c r="AC355" s="228"/>
      <c r="AD355"/>
      <c r="AE355" s="53">
        <v>3</v>
      </c>
    </row>
    <row r="356" spans="1:31" ht="27.75" x14ac:dyDescent="0.2">
      <c r="A356" s="222">
        <v>211679</v>
      </c>
      <c r="B356" s="223" t="s">
        <v>1937</v>
      </c>
      <c r="C356" s="223" t="s">
        <v>90</v>
      </c>
      <c r="D356" s="223" t="s">
        <v>220</v>
      </c>
      <c r="E356" t="s">
        <v>374</v>
      </c>
      <c r="F356" s="224">
        <v>34940</v>
      </c>
      <c r="G356" t="s">
        <v>588</v>
      </c>
      <c r="H356" t="s">
        <v>375</v>
      </c>
      <c r="I356" s="225" t="s">
        <v>609</v>
      </c>
      <c r="J356" s="226">
        <v>0</v>
      </c>
      <c r="K356">
        <v>0</v>
      </c>
      <c r="L356">
        <v>0</v>
      </c>
      <c r="M356"/>
      <c r="N356"/>
      <c r="O356" s="224"/>
      <c r="P356"/>
      <c r="Q356"/>
      <c r="R356"/>
      <c r="S356"/>
      <c r="T356"/>
      <c r="U356"/>
      <c r="V356"/>
      <c r="W356"/>
      <c r="Z356"/>
      <c r="AC356" s="228"/>
      <c r="AD356" t="s">
        <v>660</v>
      </c>
      <c r="AE356" s="53" t="s">
        <v>2201</v>
      </c>
    </row>
    <row r="357" spans="1:31" ht="27.75" x14ac:dyDescent="0.2">
      <c r="A357" s="222"/>
      <c r="B357" s="223"/>
      <c r="C357" s="223"/>
      <c r="D357" s="223"/>
      <c r="E357"/>
      <c r="F357" s="224"/>
      <c r="G357"/>
      <c r="H357"/>
      <c r="I357" s="225"/>
      <c r="J357" s="226"/>
      <c r="K357"/>
      <c r="L357"/>
      <c r="M357"/>
      <c r="N357"/>
      <c r="O357" s="224"/>
      <c r="P357"/>
      <c r="Q357"/>
      <c r="R357"/>
      <c r="S357"/>
      <c r="T357"/>
      <c r="U357"/>
      <c r="V357"/>
      <c r="W357"/>
      <c r="Z357"/>
      <c r="AC357" s="228"/>
      <c r="AD357"/>
    </row>
    <row r="358" spans="1:31" ht="27.75" x14ac:dyDescent="0.2">
      <c r="A358" s="239">
        <v>211685</v>
      </c>
      <c r="B358" s="240" t="s">
        <v>1737</v>
      </c>
      <c r="C358" s="240" t="s">
        <v>122</v>
      </c>
      <c r="D358" s="240" t="s">
        <v>218</v>
      </c>
      <c r="E358" t="s">
        <v>374</v>
      </c>
      <c r="F358" s="224">
        <v>35546</v>
      </c>
      <c r="G358" t="s">
        <v>789</v>
      </c>
      <c r="H358" t="s">
        <v>375</v>
      </c>
      <c r="I358" s="225" t="s">
        <v>609</v>
      </c>
      <c r="J358" s="226" t="s">
        <v>376</v>
      </c>
      <c r="K358">
        <v>2015</v>
      </c>
      <c r="L358" t="s">
        <v>352</v>
      </c>
      <c r="M358"/>
      <c r="N358"/>
      <c r="O358" s="224"/>
      <c r="P358"/>
      <c r="Q358"/>
      <c r="R358"/>
      <c r="S358"/>
      <c r="T358"/>
      <c r="U358"/>
      <c r="V358"/>
      <c r="W358"/>
      <c r="Z358"/>
      <c r="AC358" s="228"/>
      <c r="AD358" t="s">
        <v>660</v>
      </c>
      <c r="AE358" s="53" t="s">
        <v>2160</v>
      </c>
    </row>
    <row r="359" spans="1:31" ht="27.75" x14ac:dyDescent="0.2">
      <c r="A359" s="222"/>
      <c r="B359" s="223"/>
      <c r="C359" s="223"/>
      <c r="D359" s="223"/>
      <c r="E359"/>
      <c r="F359" s="224"/>
      <c r="G359"/>
      <c r="H359"/>
      <c r="I359" s="225"/>
      <c r="J359" s="226"/>
      <c r="K359"/>
      <c r="L359"/>
      <c r="M359"/>
      <c r="N359"/>
      <c r="O359" s="224"/>
      <c r="P359"/>
      <c r="Q359"/>
      <c r="R359"/>
      <c r="S359"/>
      <c r="T359"/>
      <c r="U359"/>
      <c r="V359"/>
      <c r="W359"/>
      <c r="Z359"/>
      <c r="AC359" s="228"/>
      <c r="AD359"/>
    </row>
    <row r="360" spans="1:31" ht="27.75" x14ac:dyDescent="0.2">
      <c r="A360" s="222"/>
      <c r="B360" s="223"/>
      <c r="C360" s="223"/>
      <c r="D360" s="223"/>
      <c r="E360"/>
      <c r="F360" s="224"/>
      <c r="G360"/>
      <c r="H360"/>
      <c r="I360" s="225"/>
      <c r="J360" s="226"/>
      <c r="K360"/>
      <c r="L360"/>
      <c r="M360"/>
      <c r="N360"/>
      <c r="O360" s="224"/>
      <c r="P360"/>
      <c r="Q360"/>
      <c r="R360"/>
      <c r="S360"/>
      <c r="T360"/>
      <c r="U360"/>
      <c r="V360"/>
      <c r="W360"/>
      <c r="Z360"/>
      <c r="AC360" s="228"/>
      <c r="AD360"/>
    </row>
    <row r="361" spans="1:31" ht="27.75" x14ac:dyDescent="0.2">
      <c r="A361" s="222">
        <v>211690</v>
      </c>
      <c r="B361" s="223" t="s">
        <v>1938</v>
      </c>
      <c r="C361" s="223" t="s">
        <v>140</v>
      </c>
      <c r="D361" s="223" t="s">
        <v>339</v>
      </c>
      <c r="E361" t="s">
        <v>374</v>
      </c>
      <c r="F361" s="224">
        <v>32290</v>
      </c>
      <c r="G361" t="s">
        <v>809</v>
      </c>
      <c r="H361" t="s">
        <v>375</v>
      </c>
      <c r="I361" s="225" t="s">
        <v>609</v>
      </c>
      <c r="J361" s="226" t="s">
        <v>376</v>
      </c>
      <c r="K361">
        <v>2010</v>
      </c>
      <c r="L361" t="s">
        <v>354</v>
      </c>
      <c r="M361"/>
      <c r="N361"/>
      <c r="O361" s="224"/>
      <c r="P361"/>
      <c r="Q361"/>
      <c r="R361"/>
      <c r="S361"/>
      <c r="T361"/>
      <c r="U361"/>
      <c r="V361"/>
      <c r="W361"/>
      <c r="Z361"/>
      <c r="AC361" s="227"/>
      <c r="AD361"/>
      <c r="AE361" s="53" t="s">
        <v>2160</v>
      </c>
    </row>
    <row r="362" spans="1:31" ht="27.75" x14ac:dyDescent="0.2">
      <c r="A362" s="236">
        <v>211691</v>
      </c>
      <c r="B362" s="237" t="s">
        <v>1690</v>
      </c>
      <c r="C362" s="237" t="s">
        <v>105</v>
      </c>
      <c r="D362" s="237" t="s">
        <v>305</v>
      </c>
      <c r="E362" t="s">
        <v>374</v>
      </c>
      <c r="F362" s="224">
        <v>35014</v>
      </c>
      <c r="G362" t="s">
        <v>789</v>
      </c>
      <c r="H362" t="s">
        <v>375</v>
      </c>
      <c r="I362" s="225" t="s">
        <v>61</v>
      </c>
      <c r="J362" s="226" t="s">
        <v>376</v>
      </c>
      <c r="K362">
        <v>2017</v>
      </c>
      <c r="L362" t="s">
        <v>354</v>
      </c>
      <c r="M362"/>
      <c r="N362"/>
      <c r="O362" s="224"/>
      <c r="P362"/>
      <c r="Q362"/>
      <c r="R362"/>
      <c r="S362"/>
      <c r="T362"/>
      <c r="U362"/>
      <c r="V362"/>
      <c r="W362"/>
      <c r="Z362"/>
      <c r="AC362" s="228"/>
      <c r="AD362"/>
      <c r="AE362" s="53">
        <v>0</v>
      </c>
    </row>
    <row r="363" spans="1:31" ht="27.75" x14ac:dyDescent="0.2">
      <c r="A363" s="222"/>
      <c r="B363" s="223"/>
      <c r="C363" s="223"/>
      <c r="D363" s="223"/>
      <c r="E363"/>
      <c r="F363" s="224"/>
      <c r="G363"/>
      <c r="H363"/>
      <c r="I363" s="225"/>
      <c r="J363" s="226"/>
      <c r="K363"/>
      <c r="L363"/>
      <c r="M363"/>
      <c r="N363"/>
      <c r="O363" s="224"/>
      <c r="P363"/>
      <c r="Q363"/>
      <c r="R363"/>
      <c r="S363"/>
      <c r="T363"/>
      <c r="U363"/>
      <c r="V363"/>
      <c r="W363"/>
      <c r="Z363"/>
      <c r="AC363" s="228"/>
      <c r="AD363"/>
    </row>
    <row r="364" spans="1:31" ht="27.75" x14ac:dyDescent="0.2">
      <c r="A364" s="222">
        <v>211694</v>
      </c>
      <c r="B364" s="223" t="s">
        <v>1466</v>
      </c>
      <c r="C364" s="223" t="s">
        <v>173</v>
      </c>
      <c r="D364" s="223" t="s">
        <v>221</v>
      </c>
      <c r="E364" t="s">
        <v>374</v>
      </c>
      <c r="F364" s="224">
        <v>35213</v>
      </c>
      <c r="G364" t="s">
        <v>352</v>
      </c>
      <c r="H364" t="s">
        <v>375</v>
      </c>
      <c r="I364" s="225" t="s">
        <v>61</v>
      </c>
      <c r="J364" s="226" t="s">
        <v>376</v>
      </c>
      <c r="K364">
        <v>2014</v>
      </c>
      <c r="L364" t="s">
        <v>352</v>
      </c>
      <c r="M364"/>
      <c r="N364"/>
      <c r="O364" s="224"/>
      <c r="P364"/>
      <c r="Q364"/>
      <c r="R364"/>
      <c r="S364"/>
      <c r="T364"/>
      <c r="U364"/>
      <c r="V364"/>
      <c r="W364"/>
      <c r="Z364"/>
      <c r="AC364" s="228"/>
      <c r="AD364"/>
      <c r="AE364" s="53">
        <v>2</v>
      </c>
    </row>
    <row r="365" spans="1:31" ht="27.75" x14ac:dyDescent="0.2">
      <c r="A365" s="222">
        <v>211695</v>
      </c>
      <c r="B365" s="223" t="s">
        <v>1696</v>
      </c>
      <c r="C365" s="223" t="s">
        <v>94</v>
      </c>
      <c r="D365" s="223" t="s">
        <v>1407</v>
      </c>
      <c r="E365" t="s">
        <v>374</v>
      </c>
      <c r="F365" s="224">
        <v>35072</v>
      </c>
      <c r="G365" t="s">
        <v>352</v>
      </c>
      <c r="H365" t="s">
        <v>375</v>
      </c>
      <c r="I365" s="225" t="s">
        <v>61</v>
      </c>
      <c r="J365" s="226" t="s">
        <v>376</v>
      </c>
      <c r="K365">
        <v>2013</v>
      </c>
      <c r="L365" t="s">
        <v>352</v>
      </c>
      <c r="M365"/>
      <c r="N365"/>
      <c r="O365" s="224"/>
      <c r="P365"/>
      <c r="Q365"/>
      <c r="R365"/>
      <c r="S365"/>
      <c r="T365"/>
      <c r="U365"/>
      <c r="V365"/>
      <c r="W365"/>
      <c r="Z365"/>
      <c r="AC365" s="228"/>
      <c r="AD365"/>
      <c r="AE365" s="53">
        <v>3</v>
      </c>
    </row>
    <row r="366" spans="1:31" ht="27.75" x14ac:dyDescent="0.2">
      <c r="A366" s="222">
        <v>211696</v>
      </c>
      <c r="B366" s="223" t="s">
        <v>1718</v>
      </c>
      <c r="C366" s="223" t="s">
        <v>181</v>
      </c>
      <c r="D366" s="223" t="s">
        <v>1939</v>
      </c>
      <c r="E366" t="s">
        <v>374</v>
      </c>
      <c r="F366" s="224">
        <v>35431</v>
      </c>
      <c r="G366" t="s">
        <v>789</v>
      </c>
      <c r="H366" t="s">
        <v>375</v>
      </c>
      <c r="I366" s="225" t="s">
        <v>61</v>
      </c>
      <c r="J366" s="226" t="s">
        <v>376</v>
      </c>
      <c r="K366">
        <v>2014</v>
      </c>
      <c r="L366" t="s">
        <v>354</v>
      </c>
      <c r="M366"/>
      <c r="N366"/>
      <c r="O366" s="224"/>
      <c r="P366"/>
      <c r="Q366"/>
      <c r="R366"/>
      <c r="S366"/>
      <c r="T366"/>
      <c r="U366"/>
      <c r="V366"/>
      <c r="W366"/>
      <c r="Z366"/>
      <c r="AC366" s="228"/>
      <c r="AD366"/>
      <c r="AE366" s="53" t="s">
        <v>2181</v>
      </c>
    </row>
    <row r="367" spans="1:31" ht="27.75" x14ac:dyDescent="0.2">
      <c r="A367" s="222"/>
      <c r="B367" s="223"/>
      <c r="C367" s="223"/>
      <c r="D367" s="223"/>
      <c r="E367"/>
      <c r="F367" s="224"/>
      <c r="G367"/>
      <c r="H367"/>
      <c r="I367" s="225"/>
      <c r="J367" s="226"/>
      <c r="K367"/>
      <c r="L367"/>
      <c r="M367"/>
      <c r="N367"/>
      <c r="O367" s="224"/>
      <c r="P367"/>
      <c r="Q367"/>
      <c r="R367"/>
      <c r="S367"/>
      <c r="T367"/>
      <c r="U367"/>
      <c r="V367"/>
      <c r="W367"/>
      <c r="Z367"/>
      <c r="AC367" s="228"/>
      <c r="AD367"/>
    </row>
    <row r="368" spans="1:31" ht="27.75" x14ac:dyDescent="0.2">
      <c r="A368" s="222"/>
      <c r="B368" s="223"/>
      <c r="C368" s="223"/>
      <c r="D368" s="223"/>
      <c r="E368"/>
      <c r="F368" s="224"/>
      <c r="G368"/>
      <c r="H368"/>
      <c r="I368" s="225"/>
      <c r="J368" s="226"/>
      <c r="K368"/>
      <c r="L368"/>
      <c r="M368"/>
      <c r="N368"/>
      <c r="O368" s="224"/>
      <c r="P368"/>
      <c r="Q368"/>
      <c r="R368"/>
      <c r="S368"/>
      <c r="T368"/>
      <c r="U368"/>
      <c r="V368"/>
      <c r="W368"/>
      <c r="Z368"/>
      <c r="AC368" s="228"/>
      <c r="AD368"/>
    </row>
    <row r="369" spans="1:31" ht="27.75" x14ac:dyDescent="0.2">
      <c r="A369" s="222"/>
      <c r="B369" s="223"/>
      <c r="C369" s="223"/>
      <c r="D369" s="223"/>
      <c r="E369"/>
      <c r="F369" s="224"/>
      <c r="G369"/>
      <c r="H369"/>
      <c r="I369" s="225"/>
      <c r="J369" s="226"/>
      <c r="K369"/>
      <c r="L369"/>
      <c r="M369"/>
      <c r="N369"/>
      <c r="O369" s="224"/>
      <c r="P369"/>
      <c r="Q369"/>
      <c r="R369"/>
      <c r="S369"/>
      <c r="T369"/>
      <c r="U369"/>
      <c r="V369"/>
      <c r="W369"/>
      <c r="Z369"/>
      <c r="AC369" s="228"/>
      <c r="AD369"/>
    </row>
    <row r="370" spans="1:31" ht="27.75" x14ac:dyDescent="0.2">
      <c r="A370" s="222"/>
      <c r="B370" s="223"/>
      <c r="C370" s="223"/>
      <c r="D370" s="223"/>
      <c r="E370"/>
      <c r="F370" s="224"/>
      <c r="G370"/>
      <c r="H370"/>
      <c r="I370" s="225"/>
      <c r="J370" s="226"/>
      <c r="K370"/>
      <c r="L370"/>
      <c r="M370"/>
      <c r="N370"/>
      <c r="O370" s="224"/>
      <c r="P370"/>
      <c r="Q370"/>
      <c r="R370"/>
      <c r="S370"/>
      <c r="T370"/>
      <c r="U370"/>
      <c r="V370"/>
      <c r="W370"/>
      <c r="Z370"/>
      <c r="AC370" s="228"/>
      <c r="AD370"/>
    </row>
    <row r="371" spans="1:31" ht="27.75" x14ac:dyDescent="0.2">
      <c r="A371" s="222"/>
      <c r="B371" s="223"/>
      <c r="C371" s="223"/>
      <c r="D371" s="223"/>
      <c r="E371"/>
      <c r="F371" s="224"/>
      <c r="G371"/>
      <c r="H371"/>
      <c r="I371" s="225"/>
      <c r="J371" s="226"/>
      <c r="K371"/>
      <c r="L371"/>
      <c r="M371"/>
      <c r="N371"/>
      <c r="O371" s="224"/>
      <c r="P371"/>
      <c r="Q371"/>
      <c r="R371"/>
      <c r="S371"/>
      <c r="T371"/>
      <c r="U371"/>
      <c r="V371"/>
      <c r="W371"/>
      <c r="Z371"/>
      <c r="AC371" s="228"/>
      <c r="AD371"/>
    </row>
    <row r="372" spans="1:31" ht="27.75" x14ac:dyDescent="0.2">
      <c r="A372" s="222"/>
      <c r="B372" s="223"/>
      <c r="C372" s="223"/>
      <c r="D372" s="223"/>
      <c r="E372"/>
      <c r="F372" s="224"/>
      <c r="G372"/>
      <c r="H372"/>
      <c r="I372" s="225"/>
      <c r="J372" s="226"/>
      <c r="K372"/>
      <c r="L372"/>
      <c r="M372"/>
      <c r="N372"/>
      <c r="O372" s="224"/>
      <c r="P372"/>
      <c r="Q372"/>
      <c r="R372"/>
      <c r="S372"/>
      <c r="T372"/>
      <c r="U372"/>
      <c r="V372"/>
      <c r="W372"/>
      <c r="Z372"/>
      <c r="AC372" s="228"/>
      <c r="AD372"/>
    </row>
    <row r="373" spans="1:31" ht="27.75" x14ac:dyDescent="0.2">
      <c r="A373" s="222"/>
      <c r="B373" s="223"/>
      <c r="C373" s="223"/>
      <c r="D373" s="223"/>
      <c r="E373"/>
      <c r="F373" s="224"/>
      <c r="G373"/>
      <c r="H373"/>
      <c r="I373" s="225"/>
      <c r="J373" s="226"/>
      <c r="K373"/>
      <c r="L373"/>
      <c r="M373"/>
      <c r="N373"/>
      <c r="O373" s="224"/>
      <c r="P373"/>
      <c r="Q373"/>
      <c r="R373"/>
      <c r="S373"/>
      <c r="T373"/>
      <c r="U373"/>
      <c r="V373"/>
      <c r="W373"/>
      <c r="Z373"/>
      <c r="AC373" s="228"/>
      <c r="AD373"/>
    </row>
    <row r="374" spans="1:31" ht="27.75" x14ac:dyDescent="0.2">
      <c r="A374" s="222">
        <v>211728</v>
      </c>
      <c r="B374" s="223" t="s">
        <v>1574</v>
      </c>
      <c r="C374" s="223" t="s">
        <v>411</v>
      </c>
      <c r="D374" s="223" t="s">
        <v>235</v>
      </c>
      <c r="E374" t="s">
        <v>374</v>
      </c>
      <c r="F374" s="224">
        <v>33291</v>
      </c>
      <c r="G374" t="s">
        <v>364</v>
      </c>
      <c r="H374" t="s">
        <v>375</v>
      </c>
      <c r="I374" s="225" t="s">
        <v>61</v>
      </c>
      <c r="J374" s="226" t="s">
        <v>353</v>
      </c>
      <c r="K374">
        <v>2011</v>
      </c>
      <c r="L374" t="s">
        <v>364</v>
      </c>
      <c r="M374"/>
      <c r="N374"/>
      <c r="O374" s="224"/>
      <c r="P374"/>
      <c r="Q374"/>
      <c r="R374"/>
      <c r="S374"/>
      <c r="T374"/>
      <c r="U374"/>
      <c r="V374"/>
      <c r="W374"/>
      <c r="Z374"/>
      <c r="AC374" s="228"/>
      <c r="AD374"/>
      <c r="AE374" s="53">
        <v>3</v>
      </c>
    </row>
    <row r="375" spans="1:31" ht="27.75" x14ac:dyDescent="0.2">
      <c r="A375" s="222">
        <v>211737</v>
      </c>
      <c r="B375" s="223" t="s">
        <v>1508</v>
      </c>
      <c r="C375" s="223" t="s">
        <v>70</v>
      </c>
      <c r="D375" s="223" t="s">
        <v>311</v>
      </c>
      <c r="E375" t="s">
        <v>373</v>
      </c>
      <c r="F375" s="224">
        <v>30752</v>
      </c>
      <c r="G375" t="s">
        <v>790</v>
      </c>
      <c r="H375" t="s">
        <v>375</v>
      </c>
      <c r="I375" s="225" t="s">
        <v>61</v>
      </c>
      <c r="J375" s="226" t="s">
        <v>353</v>
      </c>
      <c r="K375">
        <v>2003</v>
      </c>
      <c r="L375" t="s">
        <v>354</v>
      </c>
      <c r="M375"/>
      <c r="N375"/>
      <c r="O375" s="224"/>
      <c r="P375"/>
      <c r="Q375"/>
      <c r="R375"/>
      <c r="S375"/>
      <c r="T375"/>
      <c r="U375"/>
      <c r="V375"/>
      <c r="W375"/>
      <c r="Z375"/>
      <c r="AC375" s="228"/>
      <c r="AD375"/>
      <c r="AE375" s="53">
        <v>1</v>
      </c>
    </row>
    <row r="376" spans="1:31" ht="27.75" x14ac:dyDescent="0.2">
      <c r="A376" s="222"/>
      <c r="B376" s="223"/>
      <c r="C376" s="223"/>
      <c r="D376" s="223"/>
      <c r="E376"/>
      <c r="F376" s="224"/>
      <c r="G376"/>
      <c r="H376"/>
      <c r="I376" s="225"/>
      <c r="J376" s="226"/>
      <c r="K376"/>
      <c r="L376"/>
      <c r="M376"/>
      <c r="N376"/>
      <c r="O376" s="224"/>
      <c r="P376"/>
      <c r="Q376"/>
      <c r="R376"/>
      <c r="S376"/>
      <c r="T376"/>
      <c r="U376"/>
      <c r="V376"/>
      <c r="W376"/>
      <c r="Z376"/>
      <c r="AC376" s="228"/>
      <c r="AD376"/>
    </row>
    <row r="377" spans="1:31" ht="27.75" x14ac:dyDescent="0.2">
      <c r="A377" s="222">
        <v>211743</v>
      </c>
      <c r="B377" s="223" t="s">
        <v>1940</v>
      </c>
      <c r="C377" s="223" t="s">
        <v>72</v>
      </c>
      <c r="D377" s="223" t="s">
        <v>1941</v>
      </c>
      <c r="E377" t="s">
        <v>374</v>
      </c>
      <c r="F377" s="224">
        <v>33994</v>
      </c>
      <c r="G377" t="s">
        <v>1237</v>
      </c>
      <c r="H377" t="s">
        <v>375</v>
      </c>
      <c r="I377" s="225" t="s">
        <v>61</v>
      </c>
      <c r="J377" s="226" t="s">
        <v>376</v>
      </c>
      <c r="K377">
        <v>2011</v>
      </c>
      <c r="L377" t="s">
        <v>354</v>
      </c>
      <c r="M377"/>
      <c r="N377"/>
      <c r="O377" s="224"/>
      <c r="P377"/>
      <c r="Q377"/>
      <c r="R377"/>
      <c r="S377"/>
      <c r="T377"/>
      <c r="U377"/>
      <c r="V377"/>
      <c r="W377"/>
      <c r="Z377"/>
      <c r="AC377" s="228"/>
      <c r="AD377"/>
      <c r="AE377" s="53" t="s">
        <v>2181</v>
      </c>
    </row>
    <row r="378" spans="1:31" ht="27.75" x14ac:dyDescent="0.2">
      <c r="A378" s="222"/>
      <c r="B378" s="223"/>
      <c r="C378" s="223"/>
      <c r="D378" s="223"/>
      <c r="E378"/>
      <c r="F378" s="224"/>
      <c r="G378"/>
      <c r="H378"/>
      <c r="I378" s="225"/>
      <c r="J378" s="226"/>
      <c r="K378"/>
      <c r="L378"/>
      <c r="M378"/>
      <c r="N378"/>
      <c r="O378" s="224"/>
      <c r="P378"/>
      <c r="Q378"/>
      <c r="R378"/>
      <c r="S378"/>
      <c r="T378"/>
      <c r="U378"/>
      <c r="V378"/>
      <c r="W378"/>
      <c r="Z378"/>
      <c r="AC378" s="228"/>
      <c r="AD378"/>
    </row>
    <row r="379" spans="1:31" ht="27.75" x14ac:dyDescent="0.2">
      <c r="A379" s="222">
        <v>211758</v>
      </c>
      <c r="B379" s="223" t="s">
        <v>1342</v>
      </c>
      <c r="C379" s="223" t="s">
        <v>68</v>
      </c>
      <c r="D379" s="223" t="s">
        <v>293</v>
      </c>
      <c r="E379" t="s">
        <v>373</v>
      </c>
      <c r="F379" s="224">
        <v>35502</v>
      </c>
      <c r="G379" t="s">
        <v>1343</v>
      </c>
      <c r="H379" t="s">
        <v>375</v>
      </c>
      <c r="I379" s="225" t="s">
        <v>61</v>
      </c>
      <c r="J379" s="226">
        <v>0</v>
      </c>
      <c r="K379">
        <v>0</v>
      </c>
      <c r="L379">
        <v>0</v>
      </c>
      <c r="M379"/>
      <c r="N379"/>
      <c r="O379" s="224"/>
      <c r="P379"/>
      <c r="Q379"/>
      <c r="R379"/>
      <c r="S379"/>
      <c r="T379"/>
      <c r="U379"/>
      <c r="V379"/>
      <c r="W379"/>
      <c r="Z379"/>
      <c r="AC379" s="228"/>
      <c r="AD379"/>
      <c r="AE379" s="53">
        <v>4</v>
      </c>
    </row>
    <row r="380" spans="1:31" ht="27.75" x14ac:dyDescent="0.2">
      <c r="A380" s="222"/>
      <c r="B380" s="223"/>
      <c r="C380" s="223"/>
      <c r="D380" s="223"/>
      <c r="E380"/>
      <c r="F380" s="224"/>
      <c r="G380"/>
      <c r="H380"/>
      <c r="I380" s="225"/>
      <c r="J380" s="226"/>
      <c r="K380"/>
      <c r="L380"/>
      <c r="M380"/>
      <c r="N380"/>
      <c r="O380" s="224"/>
      <c r="P380"/>
      <c r="Q380"/>
      <c r="R380"/>
      <c r="S380"/>
      <c r="T380"/>
      <c r="U380"/>
      <c r="V380"/>
      <c r="W380"/>
      <c r="Z380"/>
      <c r="AC380" s="228"/>
      <c r="AD380"/>
    </row>
    <row r="381" spans="1:31" ht="27.75" x14ac:dyDescent="0.2">
      <c r="A381" s="222">
        <v>211762</v>
      </c>
      <c r="B381" s="223" t="s">
        <v>1459</v>
      </c>
      <c r="C381" s="223" t="s">
        <v>129</v>
      </c>
      <c r="D381" s="223" t="s">
        <v>1942</v>
      </c>
      <c r="E381" t="s">
        <v>373</v>
      </c>
      <c r="F381" s="224">
        <v>35490</v>
      </c>
      <c r="G381" t="s">
        <v>1460</v>
      </c>
      <c r="H381" t="s">
        <v>375</v>
      </c>
      <c r="I381" s="225" t="s">
        <v>61</v>
      </c>
      <c r="J381" s="226">
        <v>0</v>
      </c>
      <c r="K381">
        <v>0</v>
      </c>
      <c r="L381">
        <v>0</v>
      </c>
      <c r="M381"/>
      <c r="N381"/>
      <c r="O381" s="224"/>
      <c r="P381"/>
      <c r="Q381"/>
      <c r="R381"/>
      <c r="S381"/>
      <c r="T381"/>
      <c r="U381"/>
      <c r="V381"/>
      <c r="W381"/>
      <c r="Z381"/>
      <c r="AC381" s="228"/>
      <c r="AD381"/>
      <c r="AE381" s="53">
        <v>1</v>
      </c>
    </row>
    <row r="382" spans="1:31" ht="27.75" x14ac:dyDescent="0.2">
      <c r="A382" s="222"/>
      <c r="B382" s="223"/>
      <c r="C382" s="223"/>
      <c r="D382" s="223"/>
      <c r="E382"/>
      <c r="F382" s="224"/>
      <c r="G382"/>
      <c r="H382"/>
      <c r="I382" s="225"/>
      <c r="J382" s="226"/>
      <c r="K382"/>
      <c r="L382"/>
      <c r="M382"/>
      <c r="N382"/>
      <c r="O382" s="224"/>
      <c r="P382"/>
      <c r="Q382"/>
      <c r="R382"/>
      <c r="S382"/>
      <c r="T382"/>
      <c r="U382"/>
      <c r="V382"/>
      <c r="W382"/>
      <c r="Z382"/>
      <c r="AC382" s="228"/>
      <c r="AD382"/>
    </row>
    <row r="383" spans="1:31" ht="27.75" x14ac:dyDescent="0.2">
      <c r="A383" s="222"/>
      <c r="B383" s="223"/>
      <c r="C383" s="223"/>
      <c r="D383" s="223"/>
      <c r="E383"/>
      <c r="F383" s="224"/>
      <c r="G383"/>
      <c r="H383"/>
      <c r="I383" s="225"/>
      <c r="J383" s="226"/>
      <c r="K383"/>
      <c r="L383"/>
      <c r="M383"/>
      <c r="N383"/>
      <c r="O383" s="224"/>
      <c r="P383"/>
      <c r="Q383"/>
      <c r="R383"/>
      <c r="S383"/>
      <c r="T383"/>
      <c r="U383"/>
      <c r="V383"/>
      <c r="W383"/>
      <c r="Z383"/>
      <c r="AC383" s="228"/>
      <c r="AD383"/>
    </row>
    <row r="384" spans="1:31" ht="27.75" x14ac:dyDescent="0.2">
      <c r="A384" s="222"/>
      <c r="B384" s="223"/>
      <c r="C384" s="223"/>
      <c r="D384" s="223"/>
      <c r="E384"/>
      <c r="F384" s="224"/>
      <c r="G384"/>
      <c r="H384"/>
      <c r="I384" s="225"/>
      <c r="J384" s="226"/>
      <c r="K384"/>
      <c r="L384"/>
      <c r="M384"/>
      <c r="N384"/>
      <c r="O384" s="224"/>
      <c r="P384"/>
      <c r="Q384"/>
      <c r="R384"/>
      <c r="S384"/>
      <c r="T384"/>
      <c r="U384"/>
      <c r="V384"/>
      <c r="W384"/>
      <c r="Z384"/>
      <c r="AC384" s="228"/>
      <c r="AD384"/>
    </row>
    <row r="385" spans="1:31" ht="27.75" x14ac:dyDescent="0.2">
      <c r="A385" s="222">
        <v>211786</v>
      </c>
      <c r="B385" s="223" t="s">
        <v>925</v>
      </c>
      <c r="C385" s="223" t="s">
        <v>62</v>
      </c>
      <c r="D385" s="223" t="s">
        <v>248</v>
      </c>
      <c r="E385" t="s">
        <v>373</v>
      </c>
      <c r="F385" s="224">
        <v>34960</v>
      </c>
      <c r="G385" t="s">
        <v>352</v>
      </c>
      <c r="H385" t="s">
        <v>375</v>
      </c>
      <c r="I385" s="225" t="s">
        <v>61</v>
      </c>
      <c r="J385" s="226" t="s">
        <v>376</v>
      </c>
      <c r="K385">
        <v>2013</v>
      </c>
      <c r="L385" t="s">
        <v>352</v>
      </c>
      <c r="M385"/>
      <c r="N385"/>
      <c r="O385" s="224"/>
      <c r="P385"/>
      <c r="Q385"/>
      <c r="R385"/>
      <c r="S385"/>
      <c r="T385"/>
      <c r="U385"/>
      <c r="V385"/>
      <c r="W385"/>
      <c r="Z385"/>
      <c r="AC385" s="227"/>
      <c r="AD385"/>
      <c r="AE385" s="53">
        <v>6</v>
      </c>
    </row>
    <row r="386" spans="1:31" ht="27.75" x14ac:dyDescent="0.2">
      <c r="A386" s="222"/>
      <c r="B386" s="223"/>
      <c r="C386" s="223"/>
      <c r="D386" s="223"/>
      <c r="E386"/>
      <c r="F386" s="224"/>
      <c r="G386"/>
      <c r="H386"/>
      <c r="I386" s="225"/>
      <c r="J386" s="226"/>
      <c r="K386"/>
      <c r="L386"/>
      <c r="M386"/>
      <c r="N386"/>
      <c r="O386" s="224"/>
      <c r="P386"/>
      <c r="Q386"/>
      <c r="R386"/>
      <c r="S386"/>
      <c r="T386"/>
      <c r="U386"/>
      <c r="V386"/>
      <c r="W386"/>
      <c r="Z386"/>
      <c r="AC386" s="228"/>
      <c r="AD386"/>
    </row>
    <row r="387" spans="1:31" ht="27.75" x14ac:dyDescent="0.2">
      <c r="A387" s="222">
        <v>211797</v>
      </c>
      <c r="B387" s="223" t="s">
        <v>1759</v>
      </c>
      <c r="C387" s="223" t="s">
        <v>86</v>
      </c>
      <c r="D387" s="223" t="s">
        <v>217</v>
      </c>
      <c r="E387" t="s">
        <v>373</v>
      </c>
      <c r="F387" s="224">
        <v>35796</v>
      </c>
      <c r="G387" t="s">
        <v>789</v>
      </c>
      <c r="H387" t="s">
        <v>375</v>
      </c>
      <c r="I387" s="225" t="s">
        <v>61</v>
      </c>
      <c r="J387" s="226" t="s">
        <v>376</v>
      </c>
      <c r="K387">
        <v>2015</v>
      </c>
      <c r="L387" t="s">
        <v>352</v>
      </c>
      <c r="M387"/>
      <c r="N387"/>
      <c r="O387" s="224"/>
      <c r="P387"/>
      <c r="Q387"/>
      <c r="R387"/>
      <c r="S387"/>
      <c r="T387"/>
      <c r="U387"/>
      <c r="V387"/>
      <c r="W387"/>
      <c r="Z387"/>
      <c r="AC387" s="228"/>
      <c r="AD387"/>
      <c r="AE387" s="53">
        <v>3</v>
      </c>
    </row>
    <row r="388" spans="1:31" ht="27.75" x14ac:dyDescent="0.2">
      <c r="A388" s="222"/>
      <c r="B388" s="223"/>
      <c r="C388" s="223"/>
      <c r="D388" s="223"/>
      <c r="E388"/>
      <c r="F388" s="224"/>
      <c r="G388"/>
      <c r="H388"/>
      <c r="I388" s="225"/>
      <c r="J388" s="226"/>
      <c r="K388"/>
      <c r="L388"/>
      <c r="M388"/>
      <c r="N388"/>
      <c r="O388" s="224"/>
      <c r="P388"/>
      <c r="Q388"/>
      <c r="R388"/>
      <c r="S388"/>
      <c r="T388"/>
      <c r="U388"/>
      <c r="V388"/>
      <c r="W388"/>
      <c r="Z388"/>
      <c r="AC388" s="228"/>
      <c r="AD388"/>
    </row>
    <row r="389" spans="1:31" ht="27.75" x14ac:dyDescent="0.2">
      <c r="A389" s="222"/>
      <c r="B389" s="223"/>
      <c r="C389" s="223"/>
      <c r="D389" s="223"/>
      <c r="E389"/>
      <c r="F389" s="224"/>
      <c r="G389"/>
      <c r="H389"/>
      <c r="I389" s="225"/>
      <c r="J389" s="226"/>
      <c r="K389"/>
      <c r="L389"/>
      <c r="M389"/>
      <c r="N389"/>
      <c r="O389" s="224"/>
      <c r="P389"/>
      <c r="Q389"/>
      <c r="R389"/>
      <c r="S389"/>
      <c r="T389"/>
      <c r="U389"/>
      <c r="V389"/>
      <c r="W389"/>
      <c r="Z389"/>
      <c r="AC389" s="228"/>
      <c r="AD389"/>
    </row>
    <row r="390" spans="1:31" ht="27.75" x14ac:dyDescent="0.2">
      <c r="A390" s="222">
        <v>211818</v>
      </c>
      <c r="B390" s="223" t="s">
        <v>1943</v>
      </c>
      <c r="C390" s="223" t="s">
        <v>136</v>
      </c>
      <c r="D390" s="223" t="s">
        <v>501</v>
      </c>
      <c r="E390" t="s">
        <v>374</v>
      </c>
      <c r="F390" s="224">
        <v>33049</v>
      </c>
      <c r="G390" t="s">
        <v>789</v>
      </c>
      <c r="H390" t="s">
        <v>375</v>
      </c>
      <c r="I390" s="225" t="s">
        <v>61</v>
      </c>
      <c r="J390" s="226" t="s">
        <v>353</v>
      </c>
      <c r="K390">
        <v>2009</v>
      </c>
      <c r="L390" t="s">
        <v>352</v>
      </c>
      <c r="M390"/>
      <c r="N390"/>
      <c r="O390" s="224"/>
      <c r="P390"/>
      <c r="Q390"/>
      <c r="R390"/>
      <c r="S390"/>
      <c r="T390"/>
      <c r="U390"/>
      <c r="V390"/>
      <c r="W390"/>
      <c r="Z390"/>
      <c r="AC390" s="228"/>
      <c r="AD390"/>
      <c r="AE390" s="53">
        <v>2</v>
      </c>
    </row>
    <row r="391" spans="1:31" ht="27.75" x14ac:dyDescent="0.2">
      <c r="A391" s="222">
        <v>211821</v>
      </c>
      <c r="B391" s="223" t="s">
        <v>1300</v>
      </c>
      <c r="C391" s="223" t="s">
        <v>68</v>
      </c>
      <c r="D391" s="223" t="s">
        <v>329</v>
      </c>
      <c r="E391" t="s">
        <v>374</v>
      </c>
      <c r="F391" s="224">
        <v>33977</v>
      </c>
      <c r="G391" t="s">
        <v>1122</v>
      </c>
      <c r="H391" t="s">
        <v>375</v>
      </c>
      <c r="I391" s="225" t="s">
        <v>61</v>
      </c>
      <c r="J391" s="226">
        <v>0</v>
      </c>
      <c r="K391">
        <v>0</v>
      </c>
      <c r="L391">
        <v>0</v>
      </c>
      <c r="M391"/>
      <c r="N391"/>
      <c r="O391" s="224"/>
      <c r="P391"/>
      <c r="Q391"/>
      <c r="R391"/>
      <c r="S391"/>
      <c r="T391"/>
      <c r="U391"/>
      <c r="V391"/>
      <c r="W391"/>
      <c r="Z391"/>
      <c r="AC391" s="228"/>
      <c r="AD391"/>
      <c r="AE391" s="53">
        <v>4</v>
      </c>
    </row>
    <row r="392" spans="1:31" ht="27.75" x14ac:dyDescent="0.2">
      <c r="A392" s="222">
        <v>211829</v>
      </c>
      <c r="B392" s="223" t="s">
        <v>1944</v>
      </c>
      <c r="C392" s="223" t="s">
        <v>175</v>
      </c>
      <c r="D392" s="223" t="s">
        <v>1614</v>
      </c>
      <c r="E392" t="s">
        <v>374</v>
      </c>
      <c r="F392" s="224">
        <v>34035</v>
      </c>
      <c r="G392" t="s">
        <v>573</v>
      </c>
      <c r="H392" t="s">
        <v>375</v>
      </c>
      <c r="I392" s="225" t="s">
        <v>61</v>
      </c>
      <c r="J392" s="226" t="s">
        <v>353</v>
      </c>
      <c r="K392">
        <v>2011</v>
      </c>
      <c r="L392" t="s">
        <v>361</v>
      </c>
      <c r="M392"/>
      <c r="N392"/>
      <c r="O392" s="224"/>
      <c r="P392"/>
      <c r="Q392"/>
      <c r="R392"/>
      <c r="S392"/>
      <c r="T392"/>
      <c r="U392"/>
      <c r="V392"/>
      <c r="W392"/>
      <c r="Z392"/>
      <c r="AC392" s="228"/>
      <c r="AD392"/>
      <c r="AE392" s="53">
        <v>3</v>
      </c>
    </row>
    <row r="393" spans="1:31" ht="27.75" x14ac:dyDescent="0.2">
      <c r="A393" s="222">
        <v>211830</v>
      </c>
      <c r="B393" s="223" t="s">
        <v>978</v>
      </c>
      <c r="C393" s="223" t="s">
        <v>70</v>
      </c>
      <c r="D393" s="223" t="s">
        <v>455</v>
      </c>
      <c r="E393" t="s">
        <v>373</v>
      </c>
      <c r="F393" s="224">
        <v>32874</v>
      </c>
      <c r="G393" t="s">
        <v>789</v>
      </c>
      <c r="H393" t="s">
        <v>375</v>
      </c>
      <c r="I393" s="225" t="s">
        <v>61</v>
      </c>
      <c r="J393" s="226" t="s">
        <v>353</v>
      </c>
      <c r="K393">
        <v>2008</v>
      </c>
      <c r="L393" t="s">
        <v>352</v>
      </c>
      <c r="M393"/>
      <c r="N393"/>
      <c r="O393" s="224"/>
      <c r="P393"/>
      <c r="Q393"/>
      <c r="R393"/>
      <c r="S393"/>
      <c r="T393"/>
      <c r="U393"/>
      <c r="V393"/>
      <c r="W393"/>
      <c r="Z393"/>
      <c r="AC393" s="227"/>
      <c r="AD393"/>
      <c r="AE393" s="53">
        <v>6</v>
      </c>
    </row>
    <row r="394" spans="1:31" ht="27.75" x14ac:dyDescent="0.2">
      <c r="A394" s="222"/>
      <c r="B394" s="223"/>
      <c r="C394" s="223"/>
      <c r="D394" s="223"/>
      <c r="E394"/>
      <c r="F394" s="224"/>
      <c r="G394"/>
      <c r="H394"/>
      <c r="I394" s="225"/>
      <c r="J394" s="226"/>
      <c r="K394"/>
      <c r="L394"/>
      <c r="M394"/>
      <c r="N394"/>
      <c r="O394" s="224"/>
      <c r="P394"/>
      <c r="Q394"/>
      <c r="R394"/>
      <c r="S394"/>
      <c r="T394"/>
      <c r="U394"/>
      <c r="V394"/>
      <c r="W394"/>
      <c r="Z394"/>
      <c r="AC394" s="228"/>
      <c r="AD394"/>
    </row>
    <row r="395" spans="1:31" ht="27.75" x14ac:dyDescent="0.2">
      <c r="A395" s="222">
        <v>211835</v>
      </c>
      <c r="B395" s="223" t="s">
        <v>1568</v>
      </c>
      <c r="C395" s="223" t="s">
        <v>132</v>
      </c>
      <c r="D395" s="223" t="s">
        <v>250</v>
      </c>
      <c r="E395" t="s">
        <v>374</v>
      </c>
      <c r="F395" s="224">
        <v>33112</v>
      </c>
      <c r="G395" t="s">
        <v>352</v>
      </c>
      <c r="H395" t="s">
        <v>375</v>
      </c>
      <c r="I395" s="225" t="s">
        <v>61</v>
      </c>
      <c r="J395" s="226" t="s">
        <v>376</v>
      </c>
      <c r="K395">
        <v>2009</v>
      </c>
      <c r="L395" t="s">
        <v>352</v>
      </c>
      <c r="M395"/>
      <c r="N395"/>
      <c r="O395" s="224"/>
      <c r="P395"/>
      <c r="Q395"/>
      <c r="R395"/>
      <c r="S395"/>
      <c r="T395"/>
      <c r="U395"/>
      <c r="V395"/>
      <c r="W395"/>
      <c r="Z395"/>
      <c r="AC395" s="228"/>
      <c r="AD395"/>
      <c r="AE395" s="53">
        <v>1</v>
      </c>
    </row>
    <row r="396" spans="1:31" ht="27.75" x14ac:dyDescent="0.2">
      <c r="A396" s="222">
        <v>211843</v>
      </c>
      <c r="B396" s="223" t="s">
        <v>1646</v>
      </c>
      <c r="C396" s="223" t="s">
        <v>62</v>
      </c>
      <c r="D396" s="223" t="s">
        <v>225</v>
      </c>
      <c r="E396" t="s">
        <v>374</v>
      </c>
      <c r="F396" s="224">
        <v>34525</v>
      </c>
      <c r="G396" t="s">
        <v>865</v>
      </c>
      <c r="H396" t="s">
        <v>375</v>
      </c>
      <c r="I396" s="225" t="s">
        <v>61</v>
      </c>
      <c r="J396" s="226" t="s">
        <v>376</v>
      </c>
      <c r="K396">
        <v>2017</v>
      </c>
      <c r="L396" t="s">
        <v>354</v>
      </c>
      <c r="M396"/>
      <c r="N396"/>
      <c r="O396" s="224"/>
      <c r="P396"/>
      <c r="Q396"/>
      <c r="R396"/>
      <c r="S396"/>
      <c r="T396"/>
      <c r="U396"/>
      <c r="V396"/>
      <c r="W396"/>
      <c r="Z396"/>
      <c r="AC396" s="228"/>
      <c r="AD396"/>
      <c r="AE396" s="53">
        <v>3</v>
      </c>
    </row>
    <row r="397" spans="1:31" ht="27.75" x14ac:dyDescent="0.2">
      <c r="A397" s="222"/>
      <c r="B397" s="223"/>
      <c r="C397" s="223"/>
      <c r="D397" s="223"/>
      <c r="E397"/>
      <c r="F397" s="224"/>
      <c r="G397"/>
      <c r="H397"/>
      <c r="I397" s="225"/>
      <c r="J397" s="226"/>
      <c r="K397"/>
      <c r="L397"/>
      <c r="M397"/>
      <c r="N397"/>
      <c r="O397" s="224"/>
      <c r="P397"/>
      <c r="Q397"/>
      <c r="R397"/>
      <c r="S397"/>
      <c r="T397"/>
      <c r="U397"/>
      <c r="V397"/>
      <c r="W397"/>
      <c r="Z397"/>
      <c r="AC397" s="228"/>
      <c r="AD397"/>
    </row>
    <row r="398" spans="1:31" ht="27.75" x14ac:dyDescent="0.2">
      <c r="A398" s="222"/>
      <c r="B398" s="223"/>
      <c r="C398" s="223"/>
      <c r="D398" s="223"/>
      <c r="E398"/>
      <c r="F398" s="224"/>
      <c r="G398"/>
      <c r="H398"/>
      <c r="I398" s="225"/>
      <c r="J398" s="226"/>
      <c r="K398"/>
      <c r="L398"/>
      <c r="M398"/>
      <c r="N398"/>
      <c r="O398" s="224"/>
      <c r="P398"/>
      <c r="Q398"/>
      <c r="R398"/>
      <c r="S398"/>
      <c r="T398"/>
      <c r="U398"/>
      <c r="V398"/>
      <c r="W398"/>
      <c r="Z398"/>
      <c r="AC398" s="228"/>
      <c r="AD398"/>
    </row>
    <row r="399" spans="1:31" ht="27.75" x14ac:dyDescent="0.2">
      <c r="A399" s="222">
        <v>211858</v>
      </c>
      <c r="B399" s="223" t="s">
        <v>1744</v>
      </c>
      <c r="C399" s="223" t="s">
        <v>174</v>
      </c>
      <c r="D399" s="223" t="s">
        <v>322</v>
      </c>
      <c r="E399" t="s">
        <v>374</v>
      </c>
      <c r="F399" s="224">
        <v>35596</v>
      </c>
      <c r="G399" t="s">
        <v>352</v>
      </c>
      <c r="H399" t="s">
        <v>375</v>
      </c>
      <c r="I399" s="225" t="s">
        <v>61</v>
      </c>
      <c r="J399" s="226" t="s">
        <v>353</v>
      </c>
      <c r="K399">
        <v>2015</v>
      </c>
      <c r="L399" t="s">
        <v>352</v>
      </c>
      <c r="M399"/>
      <c r="N399"/>
      <c r="O399" s="224"/>
      <c r="P399"/>
      <c r="Q399"/>
      <c r="R399"/>
      <c r="S399"/>
      <c r="T399"/>
      <c r="U399"/>
      <c r="V399"/>
      <c r="W399"/>
      <c r="Z399"/>
      <c r="AC399" s="228"/>
      <c r="AD399"/>
      <c r="AE399" s="53">
        <v>3</v>
      </c>
    </row>
    <row r="400" spans="1:31" ht="27.75" x14ac:dyDescent="0.2">
      <c r="A400" s="222"/>
      <c r="B400" s="223"/>
      <c r="C400" s="223"/>
      <c r="D400" s="223"/>
      <c r="E400"/>
      <c r="F400" s="224"/>
      <c r="G400"/>
      <c r="H400"/>
      <c r="I400" s="225"/>
      <c r="J400" s="226"/>
      <c r="K400"/>
      <c r="L400"/>
      <c r="M400"/>
      <c r="N400"/>
      <c r="O400" s="224"/>
      <c r="P400"/>
      <c r="Q400"/>
      <c r="R400"/>
      <c r="S400"/>
      <c r="T400"/>
      <c r="U400"/>
      <c r="V400"/>
      <c r="W400"/>
      <c r="Z400"/>
      <c r="AC400" s="228"/>
      <c r="AD400"/>
    </row>
    <row r="401" spans="1:31" ht="27.75" x14ac:dyDescent="0.2">
      <c r="A401" s="222">
        <v>211862</v>
      </c>
      <c r="B401" s="223" t="s">
        <v>1945</v>
      </c>
      <c r="C401" s="223" t="s">
        <v>68</v>
      </c>
      <c r="D401" s="223" t="s">
        <v>233</v>
      </c>
      <c r="E401" t="s">
        <v>374</v>
      </c>
      <c r="F401" s="224">
        <v>35633</v>
      </c>
      <c r="G401" t="s">
        <v>789</v>
      </c>
      <c r="H401" t="s">
        <v>375</v>
      </c>
      <c r="I401" s="225" t="s">
        <v>61</v>
      </c>
      <c r="J401" s="226">
        <v>0</v>
      </c>
      <c r="K401">
        <v>0</v>
      </c>
      <c r="L401">
        <v>0</v>
      </c>
      <c r="M401"/>
      <c r="N401"/>
      <c r="O401" s="224"/>
      <c r="P401"/>
      <c r="Q401"/>
      <c r="R401"/>
      <c r="S401"/>
      <c r="T401"/>
      <c r="U401"/>
      <c r="V401"/>
      <c r="W401"/>
      <c r="Z401"/>
      <c r="AC401" s="227"/>
      <c r="AD401"/>
      <c r="AE401" s="53" t="s">
        <v>2187</v>
      </c>
    </row>
    <row r="402" spans="1:31" ht="27.75" x14ac:dyDescent="0.2">
      <c r="A402" s="222"/>
      <c r="B402" s="223"/>
      <c r="C402" s="223"/>
      <c r="D402" s="223"/>
      <c r="E402"/>
      <c r="F402" s="224"/>
      <c r="G402"/>
      <c r="H402"/>
      <c r="I402" s="225"/>
      <c r="J402" s="226"/>
      <c r="K402"/>
      <c r="L402"/>
      <c r="M402"/>
      <c r="N402"/>
      <c r="O402" s="224"/>
      <c r="P402"/>
      <c r="Q402"/>
      <c r="R402"/>
      <c r="S402"/>
      <c r="T402"/>
      <c r="U402"/>
      <c r="V402"/>
      <c r="W402"/>
      <c r="Z402"/>
      <c r="AC402" s="228"/>
      <c r="AD402"/>
    </row>
    <row r="403" spans="1:31" ht="27.75" x14ac:dyDescent="0.2">
      <c r="A403" s="222">
        <v>211866</v>
      </c>
      <c r="B403" s="223" t="s">
        <v>1717</v>
      </c>
      <c r="C403" s="223" t="s">
        <v>105</v>
      </c>
      <c r="D403" s="223" t="s">
        <v>229</v>
      </c>
      <c r="E403" t="s">
        <v>374</v>
      </c>
      <c r="F403" s="224">
        <v>35431</v>
      </c>
      <c r="G403" t="s">
        <v>789</v>
      </c>
      <c r="H403" t="s">
        <v>375</v>
      </c>
      <c r="I403" s="225" t="s">
        <v>61</v>
      </c>
      <c r="J403" s="226" t="s">
        <v>376</v>
      </c>
      <c r="K403">
        <v>2015</v>
      </c>
      <c r="L403" t="s">
        <v>354</v>
      </c>
      <c r="M403"/>
      <c r="N403"/>
      <c r="O403" s="224"/>
      <c r="P403"/>
      <c r="Q403"/>
      <c r="R403"/>
      <c r="S403"/>
      <c r="T403"/>
      <c r="U403"/>
      <c r="V403"/>
      <c r="W403"/>
      <c r="Z403"/>
      <c r="AC403" s="228"/>
      <c r="AD403"/>
      <c r="AE403" s="53">
        <v>2</v>
      </c>
    </row>
    <row r="404" spans="1:31" ht="27.75" x14ac:dyDescent="0.2">
      <c r="A404" s="233">
        <v>211869</v>
      </c>
      <c r="B404" s="231" t="s">
        <v>1946</v>
      </c>
      <c r="C404" s="231" t="s">
        <v>155</v>
      </c>
      <c r="D404" s="231" t="s">
        <v>282</v>
      </c>
      <c r="E404"/>
      <c r="F404" s="224"/>
      <c r="G404"/>
      <c r="H404"/>
      <c r="I404" s="225" t="s">
        <v>61</v>
      </c>
      <c r="J404" s="226"/>
      <c r="K404"/>
      <c r="L404"/>
      <c r="M404"/>
      <c r="N404"/>
      <c r="O404" s="224"/>
      <c r="P404"/>
      <c r="Q404"/>
      <c r="R404"/>
      <c r="S404"/>
      <c r="T404"/>
      <c r="U404"/>
      <c r="V404"/>
      <c r="W404"/>
      <c r="Z404"/>
      <c r="AC404" s="228"/>
      <c r="AD404"/>
      <c r="AE404" s="53">
        <v>3</v>
      </c>
    </row>
    <row r="405" spans="1:31" ht="27.75" x14ac:dyDescent="0.2">
      <c r="A405" s="222">
        <v>211872</v>
      </c>
      <c r="B405" s="223" t="s">
        <v>1947</v>
      </c>
      <c r="C405" s="223" t="s">
        <v>123</v>
      </c>
      <c r="D405" s="223" t="s">
        <v>234</v>
      </c>
      <c r="E405" t="s">
        <v>374</v>
      </c>
      <c r="F405" s="224">
        <v>35556</v>
      </c>
      <c r="G405" t="s">
        <v>789</v>
      </c>
      <c r="H405" t="s">
        <v>375</v>
      </c>
      <c r="I405" s="225" t="s">
        <v>61</v>
      </c>
      <c r="J405" s="226" t="s">
        <v>376</v>
      </c>
      <c r="K405">
        <v>2016</v>
      </c>
      <c r="L405" t="s">
        <v>352</v>
      </c>
      <c r="M405"/>
      <c r="N405"/>
      <c r="O405" s="224"/>
      <c r="P405"/>
      <c r="Q405"/>
      <c r="R405"/>
      <c r="S405"/>
      <c r="T405"/>
      <c r="U405"/>
      <c r="V405"/>
      <c r="W405"/>
      <c r="Z405"/>
      <c r="AC405" s="228"/>
      <c r="AD405"/>
      <c r="AE405" s="53">
        <v>3</v>
      </c>
    </row>
    <row r="406" spans="1:31" ht="27.75" x14ac:dyDescent="0.2">
      <c r="A406" s="222"/>
      <c r="B406" s="223"/>
      <c r="C406" s="223"/>
      <c r="D406" s="223"/>
      <c r="E406"/>
      <c r="F406" s="224"/>
      <c r="G406"/>
      <c r="H406"/>
      <c r="I406" s="225"/>
      <c r="J406" s="226"/>
      <c r="K406"/>
      <c r="L406"/>
      <c r="M406"/>
      <c r="N406"/>
      <c r="O406" s="224"/>
      <c r="P406"/>
      <c r="Q406"/>
      <c r="R406"/>
      <c r="S406"/>
      <c r="T406"/>
      <c r="U406"/>
      <c r="V406"/>
      <c r="W406"/>
      <c r="Z406"/>
      <c r="AC406" s="228"/>
      <c r="AD406"/>
    </row>
    <row r="407" spans="1:31" ht="27.75" x14ac:dyDescent="0.2">
      <c r="A407" s="222"/>
      <c r="B407" s="223"/>
      <c r="C407" s="223"/>
      <c r="D407" s="223"/>
      <c r="E407"/>
      <c r="F407" s="224"/>
      <c r="G407"/>
      <c r="H407"/>
      <c r="I407" s="225"/>
      <c r="J407" s="226"/>
      <c r="K407"/>
      <c r="L407"/>
      <c r="M407"/>
      <c r="N407"/>
      <c r="O407" s="224"/>
      <c r="P407"/>
      <c r="Q407"/>
      <c r="R407"/>
      <c r="S407"/>
      <c r="T407"/>
      <c r="U407"/>
      <c r="V407"/>
      <c r="W407"/>
      <c r="Z407"/>
      <c r="AC407" s="228"/>
      <c r="AD407"/>
    </row>
    <row r="408" spans="1:31" ht="27.75" x14ac:dyDescent="0.2">
      <c r="A408" s="222"/>
      <c r="B408" s="223"/>
      <c r="C408" s="223"/>
      <c r="D408" s="223"/>
      <c r="E408"/>
      <c r="F408" s="224"/>
      <c r="G408"/>
      <c r="H408"/>
      <c r="I408" s="225"/>
      <c r="J408" s="226"/>
      <c r="K408"/>
      <c r="L408"/>
      <c r="M408"/>
      <c r="N408"/>
      <c r="O408" s="224"/>
      <c r="P408"/>
      <c r="Q408"/>
      <c r="R408"/>
      <c r="S408"/>
      <c r="T408"/>
      <c r="U408"/>
      <c r="V408"/>
      <c r="W408"/>
      <c r="Z408"/>
      <c r="AC408" s="228"/>
      <c r="AD408"/>
    </row>
    <row r="409" spans="1:31" ht="27.75" x14ac:dyDescent="0.2">
      <c r="A409" s="222">
        <v>211903</v>
      </c>
      <c r="B409" s="223" t="s">
        <v>1545</v>
      </c>
      <c r="C409" s="223" t="s">
        <v>116</v>
      </c>
      <c r="D409" s="223" t="s">
        <v>1948</v>
      </c>
      <c r="E409" t="s">
        <v>373</v>
      </c>
      <c r="F409" s="224">
        <v>32309</v>
      </c>
      <c r="G409" t="s">
        <v>805</v>
      </c>
      <c r="H409" t="s">
        <v>375</v>
      </c>
      <c r="I409" s="225" t="s">
        <v>61</v>
      </c>
      <c r="J409" s="226" t="s">
        <v>353</v>
      </c>
      <c r="K409">
        <v>2006</v>
      </c>
      <c r="L409" t="s">
        <v>360</v>
      </c>
      <c r="M409"/>
      <c r="N409"/>
      <c r="O409" s="224"/>
      <c r="P409"/>
      <c r="Q409"/>
      <c r="R409"/>
      <c r="S409"/>
      <c r="T409"/>
      <c r="U409"/>
      <c r="V409"/>
      <c r="W409"/>
      <c r="Z409"/>
      <c r="AC409" s="228"/>
      <c r="AD409"/>
      <c r="AE409" s="53">
        <v>2</v>
      </c>
    </row>
    <row r="410" spans="1:31" ht="27.75" x14ac:dyDescent="0.2">
      <c r="A410" s="222">
        <v>211905</v>
      </c>
      <c r="B410" s="223" t="s">
        <v>1590</v>
      </c>
      <c r="C410" s="223" t="s">
        <v>1591</v>
      </c>
      <c r="D410" s="223" t="s">
        <v>224</v>
      </c>
      <c r="E410" t="s">
        <v>373</v>
      </c>
      <c r="F410" s="224">
        <v>33618</v>
      </c>
      <c r="G410" t="s">
        <v>789</v>
      </c>
      <c r="H410" t="s">
        <v>375</v>
      </c>
      <c r="I410" s="225" t="s">
        <v>61</v>
      </c>
      <c r="J410" s="226" t="s">
        <v>601</v>
      </c>
      <c r="K410">
        <v>2009</v>
      </c>
      <c r="L410" t="s">
        <v>352</v>
      </c>
      <c r="M410"/>
      <c r="N410"/>
      <c r="O410" s="224"/>
      <c r="P410"/>
      <c r="Q410"/>
      <c r="R410"/>
      <c r="S410"/>
      <c r="T410"/>
      <c r="U410"/>
      <c r="V410"/>
      <c r="W410"/>
      <c r="Z410"/>
      <c r="AC410" s="228"/>
      <c r="AD410"/>
      <c r="AE410" s="53">
        <v>3</v>
      </c>
    </row>
    <row r="411" spans="1:31" ht="27.75" x14ac:dyDescent="0.2">
      <c r="A411" s="222">
        <v>211906</v>
      </c>
      <c r="B411" s="223" t="s">
        <v>1589</v>
      </c>
      <c r="C411" s="223" t="s">
        <v>80</v>
      </c>
      <c r="D411" s="223" t="s">
        <v>480</v>
      </c>
      <c r="E411" t="s">
        <v>373</v>
      </c>
      <c r="F411" s="224">
        <v>33617</v>
      </c>
      <c r="G411" t="s">
        <v>593</v>
      </c>
      <c r="H411" t="s">
        <v>375</v>
      </c>
      <c r="I411" s="225" t="s">
        <v>61</v>
      </c>
      <c r="J411" s="226" t="s">
        <v>376</v>
      </c>
      <c r="K411">
        <v>2012</v>
      </c>
      <c r="L411" t="s">
        <v>354</v>
      </c>
      <c r="M411"/>
      <c r="N411"/>
      <c r="O411" s="224"/>
      <c r="P411"/>
      <c r="Q411"/>
      <c r="R411"/>
      <c r="S411"/>
      <c r="T411"/>
      <c r="U411"/>
      <c r="V411"/>
      <c r="W411"/>
      <c r="Z411"/>
      <c r="AC411" s="228"/>
      <c r="AD411"/>
      <c r="AE411" s="53">
        <v>3</v>
      </c>
    </row>
    <row r="412" spans="1:31" ht="27.75" x14ac:dyDescent="0.2">
      <c r="A412" s="222"/>
      <c r="B412" s="223"/>
      <c r="C412" s="223"/>
      <c r="D412" s="223"/>
      <c r="E412"/>
      <c r="F412" s="224"/>
      <c r="G412"/>
      <c r="H412"/>
      <c r="I412" s="225"/>
      <c r="J412" s="226"/>
      <c r="K412"/>
      <c r="L412"/>
      <c r="M412"/>
      <c r="N412"/>
      <c r="O412" s="224"/>
      <c r="P412"/>
      <c r="Q412"/>
      <c r="R412"/>
      <c r="S412"/>
      <c r="T412"/>
      <c r="U412"/>
      <c r="V412"/>
      <c r="W412"/>
      <c r="Z412"/>
      <c r="AC412" s="228"/>
      <c r="AD412"/>
    </row>
    <row r="413" spans="1:31" ht="27.75" x14ac:dyDescent="0.2">
      <c r="A413" s="222"/>
      <c r="B413" s="223"/>
      <c r="C413" s="223"/>
      <c r="D413" s="223"/>
      <c r="E413"/>
      <c r="F413" s="224"/>
      <c r="G413"/>
      <c r="H413"/>
      <c r="I413" s="225"/>
      <c r="J413" s="226"/>
      <c r="K413"/>
      <c r="L413"/>
      <c r="M413"/>
      <c r="N413"/>
      <c r="O413" s="224"/>
      <c r="P413"/>
      <c r="Q413"/>
      <c r="R413"/>
      <c r="S413"/>
      <c r="T413"/>
      <c r="U413"/>
      <c r="V413"/>
      <c r="W413"/>
      <c r="Z413"/>
      <c r="AC413" s="228"/>
      <c r="AD413"/>
    </row>
    <row r="414" spans="1:31" ht="27.75" x14ac:dyDescent="0.35">
      <c r="A414" s="232">
        <v>211915</v>
      </c>
      <c r="B414" s="232" t="s">
        <v>916</v>
      </c>
      <c r="C414" s="232" t="s">
        <v>482</v>
      </c>
      <c r="D414" s="232" t="s">
        <v>524</v>
      </c>
      <c r="E414" t="s">
        <v>373</v>
      </c>
      <c r="F414" s="224">
        <v>35805</v>
      </c>
      <c r="G414" t="s">
        <v>789</v>
      </c>
      <c r="H414" t="s">
        <v>375</v>
      </c>
      <c r="I414" s="225" t="s">
        <v>609</v>
      </c>
      <c r="J414" s="226">
        <v>0</v>
      </c>
      <c r="K414">
        <v>0</v>
      </c>
      <c r="L414">
        <v>0</v>
      </c>
      <c r="M414"/>
      <c r="N414"/>
      <c r="O414" s="224"/>
      <c r="P414"/>
      <c r="Q414"/>
      <c r="R414"/>
      <c r="S414"/>
      <c r="T414"/>
      <c r="U414"/>
      <c r="V414"/>
      <c r="W414"/>
      <c r="Z414"/>
      <c r="AC414" s="228"/>
      <c r="AD414"/>
      <c r="AE414" s="53" t="s">
        <v>2166</v>
      </c>
    </row>
    <row r="415" spans="1:31" ht="27.75" x14ac:dyDescent="0.2">
      <c r="A415" s="222"/>
      <c r="B415" s="223"/>
      <c r="C415" s="223"/>
      <c r="D415" s="223"/>
      <c r="E415"/>
      <c r="F415" s="224"/>
      <c r="G415"/>
      <c r="H415"/>
      <c r="I415" s="225"/>
      <c r="J415" s="226"/>
      <c r="K415"/>
      <c r="L415"/>
      <c r="M415"/>
      <c r="N415"/>
      <c r="O415" s="224"/>
      <c r="P415"/>
      <c r="Q415"/>
      <c r="R415"/>
      <c r="S415"/>
      <c r="T415"/>
      <c r="U415"/>
      <c r="V415"/>
      <c r="W415"/>
      <c r="Z415"/>
      <c r="AC415" s="228"/>
      <c r="AD415"/>
    </row>
    <row r="416" spans="1:31" ht="27.75" x14ac:dyDescent="0.2">
      <c r="A416" s="222">
        <v>211929</v>
      </c>
      <c r="B416" s="223" t="s">
        <v>1321</v>
      </c>
      <c r="C416" s="223" t="s">
        <v>87</v>
      </c>
      <c r="D416" s="223" t="s">
        <v>288</v>
      </c>
      <c r="E416" t="s">
        <v>373</v>
      </c>
      <c r="F416" s="224">
        <v>34916</v>
      </c>
      <c r="G416" t="s">
        <v>789</v>
      </c>
      <c r="H416" t="s">
        <v>375</v>
      </c>
      <c r="I416" s="225" t="s">
        <v>61</v>
      </c>
      <c r="J416" s="226" t="s">
        <v>376</v>
      </c>
      <c r="K416">
        <v>2013</v>
      </c>
      <c r="L416" t="s">
        <v>352</v>
      </c>
      <c r="M416"/>
      <c r="N416"/>
      <c r="O416" s="224"/>
      <c r="P416"/>
      <c r="Q416"/>
      <c r="R416"/>
      <c r="S416"/>
      <c r="T416"/>
      <c r="U416"/>
      <c r="V416"/>
      <c r="W416"/>
      <c r="Z416"/>
      <c r="AC416" s="228"/>
      <c r="AD416"/>
      <c r="AE416" s="53">
        <v>4</v>
      </c>
    </row>
    <row r="417" spans="1:31" ht="27.75" x14ac:dyDescent="0.2">
      <c r="A417" s="222">
        <v>211930</v>
      </c>
      <c r="B417" s="223" t="s">
        <v>1739</v>
      </c>
      <c r="C417" s="223" t="s">
        <v>1740</v>
      </c>
      <c r="D417" s="223" t="s">
        <v>1949</v>
      </c>
      <c r="E417" t="s">
        <v>374</v>
      </c>
      <c r="F417" s="224">
        <v>35561</v>
      </c>
      <c r="G417" t="s">
        <v>1741</v>
      </c>
      <c r="H417" t="s">
        <v>375</v>
      </c>
      <c r="I417" s="225" t="s">
        <v>61</v>
      </c>
      <c r="J417" s="226">
        <v>0</v>
      </c>
      <c r="K417">
        <v>0</v>
      </c>
      <c r="L417">
        <v>0</v>
      </c>
      <c r="M417"/>
      <c r="N417"/>
      <c r="O417" s="224"/>
      <c r="P417"/>
      <c r="Q417"/>
      <c r="R417"/>
      <c r="S417"/>
      <c r="T417"/>
      <c r="U417"/>
      <c r="V417"/>
      <c r="W417"/>
      <c r="Z417"/>
      <c r="AC417" s="228"/>
      <c r="AD417"/>
      <c r="AE417" s="53">
        <v>3</v>
      </c>
    </row>
    <row r="418" spans="1:31" ht="27.75" x14ac:dyDescent="0.2">
      <c r="A418" s="222">
        <v>211938</v>
      </c>
      <c r="B418" s="223" t="s">
        <v>1653</v>
      </c>
      <c r="C418" s="223" t="s">
        <v>62</v>
      </c>
      <c r="D418" s="223" t="s">
        <v>298</v>
      </c>
      <c r="E418" t="s">
        <v>374</v>
      </c>
      <c r="F418" s="224">
        <v>34674</v>
      </c>
      <c r="G418" t="s">
        <v>586</v>
      </c>
      <c r="H418" t="s">
        <v>375</v>
      </c>
      <c r="I418" s="225" t="s">
        <v>61</v>
      </c>
      <c r="J418" s="226">
        <v>0</v>
      </c>
      <c r="K418">
        <v>0</v>
      </c>
      <c r="L418">
        <v>0</v>
      </c>
      <c r="M418"/>
      <c r="N418"/>
      <c r="O418" s="224"/>
      <c r="P418"/>
      <c r="Q418"/>
      <c r="R418"/>
      <c r="S418"/>
      <c r="T418"/>
      <c r="U418"/>
      <c r="V418"/>
      <c r="W418"/>
      <c r="Z418"/>
      <c r="AC418" s="228"/>
      <c r="AD418"/>
      <c r="AE418" s="53">
        <v>1</v>
      </c>
    </row>
    <row r="419" spans="1:31" ht="27.75" x14ac:dyDescent="0.2">
      <c r="A419" s="222"/>
      <c r="B419" s="223"/>
      <c r="C419" s="223"/>
      <c r="D419" s="223"/>
      <c r="E419"/>
      <c r="F419" s="224"/>
      <c r="G419"/>
      <c r="H419"/>
      <c r="I419" s="225"/>
      <c r="J419" s="226"/>
      <c r="K419"/>
      <c r="L419"/>
      <c r="M419"/>
      <c r="N419"/>
      <c r="O419" s="224"/>
      <c r="P419"/>
      <c r="Q419"/>
      <c r="R419"/>
      <c r="S419"/>
      <c r="T419"/>
      <c r="U419"/>
      <c r="V419"/>
      <c r="W419"/>
      <c r="Z419"/>
      <c r="AC419" s="228"/>
      <c r="AD419"/>
    </row>
    <row r="420" spans="1:31" ht="27.75" x14ac:dyDescent="0.2">
      <c r="A420" s="222">
        <v>211941</v>
      </c>
      <c r="B420" s="223" t="s">
        <v>1950</v>
      </c>
      <c r="C420" s="223" t="s">
        <v>104</v>
      </c>
      <c r="D420" s="223" t="s">
        <v>425</v>
      </c>
      <c r="E420" t="s">
        <v>374</v>
      </c>
      <c r="F420" s="224">
        <v>34234</v>
      </c>
      <c r="G420" t="s">
        <v>789</v>
      </c>
      <c r="H420" t="s">
        <v>380</v>
      </c>
      <c r="I420" s="225" t="s">
        <v>61</v>
      </c>
      <c r="J420" s="226" t="s">
        <v>376</v>
      </c>
      <c r="K420">
        <v>2011</v>
      </c>
      <c r="L420" t="s">
        <v>354</v>
      </c>
      <c r="M420"/>
      <c r="N420"/>
      <c r="O420" s="224"/>
      <c r="P420"/>
      <c r="Q420"/>
      <c r="R420"/>
      <c r="S420"/>
      <c r="T420"/>
      <c r="U420"/>
      <c r="V420"/>
      <c r="W420"/>
      <c r="Z420"/>
      <c r="AC420" s="228"/>
      <c r="AD420"/>
      <c r="AE420" s="53">
        <v>2</v>
      </c>
    </row>
    <row r="421" spans="1:31" ht="27.75" x14ac:dyDescent="0.2">
      <c r="A421" s="222"/>
      <c r="B421" s="223"/>
      <c r="C421" s="223"/>
      <c r="D421" s="223"/>
      <c r="E421"/>
      <c r="F421" s="224"/>
      <c r="G421"/>
      <c r="H421"/>
      <c r="I421" s="225"/>
      <c r="J421" s="226"/>
      <c r="K421"/>
      <c r="L421"/>
      <c r="M421"/>
      <c r="N421"/>
      <c r="O421" s="224"/>
      <c r="P421"/>
      <c r="Q421"/>
      <c r="R421"/>
      <c r="S421"/>
      <c r="T421"/>
      <c r="U421"/>
      <c r="V421"/>
      <c r="W421"/>
      <c r="Z421"/>
      <c r="AC421" s="228"/>
      <c r="AD421"/>
    </row>
    <row r="422" spans="1:31" ht="27.75" x14ac:dyDescent="0.2">
      <c r="A422" s="222">
        <v>211956</v>
      </c>
      <c r="B422" s="223" t="s">
        <v>1324</v>
      </c>
      <c r="C422" s="223" t="s">
        <v>710</v>
      </c>
      <c r="D422" s="223" t="s">
        <v>238</v>
      </c>
      <c r="E422" t="s">
        <v>374</v>
      </c>
      <c r="F422" s="224">
        <v>35065</v>
      </c>
      <c r="G422" t="s">
        <v>975</v>
      </c>
      <c r="H422" t="s">
        <v>375</v>
      </c>
      <c r="I422" s="225" t="s">
        <v>61</v>
      </c>
      <c r="J422" s="226" t="s">
        <v>376</v>
      </c>
      <c r="K422">
        <v>2014</v>
      </c>
      <c r="L422" t="s">
        <v>354</v>
      </c>
      <c r="M422"/>
      <c r="N422"/>
      <c r="O422" s="224"/>
      <c r="P422"/>
      <c r="Q422"/>
      <c r="R422"/>
      <c r="S422"/>
      <c r="T422"/>
      <c r="U422"/>
      <c r="V422"/>
      <c r="W422"/>
      <c r="Z422"/>
      <c r="AC422" s="228"/>
      <c r="AD422"/>
      <c r="AE422" s="53">
        <v>4</v>
      </c>
    </row>
    <row r="423" spans="1:31" ht="27.75" x14ac:dyDescent="0.2">
      <c r="A423" s="222">
        <v>211960</v>
      </c>
      <c r="B423" s="223" t="s">
        <v>900</v>
      </c>
      <c r="C423" s="223" t="s">
        <v>901</v>
      </c>
      <c r="D423" s="223" t="s">
        <v>1951</v>
      </c>
      <c r="E423" t="s">
        <v>374</v>
      </c>
      <c r="F423" s="224">
        <v>32588</v>
      </c>
      <c r="G423" t="s">
        <v>902</v>
      </c>
      <c r="H423" t="s">
        <v>375</v>
      </c>
      <c r="I423" s="225" t="s">
        <v>61</v>
      </c>
      <c r="J423" s="226">
        <v>0</v>
      </c>
      <c r="K423">
        <v>0</v>
      </c>
      <c r="L423">
        <v>0</v>
      </c>
      <c r="M423"/>
      <c r="N423"/>
      <c r="O423" s="224"/>
      <c r="P423"/>
      <c r="Q423"/>
      <c r="R423"/>
      <c r="S423"/>
      <c r="T423"/>
      <c r="U423"/>
      <c r="V423"/>
      <c r="W423"/>
      <c r="Z423"/>
      <c r="AC423" s="227"/>
      <c r="AD423"/>
      <c r="AE423" s="53" t="s">
        <v>2187</v>
      </c>
    </row>
    <row r="424" spans="1:31" ht="27.75" x14ac:dyDescent="0.2">
      <c r="A424" s="222">
        <v>211966</v>
      </c>
      <c r="B424" s="223" t="s">
        <v>1454</v>
      </c>
      <c r="C424" s="223" t="s">
        <v>112</v>
      </c>
      <c r="D424" s="223" t="s">
        <v>1952</v>
      </c>
      <c r="E424" t="s">
        <v>374</v>
      </c>
      <c r="F424" s="224">
        <v>35156</v>
      </c>
      <c r="G424" t="s">
        <v>810</v>
      </c>
      <c r="H424" t="s">
        <v>375</v>
      </c>
      <c r="I424" s="225" t="s">
        <v>61</v>
      </c>
      <c r="J424" s="226" t="s">
        <v>376</v>
      </c>
      <c r="K424">
        <v>2015</v>
      </c>
      <c r="L424" t="s">
        <v>352</v>
      </c>
      <c r="M424"/>
      <c r="N424"/>
      <c r="O424" s="224"/>
      <c r="P424"/>
      <c r="Q424"/>
      <c r="R424"/>
      <c r="S424"/>
      <c r="T424"/>
      <c r="U424"/>
      <c r="V424"/>
      <c r="W424"/>
      <c r="Z424"/>
      <c r="AC424" s="228"/>
      <c r="AD424"/>
      <c r="AE424" s="53">
        <v>4</v>
      </c>
    </row>
    <row r="425" spans="1:31" ht="27.75" x14ac:dyDescent="0.2">
      <c r="A425" s="222"/>
      <c r="B425" s="223"/>
      <c r="C425" s="223"/>
      <c r="D425" s="223"/>
      <c r="E425"/>
      <c r="F425" s="224"/>
      <c r="G425"/>
      <c r="H425"/>
      <c r="I425" s="225"/>
      <c r="J425" s="226"/>
      <c r="K425"/>
      <c r="L425"/>
      <c r="M425"/>
      <c r="N425"/>
      <c r="O425" s="224"/>
      <c r="P425"/>
      <c r="Q425"/>
      <c r="R425"/>
      <c r="S425"/>
      <c r="T425"/>
      <c r="U425"/>
      <c r="V425"/>
      <c r="W425"/>
      <c r="Z425"/>
      <c r="AC425" s="228"/>
      <c r="AD425"/>
    </row>
    <row r="426" spans="1:31" ht="27.75" x14ac:dyDescent="0.2">
      <c r="A426" s="222">
        <v>211979</v>
      </c>
      <c r="B426" s="223" t="s">
        <v>1542</v>
      </c>
      <c r="C426" s="223" t="s">
        <v>109</v>
      </c>
      <c r="D426" s="223" t="s">
        <v>277</v>
      </c>
      <c r="E426" t="s">
        <v>373</v>
      </c>
      <c r="F426" s="224">
        <v>32121</v>
      </c>
      <c r="G426" t="s">
        <v>694</v>
      </c>
      <c r="H426" t="s">
        <v>375</v>
      </c>
      <c r="I426" s="225" t="s">
        <v>61</v>
      </c>
      <c r="J426" s="226" t="s">
        <v>376</v>
      </c>
      <c r="K426">
        <v>2011</v>
      </c>
      <c r="L426" t="s">
        <v>352</v>
      </c>
      <c r="M426"/>
      <c r="N426"/>
      <c r="O426" s="224"/>
      <c r="P426"/>
      <c r="Q426"/>
      <c r="R426"/>
      <c r="S426"/>
      <c r="T426"/>
      <c r="U426"/>
      <c r="V426"/>
      <c r="W426"/>
      <c r="Z426"/>
      <c r="AC426" s="228"/>
      <c r="AD426"/>
      <c r="AE426" s="53">
        <v>1</v>
      </c>
    </row>
    <row r="427" spans="1:31" ht="27.75" x14ac:dyDescent="0.2">
      <c r="A427" s="222"/>
      <c r="B427" s="223"/>
      <c r="C427" s="223"/>
      <c r="D427" s="223"/>
      <c r="E427"/>
      <c r="F427" s="224"/>
      <c r="G427"/>
      <c r="H427"/>
      <c r="I427" s="225"/>
      <c r="J427" s="226"/>
      <c r="K427"/>
      <c r="L427"/>
      <c r="M427"/>
      <c r="N427"/>
      <c r="O427" s="224"/>
      <c r="P427"/>
      <c r="Q427"/>
      <c r="R427"/>
      <c r="S427"/>
      <c r="T427"/>
      <c r="U427"/>
      <c r="V427"/>
      <c r="W427"/>
      <c r="Z427"/>
      <c r="AC427" s="228"/>
      <c r="AD427"/>
    </row>
    <row r="428" spans="1:31" ht="27.75" x14ac:dyDescent="0.2">
      <c r="A428" s="222">
        <v>211988</v>
      </c>
      <c r="B428" s="223" t="s">
        <v>1648</v>
      </c>
      <c r="C428" s="223" t="s">
        <v>102</v>
      </c>
      <c r="D428" s="223" t="s">
        <v>221</v>
      </c>
      <c r="E428" t="s">
        <v>374</v>
      </c>
      <c r="F428" s="224">
        <v>34578</v>
      </c>
      <c r="G428" t="s">
        <v>805</v>
      </c>
      <c r="H428" t="s">
        <v>375</v>
      </c>
      <c r="I428" s="225" t="s">
        <v>61</v>
      </c>
      <c r="J428" s="226" t="s">
        <v>376</v>
      </c>
      <c r="K428">
        <v>2012</v>
      </c>
      <c r="L428" t="s">
        <v>354</v>
      </c>
      <c r="M428"/>
      <c r="N428"/>
      <c r="O428" s="224"/>
      <c r="P428"/>
      <c r="Q428"/>
      <c r="R428"/>
      <c r="S428"/>
      <c r="T428"/>
      <c r="U428"/>
      <c r="V428"/>
      <c r="W428"/>
      <c r="Z428"/>
      <c r="AC428" s="228"/>
      <c r="AD428"/>
      <c r="AE428" s="53">
        <v>1</v>
      </c>
    </row>
    <row r="429" spans="1:31" ht="27.75" x14ac:dyDescent="0.2">
      <c r="A429" s="222">
        <v>211994</v>
      </c>
      <c r="B429" s="223" t="s">
        <v>1953</v>
      </c>
      <c r="C429" s="223" t="s">
        <v>105</v>
      </c>
      <c r="D429" s="223" t="s">
        <v>708</v>
      </c>
      <c r="E429" t="s">
        <v>374</v>
      </c>
      <c r="F429" s="224">
        <v>34627</v>
      </c>
      <c r="G429" t="s">
        <v>789</v>
      </c>
      <c r="H429" t="s">
        <v>375</v>
      </c>
      <c r="I429" s="225" t="s">
        <v>61</v>
      </c>
      <c r="J429" s="226" t="s">
        <v>376</v>
      </c>
      <c r="K429">
        <v>2013</v>
      </c>
      <c r="L429" t="s">
        <v>354</v>
      </c>
      <c r="M429"/>
      <c r="N429"/>
      <c r="O429" s="224"/>
      <c r="P429"/>
      <c r="Q429"/>
      <c r="R429"/>
      <c r="S429"/>
      <c r="T429"/>
      <c r="U429"/>
      <c r="V429"/>
      <c r="W429"/>
      <c r="Z429"/>
      <c r="AC429" s="228"/>
      <c r="AD429"/>
      <c r="AE429" s="53">
        <v>5</v>
      </c>
    </row>
    <row r="430" spans="1:31" ht="27.75" x14ac:dyDescent="0.2">
      <c r="A430" s="222">
        <v>211995</v>
      </c>
      <c r="B430" s="223" t="s">
        <v>1671</v>
      </c>
      <c r="C430" s="223" t="s">
        <v>1672</v>
      </c>
      <c r="D430" s="223" t="s">
        <v>1921</v>
      </c>
      <c r="E430" t="s">
        <v>374</v>
      </c>
      <c r="F430" s="224">
        <v>34777</v>
      </c>
      <c r="G430" t="s">
        <v>789</v>
      </c>
      <c r="H430" t="s">
        <v>375</v>
      </c>
      <c r="I430" s="225" t="s">
        <v>61</v>
      </c>
      <c r="J430" s="226" t="s">
        <v>376</v>
      </c>
      <c r="K430">
        <v>2013</v>
      </c>
      <c r="L430" t="s">
        <v>352</v>
      </c>
      <c r="M430"/>
      <c r="N430"/>
      <c r="O430" s="224"/>
      <c r="P430"/>
      <c r="Q430"/>
      <c r="R430"/>
      <c r="S430"/>
      <c r="T430"/>
      <c r="U430"/>
      <c r="V430"/>
      <c r="W430"/>
      <c r="Z430"/>
      <c r="AC430" s="228"/>
      <c r="AD430"/>
      <c r="AE430" s="53">
        <v>1</v>
      </c>
    </row>
    <row r="431" spans="1:31" ht="27.75" x14ac:dyDescent="0.2">
      <c r="A431" s="222">
        <v>211997</v>
      </c>
      <c r="B431" s="223" t="s">
        <v>777</v>
      </c>
      <c r="C431" s="223" t="s">
        <v>1954</v>
      </c>
      <c r="D431" s="223" t="s">
        <v>420</v>
      </c>
      <c r="E431" t="s">
        <v>374</v>
      </c>
      <c r="F431" s="224">
        <v>33628</v>
      </c>
      <c r="G431" t="s">
        <v>578</v>
      </c>
      <c r="H431" t="s">
        <v>375</v>
      </c>
      <c r="I431" s="225" t="s">
        <v>609</v>
      </c>
      <c r="J431" s="226">
        <v>0</v>
      </c>
      <c r="K431">
        <v>0</v>
      </c>
      <c r="L431">
        <v>0</v>
      </c>
      <c r="M431"/>
      <c r="N431"/>
      <c r="O431" s="224"/>
      <c r="P431"/>
      <c r="Q431"/>
      <c r="R431"/>
      <c r="S431"/>
      <c r="T431"/>
      <c r="U431"/>
      <c r="V431"/>
      <c r="W431"/>
      <c r="Z431"/>
      <c r="AC431" s="227"/>
      <c r="AD431"/>
      <c r="AE431" s="53" t="s">
        <v>2170</v>
      </c>
    </row>
    <row r="432" spans="1:31" ht="27.75" x14ac:dyDescent="0.2">
      <c r="A432" s="222"/>
      <c r="B432" s="223"/>
      <c r="C432" s="223"/>
      <c r="D432" s="223"/>
      <c r="E432"/>
      <c r="F432" s="224"/>
      <c r="G432"/>
      <c r="H432"/>
      <c r="I432" s="225"/>
      <c r="J432" s="226"/>
      <c r="K432"/>
      <c r="L432"/>
      <c r="M432"/>
      <c r="N432"/>
      <c r="O432" s="224"/>
      <c r="P432"/>
      <c r="Q432"/>
      <c r="R432"/>
      <c r="S432"/>
      <c r="T432"/>
      <c r="U432"/>
      <c r="V432"/>
      <c r="W432"/>
      <c r="Z432"/>
      <c r="AC432" s="228"/>
      <c r="AD432"/>
    </row>
    <row r="433" spans="1:31" ht="27.75" x14ac:dyDescent="0.2">
      <c r="A433" s="222">
        <v>212012</v>
      </c>
      <c r="B433" s="223" t="s">
        <v>1955</v>
      </c>
      <c r="C433" s="223" t="s">
        <v>105</v>
      </c>
      <c r="D433" s="223" t="s">
        <v>1956</v>
      </c>
      <c r="E433" t="s">
        <v>374</v>
      </c>
      <c r="F433" s="224">
        <v>35179</v>
      </c>
      <c r="G433" t="s">
        <v>822</v>
      </c>
      <c r="H433" t="s">
        <v>375</v>
      </c>
      <c r="I433" s="225" t="s">
        <v>61</v>
      </c>
      <c r="J433" s="226" t="s">
        <v>353</v>
      </c>
      <c r="K433">
        <v>2015</v>
      </c>
      <c r="L433" t="s">
        <v>368</v>
      </c>
      <c r="M433"/>
      <c r="N433"/>
      <c r="O433" s="224"/>
      <c r="P433"/>
      <c r="Q433"/>
      <c r="R433"/>
      <c r="S433"/>
      <c r="T433"/>
      <c r="U433"/>
      <c r="V433"/>
      <c r="W433"/>
      <c r="Z433"/>
      <c r="AC433" s="228"/>
      <c r="AD433"/>
      <c r="AE433" s="53">
        <v>2</v>
      </c>
    </row>
    <row r="434" spans="1:31" ht="27.75" x14ac:dyDescent="0.2">
      <c r="A434" s="222"/>
      <c r="B434" s="223"/>
      <c r="C434" s="223"/>
      <c r="D434" s="223"/>
      <c r="E434"/>
      <c r="F434" s="224"/>
      <c r="G434"/>
      <c r="H434"/>
      <c r="I434" s="225"/>
      <c r="J434" s="226"/>
      <c r="K434"/>
      <c r="L434"/>
      <c r="M434"/>
      <c r="N434"/>
      <c r="O434" s="224"/>
      <c r="P434"/>
      <c r="Q434"/>
      <c r="R434"/>
      <c r="S434"/>
      <c r="T434"/>
      <c r="U434"/>
      <c r="V434"/>
      <c r="W434"/>
      <c r="Z434"/>
      <c r="AC434" s="228"/>
      <c r="AD434"/>
    </row>
    <row r="435" spans="1:31" ht="27.75" x14ac:dyDescent="0.2">
      <c r="A435" s="222"/>
      <c r="B435" s="223"/>
      <c r="C435" s="223"/>
      <c r="D435" s="223"/>
      <c r="E435"/>
      <c r="F435" s="224"/>
      <c r="G435"/>
      <c r="H435"/>
      <c r="I435" s="225"/>
      <c r="J435" s="226"/>
      <c r="K435"/>
      <c r="L435"/>
      <c r="M435"/>
      <c r="N435"/>
      <c r="O435" s="224"/>
      <c r="P435"/>
      <c r="Q435"/>
      <c r="R435"/>
      <c r="S435"/>
      <c r="T435"/>
      <c r="U435"/>
      <c r="V435"/>
      <c r="W435"/>
      <c r="Z435"/>
      <c r="AC435" s="228"/>
      <c r="AD435"/>
    </row>
    <row r="436" spans="1:31" ht="27.75" x14ac:dyDescent="0.2">
      <c r="A436" s="222">
        <v>212029</v>
      </c>
      <c r="B436" s="223" t="s">
        <v>1957</v>
      </c>
      <c r="C436" s="223" t="s">
        <v>89</v>
      </c>
      <c r="D436" s="223" t="s">
        <v>1958</v>
      </c>
      <c r="E436" t="s">
        <v>374</v>
      </c>
      <c r="F436" s="224">
        <v>33980</v>
      </c>
      <c r="G436" t="s">
        <v>789</v>
      </c>
      <c r="H436" t="s">
        <v>375</v>
      </c>
      <c r="I436" s="225" t="s">
        <v>61</v>
      </c>
      <c r="J436" s="226" t="s">
        <v>353</v>
      </c>
      <c r="K436">
        <v>2010</v>
      </c>
      <c r="L436" t="s">
        <v>352</v>
      </c>
      <c r="M436"/>
      <c r="N436"/>
      <c r="O436" s="224"/>
      <c r="P436"/>
      <c r="Q436"/>
      <c r="R436"/>
      <c r="S436"/>
      <c r="T436"/>
      <c r="U436"/>
      <c r="V436"/>
      <c r="W436"/>
      <c r="Z436"/>
      <c r="AC436" s="228"/>
      <c r="AD436"/>
      <c r="AE436" s="53">
        <v>2</v>
      </c>
    </row>
    <row r="437" spans="1:31" ht="27.75" x14ac:dyDescent="0.2">
      <c r="A437" s="222">
        <v>212031</v>
      </c>
      <c r="B437" s="223" t="s">
        <v>1959</v>
      </c>
      <c r="C437" s="223" t="s">
        <v>476</v>
      </c>
      <c r="D437" s="223" t="s">
        <v>254</v>
      </c>
      <c r="E437" t="s">
        <v>374</v>
      </c>
      <c r="F437" s="224">
        <v>33783</v>
      </c>
      <c r="G437" t="s">
        <v>352</v>
      </c>
      <c r="H437" t="s">
        <v>375</v>
      </c>
      <c r="I437" s="225" t="s">
        <v>61</v>
      </c>
      <c r="J437" s="226" t="s">
        <v>353</v>
      </c>
      <c r="K437">
        <v>2012</v>
      </c>
      <c r="L437" t="s">
        <v>352</v>
      </c>
      <c r="M437"/>
      <c r="N437"/>
      <c r="O437" s="224"/>
      <c r="P437"/>
      <c r="Q437"/>
      <c r="R437"/>
      <c r="S437"/>
      <c r="T437"/>
      <c r="U437"/>
      <c r="V437"/>
      <c r="W437"/>
      <c r="Z437"/>
      <c r="AC437" s="228"/>
      <c r="AD437"/>
      <c r="AE437" s="53">
        <v>1</v>
      </c>
    </row>
    <row r="438" spans="1:31" ht="27.75" x14ac:dyDescent="0.2">
      <c r="A438" s="222"/>
      <c r="B438" s="223"/>
      <c r="C438" s="223"/>
      <c r="D438" s="223"/>
      <c r="E438"/>
      <c r="F438" s="224"/>
      <c r="G438"/>
      <c r="H438"/>
      <c r="I438" s="225"/>
      <c r="J438" s="226"/>
      <c r="K438"/>
      <c r="L438"/>
      <c r="M438"/>
      <c r="N438"/>
      <c r="O438" s="224"/>
      <c r="P438"/>
      <c r="Q438"/>
      <c r="R438"/>
      <c r="S438"/>
      <c r="T438"/>
      <c r="U438"/>
      <c r="V438"/>
      <c r="W438"/>
      <c r="Z438"/>
      <c r="AC438" s="228"/>
      <c r="AD438"/>
    </row>
    <row r="439" spans="1:31" ht="27.75" x14ac:dyDescent="0.2">
      <c r="A439" s="222">
        <v>212035</v>
      </c>
      <c r="B439" s="223" t="s">
        <v>1960</v>
      </c>
      <c r="C439" s="223" t="s">
        <v>693</v>
      </c>
      <c r="D439" s="223" t="s">
        <v>1236</v>
      </c>
      <c r="E439"/>
      <c r="F439" s="224"/>
      <c r="G439"/>
      <c r="H439"/>
      <c r="I439" s="225" t="s">
        <v>609</v>
      </c>
      <c r="J439" s="226"/>
      <c r="K439"/>
      <c r="L439"/>
      <c r="M439"/>
      <c r="N439"/>
      <c r="O439" s="224"/>
      <c r="P439"/>
      <c r="Q439"/>
      <c r="R439"/>
      <c r="S439"/>
      <c r="T439"/>
      <c r="U439"/>
      <c r="V439"/>
      <c r="W439"/>
      <c r="Z439"/>
      <c r="AC439" s="228"/>
      <c r="AD439"/>
      <c r="AE439" s="53" t="s">
        <v>2173</v>
      </c>
    </row>
    <row r="440" spans="1:31" ht="27.75" x14ac:dyDescent="0.2">
      <c r="A440" s="222">
        <v>212037</v>
      </c>
      <c r="B440" s="223" t="s">
        <v>1742</v>
      </c>
      <c r="C440" s="223" t="s">
        <v>105</v>
      </c>
      <c r="D440" s="223" t="s">
        <v>448</v>
      </c>
      <c r="E440" t="s">
        <v>374</v>
      </c>
      <c r="F440" s="224">
        <v>35585</v>
      </c>
      <c r="G440" t="s">
        <v>789</v>
      </c>
      <c r="H440" t="s">
        <v>375</v>
      </c>
      <c r="I440" s="225" t="s">
        <v>61</v>
      </c>
      <c r="J440" s="226" t="s">
        <v>376</v>
      </c>
      <c r="K440">
        <v>2015</v>
      </c>
      <c r="L440" t="s">
        <v>369</v>
      </c>
      <c r="M440"/>
      <c r="N440"/>
      <c r="O440" s="224"/>
      <c r="P440"/>
      <c r="Q440"/>
      <c r="R440"/>
      <c r="S440"/>
      <c r="T440"/>
      <c r="U440"/>
      <c r="V440"/>
      <c r="W440"/>
      <c r="Z440"/>
      <c r="AC440" s="228"/>
      <c r="AD440"/>
      <c r="AE440" s="53">
        <v>1</v>
      </c>
    </row>
    <row r="441" spans="1:31" ht="27.75" x14ac:dyDescent="0.2">
      <c r="A441" s="222">
        <v>212040</v>
      </c>
      <c r="B441" s="223" t="s">
        <v>1637</v>
      </c>
      <c r="C441" s="223" t="s">
        <v>97</v>
      </c>
      <c r="D441" s="223" t="s">
        <v>277</v>
      </c>
      <c r="E441" t="s">
        <v>373</v>
      </c>
      <c r="F441" s="224">
        <v>34396</v>
      </c>
      <c r="G441" t="s">
        <v>789</v>
      </c>
      <c r="H441" t="s">
        <v>375</v>
      </c>
      <c r="I441" s="225" t="s">
        <v>61</v>
      </c>
      <c r="J441" s="226" t="s">
        <v>376</v>
      </c>
      <c r="K441">
        <v>2015</v>
      </c>
      <c r="L441" t="s">
        <v>352</v>
      </c>
      <c r="M441"/>
      <c r="N441"/>
      <c r="O441" s="224"/>
      <c r="P441"/>
      <c r="Q441"/>
      <c r="R441"/>
      <c r="S441"/>
      <c r="T441"/>
      <c r="U441"/>
      <c r="V441"/>
      <c r="W441"/>
      <c r="Z441"/>
      <c r="AC441" s="228"/>
      <c r="AD441"/>
      <c r="AE441" s="53">
        <v>3</v>
      </c>
    </row>
    <row r="442" spans="1:31" ht="27.75" x14ac:dyDescent="0.2">
      <c r="A442" s="222">
        <v>212047</v>
      </c>
      <c r="B442" s="223" t="s">
        <v>1414</v>
      </c>
      <c r="C442" s="223" t="s">
        <v>105</v>
      </c>
      <c r="D442" s="223" t="s">
        <v>237</v>
      </c>
      <c r="E442" t="s">
        <v>374</v>
      </c>
      <c r="F442" s="224">
        <v>32797</v>
      </c>
      <c r="G442" t="s">
        <v>814</v>
      </c>
      <c r="H442" t="s">
        <v>375</v>
      </c>
      <c r="I442" s="225" t="s">
        <v>609</v>
      </c>
      <c r="J442" s="226">
        <v>0</v>
      </c>
      <c r="K442">
        <v>0</v>
      </c>
      <c r="L442">
        <v>0</v>
      </c>
      <c r="M442"/>
      <c r="N442"/>
      <c r="O442" s="224"/>
      <c r="P442"/>
      <c r="Q442"/>
      <c r="R442"/>
      <c r="S442"/>
      <c r="T442"/>
      <c r="U442"/>
      <c r="V442"/>
      <c r="W442"/>
      <c r="Z442"/>
      <c r="AC442" s="227"/>
      <c r="AD442" t="s">
        <v>660</v>
      </c>
      <c r="AE442" s="53" t="s">
        <v>2160</v>
      </c>
    </row>
    <row r="443" spans="1:31" ht="27.75" x14ac:dyDescent="0.2">
      <c r="A443" s="222">
        <v>212051</v>
      </c>
      <c r="B443" s="223" t="s">
        <v>1750</v>
      </c>
      <c r="C443" s="223" t="s">
        <v>116</v>
      </c>
      <c r="D443" s="223" t="s">
        <v>306</v>
      </c>
      <c r="E443" t="s">
        <v>374</v>
      </c>
      <c r="F443" s="224">
        <v>35693</v>
      </c>
      <c r="G443" t="s">
        <v>352</v>
      </c>
      <c r="H443" t="s">
        <v>375</v>
      </c>
      <c r="I443" s="225" t="s">
        <v>61</v>
      </c>
      <c r="J443" s="226" t="s">
        <v>376</v>
      </c>
      <c r="K443">
        <v>2018</v>
      </c>
      <c r="L443" t="s">
        <v>352</v>
      </c>
      <c r="M443"/>
      <c r="N443"/>
      <c r="O443" s="224"/>
      <c r="P443"/>
      <c r="Q443"/>
      <c r="R443"/>
      <c r="S443"/>
      <c r="T443"/>
      <c r="U443"/>
      <c r="V443"/>
      <c r="W443"/>
      <c r="Z443"/>
      <c r="AC443" s="228"/>
      <c r="AD443"/>
      <c r="AE443" s="53">
        <v>2</v>
      </c>
    </row>
    <row r="444" spans="1:31" ht="27.75" x14ac:dyDescent="0.2">
      <c r="A444" s="222"/>
      <c r="B444" s="223"/>
      <c r="C444" s="223"/>
      <c r="D444" s="223"/>
      <c r="E444"/>
      <c r="F444" s="224"/>
      <c r="G444"/>
      <c r="H444"/>
      <c r="I444" s="225"/>
      <c r="J444" s="226"/>
      <c r="K444"/>
      <c r="L444"/>
      <c r="M444"/>
      <c r="N444"/>
      <c r="O444" s="224"/>
      <c r="P444"/>
      <c r="Q444"/>
      <c r="R444"/>
      <c r="S444"/>
      <c r="T444"/>
      <c r="U444"/>
      <c r="V444"/>
      <c r="W444"/>
      <c r="Z444"/>
      <c r="AC444" s="228"/>
      <c r="AD444"/>
    </row>
    <row r="445" spans="1:31" ht="27.75" x14ac:dyDescent="0.2">
      <c r="A445" s="222"/>
      <c r="B445" s="223"/>
      <c r="C445" s="223"/>
      <c r="D445" s="223"/>
      <c r="E445"/>
      <c r="F445" s="224"/>
      <c r="G445"/>
      <c r="H445"/>
      <c r="I445" s="225"/>
      <c r="J445" s="226"/>
      <c r="K445"/>
      <c r="L445"/>
      <c r="M445"/>
      <c r="N445"/>
      <c r="O445" s="224"/>
      <c r="P445"/>
      <c r="Q445"/>
      <c r="R445"/>
      <c r="S445"/>
      <c r="T445"/>
      <c r="U445"/>
      <c r="V445"/>
      <c r="W445"/>
      <c r="Z445"/>
      <c r="AC445" s="228"/>
      <c r="AD445"/>
    </row>
    <row r="446" spans="1:31" ht="27.75" x14ac:dyDescent="0.2">
      <c r="A446" s="222">
        <v>212056</v>
      </c>
      <c r="B446" s="223" t="s">
        <v>1685</v>
      </c>
      <c r="C446" s="223" t="s">
        <v>136</v>
      </c>
      <c r="D446" s="223" t="s">
        <v>1961</v>
      </c>
      <c r="E446" t="s">
        <v>374</v>
      </c>
      <c r="F446" s="224">
        <v>34916</v>
      </c>
      <c r="G446" t="s">
        <v>789</v>
      </c>
      <c r="H446" t="s">
        <v>375</v>
      </c>
      <c r="I446" s="225" t="s">
        <v>61</v>
      </c>
      <c r="J446" s="226" t="s">
        <v>376</v>
      </c>
      <c r="K446">
        <v>2014</v>
      </c>
      <c r="L446" t="s">
        <v>352</v>
      </c>
      <c r="M446"/>
      <c r="N446"/>
      <c r="O446" s="224"/>
      <c r="P446"/>
      <c r="Q446"/>
      <c r="R446"/>
      <c r="S446"/>
      <c r="T446"/>
      <c r="U446"/>
      <c r="V446"/>
      <c r="W446"/>
      <c r="Z446"/>
      <c r="AC446" s="228"/>
      <c r="AD446"/>
      <c r="AE446" s="53">
        <v>1</v>
      </c>
    </row>
    <row r="447" spans="1:31" ht="27.75" x14ac:dyDescent="0.2">
      <c r="A447" s="222">
        <v>212059</v>
      </c>
      <c r="B447" s="223" t="s">
        <v>1681</v>
      </c>
      <c r="C447" s="223" t="s">
        <v>105</v>
      </c>
      <c r="D447" s="223" t="s">
        <v>1962</v>
      </c>
      <c r="E447" t="s">
        <v>374</v>
      </c>
      <c r="F447" s="224">
        <v>34865</v>
      </c>
      <c r="G447" t="s">
        <v>1682</v>
      </c>
      <c r="H447" t="s">
        <v>375</v>
      </c>
      <c r="I447" s="225" t="s">
        <v>61</v>
      </c>
      <c r="J447" s="226" t="s">
        <v>376</v>
      </c>
      <c r="K447">
        <v>2014</v>
      </c>
      <c r="L447" t="s">
        <v>352</v>
      </c>
      <c r="M447"/>
      <c r="N447"/>
      <c r="O447" s="224"/>
      <c r="P447"/>
      <c r="Q447"/>
      <c r="R447"/>
      <c r="S447"/>
      <c r="T447"/>
      <c r="U447"/>
      <c r="V447"/>
      <c r="W447"/>
      <c r="Z447"/>
      <c r="AC447" s="228"/>
      <c r="AD447"/>
      <c r="AE447" s="53">
        <v>2</v>
      </c>
    </row>
    <row r="448" spans="1:31" ht="27.75" x14ac:dyDescent="0.2">
      <c r="A448" s="222">
        <v>212063</v>
      </c>
      <c r="B448" s="223" t="s">
        <v>1419</v>
      </c>
      <c r="C448" s="223" t="s">
        <v>124</v>
      </c>
      <c r="D448" s="223" t="s">
        <v>233</v>
      </c>
      <c r="E448" t="s">
        <v>374</v>
      </c>
      <c r="F448" s="224">
        <v>35094</v>
      </c>
      <c r="G448" t="s">
        <v>1007</v>
      </c>
      <c r="H448" t="s">
        <v>375</v>
      </c>
      <c r="I448" s="225" t="s">
        <v>609</v>
      </c>
      <c r="J448" s="226" t="s">
        <v>376</v>
      </c>
      <c r="K448">
        <v>2015</v>
      </c>
      <c r="L448" t="s">
        <v>354</v>
      </c>
      <c r="M448"/>
      <c r="N448"/>
      <c r="O448" s="224"/>
      <c r="P448"/>
      <c r="Q448"/>
      <c r="R448"/>
      <c r="S448"/>
      <c r="T448"/>
      <c r="U448"/>
      <c r="V448"/>
      <c r="W448"/>
      <c r="Z448"/>
      <c r="AC448" s="227"/>
      <c r="AD448"/>
      <c r="AE448" s="53" t="s">
        <v>2160</v>
      </c>
    </row>
    <row r="449" spans="1:31" ht="27.75" x14ac:dyDescent="0.2">
      <c r="A449" s="222"/>
      <c r="B449" s="223"/>
      <c r="C449" s="223"/>
      <c r="D449" s="223"/>
      <c r="E449"/>
      <c r="F449" s="224"/>
      <c r="G449"/>
      <c r="H449"/>
      <c r="I449" s="225"/>
      <c r="J449" s="226"/>
      <c r="K449"/>
      <c r="L449"/>
      <c r="M449"/>
      <c r="N449"/>
      <c r="O449" s="224"/>
      <c r="P449"/>
      <c r="Q449"/>
      <c r="R449"/>
      <c r="S449"/>
      <c r="T449"/>
      <c r="U449"/>
      <c r="V449"/>
      <c r="W449"/>
      <c r="Z449"/>
      <c r="AC449" s="228"/>
      <c r="AD449"/>
    </row>
    <row r="450" spans="1:31" ht="27.75" x14ac:dyDescent="0.2">
      <c r="A450" s="222">
        <v>212072</v>
      </c>
      <c r="B450" s="223" t="s">
        <v>921</v>
      </c>
      <c r="C450" s="223" t="s">
        <v>163</v>
      </c>
      <c r="D450" s="223" t="s">
        <v>1963</v>
      </c>
      <c r="E450" t="s">
        <v>374</v>
      </c>
      <c r="F450" s="224">
        <v>33241</v>
      </c>
      <c r="G450" t="s">
        <v>359</v>
      </c>
      <c r="H450" t="s">
        <v>375</v>
      </c>
      <c r="I450" s="225" t="s">
        <v>61</v>
      </c>
      <c r="J450" s="226" t="s">
        <v>376</v>
      </c>
      <c r="K450">
        <v>2009</v>
      </c>
      <c r="L450" t="s">
        <v>352</v>
      </c>
      <c r="M450"/>
      <c r="N450"/>
      <c r="O450" s="224"/>
      <c r="P450"/>
      <c r="Q450"/>
      <c r="R450"/>
      <c r="S450"/>
      <c r="T450"/>
      <c r="U450"/>
      <c r="V450"/>
      <c r="W450"/>
      <c r="Z450"/>
      <c r="AC450" s="227"/>
      <c r="AD450"/>
      <c r="AE450" s="53" t="s">
        <v>2187</v>
      </c>
    </row>
    <row r="451" spans="1:31" ht="27.75" x14ac:dyDescent="0.2">
      <c r="A451" s="222"/>
      <c r="B451" s="223"/>
      <c r="C451" s="223"/>
      <c r="D451" s="223"/>
      <c r="E451"/>
      <c r="F451" s="224"/>
      <c r="G451"/>
      <c r="H451"/>
      <c r="I451" s="225"/>
      <c r="J451" s="226"/>
      <c r="K451"/>
      <c r="L451"/>
      <c r="M451"/>
      <c r="N451"/>
      <c r="O451" s="224"/>
      <c r="P451"/>
      <c r="Q451"/>
      <c r="R451"/>
      <c r="S451"/>
      <c r="T451"/>
      <c r="U451"/>
      <c r="V451"/>
      <c r="W451"/>
      <c r="Z451"/>
      <c r="AC451" s="228"/>
      <c r="AD451"/>
    </row>
    <row r="452" spans="1:31" ht="27.75" x14ac:dyDescent="0.2">
      <c r="A452" s="222"/>
      <c r="B452" s="223"/>
      <c r="C452" s="223"/>
      <c r="D452" s="223"/>
      <c r="E452"/>
      <c r="F452" s="224"/>
      <c r="G452"/>
      <c r="H452"/>
      <c r="I452" s="225"/>
      <c r="J452" s="226"/>
      <c r="K452"/>
      <c r="L452"/>
      <c r="M452"/>
      <c r="N452"/>
      <c r="O452" s="224"/>
      <c r="P452"/>
      <c r="Q452"/>
      <c r="R452"/>
      <c r="S452"/>
      <c r="T452"/>
      <c r="U452"/>
      <c r="V452"/>
      <c r="W452"/>
      <c r="Z452"/>
      <c r="AC452" s="228"/>
      <c r="AD452"/>
    </row>
    <row r="453" spans="1:31" ht="27.75" x14ac:dyDescent="0.2">
      <c r="A453" s="222"/>
      <c r="B453" s="223"/>
      <c r="C453" s="223"/>
      <c r="D453" s="223"/>
      <c r="E453"/>
      <c r="F453" s="224"/>
      <c r="G453"/>
      <c r="H453"/>
      <c r="I453" s="225"/>
      <c r="J453" s="226"/>
      <c r="K453"/>
      <c r="L453"/>
      <c r="M453"/>
      <c r="N453"/>
      <c r="O453" s="224"/>
      <c r="P453"/>
      <c r="Q453"/>
      <c r="R453"/>
      <c r="S453"/>
      <c r="T453"/>
      <c r="U453"/>
      <c r="V453"/>
      <c r="W453"/>
      <c r="Z453"/>
      <c r="AC453" s="228"/>
      <c r="AD453"/>
    </row>
    <row r="454" spans="1:31" ht="27.75" x14ac:dyDescent="0.2">
      <c r="A454" s="222"/>
      <c r="B454" s="223"/>
      <c r="C454" s="223"/>
      <c r="D454" s="223"/>
      <c r="E454"/>
      <c r="F454" s="224"/>
      <c r="G454"/>
      <c r="H454"/>
      <c r="I454" s="225"/>
      <c r="J454" s="226"/>
      <c r="K454"/>
      <c r="L454"/>
      <c r="M454"/>
      <c r="N454"/>
      <c r="O454" s="224"/>
      <c r="P454"/>
      <c r="Q454"/>
      <c r="R454"/>
      <c r="S454"/>
      <c r="T454"/>
      <c r="U454"/>
      <c r="V454"/>
      <c r="W454"/>
      <c r="Z454"/>
      <c r="AC454" s="228"/>
      <c r="AD454"/>
    </row>
    <row r="455" spans="1:31" ht="27.75" x14ac:dyDescent="0.2">
      <c r="A455" s="222">
        <v>212100</v>
      </c>
      <c r="B455" s="223" t="s">
        <v>1964</v>
      </c>
      <c r="C455" s="223" t="s">
        <v>95</v>
      </c>
      <c r="D455" s="223" t="s">
        <v>1965</v>
      </c>
      <c r="E455" t="s">
        <v>374</v>
      </c>
      <c r="F455" s="224">
        <v>30834</v>
      </c>
      <c r="G455" t="s">
        <v>595</v>
      </c>
      <c r="H455" t="s">
        <v>375</v>
      </c>
      <c r="I455" s="225" t="s">
        <v>609</v>
      </c>
      <c r="J455" s="226">
        <v>0</v>
      </c>
      <c r="K455">
        <v>0</v>
      </c>
      <c r="L455">
        <v>0</v>
      </c>
      <c r="M455"/>
      <c r="N455"/>
      <c r="O455" s="224"/>
      <c r="P455"/>
      <c r="Q455"/>
      <c r="R455"/>
      <c r="S455"/>
      <c r="T455"/>
      <c r="U455"/>
      <c r="V455"/>
      <c r="W455"/>
      <c r="Z455"/>
      <c r="AC455" s="227"/>
      <c r="AD455" t="s">
        <v>660</v>
      </c>
      <c r="AE455" s="53" t="s">
        <v>2170</v>
      </c>
    </row>
    <row r="456" spans="1:31" ht="27.75" x14ac:dyDescent="0.2">
      <c r="A456" s="222">
        <v>212107</v>
      </c>
      <c r="B456" s="223" t="s">
        <v>1623</v>
      </c>
      <c r="C456" s="223" t="s">
        <v>148</v>
      </c>
      <c r="D456" s="223" t="s">
        <v>490</v>
      </c>
      <c r="E456" t="s">
        <v>373</v>
      </c>
      <c r="F456" s="224">
        <v>34241</v>
      </c>
      <c r="G456" t="s">
        <v>1624</v>
      </c>
      <c r="H456" t="s">
        <v>375</v>
      </c>
      <c r="I456" s="225" t="s">
        <v>61</v>
      </c>
      <c r="J456" s="226">
        <v>0</v>
      </c>
      <c r="K456">
        <v>0</v>
      </c>
      <c r="L456">
        <v>0</v>
      </c>
      <c r="M456"/>
      <c r="N456"/>
      <c r="O456" s="224"/>
      <c r="P456"/>
      <c r="Q456"/>
      <c r="R456"/>
      <c r="S456"/>
      <c r="T456"/>
      <c r="U456"/>
      <c r="V456"/>
      <c r="W456"/>
      <c r="Z456"/>
      <c r="AC456" s="228"/>
      <c r="AD456"/>
      <c r="AE456" s="53">
        <v>1</v>
      </c>
    </row>
    <row r="457" spans="1:31" ht="27.75" x14ac:dyDescent="0.2">
      <c r="A457" s="222"/>
      <c r="B457" s="223"/>
      <c r="C457" s="223"/>
      <c r="D457" s="223"/>
      <c r="E457"/>
      <c r="F457" s="224"/>
      <c r="G457"/>
      <c r="H457"/>
      <c r="I457" s="225"/>
      <c r="J457" s="226"/>
      <c r="K457"/>
      <c r="L457"/>
      <c r="M457"/>
      <c r="N457"/>
      <c r="O457" s="224"/>
      <c r="P457"/>
      <c r="Q457"/>
      <c r="R457"/>
      <c r="S457"/>
      <c r="T457"/>
      <c r="U457"/>
      <c r="V457"/>
      <c r="W457"/>
      <c r="Z457"/>
      <c r="AC457" s="228"/>
      <c r="AD457"/>
    </row>
    <row r="458" spans="1:31" ht="33.75" customHeight="1" x14ac:dyDescent="0.2">
      <c r="A458" s="222">
        <v>212134</v>
      </c>
      <c r="B458" s="223" t="s">
        <v>1494</v>
      </c>
      <c r="C458" s="223" t="s">
        <v>68</v>
      </c>
      <c r="D458" s="223" t="s">
        <v>527</v>
      </c>
      <c r="E458" t="s">
        <v>373</v>
      </c>
      <c r="F458" s="224">
        <v>29264</v>
      </c>
      <c r="G458" t="s">
        <v>789</v>
      </c>
      <c r="H458" t="s">
        <v>375</v>
      </c>
      <c r="I458" s="225" t="s">
        <v>61</v>
      </c>
      <c r="J458" s="226" t="s">
        <v>353</v>
      </c>
      <c r="K458">
        <v>1997</v>
      </c>
      <c r="L458" t="s">
        <v>364</v>
      </c>
      <c r="M458"/>
      <c r="N458"/>
      <c r="O458" s="224"/>
      <c r="P458"/>
      <c r="Q458"/>
      <c r="R458"/>
      <c r="S458"/>
      <c r="T458"/>
      <c r="U458"/>
      <c r="V458"/>
      <c r="W458"/>
      <c r="Z458"/>
      <c r="AC458" s="228"/>
      <c r="AD458"/>
      <c r="AE458" s="53">
        <v>3</v>
      </c>
    </row>
    <row r="459" spans="1:31" ht="27.75" x14ac:dyDescent="0.2">
      <c r="A459" s="222"/>
      <c r="B459" s="223"/>
      <c r="C459" s="223"/>
      <c r="D459" s="223"/>
      <c r="E459"/>
      <c r="F459" s="224"/>
      <c r="G459"/>
      <c r="H459"/>
      <c r="I459" s="225"/>
      <c r="J459" s="226"/>
      <c r="K459"/>
      <c r="L459"/>
      <c r="M459"/>
      <c r="N459"/>
      <c r="O459" s="224"/>
      <c r="P459"/>
      <c r="Q459"/>
      <c r="R459"/>
      <c r="S459"/>
      <c r="T459"/>
      <c r="U459"/>
      <c r="V459"/>
      <c r="W459"/>
      <c r="Z459"/>
      <c r="AC459" s="228"/>
      <c r="AD459"/>
    </row>
    <row r="460" spans="1:31" ht="27.75" x14ac:dyDescent="0.2">
      <c r="A460" s="222">
        <v>212141</v>
      </c>
      <c r="B460" s="223" t="s">
        <v>1757</v>
      </c>
      <c r="C460" s="223" t="s">
        <v>536</v>
      </c>
      <c r="D460" s="223" t="s">
        <v>237</v>
      </c>
      <c r="E460" t="s">
        <v>373</v>
      </c>
      <c r="F460" s="224">
        <v>35796</v>
      </c>
      <c r="G460" t="s">
        <v>789</v>
      </c>
      <c r="H460" t="s">
        <v>375</v>
      </c>
      <c r="I460" s="225" t="s">
        <v>61</v>
      </c>
      <c r="J460" s="226" t="s">
        <v>376</v>
      </c>
      <c r="K460">
        <v>2016</v>
      </c>
      <c r="L460" t="s">
        <v>352</v>
      </c>
      <c r="M460"/>
      <c r="N460"/>
      <c r="O460" s="224"/>
      <c r="P460"/>
      <c r="Q460"/>
      <c r="R460"/>
      <c r="S460"/>
      <c r="T460"/>
      <c r="U460"/>
      <c r="V460"/>
      <c r="W460"/>
      <c r="Z460"/>
      <c r="AC460" s="228"/>
      <c r="AD460"/>
      <c r="AE460" s="53">
        <v>3</v>
      </c>
    </row>
    <row r="461" spans="1:31" ht="27.75" x14ac:dyDescent="0.2">
      <c r="A461" s="222">
        <v>212144</v>
      </c>
      <c r="B461" s="223" t="s">
        <v>1360</v>
      </c>
      <c r="C461" s="223" t="s">
        <v>68</v>
      </c>
      <c r="D461" s="223" t="s">
        <v>253</v>
      </c>
      <c r="E461" t="s">
        <v>373</v>
      </c>
      <c r="F461" s="224">
        <v>35854</v>
      </c>
      <c r="G461" t="s">
        <v>789</v>
      </c>
      <c r="H461" t="s">
        <v>375</v>
      </c>
      <c r="I461" s="225" t="s">
        <v>61</v>
      </c>
      <c r="J461" s="226" t="s">
        <v>376</v>
      </c>
      <c r="K461">
        <v>2016</v>
      </c>
      <c r="L461" t="s">
        <v>354</v>
      </c>
      <c r="M461"/>
      <c r="N461"/>
      <c r="O461" s="224"/>
      <c r="P461"/>
      <c r="Q461"/>
      <c r="R461"/>
      <c r="S461"/>
      <c r="T461"/>
      <c r="U461"/>
      <c r="V461"/>
      <c r="W461"/>
      <c r="Z461"/>
      <c r="AC461" s="228"/>
      <c r="AD461"/>
      <c r="AE461" s="53">
        <v>4</v>
      </c>
    </row>
    <row r="462" spans="1:31" ht="27.75" x14ac:dyDescent="0.2">
      <c r="A462" s="222">
        <v>212145</v>
      </c>
      <c r="B462" s="223" t="s">
        <v>1129</v>
      </c>
      <c r="C462" s="223" t="s">
        <v>463</v>
      </c>
      <c r="D462" s="223" t="s">
        <v>326</v>
      </c>
      <c r="E462" t="s">
        <v>373</v>
      </c>
      <c r="F462" s="224">
        <v>35630</v>
      </c>
      <c r="G462" t="s">
        <v>567</v>
      </c>
      <c r="H462" t="s">
        <v>380</v>
      </c>
      <c r="I462" s="225" t="s">
        <v>61</v>
      </c>
      <c r="J462" s="226" t="s">
        <v>376</v>
      </c>
      <c r="K462">
        <v>2016</v>
      </c>
      <c r="L462" t="s">
        <v>352</v>
      </c>
      <c r="M462"/>
      <c r="N462"/>
      <c r="O462" s="224"/>
      <c r="P462"/>
      <c r="Q462"/>
      <c r="R462"/>
      <c r="S462"/>
      <c r="T462"/>
      <c r="U462"/>
      <c r="V462"/>
      <c r="W462"/>
      <c r="Z462"/>
      <c r="AC462" s="228"/>
      <c r="AD462"/>
      <c r="AE462" s="53">
        <v>5</v>
      </c>
    </row>
    <row r="463" spans="1:31" ht="27.75" x14ac:dyDescent="0.2">
      <c r="A463" s="222"/>
      <c r="B463" s="223"/>
      <c r="C463" s="223"/>
      <c r="D463" s="223"/>
      <c r="E463"/>
      <c r="F463" s="224"/>
      <c r="G463"/>
      <c r="H463"/>
      <c r="I463" s="225"/>
      <c r="J463" s="226"/>
      <c r="K463"/>
      <c r="L463"/>
      <c r="M463"/>
      <c r="N463"/>
      <c r="O463" s="224"/>
      <c r="P463"/>
      <c r="Q463"/>
      <c r="R463"/>
      <c r="S463"/>
      <c r="T463"/>
      <c r="U463"/>
      <c r="V463"/>
      <c r="W463"/>
      <c r="Z463"/>
      <c r="AC463" s="228"/>
      <c r="AD463"/>
    </row>
    <row r="464" spans="1:31" ht="27.75" x14ac:dyDescent="0.2">
      <c r="A464" s="222">
        <v>212160</v>
      </c>
      <c r="B464" s="223" t="s">
        <v>1610</v>
      </c>
      <c r="C464" s="223" t="s">
        <v>116</v>
      </c>
      <c r="D464" s="223" t="s">
        <v>297</v>
      </c>
      <c r="E464" t="s">
        <v>374</v>
      </c>
      <c r="F464" s="224">
        <v>33989</v>
      </c>
      <c r="G464" t="s">
        <v>1611</v>
      </c>
      <c r="H464" t="s">
        <v>375</v>
      </c>
      <c r="I464" s="225" t="s">
        <v>61</v>
      </c>
      <c r="J464" s="226" t="s">
        <v>376</v>
      </c>
      <c r="K464">
        <v>2011</v>
      </c>
      <c r="L464" t="s">
        <v>362</v>
      </c>
      <c r="M464"/>
      <c r="N464"/>
      <c r="O464" s="224"/>
      <c r="P464"/>
      <c r="Q464"/>
      <c r="R464"/>
      <c r="S464"/>
      <c r="T464"/>
      <c r="U464"/>
      <c r="V464"/>
      <c r="W464"/>
      <c r="Z464"/>
      <c r="AC464" s="228"/>
      <c r="AD464"/>
      <c r="AE464" s="53" t="s">
        <v>2181</v>
      </c>
    </row>
    <row r="465" spans="1:31" ht="27.75" x14ac:dyDescent="0.2">
      <c r="A465" s="222">
        <v>212161</v>
      </c>
      <c r="B465" s="223" t="s">
        <v>1966</v>
      </c>
      <c r="C465" s="223" t="s">
        <v>128</v>
      </c>
      <c r="D465" s="223" t="s">
        <v>233</v>
      </c>
      <c r="E465" t="s">
        <v>373</v>
      </c>
      <c r="F465" s="224">
        <v>35115</v>
      </c>
      <c r="G465" t="s">
        <v>789</v>
      </c>
      <c r="H465" t="s">
        <v>375</v>
      </c>
      <c r="I465" s="225" t="s">
        <v>609</v>
      </c>
      <c r="J465" s="226">
        <v>0</v>
      </c>
      <c r="K465">
        <v>0</v>
      </c>
      <c r="L465">
        <v>0</v>
      </c>
      <c r="M465"/>
      <c r="N465"/>
      <c r="O465" s="224"/>
      <c r="P465"/>
      <c r="Q465"/>
      <c r="R465"/>
      <c r="S465"/>
      <c r="T465"/>
      <c r="U465"/>
      <c r="V465"/>
      <c r="W465"/>
      <c r="Z465"/>
      <c r="AC465" s="227"/>
      <c r="AD465" t="s">
        <v>660</v>
      </c>
      <c r="AE465" s="53" t="s">
        <v>2166</v>
      </c>
    </row>
    <row r="466" spans="1:31" ht="27.75" x14ac:dyDescent="0.2">
      <c r="A466" s="222">
        <v>212163</v>
      </c>
      <c r="B466" s="223" t="s">
        <v>886</v>
      </c>
      <c r="C466" s="223" t="s">
        <v>94</v>
      </c>
      <c r="D466" s="223" t="s">
        <v>1967</v>
      </c>
      <c r="E466" t="s">
        <v>374</v>
      </c>
      <c r="F466" s="224">
        <v>34551</v>
      </c>
      <c r="G466" t="s">
        <v>887</v>
      </c>
      <c r="H466" t="s">
        <v>375</v>
      </c>
      <c r="I466" s="225" t="s">
        <v>61</v>
      </c>
      <c r="J466" s="226" t="s">
        <v>376</v>
      </c>
      <c r="K466">
        <v>2013</v>
      </c>
      <c r="L466" t="s">
        <v>369</v>
      </c>
      <c r="M466"/>
      <c r="N466"/>
      <c r="O466" s="224"/>
      <c r="P466"/>
      <c r="Q466"/>
      <c r="R466"/>
      <c r="S466"/>
      <c r="T466"/>
      <c r="U466"/>
      <c r="V466"/>
      <c r="W466"/>
      <c r="Z466"/>
      <c r="AC466" s="228"/>
      <c r="AD466"/>
      <c r="AE466" s="53" t="s">
        <v>2190</v>
      </c>
    </row>
    <row r="467" spans="1:31" ht="27.75" x14ac:dyDescent="0.2">
      <c r="A467" s="222">
        <v>212164</v>
      </c>
      <c r="B467" s="223" t="s">
        <v>1968</v>
      </c>
      <c r="C467" s="223" t="s">
        <v>1969</v>
      </c>
      <c r="D467" s="223" t="s">
        <v>1662</v>
      </c>
      <c r="E467" t="s">
        <v>374</v>
      </c>
      <c r="F467" s="224">
        <v>34714</v>
      </c>
      <c r="G467" t="s">
        <v>1663</v>
      </c>
      <c r="H467" t="s">
        <v>375</v>
      </c>
      <c r="I467" s="225" t="s">
        <v>61</v>
      </c>
      <c r="J467" s="226" t="s">
        <v>376</v>
      </c>
      <c r="K467">
        <v>2014</v>
      </c>
      <c r="L467" t="s">
        <v>359</v>
      </c>
      <c r="M467"/>
      <c r="N467"/>
      <c r="O467" s="224"/>
      <c r="P467"/>
      <c r="Q467"/>
      <c r="R467"/>
      <c r="S467"/>
      <c r="T467"/>
      <c r="U467"/>
      <c r="V467"/>
      <c r="W467"/>
      <c r="Z467"/>
      <c r="AC467" s="228"/>
      <c r="AD467"/>
      <c r="AE467" s="53">
        <v>1</v>
      </c>
    </row>
    <row r="468" spans="1:31" ht="27.75" x14ac:dyDescent="0.2">
      <c r="A468" s="222">
        <v>212168</v>
      </c>
      <c r="B468" s="223" t="s">
        <v>1577</v>
      </c>
      <c r="C468" s="223" t="s">
        <v>94</v>
      </c>
      <c r="D468" s="223" t="s">
        <v>1970</v>
      </c>
      <c r="E468" t="s">
        <v>374</v>
      </c>
      <c r="F468" s="224">
        <v>33424</v>
      </c>
      <c r="G468" t="s">
        <v>1578</v>
      </c>
      <c r="H468" t="s">
        <v>375</v>
      </c>
      <c r="I468" s="225" t="s">
        <v>61</v>
      </c>
      <c r="J468" s="226" t="s">
        <v>376</v>
      </c>
      <c r="K468">
        <v>2010</v>
      </c>
      <c r="L468" t="s">
        <v>368</v>
      </c>
      <c r="M468"/>
      <c r="N468"/>
      <c r="O468" s="224"/>
      <c r="P468"/>
      <c r="Q468"/>
      <c r="R468"/>
      <c r="S468"/>
      <c r="T468"/>
      <c r="U468"/>
      <c r="V468"/>
      <c r="W468"/>
      <c r="Z468"/>
      <c r="AC468" s="228"/>
      <c r="AD468"/>
      <c r="AE468" s="53" t="s">
        <v>2181</v>
      </c>
    </row>
    <row r="469" spans="1:31" ht="27.75" x14ac:dyDescent="0.2">
      <c r="A469" s="222"/>
      <c r="B469" s="223"/>
      <c r="C469" s="223"/>
      <c r="D469" s="223"/>
      <c r="E469"/>
      <c r="F469" s="224"/>
      <c r="G469"/>
      <c r="H469"/>
      <c r="I469" s="225"/>
      <c r="J469" s="226"/>
      <c r="K469"/>
      <c r="L469"/>
      <c r="M469"/>
      <c r="N469"/>
      <c r="O469" s="224"/>
      <c r="P469"/>
      <c r="Q469"/>
      <c r="R469"/>
      <c r="S469"/>
      <c r="T469"/>
      <c r="U469"/>
      <c r="V469"/>
      <c r="W469"/>
      <c r="Z469"/>
      <c r="AC469" s="228"/>
      <c r="AD469"/>
    </row>
    <row r="470" spans="1:31" ht="27.75" x14ac:dyDescent="0.2">
      <c r="A470" s="222">
        <v>212174</v>
      </c>
      <c r="B470" s="223" t="s">
        <v>1332</v>
      </c>
      <c r="C470" s="223" t="s">
        <v>709</v>
      </c>
      <c r="D470" s="223" t="s">
        <v>220</v>
      </c>
      <c r="E470" t="s">
        <v>374</v>
      </c>
      <c r="F470" s="224">
        <v>35237</v>
      </c>
      <c r="G470" t="s">
        <v>352</v>
      </c>
      <c r="H470" t="s">
        <v>375</v>
      </c>
      <c r="I470" s="225" t="s">
        <v>61</v>
      </c>
      <c r="J470" s="226" t="s">
        <v>376</v>
      </c>
      <c r="K470">
        <v>2014</v>
      </c>
      <c r="L470" t="s">
        <v>352</v>
      </c>
      <c r="M470"/>
      <c r="N470"/>
      <c r="O470" s="224"/>
      <c r="P470"/>
      <c r="Q470"/>
      <c r="R470"/>
      <c r="S470"/>
      <c r="T470"/>
      <c r="U470"/>
      <c r="V470"/>
      <c r="W470"/>
      <c r="Z470"/>
      <c r="AC470" s="228"/>
      <c r="AD470"/>
      <c r="AE470" s="53">
        <v>4</v>
      </c>
    </row>
    <row r="471" spans="1:31" ht="27.75" x14ac:dyDescent="0.2">
      <c r="A471" s="222">
        <v>212179</v>
      </c>
      <c r="B471" s="223" t="s">
        <v>1158</v>
      </c>
      <c r="C471" s="223" t="s">
        <v>96</v>
      </c>
      <c r="D471" s="223" t="s">
        <v>310</v>
      </c>
      <c r="E471" t="s">
        <v>374</v>
      </c>
      <c r="F471" s="224">
        <v>36051</v>
      </c>
      <c r="G471" t="s">
        <v>574</v>
      </c>
      <c r="H471" t="s">
        <v>375</v>
      </c>
      <c r="I471" s="225" t="s">
        <v>61</v>
      </c>
      <c r="J471" s="226" t="s">
        <v>376</v>
      </c>
      <c r="K471">
        <v>2016</v>
      </c>
      <c r="L471" t="s">
        <v>354</v>
      </c>
      <c r="M471"/>
      <c r="N471"/>
      <c r="O471" s="224"/>
      <c r="P471"/>
      <c r="Q471"/>
      <c r="R471"/>
      <c r="S471"/>
      <c r="T471"/>
      <c r="U471"/>
      <c r="V471"/>
      <c r="W471"/>
      <c r="Z471"/>
      <c r="AC471" s="228"/>
      <c r="AD471"/>
      <c r="AE471" s="53">
        <v>5</v>
      </c>
    </row>
    <row r="472" spans="1:31" ht="27.75" x14ac:dyDescent="0.2">
      <c r="A472" s="222"/>
      <c r="B472" s="223"/>
      <c r="C472" s="223"/>
      <c r="D472" s="223"/>
      <c r="E472"/>
      <c r="F472" s="224"/>
      <c r="G472"/>
      <c r="H472"/>
      <c r="I472" s="225"/>
      <c r="J472" s="226"/>
      <c r="K472"/>
      <c r="L472"/>
      <c r="M472"/>
      <c r="N472"/>
      <c r="O472" s="224"/>
      <c r="P472"/>
      <c r="Q472"/>
      <c r="R472"/>
      <c r="S472"/>
      <c r="T472"/>
      <c r="U472"/>
      <c r="V472"/>
      <c r="W472"/>
      <c r="Z472"/>
      <c r="AC472" s="228"/>
      <c r="AD472"/>
    </row>
    <row r="473" spans="1:31" ht="27.75" x14ac:dyDescent="0.2">
      <c r="A473" s="222"/>
      <c r="B473" s="223"/>
      <c r="C473" s="223"/>
      <c r="D473" s="223"/>
      <c r="E473"/>
      <c r="F473" s="224"/>
      <c r="G473"/>
      <c r="H473"/>
      <c r="I473" s="225"/>
      <c r="J473" s="226"/>
      <c r="K473"/>
      <c r="L473"/>
      <c r="M473"/>
      <c r="N473"/>
      <c r="O473" s="224"/>
      <c r="P473"/>
      <c r="Q473"/>
      <c r="R473"/>
      <c r="S473"/>
      <c r="T473"/>
      <c r="U473"/>
      <c r="V473"/>
      <c r="W473"/>
      <c r="Z473"/>
      <c r="AC473" s="228"/>
      <c r="AD473"/>
    </row>
    <row r="474" spans="1:31" ht="27.75" x14ac:dyDescent="0.2">
      <c r="A474" s="222"/>
      <c r="B474" s="223"/>
      <c r="C474" s="223"/>
      <c r="D474" s="223"/>
      <c r="E474"/>
      <c r="F474" s="224"/>
      <c r="G474"/>
      <c r="H474"/>
      <c r="I474" s="225"/>
      <c r="J474" s="226"/>
      <c r="K474"/>
      <c r="L474"/>
      <c r="M474"/>
      <c r="N474"/>
      <c r="O474" s="224"/>
      <c r="P474"/>
      <c r="Q474"/>
      <c r="R474"/>
      <c r="S474"/>
      <c r="T474"/>
      <c r="U474"/>
      <c r="V474"/>
      <c r="W474"/>
      <c r="Z474"/>
      <c r="AC474" s="228"/>
      <c r="AD474"/>
    </row>
    <row r="475" spans="1:31" ht="27.75" x14ac:dyDescent="0.2">
      <c r="A475" s="222"/>
      <c r="B475" s="223"/>
      <c r="C475" s="223"/>
      <c r="D475" s="223"/>
      <c r="E475"/>
      <c r="F475" s="224"/>
      <c r="G475"/>
      <c r="H475"/>
      <c r="I475" s="225"/>
      <c r="J475" s="226"/>
      <c r="K475"/>
      <c r="L475"/>
      <c r="M475"/>
      <c r="N475"/>
      <c r="O475" s="224"/>
      <c r="P475"/>
      <c r="Q475"/>
      <c r="R475"/>
      <c r="S475"/>
      <c r="T475"/>
      <c r="U475"/>
      <c r="V475"/>
      <c r="W475"/>
      <c r="Z475"/>
      <c r="AC475" s="228"/>
      <c r="AD475"/>
    </row>
    <row r="476" spans="1:31" ht="27.75" x14ac:dyDescent="0.2">
      <c r="A476" s="222">
        <v>212191</v>
      </c>
      <c r="B476" s="223" t="s">
        <v>1533</v>
      </c>
      <c r="C476" s="223" t="s">
        <v>68</v>
      </c>
      <c r="D476" s="223" t="s">
        <v>293</v>
      </c>
      <c r="E476" t="s">
        <v>374</v>
      </c>
      <c r="F476" s="224">
        <v>31938</v>
      </c>
      <c r="G476" t="s">
        <v>576</v>
      </c>
      <c r="H476" t="s">
        <v>375</v>
      </c>
      <c r="I476" s="225" t="s">
        <v>61</v>
      </c>
      <c r="J476" s="226" t="s">
        <v>376</v>
      </c>
      <c r="K476">
        <v>2004</v>
      </c>
      <c r="L476" t="s">
        <v>364</v>
      </c>
      <c r="M476"/>
      <c r="N476"/>
      <c r="O476" s="224"/>
      <c r="P476"/>
      <c r="Q476"/>
      <c r="R476"/>
      <c r="S476"/>
      <c r="T476"/>
      <c r="U476"/>
      <c r="V476"/>
      <c r="W476"/>
      <c r="Z476"/>
      <c r="AC476" s="228"/>
      <c r="AD476"/>
      <c r="AE476" s="53">
        <v>2</v>
      </c>
    </row>
    <row r="477" spans="1:31" ht="27.75" x14ac:dyDescent="0.2">
      <c r="A477" s="222">
        <v>212193</v>
      </c>
      <c r="B477" s="223" t="s">
        <v>1216</v>
      </c>
      <c r="C477" s="223" t="s">
        <v>140</v>
      </c>
      <c r="D477" s="223" t="s">
        <v>230</v>
      </c>
      <c r="E477" t="s">
        <v>373</v>
      </c>
      <c r="F477" s="224">
        <v>35653</v>
      </c>
      <c r="G477" t="s">
        <v>1187</v>
      </c>
      <c r="H477" t="s">
        <v>380</v>
      </c>
      <c r="I477" s="225" t="s">
        <v>609</v>
      </c>
      <c r="J477" s="226" t="s">
        <v>376</v>
      </c>
      <c r="K477">
        <v>2017</v>
      </c>
      <c r="L477" t="s">
        <v>352</v>
      </c>
      <c r="M477"/>
      <c r="N477"/>
      <c r="O477" s="224"/>
      <c r="P477"/>
      <c r="Q477"/>
      <c r="R477"/>
      <c r="S477"/>
      <c r="T477"/>
      <c r="U477"/>
      <c r="V477"/>
      <c r="W477"/>
      <c r="Z477"/>
      <c r="AC477" s="227"/>
      <c r="AD477"/>
      <c r="AE477" s="53" t="s">
        <v>2166</v>
      </c>
    </row>
    <row r="478" spans="1:31" ht="27.75" x14ac:dyDescent="0.2">
      <c r="A478" s="222">
        <v>212195</v>
      </c>
      <c r="B478" s="223" t="s">
        <v>1971</v>
      </c>
      <c r="C478" s="223" t="s">
        <v>429</v>
      </c>
      <c r="D478" s="223" t="s">
        <v>234</v>
      </c>
      <c r="E478" t="s">
        <v>374</v>
      </c>
      <c r="F478" s="224">
        <v>34047</v>
      </c>
      <c r="G478" t="s">
        <v>789</v>
      </c>
      <c r="H478" t="s">
        <v>375</v>
      </c>
      <c r="I478" s="225" t="s">
        <v>61</v>
      </c>
      <c r="J478" s="226" t="s">
        <v>353</v>
      </c>
      <c r="K478">
        <v>2011</v>
      </c>
      <c r="L478" t="s">
        <v>352</v>
      </c>
      <c r="M478"/>
      <c r="N478"/>
      <c r="O478" s="224"/>
      <c r="P478"/>
      <c r="Q478"/>
      <c r="R478"/>
      <c r="S478"/>
      <c r="T478"/>
      <c r="U478"/>
      <c r="V478"/>
      <c r="W478"/>
      <c r="Z478"/>
      <c r="AC478" s="228"/>
      <c r="AD478"/>
      <c r="AE478" s="53">
        <v>4</v>
      </c>
    </row>
    <row r="479" spans="1:31" ht="27.75" x14ac:dyDescent="0.2">
      <c r="A479" s="222">
        <v>212196</v>
      </c>
      <c r="B479" s="223" t="s">
        <v>1972</v>
      </c>
      <c r="C479" s="223" t="s">
        <v>105</v>
      </c>
      <c r="D479" s="223" t="s">
        <v>1921</v>
      </c>
      <c r="E479" t="s">
        <v>374</v>
      </c>
      <c r="F479" s="224">
        <v>35930</v>
      </c>
      <c r="G479" t="s">
        <v>789</v>
      </c>
      <c r="H479" t="s">
        <v>375</v>
      </c>
      <c r="I479" s="225" t="s">
        <v>61</v>
      </c>
      <c r="J479" s="226" t="s">
        <v>376</v>
      </c>
      <c r="K479">
        <v>2016</v>
      </c>
      <c r="L479" t="s">
        <v>352</v>
      </c>
      <c r="M479"/>
      <c r="N479"/>
      <c r="O479" s="224"/>
      <c r="P479"/>
      <c r="Q479"/>
      <c r="R479"/>
      <c r="S479"/>
      <c r="T479"/>
      <c r="U479"/>
      <c r="V479"/>
      <c r="W479"/>
      <c r="Z479"/>
      <c r="AC479" s="228"/>
      <c r="AD479"/>
      <c r="AE479" s="53">
        <v>3</v>
      </c>
    </row>
    <row r="480" spans="1:31" ht="27.75" x14ac:dyDescent="0.2">
      <c r="A480" s="222">
        <v>212199</v>
      </c>
      <c r="B480" s="223" t="s">
        <v>1133</v>
      </c>
      <c r="C480" s="223" t="s">
        <v>72</v>
      </c>
      <c r="D480" s="223" t="s">
        <v>319</v>
      </c>
      <c r="E480" t="s">
        <v>374</v>
      </c>
      <c r="F480" s="224">
        <v>35658</v>
      </c>
      <c r="G480" t="s">
        <v>814</v>
      </c>
      <c r="H480" t="s">
        <v>375</v>
      </c>
      <c r="I480" s="225" t="s">
        <v>61</v>
      </c>
      <c r="J480" s="226">
        <v>0</v>
      </c>
      <c r="K480">
        <v>0</v>
      </c>
      <c r="L480">
        <v>0</v>
      </c>
      <c r="M480"/>
      <c r="N480"/>
      <c r="O480" s="224"/>
      <c r="P480"/>
      <c r="Q480"/>
      <c r="R480"/>
      <c r="S480"/>
      <c r="T480"/>
      <c r="U480"/>
      <c r="V480"/>
      <c r="W480"/>
      <c r="Z480"/>
      <c r="AC480" s="227"/>
      <c r="AD480"/>
      <c r="AE480" s="53">
        <v>6</v>
      </c>
    </row>
    <row r="481" spans="1:31" ht="27.75" x14ac:dyDescent="0.2">
      <c r="A481" s="222"/>
      <c r="B481" s="223"/>
      <c r="C481" s="223"/>
      <c r="D481" s="223"/>
      <c r="E481"/>
      <c r="F481" s="224"/>
      <c r="G481"/>
      <c r="H481"/>
      <c r="I481" s="225"/>
      <c r="J481" s="226"/>
      <c r="K481"/>
      <c r="L481"/>
      <c r="M481"/>
      <c r="N481"/>
      <c r="O481" s="224"/>
      <c r="P481"/>
      <c r="Q481"/>
      <c r="R481"/>
      <c r="S481"/>
      <c r="T481"/>
      <c r="U481"/>
      <c r="V481"/>
      <c r="W481"/>
      <c r="Z481"/>
      <c r="AC481" s="228"/>
      <c r="AD481"/>
    </row>
    <row r="482" spans="1:31" ht="27.75" x14ac:dyDescent="0.2">
      <c r="A482" s="222">
        <v>212207</v>
      </c>
      <c r="B482" s="223" t="s">
        <v>1766</v>
      </c>
      <c r="C482" s="223" t="s">
        <v>707</v>
      </c>
      <c r="D482" s="223" t="s">
        <v>718</v>
      </c>
      <c r="E482" t="s">
        <v>373</v>
      </c>
      <c r="F482" s="224">
        <v>35899</v>
      </c>
      <c r="G482" t="s">
        <v>352</v>
      </c>
      <c r="H482" t="s">
        <v>380</v>
      </c>
      <c r="I482" s="225" t="s">
        <v>61</v>
      </c>
      <c r="J482" s="226">
        <v>0</v>
      </c>
      <c r="K482">
        <v>0</v>
      </c>
      <c r="L482">
        <v>0</v>
      </c>
      <c r="M482"/>
      <c r="N482"/>
      <c r="O482" s="224"/>
      <c r="P482"/>
      <c r="Q482"/>
      <c r="R482"/>
      <c r="S482"/>
      <c r="T482"/>
      <c r="U482"/>
      <c r="V482"/>
      <c r="W482"/>
      <c r="Z482"/>
      <c r="AC482" s="228"/>
      <c r="AD482"/>
      <c r="AE482" s="53">
        <v>1</v>
      </c>
    </row>
    <row r="483" spans="1:31" ht="27.75" x14ac:dyDescent="0.2">
      <c r="A483" s="222">
        <v>212210</v>
      </c>
      <c r="B483" s="223" t="s">
        <v>1076</v>
      </c>
      <c r="C483" s="223" t="s">
        <v>128</v>
      </c>
      <c r="D483" s="223" t="s">
        <v>224</v>
      </c>
      <c r="E483" t="s">
        <v>373</v>
      </c>
      <c r="F483" s="224">
        <v>34973</v>
      </c>
      <c r="G483" t="s">
        <v>831</v>
      </c>
      <c r="H483" t="s">
        <v>375</v>
      </c>
      <c r="I483" s="225" t="s">
        <v>61</v>
      </c>
      <c r="J483" s="226" t="s">
        <v>376</v>
      </c>
      <c r="K483">
        <v>2015</v>
      </c>
      <c r="L483" t="s">
        <v>362</v>
      </c>
      <c r="M483"/>
      <c r="N483"/>
      <c r="O483" s="224"/>
      <c r="P483"/>
      <c r="Q483"/>
      <c r="R483"/>
      <c r="S483"/>
      <c r="T483"/>
      <c r="U483"/>
      <c r="V483"/>
      <c r="W483"/>
      <c r="Z483"/>
      <c r="AC483" s="227"/>
      <c r="AD483"/>
      <c r="AE483" s="53">
        <v>6</v>
      </c>
    </row>
    <row r="484" spans="1:31" ht="27.75" x14ac:dyDescent="0.2">
      <c r="A484" s="222">
        <v>212215</v>
      </c>
      <c r="B484" s="223" t="s">
        <v>1731</v>
      </c>
      <c r="C484" s="223" t="s">
        <v>68</v>
      </c>
      <c r="D484" s="223" t="s">
        <v>336</v>
      </c>
      <c r="E484" t="s">
        <v>373</v>
      </c>
      <c r="F484" s="224">
        <v>35471</v>
      </c>
      <c r="G484" t="s">
        <v>789</v>
      </c>
      <c r="H484" t="s">
        <v>375</v>
      </c>
      <c r="I484" s="225" t="s">
        <v>61</v>
      </c>
      <c r="J484" s="226">
        <v>0</v>
      </c>
      <c r="K484">
        <v>0</v>
      </c>
      <c r="L484">
        <v>0</v>
      </c>
      <c r="M484"/>
      <c r="N484"/>
      <c r="O484" s="224"/>
      <c r="P484"/>
      <c r="Q484"/>
      <c r="R484"/>
      <c r="S484"/>
      <c r="T484"/>
      <c r="U484"/>
      <c r="V484"/>
      <c r="W484"/>
      <c r="Z484"/>
      <c r="AC484" s="228"/>
      <c r="AD484"/>
      <c r="AE484" s="53">
        <v>2</v>
      </c>
    </row>
    <row r="485" spans="1:31" ht="27.75" x14ac:dyDescent="0.2">
      <c r="A485" s="222"/>
      <c r="B485" s="223"/>
      <c r="C485" s="223"/>
      <c r="D485" s="223"/>
      <c r="E485"/>
      <c r="F485" s="224"/>
      <c r="G485"/>
      <c r="H485"/>
      <c r="I485" s="225"/>
      <c r="J485" s="226"/>
      <c r="K485"/>
      <c r="L485"/>
      <c r="M485"/>
      <c r="N485"/>
      <c r="O485" s="224"/>
      <c r="P485"/>
      <c r="Q485"/>
      <c r="R485"/>
      <c r="S485"/>
      <c r="T485"/>
      <c r="U485"/>
      <c r="V485"/>
      <c r="W485"/>
      <c r="Z485"/>
      <c r="AC485" s="228"/>
      <c r="AD485"/>
    </row>
    <row r="486" spans="1:31" ht="27.75" x14ac:dyDescent="0.2">
      <c r="A486" s="222">
        <v>212222</v>
      </c>
      <c r="B486" s="223" t="s">
        <v>1616</v>
      </c>
      <c r="C486" s="223" t="s">
        <v>94</v>
      </c>
      <c r="D486" s="223" t="s">
        <v>241</v>
      </c>
      <c r="E486" t="s">
        <v>374</v>
      </c>
      <c r="F486" s="224">
        <v>34070</v>
      </c>
      <c r="G486" t="s">
        <v>789</v>
      </c>
      <c r="H486" t="s">
        <v>375</v>
      </c>
      <c r="I486" s="225" t="s">
        <v>61</v>
      </c>
      <c r="J486" s="226" t="s">
        <v>376</v>
      </c>
      <c r="K486">
        <v>2012</v>
      </c>
      <c r="L486" t="s">
        <v>352</v>
      </c>
      <c r="M486"/>
      <c r="N486"/>
      <c r="O486" s="224"/>
      <c r="P486"/>
      <c r="Q486"/>
      <c r="R486"/>
      <c r="S486"/>
      <c r="T486"/>
      <c r="U486"/>
      <c r="V486"/>
      <c r="W486"/>
      <c r="Z486"/>
      <c r="AC486" s="228"/>
      <c r="AD486"/>
      <c r="AE486" s="53">
        <v>3</v>
      </c>
    </row>
    <row r="487" spans="1:31" ht="27.75" x14ac:dyDescent="0.2">
      <c r="A487" s="222">
        <v>212227</v>
      </c>
      <c r="B487" s="223" t="s">
        <v>1973</v>
      </c>
      <c r="C487" s="223" t="s">
        <v>71</v>
      </c>
      <c r="D487" s="223" t="s">
        <v>525</v>
      </c>
      <c r="E487" t="s">
        <v>374</v>
      </c>
      <c r="F487" s="224">
        <v>35954</v>
      </c>
      <c r="G487" t="s">
        <v>1218</v>
      </c>
      <c r="H487" t="s">
        <v>375</v>
      </c>
      <c r="I487" s="225" t="s">
        <v>609</v>
      </c>
      <c r="J487" s="226">
        <v>0</v>
      </c>
      <c r="K487">
        <v>0</v>
      </c>
      <c r="L487">
        <v>0</v>
      </c>
      <c r="M487"/>
      <c r="N487"/>
      <c r="O487" s="224"/>
      <c r="P487"/>
      <c r="Q487"/>
      <c r="R487"/>
      <c r="S487"/>
      <c r="T487"/>
      <c r="U487"/>
      <c r="V487"/>
      <c r="W487"/>
      <c r="Z487"/>
      <c r="AC487" s="227"/>
      <c r="AD487"/>
      <c r="AE487" s="53" t="s">
        <v>2166</v>
      </c>
    </row>
    <row r="488" spans="1:31" ht="27.75" x14ac:dyDescent="0.2">
      <c r="A488" s="222"/>
      <c r="B488" s="223"/>
      <c r="C488" s="223"/>
      <c r="D488" s="223"/>
      <c r="E488"/>
      <c r="F488" s="224"/>
      <c r="G488"/>
      <c r="H488"/>
      <c r="I488" s="225"/>
      <c r="J488" s="226"/>
      <c r="K488"/>
      <c r="L488"/>
      <c r="M488"/>
      <c r="N488"/>
      <c r="O488" s="224"/>
      <c r="P488"/>
      <c r="Q488"/>
      <c r="R488"/>
      <c r="S488"/>
      <c r="T488"/>
      <c r="U488"/>
      <c r="V488"/>
      <c r="W488"/>
      <c r="Z488"/>
      <c r="AC488" s="228"/>
      <c r="AD488"/>
    </row>
    <row r="489" spans="1:31" ht="27.75" x14ac:dyDescent="0.2">
      <c r="A489" s="222"/>
      <c r="B489" s="223"/>
      <c r="C489" s="223"/>
      <c r="D489" s="223"/>
      <c r="E489"/>
      <c r="F489" s="224"/>
      <c r="G489"/>
      <c r="H489"/>
      <c r="I489" s="225"/>
      <c r="J489" s="226"/>
      <c r="K489"/>
      <c r="L489"/>
      <c r="M489"/>
      <c r="N489"/>
      <c r="O489" s="224"/>
      <c r="P489"/>
      <c r="Q489"/>
      <c r="R489"/>
      <c r="S489"/>
      <c r="T489"/>
      <c r="U489"/>
      <c r="V489"/>
      <c r="W489"/>
      <c r="Z489"/>
      <c r="AC489" s="228"/>
      <c r="AD489"/>
    </row>
    <row r="490" spans="1:31" ht="27.75" x14ac:dyDescent="0.2">
      <c r="A490" s="222">
        <v>212231</v>
      </c>
      <c r="B490" s="223" t="s">
        <v>1974</v>
      </c>
      <c r="C490" s="223" t="s">
        <v>1215</v>
      </c>
      <c r="D490" s="223" t="s">
        <v>253</v>
      </c>
      <c r="E490" t="s">
        <v>374</v>
      </c>
      <c r="F490" s="224">
        <v>35521</v>
      </c>
      <c r="G490" t="s">
        <v>805</v>
      </c>
      <c r="H490" t="s">
        <v>375</v>
      </c>
      <c r="I490" s="225" t="s">
        <v>609</v>
      </c>
      <c r="J490" s="226">
        <v>0</v>
      </c>
      <c r="K490">
        <v>0</v>
      </c>
      <c r="L490">
        <v>0</v>
      </c>
      <c r="M490"/>
      <c r="N490"/>
      <c r="O490" s="224"/>
      <c r="P490"/>
      <c r="Q490"/>
      <c r="R490"/>
      <c r="S490"/>
      <c r="T490"/>
      <c r="U490"/>
      <c r="V490"/>
      <c r="W490"/>
      <c r="Z490"/>
      <c r="AC490" s="227"/>
      <c r="AD490"/>
      <c r="AE490" s="53" t="s">
        <v>2166</v>
      </c>
    </row>
    <row r="491" spans="1:31" ht="27.75" x14ac:dyDescent="0.2">
      <c r="A491" s="222"/>
      <c r="B491" s="223"/>
      <c r="C491" s="223"/>
      <c r="D491" s="223"/>
      <c r="E491"/>
      <c r="F491" s="224"/>
      <c r="G491"/>
      <c r="H491"/>
      <c r="I491" s="225"/>
      <c r="J491" s="226"/>
      <c r="K491"/>
      <c r="L491"/>
      <c r="M491"/>
      <c r="N491"/>
      <c r="O491" s="224"/>
      <c r="P491"/>
      <c r="Q491"/>
      <c r="R491"/>
      <c r="S491"/>
      <c r="T491"/>
      <c r="U491"/>
      <c r="V491"/>
      <c r="W491"/>
      <c r="Z491"/>
      <c r="AC491" s="228"/>
      <c r="AD491"/>
    </row>
    <row r="492" spans="1:31" ht="27.75" x14ac:dyDescent="0.2">
      <c r="A492" s="222"/>
      <c r="B492" s="223"/>
      <c r="C492" s="223"/>
      <c r="D492" s="223"/>
      <c r="E492"/>
      <c r="F492" s="224"/>
      <c r="G492"/>
      <c r="H492"/>
      <c r="I492" s="225"/>
      <c r="J492" s="226"/>
      <c r="K492"/>
      <c r="L492"/>
      <c r="M492"/>
      <c r="N492"/>
      <c r="O492" s="224"/>
      <c r="P492"/>
      <c r="Q492"/>
      <c r="R492"/>
      <c r="S492"/>
      <c r="T492"/>
      <c r="U492"/>
      <c r="V492"/>
      <c r="W492"/>
      <c r="Z492"/>
      <c r="AC492" s="228"/>
      <c r="AD492"/>
    </row>
    <row r="493" spans="1:31" ht="27.75" x14ac:dyDescent="0.2">
      <c r="A493" s="222">
        <v>212245</v>
      </c>
      <c r="B493" s="223" t="s">
        <v>1176</v>
      </c>
      <c r="C493" s="223" t="s">
        <v>434</v>
      </c>
      <c r="D493" s="223" t="s">
        <v>218</v>
      </c>
      <c r="E493" t="s">
        <v>374</v>
      </c>
      <c r="F493" s="224">
        <v>36173</v>
      </c>
      <c r="G493" t="s">
        <v>1177</v>
      </c>
      <c r="H493" t="s">
        <v>375</v>
      </c>
      <c r="I493" s="225" t="s">
        <v>61</v>
      </c>
      <c r="J493" s="226" t="s">
        <v>376</v>
      </c>
      <c r="K493">
        <v>2016</v>
      </c>
      <c r="L493" t="s">
        <v>352</v>
      </c>
      <c r="M493"/>
      <c r="N493"/>
      <c r="O493" s="224"/>
      <c r="P493"/>
      <c r="Q493"/>
      <c r="R493"/>
      <c r="S493"/>
      <c r="T493"/>
      <c r="U493"/>
      <c r="V493"/>
      <c r="W493"/>
      <c r="Z493"/>
      <c r="AC493" s="228"/>
      <c r="AD493"/>
      <c r="AE493" s="53">
        <v>5</v>
      </c>
    </row>
    <row r="494" spans="1:31" ht="27.75" x14ac:dyDescent="0.2">
      <c r="A494" s="222"/>
      <c r="B494" s="223"/>
      <c r="C494" s="223"/>
      <c r="D494" s="223"/>
      <c r="E494"/>
      <c r="F494" s="224"/>
      <c r="G494"/>
      <c r="H494"/>
      <c r="I494" s="225"/>
      <c r="J494" s="226"/>
      <c r="K494"/>
      <c r="L494"/>
      <c r="M494"/>
      <c r="N494"/>
      <c r="O494" s="224"/>
      <c r="P494"/>
      <c r="Q494"/>
      <c r="R494"/>
      <c r="S494"/>
      <c r="T494"/>
      <c r="U494"/>
      <c r="V494"/>
      <c r="W494"/>
      <c r="Z494"/>
      <c r="AC494" s="228"/>
      <c r="AD494"/>
    </row>
    <row r="495" spans="1:31" ht="27.75" x14ac:dyDescent="0.2">
      <c r="A495" s="222"/>
      <c r="B495" s="223"/>
      <c r="C495" s="223"/>
      <c r="D495" s="223"/>
      <c r="E495"/>
      <c r="F495" s="224"/>
      <c r="G495"/>
      <c r="H495"/>
      <c r="I495" s="225"/>
      <c r="J495" s="226"/>
      <c r="K495"/>
      <c r="L495"/>
      <c r="M495"/>
      <c r="N495"/>
      <c r="O495" s="224"/>
      <c r="P495"/>
      <c r="Q495"/>
      <c r="R495"/>
      <c r="S495"/>
      <c r="T495"/>
      <c r="U495"/>
      <c r="V495"/>
      <c r="W495"/>
      <c r="Z495"/>
      <c r="AC495" s="228"/>
      <c r="AD495"/>
    </row>
    <row r="496" spans="1:31" ht="27.75" x14ac:dyDescent="0.2">
      <c r="A496" s="222">
        <v>212265</v>
      </c>
      <c r="B496" s="223" t="s">
        <v>1484</v>
      </c>
      <c r="C496" s="223" t="s">
        <v>334</v>
      </c>
      <c r="D496" s="223" t="s">
        <v>267</v>
      </c>
      <c r="E496" t="s">
        <v>373</v>
      </c>
      <c r="F496" s="224">
        <v>27699</v>
      </c>
      <c r="G496" t="s">
        <v>352</v>
      </c>
      <c r="H496" t="s">
        <v>375</v>
      </c>
      <c r="I496" s="225" t="s">
        <v>61</v>
      </c>
      <c r="J496" s="226">
        <v>0</v>
      </c>
      <c r="K496">
        <v>0</v>
      </c>
      <c r="L496">
        <v>0</v>
      </c>
      <c r="M496"/>
      <c r="N496"/>
      <c r="O496" s="224"/>
      <c r="P496"/>
      <c r="Q496"/>
      <c r="R496"/>
      <c r="S496"/>
      <c r="T496"/>
      <c r="U496"/>
      <c r="V496"/>
      <c r="W496"/>
      <c r="Z496"/>
      <c r="AC496" s="228"/>
      <c r="AD496"/>
      <c r="AE496" s="53" t="s">
        <v>2165</v>
      </c>
    </row>
    <row r="497" spans="1:31" ht="27.75" x14ac:dyDescent="0.2">
      <c r="A497" s="222"/>
      <c r="B497" s="223"/>
      <c r="C497" s="223"/>
      <c r="D497" s="223"/>
      <c r="E497"/>
      <c r="F497" s="224"/>
      <c r="G497"/>
      <c r="H497"/>
      <c r="I497" s="225"/>
      <c r="J497" s="226"/>
      <c r="K497"/>
      <c r="L497"/>
      <c r="M497"/>
      <c r="N497"/>
      <c r="O497" s="224"/>
      <c r="P497"/>
      <c r="Q497"/>
      <c r="R497"/>
      <c r="S497"/>
      <c r="T497"/>
      <c r="U497"/>
      <c r="V497"/>
      <c r="W497"/>
      <c r="Z497"/>
      <c r="AC497" s="228"/>
      <c r="AD497"/>
    </row>
    <row r="498" spans="1:31" ht="27.75" x14ac:dyDescent="0.2">
      <c r="A498" s="222"/>
      <c r="B498" s="223"/>
      <c r="C498" s="223"/>
      <c r="D498" s="223"/>
      <c r="E498"/>
      <c r="F498" s="224"/>
      <c r="G498"/>
      <c r="H498"/>
      <c r="I498" s="225"/>
      <c r="J498" s="226"/>
      <c r="K498"/>
      <c r="L498"/>
      <c r="M498"/>
      <c r="N498"/>
      <c r="O498" s="224"/>
      <c r="P498"/>
      <c r="Q498"/>
      <c r="R498"/>
      <c r="S498"/>
      <c r="T498"/>
      <c r="U498"/>
      <c r="V498"/>
      <c r="W498"/>
      <c r="Z498"/>
      <c r="AC498" s="228"/>
      <c r="AD498"/>
    </row>
    <row r="499" spans="1:31" ht="27.75" x14ac:dyDescent="0.2">
      <c r="A499" s="222"/>
      <c r="B499" s="223"/>
      <c r="C499" s="223"/>
      <c r="D499" s="223"/>
      <c r="E499"/>
      <c r="F499" s="224"/>
      <c r="G499"/>
      <c r="H499"/>
      <c r="I499" s="225"/>
      <c r="J499" s="226"/>
      <c r="K499"/>
      <c r="L499"/>
      <c r="M499"/>
      <c r="N499"/>
      <c r="O499" s="224"/>
      <c r="P499"/>
      <c r="Q499"/>
      <c r="R499"/>
      <c r="S499"/>
      <c r="T499"/>
      <c r="U499"/>
      <c r="V499"/>
      <c r="W499"/>
      <c r="Z499"/>
      <c r="AC499" s="228"/>
      <c r="AD499"/>
    </row>
    <row r="500" spans="1:31" ht="27.75" x14ac:dyDescent="0.2">
      <c r="A500" s="222">
        <v>212283</v>
      </c>
      <c r="B500" s="223" t="s">
        <v>1768</v>
      </c>
      <c r="C500" s="223" t="s">
        <v>120</v>
      </c>
      <c r="D500" s="223" t="s">
        <v>508</v>
      </c>
      <c r="E500" t="s">
        <v>373</v>
      </c>
      <c r="F500" s="224">
        <v>35933</v>
      </c>
      <c r="G500" t="s">
        <v>789</v>
      </c>
      <c r="H500" t="s">
        <v>375</v>
      </c>
      <c r="I500" s="225" t="s">
        <v>61</v>
      </c>
      <c r="J500" s="226" t="s">
        <v>353</v>
      </c>
      <c r="K500">
        <v>2016</v>
      </c>
      <c r="L500" t="s">
        <v>352</v>
      </c>
      <c r="M500"/>
      <c r="N500"/>
      <c r="O500" s="224"/>
      <c r="P500"/>
      <c r="Q500"/>
      <c r="R500"/>
      <c r="S500"/>
      <c r="T500"/>
      <c r="U500"/>
      <c r="V500"/>
      <c r="W500"/>
      <c r="Z500"/>
      <c r="AC500" s="228"/>
      <c r="AD500"/>
      <c r="AE500" s="53">
        <v>2</v>
      </c>
    </row>
    <row r="501" spans="1:31" ht="27.75" x14ac:dyDescent="0.2">
      <c r="A501" s="222">
        <v>212285</v>
      </c>
      <c r="B501" s="223" t="s">
        <v>1131</v>
      </c>
      <c r="C501" s="223" t="s">
        <v>539</v>
      </c>
      <c r="D501" s="223" t="s">
        <v>262</v>
      </c>
      <c r="E501" t="s">
        <v>374</v>
      </c>
      <c r="F501" s="224">
        <v>35643</v>
      </c>
      <c r="G501" t="s">
        <v>789</v>
      </c>
      <c r="H501" t="s">
        <v>375</v>
      </c>
      <c r="I501" s="225" t="s">
        <v>61</v>
      </c>
      <c r="J501" s="226" t="s">
        <v>353</v>
      </c>
      <c r="K501">
        <v>2015</v>
      </c>
      <c r="L501" t="s">
        <v>352</v>
      </c>
      <c r="M501"/>
      <c r="N501"/>
      <c r="O501" s="224"/>
      <c r="P501"/>
      <c r="Q501"/>
      <c r="R501"/>
      <c r="S501"/>
      <c r="T501"/>
      <c r="U501"/>
      <c r="V501"/>
      <c r="W501"/>
      <c r="Z501"/>
      <c r="AC501" s="228"/>
      <c r="AD501"/>
      <c r="AE501" s="53">
        <v>5</v>
      </c>
    </row>
    <row r="502" spans="1:31" ht="27.75" x14ac:dyDescent="0.2">
      <c r="A502" s="222">
        <v>212287</v>
      </c>
      <c r="B502" s="223" t="s">
        <v>1570</v>
      </c>
      <c r="C502" s="223" t="s">
        <v>68</v>
      </c>
      <c r="D502" s="223" t="s">
        <v>291</v>
      </c>
      <c r="E502" t="s">
        <v>374</v>
      </c>
      <c r="F502" s="224">
        <v>33193</v>
      </c>
      <c r="G502" t="s">
        <v>1257</v>
      </c>
      <c r="H502" t="s">
        <v>375</v>
      </c>
      <c r="I502" s="225" t="s">
        <v>61</v>
      </c>
      <c r="J502" s="226">
        <v>0</v>
      </c>
      <c r="K502">
        <v>0</v>
      </c>
      <c r="L502">
        <v>0</v>
      </c>
      <c r="M502"/>
      <c r="N502"/>
      <c r="O502" s="224"/>
      <c r="P502"/>
      <c r="Q502"/>
      <c r="R502"/>
      <c r="S502"/>
      <c r="T502"/>
      <c r="U502"/>
      <c r="V502"/>
      <c r="W502"/>
      <c r="Z502"/>
      <c r="AC502" s="228"/>
      <c r="AD502"/>
      <c r="AE502" s="53">
        <v>1</v>
      </c>
    </row>
    <row r="503" spans="1:31" ht="27.75" x14ac:dyDescent="0.2">
      <c r="A503" s="222"/>
      <c r="B503" s="223"/>
      <c r="C503" s="223"/>
      <c r="D503" s="223"/>
      <c r="E503"/>
      <c r="F503" s="224"/>
      <c r="G503"/>
      <c r="H503"/>
      <c r="I503" s="225"/>
      <c r="J503" s="226"/>
      <c r="K503"/>
      <c r="L503"/>
      <c r="M503"/>
      <c r="N503"/>
      <c r="O503" s="224"/>
      <c r="P503"/>
      <c r="Q503"/>
      <c r="R503"/>
      <c r="S503"/>
      <c r="T503"/>
      <c r="U503"/>
      <c r="V503"/>
      <c r="W503"/>
      <c r="Z503"/>
      <c r="AC503" s="228"/>
      <c r="AD503"/>
    </row>
    <row r="504" spans="1:31" ht="27.75" x14ac:dyDescent="0.2">
      <c r="A504" s="222"/>
      <c r="B504" s="223"/>
      <c r="C504" s="223"/>
      <c r="D504" s="223"/>
      <c r="E504"/>
      <c r="F504" s="224"/>
      <c r="G504"/>
      <c r="H504"/>
      <c r="I504" s="225"/>
      <c r="J504" s="226"/>
      <c r="K504"/>
      <c r="L504"/>
      <c r="M504"/>
      <c r="N504"/>
      <c r="O504" s="224"/>
      <c r="P504"/>
      <c r="Q504"/>
      <c r="R504"/>
      <c r="S504"/>
      <c r="T504"/>
      <c r="U504"/>
      <c r="V504"/>
      <c r="W504"/>
      <c r="Z504"/>
      <c r="AC504" s="228"/>
      <c r="AD504"/>
    </row>
    <row r="505" spans="1:31" ht="27.75" x14ac:dyDescent="0.2">
      <c r="A505" s="222"/>
      <c r="B505" s="223"/>
      <c r="C505" s="223"/>
      <c r="D505" s="223"/>
      <c r="E505"/>
      <c r="F505" s="224"/>
      <c r="G505"/>
      <c r="H505"/>
      <c r="I505" s="225"/>
      <c r="J505" s="226"/>
      <c r="K505"/>
      <c r="L505"/>
      <c r="M505"/>
      <c r="N505"/>
      <c r="O505" s="224"/>
      <c r="P505"/>
      <c r="Q505"/>
      <c r="R505"/>
      <c r="S505"/>
      <c r="T505"/>
      <c r="U505"/>
      <c r="V505"/>
      <c r="W505"/>
      <c r="Z505"/>
      <c r="AC505" s="228"/>
      <c r="AD505"/>
    </row>
    <row r="506" spans="1:31" ht="27.75" x14ac:dyDescent="0.2">
      <c r="A506" s="222"/>
      <c r="B506" s="223"/>
      <c r="C506" s="223"/>
      <c r="D506" s="223"/>
      <c r="E506"/>
      <c r="F506" s="224"/>
      <c r="G506"/>
      <c r="H506"/>
      <c r="I506" s="225"/>
      <c r="J506" s="226"/>
      <c r="K506"/>
      <c r="L506"/>
      <c r="M506"/>
      <c r="N506"/>
      <c r="O506" s="224"/>
      <c r="P506"/>
      <c r="Q506"/>
      <c r="R506"/>
      <c r="S506"/>
      <c r="T506"/>
      <c r="U506"/>
      <c r="V506"/>
      <c r="W506"/>
      <c r="Z506"/>
      <c r="AC506" s="228"/>
      <c r="AD506"/>
    </row>
    <row r="507" spans="1:31" ht="27.75" x14ac:dyDescent="0.2">
      <c r="A507" s="222"/>
      <c r="B507" s="223"/>
      <c r="C507" s="223"/>
      <c r="D507" s="223"/>
      <c r="E507"/>
      <c r="F507" s="224"/>
      <c r="G507"/>
      <c r="H507"/>
      <c r="I507" s="225"/>
      <c r="J507" s="226"/>
      <c r="K507"/>
      <c r="L507"/>
      <c r="M507"/>
      <c r="N507"/>
      <c r="O507" s="224"/>
      <c r="P507"/>
      <c r="Q507"/>
      <c r="R507"/>
      <c r="S507"/>
      <c r="T507"/>
      <c r="U507"/>
      <c r="V507"/>
      <c r="W507"/>
      <c r="Z507"/>
      <c r="AC507" s="228"/>
      <c r="AD507"/>
    </row>
    <row r="508" spans="1:31" ht="27.75" x14ac:dyDescent="0.2">
      <c r="A508" s="222">
        <v>212308</v>
      </c>
      <c r="B508" s="223" t="s">
        <v>1576</v>
      </c>
      <c r="C508" s="223" t="s">
        <v>75</v>
      </c>
      <c r="D508" s="223" t="s">
        <v>248</v>
      </c>
      <c r="E508" t="s">
        <v>373</v>
      </c>
      <c r="F508" s="224">
        <v>33410</v>
      </c>
      <c r="G508" t="s">
        <v>789</v>
      </c>
      <c r="H508" t="s">
        <v>375</v>
      </c>
      <c r="I508" s="225" t="s">
        <v>61</v>
      </c>
      <c r="J508" s="226">
        <v>0</v>
      </c>
      <c r="K508">
        <v>0</v>
      </c>
      <c r="L508">
        <v>0</v>
      </c>
      <c r="M508"/>
      <c r="N508"/>
      <c r="O508" s="224"/>
      <c r="P508"/>
      <c r="Q508"/>
      <c r="R508"/>
      <c r="S508"/>
      <c r="T508"/>
      <c r="U508"/>
      <c r="V508"/>
      <c r="W508"/>
      <c r="Z508"/>
      <c r="AC508" s="228"/>
      <c r="AD508"/>
      <c r="AE508" s="53">
        <v>2</v>
      </c>
    </row>
    <row r="509" spans="1:31" ht="27.75" x14ac:dyDescent="0.2">
      <c r="A509" s="222">
        <v>212319</v>
      </c>
      <c r="B509" s="223" t="s">
        <v>1597</v>
      </c>
      <c r="C509" s="223" t="s">
        <v>90</v>
      </c>
      <c r="D509" s="223" t="s">
        <v>230</v>
      </c>
      <c r="E509" t="s">
        <v>374</v>
      </c>
      <c r="F509" s="224">
        <v>33764</v>
      </c>
      <c r="G509" t="s">
        <v>789</v>
      </c>
      <c r="H509" t="s">
        <v>380</v>
      </c>
      <c r="I509" s="225" t="s">
        <v>61</v>
      </c>
      <c r="J509" s="226" t="s">
        <v>376</v>
      </c>
      <c r="K509">
        <v>2010</v>
      </c>
      <c r="L509" t="s">
        <v>352</v>
      </c>
      <c r="M509"/>
      <c r="N509"/>
      <c r="O509" s="224"/>
      <c r="P509"/>
      <c r="Q509"/>
      <c r="R509"/>
      <c r="S509"/>
      <c r="T509"/>
      <c r="U509"/>
      <c r="V509"/>
      <c r="W509"/>
      <c r="Z509"/>
      <c r="AC509" s="228"/>
      <c r="AD509"/>
      <c r="AE509" s="53">
        <v>1</v>
      </c>
    </row>
    <row r="510" spans="1:31" ht="27.75" x14ac:dyDescent="0.2">
      <c r="A510" s="222"/>
      <c r="B510" s="223"/>
      <c r="C510" s="223"/>
      <c r="D510" s="223"/>
      <c r="E510"/>
      <c r="F510" s="224"/>
      <c r="G510"/>
      <c r="H510"/>
      <c r="I510" s="225"/>
      <c r="J510" s="226"/>
      <c r="K510"/>
      <c r="L510"/>
      <c r="M510"/>
      <c r="N510"/>
      <c r="O510" s="224"/>
      <c r="P510"/>
      <c r="Q510"/>
      <c r="R510"/>
      <c r="S510"/>
      <c r="T510"/>
      <c r="U510"/>
      <c r="V510"/>
      <c r="W510"/>
      <c r="Z510"/>
      <c r="AC510" s="228"/>
      <c r="AD510"/>
    </row>
    <row r="511" spans="1:31" ht="27.75" x14ac:dyDescent="0.2">
      <c r="A511" s="222"/>
      <c r="B511" s="223"/>
      <c r="C511" s="223"/>
      <c r="D511" s="223"/>
      <c r="E511"/>
      <c r="F511" s="224"/>
      <c r="G511"/>
      <c r="H511"/>
      <c r="I511" s="225"/>
      <c r="J511" s="226"/>
      <c r="K511"/>
      <c r="L511"/>
      <c r="M511"/>
      <c r="N511"/>
      <c r="O511" s="224"/>
      <c r="P511"/>
      <c r="Q511"/>
      <c r="R511"/>
      <c r="S511"/>
      <c r="T511"/>
      <c r="U511"/>
      <c r="V511"/>
      <c r="W511"/>
      <c r="Z511"/>
      <c r="AC511" s="228"/>
      <c r="AD511"/>
    </row>
    <row r="512" spans="1:31" ht="27.75" x14ac:dyDescent="0.2">
      <c r="A512" s="222">
        <v>212331</v>
      </c>
      <c r="B512" s="223" t="s">
        <v>1579</v>
      </c>
      <c r="C512" s="223" t="s">
        <v>83</v>
      </c>
      <c r="D512" s="223" t="s">
        <v>248</v>
      </c>
      <c r="E512" t="s">
        <v>374</v>
      </c>
      <c r="F512" s="224">
        <v>33482</v>
      </c>
      <c r="G512" t="s">
        <v>1242</v>
      </c>
      <c r="H512" t="s">
        <v>375</v>
      </c>
      <c r="I512" s="225" t="s">
        <v>61</v>
      </c>
      <c r="J512" s="226">
        <v>0</v>
      </c>
      <c r="K512">
        <v>0</v>
      </c>
      <c r="L512">
        <v>0</v>
      </c>
      <c r="M512"/>
      <c r="N512"/>
      <c r="O512" s="224"/>
      <c r="P512"/>
      <c r="Q512"/>
      <c r="R512"/>
      <c r="S512"/>
      <c r="T512"/>
      <c r="U512"/>
      <c r="V512"/>
      <c r="W512"/>
      <c r="Z512"/>
      <c r="AC512" s="228"/>
      <c r="AD512"/>
      <c r="AE512" s="53">
        <v>2</v>
      </c>
    </row>
    <row r="513" spans="1:31" ht="27.75" x14ac:dyDescent="0.2">
      <c r="A513" s="222"/>
      <c r="B513" s="223"/>
      <c r="C513" s="223"/>
      <c r="D513" s="223"/>
      <c r="E513"/>
      <c r="F513" s="224"/>
      <c r="G513"/>
      <c r="H513"/>
      <c r="I513" s="225"/>
      <c r="J513" s="226"/>
      <c r="K513"/>
      <c r="L513"/>
      <c r="M513"/>
      <c r="N513"/>
      <c r="O513" s="224"/>
      <c r="P513"/>
      <c r="Q513"/>
      <c r="R513"/>
      <c r="S513"/>
      <c r="T513"/>
      <c r="U513"/>
      <c r="V513"/>
      <c r="W513"/>
      <c r="Z513"/>
      <c r="AC513" s="228"/>
      <c r="AD513"/>
    </row>
    <row r="514" spans="1:31" ht="27.75" x14ac:dyDescent="0.2">
      <c r="A514" s="222">
        <v>212334</v>
      </c>
      <c r="B514" s="223" t="s">
        <v>1735</v>
      </c>
      <c r="C514" s="223" t="s">
        <v>107</v>
      </c>
      <c r="D514" s="223" t="s">
        <v>305</v>
      </c>
      <c r="E514" t="s">
        <v>374</v>
      </c>
      <c r="F514" s="224">
        <v>35537</v>
      </c>
      <c r="G514" t="s">
        <v>1736</v>
      </c>
      <c r="H514" t="s">
        <v>380</v>
      </c>
      <c r="I514" s="225" t="s">
        <v>61</v>
      </c>
      <c r="J514" s="226" t="s">
        <v>353</v>
      </c>
      <c r="K514">
        <v>2015</v>
      </c>
      <c r="L514" t="s">
        <v>354</v>
      </c>
      <c r="M514"/>
      <c r="N514"/>
      <c r="O514" s="224"/>
      <c r="P514"/>
      <c r="Q514"/>
      <c r="R514"/>
      <c r="S514"/>
      <c r="T514"/>
      <c r="U514"/>
      <c r="V514"/>
      <c r="W514"/>
      <c r="Z514"/>
      <c r="AC514" s="228"/>
      <c r="AD514"/>
      <c r="AE514" s="53">
        <v>1</v>
      </c>
    </row>
    <row r="515" spans="1:31" ht="27.75" x14ac:dyDescent="0.2">
      <c r="A515" s="222"/>
      <c r="B515" s="223"/>
      <c r="C515" s="223"/>
      <c r="D515" s="223"/>
      <c r="E515"/>
      <c r="F515" s="224"/>
      <c r="G515"/>
      <c r="H515"/>
      <c r="I515" s="225"/>
      <c r="J515" s="226"/>
      <c r="K515"/>
      <c r="L515"/>
      <c r="M515"/>
      <c r="N515"/>
      <c r="O515" s="224"/>
      <c r="P515"/>
      <c r="Q515"/>
      <c r="R515"/>
      <c r="S515"/>
      <c r="T515"/>
      <c r="U515"/>
      <c r="V515"/>
      <c r="W515"/>
      <c r="Z515"/>
      <c r="AC515" s="228"/>
      <c r="AD515"/>
    </row>
    <row r="516" spans="1:31" ht="27.75" x14ac:dyDescent="0.2">
      <c r="A516" s="222">
        <v>212342</v>
      </c>
      <c r="B516" s="223" t="s">
        <v>1313</v>
      </c>
      <c r="C516" s="223" t="s">
        <v>68</v>
      </c>
      <c r="D516" s="223" t="s">
        <v>244</v>
      </c>
      <c r="E516" t="s">
        <v>374</v>
      </c>
      <c r="F516" s="224">
        <v>34455</v>
      </c>
      <c r="G516" t="s">
        <v>352</v>
      </c>
      <c r="H516" t="s">
        <v>375</v>
      </c>
      <c r="I516" s="225" t="s">
        <v>61</v>
      </c>
      <c r="J516" s="226" t="s">
        <v>376</v>
      </c>
      <c r="K516">
        <v>2013</v>
      </c>
      <c r="L516" t="s">
        <v>352</v>
      </c>
      <c r="M516"/>
      <c r="N516"/>
      <c r="O516" s="224"/>
      <c r="P516"/>
      <c r="Q516"/>
      <c r="R516"/>
      <c r="S516"/>
      <c r="T516"/>
      <c r="U516"/>
      <c r="V516"/>
      <c r="W516"/>
      <c r="Z516"/>
      <c r="AC516" s="228"/>
      <c r="AD516"/>
      <c r="AE516" s="53">
        <v>4</v>
      </c>
    </row>
    <row r="517" spans="1:31" ht="27.75" x14ac:dyDescent="0.2">
      <c r="A517" s="222"/>
      <c r="B517" s="223"/>
      <c r="C517" s="223"/>
      <c r="D517" s="223"/>
      <c r="E517"/>
      <c r="F517" s="224"/>
      <c r="G517"/>
      <c r="H517"/>
      <c r="I517" s="225"/>
      <c r="J517" s="226"/>
      <c r="K517"/>
      <c r="L517"/>
      <c r="M517"/>
      <c r="N517"/>
      <c r="O517" s="224"/>
      <c r="P517"/>
      <c r="Q517"/>
      <c r="R517"/>
      <c r="S517"/>
      <c r="T517"/>
      <c r="U517"/>
      <c r="V517"/>
      <c r="W517"/>
      <c r="Z517"/>
      <c r="AC517" s="228"/>
      <c r="AD517"/>
    </row>
    <row r="518" spans="1:31" ht="27.75" x14ac:dyDescent="0.2">
      <c r="A518" s="222"/>
      <c r="B518" s="223"/>
      <c r="C518" s="223"/>
      <c r="D518" s="223"/>
      <c r="E518"/>
      <c r="F518" s="224"/>
      <c r="G518"/>
      <c r="H518"/>
      <c r="I518" s="225"/>
      <c r="J518" s="226"/>
      <c r="K518"/>
      <c r="L518"/>
      <c r="M518"/>
      <c r="N518"/>
      <c r="O518" s="224"/>
      <c r="P518"/>
      <c r="Q518"/>
      <c r="R518"/>
      <c r="S518"/>
      <c r="T518"/>
      <c r="U518"/>
      <c r="V518"/>
      <c r="W518"/>
      <c r="Z518"/>
      <c r="AC518" s="228"/>
      <c r="AD518"/>
    </row>
    <row r="519" spans="1:31" ht="27.75" x14ac:dyDescent="0.2">
      <c r="A519" s="222">
        <v>212347</v>
      </c>
      <c r="B519" s="223" t="s">
        <v>1751</v>
      </c>
      <c r="C519" s="223" t="s">
        <v>76</v>
      </c>
      <c r="D519" s="223" t="s">
        <v>1223</v>
      </c>
      <c r="E519" t="s">
        <v>374</v>
      </c>
      <c r="F519" s="224">
        <v>35704</v>
      </c>
      <c r="G519" t="s">
        <v>352</v>
      </c>
      <c r="H519" t="s">
        <v>375</v>
      </c>
      <c r="I519" s="225" t="s">
        <v>61</v>
      </c>
      <c r="J519" s="226" t="s">
        <v>376</v>
      </c>
      <c r="K519">
        <v>2015</v>
      </c>
      <c r="L519" t="s">
        <v>352</v>
      </c>
      <c r="M519"/>
      <c r="N519"/>
      <c r="O519" s="224"/>
      <c r="P519"/>
      <c r="Q519"/>
      <c r="R519"/>
      <c r="S519"/>
      <c r="T519"/>
      <c r="U519"/>
      <c r="V519"/>
      <c r="W519"/>
      <c r="Z519"/>
      <c r="AC519" s="228"/>
      <c r="AD519"/>
      <c r="AE519" s="53">
        <v>2</v>
      </c>
    </row>
    <row r="520" spans="1:31" ht="27.75" x14ac:dyDescent="0.2">
      <c r="A520" s="222"/>
      <c r="B520" s="223"/>
      <c r="C520" s="223"/>
      <c r="D520" s="223"/>
      <c r="E520"/>
      <c r="F520" s="224"/>
      <c r="G520"/>
      <c r="H520"/>
      <c r="I520" s="225"/>
      <c r="J520" s="226"/>
      <c r="K520"/>
      <c r="L520"/>
      <c r="M520"/>
      <c r="N520"/>
      <c r="O520" s="224"/>
      <c r="P520"/>
      <c r="Q520"/>
      <c r="R520"/>
      <c r="S520"/>
      <c r="T520"/>
      <c r="U520"/>
      <c r="V520"/>
      <c r="W520"/>
      <c r="Z520"/>
      <c r="AC520" s="228"/>
      <c r="AD520"/>
    </row>
    <row r="521" spans="1:31" ht="27.75" x14ac:dyDescent="0.2">
      <c r="A521" s="222">
        <v>212351</v>
      </c>
      <c r="B521" s="223" t="s">
        <v>884</v>
      </c>
      <c r="C521" s="223" t="s">
        <v>145</v>
      </c>
      <c r="D521" s="223" t="s">
        <v>243</v>
      </c>
      <c r="E521" t="s">
        <v>374</v>
      </c>
      <c r="F521" s="224">
        <v>33692</v>
      </c>
      <c r="G521" t="s">
        <v>822</v>
      </c>
      <c r="H521" t="s">
        <v>375</v>
      </c>
      <c r="I521" s="225" t="s">
        <v>609</v>
      </c>
      <c r="J521" s="226" t="s">
        <v>353</v>
      </c>
      <c r="K521">
        <v>2010</v>
      </c>
      <c r="L521" t="s">
        <v>368</v>
      </c>
      <c r="M521"/>
      <c r="N521"/>
      <c r="O521" s="224"/>
      <c r="P521"/>
      <c r="Q521"/>
      <c r="R521"/>
      <c r="S521"/>
      <c r="T521"/>
      <c r="U521"/>
      <c r="V521"/>
      <c r="W521"/>
      <c r="Z521"/>
      <c r="AC521" s="227"/>
      <c r="AD521"/>
      <c r="AE521" s="53" t="s">
        <v>2166</v>
      </c>
    </row>
    <row r="522" spans="1:31" ht="27.75" x14ac:dyDescent="0.2">
      <c r="A522" s="222">
        <v>212355</v>
      </c>
      <c r="B522" s="223" t="s">
        <v>1178</v>
      </c>
      <c r="C522" s="223" t="s">
        <v>163</v>
      </c>
      <c r="D522" s="223" t="s">
        <v>191</v>
      </c>
      <c r="E522" t="s">
        <v>374</v>
      </c>
      <c r="F522" s="224">
        <v>36188</v>
      </c>
      <c r="G522" t="s">
        <v>789</v>
      </c>
      <c r="H522" t="s">
        <v>375</v>
      </c>
      <c r="I522" s="225" t="s">
        <v>61</v>
      </c>
      <c r="J522" s="226" t="s">
        <v>376</v>
      </c>
      <c r="K522">
        <v>2016</v>
      </c>
      <c r="L522" t="s">
        <v>352</v>
      </c>
      <c r="M522"/>
      <c r="N522"/>
      <c r="O522" s="224"/>
      <c r="P522"/>
      <c r="Q522"/>
      <c r="R522"/>
      <c r="S522"/>
      <c r="T522"/>
      <c r="U522"/>
      <c r="V522"/>
      <c r="W522"/>
      <c r="Z522"/>
      <c r="AC522" s="227"/>
      <c r="AD522"/>
      <c r="AE522" s="53">
        <v>6</v>
      </c>
    </row>
    <row r="523" spans="1:31" ht="27.75" x14ac:dyDescent="0.2">
      <c r="A523" s="222"/>
      <c r="B523" s="223"/>
      <c r="C523" s="223"/>
      <c r="D523" s="223"/>
      <c r="E523"/>
      <c r="F523" s="224"/>
      <c r="G523"/>
      <c r="H523"/>
      <c r="I523" s="225"/>
      <c r="J523" s="226"/>
      <c r="K523"/>
      <c r="L523"/>
      <c r="M523"/>
      <c r="N523"/>
      <c r="O523" s="224"/>
      <c r="P523"/>
      <c r="Q523"/>
      <c r="R523"/>
      <c r="S523"/>
      <c r="T523"/>
      <c r="U523"/>
      <c r="V523"/>
      <c r="W523"/>
      <c r="Z523"/>
      <c r="AC523" s="228"/>
      <c r="AD523"/>
    </row>
    <row r="524" spans="1:31" ht="27.75" x14ac:dyDescent="0.2">
      <c r="A524" s="222">
        <v>212360</v>
      </c>
      <c r="B524" s="223" t="s">
        <v>1975</v>
      </c>
      <c r="C524" s="223" t="s">
        <v>160</v>
      </c>
      <c r="D524" s="223" t="s">
        <v>1773</v>
      </c>
      <c r="E524" t="s">
        <v>374</v>
      </c>
      <c r="F524" s="224">
        <v>35991</v>
      </c>
      <c r="G524" t="s">
        <v>1774</v>
      </c>
      <c r="H524" t="s">
        <v>375</v>
      </c>
      <c r="I524" s="225" t="s">
        <v>61</v>
      </c>
      <c r="J524" s="226" t="s">
        <v>376</v>
      </c>
      <c r="K524">
        <v>2016</v>
      </c>
      <c r="L524" t="s">
        <v>360</v>
      </c>
      <c r="M524"/>
      <c r="N524"/>
      <c r="O524" s="224"/>
      <c r="P524"/>
      <c r="Q524"/>
      <c r="R524"/>
      <c r="S524"/>
      <c r="T524"/>
      <c r="U524"/>
      <c r="V524"/>
      <c r="W524"/>
      <c r="Z524"/>
      <c r="AC524" s="228"/>
      <c r="AD524"/>
      <c r="AE524" s="53">
        <v>3</v>
      </c>
    </row>
    <row r="525" spans="1:31" ht="27.75" x14ac:dyDescent="0.2">
      <c r="A525" s="222">
        <v>212361</v>
      </c>
      <c r="B525" s="223" t="s">
        <v>1976</v>
      </c>
      <c r="C525" s="223" t="s">
        <v>105</v>
      </c>
      <c r="D525" s="223" t="s">
        <v>222</v>
      </c>
      <c r="E525" t="s">
        <v>374</v>
      </c>
      <c r="F525" s="224">
        <v>35966</v>
      </c>
      <c r="G525" t="s">
        <v>352</v>
      </c>
      <c r="H525" t="s">
        <v>375</v>
      </c>
      <c r="I525" s="225" t="s">
        <v>61</v>
      </c>
      <c r="J525" s="226" t="s">
        <v>376</v>
      </c>
      <c r="K525">
        <v>2016</v>
      </c>
      <c r="L525" t="s">
        <v>352</v>
      </c>
      <c r="M525"/>
      <c r="N525"/>
      <c r="O525" s="224"/>
      <c r="P525"/>
      <c r="Q525"/>
      <c r="R525"/>
      <c r="S525"/>
      <c r="T525"/>
      <c r="U525"/>
      <c r="V525"/>
      <c r="W525"/>
      <c r="Z525"/>
      <c r="AC525" s="227"/>
      <c r="AD525"/>
      <c r="AE525" s="53">
        <v>6</v>
      </c>
    </row>
    <row r="526" spans="1:31" ht="27.75" x14ac:dyDescent="0.2">
      <c r="A526" s="222">
        <v>212374</v>
      </c>
      <c r="B526" s="223" t="s">
        <v>715</v>
      </c>
      <c r="C526" s="223" t="s">
        <v>68</v>
      </c>
      <c r="D526" s="223" t="s">
        <v>408</v>
      </c>
      <c r="E526" t="s">
        <v>373</v>
      </c>
      <c r="F526" s="224">
        <v>30317</v>
      </c>
      <c r="G526" t="s">
        <v>352</v>
      </c>
      <c r="H526" t="s">
        <v>375</v>
      </c>
      <c r="I526" s="225" t="s">
        <v>609</v>
      </c>
      <c r="J526" s="226">
        <v>0</v>
      </c>
      <c r="K526">
        <v>0</v>
      </c>
      <c r="L526">
        <v>0</v>
      </c>
      <c r="M526"/>
      <c r="N526"/>
      <c r="O526" s="224"/>
      <c r="P526"/>
      <c r="Q526"/>
      <c r="R526"/>
      <c r="S526"/>
      <c r="T526"/>
      <c r="U526"/>
      <c r="V526"/>
      <c r="W526"/>
      <c r="Z526"/>
      <c r="AC526" s="227"/>
      <c r="AD526"/>
      <c r="AE526" s="53" t="s">
        <v>2170</v>
      </c>
    </row>
    <row r="527" spans="1:31" ht="27.75" x14ac:dyDescent="0.2">
      <c r="A527" s="222">
        <v>212380</v>
      </c>
      <c r="B527" s="223" t="s">
        <v>1651</v>
      </c>
      <c r="C527" s="223" t="s">
        <v>131</v>
      </c>
      <c r="D527" s="223" t="s">
        <v>260</v>
      </c>
      <c r="E527" t="s">
        <v>374</v>
      </c>
      <c r="F527" s="224">
        <v>34634</v>
      </c>
      <c r="G527" t="s">
        <v>1243</v>
      </c>
      <c r="H527" t="s">
        <v>375</v>
      </c>
      <c r="I527" s="225" t="s">
        <v>61</v>
      </c>
      <c r="J527" s="226" t="s">
        <v>353</v>
      </c>
      <c r="K527">
        <v>2012</v>
      </c>
      <c r="L527" t="s">
        <v>354</v>
      </c>
      <c r="M527"/>
      <c r="N527"/>
      <c r="O527" s="224"/>
      <c r="P527"/>
      <c r="Q527"/>
      <c r="R527"/>
      <c r="S527"/>
      <c r="T527"/>
      <c r="U527"/>
      <c r="V527"/>
      <c r="W527"/>
      <c r="Z527"/>
      <c r="AC527" s="228"/>
      <c r="AD527"/>
      <c r="AE527" s="53">
        <v>1</v>
      </c>
    </row>
    <row r="528" spans="1:31" ht="27.75" x14ac:dyDescent="0.2">
      <c r="A528" s="222">
        <v>212389</v>
      </c>
      <c r="B528" s="223" t="s">
        <v>1510</v>
      </c>
      <c r="C528" s="223" t="s">
        <v>419</v>
      </c>
      <c r="D528" s="223" t="s">
        <v>298</v>
      </c>
      <c r="E528" t="s">
        <v>374</v>
      </c>
      <c r="F528" s="224">
        <v>30957</v>
      </c>
      <c r="G528" t="s">
        <v>789</v>
      </c>
      <c r="H528" t="s">
        <v>375</v>
      </c>
      <c r="I528" s="225" t="s">
        <v>61</v>
      </c>
      <c r="J528" s="226">
        <v>0</v>
      </c>
      <c r="K528">
        <v>0</v>
      </c>
      <c r="L528">
        <v>0</v>
      </c>
      <c r="M528"/>
      <c r="N528"/>
      <c r="O528" s="224"/>
      <c r="P528"/>
      <c r="Q528"/>
      <c r="R528"/>
      <c r="S528"/>
      <c r="T528"/>
      <c r="U528"/>
      <c r="V528"/>
      <c r="W528"/>
      <c r="Z528"/>
      <c r="AC528" s="228"/>
      <c r="AD528"/>
      <c r="AE528" s="53">
        <v>2</v>
      </c>
    </row>
    <row r="529" spans="1:31" ht="27.75" x14ac:dyDescent="0.2">
      <c r="A529" s="222">
        <v>212391</v>
      </c>
      <c r="B529" s="223" t="s">
        <v>668</v>
      </c>
      <c r="C529" s="223" t="s">
        <v>183</v>
      </c>
      <c r="D529" s="223" t="s">
        <v>669</v>
      </c>
      <c r="E529" t="s">
        <v>374</v>
      </c>
      <c r="F529" s="224">
        <v>32379</v>
      </c>
      <c r="G529" t="s">
        <v>670</v>
      </c>
      <c r="H529" t="s">
        <v>375</v>
      </c>
      <c r="I529" s="225" t="s">
        <v>609</v>
      </c>
      <c r="J529" s="226" t="s">
        <v>376</v>
      </c>
      <c r="K529">
        <v>2006</v>
      </c>
      <c r="L529" t="s">
        <v>362</v>
      </c>
      <c r="M529"/>
      <c r="N529"/>
      <c r="O529" s="224"/>
      <c r="P529"/>
      <c r="Q529"/>
      <c r="R529"/>
      <c r="S529"/>
      <c r="T529"/>
      <c r="U529"/>
      <c r="V529"/>
      <c r="W529"/>
      <c r="Z529"/>
      <c r="AC529" s="227"/>
      <c r="AD529" t="s">
        <v>660</v>
      </c>
      <c r="AE529" s="53" t="s">
        <v>2170</v>
      </c>
    </row>
    <row r="530" spans="1:31" ht="27.75" x14ac:dyDescent="0.2">
      <c r="A530" s="222"/>
      <c r="B530" s="223"/>
      <c r="C530" s="223"/>
      <c r="D530" s="223"/>
      <c r="E530"/>
      <c r="F530" s="224"/>
      <c r="G530"/>
      <c r="H530"/>
      <c r="I530" s="225"/>
      <c r="J530" s="226"/>
      <c r="K530"/>
      <c r="L530"/>
      <c r="M530"/>
      <c r="N530"/>
      <c r="O530" s="224"/>
      <c r="P530"/>
      <c r="Q530"/>
      <c r="R530"/>
      <c r="S530"/>
      <c r="T530"/>
      <c r="U530"/>
      <c r="V530"/>
      <c r="W530"/>
      <c r="Z530"/>
      <c r="AC530" s="228"/>
      <c r="AD530"/>
    </row>
    <row r="531" spans="1:31" ht="27.75" x14ac:dyDescent="0.2">
      <c r="A531" s="222"/>
      <c r="B531" s="223"/>
      <c r="C531" s="223"/>
      <c r="D531" s="223"/>
      <c r="E531"/>
      <c r="F531" s="224"/>
      <c r="G531"/>
      <c r="H531"/>
      <c r="I531" s="225"/>
      <c r="J531" s="226"/>
      <c r="K531"/>
      <c r="L531"/>
      <c r="M531"/>
      <c r="N531"/>
      <c r="O531" s="224"/>
      <c r="P531"/>
      <c r="Q531"/>
      <c r="R531"/>
      <c r="S531"/>
      <c r="T531"/>
      <c r="U531"/>
      <c r="V531"/>
      <c r="W531"/>
      <c r="Z531"/>
      <c r="AC531" s="228"/>
      <c r="AD531"/>
    </row>
    <row r="532" spans="1:31" ht="27.75" x14ac:dyDescent="0.2">
      <c r="A532" s="222">
        <v>212399</v>
      </c>
      <c r="B532" s="223" t="s">
        <v>972</v>
      </c>
      <c r="C532" s="223" t="s">
        <v>65</v>
      </c>
      <c r="D532" s="223" t="s">
        <v>255</v>
      </c>
      <c r="E532" t="s">
        <v>374</v>
      </c>
      <c r="F532" s="224">
        <v>32726</v>
      </c>
      <c r="G532" t="s">
        <v>789</v>
      </c>
      <c r="H532" t="s">
        <v>375</v>
      </c>
      <c r="I532" s="225" t="s">
        <v>61</v>
      </c>
      <c r="J532" s="226" t="s">
        <v>376</v>
      </c>
      <c r="K532">
        <v>2012</v>
      </c>
      <c r="L532" t="s">
        <v>352</v>
      </c>
      <c r="M532"/>
      <c r="N532"/>
      <c r="O532" s="224"/>
      <c r="P532"/>
      <c r="Q532"/>
      <c r="R532"/>
      <c r="S532"/>
      <c r="T532"/>
      <c r="U532"/>
      <c r="V532"/>
      <c r="W532"/>
      <c r="Z532"/>
      <c r="AC532" s="228"/>
      <c r="AD532"/>
      <c r="AE532" s="53">
        <v>5</v>
      </c>
    </row>
    <row r="533" spans="1:31" ht="27.75" x14ac:dyDescent="0.2">
      <c r="A533" s="222">
        <v>212401</v>
      </c>
      <c r="B533" s="223" t="s">
        <v>1520</v>
      </c>
      <c r="C533" s="223" t="s">
        <v>105</v>
      </c>
      <c r="D533" s="223" t="s">
        <v>331</v>
      </c>
      <c r="E533" t="s">
        <v>374</v>
      </c>
      <c r="F533" s="224">
        <v>31308</v>
      </c>
      <c r="G533" t="s">
        <v>789</v>
      </c>
      <c r="H533" t="s">
        <v>375</v>
      </c>
      <c r="I533" s="225" t="s">
        <v>61</v>
      </c>
      <c r="J533" s="226" t="s">
        <v>376</v>
      </c>
      <c r="K533">
        <v>2010</v>
      </c>
      <c r="L533" t="s">
        <v>368</v>
      </c>
      <c r="M533"/>
      <c r="N533"/>
      <c r="O533" s="224"/>
      <c r="P533"/>
      <c r="Q533"/>
      <c r="R533"/>
      <c r="S533"/>
      <c r="T533"/>
      <c r="U533"/>
      <c r="V533"/>
      <c r="W533"/>
      <c r="Z533"/>
      <c r="AC533" s="228"/>
      <c r="AD533"/>
      <c r="AE533" s="53">
        <v>2</v>
      </c>
    </row>
    <row r="534" spans="1:31" ht="27.75" x14ac:dyDescent="0.2">
      <c r="A534" s="222"/>
      <c r="B534" s="223"/>
      <c r="C534" s="223"/>
      <c r="D534" s="223"/>
      <c r="E534"/>
      <c r="F534" s="224"/>
      <c r="G534"/>
      <c r="H534"/>
      <c r="I534" s="225"/>
      <c r="J534" s="226"/>
      <c r="K534"/>
      <c r="L534"/>
      <c r="M534"/>
      <c r="N534"/>
      <c r="O534" s="224"/>
      <c r="P534"/>
      <c r="Q534"/>
      <c r="R534"/>
      <c r="S534"/>
      <c r="T534"/>
      <c r="U534"/>
      <c r="V534"/>
      <c r="W534"/>
      <c r="Z534"/>
      <c r="AC534" s="228"/>
      <c r="AD534"/>
    </row>
    <row r="535" spans="1:31" ht="27.75" x14ac:dyDescent="0.2">
      <c r="A535" s="222">
        <v>212405</v>
      </c>
      <c r="B535" s="223" t="s">
        <v>1748</v>
      </c>
      <c r="C535" s="223" t="s">
        <v>124</v>
      </c>
      <c r="D535" s="223" t="s">
        <v>1977</v>
      </c>
      <c r="E535" t="s">
        <v>374</v>
      </c>
      <c r="F535" s="224">
        <v>35665</v>
      </c>
      <c r="G535" t="s">
        <v>789</v>
      </c>
      <c r="H535" t="s">
        <v>375</v>
      </c>
      <c r="I535" s="225" t="s">
        <v>61</v>
      </c>
      <c r="J535" s="226" t="s">
        <v>376</v>
      </c>
      <c r="K535">
        <v>2017</v>
      </c>
      <c r="L535" t="s">
        <v>352</v>
      </c>
      <c r="M535"/>
      <c r="N535"/>
      <c r="O535" s="224"/>
      <c r="P535"/>
      <c r="Q535"/>
      <c r="R535"/>
      <c r="S535"/>
      <c r="T535"/>
      <c r="U535"/>
      <c r="V535"/>
      <c r="W535"/>
      <c r="Z535"/>
      <c r="AC535" s="228"/>
      <c r="AD535"/>
      <c r="AE535" s="53" t="s">
        <v>2181</v>
      </c>
    </row>
    <row r="536" spans="1:31" ht="27.75" x14ac:dyDescent="0.2">
      <c r="A536" s="222">
        <v>212406</v>
      </c>
      <c r="B536" s="223" t="s">
        <v>1978</v>
      </c>
      <c r="C536" s="223" t="s">
        <v>100</v>
      </c>
      <c r="D536" s="223" t="s">
        <v>254</v>
      </c>
      <c r="E536" t="s">
        <v>374</v>
      </c>
      <c r="F536" s="224">
        <v>34873</v>
      </c>
      <c r="G536" t="s">
        <v>789</v>
      </c>
      <c r="H536" t="s">
        <v>375</v>
      </c>
      <c r="I536" s="225" t="s">
        <v>609</v>
      </c>
      <c r="J536" s="226" t="s">
        <v>376</v>
      </c>
      <c r="K536">
        <v>2014</v>
      </c>
      <c r="L536" t="s">
        <v>354</v>
      </c>
      <c r="M536"/>
      <c r="N536"/>
      <c r="O536" s="224"/>
      <c r="P536"/>
      <c r="Q536"/>
      <c r="R536"/>
      <c r="S536"/>
      <c r="T536"/>
      <c r="U536"/>
      <c r="V536"/>
      <c r="W536"/>
      <c r="Z536"/>
      <c r="AC536" s="227"/>
      <c r="AD536" t="s">
        <v>660</v>
      </c>
      <c r="AE536" s="53" t="s">
        <v>2166</v>
      </c>
    </row>
    <row r="537" spans="1:31" ht="27.75" x14ac:dyDescent="0.2">
      <c r="A537" s="222"/>
      <c r="B537" s="223"/>
      <c r="C537" s="223"/>
      <c r="D537" s="223"/>
      <c r="E537"/>
      <c r="F537" s="224"/>
      <c r="G537"/>
      <c r="H537"/>
      <c r="I537" s="225"/>
      <c r="J537" s="226"/>
      <c r="K537"/>
      <c r="L537"/>
      <c r="M537"/>
      <c r="N537"/>
      <c r="O537" s="224"/>
      <c r="P537"/>
      <c r="Q537"/>
      <c r="R537"/>
      <c r="S537"/>
      <c r="T537"/>
      <c r="U537"/>
      <c r="V537"/>
      <c r="W537"/>
      <c r="Z537"/>
      <c r="AC537" s="228"/>
      <c r="AD537"/>
    </row>
    <row r="538" spans="1:31" ht="27.75" x14ac:dyDescent="0.2">
      <c r="A538" s="222">
        <v>212413</v>
      </c>
      <c r="B538" s="223" t="s">
        <v>1641</v>
      </c>
      <c r="C538" s="223" t="s">
        <v>68</v>
      </c>
      <c r="D538" s="223" t="s">
        <v>288</v>
      </c>
      <c r="E538" t="s">
        <v>374</v>
      </c>
      <c r="F538" s="224">
        <v>34463</v>
      </c>
      <c r="G538" t="s">
        <v>789</v>
      </c>
      <c r="H538" t="s">
        <v>375</v>
      </c>
      <c r="I538" s="225" t="s">
        <v>61</v>
      </c>
      <c r="J538" s="226" t="s">
        <v>353</v>
      </c>
      <c r="K538">
        <v>2012</v>
      </c>
      <c r="L538" t="s">
        <v>352</v>
      </c>
      <c r="M538"/>
      <c r="N538"/>
      <c r="O538" s="224"/>
      <c r="P538"/>
      <c r="Q538"/>
      <c r="R538"/>
      <c r="S538"/>
      <c r="T538"/>
      <c r="U538"/>
      <c r="V538"/>
      <c r="W538"/>
      <c r="Z538"/>
      <c r="AC538" s="228"/>
      <c r="AD538"/>
      <c r="AE538" s="53">
        <v>3</v>
      </c>
    </row>
    <row r="539" spans="1:31" ht="27.75" x14ac:dyDescent="0.2">
      <c r="A539" s="222"/>
      <c r="B539" s="223"/>
      <c r="C539" s="223"/>
      <c r="D539" s="223"/>
      <c r="E539"/>
      <c r="F539" s="224"/>
      <c r="G539"/>
      <c r="H539"/>
      <c r="I539" s="225"/>
      <c r="J539" s="226"/>
      <c r="K539"/>
      <c r="L539"/>
      <c r="M539"/>
      <c r="N539"/>
      <c r="O539" s="224"/>
      <c r="P539"/>
      <c r="Q539"/>
      <c r="R539"/>
      <c r="S539"/>
      <c r="T539"/>
      <c r="U539"/>
      <c r="V539"/>
      <c r="W539"/>
      <c r="Z539"/>
      <c r="AC539" s="228"/>
      <c r="AD539"/>
    </row>
    <row r="540" spans="1:31" ht="27.75" x14ac:dyDescent="0.2">
      <c r="A540" s="222">
        <v>212422</v>
      </c>
      <c r="B540" s="223" t="s">
        <v>679</v>
      </c>
      <c r="C540" s="223" t="s">
        <v>71</v>
      </c>
      <c r="D540" s="223" t="s">
        <v>217</v>
      </c>
      <c r="E540" t="s">
        <v>374</v>
      </c>
      <c r="F540" s="224">
        <v>34725</v>
      </c>
      <c r="G540" t="s">
        <v>1666</v>
      </c>
      <c r="H540" t="s">
        <v>375</v>
      </c>
      <c r="I540" s="225" t="s">
        <v>61</v>
      </c>
      <c r="J540" s="226" t="s">
        <v>353</v>
      </c>
      <c r="K540">
        <v>2012</v>
      </c>
      <c r="L540" t="s">
        <v>364</v>
      </c>
      <c r="M540"/>
      <c r="N540"/>
      <c r="O540" s="224"/>
      <c r="P540"/>
      <c r="Q540"/>
      <c r="R540"/>
      <c r="S540"/>
      <c r="T540"/>
      <c r="U540"/>
      <c r="V540"/>
      <c r="W540"/>
      <c r="Z540"/>
      <c r="AC540" s="228"/>
      <c r="AD540"/>
      <c r="AE540" s="53">
        <v>2</v>
      </c>
    </row>
    <row r="541" spans="1:31" ht="27.75" x14ac:dyDescent="0.2">
      <c r="A541" s="222"/>
      <c r="B541" s="223"/>
      <c r="C541" s="223"/>
      <c r="D541" s="223"/>
      <c r="E541"/>
      <c r="F541" s="224"/>
      <c r="G541"/>
      <c r="H541"/>
      <c r="I541" s="225"/>
      <c r="J541" s="226"/>
      <c r="K541"/>
      <c r="L541"/>
      <c r="M541"/>
      <c r="N541"/>
      <c r="O541" s="224"/>
      <c r="P541"/>
      <c r="Q541"/>
      <c r="R541"/>
      <c r="S541"/>
      <c r="T541"/>
      <c r="U541"/>
      <c r="V541"/>
      <c r="W541"/>
      <c r="Z541"/>
      <c r="AC541" s="228"/>
      <c r="AD541"/>
    </row>
    <row r="542" spans="1:31" ht="27.75" x14ac:dyDescent="0.2">
      <c r="A542" s="222">
        <v>212426</v>
      </c>
      <c r="B542" s="223" t="s">
        <v>1301</v>
      </c>
      <c r="C542" s="223" t="s">
        <v>68</v>
      </c>
      <c r="D542" s="223" t="s">
        <v>1302</v>
      </c>
      <c r="E542" t="s">
        <v>374</v>
      </c>
      <c r="F542" s="224">
        <v>34039</v>
      </c>
      <c r="G542" t="s">
        <v>789</v>
      </c>
      <c r="H542" t="s">
        <v>375</v>
      </c>
      <c r="I542" s="225" t="s">
        <v>61</v>
      </c>
      <c r="J542" s="226" t="s">
        <v>353</v>
      </c>
      <c r="K542">
        <v>2012</v>
      </c>
      <c r="L542" t="s">
        <v>368</v>
      </c>
      <c r="M542"/>
      <c r="N542"/>
      <c r="O542" s="224"/>
      <c r="P542"/>
      <c r="Q542"/>
      <c r="R542"/>
      <c r="S542"/>
      <c r="T542"/>
      <c r="U542"/>
      <c r="V542"/>
      <c r="W542"/>
      <c r="Z542"/>
      <c r="AC542" s="228"/>
      <c r="AD542"/>
      <c r="AE542" s="53">
        <v>4</v>
      </c>
    </row>
    <row r="543" spans="1:31" ht="27.75" x14ac:dyDescent="0.2">
      <c r="A543" s="222"/>
      <c r="B543" s="223"/>
      <c r="C543" s="223"/>
      <c r="D543" s="223"/>
      <c r="E543"/>
      <c r="F543" s="224"/>
      <c r="G543"/>
      <c r="H543"/>
      <c r="I543" s="225"/>
      <c r="J543" s="226"/>
      <c r="K543"/>
      <c r="L543"/>
      <c r="M543"/>
      <c r="N543"/>
      <c r="O543" s="224"/>
      <c r="P543"/>
      <c r="Q543"/>
      <c r="R543"/>
      <c r="S543"/>
      <c r="T543"/>
      <c r="U543"/>
      <c r="V543"/>
      <c r="W543"/>
      <c r="Z543"/>
      <c r="AC543" s="228"/>
      <c r="AD543"/>
    </row>
    <row r="544" spans="1:31" ht="27.75" x14ac:dyDescent="0.2">
      <c r="A544" s="222"/>
      <c r="B544" s="223"/>
      <c r="C544" s="223"/>
      <c r="D544" s="223"/>
      <c r="E544"/>
      <c r="F544" s="224"/>
      <c r="G544"/>
      <c r="H544"/>
      <c r="I544" s="225"/>
      <c r="J544" s="226"/>
      <c r="K544"/>
      <c r="L544"/>
      <c r="M544"/>
      <c r="N544"/>
      <c r="O544" s="224"/>
      <c r="P544"/>
      <c r="Q544"/>
      <c r="R544"/>
      <c r="S544"/>
      <c r="T544"/>
      <c r="U544"/>
      <c r="V544"/>
      <c r="W544"/>
      <c r="Z544"/>
      <c r="AC544" s="228"/>
      <c r="AD544"/>
    </row>
    <row r="545" spans="1:31" ht="27.75" x14ac:dyDescent="0.2">
      <c r="A545" s="222">
        <v>212433</v>
      </c>
      <c r="B545" s="223" t="s">
        <v>1619</v>
      </c>
      <c r="C545" s="223" t="s">
        <v>144</v>
      </c>
      <c r="D545" s="223" t="s">
        <v>233</v>
      </c>
      <c r="E545" t="s">
        <v>374</v>
      </c>
      <c r="F545" s="224">
        <v>34177</v>
      </c>
      <c r="G545" t="s">
        <v>789</v>
      </c>
      <c r="H545" t="s">
        <v>375</v>
      </c>
      <c r="I545" s="225" t="s">
        <v>61</v>
      </c>
      <c r="J545" s="226" t="s">
        <v>376</v>
      </c>
      <c r="K545">
        <v>2014</v>
      </c>
      <c r="L545" t="s">
        <v>354</v>
      </c>
      <c r="M545"/>
      <c r="N545"/>
      <c r="O545" s="224"/>
      <c r="P545"/>
      <c r="Q545"/>
      <c r="R545"/>
      <c r="S545"/>
      <c r="T545"/>
      <c r="U545"/>
      <c r="V545"/>
      <c r="W545"/>
      <c r="Z545"/>
      <c r="AC545" s="228"/>
      <c r="AD545"/>
      <c r="AE545" s="53">
        <v>2</v>
      </c>
    </row>
    <row r="546" spans="1:31" ht="27.75" x14ac:dyDescent="0.2">
      <c r="A546" s="222">
        <v>212434</v>
      </c>
      <c r="B546" s="223" t="s">
        <v>1684</v>
      </c>
      <c r="C546" s="223" t="s">
        <v>97</v>
      </c>
      <c r="D546" s="223" t="s">
        <v>863</v>
      </c>
      <c r="E546" t="s">
        <v>374</v>
      </c>
      <c r="F546" s="224">
        <v>34904</v>
      </c>
      <c r="G546" t="s">
        <v>789</v>
      </c>
      <c r="H546" t="s">
        <v>375</v>
      </c>
      <c r="I546" s="225" t="s">
        <v>61</v>
      </c>
      <c r="J546" s="226" t="s">
        <v>376</v>
      </c>
      <c r="K546">
        <v>2013</v>
      </c>
      <c r="L546" t="s">
        <v>354</v>
      </c>
      <c r="M546"/>
      <c r="N546"/>
      <c r="O546" s="224"/>
      <c r="P546"/>
      <c r="Q546"/>
      <c r="R546"/>
      <c r="S546"/>
      <c r="T546"/>
      <c r="U546"/>
      <c r="V546"/>
      <c r="W546"/>
      <c r="Z546"/>
      <c r="AC546" s="228"/>
      <c r="AD546"/>
      <c r="AE546" s="53">
        <v>1</v>
      </c>
    </row>
    <row r="547" spans="1:31" ht="27.75" x14ac:dyDescent="0.2">
      <c r="A547" s="222"/>
      <c r="B547" s="223"/>
      <c r="C547" s="223"/>
      <c r="D547" s="223"/>
      <c r="E547"/>
      <c r="F547" s="224"/>
      <c r="G547"/>
      <c r="H547"/>
      <c r="I547" s="225"/>
      <c r="J547" s="226"/>
      <c r="K547"/>
      <c r="L547"/>
      <c r="M547"/>
      <c r="N547"/>
      <c r="O547" s="224"/>
      <c r="P547"/>
      <c r="Q547"/>
      <c r="R547"/>
      <c r="S547"/>
      <c r="T547"/>
      <c r="U547"/>
      <c r="V547"/>
      <c r="W547"/>
      <c r="Z547"/>
      <c r="AC547" s="228"/>
      <c r="AD547"/>
    </row>
    <row r="548" spans="1:31" ht="27.75" x14ac:dyDescent="0.2">
      <c r="A548" s="222"/>
      <c r="B548" s="223"/>
      <c r="C548" s="223"/>
      <c r="D548" s="223"/>
      <c r="E548"/>
      <c r="F548" s="224"/>
      <c r="G548"/>
      <c r="H548"/>
      <c r="I548" s="225"/>
      <c r="J548" s="226"/>
      <c r="K548"/>
      <c r="L548"/>
      <c r="M548"/>
      <c r="N548"/>
      <c r="O548" s="224"/>
      <c r="P548"/>
      <c r="Q548"/>
      <c r="R548"/>
      <c r="S548"/>
      <c r="T548"/>
      <c r="U548"/>
      <c r="V548"/>
      <c r="W548"/>
      <c r="Z548"/>
      <c r="AC548" s="228"/>
      <c r="AD548"/>
    </row>
    <row r="549" spans="1:31" ht="27.75" x14ac:dyDescent="0.2">
      <c r="A549" s="222"/>
      <c r="B549" s="223"/>
      <c r="C549" s="223"/>
      <c r="D549" s="223"/>
      <c r="E549"/>
      <c r="F549" s="224"/>
      <c r="G549"/>
      <c r="H549"/>
      <c r="I549" s="225"/>
      <c r="J549" s="226"/>
      <c r="K549"/>
      <c r="L549"/>
      <c r="M549"/>
      <c r="N549"/>
      <c r="O549" s="224"/>
      <c r="P549"/>
      <c r="Q549"/>
      <c r="R549"/>
      <c r="S549"/>
      <c r="T549"/>
      <c r="U549"/>
      <c r="V549"/>
      <c r="W549"/>
      <c r="Z549"/>
      <c r="AC549" s="228"/>
      <c r="AD549"/>
    </row>
    <row r="550" spans="1:31" ht="27.75" x14ac:dyDescent="0.2">
      <c r="A550" s="222"/>
      <c r="B550" s="223"/>
      <c r="C550" s="223"/>
      <c r="D550" s="223"/>
      <c r="E550"/>
      <c r="F550" s="224"/>
      <c r="G550"/>
      <c r="H550"/>
      <c r="I550" s="225"/>
      <c r="J550" s="226"/>
      <c r="K550"/>
      <c r="L550"/>
      <c r="M550"/>
      <c r="N550"/>
      <c r="O550" s="224"/>
      <c r="P550"/>
      <c r="Q550"/>
      <c r="R550"/>
      <c r="S550"/>
      <c r="T550"/>
      <c r="U550"/>
      <c r="V550"/>
      <c r="W550"/>
      <c r="Z550"/>
      <c r="AC550" s="228"/>
      <c r="AD550"/>
    </row>
    <row r="551" spans="1:31" ht="27.75" x14ac:dyDescent="0.2">
      <c r="A551" s="222">
        <v>212444</v>
      </c>
      <c r="B551" s="223" t="s">
        <v>1095</v>
      </c>
      <c r="C551" s="223" t="s">
        <v>62</v>
      </c>
      <c r="D551" s="223" t="s">
        <v>233</v>
      </c>
      <c r="E551" t="s">
        <v>374</v>
      </c>
      <c r="F551" s="224">
        <v>35126</v>
      </c>
      <c r="G551" t="s">
        <v>991</v>
      </c>
      <c r="H551" t="s">
        <v>375</v>
      </c>
      <c r="I551" s="225" t="s">
        <v>61</v>
      </c>
      <c r="J551" s="226" t="s">
        <v>353</v>
      </c>
      <c r="K551">
        <v>2014</v>
      </c>
      <c r="L551" t="s">
        <v>371</v>
      </c>
      <c r="M551"/>
      <c r="N551"/>
      <c r="O551" s="224"/>
      <c r="P551"/>
      <c r="Q551"/>
      <c r="R551"/>
      <c r="S551"/>
      <c r="T551"/>
      <c r="U551"/>
      <c r="V551"/>
      <c r="W551"/>
      <c r="Z551"/>
      <c r="AC551" s="227"/>
      <c r="AD551"/>
      <c r="AE551" s="53">
        <v>6</v>
      </c>
    </row>
    <row r="552" spans="1:31" ht="27.75" x14ac:dyDescent="0.2">
      <c r="A552" s="222"/>
      <c r="B552" s="223"/>
      <c r="C552" s="223"/>
      <c r="D552" s="223"/>
      <c r="E552"/>
      <c r="F552" s="224"/>
      <c r="G552"/>
      <c r="H552"/>
      <c r="I552" s="225"/>
      <c r="J552" s="226"/>
      <c r="K552"/>
      <c r="L552"/>
      <c r="M552"/>
      <c r="N552"/>
      <c r="O552" s="224"/>
      <c r="P552"/>
      <c r="Q552"/>
      <c r="R552"/>
      <c r="S552"/>
      <c r="T552"/>
      <c r="U552"/>
      <c r="V552"/>
      <c r="W552"/>
      <c r="Z552"/>
      <c r="AC552" s="228"/>
      <c r="AD552"/>
    </row>
    <row r="553" spans="1:31" ht="27.75" x14ac:dyDescent="0.2">
      <c r="A553" s="222">
        <v>212453</v>
      </c>
      <c r="B553" s="223" t="s">
        <v>1023</v>
      </c>
      <c r="C553" s="223" t="s">
        <v>136</v>
      </c>
      <c r="D553" s="223" t="s">
        <v>518</v>
      </c>
      <c r="E553" t="s">
        <v>374</v>
      </c>
      <c r="F553" s="224">
        <v>34060</v>
      </c>
      <c r="G553" t="s">
        <v>1024</v>
      </c>
      <c r="H553" t="s">
        <v>375</v>
      </c>
      <c r="I553" s="225" t="s">
        <v>61</v>
      </c>
      <c r="J553" s="226" t="s">
        <v>376</v>
      </c>
      <c r="K553">
        <v>2012</v>
      </c>
      <c r="L553" t="s">
        <v>365</v>
      </c>
      <c r="M553"/>
      <c r="N553"/>
      <c r="O553" s="224"/>
      <c r="P553"/>
      <c r="Q553"/>
      <c r="R553"/>
      <c r="S553"/>
      <c r="T553"/>
      <c r="U553"/>
      <c r="V553"/>
      <c r="W553"/>
      <c r="Z553"/>
      <c r="AC553" s="228"/>
      <c r="AD553"/>
      <c r="AE553" s="53">
        <v>5</v>
      </c>
    </row>
    <row r="554" spans="1:31" ht="27.75" x14ac:dyDescent="0.2">
      <c r="A554" s="222">
        <v>212456</v>
      </c>
      <c r="B554" s="223" t="s">
        <v>1979</v>
      </c>
      <c r="C554" s="223" t="s">
        <v>147</v>
      </c>
      <c r="D554" s="223" t="s">
        <v>448</v>
      </c>
      <c r="E554" t="s">
        <v>374</v>
      </c>
      <c r="F554" s="224">
        <v>34514</v>
      </c>
      <c r="G554" t="s">
        <v>372</v>
      </c>
      <c r="H554" t="s">
        <v>375</v>
      </c>
      <c r="I554" s="225" t="s">
        <v>61</v>
      </c>
      <c r="J554" s="226" t="s">
        <v>376</v>
      </c>
      <c r="K554">
        <v>2013</v>
      </c>
      <c r="L554" t="s">
        <v>362</v>
      </c>
      <c r="M554"/>
      <c r="N554"/>
      <c r="O554" s="224"/>
      <c r="P554"/>
      <c r="Q554"/>
      <c r="R554"/>
      <c r="S554"/>
      <c r="T554"/>
      <c r="U554"/>
      <c r="V554"/>
      <c r="W554"/>
      <c r="Z554"/>
      <c r="AC554" s="228"/>
      <c r="AD554"/>
      <c r="AE554" s="53">
        <v>5</v>
      </c>
    </row>
    <row r="555" spans="1:31" ht="27.75" x14ac:dyDescent="0.2">
      <c r="A555" s="222"/>
      <c r="B555" s="223"/>
      <c r="C555" s="223"/>
      <c r="D555" s="223"/>
      <c r="E555"/>
      <c r="F555" s="224"/>
      <c r="G555"/>
      <c r="H555"/>
      <c r="I555" s="225"/>
      <c r="J555" s="226"/>
      <c r="K555"/>
      <c r="L555"/>
      <c r="M555"/>
      <c r="N555"/>
      <c r="O555" s="224"/>
      <c r="P555"/>
      <c r="Q555"/>
      <c r="R555"/>
      <c r="S555"/>
      <c r="T555"/>
      <c r="U555"/>
      <c r="V555"/>
      <c r="W555"/>
      <c r="Z555"/>
      <c r="AC555" s="228"/>
      <c r="AD555"/>
    </row>
    <row r="556" spans="1:31" ht="27.75" x14ac:dyDescent="0.2">
      <c r="A556" s="222"/>
      <c r="B556" s="223"/>
      <c r="C556" s="223"/>
      <c r="D556" s="223"/>
      <c r="E556"/>
      <c r="F556" s="224"/>
      <c r="G556"/>
      <c r="H556"/>
      <c r="I556" s="225"/>
      <c r="J556" s="226"/>
      <c r="K556"/>
      <c r="L556"/>
      <c r="M556"/>
      <c r="N556"/>
      <c r="O556" s="224"/>
      <c r="P556"/>
      <c r="Q556"/>
      <c r="R556"/>
      <c r="S556"/>
      <c r="T556"/>
      <c r="U556"/>
      <c r="V556"/>
      <c r="W556"/>
      <c r="Z556"/>
      <c r="AC556" s="228"/>
      <c r="AD556"/>
    </row>
    <row r="557" spans="1:31" ht="27.75" x14ac:dyDescent="0.2">
      <c r="A557" s="222"/>
      <c r="B557" s="223"/>
      <c r="C557" s="223"/>
      <c r="D557" s="223"/>
      <c r="E557"/>
      <c r="F557" s="224"/>
      <c r="G557"/>
      <c r="H557"/>
      <c r="I557" s="225"/>
      <c r="J557" s="226"/>
      <c r="K557"/>
      <c r="L557"/>
      <c r="M557"/>
      <c r="N557"/>
      <c r="O557" s="224"/>
      <c r="P557"/>
      <c r="Q557"/>
      <c r="R557"/>
      <c r="S557"/>
      <c r="T557"/>
      <c r="U557"/>
      <c r="V557"/>
      <c r="W557"/>
      <c r="Z557"/>
      <c r="AC557" s="228"/>
      <c r="AD557"/>
    </row>
    <row r="558" spans="1:31" ht="27.75" x14ac:dyDescent="0.2">
      <c r="A558" s="222"/>
      <c r="B558" s="223"/>
      <c r="C558" s="223"/>
      <c r="D558" s="223"/>
      <c r="E558"/>
      <c r="F558" s="224"/>
      <c r="G558"/>
      <c r="H558"/>
      <c r="I558" s="225"/>
      <c r="J558" s="226"/>
      <c r="K558"/>
      <c r="L558"/>
      <c r="M558"/>
      <c r="N558"/>
      <c r="O558" s="224"/>
      <c r="P558"/>
      <c r="Q558"/>
      <c r="R558"/>
      <c r="S558"/>
      <c r="T558"/>
      <c r="U558"/>
      <c r="V558"/>
      <c r="W558"/>
      <c r="Z558"/>
      <c r="AC558" s="228"/>
      <c r="AD558"/>
    </row>
    <row r="559" spans="1:31" ht="27.75" x14ac:dyDescent="0.2">
      <c r="A559" s="222">
        <v>212470</v>
      </c>
      <c r="B559" s="223" t="s">
        <v>1571</v>
      </c>
      <c r="C559" s="223" t="s">
        <v>97</v>
      </c>
      <c r="D559" s="223" t="s">
        <v>263</v>
      </c>
      <c r="E559" t="s">
        <v>374</v>
      </c>
      <c r="F559" s="224">
        <v>35075</v>
      </c>
      <c r="G559" t="s">
        <v>789</v>
      </c>
      <c r="H559" t="s">
        <v>375</v>
      </c>
      <c r="I559" s="225" t="s">
        <v>61</v>
      </c>
      <c r="J559" s="226" t="s">
        <v>376</v>
      </c>
      <c r="K559">
        <v>2015</v>
      </c>
      <c r="L559" t="s">
        <v>352</v>
      </c>
      <c r="M559"/>
      <c r="N559"/>
      <c r="O559" s="224"/>
      <c r="P559"/>
      <c r="Q559"/>
      <c r="R559"/>
      <c r="S559"/>
      <c r="T559"/>
      <c r="U559"/>
      <c r="V559"/>
      <c r="W559"/>
      <c r="Z559"/>
      <c r="AC559" s="228"/>
      <c r="AD559"/>
      <c r="AE559" s="53">
        <v>3</v>
      </c>
    </row>
    <row r="560" spans="1:31" ht="27.75" x14ac:dyDescent="0.2">
      <c r="A560" s="222">
        <v>212471</v>
      </c>
      <c r="B560" s="223" t="s">
        <v>1571</v>
      </c>
      <c r="C560" s="223" t="s">
        <v>1980</v>
      </c>
      <c r="D560" s="223" t="s">
        <v>1902</v>
      </c>
      <c r="E560" t="s">
        <v>374</v>
      </c>
      <c r="F560" s="224">
        <v>33198</v>
      </c>
      <c r="G560" t="s">
        <v>789</v>
      </c>
      <c r="H560" t="s">
        <v>380</v>
      </c>
      <c r="I560" s="225" t="s">
        <v>61</v>
      </c>
      <c r="J560" s="226" t="s">
        <v>376</v>
      </c>
      <c r="K560">
        <v>2009</v>
      </c>
      <c r="L560" t="s">
        <v>352</v>
      </c>
      <c r="M560"/>
      <c r="N560"/>
      <c r="O560" s="224"/>
      <c r="P560"/>
      <c r="Q560"/>
      <c r="R560"/>
      <c r="S560"/>
      <c r="T560"/>
      <c r="U560"/>
      <c r="V560"/>
      <c r="W560"/>
      <c r="Z560"/>
      <c r="AC560" s="228"/>
      <c r="AD560"/>
      <c r="AE560" s="53" t="s">
        <v>2165</v>
      </c>
    </row>
    <row r="561" spans="1:31" ht="27.75" x14ac:dyDescent="0.2">
      <c r="A561" s="222"/>
      <c r="B561" s="223"/>
      <c r="C561" s="223"/>
      <c r="D561" s="223"/>
      <c r="E561"/>
      <c r="F561" s="224"/>
      <c r="G561"/>
      <c r="H561"/>
      <c r="I561" s="225"/>
      <c r="J561" s="226"/>
      <c r="K561"/>
      <c r="L561"/>
      <c r="M561"/>
      <c r="N561"/>
      <c r="O561" s="224"/>
      <c r="P561"/>
      <c r="Q561"/>
      <c r="R561"/>
      <c r="S561"/>
      <c r="T561"/>
      <c r="U561"/>
      <c r="V561"/>
      <c r="W561"/>
      <c r="Z561"/>
      <c r="AC561" s="228"/>
      <c r="AD561"/>
    </row>
    <row r="562" spans="1:31" ht="27.75" x14ac:dyDescent="0.2">
      <c r="A562" s="222"/>
      <c r="B562" s="223"/>
      <c r="C562" s="223"/>
      <c r="D562" s="223"/>
      <c r="E562"/>
      <c r="F562" s="224"/>
      <c r="G562"/>
      <c r="H562"/>
      <c r="I562" s="225"/>
      <c r="J562" s="226"/>
      <c r="K562"/>
      <c r="L562"/>
      <c r="M562"/>
      <c r="N562"/>
      <c r="O562" s="224"/>
      <c r="P562"/>
      <c r="Q562"/>
      <c r="R562"/>
      <c r="S562"/>
      <c r="T562"/>
      <c r="U562"/>
      <c r="V562"/>
      <c r="W562"/>
      <c r="Z562"/>
      <c r="AC562" s="228"/>
      <c r="AD562"/>
    </row>
    <row r="563" spans="1:31" ht="27.75" x14ac:dyDescent="0.2">
      <c r="A563" s="222"/>
      <c r="B563" s="223"/>
      <c r="C563" s="223"/>
      <c r="D563" s="223"/>
      <c r="E563"/>
      <c r="F563" s="224"/>
      <c r="G563"/>
      <c r="H563"/>
      <c r="I563" s="225"/>
      <c r="J563" s="226"/>
      <c r="K563"/>
      <c r="L563"/>
      <c r="M563"/>
      <c r="N563"/>
      <c r="O563" s="224"/>
      <c r="P563"/>
      <c r="Q563"/>
      <c r="R563"/>
      <c r="S563"/>
      <c r="T563"/>
      <c r="U563"/>
      <c r="V563"/>
      <c r="W563"/>
      <c r="Z563"/>
      <c r="AC563" s="228"/>
      <c r="AD563"/>
    </row>
    <row r="564" spans="1:31" ht="27.75" x14ac:dyDescent="0.2">
      <c r="A564" s="222"/>
      <c r="B564" s="223"/>
      <c r="C564" s="223"/>
      <c r="D564" s="223"/>
      <c r="E564"/>
      <c r="F564" s="224"/>
      <c r="G564"/>
      <c r="H564"/>
      <c r="I564" s="225"/>
      <c r="J564" s="226"/>
      <c r="K564"/>
      <c r="L564"/>
      <c r="M564"/>
      <c r="N564"/>
      <c r="O564" s="224"/>
      <c r="P564"/>
      <c r="Q564"/>
      <c r="R564"/>
      <c r="S564"/>
      <c r="T564"/>
      <c r="U564"/>
      <c r="V564"/>
      <c r="W564"/>
      <c r="Z564"/>
      <c r="AC564" s="228"/>
      <c r="AD564"/>
    </row>
    <row r="565" spans="1:31" ht="27.75" x14ac:dyDescent="0.2">
      <c r="A565" s="222">
        <v>212488</v>
      </c>
      <c r="B565" s="223" t="s">
        <v>1981</v>
      </c>
      <c r="C565" s="223" t="s">
        <v>449</v>
      </c>
      <c r="D565" s="223" t="s">
        <v>1982</v>
      </c>
      <c r="E565" t="s">
        <v>374</v>
      </c>
      <c r="F565" s="224">
        <v>34700</v>
      </c>
      <c r="G565" t="s">
        <v>835</v>
      </c>
      <c r="H565" t="s">
        <v>375</v>
      </c>
      <c r="I565" s="225" t="s">
        <v>609</v>
      </c>
      <c r="J565" s="226">
        <v>0</v>
      </c>
      <c r="K565">
        <v>0</v>
      </c>
      <c r="L565">
        <v>0</v>
      </c>
      <c r="M565"/>
      <c r="N565"/>
      <c r="O565" s="224"/>
      <c r="P565"/>
      <c r="Q565"/>
      <c r="R565"/>
      <c r="S565"/>
      <c r="T565"/>
      <c r="U565"/>
      <c r="V565"/>
      <c r="W565"/>
      <c r="Z565"/>
      <c r="AC565" s="227"/>
      <c r="AD565"/>
      <c r="AE565" s="53" t="s">
        <v>2170</v>
      </c>
    </row>
    <row r="566" spans="1:31" ht="27.75" x14ac:dyDescent="0.2">
      <c r="A566" s="222"/>
      <c r="B566" s="223"/>
      <c r="C566" s="223"/>
      <c r="D566" s="223"/>
      <c r="E566"/>
      <c r="F566" s="224"/>
      <c r="G566"/>
      <c r="H566"/>
      <c r="I566" s="225"/>
      <c r="J566" s="226"/>
      <c r="K566"/>
      <c r="L566"/>
      <c r="M566"/>
      <c r="N566"/>
      <c r="O566" s="224"/>
      <c r="P566"/>
      <c r="Q566"/>
      <c r="R566"/>
      <c r="S566"/>
      <c r="T566"/>
      <c r="U566"/>
      <c r="V566"/>
      <c r="W566"/>
      <c r="Z566"/>
      <c r="AC566" s="228"/>
      <c r="AD566"/>
    </row>
    <row r="567" spans="1:31" ht="27.75" x14ac:dyDescent="0.2">
      <c r="A567" s="222">
        <v>212492</v>
      </c>
      <c r="B567" s="223" t="s">
        <v>1462</v>
      </c>
      <c r="C567" s="223" t="s">
        <v>785</v>
      </c>
      <c r="D567" s="223" t="s">
        <v>444</v>
      </c>
      <c r="E567" t="s">
        <v>374</v>
      </c>
      <c r="F567" s="224">
        <v>34203</v>
      </c>
      <c r="G567" t="s">
        <v>789</v>
      </c>
      <c r="H567" t="s">
        <v>375</v>
      </c>
      <c r="I567" s="225" t="s">
        <v>61</v>
      </c>
      <c r="J567" s="226" t="s">
        <v>376</v>
      </c>
      <c r="K567">
        <v>2010</v>
      </c>
      <c r="L567" t="s">
        <v>352</v>
      </c>
      <c r="M567"/>
      <c r="N567"/>
      <c r="O567" s="224"/>
      <c r="P567"/>
      <c r="Q567"/>
      <c r="R567"/>
      <c r="S567"/>
      <c r="T567"/>
      <c r="U567"/>
      <c r="V567"/>
      <c r="W567"/>
      <c r="Z567"/>
      <c r="AC567" s="228"/>
      <c r="AD567"/>
      <c r="AE567" s="53">
        <v>4</v>
      </c>
    </row>
    <row r="568" spans="1:31" ht="27.75" x14ac:dyDescent="0.2">
      <c r="A568" s="222">
        <v>212493</v>
      </c>
      <c r="B568" s="223" t="s">
        <v>1344</v>
      </c>
      <c r="C568" s="223" t="s">
        <v>90</v>
      </c>
      <c r="D568" s="223" t="s">
        <v>230</v>
      </c>
      <c r="E568" t="s">
        <v>374</v>
      </c>
      <c r="F568" s="224">
        <v>35565</v>
      </c>
      <c r="G568" t="s">
        <v>1259</v>
      </c>
      <c r="H568" t="s">
        <v>375</v>
      </c>
      <c r="I568" s="225" t="s">
        <v>61</v>
      </c>
      <c r="J568" s="226" t="s">
        <v>376</v>
      </c>
      <c r="K568">
        <v>2016</v>
      </c>
      <c r="L568" t="s">
        <v>352</v>
      </c>
      <c r="M568"/>
      <c r="N568"/>
      <c r="O568" s="224"/>
      <c r="P568"/>
      <c r="Q568"/>
      <c r="R568"/>
      <c r="S568"/>
      <c r="T568"/>
      <c r="U568"/>
      <c r="V568"/>
      <c r="W568"/>
      <c r="Z568"/>
      <c r="AC568" s="228"/>
      <c r="AD568"/>
      <c r="AE568" s="53">
        <v>4</v>
      </c>
    </row>
    <row r="569" spans="1:31" ht="27.75" x14ac:dyDescent="0.2">
      <c r="A569" s="222"/>
      <c r="B569" s="223"/>
      <c r="C569" s="223"/>
      <c r="D569" s="223"/>
      <c r="E569"/>
      <c r="F569" s="224"/>
      <c r="G569"/>
      <c r="H569"/>
      <c r="I569" s="225"/>
      <c r="J569" s="226"/>
      <c r="K569"/>
      <c r="L569"/>
      <c r="M569"/>
      <c r="N569"/>
      <c r="O569" s="224"/>
      <c r="P569"/>
      <c r="Q569"/>
      <c r="R569"/>
      <c r="S569"/>
      <c r="T569"/>
      <c r="U569"/>
      <c r="V569"/>
      <c r="W569"/>
      <c r="Z569"/>
      <c r="AC569" s="228"/>
      <c r="AD569"/>
    </row>
    <row r="570" spans="1:31" ht="27.75" x14ac:dyDescent="0.2">
      <c r="A570" s="222">
        <v>212501</v>
      </c>
      <c r="B570" s="223" t="s">
        <v>1778</v>
      </c>
      <c r="C570" s="223" t="s">
        <v>164</v>
      </c>
      <c r="D570" s="223" t="s">
        <v>537</v>
      </c>
      <c r="E570" t="s">
        <v>374</v>
      </c>
      <c r="F570" s="224">
        <v>36007</v>
      </c>
      <c r="G570" t="s">
        <v>813</v>
      </c>
      <c r="H570" t="s">
        <v>375</v>
      </c>
      <c r="I570" s="225" t="s">
        <v>61</v>
      </c>
      <c r="J570" s="226">
        <v>0</v>
      </c>
      <c r="K570">
        <v>0</v>
      </c>
      <c r="L570">
        <v>0</v>
      </c>
      <c r="M570"/>
      <c r="N570"/>
      <c r="O570" s="224"/>
      <c r="P570"/>
      <c r="Q570"/>
      <c r="R570"/>
      <c r="S570"/>
      <c r="T570"/>
      <c r="U570"/>
      <c r="V570"/>
      <c r="W570"/>
      <c r="Z570"/>
      <c r="AC570" s="228"/>
      <c r="AD570"/>
      <c r="AE570" s="53">
        <v>2</v>
      </c>
    </row>
    <row r="571" spans="1:31" ht="27.75" x14ac:dyDescent="0.2">
      <c r="A571" s="222"/>
      <c r="B571" s="223"/>
      <c r="C571" s="223"/>
      <c r="D571" s="223"/>
      <c r="E571"/>
      <c r="F571" s="224"/>
      <c r="G571"/>
      <c r="H571"/>
      <c r="I571" s="225"/>
      <c r="J571" s="226"/>
      <c r="K571"/>
      <c r="L571"/>
      <c r="M571"/>
      <c r="N571"/>
      <c r="O571" s="224"/>
      <c r="P571"/>
      <c r="Q571"/>
      <c r="R571"/>
      <c r="S571"/>
      <c r="T571"/>
      <c r="U571"/>
      <c r="V571"/>
      <c r="W571"/>
      <c r="Z571"/>
      <c r="AC571" s="228"/>
      <c r="AD571"/>
    </row>
    <row r="572" spans="1:31" ht="27.75" x14ac:dyDescent="0.2">
      <c r="A572" s="222"/>
      <c r="B572" s="223"/>
      <c r="C572" s="223"/>
      <c r="D572" s="223"/>
      <c r="E572"/>
      <c r="F572" s="224"/>
      <c r="G572"/>
      <c r="H572"/>
      <c r="I572" s="225"/>
      <c r="J572" s="226"/>
      <c r="K572"/>
      <c r="L572"/>
      <c r="M572"/>
      <c r="N572"/>
      <c r="O572" s="224"/>
      <c r="P572"/>
      <c r="Q572"/>
      <c r="R572"/>
      <c r="S572"/>
      <c r="T572"/>
      <c r="U572"/>
      <c r="V572"/>
      <c r="W572"/>
      <c r="Z572"/>
      <c r="AC572" s="228"/>
      <c r="AD572"/>
    </row>
    <row r="573" spans="1:31" ht="27.75" x14ac:dyDescent="0.2">
      <c r="A573" s="222">
        <v>212513</v>
      </c>
      <c r="B573" s="223" t="s">
        <v>1657</v>
      </c>
      <c r="C573" s="223" t="s">
        <v>160</v>
      </c>
      <c r="D573" s="223" t="s">
        <v>250</v>
      </c>
      <c r="E573" t="s">
        <v>374</v>
      </c>
      <c r="F573" s="224">
        <v>34700</v>
      </c>
      <c r="G573" t="s">
        <v>694</v>
      </c>
      <c r="H573" t="s">
        <v>375</v>
      </c>
      <c r="I573" s="225" t="s">
        <v>61</v>
      </c>
      <c r="J573" s="226" t="s">
        <v>376</v>
      </c>
      <c r="K573">
        <v>2012</v>
      </c>
      <c r="L573" t="s">
        <v>354</v>
      </c>
      <c r="M573"/>
      <c r="N573"/>
      <c r="O573" s="224"/>
      <c r="P573"/>
      <c r="Q573"/>
      <c r="R573"/>
      <c r="S573"/>
      <c r="T573"/>
      <c r="U573"/>
      <c r="V573"/>
      <c r="W573"/>
      <c r="Z573"/>
      <c r="AC573" s="228"/>
      <c r="AD573"/>
      <c r="AE573" s="53">
        <v>3</v>
      </c>
    </row>
    <row r="574" spans="1:31" ht="27.75" x14ac:dyDescent="0.2">
      <c r="A574" s="222">
        <v>212514</v>
      </c>
      <c r="B574" s="223" t="s">
        <v>1983</v>
      </c>
      <c r="C574" s="223" t="s">
        <v>145</v>
      </c>
      <c r="D574" s="223" t="s">
        <v>470</v>
      </c>
      <c r="E574" t="s">
        <v>374</v>
      </c>
      <c r="F574" s="224">
        <v>34425</v>
      </c>
      <c r="G574" t="s">
        <v>821</v>
      </c>
      <c r="H574" t="s">
        <v>375</v>
      </c>
      <c r="I574" s="225" t="s">
        <v>61</v>
      </c>
      <c r="J574" s="226" t="s">
        <v>376</v>
      </c>
      <c r="K574">
        <v>2012</v>
      </c>
      <c r="L574" t="s">
        <v>354</v>
      </c>
      <c r="M574"/>
      <c r="N574"/>
      <c r="O574" s="224"/>
      <c r="P574"/>
      <c r="Q574"/>
      <c r="R574"/>
      <c r="S574"/>
      <c r="T574"/>
      <c r="U574"/>
      <c r="V574"/>
      <c r="W574"/>
      <c r="Z574"/>
      <c r="AC574" s="228"/>
      <c r="AD574"/>
      <c r="AE574" s="53">
        <v>4</v>
      </c>
    </row>
    <row r="575" spans="1:31" ht="27.75" x14ac:dyDescent="0.2">
      <c r="A575" s="222"/>
      <c r="B575" s="223"/>
      <c r="C575" s="223"/>
      <c r="D575" s="223"/>
      <c r="E575"/>
      <c r="F575" s="224"/>
      <c r="G575"/>
      <c r="H575"/>
      <c r="I575" s="225"/>
      <c r="J575" s="226"/>
      <c r="K575"/>
      <c r="L575"/>
      <c r="M575"/>
      <c r="N575"/>
      <c r="O575" s="224"/>
      <c r="P575"/>
      <c r="Q575"/>
      <c r="R575"/>
      <c r="S575"/>
      <c r="T575"/>
      <c r="U575"/>
      <c r="V575"/>
      <c r="W575"/>
      <c r="Z575"/>
      <c r="AC575" s="228"/>
      <c r="AD575"/>
    </row>
    <row r="576" spans="1:31" ht="27.75" x14ac:dyDescent="0.2">
      <c r="A576" s="222">
        <v>212525</v>
      </c>
      <c r="B576" s="223" t="s">
        <v>1335</v>
      </c>
      <c r="C576" s="223" t="s">
        <v>1239</v>
      </c>
      <c r="D576" s="223" t="s">
        <v>1984</v>
      </c>
      <c r="E576" t="s">
        <v>373</v>
      </c>
      <c r="F576" s="224">
        <v>35431</v>
      </c>
      <c r="G576" t="s">
        <v>789</v>
      </c>
      <c r="H576" t="s">
        <v>375</v>
      </c>
      <c r="I576" s="225" t="s">
        <v>61</v>
      </c>
      <c r="J576" s="226" t="s">
        <v>376</v>
      </c>
      <c r="K576">
        <v>2014</v>
      </c>
      <c r="L576" t="s">
        <v>352</v>
      </c>
      <c r="M576"/>
      <c r="N576"/>
      <c r="O576" s="224"/>
      <c r="P576"/>
      <c r="Q576"/>
      <c r="R576"/>
      <c r="S576"/>
      <c r="T576"/>
      <c r="U576"/>
      <c r="V576"/>
      <c r="W576"/>
      <c r="Z576"/>
      <c r="AC576" s="228"/>
      <c r="AD576"/>
      <c r="AE576" s="53">
        <v>4</v>
      </c>
    </row>
    <row r="577" spans="1:31" ht="27.75" x14ac:dyDescent="0.2">
      <c r="A577" s="222">
        <v>212528</v>
      </c>
      <c r="B577" s="223" t="s">
        <v>1985</v>
      </c>
      <c r="C577" s="223" t="s">
        <v>1770</v>
      </c>
      <c r="D577" s="223" t="s">
        <v>264</v>
      </c>
      <c r="E577" t="s">
        <v>374</v>
      </c>
      <c r="F577" s="224">
        <v>31210</v>
      </c>
      <c r="G577" t="s">
        <v>352</v>
      </c>
      <c r="H577" t="s">
        <v>375</v>
      </c>
      <c r="I577" s="225" t="s">
        <v>609</v>
      </c>
      <c r="J577" s="226">
        <v>0</v>
      </c>
      <c r="K577">
        <v>0</v>
      </c>
      <c r="L577">
        <v>0</v>
      </c>
      <c r="M577"/>
      <c r="N577"/>
      <c r="O577" s="224"/>
      <c r="P577"/>
      <c r="Q577"/>
      <c r="R577"/>
      <c r="S577"/>
      <c r="T577"/>
      <c r="U577"/>
      <c r="V577"/>
      <c r="W577"/>
      <c r="Z577"/>
      <c r="AC577" s="228"/>
      <c r="AD577" t="s">
        <v>660</v>
      </c>
      <c r="AE577" s="53" t="s">
        <v>2171</v>
      </c>
    </row>
    <row r="578" spans="1:31" ht="27.75" x14ac:dyDescent="0.2">
      <c r="A578" s="222"/>
      <c r="B578" s="223"/>
      <c r="C578" s="223"/>
      <c r="D578" s="223"/>
      <c r="E578"/>
      <c r="F578" s="224"/>
      <c r="G578"/>
      <c r="H578"/>
      <c r="I578" s="225"/>
      <c r="J578" s="226"/>
      <c r="K578"/>
      <c r="L578"/>
      <c r="M578"/>
      <c r="N578"/>
      <c r="O578" s="224"/>
      <c r="P578"/>
      <c r="Q578"/>
      <c r="R578"/>
      <c r="S578"/>
      <c r="T578"/>
      <c r="U578"/>
      <c r="V578"/>
      <c r="W578"/>
      <c r="Z578"/>
      <c r="AC578" s="228"/>
      <c r="AD578"/>
    </row>
    <row r="579" spans="1:31" ht="27.75" x14ac:dyDescent="0.2">
      <c r="A579" s="222">
        <v>212537</v>
      </c>
      <c r="B579" s="223" t="s">
        <v>1103</v>
      </c>
      <c r="C579" s="223" t="s">
        <v>128</v>
      </c>
      <c r="D579" s="223" t="s">
        <v>425</v>
      </c>
      <c r="E579" t="s">
        <v>374</v>
      </c>
      <c r="F579" s="224">
        <v>35343</v>
      </c>
      <c r="G579" t="s">
        <v>352</v>
      </c>
      <c r="H579" t="s">
        <v>375</v>
      </c>
      <c r="I579" s="225" t="s">
        <v>61</v>
      </c>
      <c r="J579" s="226" t="s">
        <v>353</v>
      </c>
      <c r="K579">
        <v>2014</v>
      </c>
      <c r="L579" t="s">
        <v>354</v>
      </c>
      <c r="M579"/>
      <c r="N579"/>
      <c r="O579" s="224"/>
      <c r="P579"/>
      <c r="Q579"/>
      <c r="R579"/>
      <c r="S579"/>
      <c r="T579"/>
      <c r="U579"/>
      <c r="V579"/>
      <c r="W579"/>
      <c r="Z579"/>
      <c r="AC579" s="227"/>
      <c r="AD579"/>
      <c r="AE579" s="53">
        <v>6</v>
      </c>
    </row>
    <row r="580" spans="1:31" ht="27.75" x14ac:dyDescent="0.2">
      <c r="A580" s="222">
        <v>212539</v>
      </c>
      <c r="B580" s="223" t="s">
        <v>1710</v>
      </c>
      <c r="C580" s="223" t="s">
        <v>65</v>
      </c>
      <c r="D580" s="223" t="s">
        <v>280</v>
      </c>
      <c r="E580" t="s">
        <v>374</v>
      </c>
      <c r="F580" s="224">
        <v>35249</v>
      </c>
      <c r="G580" t="s">
        <v>789</v>
      </c>
      <c r="H580" t="s">
        <v>375</v>
      </c>
      <c r="I580" s="225" t="s">
        <v>61</v>
      </c>
      <c r="J580" s="226" t="s">
        <v>376</v>
      </c>
      <c r="K580">
        <v>2014</v>
      </c>
      <c r="L580" t="s">
        <v>352</v>
      </c>
      <c r="M580"/>
      <c r="N580"/>
      <c r="O580" s="224"/>
      <c r="P580"/>
      <c r="Q580"/>
      <c r="R580"/>
      <c r="S580"/>
      <c r="T580"/>
      <c r="U580"/>
      <c r="V580"/>
      <c r="W580"/>
      <c r="Z580"/>
      <c r="AC580" s="228"/>
      <c r="AD580"/>
      <c r="AE580" s="53" t="s">
        <v>2181</v>
      </c>
    </row>
    <row r="581" spans="1:31" ht="27.75" x14ac:dyDescent="0.2">
      <c r="A581" s="222">
        <v>212541</v>
      </c>
      <c r="B581" s="223" t="s">
        <v>1782</v>
      </c>
      <c r="C581" s="223" t="s">
        <v>1219</v>
      </c>
      <c r="D581" s="223" t="s">
        <v>409</v>
      </c>
      <c r="E581" t="s">
        <v>373</v>
      </c>
      <c r="F581" s="224">
        <v>36025</v>
      </c>
      <c r="G581" t="s">
        <v>789</v>
      </c>
      <c r="H581" t="s">
        <v>375</v>
      </c>
      <c r="I581" s="225" t="s">
        <v>61</v>
      </c>
      <c r="J581" s="226">
        <v>0</v>
      </c>
      <c r="K581">
        <v>0</v>
      </c>
      <c r="L581">
        <v>0</v>
      </c>
      <c r="M581"/>
      <c r="N581"/>
      <c r="O581" s="224"/>
      <c r="P581"/>
      <c r="Q581"/>
      <c r="R581"/>
      <c r="S581"/>
      <c r="T581"/>
      <c r="U581"/>
      <c r="V581"/>
      <c r="W581"/>
      <c r="Z581"/>
      <c r="AC581" s="228"/>
      <c r="AD581"/>
      <c r="AE581" s="53">
        <v>1</v>
      </c>
    </row>
    <row r="582" spans="1:31" ht="27.75" x14ac:dyDescent="0.2">
      <c r="A582" s="233"/>
      <c r="B582" s="231"/>
      <c r="C582" s="231"/>
      <c r="D582" s="231"/>
      <c r="E582"/>
      <c r="F582" s="224"/>
      <c r="G582"/>
      <c r="H582"/>
      <c r="I582" s="225"/>
      <c r="J582" s="226"/>
      <c r="K582"/>
      <c r="L582"/>
      <c r="M582"/>
      <c r="N582"/>
      <c r="O582" s="224"/>
      <c r="P582"/>
      <c r="Q582"/>
      <c r="R582"/>
      <c r="S582"/>
      <c r="T582"/>
      <c r="U582"/>
      <c r="V582"/>
      <c r="W582"/>
      <c r="Z582"/>
      <c r="AC582" s="228"/>
      <c r="AD582"/>
    </row>
    <row r="583" spans="1:31" ht="27.75" x14ac:dyDescent="0.2">
      <c r="A583" s="222">
        <v>212546</v>
      </c>
      <c r="B583" s="223" t="s">
        <v>671</v>
      </c>
      <c r="C583" s="223" t="s">
        <v>461</v>
      </c>
      <c r="D583" s="223" t="s">
        <v>672</v>
      </c>
      <c r="E583" t="s">
        <v>374</v>
      </c>
      <c r="F583" s="224">
        <v>35607</v>
      </c>
      <c r="G583" t="s">
        <v>792</v>
      </c>
      <c r="H583" t="s">
        <v>375</v>
      </c>
      <c r="I583" s="225" t="s">
        <v>609</v>
      </c>
      <c r="J583" s="226" t="s">
        <v>376</v>
      </c>
      <c r="K583">
        <v>2015</v>
      </c>
      <c r="L583" t="s">
        <v>352</v>
      </c>
      <c r="M583"/>
      <c r="N583"/>
      <c r="O583" s="224"/>
      <c r="P583"/>
      <c r="Q583"/>
      <c r="R583"/>
      <c r="S583"/>
      <c r="T583"/>
      <c r="U583"/>
      <c r="V583"/>
      <c r="W583"/>
      <c r="Z583"/>
      <c r="AC583" s="227"/>
      <c r="AD583" t="s">
        <v>660</v>
      </c>
      <c r="AE583" s="53" t="s">
        <v>2170</v>
      </c>
    </row>
    <row r="584" spans="1:31" ht="27.75" x14ac:dyDescent="0.2">
      <c r="A584" s="222">
        <v>212548</v>
      </c>
      <c r="B584" s="223" t="s">
        <v>1649</v>
      </c>
      <c r="C584" s="223" t="s">
        <v>125</v>
      </c>
      <c r="D584" s="223" t="s">
        <v>218</v>
      </c>
      <c r="E584" t="s">
        <v>374</v>
      </c>
      <c r="F584" s="224">
        <v>34589</v>
      </c>
      <c r="G584" t="s">
        <v>1650</v>
      </c>
      <c r="H584" t="s">
        <v>375</v>
      </c>
      <c r="I584" s="225" t="s">
        <v>61</v>
      </c>
      <c r="J584" s="226" t="s">
        <v>376</v>
      </c>
      <c r="K584">
        <v>2012</v>
      </c>
      <c r="L584" t="s">
        <v>367</v>
      </c>
      <c r="M584"/>
      <c r="N584"/>
      <c r="O584" s="224"/>
      <c r="P584"/>
      <c r="Q584"/>
      <c r="R584"/>
      <c r="S584"/>
      <c r="T584"/>
      <c r="U584"/>
      <c r="V584"/>
      <c r="W584"/>
      <c r="Z584"/>
      <c r="AC584" s="228"/>
      <c r="AD584"/>
      <c r="AE584" s="53">
        <v>1</v>
      </c>
    </row>
    <row r="585" spans="1:31" ht="27.75" x14ac:dyDescent="0.2">
      <c r="A585" s="222"/>
      <c r="B585" s="223"/>
      <c r="C585" s="223"/>
      <c r="D585" s="223"/>
      <c r="E585"/>
      <c r="F585" s="224"/>
      <c r="G585"/>
      <c r="H585"/>
      <c r="I585" s="225"/>
      <c r="J585" s="226"/>
      <c r="K585"/>
      <c r="L585"/>
      <c r="M585"/>
      <c r="N585"/>
      <c r="O585" s="224"/>
      <c r="P585"/>
      <c r="Q585"/>
      <c r="R585"/>
      <c r="S585"/>
      <c r="T585"/>
      <c r="U585"/>
      <c r="V585"/>
      <c r="W585"/>
      <c r="Z585"/>
      <c r="AC585" s="228"/>
      <c r="AD585"/>
    </row>
    <row r="586" spans="1:31" ht="27.75" x14ac:dyDescent="0.2">
      <c r="A586" s="222"/>
      <c r="B586" s="223"/>
      <c r="C586" s="223"/>
      <c r="D586" s="223"/>
      <c r="E586"/>
      <c r="F586" s="224"/>
      <c r="G586"/>
      <c r="H586"/>
      <c r="I586" s="225"/>
      <c r="J586" s="226"/>
      <c r="K586"/>
      <c r="L586"/>
      <c r="M586"/>
      <c r="N586"/>
      <c r="O586" s="224"/>
      <c r="P586"/>
      <c r="Q586"/>
      <c r="R586"/>
      <c r="S586"/>
      <c r="T586"/>
      <c r="U586"/>
      <c r="V586"/>
      <c r="W586"/>
      <c r="Z586"/>
      <c r="AC586" s="228"/>
      <c r="AD586"/>
    </row>
    <row r="587" spans="1:31" ht="27.75" x14ac:dyDescent="0.2">
      <c r="A587" s="222">
        <v>212554</v>
      </c>
      <c r="B587" s="223" t="s">
        <v>1738</v>
      </c>
      <c r="C587" s="223" t="s">
        <v>63</v>
      </c>
      <c r="D587" s="223" t="s">
        <v>1986</v>
      </c>
      <c r="E587" t="s">
        <v>374</v>
      </c>
      <c r="F587" s="224">
        <v>35560</v>
      </c>
      <c r="G587" t="s">
        <v>1231</v>
      </c>
      <c r="H587" t="s">
        <v>375</v>
      </c>
      <c r="I587" s="225" t="s">
        <v>61</v>
      </c>
      <c r="J587" s="226" t="s">
        <v>353</v>
      </c>
      <c r="K587">
        <v>2017</v>
      </c>
      <c r="L587" t="s">
        <v>354</v>
      </c>
      <c r="M587"/>
      <c r="N587"/>
      <c r="O587" s="224"/>
      <c r="P587"/>
      <c r="Q587"/>
      <c r="R587"/>
      <c r="S587"/>
      <c r="T587"/>
      <c r="U587"/>
      <c r="V587"/>
      <c r="W587"/>
      <c r="Z587"/>
      <c r="AC587" s="228"/>
      <c r="AD587"/>
      <c r="AE587" s="53">
        <v>4</v>
      </c>
    </row>
    <row r="588" spans="1:31" ht="27.75" x14ac:dyDescent="0.2">
      <c r="A588" s="222"/>
      <c r="B588" s="223"/>
      <c r="C588" s="223"/>
      <c r="D588" s="223"/>
      <c r="E588"/>
      <c r="F588" s="224"/>
      <c r="G588"/>
      <c r="H588"/>
      <c r="I588" s="225"/>
      <c r="J588" s="226"/>
      <c r="K588"/>
      <c r="L588"/>
      <c r="M588"/>
      <c r="N588"/>
      <c r="O588" s="224"/>
      <c r="P588"/>
      <c r="Q588"/>
      <c r="R588"/>
      <c r="S588"/>
      <c r="T588"/>
      <c r="U588"/>
      <c r="V588"/>
      <c r="W588"/>
      <c r="Z588"/>
      <c r="AC588" s="228"/>
      <c r="AD588"/>
    </row>
    <row r="589" spans="1:31" ht="27.75" x14ac:dyDescent="0.2">
      <c r="A589" s="222"/>
      <c r="B589" s="223"/>
      <c r="C589" s="223"/>
      <c r="D589" s="223"/>
      <c r="E589"/>
      <c r="F589" s="224"/>
      <c r="G589"/>
      <c r="H589"/>
      <c r="I589" s="225"/>
      <c r="J589" s="226"/>
      <c r="K589"/>
      <c r="L589"/>
      <c r="M589"/>
      <c r="N589"/>
      <c r="O589" s="224"/>
      <c r="P589"/>
      <c r="Q589"/>
      <c r="R589"/>
      <c r="S589"/>
      <c r="T589"/>
      <c r="U589"/>
      <c r="V589"/>
      <c r="W589"/>
      <c r="Z589"/>
      <c r="AC589" s="228"/>
      <c r="AD589"/>
    </row>
    <row r="590" spans="1:31" ht="27.75" x14ac:dyDescent="0.2">
      <c r="A590" s="222">
        <v>212569</v>
      </c>
      <c r="B590" s="223" t="s">
        <v>1217</v>
      </c>
      <c r="C590" s="223" t="s">
        <v>73</v>
      </c>
      <c r="D590" s="223" t="s">
        <v>268</v>
      </c>
      <c r="E590" t="s">
        <v>374</v>
      </c>
      <c r="F590" s="224">
        <v>35836</v>
      </c>
      <c r="G590" t="s">
        <v>818</v>
      </c>
      <c r="H590" t="s">
        <v>375</v>
      </c>
      <c r="I590" s="225" t="s">
        <v>609</v>
      </c>
      <c r="J590" s="226">
        <v>0</v>
      </c>
      <c r="K590">
        <v>0</v>
      </c>
      <c r="L590">
        <v>0</v>
      </c>
      <c r="M590"/>
      <c r="N590"/>
      <c r="O590" s="224"/>
      <c r="P590"/>
      <c r="Q590"/>
      <c r="R590"/>
      <c r="S590"/>
      <c r="T590"/>
      <c r="U590"/>
      <c r="V590"/>
      <c r="W590"/>
      <c r="Z590"/>
      <c r="AC590" s="227"/>
      <c r="AD590"/>
      <c r="AE590" s="53" t="s">
        <v>2166</v>
      </c>
    </row>
    <row r="591" spans="1:31" ht="27.75" x14ac:dyDescent="0.2">
      <c r="A591" s="222"/>
      <c r="B591" s="223"/>
      <c r="C591" s="223"/>
      <c r="D591" s="223"/>
      <c r="E591"/>
      <c r="F591" s="224"/>
      <c r="G591"/>
      <c r="H591"/>
      <c r="I591" s="225"/>
      <c r="J591" s="226"/>
      <c r="K591"/>
      <c r="L591"/>
      <c r="M591"/>
      <c r="N591"/>
      <c r="O591" s="224"/>
      <c r="P591"/>
      <c r="Q591"/>
      <c r="R591"/>
      <c r="S591"/>
      <c r="T591"/>
      <c r="U591"/>
      <c r="V591"/>
      <c r="W591"/>
      <c r="Z591"/>
      <c r="AC591" s="228"/>
      <c r="AD591"/>
    </row>
    <row r="592" spans="1:31" ht="27.75" x14ac:dyDescent="0.2">
      <c r="A592" s="222">
        <v>212571</v>
      </c>
      <c r="B592" s="223" t="s">
        <v>1654</v>
      </c>
      <c r="C592" s="223" t="s">
        <v>105</v>
      </c>
      <c r="D592" s="223" t="s">
        <v>218</v>
      </c>
      <c r="E592" t="s">
        <v>374</v>
      </c>
      <c r="F592" s="224">
        <v>34700</v>
      </c>
      <c r="G592" t="s">
        <v>789</v>
      </c>
      <c r="H592" t="s">
        <v>375</v>
      </c>
      <c r="I592" s="225" t="s">
        <v>61</v>
      </c>
      <c r="J592" s="226" t="s">
        <v>376</v>
      </c>
      <c r="K592">
        <v>2013</v>
      </c>
      <c r="L592" t="s">
        <v>352</v>
      </c>
      <c r="M592"/>
      <c r="N592"/>
      <c r="O592" s="224"/>
      <c r="P592"/>
      <c r="Q592"/>
      <c r="R592"/>
      <c r="S592"/>
      <c r="T592"/>
      <c r="U592"/>
      <c r="V592"/>
      <c r="W592"/>
      <c r="Z592"/>
      <c r="AC592" s="228"/>
      <c r="AD592"/>
      <c r="AE592" s="53">
        <v>1</v>
      </c>
    </row>
    <row r="593" spans="1:31" ht="27.75" x14ac:dyDescent="0.2">
      <c r="A593" s="222"/>
      <c r="B593" s="223"/>
      <c r="C593" s="223"/>
      <c r="D593" s="223"/>
      <c r="E593"/>
      <c r="F593" s="224"/>
      <c r="G593"/>
      <c r="H593"/>
      <c r="I593" s="225"/>
      <c r="J593" s="226"/>
      <c r="K593"/>
      <c r="L593"/>
      <c r="M593"/>
      <c r="N593"/>
      <c r="O593" s="224"/>
      <c r="P593"/>
      <c r="Q593"/>
      <c r="R593"/>
      <c r="S593"/>
      <c r="T593"/>
      <c r="U593"/>
      <c r="V593"/>
      <c r="W593"/>
      <c r="Z593"/>
      <c r="AC593" s="228"/>
      <c r="AD593"/>
    </row>
    <row r="594" spans="1:31" ht="27.75" x14ac:dyDescent="0.2">
      <c r="A594" s="222"/>
      <c r="B594" s="223"/>
      <c r="C594" s="223"/>
      <c r="D594" s="223"/>
      <c r="E594"/>
      <c r="F594" s="224"/>
      <c r="G594"/>
      <c r="H594"/>
      <c r="I594" s="225"/>
      <c r="J594" s="226"/>
      <c r="K594"/>
      <c r="L594"/>
      <c r="M594"/>
      <c r="N594"/>
      <c r="O594" s="224"/>
      <c r="P594"/>
      <c r="Q594"/>
      <c r="R594"/>
      <c r="S594"/>
      <c r="T594"/>
      <c r="U594"/>
      <c r="V594"/>
      <c r="W594"/>
      <c r="Z594"/>
      <c r="AC594" s="228"/>
      <c r="AD594"/>
    </row>
    <row r="595" spans="1:31" ht="27.75" x14ac:dyDescent="0.2">
      <c r="A595" s="222">
        <v>212576</v>
      </c>
      <c r="B595" s="223" t="s">
        <v>1643</v>
      </c>
      <c r="C595" s="223" t="s">
        <v>102</v>
      </c>
      <c r="D595" s="223" t="s">
        <v>217</v>
      </c>
      <c r="E595" t="s">
        <v>373</v>
      </c>
      <c r="F595" s="224">
        <v>34505</v>
      </c>
      <c r="G595" t="s">
        <v>809</v>
      </c>
      <c r="H595" t="s">
        <v>375</v>
      </c>
      <c r="I595" s="225" t="s">
        <v>61</v>
      </c>
      <c r="J595" s="226" t="s">
        <v>353</v>
      </c>
      <c r="K595">
        <v>2014</v>
      </c>
      <c r="L595" t="s">
        <v>354</v>
      </c>
      <c r="M595"/>
      <c r="N595"/>
      <c r="O595" s="224"/>
      <c r="P595"/>
      <c r="Q595"/>
      <c r="R595"/>
      <c r="S595"/>
      <c r="T595"/>
      <c r="U595"/>
      <c r="V595"/>
      <c r="W595"/>
      <c r="Z595"/>
      <c r="AC595" s="228"/>
      <c r="AD595"/>
      <c r="AE595" s="53">
        <v>2</v>
      </c>
    </row>
    <row r="596" spans="1:31" ht="27.75" x14ac:dyDescent="0.2">
      <c r="A596" s="222"/>
      <c r="B596" s="223"/>
      <c r="C596" s="223"/>
      <c r="D596" s="223"/>
      <c r="E596"/>
      <c r="F596" s="224"/>
      <c r="G596"/>
      <c r="H596"/>
      <c r="I596" s="225"/>
      <c r="J596" s="226"/>
      <c r="K596"/>
      <c r="L596"/>
      <c r="M596"/>
      <c r="N596"/>
      <c r="O596" s="224"/>
      <c r="P596"/>
      <c r="Q596"/>
      <c r="R596"/>
      <c r="S596"/>
      <c r="T596"/>
      <c r="U596"/>
      <c r="V596"/>
      <c r="W596"/>
      <c r="Z596"/>
      <c r="AC596" s="228"/>
      <c r="AD596"/>
    </row>
    <row r="597" spans="1:31" ht="27.75" x14ac:dyDescent="0.2">
      <c r="A597" s="222"/>
      <c r="B597" s="223"/>
      <c r="C597" s="223"/>
      <c r="D597" s="223"/>
      <c r="E597"/>
      <c r="F597" s="224"/>
      <c r="G597"/>
      <c r="H597"/>
      <c r="I597" s="225"/>
      <c r="J597" s="226"/>
      <c r="K597"/>
      <c r="L597"/>
      <c r="M597"/>
      <c r="N597"/>
      <c r="O597" s="224"/>
      <c r="P597"/>
      <c r="Q597"/>
      <c r="R597"/>
      <c r="S597"/>
      <c r="T597"/>
      <c r="U597"/>
      <c r="V597"/>
      <c r="W597"/>
      <c r="Z597"/>
      <c r="AC597" s="228"/>
      <c r="AD597"/>
    </row>
    <row r="598" spans="1:31" ht="27.75" x14ac:dyDescent="0.2">
      <c r="A598" s="222"/>
      <c r="B598" s="223"/>
      <c r="C598" s="223"/>
      <c r="D598" s="223"/>
      <c r="E598"/>
      <c r="F598" s="224"/>
      <c r="G598"/>
      <c r="H598"/>
      <c r="I598" s="225"/>
      <c r="J598" s="226"/>
      <c r="K598"/>
      <c r="L598"/>
      <c r="M598"/>
      <c r="N598"/>
      <c r="O598" s="224"/>
      <c r="P598"/>
      <c r="Q598"/>
      <c r="R598"/>
      <c r="S598"/>
      <c r="T598"/>
      <c r="U598"/>
      <c r="V598"/>
      <c r="W598"/>
      <c r="Z598"/>
      <c r="AC598" s="228"/>
      <c r="AD598"/>
    </row>
    <row r="599" spans="1:31" ht="27.75" x14ac:dyDescent="0.2">
      <c r="A599" s="222">
        <v>212591</v>
      </c>
      <c r="B599" s="223" t="s">
        <v>1988</v>
      </c>
      <c r="C599" s="223" t="s">
        <v>412</v>
      </c>
      <c r="D599" s="223" t="s">
        <v>318</v>
      </c>
      <c r="E599" t="s">
        <v>373</v>
      </c>
      <c r="F599" s="224">
        <v>36162</v>
      </c>
      <c r="G599" t="s">
        <v>352</v>
      </c>
      <c r="H599" t="s">
        <v>375</v>
      </c>
      <c r="I599" s="225" t="s">
        <v>61</v>
      </c>
      <c r="J599" s="226">
        <v>0</v>
      </c>
      <c r="K599">
        <v>0</v>
      </c>
      <c r="L599">
        <v>0</v>
      </c>
      <c r="M599"/>
      <c r="N599"/>
      <c r="O599" s="224"/>
      <c r="P599"/>
      <c r="Q599"/>
      <c r="R599"/>
      <c r="S599"/>
      <c r="T599"/>
      <c r="U599"/>
      <c r="V599"/>
      <c r="W599"/>
      <c r="Z599"/>
      <c r="AC599" s="228"/>
      <c r="AD599"/>
      <c r="AE599" s="53">
        <v>5</v>
      </c>
    </row>
    <row r="600" spans="1:31" ht="27.75" x14ac:dyDescent="0.2">
      <c r="A600" s="222">
        <v>212595</v>
      </c>
      <c r="B600" s="223" t="s">
        <v>1713</v>
      </c>
      <c r="C600" s="223" t="s">
        <v>690</v>
      </c>
      <c r="D600" s="223" t="s">
        <v>301</v>
      </c>
      <c r="E600" t="s">
        <v>373</v>
      </c>
      <c r="F600" s="224">
        <v>35357</v>
      </c>
      <c r="G600" t="s">
        <v>789</v>
      </c>
      <c r="H600" t="s">
        <v>375</v>
      </c>
      <c r="I600" s="225" t="s">
        <v>61</v>
      </c>
      <c r="J600" s="226" t="s">
        <v>850</v>
      </c>
      <c r="K600">
        <v>2014</v>
      </c>
      <c r="L600" t="s">
        <v>352</v>
      </c>
      <c r="M600"/>
      <c r="N600"/>
      <c r="O600" s="224"/>
      <c r="P600"/>
      <c r="Q600"/>
      <c r="R600"/>
      <c r="S600"/>
      <c r="T600"/>
      <c r="U600"/>
      <c r="V600"/>
      <c r="W600"/>
      <c r="Z600"/>
      <c r="AC600" s="228"/>
      <c r="AD600"/>
      <c r="AE600" s="53">
        <v>3</v>
      </c>
    </row>
    <row r="601" spans="1:31" ht="27.75" x14ac:dyDescent="0.2">
      <c r="A601" s="222"/>
      <c r="B601" s="223"/>
      <c r="C601" s="223"/>
      <c r="D601" s="223"/>
      <c r="E601"/>
      <c r="F601" s="224"/>
      <c r="G601"/>
      <c r="H601"/>
      <c r="I601" s="225"/>
      <c r="J601" s="226"/>
      <c r="K601"/>
      <c r="L601"/>
      <c r="M601"/>
      <c r="N601"/>
      <c r="O601" s="224"/>
      <c r="P601"/>
      <c r="Q601"/>
      <c r="R601"/>
      <c r="S601"/>
      <c r="T601"/>
      <c r="U601"/>
      <c r="V601"/>
      <c r="W601"/>
      <c r="Z601"/>
      <c r="AC601" s="228"/>
      <c r="AD601"/>
    </row>
    <row r="602" spans="1:31" ht="27.75" x14ac:dyDescent="0.2">
      <c r="A602" s="236">
        <v>212600</v>
      </c>
      <c r="B602" s="237" t="s">
        <v>1989</v>
      </c>
      <c r="C602" s="237" t="s">
        <v>1557</v>
      </c>
      <c r="D602" s="237" t="s">
        <v>1990</v>
      </c>
      <c r="E602" t="s">
        <v>373</v>
      </c>
      <c r="F602" s="224">
        <v>32669</v>
      </c>
      <c r="G602" t="s">
        <v>1558</v>
      </c>
      <c r="H602" t="s">
        <v>375</v>
      </c>
      <c r="I602" s="225" t="s">
        <v>1888</v>
      </c>
      <c r="J602" s="226">
        <v>0</v>
      </c>
      <c r="K602">
        <v>0</v>
      </c>
      <c r="L602">
        <v>0</v>
      </c>
      <c r="M602"/>
      <c r="N602"/>
      <c r="O602" s="224"/>
      <c r="P602"/>
      <c r="Q602"/>
      <c r="R602"/>
      <c r="S602"/>
      <c r="T602"/>
      <c r="U602"/>
      <c r="V602"/>
      <c r="W602"/>
      <c r="Z602"/>
      <c r="AC602" s="241"/>
      <c r="AD602" t="s">
        <v>660</v>
      </c>
      <c r="AE602" s="53">
        <v>4</v>
      </c>
    </row>
    <row r="603" spans="1:31" ht="27.75" x14ac:dyDescent="0.2">
      <c r="A603" s="222">
        <v>212608</v>
      </c>
      <c r="B603" s="223" t="s">
        <v>1555</v>
      </c>
      <c r="C603" s="223" t="s">
        <v>1556</v>
      </c>
      <c r="D603" s="223" t="s">
        <v>227</v>
      </c>
      <c r="E603" t="s">
        <v>374</v>
      </c>
      <c r="F603" s="224">
        <v>32602</v>
      </c>
      <c r="G603" t="s">
        <v>789</v>
      </c>
      <c r="H603" t="s">
        <v>375</v>
      </c>
      <c r="I603" s="225" t="s">
        <v>61</v>
      </c>
      <c r="J603" s="226" t="s">
        <v>353</v>
      </c>
      <c r="K603">
        <v>2008</v>
      </c>
      <c r="L603" t="s">
        <v>352</v>
      </c>
      <c r="M603"/>
      <c r="N603"/>
      <c r="O603" s="224"/>
      <c r="P603"/>
      <c r="Q603"/>
      <c r="R603"/>
      <c r="S603"/>
      <c r="T603"/>
      <c r="U603"/>
      <c r="V603"/>
      <c r="W603"/>
      <c r="Z603"/>
      <c r="AC603" s="228"/>
      <c r="AD603"/>
      <c r="AE603" s="53">
        <v>2</v>
      </c>
    </row>
    <row r="604" spans="1:31" ht="27.75" x14ac:dyDescent="0.2">
      <c r="A604" s="222"/>
      <c r="B604" s="223"/>
      <c r="C604" s="223"/>
      <c r="D604" s="223"/>
      <c r="E604"/>
      <c r="F604" s="224"/>
      <c r="G604"/>
      <c r="H604"/>
      <c r="I604" s="225"/>
      <c r="J604" s="226"/>
      <c r="K604"/>
      <c r="L604"/>
      <c r="M604"/>
      <c r="N604"/>
      <c r="O604" s="224"/>
      <c r="P604"/>
      <c r="Q604"/>
      <c r="R604"/>
      <c r="S604"/>
      <c r="T604"/>
      <c r="U604"/>
      <c r="V604"/>
      <c r="W604"/>
      <c r="Z604"/>
      <c r="AC604" s="228"/>
      <c r="AD604"/>
    </row>
    <row r="605" spans="1:31" ht="27.75" x14ac:dyDescent="0.2">
      <c r="A605" s="222"/>
      <c r="B605" s="223"/>
      <c r="C605" s="223"/>
      <c r="D605" s="223"/>
      <c r="E605"/>
      <c r="F605" s="224"/>
      <c r="G605"/>
      <c r="H605"/>
      <c r="I605" s="225"/>
      <c r="J605" s="226"/>
      <c r="K605"/>
      <c r="L605"/>
      <c r="M605"/>
      <c r="N605"/>
      <c r="O605" s="224"/>
      <c r="P605"/>
      <c r="Q605"/>
      <c r="R605"/>
      <c r="S605"/>
      <c r="T605"/>
      <c r="U605"/>
      <c r="V605"/>
      <c r="W605"/>
      <c r="Z605"/>
      <c r="AC605" s="228"/>
      <c r="AD605"/>
    </row>
    <row r="606" spans="1:31" ht="27.75" x14ac:dyDescent="0.2">
      <c r="A606" s="222">
        <v>212625</v>
      </c>
      <c r="B606" s="223" t="s">
        <v>1625</v>
      </c>
      <c r="C606" s="223" t="s">
        <v>63</v>
      </c>
      <c r="D606" s="223" t="s">
        <v>285</v>
      </c>
      <c r="E606" t="s">
        <v>374</v>
      </c>
      <c r="F606" s="224">
        <v>34328</v>
      </c>
      <c r="G606" t="s">
        <v>814</v>
      </c>
      <c r="H606" t="s">
        <v>375</v>
      </c>
      <c r="I606" s="225" t="s">
        <v>61</v>
      </c>
      <c r="J606" s="226" t="s">
        <v>376</v>
      </c>
      <c r="K606">
        <v>2016</v>
      </c>
      <c r="L606" t="s">
        <v>354</v>
      </c>
      <c r="M606"/>
      <c r="N606"/>
      <c r="O606" s="224"/>
      <c r="P606"/>
      <c r="Q606"/>
      <c r="R606"/>
      <c r="S606"/>
      <c r="T606"/>
      <c r="U606"/>
      <c r="V606"/>
      <c r="W606"/>
      <c r="Z606"/>
      <c r="AC606" s="228"/>
      <c r="AD606"/>
      <c r="AE606" s="53">
        <v>3</v>
      </c>
    </row>
    <row r="607" spans="1:31" ht="27.75" x14ac:dyDescent="0.2">
      <c r="A607" s="222"/>
      <c r="B607" s="223"/>
      <c r="C607" s="223"/>
      <c r="D607" s="223"/>
      <c r="E607"/>
      <c r="F607" s="224"/>
      <c r="G607"/>
      <c r="H607"/>
      <c r="I607" s="225"/>
      <c r="J607" s="226"/>
      <c r="K607"/>
      <c r="L607"/>
      <c r="M607"/>
      <c r="N607"/>
      <c r="O607" s="224"/>
      <c r="P607"/>
      <c r="Q607"/>
      <c r="R607"/>
      <c r="S607"/>
      <c r="T607"/>
      <c r="U607"/>
      <c r="V607"/>
      <c r="W607"/>
      <c r="Z607"/>
      <c r="AC607" s="228"/>
      <c r="AD607"/>
    </row>
    <row r="608" spans="1:31" ht="27.75" x14ac:dyDescent="0.2">
      <c r="A608" s="222">
        <v>212629</v>
      </c>
      <c r="B608" s="223" t="s">
        <v>1254</v>
      </c>
      <c r="C608" s="223" t="s">
        <v>1073</v>
      </c>
      <c r="D608" s="223" t="s">
        <v>323</v>
      </c>
      <c r="E608" t="s">
        <v>374</v>
      </c>
      <c r="F608" s="224">
        <v>34628</v>
      </c>
      <c r="G608" t="s">
        <v>826</v>
      </c>
      <c r="H608" t="s">
        <v>375</v>
      </c>
      <c r="I608" s="225" t="s">
        <v>61</v>
      </c>
      <c r="J608" s="226" t="s">
        <v>376</v>
      </c>
      <c r="K608">
        <v>2013</v>
      </c>
      <c r="L608" t="s">
        <v>352</v>
      </c>
      <c r="M608"/>
      <c r="N608"/>
      <c r="O608" s="224"/>
      <c r="P608"/>
      <c r="Q608"/>
      <c r="R608"/>
      <c r="S608"/>
      <c r="T608"/>
      <c r="U608"/>
      <c r="V608"/>
      <c r="W608"/>
      <c r="Z608"/>
      <c r="AC608" s="228"/>
      <c r="AD608"/>
      <c r="AE608" s="53">
        <v>3</v>
      </c>
    </row>
    <row r="609" spans="1:31" ht="27.75" x14ac:dyDescent="0.2">
      <c r="A609" s="222">
        <v>212630</v>
      </c>
      <c r="B609" s="223" t="s">
        <v>1032</v>
      </c>
      <c r="C609" s="223" t="s">
        <v>76</v>
      </c>
      <c r="D609" s="223" t="s">
        <v>1991</v>
      </c>
      <c r="E609" t="s">
        <v>374</v>
      </c>
      <c r="F609" s="224">
        <v>34335</v>
      </c>
      <c r="G609" t="s">
        <v>1033</v>
      </c>
      <c r="H609" t="s">
        <v>375</v>
      </c>
      <c r="I609" s="225" t="s">
        <v>61</v>
      </c>
      <c r="J609" s="226" t="s">
        <v>353</v>
      </c>
      <c r="K609">
        <v>2011</v>
      </c>
      <c r="L609" t="s">
        <v>354</v>
      </c>
      <c r="M609"/>
      <c r="N609"/>
      <c r="O609" s="224"/>
      <c r="P609"/>
      <c r="Q609"/>
      <c r="R609"/>
      <c r="S609"/>
      <c r="T609"/>
      <c r="U609"/>
      <c r="V609"/>
      <c r="W609"/>
      <c r="Z609"/>
      <c r="AC609" s="228"/>
      <c r="AD609"/>
      <c r="AE609" s="53">
        <v>5</v>
      </c>
    </row>
    <row r="610" spans="1:31" ht="27.75" x14ac:dyDescent="0.2">
      <c r="A610" s="222">
        <v>212631</v>
      </c>
      <c r="B610" s="223" t="s">
        <v>1992</v>
      </c>
      <c r="C610" s="223" t="s">
        <v>90</v>
      </c>
      <c r="D610" s="223" t="s">
        <v>285</v>
      </c>
      <c r="E610" t="s">
        <v>373</v>
      </c>
      <c r="F610" s="224">
        <v>30739</v>
      </c>
      <c r="G610" t="s">
        <v>880</v>
      </c>
      <c r="H610" t="s">
        <v>375</v>
      </c>
      <c r="I610" s="225" t="s">
        <v>61</v>
      </c>
      <c r="J610" s="226" t="s">
        <v>376</v>
      </c>
      <c r="K610">
        <v>2007</v>
      </c>
      <c r="L610" t="s">
        <v>365</v>
      </c>
      <c r="M610"/>
      <c r="N610"/>
      <c r="O610" s="224"/>
      <c r="P610"/>
      <c r="Q610"/>
      <c r="R610"/>
      <c r="S610"/>
      <c r="T610"/>
      <c r="U610"/>
      <c r="V610"/>
      <c r="W610"/>
      <c r="Z610"/>
      <c r="AC610" s="227"/>
      <c r="AD610"/>
      <c r="AE610" s="53" t="s">
        <v>2187</v>
      </c>
    </row>
    <row r="611" spans="1:31" ht="27.75" x14ac:dyDescent="0.2">
      <c r="A611" s="222"/>
      <c r="B611" s="223"/>
      <c r="C611" s="223"/>
      <c r="D611" s="223"/>
      <c r="E611"/>
      <c r="F611" s="224"/>
      <c r="G611"/>
      <c r="H611"/>
      <c r="I611" s="225"/>
      <c r="J611" s="226"/>
      <c r="K611"/>
      <c r="L611"/>
      <c r="M611"/>
      <c r="N611"/>
      <c r="O611" s="224"/>
      <c r="P611"/>
      <c r="Q611"/>
      <c r="R611"/>
      <c r="S611"/>
      <c r="T611"/>
      <c r="U611"/>
      <c r="V611"/>
      <c r="W611"/>
      <c r="Z611"/>
      <c r="AC611" s="228"/>
      <c r="AD611"/>
    </row>
    <row r="612" spans="1:31" ht="27.75" x14ac:dyDescent="0.2">
      <c r="A612" s="222">
        <v>212636</v>
      </c>
      <c r="B612" s="223" t="s">
        <v>1148</v>
      </c>
      <c r="C612" s="223" t="s">
        <v>122</v>
      </c>
      <c r="D612" s="223" t="s">
        <v>939</v>
      </c>
      <c r="E612" t="s">
        <v>373</v>
      </c>
      <c r="F612" s="224">
        <v>35920</v>
      </c>
      <c r="G612" t="s">
        <v>1149</v>
      </c>
      <c r="H612" t="s">
        <v>375</v>
      </c>
      <c r="I612" s="225" t="s">
        <v>61</v>
      </c>
      <c r="J612" s="226" t="s">
        <v>353</v>
      </c>
      <c r="K612">
        <v>2016</v>
      </c>
      <c r="L612" t="s">
        <v>364</v>
      </c>
      <c r="M612"/>
      <c r="N612"/>
      <c r="O612" s="224"/>
      <c r="P612"/>
      <c r="Q612"/>
      <c r="R612"/>
      <c r="S612"/>
      <c r="T612"/>
      <c r="U612"/>
      <c r="V612"/>
      <c r="W612"/>
      <c r="Z612"/>
      <c r="AC612" s="228"/>
      <c r="AD612"/>
      <c r="AE612" s="53">
        <v>5</v>
      </c>
    </row>
    <row r="613" spans="1:31" ht="27.75" x14ac:dyDescent="0.2">
      <c r="A613" s="222"/>
      <c r="B613" s="223"/>
      <c r="C613" s="223"/>
      <c r="D613" s="223"/>
      <c r="E613"/>
      <c r="F613" s="224"/>
      <c r="G613"/>
      <c r="H613"/>
      <c r="I613" s="225"/>
      <c r="J613" s="226"/>
      <c r="K613"/>
      <c r="L613"/>
      <c r="M613"/>
      <c r="N613"/>
      <c r="O613" s="224"/>
      <c r="P613"/>
      <c r="Q613"/>
      <c r="R613"/>
      <c r="S613"/>
      <c r="T613"/>
      <c r="U613"/>
      <c r="V613"/>
      <c r="W613"/>
      <c r="Z613"/>
      <c r="AC613" s="228"/>
      <c r="AD613"/>
    </row>
    <row r="614" spans="1:31" ht="27.75" x14ac:dyDescent="0.2">
      <c r="A614" s="222"/>
      <c r="B614" s="223"/>
      <c r="C614" s="223"/>
      <c r="D614" s="223"/>
      <c r="E614"/>
      <c r="F614" s="224"/>
      <c r="G614"/>
      <c r="H614"/>
      <c r="I614" s="225"/>
      <c r="J614" s="226"/>
      <c r="K614"/>
      <c r="L614"/>
      <c r="M614"/>
      <c r="N614"/>
      <c r="O614" s="224"/>
      <c r="P614"/>
      <c r="Q614"/>
      <c r="R614"/>
      <c r="S614"/>
      <c r="T614"/>
      <c r="U614"/>
      <c r="V614"/>
      <c r="W614"/>
      <c r="Z614"/>
      <c r="AC614" s="228"/>
      <c r="AD614"/>
    </row>
    <row r="615" spans="1:31" ht="27.75" x14ac:dyDescent="0.2">
      <c r="A615" s="222">
        <v>212644</v>
      </c>
      <c r="B615" s="223" t="s">
        <v>1365</v>
      </c>
      <c r="C615" s="223" t="s">
        <v>149</v>
      </c>
      <c r="D615" s="223" t="s">
        <v>1993</v>
      </c>
      <c r="E615" t="s">
        <v>373</v>
      </c>
      <c r="F615" s="224">
        <v>35947</v>
      </c>
      <c r="G615" t="s">
        <v>1366</v>
      </c>
      <c r="H615" t="s">
        <v>375</v>
      </c>
      <c r="I615" s="225" t="s">
        <v>61</v>
      </c>
      <c r="J615" s="226" t="s">
        <v>376</v>
      </c>
      <c r="K615">
        <v>2016</v>
      </c>
      <c r="L615" t="s">
        <v>364</v>
      </c>
      <c r="M615"/>
      <c r="N615"/>
      <c r="O615" s="224"/>
      <c r="P615"/>
      <c r="Q615"/>
      <c r="R615"/>
      <c r="S615"/>
      <c r="T615"/>
      <c r="U615"/>
      <c r="V615"/>
      <c r="W615"/>
      <c r="Z615"/>
      <c r="AC615" s="228"/>
      <c r="AD615"/>
      <c r="AE615" s="53">
        <v>4</v>
      </c>
    </row>
    <row r="616" spans="1:31" ht="27.75" x14ac:dyDescent="0.2">
      <c r="A616" s="222"/>
      <c r="B616" s="223"/>
      <c r="C616" s="223"/>
      <c r="D616" s="223"/>
      <c r="E616"/>
      <c r="F616" s="224"/>
      <c r="G616"/>
      <c r="H616"/>
      <c r="I616" s="225"/>
      <c r="J616" s="226"/>
      <c r="K616"/>
      <c r="L616"/>
      <c r="M616"/>
      <c r="N616"/>
      <c r="O616" s="224"/>
      <c r="P616"/>
      <c r="Q616"/>
      <c r="R616"/>
      <c r="S616"/>
      <c r="T616"/>
      <c r="U616"/>
      <c r="V616"/>
      <c r="W616"/>
      <c r="Z616"/>
      <c r="AC616" s="228"/>
      <c r="AD616"/>
    </row>
    <row r="617" spans="1:31" ht="27.75" x14ac:dyDescent="0.2">
      <c r="A617" s="222"/>
      <c r="B617" s="223"/>
      <c r="C617" s="223"/>
      <c r="D617" s="223"/>
      <c r="E617"/>
      <c r="F617" s="224"/>
      <c r="G617"/>
      <c r="H617"/>
      <c r="I617" s="225"/>
      <c r="J617" s="226"/>
      <c r="K617"/>
      <c r="L617"/>
      <c r="M617"/>
      <c r="N617"/>
      <c r="O617" s="224"/>
      <c r="P617"/>
      <c r="Q617"/>
      <c r="R617"/>
      <c r="S617"/>
      <c r="T617"/>
      <c r="U617"/>
      <c r="V617"/>
      <c r="W617"/>
      <c r="Z617"/>
      <c r="AC617" s="228"/>
      <c r="AD617"/>
    </row>
    <row r="618" spans="1:31" ht="27.75" x14ac:dyDescent="0.2">
      <c r="A618" s="222"/>
      <c r="B618" s="223"/>
      <c r="C618" s="223"/>
      <c r="D618" s="223"/>
      <c r="E618"/>
      <c r="F618" s="224"/>
      <c r="G618"/>
      <c r="H618"/>
      <c r="I618" s="225"/>
      <c r="J618" s="226"/>
      <c r="K618"/>
      <c r="L618"/>
      <c r="M618"/>
      <c r="N618"/>
      <c r="O618" s="224"/>
      <c r="P618"/>
      <c r="Q618"/>
      <c r="R618"/>
      <c r="S618"/>
      <c r="T618"/>
      <c r="U618"/>
      <c r="V618"/>
      <c r="W618"/>
      <c r="Z618"/>
      <c r="AC618" s="228"/>
      <c r="AD618"/>
    </row>
    <row r="619" spans="1:31" ht="27.75" x14ac:dyDescent="0.2">
      <c r="A619" s="222"/>
      <c r="B619" s="223"/>
      <c r="C619" s="223"/>
      <c r="D619" s="223"/>
      <c r="E619"/>
      <c r="F619" s="224"/>
      <c r="G619"/>
      <c r="H619"/>
      <c r="I619" s="225"/>
      <c r="J619" s="226"/>
      <c r="K619"/>
      <c r="L619"/>
      <c r="M619"/>
      <c r="N619"/>
      <c r="O619" s="224"/>
      <c r="P619"/>
      <c r="Q619"/>
      <c r="R619"/>
      <c r="S619"/>
      <c r="T619"/>
      <c r="U619"/>
      <c r="V619"/>
      <c r="W619"/>
      <c r="Z619"/>
      <c r="AC619" s="228"/>
      <c r="AD619"/>
    </row>
    <row r="620" spans="1:31" ht="27.75" x14ac:dyDescent="0.2">
      <c r="A620" s="222">
        <v>212661</v>
      </c>
      <c r="B620" s="223" t="s">
        <v>1118</v>
      </c>
      <c r="C620" s="223" t="s">
        <v>66</v>
      </c>
      <c r="D620" s="223" t="s">
        <v>1119</v>
      </c>
      <c r="E620" t="s">
        <v>374</v>
      </c>
      <c r="F620" s="224">
        <v>35481</v>
      </c>
      <c r="G620" t="s">
        <v>578</v>
      </c>
      <c r="H620" t="s">
        <v>637</v>
      </c>
      <c r="I620" s="225" t="s">
        <v>61</v>
      </c>
      <c r="J620" s="226" t="s">
        <v>376</v>
      </c>
      <c r="K620">
        <v>2015</v>
      </c>
      <c r="L620" t="s">
        <v>354</v>
      </c>
      <c r="M620"/>
      <c r="N620"/>
      <c r="O620" s="224"/>
      <c r="P620"/>
      <c r="Q620"/>
      <c r="R620"/>
      <c r="S620"/>
      <c r="T620"/>
      <c r="U620"/>
      <c r="V620"/>
      <c r="W620"/>
      <c r="Z620"/>
      <c r="AC620" s="227"/>
      <c r="AD620"/>
      <c r="AE620" s="53">
        <v>6</v>
      </c>
    </row>
    <row r="621" spans="1:31" ht="27.75" x14ac:dyDescent="0.2">
      <c r="A621" s="222"/>
      <c r="B621" s="223"/>
      <c r="C621" s="223"/>
      <c r="D621" s="223"/>
      <c r="E621"/>
      <c r="F621" s="224"/>
      <c r="G621"/>
      <c r="H621"/>
      <c r="I621" s="225"/>
      <c r="J621" s="226"/>
      <c r="K621"/>
      <c r="L621"/>
      <c r="M621"/>
      <c r="N621"/>
      <c r="O621" s="224"/>
      <c r="P621"/>
      <c r="Q621"/>
      <c r="R621"/>
      <c r="S621"/>
      <c r="T621"/>
      <c r="U621"/>
      <c r="V621"/>
      <c r="W621"/>
      <c r="Z621"/>
      <c r="AC621" s="228"/>
      <c r="AD621"/>
    </row>
    <row r="622" spans="1:31" ht="27.75" x14ac:dyDescent="0.2">
      <c r="A622" s="222"/>
      <c r="B622" s="223"/>
      <c r="C622" s="223"/>
      <c r="D622" s="223"/>
      <c r="E622"/>
      <c r="F622" s="224"/>
      <c r="G622"/>
      <c r="H622"/>
      <c r="I622" s="225"/>
      <c r="J622" s="226"/>
      <c r="K622"/>
      <c r="L622"/>
      <c r="M622"/>
      <c r="N622"/>
      <c r="O622" s="224"/>
      <c r="P622"/>
      <c r="Q622"/>
      <c r="R622"/>
      <c r="S622"/>
      <c r="T622"/>
      <c r="U622"/>
      <c r="V622"/>
      <c r="W622"/>
      <c r="Z622"/>
      <c r="AC622" s="228"/>
      <c r="AD622"/>
    </row>
    <row r="623" spans="1:31" ht="27.75" x14ac:dyDescent="0.2">
      <c r="A623" s="222">
        <v>212676</v>
      </c>
      <c r="B623" s="223" t="s">
        <v>1754</v>
      </c>
      <c r="C623" s="223" t="s">
        <v>140</v>
      </c>
      <c r="D623" s="223" t="s">
        <v>233</v>
      </c>
      <c r="E623" t="s">
        <v>373</v>
      </c>
      <c r="F623" s="224">
        <v>35770</v>
      </c>
      <c r="G623" t="s">
        <v>789</v>
      </c>
      <c r="H623" t="s">
        <v>375</v>
      </c>
      <c r="I623" s="225" t="s">
        <v>61</v>
      </c>
      <c r="J623" s="226" t="s">
        <v>376</v>
      </c>
      <c r="K623">
        <v>2017</v>
      </c>
      <c r="L623" t="s">
        <v>354</v>
      </c>
      <c r="M623"/>
      <c r="N623"/>
      <c r="O623" s="224"/>
      <c r="P623"/>
      <c r="Q623"/>
      <c r="R623"/>
      <c r="S623"/>
      <c r="T623"/>
      <c r="U623"/>
      <c r="V623"/>
      <c r="W623"/>
      <c r="Z623"/>
      <c r="AC623" s="228"/>
      <c r="AD623"/>
      <c r="AE623" s="53">
        <v>3</v>
      </c>
    </row>
    <row r="624" spans="1:31" ht="27.75" x14ac:dyDescent="0.2">
      <c r="A624" s="222"/>
      <c r="B624" s="223"/>
      <c r="C624" s="223"/>
      <c r="D624" s="223"/>
      <c r="E624"/>
      <c r="F624" s="224"/>
      <c r="G624"/>
      <c r="H624"/>
      <c r="I624" s="225"/>
      <c r="J624" s="226"/>
      <c r="K624"/>
      <c r="L624"/>
      <c r="M624"/>
      <c r="N624"/>
      <c r="O624" s="224"/>
      <c r="P624"/>
      <c r="Q624"/>
      <c r="R624"/>
      <c r="S624"/>
      <c r="T624"/>
      <c r="U624"/>
      <c r="V624"/>
      <c r="W624"/>
      <c r="Z624"/>
      <c r="AC624" s="228"/>
      <c r="AD624"/>
    </row>
    <row r="625" spans="1:31" ht="27.75" x14ac:dyDescent="0.2">
      <c r="A625" s="222">
        <v>212700</v>
      </c>
      <c r="B625" s="223" t="s">
        <v>1652</v>
      </c>
      <c r="C625" s="223" t="s">
        <v>141</v>
      </c>
      <c r="D625" s="223" t="s">
        <v>329</v>
      </c>
      <c r="E625" t="s">
        <v>373</v>
      </c>
      <c r="F625" s="224">
        <v>34639</v>
      </c>
      <c r="G625" t="s">
        <v>578</v>
      </c>
      <c r="H625" t="s">
        <v>375</v>
      </c>
      <c r="I625" s="225" t="s">
        <v>61</v>
      </c>
      <c r="J625" s="226">
        <v>0</v>
      </c>
      <c r="K625">
        <v>0</v>
      </c>
      <c r="L625">
        <v>0</v>
      </c>
      <c r="M625"/>
      <c r="N625"/>
      <c r="O625" s="224"/>
      <c r="P625"/>
      <c r="Q625"/>
      <c r="R625"/>
      <c r="S625"/>
      <c r="T625"/>
      <c r="U625"/>
      <c r="V625"/>
      <c r="W625"/>
      <c r="Z625"/>
      <c r="AC625" s="228"/>
      <c r="AD625"/>
      <c r="AE625" s="53">
        <v>1</v>
      </c>
    </row>
    <row r="626" spans="1:31" ht="27.75" x14ac:dyDescent="0.2">
      <c r="A626" s="222"/>
      <c r="B626" s="223"/>
      <c r="C626" s="223"/>
      <c r="D626" s="223"/>
      <c r="E626"/>
      <c r="F626" s="224"/>
      <c r="G626"/>
      <c r="H626"/>
      <c r="I626" s="225"/>
      <c r="J626" s="226"/>
      <c r="K626"/>
      <c r="L626"/>
      <c r="M626"/>
      <c r="N626"/>
      <c r="O626" s="224"/>
      <c r="P626"/>
      <c r="Q626"/>
      <c r="R626"/>
      <c r="S626"/>
      <c r="T626"/>
      <c r="U626"/>
      <c r="V626"/>
      <c r="W626"/>
      <c r="Z626"/>
      <c r="AC626" s="228"/>
      <c r="AD626"/>
    </row>
    <row r="627" spans="1:31" ht="27.75" x14ac:dyDescent="0.2">
      <c r="A627" s="222"/>
      <c r="B627" s="223"/>
      <c r="C627" s="223"/>
      <c r="D627" s="223"/>
      <c r="E627"/>
      <c r="F627" s="224"/>
      <c r="G627"/>
      <c r="H627"/>
      <c r="I627" s="225"/>
      <c r="J627" s="226"/>
      <c r="K627"/>
      <c r="L627"/>
      <c r="M627"/>
      <c r="N627"/>
      <c r="O627" s="224"/>
      <c r="P627"/>
      <c r="Q627"/>
      <c r="R627"/>
      <c r="S627"/>
      <c r="T627"/>
      <c r="U627"/>
      <c r="V627"/>
      <c r="W627"/>
      <c r="Z627"/>
      <c r="AC627" s="228"/>
      <c r="AD627"/>
    </row>
    <row r="628" spans="1:31" ht="27.75" x14ac:dyDescent="0.2">
      <c r="A628" s="222"/>
      <c r="B628" s="223"/>
      <c r="C628" s="223"/>
      <c r="D628" s="223"/>
      <c r="E628"/>
      <c r="F628" s="224"/>
      <c r="G628"/>
      <c r="H628"/>
      <c r="I628" s="225"/>
      <c r="J628" s="226"/>
      <c r="K628"/>
      <c r="L628"/>
      <c r="M628"/>
      <c r="N628"/>
      <c r="O628" s="224"/>
      <c r="P628"/>
      <c r="Q628"/>
      <c r="R628"/>
      <c r="S628"/>
      <c r="T628"/>
      <c r="U628"/>
      <c r="V628"/>
      <c r="W628"/>
      <c r="Z628"/>
      <c r="AC628" s="228"/>
      <c r="AD628"/>
    </row>
    <row r="629" spans="1:31" ht="27.75" x14ac:dyDescent="0.2">
      <c r="A629" s="222"/>
      <c r="B629" s="223"/>
      <c r="C629" s="223"/>
      <c r="D629" s="223"/>
      <c r="E629"/>
      <c r="F629" s="224"/>
      <c r="G629"/>
      <c r="H629"/>
      <c r="I629" s="225"/>
      <c r="J629" s="226"/>
      <c r="K629"/>
      <c r="L629"/>
      <c r="M629"/>
      <c r="N629"/>
      <c r="O629" s="224"/>
      <c r="P629"/>
      <c r="Q629"/>
      <c r="R629"/>
      <c r="S629"/>
      <c r="T629"/>
      <c r="U629"/>
      <c r="V629"/>
      <c r="W629"/>
      <c r="Z629"/>
      <c r="AC629" s="228"/>
      <c r="AD629"/>
    </row>
    <row r="630" spans="1:31" ht="27.75" x14ac:dyDescent="0.2">
      <c r="A630" s="222"/>
      <c r="B630" s="223"/>
      <c r="C630" s="223"/>
      <c r="D630" s="223"/>
      <c r="E630"/>
      <c r="F630" s="224"/>
      <c r="G630"/>
      <c r="H630"/>
      <c r="I630" s="225"/>
      <c r="J630" s="226"/>
      <c r="K630"/>
      <c r="L630"/>
      <c r="M630"/>
      <c r="N630"/>
      <c r="O630" s="224"/>
      <c r="P630"/>
      <c r="Q630"/>
      <c r="R630"/>
      <c r="S630"/>
      <c r="T630"/>
      <c r="U630"/>
      <c r="V630"/>
      <c r="W630"/>
      <c r="Z630"/>
      <c r="AC630" s="228"/>
      <c r="AD630"/>
    </row>
    <row r="631" spans="1:31" ht="27.75" x14ac:dyDescent="0.2">
      <c r="A631" s="222">
        <v>212712</v>
      </c>
      <c r="B631" s="223" t="s">
        <v>1559</v>
      </c>
      <c r="C631" s="223" t="s">
        <v>173</v>
      </c>
      <c r="D631" s="223" t="s">
        <v>315</v>
      </c>
      <c r="E631" t="s">
        <v>374</v>
      </c>
      <c r="F631" s="224">
        <v>32750</v>
      </c>
      <c r="G631" t="s">
        <v>352</v>
      </c>
      <c r="H631" t="s">
        <v>375</v>
      </c>
      <c r="I631" s="225" t="s">
        <v>61</v>
      </c>
      <c r="J631" s="226">
        <v>0</v>
      </c>
      <c r="K631">
        <v>0</v>
      </c>
      <c r="L631">
        <v>0</v>
      </c>
      <c r="M631"/>
      <c r="N631"/>
      <c r="O631" s="224"/>
      <c r="P631"/>
      <c r="Q631"/>
      <c r="R631"/>
      <c r="S631"/>
      <c r="T631"/>
      <c r="U631"/>
      <c r="V631"/>
      <c r="W631"/>
      <c r="Z631"/>
      <c r="AC631" s="228"/>
      <c r="AD631"/>
      <c r="AE631" s="53">
        <v>1</v>
      </c>
    </row>
    <row r="632" spans="1:31" ht="27.75" x14ac:dyDescent="0.2">
      <c r="A632" s="222"/>
      <c r="B632" s="223"/>
      <c r="C632" s="223"/>
      <c r="D632" s="223"/>
      <c r="E632"/>
      <c r="F632" s="224"/>
      <c r="G632"/>
      <c r="H632"/>
      <c r="I632" s="225"/>
      <c r="J632" s="226"/>
      <c r="K632"/>
      <c r="L632"/>
      <c r="M632"/>
      <c r="N632"/>
      <c r="O632" s="224"/>
      <c r="P632"/>
      <c r="Q632"/>
      <c r="R632"/>
      <c r="S632"/>
      <c r="T632"/>
      <c r="U632"/>
      <c r="V632"/>
      <c r="W632"/>
      <c r="Z632"/>
      <c r="AC632" s="228"/>
      <c r="AD632"/>
    </row>
    <row r="633" spans="1:31" ht="27.75" x14ac:dyDescent="0.2">
      <c r="A633" s="222">
        <v>212716</v>
      </c>
      <c r="B633" s="223" t="s">
        <v>1765</v>
      </c>
      <c r="C633" s="223" t="s">
        <v>66</v>
      </c>
      <c r="D633" s="223" t="s">
        <v>440</v>
      </c>
      <c r="E633" t="s">
        <v>373</v>
      </c>
      <c r="F633" s="224">
        <v>35862</v>
      </c>
      <c r="G633" t="s">
        <v>367</v>
      </c>
      <c r="H633" t="s">
        <v>375</v>
      </c>
      <c r="I633" s="225" t="s">
        <v>61</v>
      </c>
      <c r="J633" s="226" t="s">
        <v>353</v>
      </c>
      <c r="K633">
        <v>2016</v>
      </c>
      <c r="L633" t="s">
        <v>367</v>
      </c>
      <c r="M633"/>
      <c r="N633"/>
      <c r="O633" s="224"/>
      <c r="P633"/>
      <c r="Q633"/>
      <c r="R633"/>
      <c r="S633"/>
      <c r="T633"/>
      <c r="U633"/>
      <c r="V633"/>
      <c r="W633"/>
      <c r="Z633"/>
      <c r="AC633" s="228"/>
      <c r="AD633"/>
      <c r="AE633" s="53">
        <v>2</v>
      </c>
    </row>
    <row r="634" spans="1:31" ht="27.75" x14ac:dyDescent="0.2">
      <c r="A634" s="222"/>
      <c r="B634" s="223"/>
      <c r="C634" s="223"/>
      <c r="D634" s="223"/>
      <c r="E634"/>
      <c r="F634" s="224"/>
      <c r="G634"/>
      <c r="H634"/>
      <c r="I634" s="225"/>
      <c r="J634" s="226"/>
      <c r="K634"/>
      <c r="L634"/>
      <c r="M634"/>
      <c r="N634"/>
      <c r="O634" s="224"/>
      <c r="P634"/>
      <c r="Q634"/>
      <c r="R634"/>
      <c r="S634"/>
      <c r="T634"/>
      <c r="U634"/>
      <c r="V634"/>
      <c r="W634"/>
      <c r="Z634"/>
      <c r="AC634" s="228"/>
      <c r="AD634"/>
    </row>
    <row r="635" spans="1:31" ht="27.75" x14ac:dyDescent="0.2">
      <c r="A635" s="222"/>
      <c r="B635" s="223"/>
      <c r="C635" s="223"/>
      <c r="D635" s="223"/>
      <c r="E635"/>
      <c r="F635" s="224"/>
      <c r="G635"/>
      <c r="H635"/>
      <c r="I635" s="225"/>
      <c r="J635" s="226"/>
      <c r="K635"/>
      <c r="L635"/>
      <c r="M635"/>
      <c r="N635"/>
      <c r="O635" s="224"/>
      <c r="P635"/>
      <c r="Q635"/>
      <c r="R635"/>
      <c r="S635"/>
      <c r="T635"/>
      <c r="U635"/>
      <c r="V635"/>
      <c r="W635"/>
      <c r="Z635"/>
      <c r="AC635" s="228"/>
      <c r="AD635"/>
    </row>
    <row r="636" spans="1:31" ht="27.75" x14ac:dyDescent="0.2">
      <c r="A636" s="222">
        <v>212719</v>
      </c>
      <c r="B636" s="223" t="s">
        <v>771</v>
      </c>
      <c r="C636" s="223" t="s">
        <v>70</v>
      </c>
      <c r="D636" s="223" t="s">
        <v>254</v>
      </c>
      <c r="E636" t="s">
        <v>374</v>
      </c>
      <c r="F636" s="224">
        <v>0</v>
      </c>
      <c r="G636">
        <v>0</v>
      </c>
      <c r="H636">
        <v>0</v>
      </c>
      <c r="I636" s="225" t="s">
        <v>609</v>
      </c>
      <c r="J636" s="226">
        <v>0</v>
      </c>
      <c r="K636">
        <v>0</v>
      </c>
      <c r="L636">
        <v>0</v>
      </c>
      <c r="M636"/>
      <c r="N636"/>
      <c r="O636" s="224"/>
      <c r="P636"/>
      <c r="Q636"/>
      <c r="R636"/>
      <c r="S636"/>
      <c r="T636"/>
      <c r="U636"/>
      <c r="V636"/>
      <c r="W636"/>
      <c r="Z636"/>
      <c r="AC636" s="227"/>
      <c r="AD636"/>
      <c r="AE636" s="53" t="s">
        <v>2170</v>
      </c>
    </row>
    <row r="637" spans="1:31" ht="27.75" x14ac:dyDescent="0.2">
      <c r="A637" s="222">
        <v>212725</v>
      </c>
      <c r="B637" s="223" t="s">
        <v>1506</v>
      </c>
      <c r="C637" s="223" t="s">
        <v>82</v>
      </c>
      <c r="D637" s="223" t="s">
        <v>248</v>
      </c>
      <c r="E637" t="s">
        <v>374</v>
      </c>
      <c r="F637" s="224">
        <v>30501</v>
      </c>
      <c r="G637" t="s">
        <v>1507</v>
      </c>
      <c r="H637" t="s">
        <v>375</v>
      </c>
      <c r="I637" s="225" t="s">
        <v>61</v>
      </c>
      <c r="J637" s="226" t="s">
        <v>353</v>
      </c>
      <c r="K637">
        <v>2001</v>
      </c>
      <c r="L637" t="s">
        <v>361</v>
      </c>
      <c r="M637"/>
      <c r="N637"/>
      <c r="O637" s="224"/>
      <c r="P637"/>
      <c r="Q637"/>
      <c r="R637"/>
      <c r="S637"/>
      <c r="T637"/>
      <c r="U637"/>
      <c r="V637"/>
      <c r="W637"/>
      <c r="Z637"/>
      <c r="AC637" s="228"/>
      <c r="AD637"/>
      <c r="AE637" s="53">
        <v>3</v>
      </c>
    </row>
    <row r="638" spans="1:31" ht="27.75" x14ac:dyDescent="0.2">
      <c r="A638" s="222">
        <v>212726</v>
      </c>
      <c r="B638" s="223" t="s">
        <v>1995</v>
      </c>
      <c r="C638" s="223" t="s">
        <v>711</v>
      </c>
      <c r="D638" s="223" t="s">
        <v>323</v>
      </c>
      <c r="E638" t="s">
        <v>374</v>
      </c>
      <c r="F638" s="224">
        <v>35647</v>
      </c>
      <c r="G638" t="s">
        <v>599</v>
      </c>
      <c r="H638" t="s">
        <v>375</v>
      </c>
      <c r="I638" s="225" t="s">
        <v>61</v>
      </c>
      <c r="J638" s="226" t="s">
        <v>376</v>
      </c>
      <c r="K638">
        <v>2016</v>
      </c>
      <c r="L638" t="s">
        <v>367</v>
      </c>
      <c r="M638"/>
      <c r="N638"/>
      <c r="O638" s="224"/>
      <c r="P638"/>
      <c r="Q638"/>
      <c r="R638"/>
      <c r="S638"/>
      <c r="T638"/>
      <c r="U638"/>
      <c r="V638"/>
      <c r="W638"/>
      <c r="Z638"/>
      <c r="AC638" s="228"/>
      <c r="AD638"/>
      <c r="AE638" s="53">
        <v>5</v>
      </c>
    </row>
    <row r="639" spans="1:31" ht="27.75" x14ac:dyDescent="0.2">
      <c r="A639" s="222">
        <v>212728</v>
      </c>
      <c r="B639" s="223" t="s">
        <v>890</v>
      </c>
      <c r="C639" s="223" t="s">
        <v>891</v>
      </c>
      <c r="D639" s="223" t="s">
        <v>323</v>
      </c>
      <c r="E639" t="s">
        <v>374</v>
      </c>
      <c r="F639" s="224">
        <v>35589</v>
      </c>
      <c r="G639" t="s">
        <v>352</v>
      </c>
      <c r="H639" t="s">
        <v>375</v>
      </c>
      <c r="I639" s="225" t="s">
        <v>61</v>
      </c>
      <c r="J639" s="226">
        <v>0</v>
      </c>
      <c r="K639">
        <v>0</v>
      </c>
      <c r="L639">
        <v>0</v>
      </c>
      <c r="M639"/>
      <c r="N639"/>
      <c r="O639" s="224"/>
      <c r="P639"/>
      <c r="Q639"/>
      <c r="R639"/>
      <c r="S639"/>
      <c r="T639"/>
      <c r="U639"/>
      <c r="V639"/>
      <c r="W639"/>
      <c r="Z639"/>
      <c r="AC639" s="228"/>
      <c r="AD639"/>
      <c r="AE639" s="53" t="s">
        <v>2190</v>
      </c>
    </row>
    <row r="640" spans="1:31" ht="27.75" x14ac:dyDescent="0.2">
      <c r="A640" s="222">
        <v>212734</v>
      </c>
      <c r="B640" s="223" t="s">
        <v>1771</v>
      </c>
      <c r="C640" s="223" t="s">
        <v>785</v>
      </c>
      <c r="D640" s="223" t="s">
        <v>1996</v>
      </c>
      <c r="E640" t="s">
        <v>374</v>
      </c>
      <c r="F640" s="224">
        <v>35972</v>
      </c>
      <c r="G640" t="s">
        <v>789</v>
      </c>
      <c r="H640" t="s">
        <v>375</v>
      </c>
      <c r="I640" s="225" t="s">
        <v>61</v>
      </c>
      <c r="J640" s="226">
        <v>0</v>
      </c>
      <c r="K640">
        <v>0</v>
      </c>
      <c r="L640">
        <v>0</v>
      </c>
      <c r="M640"/>
      <c r="N640"/>
      <c r="O640" s="224"/>
      <c r="P640"/>
      <c r="Q640"/>
      <c r="R640"/>
      <c r="S640"/>
      <c r="T640"/>
      <c r="U640"/>
      <c r="V640"/>
      <c r="W640"/>
      <c r="Z640"/>
      <c r="AC640" s="228"/>
      <c r="AD640"/>
      <c r="AE640" s="53">
        <v>2</v>
      </c>
    </row>
    <row r="641" spans="1:31" ht="27.75" x14ac:dyDescent="0.2">
      <c r="A641" s="222"/>
      <c r="B641" s="223"/>
      <c r="C641" s="223"/>
      <c r="D641" s="223"/>
      <c r="E641"/>
      <c r="F641" s="224"/>
      <c r="G641"/>
      <c r="H641"/>
      <c r="I641" s="225"/>
      <c r="J641" s="226"/>
      <c r="K641"/>
      <c r="L641"/>
      <c r="M641"/>
      <c r="N641"/>
      <c r="O641" s="224"/>
      <c r="P641"/>
      <c r="Q641"/>
      <c r="R641"/>
      <c r="S641"/>
      <c r="T641"/>
      <c r="U641"/>
      <c r="V641"/>
      <c r="W641"/>
      <c r="Z641"/>
      <c r="AC641" s="228"/>
      <c r="AD641"/>
    </row>
    <row r="642" spans="1:31" ht="27.75" x14ac:dyDescent="0.2">
      <c r="A642" s="222"/>
      <c r="B642" s="223"/>
      <c r="C642" s="223"/>
      <c r="D642" s="223"/>
      <c r="E642"/>
      <c r="F642" s="224"/>
      <c r="G642"/>
      <c r="H642"/>
      <c r="I642" s="225"/>
      <c r="J642" s="226"/>
      <c r="K642"/>
      <c r="L642"/>
      <c r="M642"/>
      <c r="N642"/>
      <c r="O642" s="224"/>
      <c r="P642"/>
      <c r="Q642"/>
      <c r="R642"/>
      <c r="S642"/>
      <c r="T642"/>
      <c r="U642"/>
      <c r="V642"/>
      <c r="W642"/>
      <c r="Z642"/>
      <c r="AC642" s="228"/>
      <c r="AD642"/>
    </row>
    <row r="643" spans="1:31" ht="27.75" x14ac:dyDescent="0.2">
      <c r="A643" s="222">
        <v>212738</v>
      </c>
      <c r="B643" s="223" t="s">
        <v>1553</v>
      </c>
      <c r="C643" s="223" t="s">
        <v>94</v>
      </c>
      <c r="D643" s="223" t="s">
        <v>497</v>
      </c>
      <c r="E643" t="s">
        <v>374</v>
      </c>
      <c r="F643" s="224">
        <v>32553</v>
      </c>
      <c r="G643" t="s">
        <v>789</v>
      </c>
      <c r="H643" t="s">
        <v>375</v>
      </c>
      <c r="I643" s="225" t="s">
        <v>61</v>
      </c>
      <c r="J643" s="226" t="s">
        <v>353</v>
      </c>
      <c r="K643">
        <v>2008</v>
      </c>
      <c r="L643" t="s">
        <v>352</v>
      </c>
      <c r="M643"/>
      <c r="N643"/>
      <c r="O643" s="224"/>
      <c r="P643"/>
      <c r="Q643"/>
      <c r="R643"/>
      <c r="S643"/>
      <c r="T643"/>
      <c r="U643"/>
      <c r="V643"/>
      <c r="W643"/>
      <c r="Z643"/>
      <c r="AC643" s="228"/>
      <c r="AD643"/>
      <c r="AE643" s="53">
        <v>3</v>
      </c>
    </row>
    <row r="644" spans="1:31" ht="27.75" x14ac:dyDescent="0.2">
      <c r="A644" s="222">
        <v>212739</v>
      </c>
      <c r="B644" s="223" t="s">
        <v>1709</v>
      </c>
      <c r="C644" s="223" t="s">
        <v>105</v>
      </c>
      <c r="D644" s="223" t="s">
        <v>222</v>
      </c>
      <c r="E644" t="s">
        <v>374</v>
      </c>
      <c r="F644" s="224">
        <v>35231</v>
      </c>
      <c r="G644" t="s">
        <v>789</v>
      </c>
      <c r="H644" t="s">
        <v>375</v>
      </c>
      <c r="I644" s="225" t="s">
        <v>61</v>
      </c>
      <c r="J644" s="226" t="s">
        <v>376</v>
      </c>
      <c r="K644">
        <v>2014</v>
      </c>
      <c r="L644" t="s">
        <v>368</v>
      </c>
      <c r="M644"/>
      <c r="N644"/>
      <c r="O644" s="224"/>
      <c r="P644"/>
      <c r="Q644"/>
      <c r="R644"/>
      <c r="S644"/>
      <c r="T644"/>
      <c r="U644"/>
      <c r="V644"/>
      <c r="W644"/>
      <c r="Z644"/>
      <c r="AC644" s="228"/>
      <c r="AD644"/>
      <c r="AE644" s="53">
        <v>1</v>
      </c>
    </row>
    <row r="645" spans="1:31" ht="27.75" x14ac:dyDescent="0.2">
      <c r="A645" s="222"/>
      <c r="B645" s="223"/>
      <c r="C645" s="223"/>
      <c r="D645" s="223"/>
      <c r="E645"/>
      <c r="F645" s="224"/>
      <c r="G645"/>
      <c r="H645"/>
      <c r="I645" s="225"/>
      <c r="J645" s="226"/>
      <c r="K645"/>
      <c r="L645"/>
      <c r="M645"/>
      <c r="N645"/>
      <c r="O645" s="224"/>
      <c r="P645"/>
      <c r="Q645"/>
      <c r="R645"/>
      <c r="S645"/>
      <c r="T645"/>
      <c r="U645"/>
      <c r="V645"/>
      <c r="W645"/>
      <c r="Z645"/>
      <c r="AC645" s="228"/>
      <c r="AD645"/>
    </row>
    <row r="646" spans="1:31" ht="27.75" x14ac:dyDescent="0.2">
      <c r="A646" s="222">
        <v>212751</v>
      </c>
      <c r="B646" s="223" t="s">
        <v>1781</v>
      </c>
      <c r="C646" s="223" t="s">
        <v>68</v>
      </c>
      <c r="D646" s="223" t="s">
        <v>224</v>
      </c>
      <c r="E646" t="s">
        <v>374</v>
      </c>
      <c r="F646" s="224">
        <v>36023</v>
      </c>
      <c r="G646" t="s">
        <v>815</v>
      </c>
      <c r="H646" t="s">
        <v>375</v>
      </c>
      <c r="I646" s="225" t="s">
        <v>61</v>
      </c>
      <c r="J646" s="226" t="s">
        <v>376</v>
      </c>
      <c r="K646">
        <v>2016</v>
      </c>
      <c r="L646" t="s">
        <v>364</v>
      </c>
      <c r="M646"/>
      <c r="N646"/>
      <c r="O646" s="224"/>
      <c r="P646"/>
      <c r="Q646"/>
      <c r="R646"/>
      <c r="S646"/>
      <c r="T646"/>
      <c r="U646"/>
      <c r="V646"/>
      <c r="W646"/>
      <c r="Z646"/>
      <c r="AC646" s="228"/>
      <c r="AD646"/>
      <c r="AE646" s="53">
        <v>2</v>
      </c>
    </row>
    <row r="647" spans="1:31" ht="27.75" x14ac:dyDescent="0.2">
      <c r="A647" s="222"/>
      <c r="B647" s="223"/>
      <c r="C647" s="223"/>
      <c r="D647" s="223"/>
      <c r="E647"/>
      <c r="F647" s="224"/>
      <c r="G647"/>
      <c r="H647"/>
      <c r="I647" s="225"/>
      <c r="J647" s="226"/>
      <c r="K647"/>
      <c r="L647"/>
      <c r="M647"/>
      <c r="N647"/>
      <c r="O647" s="224"/>
      <c r="P647"/>
      <c r="Q647"/>
      <c r="R647"/>
      <c r="S647"/>
      <c r="T647"/>
      <c r="U647"/>
      <c r="V647"/>
      <c r="W647"/>
      <c r="Z647"/>
      <c r="AC647" s="228"/>
      <c r="AD647"/>
    </row>
    <row r="648" spans="1:31" ht="27.75" x14ac:dyDescent="0.2">
      <c r="A648" s="222"/>
      <c r="B648" s="223"/>
      <c r="C648" s="223"/>
      <c r="D648" s="223"/>
      <c r="E648"/>
      <c r="F648" s="224"/>
      <c r="G648"/>
      <c r="H648"/>
      <c r="I648" s="225"/>
      <c r="J648" s="226"/>
      <c r="K648"/>
      <c r="L648"/>
      <c r="M648"/>
      <c r="N648"/>
      <c r="O648" s="224"/>
      <c r="P648"/>
      <c r="Q648"/>
      <c r="R648"/>
      <c r="S648"/>
      <c r="T648"/>
      <c r="U648"/>
      <c r="V648"/>
      <c r="W648"/>
      <c r="Z648"/>
      <c r="AC648" s="228"/>
      <c r="AD648"/>
    </row>
    <row r="649" spans="1:31" ht="27.75" x14ac:dyDescent="0.2">
      <c r="A649" s="222"/>
      <c r="B649" s="223"/>
      <c r="C649" s="223"/>
      <c r="D649" s="223"/>
      <c r="E649"/>
      <c r="F649" s="224"/>
      <c r="G649"/>
      <c r="H649"/>
      <c r="I649" s="225"/>
      <c r="J649" s="226"/>
      <c r="K649"/>
      <c r="L649"/>
      <c r="M649"/>
      <c r="N649"/>
      <c r="O649" s="224"/>
      <c r="P649"/>
      <c r="Q649"/>
      <c r="R649"/>
      <c r="S649"/>
      <c r="T649"/>
      <c r="U649"/>
      <c r="V649"/>
      <c r="W649"/>
      <c r="Z649"/>
      <c r="AC649" s="228"/>
      <c r="AD649"/>
    </row>
    <row r="650" spans="1:31" ht="27.75" x14ac:dyDescent="0.2">
      <c r="A650" s="222">
        <v>212764</v>
      </c>
      <c r="B650" s="223" t="s">
        <v>1675</v>
      </c>
      <c r="C650" s="223" t="s">
        <v>62</v>
      </c>
      <c r="D650" s="223" t="s">
        <v>1676</v>
      </c>
      <c r="E650" t="s">
        <v>374</v>
      </c>
      <c r="F650" s="224">
        <v>34838</v>
      </c>
      <c r="G650" t="s">
        <v>1677</v>
      </c>
      <c r="H650" t="s">
        <v>375</v>
      </c>
      <c r="I650" s="225" t="s">
        <v>61</v>
      </c>
      <c r="J650" s="226" t="s">
        <v>376</v>
      </c>
      <c r="K650">
        <v>2015</v>
      </c>
      <c r="L650" t="s">
        <v>364</v>
      </c>
      <c r="M650"/>
      <c r="N650"/>
      <c r="O650" s="224"/>
      <c r="P650"/>
      <c r="Q650"/>
      <c r="R650"/>
      <c r="S650"/>
      <c r="T650"/>
      <c r="U650"/>
      <c r="V650"/>
      <c r="W650"/>
      <c r="Z650"/>
      <c r="AC650" s="228"/>
      <c r="AD650"/>
      <c r="AE650" s="53">
        <v>1</v>
      </c>
    </row>
    <row r="651" spans="1:31" ht="27.75" x14ac:dyDescent="0.2">
      <c r="A651" s="222"/>
      <c r="B651" s="223"/>
      <c r="C651" s="223"/>
      <c r="D651" s="223"/>
      <c r="E651"/>
      <c r="F651" s="224"/>
      <c r="G651"/>
      <c r="H651"/>
      <c r="I651" s="225"/>
      <c r="J651" s="226"/>
      <c r="K651"/>
      <c r="L651"/>
      <c r="M651"/>
      <c r="N651"/>
      <c r="O651" s="224"/>
      <c r="P651"/>
      <c r="Q651"/>
      <c r="R651"/>
      <c r="S651"/>
      <c r="T651"/>
      <c r="U651"/>
      <c r="V651"/>
      <c r="W651"/>
      <c r="Z651"/>
      <c r="AC651" s="228"/>
      <c r="AD651"/>
    </row>
    <row r="652" spans="1:31" ht="27.75" x14ac:dyDescent="0.2">
      <c r="A652" s="222">
        <v>212768</v>
      </c>
      <c r="B652" s="223" t="s">
        <v>1723</v>
      </c>
      <c r="C652" s="223" t="s">
        <v>171</v>
      </c>
      <c r="D652" s="223" t="s">
        <v>1235</v>
      </c>
      <c r="E652" t="s">
        <v>373</v>
      </c>
      <c r="F652" s="224">
        <v>35431</v>
      </c>
      <c r="G652" t="s">
        <v>586</v>
      </c>
      <c r="H652" t="s">
        <v>375</v>
      </c>
      <c r="I652" s="225" t="s">
        <v>61</v>
      </c>
      <c r="J652" s="226" t="s">
        <v>376</v>
      </c>
      <c r="K652">
        <v>2015</v>
      </c>
      <c r="L652" t="s">
        <v>352</v>
      </c>
      <c r="M652"/>
      <c r="N652"/>
      <c r="O652" s="224"/>
      <c r="P652"/>
      <c r="Q652"/>
      <c r="R652"/>
      <c r="S652"/>
      <c r="T652"/>
      <c r="U652"/>
      <c r="V652"/>
      <c r="W652"/>
      <c r="Z652"/>
      <c r="AC652" s="228"/>
      <c r="AD652"/>
      <c r="AE652" s="53">
        <v>1</v>
      </c>
    </row>
    <row r="653" spans="1:31" ht="27.75" x14ac:dyDescent="0.2">
      <c r="A653" s="222"/>
      <c r="B653" s="223"/>
      <c r="C653" s="223"/>
      <c r="D653" s="223"/>
      <c r="E653"/>
      <c r="F653" s="224"/>
      <c r="G653"/>
      <c r="H653"/>
      <c r="I653" s="225"/>
      <c r="J653" s="226"/>
      <c r="K653"/>
      <c r="L653"/>
      <c r="M653"/>
      <c r="N653"/>
      <c r="O653" s="224"/>
      <c r="P653"/>
      <c r="Q653"/>
      <c r="R653"/>
      <c r="S653"/>
      <c r="T653"/>
      <c r="U653"/>
      <c r="V653"/>
      <c r="W653"/>
      <c r="Z653"/>
      <c r="AC653" s="228"/>
      <c r="AD653"/>
    </row>
    <row r="654" spans="1:31" ht="27.75" x14ac:dyDescent="0.2">
      <c r="A654" s="222"/>
      <c r="B654" s="223"/>
      <c r="C654" s="223"/>
      <c r="D654" s="223"/>
      <c r="E654"/>
      <c r="F654" s="224"/>
      <c r="G654"/>
      <c r="H654"/>
      <c r="I654" s="225"/>
      <c r="J654" s="226"/>
      <c r="K654"/>
      <c r="L654"/>
      <c r="M654"/>
      <c r="N654"/>
      <c r="O654" s="224"/>
      <c r="P654"/>
      <c r="Q654"/>
      <c r="R654"/>
      <c r="S654"/>
      <c r="T654"/>
      <c r="U654"/>
      <c r="V654"/>
      <c r="W654"/>
      <c r="Z654"/>
      <c r="AC654" s="228"/>
      <c r="AD654"/>
    </row>
    <row r="655" spans="1:31" ht="27.75" x14ac:dyDescent="0.2">
      <c r="A655" s="222">
        <v>212773</v>
      </c>
      <c r="B655" s="223" t="s">
        <v>1010</v>
      </c>
      <c r="C655" s="223" t="s">
        <v>1011</v>
      </c>
      <c r="D655" s="223" t="s">
        <v>276</v>
      </c>
      <c r="E655" t="s">
        <v>374</v>
      </c>
      <c r="F655" s="224">
        <v>33664</v>
      </c>
      <c r="G655" t="s">
        <v>1012</v>
      </c>
      <c r="H655" t="s">
        <v>375</v>
      </c>
      <c r="I655" s="225" t="s">
        <v>61</v>
      </c>
      <c r="J655" s="226" t="s">
        <v>353</v>
      </c>
      <c r="K655">
        <v>2009</v>
      </c>
      <c r="L655" t="s">
        <v>352</v>
      </c>
      <c r="M655"/>
      <c r="N655"/>
      <c r="O655" s="224"/>
      <c r="P655"/>
      <c r="Q655"/>
      <c r="R655"/>
      <c r="S655"/>
      <c r="T655"/>
      <c r="U655"/>
      <c r="V655"/>
      <c r="W655"/>
      <c r="Z655"/>
      <c r="AC655" s="228"/>
      <c r="AD655"/>
      <c r="AE655" s="53">
        <v>5</v>
      </c>
    </row>
    <row r="656" spans="1:31" ht="27.75" x14ac:dyDescent="0.2">
      <c r="A656" s="222"/>
      <c r="B656" s="223"/>
      <c r="C656" s="223"/>
      <c r="D656" s="223"/>
      <c r="E656"/>
      <c r="F656" s="224"/>
      <c r="G656"/>
      <c r="H656"/>
      <c r="I656" s="225"/>
      <c r="J656" s="226"/>
      <c r="K656"/>
      <c r="L656"/>
      <c r="M656"/>
      <c r="N656"/>
      <c r="O656" s="224"/>
      <c r="P656"/>
      <c r="Q656"/>
      <c r="R656"/>
      <c r="S656"/>
      <c r="T656"/>
      <c r="U656"/>
      <c r="V656"/>
      <c r="W656"/>
      <c r="Z656"/>
      <c r="AC656" s="228"/>
      <c r="AD656"/>
    </row>
    <row r="657" spans="1:31" ht="27.75" x14ac:dyDescent="0.2">
      <c r="A657" s="222"/>
      <c r="B657" s="223"/>
      <c r="C657" s="223"/>
      <c r="D657" s="223"/>
      <c r="E657"/>
      <c r="F657" s="224"/>
      <c r="G657"/>
      <c r="H657"/>
      <c r="I657" s="225"/>
      <c r="J657" s="226"/>
      <c r="K657"/>
      <c r="L657"/>
      <c r="M657"/>
      <c r="N657"/>
      <c r="O657" s="224"/>
      <c r="P657"/>
      <c r="Q657"/>
      <c r="R657"/>
      <c r="S657"/>
      <c r="T657"/>
      <c r="U657"/>
      <c r="V657"/>
      <c r="W657"/>
      <c r="Z657"/>
      <c r="AC657" s="228"/>
      <c r="AD657"/>
    </row>
    <row r="658" spans="1:31" ht="27.75" x14ac:dyDescent="0.2">
      <c r="A658" s="222"/>
      <c r="B658" s="223"/>
      <c r="C658" s="223"/>
      <c r="D658" s="223"/>
      <c r="E658"/>
      <c r="F658" s="224"/>
      <c r="G658"/>
      <c r="H658"/>
      <c r="I658" s="225"/>
      <c r="J658" s="226"/>
      <c r="K658"/>
      <c r="L658"/>
      <c r="M658"/>
      <c r="N658"/>
      <c r="O658" s="224"/>
      <c r="P658"/>
      <c r="Q658"/>
      <c r="R658"/>
      <c r="S658"/>
      <c r="T658"/>
      <c r="U658"/>
      <c r="V658"/>
      <c r="W658"/>
      <c r="Z658"/>
      <c r="AC658" s="228"/>
      <c r="AD658"/>
    </row>
    <row r="659" spans="1:31" ht="27.75" x14ac:dyDescent="0.2">
      <c r="A659" s="222"/>
      <c r="B659" s="223"/>
      <c r="C659" s="223"/>
      <c r="D659" s="223"/>
      <c r="E659"/>
      <c r="F659" s="224"/>
      <c r="G659"/>
      <c r="H659"/>
      <c r="I659" s="225"/>
      <c r="J659" s="226"/>
      <c r="K659"/>
      <c r="L659"/>
      <c r="M659"/>
      <c r="N659"/>
      <c r="O659" s="224"/>
      <c r="P659"/>
      <c r="Q659"/>
      <c r="R659"/>
      <c r="S659"/>
      <c r="T659"/>
      <c r="U659"/>
      <c r="V659"/>
      <c r="W659"/>
      <c r="Z659"/>
      <c r="AC659" s="228"/>
      <c r="AD659"/>
    </row>
    <row r="660" spans="1:31" ht="27.75" x14ac:dyDescent="0.2">
      <c r="A660" s="222">
        <v>212788</v>
      </c>
      <c r="B660" s="223" t="s">
        <v>1779</v>
      </c>
      <c r="C660" s="223" t="s">
        <v>114</v>
      </c>
      <c r="D660" s="223" t="s">
        <v>1059</v>
      </c>
      <c r="E660" t="s">
        <v>373</v>
      </c>
      <c r="F660" s="224">
        <v>36013</v>
      </c>
      <c r="G660" t="s">
        <v>567</v>
      </c>
      <c r="H660" t="s">
        <v>375</v>
      </c>
      <c r="I660" s="225" t="s">
        <v>61</v>
      </c>
      <c r="J660" s="226" t="s">
        <v>353</v>
      </c>
      <c r="K660">
        <v>2015</v>
      </c>
      <c r="L660" t="s">
        <v>352</v>
      </c>
      <c r="M660"/>
      <c r="N660"/>
      <c r="O660" s="224"/>
      <c r="P660"/>
      <c r="Q660"/>
      <c r="R660"/>
      <c r="S660"/>
      <c r="T660"/>
      <c r="U660"/>
      <c r="V660"/>
      <c r="W660"/>
      <c r="Z660"/>
      <c r="AC660" s="228"/>
      <c r="AD660"/>
      <c r="AE660" s="53">
        <v>3</v>
      </c>
    </row>
    <row r="661" spans="1:31" ht="27.75" x14ac:dyDescent="0.2">
      <c r="A661" s="222">
        <v>212789</v>
      </c>
      <c r="B661" s="223" t="s">
        <v>1997</v>
      </c>
      <c r="C661" s="223" t="s">
        <v>105</v>
      </c>
      <c r="D661" s="223" t="s">
        <v>224</v>
      </c>
      <c r="E661" t="s">
        <v>374</v>
      </c>
      <c r="F661" s="224">
        <v>36189</v>
      </c>
      <c r="G661" t="s">
        <v>789</v>
      </c>
      <c r="H661" t="s">
        <v>375</v>
      </c>
      <c r="I661" s="225" t="s">
        <v>61</v>
      </c>
      <c r="J661" s="226" t="s">
        <v>353</v>
      </c>
      <c r="K661">
        <v>2016</v>
      </c>
      <c r="L661" t="s">
        <v>352</v>
      </c>
      <c r="M661"/>
      <c r="N661"/>
      <c r="O661" s="224"/>
      <c r="P661"/>
      <c r="Q661"/>
      <c r="R661"/>
      <c r="S661"/>
      <c r="T661"/>
      <c r="U661"/>
      <c r="V661"/>
      <c r="W661"/>
      <c r="Z661"/>
      <c r="AC661" s="228"/>
      <c r="AD661"/>
      <c r="AE661" s="53">
        <v>1</v>
      </c>
    </row>
    <row r="662" spans="1:31" ht="27.75" x14ac:dyDescent="0.2">
      <c r="A662" s="222"/>
      <c r="B662" s="223"/>
      <c r="C662" s="223"/>
      <c r="D662" s="223"/>
      <c r="E662"/>
      <c r="F662" s="224"/>
      <c r="G662"/>
      <c r="H662"/>
      <c r="I662" s="225"/>
      <c r="J662" s="226"/>
      <c r="K662"/>
      <c r="L662"/>
      <c r="M662"/>
      <c r="N662"/>
      <c r="O662" s="224"/>
      <c r="P662"/>
      <c r="Q662"/>
      <c r="R662"/>
      <c r="S662"/>
      <c r="T662"/>
      <c r="U662"/>
      <c r="V662"/>
      <c r="W662"/>
      <c r="Z662"/>
      <c r="AC662" s="228"/>
      <c r="AD662"/>
    </row>
    <row r="663" spans="1:31" ht="27.75" x14ac:dyDescent="0.2">
      <c r="A663" s="222"/>
      <c r="B663" s="223"/>
      <c r="C663" s="223"/>
      <c r="D663" s="223"/>
      <c r="E663"/>
      <c r="F663" s="224"/>
      <c r="G663"/>
      <c r="H663"/>
      <c r="I663" s="225"/>
      <c r="J663" s="226"/>
      <c r="K663"/>
      <c r="L663"/>
      <c r="M663"/>
      <c r="N663"/>
      <c r="O663" s="224"/>
      <c r="P663"/>
      <c r="Q663"/>
      <c r="R663"/>
      <c r="S663"/>
      <c r="T663"/>
      <c r="U663"/>
      <c r="V663"/>
      <c r="W663"/>
      <c r="Z663"/>
      <c r="AC663" s="228"/>
      <c r="AD663"/>
    </row>
    <row r="664" spans="1:31" ht="27.75" x14ac:dyDescent="0.2">
      <c r="A664" s="222">
        <v>212802</v>
      </c>
      <c r="B664" s="223" t="s">
        <v>1784</v>
      </c>
      <c r="C664" s="223" t="s">
        <v>161</v>
      </c>
      <c r="D664" s="223" t="s">
        <v>301</v>
      </c>
      <c r="E664" t="s">
        <v>373</v>
      </c>
      <c r="F664" s="224">
        <v>36039</v>
      </c>
      <c r="G664" t="s">
        <v>789</v>
      </c>
      <c r="H664" t="s">
        <v>375</v>
      </c>
      <c r="I664" s="225" t="s">
        <v>61</v>
      </c>
      <c r="J664" s="226" t="s">
        <v>353</v>
      </c>
      <c r="K664">
        <v>2016</v>
      </c>
      <c r="L664" t="s">
        <v>352</v>
      </c>
      <c r="M664"/>
      <c r="N664"/>
      <c r="O664" s="224"/>
      <c r="P664"/>
      <c r="Q664"/>
      <c r="R664"/>
      <c r="S664"/>
      <c r="T664"/>
      <c r="U664"/>
      <c r="V664"/>
      <c r="W664"/>
      <c r="Z664"/>
      <c r="AC664" s="228"/>
      <c r="AD664"/>
      <c r="AE664" s="53">
        <v>2</v>
      </c>
    </row>
    <row r="665" spans="1:31" ht="27.75" x14ac:dyDescent="0.2">
      <c r="A665" s="222">
        <v>212805</v>
      </c>
      <c r="B665" s="223" t="s">
        <v>1743</v>
      </c>
      <c r="C665" s="223" t="s">
        <v>141</v>
      </c>
      <c r="D665" s="223" t="s">
        <v>468</v>
      </c>
      <c r="E665" t="s">
        <v>373</v>
      </c>
      <c r="F665" s="224">
        <v>35592</v>
      </c>
      <c r="G665" t="s">
        <v>789</v>
      </c>
      <c r="H665" t="s">
        <v>375</v>
      </c>
      <c r="I665" s="225" t="s">
        <v>61</v>
      </c>
      <c r="J665" s="226" t="s">
        <v>376</v>
      </c>
      <c r="K665">
        <v>2015</v>
      </c>
      <c r="L665" t="s">
        <v>352</v>
      </c>
      <c r="M665"/>
      <c r="N665"/>
      <c r="O665" s="224"/>
      <c r="P665"/>
      <c r="Q665"/>
      <c r="R665"/>
      <c r="S665"/>
      <c r="T665"/>
      <c r="U665"/>
      <c r="V665"/>
      <c r="W665"/>
      <c r="Z665"/>
      <c r="AC665" s="228"/>
      <c r="AD665"/>
      <c r="AE665" s="53">
        <v>3</v>
      </c>
    </row>
    <row r="666" spans="1:31" ht="27.75" x14ac:dyDescent="0.2">
      <c r="A666" s="222"/>
      <c r="B666" s="223"/>
      <c r="C666" s="223"/>
      <c r="D666" s="223"/>
      <c r="E666"/>
      <c r="F666" s="224"/>
      <c r="G666"/>
      <c r="H666"/>
      <c r="I666" s="225"/>
      <c r="J666" s="226"/>
      <c r="K666"/>
      <c r="L666"/>
      <c r="M666"/>
      <c r="N666"/>
      <c r="O666" s="224"/>
      <c r="P666"/>
      <c r="Q666"/>
      <c r="R666"/>
      <c r="S666"/>
      <c r="T666"/>
      <c r="U666"/>
      <c r="V666"/>
      <c r="W666"/>
      <c r="Z666"/>
      <c r="AC666" s="227"/>
      <c r="AD666"/>
    </row>
    <row r="667" spans="1:31" ht="27.75" x14ac:dyDescent="0.2">
      <c r="A667" s="222">
        <v>212815</v>
      </c>
      <c r="B667" s="223" t="s">
        <v>1479</v>
      </c>
      <c r="C667" s="223" t="s">
        <v>1480</v>
      </c>
      <c r="D667" s="223" t="s">
        <v>680</v>
      </c>
      <c r="E667" t="s">
        <v>373</v>
      </c>
      <c r="F667" s="224">
        <v>27289</v>
      </c>
      <c r="G667" t="s">
        <v>1481</v>
      </c>
      <c r="H667" t="s">
        <v>375</v>
      </c>
      <c r="I667" s="225" t="s">
        <v>61</v>
      </c>
      <c r="J667" s="226" t="s">
        <v>376</v>
      </c>
      <c r="K667">
        <v>2016</v>
      </c>
      <c r="L667" t="s">
        <v>352</v>
      </c>
      <c r="M667"/>
      <c r="N667"/>
      <c r="O667" s="224"/>
      <c r="P667"/>
      <c r="Q667"/>
      <c r="R667"/>
      <c r="S667"/>
      <c r="T667"/>
      <c r="U667"/>
      <c r="V667"/>
      <c r="W667"/>
      <c r="Z667"/>
      <c r="AC667" s="228"/>
      <c r="AD667"/>
      <c r="AE667" s="53">
        <v>1</v>
      </c>
    </row>
    <row r="668" spans="1:31" ht="27.75" x14ac:dyDescent="0.2">
      <c r="A668" s="222"/>
      <c r="B668" s="223"/>
      <c r="C668" s="223"/>
      <c r="D668" s="223"/>
      <c r="E668"/>
      <c r="F668" s="224"/>
      <c r="G668"/>
      <c r="H668"/>
      <c r="I668" s="225"/>
      <c r="J668" s="226"/>
      <c r="K668"/>
      <c r="L668"/>
      <c r="M668"/>
      <c r="N668"/>
      <c r="O668" s="224"/>
      <c r="P668"/>
      <c r="Q668"/>
      <c r="R668"/>
      <c r="S668"/>
      <c r="T668"/>
      <c r="U668"/>
      <c r="V668"/>
      <c r="W668"/>
      <c r="Z668"/>
      <c r="AC668" s="228"/>
      <c r="AD668"/>
    </row>
    <row r="669" spans="1:31" ht="27.75" x14ac:dyDescent="0.2">
      <c r="A669" s="222"/>
      <c r="B669" s="223"/>
      <c r="C669" s="223"/>
      <c r="D669" s="223"/>
      <c r="E669"/>
      <c r="F669" s="224"/>
      <c r="G669"/>
      <c r="H669"/>
      <c r="I669" s="225"/>
      <c r="J669" s="226"/>
      <c r="K669"/>
      <c r="L669"/>
      <c r="M669"/>
      <c r="N669"/>
      <c r="O669" s="224"/>
      <c r="P669"/>
      <c r="Q669"/>
      <c r="R669"/>
      <c r="S669"/>
      <c r="T669"/>
      <c r="U669"/>
      <c r="V669"/>
      <c r="W669"/>
      <c r="Z669"/>
      <c r="AC669" s="228"/>
      <c r="AD669"/>
    </row>
    <row r="670" spans="1:31" ht="27.75" x14ac:dyDescent="0.2">
      <c r="A670" s="222"/>
      <c r="B670" s="223"/>
      <c r="C670" s="223"/>
      <c r="D670" s="223"/>
      <c r="E670"/>
      <c r="F670" s="224"/>
      <c r="G670"/>
      <c r="H670"/>
      <c r="I670" s="225"/>
      <c r="J670" s="226"/>
      <c r="K670"/>
      <c r="L670"/>
      <c r="M670"/>
      <c r="N670"/>
      <c r="O670" s="224"/>
      <c r="P670"/>
      <c r="Q670"/>
      <c r="R670"/>
      <c r="S670"/>
      <c r="T670"/>
      <c r="U670"/>
      <c r="V670"/>
      <c r="W670"/>
      <c r="Z670"/>
      <c r="AC670" s="228"/>
      <c r="AD670"/>
    </row>
    <row r="671" spans="1:31" ht="27.75" x14ac:dyDescent="0.2">
      <c r="A671" s="222"/>
      <c r="B671" s="223"/>
      <c r="C671" s="223"/>
      <c r="D671" s="223"/>
      <c r="E671"/>
      <c r="F671" s="224"/>
      <c r="G671"/>
      <c r="H671"/>
      <c r="I671" s="225"/>
      <c r="J671" s="226"/>
      <c r="K671"/>
      <c r="L671"/>
      <c r="M671"/>
      <c r="N671"/>
      <c r="O671" s="224"/>
      <c r="P671"/>
      <c r="Q671"/>
      <c r="R671"/>
      <c r="S671"/>
      <c r="T671"/>
      <c r="U671"/>
      <c r="V671"/>
      <c r="W671"/>
      <c r="Z671"/>
      <c r="AC671" s="228"/>
      <c r="AD671"/>
    </row>
    <row r="672" spans="1:31" ht="27.75" x14ac:dyDescent="0.2">
      <c r="A672" s="222"/>
      <c r="B672" s="223"/>
      <c r="C672" s="223"/>
      <c r="D672" s="223"/>
      <c r="E672"/>
      <c r="F672" s="224"/>
      <c r="G672"/>
      <c r="H672"/>
      <c r="I672" s="225"/>
      <c r="J672" s="226"/>
      <c r="K672"/>
      <c r="L672"/>
      <c r="M672"/>
      <c r="N672"/>
      <c r="O672" s="224"/>
      <c r="P672"/>
      <c r="Q672"/>
      <c r="R672"/>
      <c r="S672"/>
      <c r="T672"/>
      <c r="U672"/>
      <c r="V672"/>
      <c r="W672"/>
      <c r="Z672"/>
      <c r="AC672" s="228"/>
      <c r="AD672"/>
    </row>
    <row r="673" spans="1:31" ht="27.75" x14ac:dyDescent="0.2">
      <c r="A673" s="233">
        <v>212841</v>
      </c>
      <c r="B673" s="231" t="s">
        <v>76</v>
      </c>
      <c r="C673" s="231" t="s">
        <v>90</v>
      </c>
      <c r="D673" s="231" t="s">
        <v>248</v>
      </c>
      <c r="E673"/>
      <c r="F673" s="224"/>
      <c r="G673"/>
      <c r="H673"/>
      <c r="I673" s="225" t="s">
        <v>61</v>
      </c>
      <c r="J673" s="226"/>
      <c r="K673"/>
      <c r="L673"/>
      <c r="M673"/>
      <c r="N673"/>
      <c r="O673" s="224"/>
      <c r="P673"/>
      <c r="Q673"/>
      <c r="R673"/>
      <c r="S673"/>
      <c r="T673"/>
      <c r="U673"/>
      <c r="V673"/>
      <c r="W673"/>
      <c r="Z673"/>
      <c r="AC673" s="228"/>
      <c r="AD673"/>
      <c r="AE673" s="53">
        <v>5</v>
      </c>
    </row>
    <row r="674" spans="1:31" ht="27.75" x14ac:dyDescent="0.2">
      <c r="A674" s="222"/>
      <c r="B674" s="223"/>
      <c r="C674" s="223"/>
      <c r="D674" s="223"/>
      <c r="E674"/>
      <c r="F674" s="224"/>
      <c r="G674"/>
      <c r="H674"/>
      <c r="I674" s="225"/>
      <c r="J674" s="226"/>
      <c r="K674"/>
      <c r="L674"/>
      <c r="M674"/>
      <c r="N674"/>
      <c r="O674" s="224"/>
      <c r="P674"/>
      <c r="Q674"/>
      <c r="R674"/>
      <c r="S674"/>
      <c r="T674"/>
      <c r="U674"/>
      <c r="V674"/>
      <c r="W674"/>
      <c r="Z674"/>
      <c r="AC674" s="228"/>
      <c r="AD674"/>
    </row>
    <row r="675" spans="1:31" ht="27.75" x14ac:dyDescent="0.2">
      <c r="A675" s="222"/>
      <c r="B675" s="223"/>
      <c r="C675" s="223"/>
      <c r="D675" s="223"/>
      <c r="E675"/>
      <c r="F675" s="224"/>
      <c r="G675"/>
      <c r="H675"/>
      <c r="I675" s="225"/>
      <c r="J675" s="226"/>
      <c r="K675"/>
      <c r="L675"/>
      <c r="M675"/>
      <c r="N675"/>
      <c r="O675" s="224"/>
      <c r="P675"/>
      <c r="Q675"/>
      <c r="R675"/>
      <c r="S675"/>
      <c r="T675"/>
      <c r="U675"/>
      <c r="V675"/>
      <c r="W675"/>
      <c r="Z675"/>
      <c r="AC675" s="228"/>
      <c r="AD675"/>
    </row>
    <row r="676" spans="1:31" ht="27.75" x14ac:dyDescent="0.2">
      <c r="A676" s="222">
        <v>212853</v>
      </c>
      <c r="B676" s="223" t="s">
        <v>769</v>
      </c>
      <c r="C676" s="223" t="s">
        <v>1015</v>
      </c>
      <c r="D676" s="223" t="s">
        <v>248</v>
      </c>
      <c r="E676" t="s">
        <v>373</v>
      </c>
      <c r="F676" s="224">
        <v>35990</v>
      </c>
      <c r="G676" t="s">
        <v>807</v>
      </c>
      <c r="H676" t="s">
        <v>380</v>
      </c>
      <c r="I676" s="225" t="s">
        <v>61</v>
      </c>
      <c r="J676" s="226" t="s">
        <v>376</v>
      </c>
      <c r="K676">
        <v>2016</v>
      </c>
      <c r="L676" t="s">
        <v>354</v>
      </c>
      <c r="M676"/>
      <c r="N676"/>
      <c r="O676" s="224"/>
      <c r="P676"/>
      <c r="Q676"/>
      <c r="R676"/>
      <c r="S676"/>
      <c r="T676"/>
      <c r="U676"/>
      <c r="V676"/>
      <c r="W676"/>
      <c r="Z676"/>
      <c r="AC676" s="228"/>
      <c r="AD676"/>
      <c r="AE676" s="53">
        <v>1</v>
      </c>
    </row>
    <row r="677" spans="1:31" ht="27.75" x14ac:dyDescent="0.2">
      <c r="A677" s="222"/>
      <c r="B677" s="223"/>
      <c r="C677" s="223"/>
      <c r="D677" s="223"/>
      <c r="E677"/>
      <c r="F677" s="224"/>
      <c r="G677"/>
      <c r="H677"/>
      <c r="I677" s="225"/>
      <c r="J677" s="226"/>
      <c r="K677"/>
      <c r="L677"/>
      <c r="M677"/>
      <c r="N677"/>
      <c r="O677" s="224"/>
      <c r="P677"/>
      <c r="Q677"/>
      <c r="R677"/>
      <c r="S677"/>
      <c r="T677"/>
      <c r="U677"/>
      <c r="V677"/>
      <c r="W677"/>
      <c r="Z677"/>
      <c r="AC677" s="228"/>
      <c r="AD677"/>
    </row>
    <row r="678" spans="1:31" ht="27.75" x14ac:dyDescent="0.2">
      <c r="A678" s="222"/>
      <c r="B678" s="223"/>
      <c r="C678" s="223"/>
      <c r="D678" s="223"/>
      <c r="E678"/>
      <c r="F678" s="224"/>
      <c r="G678"/>
      <c r="H678"/>
      <c r="I678" s="225"/>
      <c r="J678" s="226"/>
      <c r="K678"/>
      <c r="L678"/>
      <c r="M678"/>
      <c r="N678"/>
      <c r="O678" s="224"/>
      <c r="P678"/>
      <c r="Q678"/>
      <c r="R678"/>
      <c r="S678"/>
      <c r="T678"/>
      <c r="U678"/>
      <c r="V678"/>
      <c r="W678"/>
      <c r="Z678"/>
      <c r="AC678" s="228"/>
      <c r="AD678"/>
    </row>
    <row r="679" spans="1:31" ht="27.75" x14ac:dyDescent="0.2">
      <c r="A679" s="222">
        <v>212864</v>
      </c>
      <c r="B679" s="223" t="s">
        <v>1547</v>
      </c>
      <c r="C679" s="223" t="s">
        <v>443</v>
      </c>
      <c r="D679" s="223" t="s">
        <v>245</v>
      </c>
      <c r="E679" t="s">
        <v>373</v>
      </c>
      <c r="F679" s="224">
        <v>32339</v>
      </c>
      <c r="G679" t="s">
        <v>789</v>
      </c>
      <c r="H679" t="s">
        <v>375</v>
      </c>
      <c r="I679" s="225" t="s">
        <v>61</v>
      </c>
      <c r="J679" s="226" t="s">
        <v>376</v>
      </c>
      <c r="K679">
        <v>2007</v>
      </c>
      <c r="L679" t="s">
        <v>352</v>
      </c>
      <c r="M679"/>
      <c r="N679"/>
      <c r="O679" s="224"/>
      <c r="P679"/>
      <c r="Q679"/>
      <c r="R679"/>
      <c r="S679"/>
      <c r="T679"/>
      <c r="U679"/>
      <c r="V679"/>
      <c r="W679"/>
      <c r="Z679"/>
      <c r="AC679" s="228"/>
      <c r="AD679"/>
      <c r="AE679" s="53">
        <v>3</v>
      </c>
    </row>
    <row r="680" spans="1:31" ht="27.75" x14ac:dyDescent="0.2">
      <c r="A680" s="222">
        <v>212865</v>
      </c>
      <c r="B680" s="223" t="s">
        <v>699</v>
      </c>
      <c r="C680" s="223" t="s">
        <v>105</v>
      </c>
      <c r="D680" s="223" t="s">
        <v>275</v>
      </c>
      <c r="E680" t="s">
        <v>373</v>
      </c>
      <c r="F680" s="224">
        <v>33393</v>
      </c>
      <c r="G680" t="s">
        <v>364</v>
      </c>
      <c r="H680" t="s">
        <v>375</v>
      </c>
      <c r="I680" s="225" t="s">
        <v>61</v>
      </c>
      <c r="J680" s="226" t="s">
        <v>376</v>
      </c>
      <c r="K680">
        <v>2016</v>
      </c>
      <c r="L680" t="s">
        <v>352</v>
      </c>
      <c r="M680"/>
      <c r="N680"/>
      <c r="O680" s="224"/>
      <c r="P680"/>
      <c r="Q680"/>
      <c r="R680"/>
      <c r="S680"/>
      <c r="T680"/>
      <c r="U680"/>
      <c r="V680"/>
      <c r="W680"/>
      <c r="Z680"/>
      <c r="AC680" s="228"/>
      <c r="AD680"/>
      <c r="AE680" s="53">
        <v>4</v>
      </c>
    </row>
    <row r="681" spans="1:31" ht="27.75" x14ac:dyDescent="0.2">
      <c r="A681" s="222"/>
      <c r="B681" s="223"/>
      <c r="C681" s="223"/>
      <c r="D681" s="223"/>
      <c r="E681"/>
      <c r="F681" s="224"/>
      <c r="G681"/>
      <c r="H681"/>
      <c r="I681" s="225"/>
      <c r="J681" s="226"/>
      <c r="K681"/>
      <c r="L681"/>
      <c r="M681"/>
      <c r="N681"/>
      <c r="O681" s="224"/>
      <c r="P681"/>
      <c r="Q681"/>
      <c r="R681"/>
      <c r="S681"/>
      <c r="T681"/>
      <c r="U681"/>
      <c r="V681"/>
      <c r="W681"/>
      <c r="Z681"/>
      <c r="AC681" s="228"/>
      <c r="AD681"/>
    </row>
    <row r="682" spans="1:31" ht="27.75" x14ac:dyDescent="0.2">
      <c r="A682" s="222"/>
      <c r="B682" s="223"/>
      <c r="C682" s="223"/>
      <c r="D682" s="223"/>
      <c r="E682"/>
      <c r="F682" s="224"/>
      <c r="G682"/>
      <c r="H682"/>
      <c r="I682" s="225"/>
      <c r="J682" s="226"/>
      <c r="K682"/>
      <c r="L682"/>
      <c r="M682"/>
      <c r="N682"/>
      <c r="O682" s="224"/>
      <c r="P682"/>
      <c r="Q682"/>
      <c r="R682"/>
      <c r="S682"/>
      <c r="T682"/>
      <c r="U682"/>
      <c r="V682"/>
      <c r="W682"/>
      <c r="Z682"/>
      <c r="AC682" s="227"/>
      <c r="AD682"/>
    </row>
    <row r="683" spans="1:31" ht="27.75" x14ac:dyDescent="0.2">
      <c r="A683" s="222">
        <v>212882</v>
      </c>
      <c r="B683" s="223" t="s">
        <v>1665</v>
      </c>
      <c r="C683" s="223" t="s">
        <v>152</v>
      </c>
      <c r="D683" s="223" t="s">
        <v>1998</v>
      </c>
      <c r="E683" t="s">
        <v>374</v>
      </c>
      <c r="F683" s="224">
        <v>34721</v>
      </c>
      <c r="G683" t="s">
        <v>789</v>
      </c>
      <c r="H683" t="s">
        <v>375</v>
      </c>
      <c r="I683" s="225" t="s">
        <v>61</v>
      </c>
      <c r="J683" s="226" t="s">
        <v>376</v>
      </c>
      <c r="K683">
        <v>2013</v>
      </c>
      <c r="L683" t="s">
        <v>352</v>
      </c>
      <c r="M683"/>
      <c r="N683"/>
      <c r="O683" s="224"/>
      <c r="P683"/>
      <c r="Q683"/>
      <c r="R683"/>
      <c r="S683"/>
      <c r="T683"/>
      <c r="U683"/>
      <c r="V683"/>
      <c r="W683"/>
      <c r="Z683"/>
      <c r="AC683" s="228"/>
      <c r="AD683"/>
      <c r="AE683" s="53">
        <v>2</v>
      </c>
    </row>
    <row r="684" spans="1:31" ht="27.75" x14ac:dyDescent="0.2">
      <c r="A684" s="222"/>
      <c r="B684" s="223"/>
      <c r="C684" s="223"/>
      <c r="D684" s="223"/>
      <c r="E684"/>
      <c r="F684" s="224"/>
      <c r="G684"/>
      <c r="H684"/>
      <c r="I684" s="225"/>
      <c r="J684" s="226"/>
      <c r="K684"/>
      <c r="L684"/>
      <c r="M684"/>
      <c r="N684"/>
      <c r="O684" s="224"/>
      <c r="P684"/>
      <c r="Q684"/>
      <c r="R684"/>
      <c r="S684"/>
      <c r="T684"/>
      <c r="U684"/>
      <c r="V684"/>
      <c r="W684"/>
      <c r="Z684"/>
      <c r="AC684" s="228"/>
      <c r="AD684"/>
    </row>
    <row r="685" spans="1:31" ht="27.75" x14ac:dyDescent="0.2">
      <c r="A685" s="222">
        <v>212884</v>
      </c>
      <c r="B685" s="223" t="s">
        <v>1336</v>
      </c>
      <c r="C685" s="223" t="s">
        <v>151</v>
      </c>
      <c r="D685" s="223" t="s">
        <v>438</v>
      </c>
      <c r="E685" t="s">
        <v>374</v>
      </c>
      <c r="F685" s="224">
        <v>35435</v>
      </c>
      <c r="G685" t="s">
        <v>789</v>
      </c>
      <c r="H685" t="s">
        <v>375</v>
      </c>
      <c r="I685" s="225" t="s">
        <v>61</v>
      </c>
      <c r="J685" s="226" t="s">
        <v>376</v>
      </c>
      <c r="K685">
        <v>2014</v>
      </c>
      <c r="L685" t="s">
        <v>352</v>
      </c>
      <c r="M685"/>
      <c r="N685"/>
      <c r="O685" s="224"/>
      <c r="P685"/>
      <c r="Q685"/>
      <c r="R685"/>
      <c r="S685"/>
      <c r="T685"/>
      <c r="U685"/>
      <c r="V685"/>
      <c r="W685"/>
      <c r="Z685"/>
      <c r="AC685" s="228"/>
      <c r="AD685"/>
      <c r="AE685" s="53">
        <v>4</v>
      </c>
    </row>
    <row r="686" spans="1:31" ht="27.75" x14ac:dyDescent="0.2">
      <c r="A686" s="222"/>
      <c r="B686" s="223"/>
      <c r="C686" s="223"/>
      <c r="D686" s="223"/>
      <c r="E686"/>
      <c r="F686" s="224"/>
      <c r="G686"/>
      <c r="H686"/>
      <c r="I686" s="225"/>
      <c r="J686" s="226"/>
      <c r="K686"/>
      <c r="L686"/>
      <c r="M686"/>
      <c r="N686"/>
      <c r="O686" s="224"/>
      <c r="P686"/>
      <c r="Q686"/>
      <c r="R686"/>
      <c r="S686"/>
      <c r="T686"/>
      <c r="U686"/>
      <c r="V686"/>
      <c r="W686"/>
      <c r="Z686"/>
      <c r="AC686" s="228"/>
      <c r="AD686"/>
    </row>
    <row r="687" spans="1:31" ht="27.75" x14ac:dyDescent="0.2">
      <c r="A687" s="222">
        <v>212888</v>
      </c>
      <c r="B687" s="223" t="s">
        <v>1999</v>
      </c>
      <c r="C687" s="223" t="s">
        <v>416</v>
      </c>
      <c r="D687" s="223" t="s">
        <v>258</v>
      </c>
      <c r="E687" t="s">
        <v>374</v>
      </c>
      <c r="F687" s="224">
        <v>33521</v>
      </c>
      <c r="G687" t="s">
        <v>1582</v>
      </c>
      <c r="H687" t="s">
        <v>375</v>
      </c>
      <c r="I687" s="225" t="s">
        <v>61</v>
      </c>
      <c r="J687" s="226" t="s">
        <v>376</v>
      </c>
      <c r="K687">
        <v>2011</v>
      </c>
      <c r="L687" t="s">
        <v>354</v>
      </c>
      <c r="M687"/>
      <c r="N687"/>
      <c r="O687" s="224"/>
      <c r="P687"/>
      <c r="Q687"/>
      <c r="R687"/>
      <c r="S687"/>
      <c r="T687"/>
      <c r="U687"/>
      <c r="V687"/>
      <c r="W687"/>
      <c r="Z687"/>
      <c r="AC687" s="228"/>
      <c r="AD687"/>
      <c r="AE687" s="53">
        <v>3</v>
      </c>
    </row>
    <row r="688" spans="1:31" ht="27.75" x14ac:dyDescent="0.2">
      <c r="A688" s="222"/>
      <c r="B688" s="223"/>
      <c r="C688" s="223"/>
      <c r="D688" s="223"/>
      <c r="E688"/>
      <c r="F688" s="224"/>
      <c r="G688"/>
      <c r="H688"/>
      <c r="I688" s="225"/>
      <c r="J688" s="226"/>
      <c r="K688"/>
      <c r="L688"/>
      <c r="M688"/>
      <c r="N688"/>
      <c r="O688" s="224"/>
      <c r="P688"/>
      <c r="Q688"/>
      <c r="R688"/>
      <c r="S688"/>
      <c r="T688"/>
      <c r="U688"/>
      <c r="V688"/>
      <c r="W688"/>
      <c r="Z688"/>
      <c r="AC688" s="228"/>
      <c r="AD688"/>
    </row>
    <row r="689" spans="1:31" ht="27.75" x14ac:dyDescent="0.2">
      <c r="A689" s="222">
        <v>212895</v>
      </c>
      <c r="B689" s="223" t="s">
        <v>1461</v>
      </c>
      <c r="C689" s="223" t="s">
        <v>65</v>
      </c>
      <c r="D689" s="223" t="s">
        <v>241</v>
      </c>
      <c r="E689" t="s">
        <v>373</v>
      </c>
      <c r="F689" s="224">
        <v>35436</v>
      </c>
      <c r="G689" t="s">
        <v>789</v>
      </c>
      <c r="H689" t="s">
        <v>375</v>
      </c>
      <c r="I689" s="225" t="s">
        <v>61</v>
      </c>
      <c r="J689" s="226" t="s">
        <v>376</v>
      </c>
      <c r="K689">
        <v>2015</v>
      </c>
      <c r="L689" t="s">
        <v>352</v>
      </c>
      <c r="M689"/>
      <c r="N689"/>
      <c r="O689" s="224"/>
      <c r="P689"/>
      <c r="Q689"/>
      <c r="R689"/>
      <c r="S689"/>
      <c r="T689"/>
      <c r="U689"/>
      <c r="V689"/>
      <c r="W689"/>
      <c r="Z689"/>
      <c r="AC689" s="228"/>
      <c r="AD689"/>
      <c r="AE689" s="53">
        <v>1</v>
      </c>
    </row>
    <row r="690" spans="1:31" ht="27.75" x14ac:dyDescent="0.2">
      <c r="A690" s="222">
        <v>212896</v>
      </c>
      <c r="B690" s="223" t="s">
        <v>1776</v>
      </c>
      <c r="C690" s="223" t="s">
        <v>474</v>
      </c>
      <c r="D690" s="223" t="s">
        <v>242</v>
      </c>
      <c r="E690" t="s">
        <v>373</v>
      </c>
      <c r="F690" s="224">
        <v>35996</v>
      </c>
      <c r="G690" t="s">
        <v>789</v>
      </c>
      <c r="H690" t="s">
        <v>375</v>
      </c>
      <c r="I690" s="225" t="s">
        <v>61</v>
      </c>
      <c r="J690" s="226" t="s">
        <v>353</v>
      </c>
      <c r="K690">
        <v>2016</v>
      </c>
      <c r="L690" t="s">
        <v>364</v>
      </c>
      <c r="M690"/>
      <c r="N690"/>
      <c r="O690" s="224"/>
      <c r="P690"/>
      <c r="Q690"/>
      <c r="R690"/>
      <c r="S690"/>
      <c r="T690"/>
      <c r="U690"/>
      <c r="V690"/>
      <c r="W690"/>
      <c r="Z690"/>
      <c r="AC690" s="228"/>
      <c r="AD690"/>
      <c r="AE690" s="53">
        <v>2</v>
      </c>
    </row>
    <row r="691" spans="1:31" ht="27.75" x14ac:dyDescent="0.2">
      <c r="A691" s="222"/>
      <c r="B691" s="223"/>
      <c r="C691" s="223"/>
      <c r="D691" s="223"/>
      <c r="E691"/>
      <c r="F691" s="224"/>
      <c r="G691"/>
      <c r="H691"/>
      <c r="I691" s="225"/>
      <c r="J691" s="226"/>
      <c r="K691"/>
      <c r="L691"/>
      <c r="M691"/>
      <c r="N691"/>
      <c r="O691" s="224"/>
      <c r="P691"/>
      <c r="Q691"/>
      <c r="R691"/>
      <c r="S691"/>
      <c r="T691"/>
      <c r="U691"/>
      <c r="V691"/>
      <c r="W691"/>
      <c r="Z691"/>
      <c r="AC691" s="228"/>
      <c r="AD691"/>
    </row>
    <row r="692" spans="1:31" ht="27.75" x14ac:dyDescent="0.2">
      <c r="A692" s="222"/>
      <c r="B692" s="223"/>
      <c r="C692" s="223"/>
      <c r="D692" s="223"/>
      <c r="E692"/>
      <c r="F692" s="224"/>
      <c r="G692"/>
      <c r="H692"/>
      <c r="I692" s="225"/>
      <c r="J692" s="226"/>
      <c r="K692"/>
      <c r="L692"/>
      <c r="M692"/>
      <c r="N692"/>
      <c r="O692" s="224"/>
      <c r="P692"/>
      <c r="Q692"/>
      <c r="R692"/>
      <c r="S692"/>
      <c r="T692"/>
      <c r="U692"/>
      <c r="V692"/>
      <c r="W692"/>
      <c r="Z692"/>
      <c r="AC692" s="228"/>
      <c r="AD692"/>
    </row>
    <row r="693" spans="1:31" ht="27.75" x14ac:dyDescent="0.2">
      <c r="A693" s="222"/>
      <c r="B693" s="223"/>
      <c r="C693" s="223"/>
      <c r="D693" s="223"/>
      <c r="E693"/>
      <c r="F693" s="224"/>
      <c r="G693"/>
      <c r="H693"/>
      <c r="I693" s="225"/>
      <c r="J693" s="226"/>
      <c r="K693"/>
      <c r="L693"/>
      <c r="M693"/>
      <c r="N693"/>
      <c r="O693" s="224"/>
      <c r="P693"/>
      <c r="Q693"/>
      <c r="R693"/>
      <c r="S693"/>
      <c r="T693"/>
      <c r="U693"/>
      <c r="V693"/>
      <c r="W693"/>
      <c r="Z693"/>
      <c r="AC693" s="228"/>
      <c r="AD693"/>
    </row>
    <row r="694" spans="1:31" ht="27.75" x14ac:dyDescent="0.2">
      <c r="A694" s="222"/>
      <c r="B694" s="223"/>
      <c r="C694" s="223"/>
      <c r="D694" s="223"/>
      <c r="E694"/>
      <c r="F694" s="224"/>
      <c r="G694"/>
      <c r="H694"/>
      <c r="I694" s="225"/>
      <c r="J694" s="226"/>
      <c r="K694"/>
      <c r="L694"/>
      <c r="M694"/>
      <c r="N694"/>
      <c r="O694" s="224"/>
      <c r="P694"/>
      <c r="Q694"/>
      <c r="R694"/>
      <c r="S694"/>
      <c r="T694"/>
      <c r="U694"/>
      <c r="V694"/>
      <c r="W694"/>
      <c r="Z694"/>
      <c r="AC694" s="228"/>
      <c r="AD694"/>
    </row>
    <row r="695" spans="1:31" ht="27.75" x14ac:dyDescent="0.2">
      <c r="A695" s="222"/>
      <c r="B695" s="223"/>
      <c r="C695" s="223"/>
      <c r="D695" s="223"/>
      <c r="E695"/>
      <c r="F695" s="224"/>
      <c r="G695"/>
      <c r="H695"/>
      <c r="I695" s="225"/>
      <c r="J695" s="226"/>
      <c r="K695"/>
      <c r="L695"/>
      <c r="M695"/>
      <c r="N695"/>
      <c r="O695" s="224"/>
      <c r="P695"/>
      <c r="Q695"/>
      <c r="R695"/>
      <c r="S695"/>
      <c r="T695"/>
      <c r="U695"/>
      <c r="V695"/>
      <c r="W695"/>
      <c r="Z695"/>
      <c r="AC695" s="228"/>
      <c r="AD695"/>
    </row>
    <row r="696" spans="1:31" ht="27.75" x14ac:dyDescent="0.2">
      <c r="A696" s="222"/>
      <c r="B696" s="223"/>
      <c r="C696" s="223"/>
      <c r="D696" s="223"/>
      <c r="E696"/>
      <c r="F696" s="224"/>
      <c r="G696"/>
      <c r="H696"/>
      <c r="I696" s="225"/>
      <c r="J696" s="226"/>
      <c r="K696"/>
      <c r="L696"/>
      <c r="M696"/>
      <c r="N696"/>
      <c r="O696" s="224"/>
      <c r="P696"/>
      <c r="Q696"/>
      <c r="R696"/>
      <c r="S696"/>
      <c r="T696"/>
      <c r="U696"/>
      <c r="V696"/>
      <c r="W696"/>
      <c r="Z696"/>
      <c r="AC696" s="228"/>
      <c r="AD696"/>
    </row>
    <row r="697" spans="1:31" ht="27.75" x14ac:dyDescent="0.2">
      <c r="A697" s="222">
        <v>212923</v>
      </c>
      <c r="B697" s="223" t="s">
        <v>1112</v>
      </c>
      <c r="C697" s="223" t="s">
        <v>871</v>
      </c>
      <c r="D697" s="223" t="s">
        <v>2000</v>
      </c>
      <c r="E697" t="s">
        <v>374</v>
      </c>
      <c r="F697" s="224">
        <v>35445</v>
      </c>
      <c r="G697" t="s">
        <v>1113</v>
      </c>
      <c r="H697" t="s">
        <v>375</v>
      </c>
      <c r="I697" s="225" t="s">
        <v>61</v>
      </c>
      <c r="J697" s="226" t="s">
        <v>376</v>
      </c>
      <c r="K697">
        <v>2016</v>
      </c>
      <c r="L697" t="s">
        <v>360</v>
      </c>
      <c r="M697"/>
      <c r="N697"/>
      <c r="O697" s="224"/>
      <c r="P697"/>
      <c r="Q697"/>
      <c r="R697"/>
      <c r="S697"/>
      <c r="T697"/>
      <c r="U697"/>
      <c r="V697"/>
      <c r="W697"/>
      <c r="Z697"/>
      <c r="AC697" s="228"/>
      <c r="AD697"/>
      <c r="AE697" s="53">
        <v>5</v>
      </c>
    </row>
    <row r="698" spans="1:31" ht="27.75" x14ac:dyDescent="0.2">
      <c r="A698" s="222"/>
      <c r="B698" s="223"/>
      <c r="C698" s="223"/>
      <c r="D698" s="223"/>
      <c r="E698"/>
      <c r="F698" s="224"/>
      <c r="G698"/>
      <c r="H698"/>
      <c r="I698" s="225"/>
      <c r="J698" s="226"/>
      <c r="K698"/>
      <c r="L698"/>
      <c r="M698"/>
      <c r="N698"/>
      <c r="O698" s="224"/>
      <c r="P698"/>
      <c r="Q698"/>
      <c r="R698"/>
      <c r="S698"/>
      <c r="T698"/>
      <c r="U698"/>
      <c r="V698"/>
      <c r="W698"/>
      <c r="Z698"/>
      <c r="AC698" s="228"/>
      <c r="AD698"/>
    </row>
    <row r="699" spans="1:31" ht="27.75" x14ac:dyDescent="0.2">
      <c r="A699" s="222">
        <v>212927</v>
      </c>
      <c r="B699" s="223" t="s">
        <v>1370</v>
      </c>
      <c r="C699" s="223" t="s">
        <v>103</v>
      </c>
      <c r="D699" s="223" t="s">
        <v>541</v>
      </c>
      <c r="E699" t="s">
        <v>374</v>
      </c>
      <c r="F699" s="224">
        <v>35996</v>
      </c>
      <c r="G699" t="s">
        <v>352</v>
      </c>
      <c r="H699" t="s">
        <v>375</v>
      </c>
      <c r="I699" s="225" t="s">
        <v>61</v>
      </c>
      <c r="J699" s="226" t="s">
        <v>353</v>
      </c>
      <c r="K699">
        <v>2016</v>
      </c>
      <c r="L699" t="s">
        <v>352</v>
      </c>
      <c r="M699"/>
      <c r="N699"/>
      <c r="O699" s="224"/>
      <c r="P699"/>
      <c r="Q699"/>
      <c r="R699"/>
      <c r="S699"/>
      <c r="T699"/>
      <c r="U699"/>
      <c r="V699"/>
      <c r="W699"/>
      <c r="Z699"/>
      <c r="AC699" s="228"/>
      <c r="AD699"/>
      <c r="AE699" s="53">
        <v>4</v>
      </c>
    </row>
    <row r="700" spans="1:31" ht="27.75" x14ac:dyDescent="0.2">
      <c r="A700" s="222"/>
      <c r="B700" s="223"/>
      <c r="C700" s="223"/>
      <c r="D700" s="223"/>
      <c r="E700"/>
      <c r="F700" s="224"/>
      <c r="G700"/>
      <c r="H700"/>
      <c r="I700" s="225"/>
      <c r="J700" s="226"/>
      <c r="K700"/>
      <c r="L700"/>
      <c r="M700"/>
      <c r="N700"/>
      <c r="O700" s="224"/>
      <c r="P700"/>
      <c r="Q700"/>
      <c r="R700"/>
      <c r="S700"/>
      <c r="T700"/>
      <c r="U700"/>
      <c r="V700"/>
      <c r="W700"/>
      <c r="Z700"/>
      <c r="AC700" s="228"/>
      <c r="AD700"/>
    </row>
    <row r="701" spans="1:31" ht="27.75" x14ac:dyDescent="0.2">
      <c r="A701" s="222"/>
      <c r="B701" s="223"/>
      <c r="C701" s="223"/>
      <c r="D701" s="223"/>
      <c r="E701"/>
      <c r="F701" s="224"/>
      <c r="G701"/>
      <c r="H701"/>
      <c r="I701" s="225"/>
      <c r="J701" s="226"/>
      <c r="K701"/>
      <c r="L701"/>
      <c r="M701"/>
      <c r="N701"/>
      <c r="O701" s="224"/>
      <c r="P701"/>
      <c r="Q701"/>
      <c r="R701"/>
      <c r="S701"/>
      <c r="T701"/>
      <c r="U701"/>
      <c r="V701"/>
      <c r="W701"/>
      <c r="Z701"/>
      <c r="AC701" s="228"/>
      <c r="AD701"/>
    </row>
    <row r="702" spans="1:31" ht="27.75" x14ac:dyDescent="0.2">
      <c r="A702" s="222"/>
      <c r="B702" s="223"/>
      <c r="C702" s="223"/>
      <c r="D702" s="223"/>
      <c r="E702"/>
      <c r="F702" s="224"/>
      <c r="G702"/>
      <c r="H702"/>
      <c r="I702" s="225"/>
      <c r="J702" s="226"/>
      <c r="K702"/>
      <c r="L702"/>
      <c r="M702"/>
      <c r="N702"/>
      <c r="O702" s="224"/>
      <c r="P702"/>
      <c r="Q702"/>
      <c r="R702"/>
      <c r="S702"/>
      <c r="T702"/>
      <c r="U702"/>
      <c r="V702"/>
      <c r="W702"/>
      <c r="Z702"/>
      <c r="AC702" s="228"/>
      <c r="AD702"/>
    </row>
    <row r="703" spans="1:31" ht="27.75" x14ac:dyDescent="0.2">
      <c r="A703" s="222"/>
      <c r="B703" s="223"/>
      <c r="C703" s="223"/>
      <c r="D703" s="223"/>
      <c r="E703"/>
      <c r="F703" s="224"/>
      <c r="G703"/>
      <c r="H703"/>
      <c r="I703" s="225"/>
      <c r="J703" s="226"/>
      <c r="K703"/>
      <c r="L703"/>
      <c r="M703"/>
      <c r="N703"/>
      <c r="O703" s="224"/>
      <c r="P703"/>
      <c r="Q703"/>
      <c r="R703"/>
      <c r="S703"/>
      <c r="T703"/>
      <c r="U703"/>
      <c r="V703"/>
      <c r="W703"/>
      <c r="Z703"/>
      <c r="AC703" s="228"/>
      <c r="AD703"/>
    </row>
    <row r="704" spans="1:31" ht="27.75" x14ac:dyDescent="0.2">
      <c r="A704" s="222">
        <v>212938</v>
      </c>
      <c r="B704" s="223" t="s">
        <v>965</v>
      </c>
      <c r="C704" s="223" t="s">
        <v>145</v>
      </c>
      <c r="D704" s="223" t="s">
        <v>243</v>
      </c>
      <c r="E704" t="s">
        <v>374</v>
      </c>
      <c r="F704" s="224">
        <v>32387</v>
      </c>
      <c r="G704" t="s">
        <v>822</v>
      </c>
      <c r="H704" t="s">
        <v>375</v>
      </c>
      <c r="I704" s="225" t="s">
        <v>61</v>
      </c>
      <c r="J704" s="226" t="s">
        <v>376</v>
      </c>
      <c r="K704">
        <v>2006</v>
      </c>
      <c r="L704" t="s">
        <v>368</v>
      </c>
      <c r="M704"/>
      <c r="N704"/>
      <c r="O704" s="224"/>
      <c r="P704"/>
      <c r="Q704"/>
      <c r="R704"/>
      <c r="S704"/>
      <c r="T704"/>
      <c r="U704"/>
      <c r="V704"/>
      <c r="W704"/>
      <c r="Z704"/>
      <c r="AC704" s="227"/>
      <c r="AD704"/>
      <c r="AE704" s="53">
        <v>6</v>
      </c>
    </row>
    <row r="705" spans="1:31" ht="27.75" x14ac:dyDescent="0.2">
      <c r="A705" s="222"/>
      <c r="B705" s="223"/>
      <c r="C705" s="223"/>
      <c r="D705" s="223"/>
      <c r="E705"/>
      <c r="F705" s="224"/>
      <c r="G705"/>
      <c r="H705"/>
      <c r="I705" s="225"/>
      <c r="J705" s="226"/>
      <c r="K705"/>
      <c r="L705"/>
      <c r="M705"/>
      <c r="N705"/>
      <c r="O705" s="224"/>
      <c r="P705"/>
      <c r="Q705"/>
      <c r="R705"/>
      <c r="S705"/>
      <c r="T705"/>
      <c r="U705"/>
      <c r="V705"/>
      <c r="W705"/>
      <c r="Z705"/>
      <c r="AC705" s="228"/>
      <c r="AD705"/>
    </row>
    <row r="706" spans="1:31" ht="27.75" x14ac:dyDescent="0.2">
      <c r="A706" s="222"/>
      <c r="B706" s="223"/>
      <c r="C706" s="223"/>
      <c r="D706" s="223"/>
      <c r="E706"/>
      <c r="F706" s="224"/>
      <c r="G706"/>
      <c r="H706"/>
      <c r="I706" s="225"/>
      <c r="J706" s="226"/>
      <c r="K706"/>
      <c r="L706"/>
      <c r="M706"/>
      <c r="N706"/>
      <c r="O706" s="224"/>
      <c r="P706"/>
      <c r="Q706"/>
      <c r="R706"/>
      <c r="S706"/>
      <c r="T706"/>
      <c r="U706"/>
      <c r="V706"/>
      <c r="W706"/>
      <c r="Z706"/>
      <c r="AC706" s="228"/>
      <c r="AD706"/>
    </row>
    <row r="707" spans="1:31" ht="27.75" x14ac:dyDescent="0.2">
      <c r="A707" s="222">
        <v>212948</v>
      </c>
      <c r="B707" s="223" t="s">
        <v>2001</v>
      </c>
      <c r="C707" s="223" t="s">
        <v>1605</v>
      </c>
      <c r="D707" s="223" t="s">
        <v>262</v>
      </c>
      <c r="E707" t="s">
        <v>374</v>
      </c>
      <c r="F707" s="224">
        <v>33970</v>
      </c>
      <c r="G707" t="s">
        <v>1606</v>
      </c>
      <c r="H707" t="s">
        <v>375</v>
      </c>
      <c r="I707" s="225" t="s">
        <v>61</v>
      </c>
      <c r="J707" s="226" t="s">
        <v>376</v>
      </c>
      <c r="K707">
        <v>2011</v>
      </c>
      <c r="L707" t="s">
        <v>371</v>
      </c>
      <c r="M707"/>
      <c r="N707"/>
      <c r="O707" s="224"/>
      <c r="P707"/>
      <c r="Q707"/>
      <c r="R707"/>
      <c r="S707"/>
      <c r="T707"/>
      <c r="U707"/>
      <c r="V707"/>
      <c r="W707"/>
      <c r="Z707"/>
      <c r="AC707" s="228"/>
      <c r="AD707"/>
      <c r="AE707" s="53">
        <v>3</v>
      </c>
    </row>
    <row r="708" spans="1:31" ht="27.75" x14ac:dyDescent="0.2">
      <c r="A708" s="222">
        <v>212952</v>
      </c>
      <c r="B708" s="223" t="s">
        <v>1347</v>
      </c>
      <c r="C708" s="223" t="s">
        <v>140</v>
      </c>
      <c r="D708" s="223" t="s">
        <v>222</v>
      </c>
      <c r="E708" t="s">
        <v>374</v>
      </c>
      <c r="F708" s="224">
        <v>35627</v>
      </c>
      <c r="G708" t="s">
        <v>1348</v>
      </c>
      <c r="H708" t="s">
        <v>375</v>
      </c>
      <c r="I708" s="225" t="s">
        <v>61</v>
      </c>
      <c r="J708" s="226" t="s">
        <v>376</v>
      </c>
      <c r="K708">
        <v>2016</v>
      </c>
      <c r="L708" t="s">
        <v>362</v>
      </c>
      <c r="M708"/>
      <c r="N708"/>
      <c r="O708" s="224"/>
      <c r="P708"/>
      <c r="Q708"/>
      <c r="R708"/>
      <c r="S708"/>
      <c r="T708"/>
      <c r="U708"/>
      <c r="V708"/>
      <c r="W708"/>
      <c r="Z708"/>
      <c r="AC708" s="228"/>
      <c r="AD708"/>
      <c r="AE708" s="53">
        <v>4</v>
      </c>
    </row>
    <row r="709" spans="1:31" ht="27.75" x14ac:dyDescent="0.2">
      <c r="A709" s="222"/>
      <c r="B709" s="223"/>
      <c r="C709" s="223"/>
      <c r="D709" s="223"/>
      <c r="E709"/>
      <c r="F709" s="224"/>
      <c r="G709"/>
      <c r="H709"/>
      <c r="I709" s="225"/>
      <c r="J709" s="226"/>
      <c r="K709"/>
      <c r="L709"/>
      <c r="M709"/>
      <c r="N709"/>
      <c r="O709" s="224"/>
      <c r="P709"/>
      <c r="Q709"/>
      <c r="R709"/>
      <c r="S709"/>
      <c r="T709"/>
      <c r="U709"/>
      <c r="V709"/>
      <c r="W709"/>
      <c r="Z709"/>
      <c r="AC709" s="228"/>
      <c r="AD709"/>
    </row>
    <row r="710" spans="1:31" ht="27.75" x14ac:dyDescent="0.2">
      <c r="A710" s="222">
        <v>212961</v>
      </c>
      <c r="B710" s="223" t="s">
        <v>1758</v>
      </c>
      <c r="C710" s="223" t="s">
        <v>73</v>
      </c>
      <c r="D710" s="223" t="s">
        <v>2002</v>
      </c>
      <c r="E710" t="s">
        <v>374</v>
      </c>
      <c r="F710" s="224">
        <v>35796</v>
      </c>
      <c r="G710" t="s">
        <v>789</v>
      </c>
      <c r="H710" t="s">
        <v>375</v>
      </c>
      <c r="I710" s="225" t="s">
        <v>61</v>
      </c>
      <c r="J710" s="226" t="s">
        <v>376</v>
      </c>
      <c r="K710">
        <v>2016</v>
      </c>
      <c r="L710" t="s">
        <v>352</v>
      </c>
      <c r="M710"/>
      <c r="N710"/>
      <c r="O710" s="224"/>
      <c r="P710"/>
      <c r="Q710"/>
      <c r="R710"/>
      <c r="S710"/>
      <c r="T710"/>
      <c r="U710"/>
      <c r="V710"/>
      <c r="W710"/>
      <c r="Z710"/>
      <c r="AC710" s="228"/>
      <c r="AD710"/>
      <c r="AE710" s="53">
        <v>2</v>
      </c>
    </row>
    <row r="711" spans="1:31" ht="27.75" x14ac:dyDescent="0.2">
      <c r="A711" s="222"/>
      <c r="B711" s="223"/>
      <c r="C711" s="223"/>
      <c r="D711" s="223"/>
      <c r="E711"/>
      <c r="F711" s="224"/>
      <c r="G711"/>
      <c r="H711"/>
      <c r="I711" s="225"/>
      <c r="J711" s="226"/>
      <c r="K711"/>
      <c r="L711"/>
      <c r="M711"/>
      <c r="N711"/>
      <c r="O711" s="224"/>
      <c r="P711"/>
      <c r="Q711"/>
      <c r="R711"/>
      <c r="S711"/>
      <c r="T711"/>
      <c r="U711"/>
      <c r="V711"/>
      <c r="W711"/>
      <c r="Z711"/>
      <c r="AC711" s="228"/>
      <c r="AD711"/>
    </row>
    <row r="712" spans="1:31" ht="27.75" x14ac:dyDescent="0.2">
      <c r="A712" s="222">
        <v>212972</v>
      </c>
      <c r="B712" s="223" t="s">
        <v>1703</v>
      </c>
      <c r="C712" s="223" t="s">
        <v>96</v>
      </c>
      <c r="D712" s="223" t="s">
        <v>253</v>
      </c>
      <c r="E712" t="s">
        <v>374</v>
      </c>
      <c r="F712" s="224">
        <v>35144</v>
      </c>
      <c r="G712" t="s">
        <v>789</v>
      </c>
      <c r="H712" t="s">
        <v>375</v>
      </c>
      <c r="I712" s="225" t="s">
        <v>61</v>
      </c>
      <c r="J712" s="226" t="s">
        <v>376</v>
      </c>
      <c r="K712">
        <v>2014</v>
      </c>
      <c r="L712" t="s">
        <v>370</v>
      </c>
      <c r="M712"/>
      <c r="N712"/>
      <c r="O712" s="224"/>
      <c r="P712"/>
      <c r="Q712"/>
      <c r="R712"/>
      <c r="S712"/>
      <c r="T712"/>
      <c r="U712"/>
      <c r="V712"/>
      <c r="W712"/>
      <c r="Z712"/>
      <c r="AC712" s="228"/>
      <c r="AD712"/>
      <c r="AE712" s="53">
        <v>3</v>
      </c>
    </row>
    <row r="713" spans="1:31" ht="27.75" x14ac:dyDescent="0.2">
      <c r="A713" s="222"/>
      <c r="B713" s="223"/>
      <c r="C713" s="223"/>
      <c r="D713" s="223"/>
      <c r="E713"/>
      <c r="F713" s="224"/>
      <c r="G713"/>
      <c r="H713"/>
      <c r="I713" s="225"/>
      <c r="J713" s="226"/>
      <c r="K713"/>
      <c r="L713"/>
      <c r="M713"/>
      <c r="N713"/>
      <c r="O713" s="224"/>
      <c r="P713"/>
      <c r="Q713"/>
      <c r="R713"/>
      <c r="S713"/>
      <c r="T713"/>
      <c r="U713"/>
      <c r="V713"/>
      <c r="W713"/>
      <c r="Z713"/>
      <c r="AC713" s="228"/>
      <c r="AD713"/>
    </row>
    <row r="714" spans="1:31" ht="27.75" x14ac:dyDescent="0.2">
      <c r="A714" s="222"/>
      <c r="B714" s="223"/>
      <c r="C714" s="223"/>
      <c r="D714" s="223"/>
      <c r="E714"/>
      <c r="F714" s="224"/>
      <c r="G714"/>
      <c r="H714"/>
      <c r="I714" s="225"/>
      <c r="J714" s="226"/>
      <c r="K714"/>
      <c r="L714"/>
      <c r="M714"/>
      <c r="N714"/>
      <c r="O714" s="224"/>
      <c r="P714"/>
      <c r="Q714"/>
      <c r="R714"/>
      <c r="S714"/>
      <c r="T714"/>
      <c r="U714"/>
      <c r="V714"/>
      <c r="W714"/>
      <c r="Z714"/>
      <c r="AC714" s="228"/>
      <c r="AD714"/>
    </row>
    <row r="715" spans="1:31" ht="27.75" x14ac:dyDescent="0.2">
      <c r="A715" s="222">
        <v>212978</v>
      </c>
      <c r="B715" s="223" t="s">
        <v>1695</v>
      </c>
      <c r="C715" s="223" t="s">
        <v>75</v>
      </c>
      <c r="D715" s="223" t="s">
        <v>2003</v>
      </c>
      <c r="E715" t="s">
        <v>374</v>
      </c>
      <c r="F715" s="224">
        <v>35070</v>
      </c>
      <c r="G715" t="s">
        <v>789</v>
      </c>
      <c r="H715" t="s">
        <v>375</v>
      </c>
      <c r="I715" s="225" t="s">
        <v>61</v>
      </c>
      <c r="J715" s="226" t="s">
        <v>376</v>
      </c>
      <c r="K715">
        <v>2013</v>
      </c>
      <c r="L715" t="s">
        <v>368</v>
      </c>
      <c r="M715"/>
      <c r="N715"/>
      <c r="O715" s="224"/>
      <c r="P715"/>
      <c r="Q715"/>
      <c r="R715"/>
      <c r="S715"/>
      <c r="T715"/>
      <c r="U715"/>
      <c r="V715"/>
      <c r="W715"/>
      <c r="Z715"/>
      <c r="AC715" s="228"/>
      <c r="AD715"/>
      <c r="AE715" s="53">
        <v>2</v>
      </c>
    </row>
    <row r="716" spans="1:31" ht="27.75" x14ac:dyDescent="0.2">
      <c r="A716" s="222"/>
      <c r="B716" s="223"/>
      <c r="C716" s="223"/>
      <c r="D716" s="223"/>
      <c r="E716"/>
      <c r="F716" s="224"/>
      <c r="G716"/>
      <c r="H716"/>
      <c r="I716" s="225"/>
      <c r="J716" s="226"/>
      <c r="K716"/>
      <c r="L716"/>
      <c r="M716"/>
      <c r="N716"/>
      <c r="O716" s="224"/>
      <c r="P716"/>
      <c r="Q716"/>
      <c r="R716"/>
      <c r="S716"/>
      <c r="T716"/>
      <c r="U716"/>
      <c r="V716"/>
      <c r="W716"/>
      <c r="Z716"/>
      <c r="AC716" s="228"/>
      <c r="AD716"/>
    </row>
    <row r="717" spans="1:31" ht="27.75" x14ac:dyDescent="0.2">
      <c r="A717" s="222">
        <v>212981</v>
      </c>
      <c r="B717" s="223" t="s">
        <v>1630</v>
      </c>
      <c r="C717" s="223" t="s">
        <v>108</v>
      </c>
      <c r="D717" s="223" t="s">
        <v>420</v>
      </c>
      <c r="E717" t="s">
        <v>374</v>
      </c>
      <c r="F717" s="224">
        <v>34339</v>
      </c>
      <c r="G717" t="s">
        <v>789</v>
      </c>
      <c r="H717" t="s">
        <v>375</v>
      </c>
      <c r="I717" s="225" t="s">
        <v>61</v>
      </c>
      <c r="J717" s="226" t="s">
        <v>376</v>
      </c>
      <c r="K717">
        <v>2015</v>
      </c>
      <c r="L717" t="s">
        <v>352</v>
      </c>
      <c r="M717"/>
      <c r="N717"/>
      <c r="O717" s="224"/>
      <c r="P717"/>
      <c r="Q717"/>
      <c r="R717"/>
      <c r="S717"/>
      <c r="T717"/>
      <c r="U717"/>
      <c r="V717"/>
      <c r="W717"/>
      <c r="Z717"/>
      <c r="AC717" s="228"/>
      <c r="AD717"/>
      <c r="AE717" s="53">
        <v>2</v>
      </c>
    </row>
    <row r="718" spans="1:31" ht="27.75" x14ac:dyDescent="0.2">
      <c r="A718" s="222">
        <v>212983</v>
      </c>
      <c r="B718" s="223" t="s">
        <v>1082</v>
      </c>
      <c r="C718" s="223" t="s">
        <v>68</v>
      </c>
      <c r="D718" s="223" t="s">
        <v>490</v>
      </c>
      <c r="E718" t="s">
        <v>374</v>
      </c>
      <c r="F718" s="224">
        <v>35065</v>
      </c>
      <c r="G718" t="s">
        <v>789</v>
      </c>
      <c r="H718" t="s">
        <v>375</v>
      </c>
      <c r="I718" s="225" t="s">
        <v>61</v>
      </c>
      <c r="J718" s="226" t="s">
        <v>376</v>
      </c>
      <c r="K718">
        <v>2016</v>
      </c>
      <c r="L718" t="s">
        <v>352</v>
      </c>
      <c r="M718"/>
      <c r="N718"/>
      <c r="O718" s="224"/>
      <c r="P718"/>
      <c r="Q718"/>
      <c r="R718"/>
      <c r="S718"/>
      <c r="T718"/>
      <c r="U718"/>
      <c r="V718"/>
      <c r="W718"/>
      <c r="Z718"/>
      <c r="AC718" s="227"/>
      <c r="AD718"/>
      <c r="AE718" s="53">
        <v>6</v>
      </c>
    </row>
    <row r="719" spans="1:31" ht="27.75" x14ac:dyDescent="0.2">
      <c r="A719" s="222">
        <v>212986</v>
      </c>
      <c r="B719" s="223" t="s">
        <v>986</v>
      </c>
      <c r="C719" s="223" t="s">
        <v>171</v>
      </c>
      <c r="D719" s="223" t="s">
        <v>244</v>
      </c>
      <c r="E719" t="s">
        <v>374</v>
      </c>
      <c r="F719" s="224">
        <v>35431</v>
      </c>
      <c r="G719" t="s">
        <v>568</v>
      </c>
      <c r="H719" t="s">
        <v>375</v>
      </c>
      <c r="I719" s="225" t="s">
        <v>609</v>
      </c>
      <c r="J719" s="226" t="s">
        <v>353</v>
      </c>
      <c r="K719">
        <v>2016</v>
      </c>
      <c r="L719" t="s">
        <v>361</v>
      </c>
      <c r="M719"/>
      <c r="N719"/>
      <c r="O719" s="224"/>
      <c r="P719"/>
      <c r="Q719"/>
      <c r="R719"/>
      <c r="S719"/>
      <c r="T719"/>
      <c r="U719"/>
      <c r="V719"/>
      <c r="W719"/>
      <c r="Z719"/>
      <c r="AC719" s="227"/>
      <c r="AD719"/>
      <c r="AE719" s="53" t="s">
        <v>2166</v>
      </c>
    </row>
    <row r="720" spans="1:31" ht="27.75" x14ac:dyDescent="0.2">
      <c r="A720" s="222">
        <v>212988</v>
      </c>
      <c r="B720" s="223" t="s">
        <v>1537</v>
      </c>
      <c r="C720" s="223" t="s">
        <v>94</v>
      </c>
      <c r="D720" s="223" t="s">
        <v>234</v>
      </c>
      <c r="E720" t="s">
        <v>374</v>
      </c>
      <c r="F720" s="224">
        <v>32021</v>
      </c>
      <c r="G720" t="s">
        <v>1538</v>
      </c>
      <c r="H720" t="s">
        <v>375</v>
      </c>
      <c r="I720" s="225" t="s">
        <v>61</v>
      </c>
      <c r="J720" s="226" t="s">
        <v>376</v>
      </c>
      <c r="K720">
        <v>2013</v>
      </c>
      <c r="L720" t="s">
        <v>352</v>
      </c>
      <c r="M720"/>
      <c r="N720"/>
      <c r="O720" s="224"/>
      <c r="P720"/>
      <c r="Q720"/>
      <c r="R720"/>
      <c r="S720"/>
      <c r="T720"/>
      <c r="U720"/>
      <c r="V720"/>
      <c r="W720"/>
      <c r="Z720"/>
      <c r="AC720" s="228"/>
      <c r="AD720"/>
      <c r="AE720" s="53">
        <v>2</v>
      </c>
    </row>
    <row r="721" spans="1:31" ht="27.75" x14ac:dyDescent="0.2">
      <c r="A721" s="222">
        <v>212989</v>
      </c>
      <c r="B721" s="223" t="s">
        <v>2004</v>
      </c>
      <c r="C721" s="223" t="s">
        <v>1121</v>
      </c>
      <c r="D721" s="223" t="s">
        <v>244</v>
      </c>
      <c r="E721" t="s">
        <v>374</v>
      </c>
      <c r="F721" s="224">
        <v>35494</v>
      </c>
      <c r="G721" t="s">
        <v>789</v>
      </c>
      <c r="H721" t="s">
        <v>375</v>
      </c>
      <c r="I721" s="225" t="s">
        <v>61</v>
      </c>
      <c r="J721" s="226" t="s">
        <v>376</v>
      </c>
      <c r="K721">
        <v>2015</v>
      </c>
      <c r="L721" t="s">
        <v>352</v>
      </c>
      <c r="M721"/>
      <c r="N721"/>
      <c r="O721" s="224"/>
      <c r="P721"/>
      <c r="Q721"/>
      <c r="R721"/>
      <c r="S721"/>
      <c r="T721"/>
      <c r="U721"/>
      <c r="V721"/>
      <c r="W721"/>
      <c r="Z721"/>
      <c r="AC721" s="228"/>
      <c r="AD721"/>
      <c r="AE721" s="53">
        <v>5</v>
      </c>
    </row>
    <row r="722" spans="1:31" ht="27.75" x14ac:dyDescent="0.2">
      <c r="A722" s="222">
        <v>212991</v>
      </c>
      <c r="B722" s="223" t="s">
        <v>1612</v>
      </c>
      <c r="C722" s="223" t="s">
        <v>489</v>
      </c>
      <c r="D722" s="223" t="s">
        <v>281</v>
      </c>
      <c r="E722" t="s">
        <v>374</v>
      </c>
      <c r="F722" s="224">
        <v>33992</v>
      </c>
      <c r="G722" t="s">
        <v>789</v>
      </c>
      <c r="H722" t="s">
        <v>375</v>
      </c>
      <c r="I722" s="225" t="s">
        <v>61</v>
      </c>
      <c r="J722" s="226">
        <v>0</v>
      </c>
      <c r="K722">
        <v>0</v>
      </c>
      <c r="L722">
        <v>0</v>
      </c>
      <c r="M722"/>
      <c r="N722"/>
      <c r="O722" s="224"/>
      <c r="P722"/>
      <c r="Q722"/>
      <c r="R722"/>
      <c r="S722"/>
      <c r="T722"/>
      <c r="U722"/>
      <c r="V722"/>
      <c r="W722"/>
      <c r="Z722"/>
      <c r="AC722" s="228"/>
      <c r="AD722"/>
      <c r="AE722" s="53">
        <v>2</v>
      </c>
    </row>
    <row r="723" spans="1:31" ht="27.75" x14ac:dyDescent="0.2">
      <c r="A723" s="222"/>
      <c r="B723" s="223"/>
      <c r="C723" s="223"/>
      <c r="D723" s="223"/>
      <c r="E723"/>
      <c r="F723" s="224"/>
      <c r="G723"/>
      <c r="H723"/>
      <c r="I723" s="225"/>
      <c r="J723" s="226"/>
      <c r="K723"/>
      <c r="L723"/>
      <c r="M723"/>
      <c r="N723"/>
      <c r="O723" s="224"/>
      <c r="P723"/>
      <c r="Q723"/>
      <c r="R723"/>
      <c r="S723"/>
      <c r="T723"/>
      <c r="U723"/>
      <c r="V723"/>
      <c r="W723"/>
      <c r="Z723"/>
      <c r="AC723" s="228"/>
      <c r="AD723"/>
    </row>
    <row r="724" spans="1:31" ht="27.75" x14ac:dyDescent="0.2">
      <c r="A724" s="222">
        <v>212997</v>
      </c>
      <c r="B724" s="223" t="s">
        <v>2005</v>
      </c>
      <c r="C724" s="223" t="s">
        <v>105</v>
      </c>
      <c r="D724" s="223" t="s">
        <v>222</v>
      </c>
      <c r="E724" t="s">
        <v>374</v>
      </c>
      <c r="F724" s="224">
        <v>34029</v>
      </c>
      <c r="G724" t="s">
        <v>591</v>
      </c>
      <c r="H724" t="s">
        <v>375</v>
      </c>
      <c r="I724" s="225" t="s">
        <v>61</v>
      </c>
      <c r="J724" s="226" t="s">
        <v>376</v>
      </c>
      <c r="K724">
        <v>2010</v>
      </c>
      <c r="L724" t="s">
        <v>352</v>
      </c>
      <c r="M724"/>
      <c r="N724"/>
      <c r="O724" s="224"/>
      <c r="P724"/>
      <c r="Q724"/>
      <c r="R724"/>
      <c r="S724"/>
      <c r="T724"/>
      <c r="U724"/>
      <c r="V724"/>
      <c r="W724"/>
      <c r="Z724"/>
      <c r="AC724" s="227"/>
      <c r="AD724"/>
      <c r="AE724" s="53">
        <v>6</v>
      </c>
    </row>
    <row r="725" spans="1:31" ht="27.75" x14ac:dyDescent="0.2">
      <c r="A725" s="222">
        <v>212998</v>
      </c>
      <c r="B725" s="223" t="s">
        <v>1066</v>
      </c>
      <c r="C725" s="223" t="s">
        <v>71</v>
      </c>
      <c r="D725" s="223" t="s">
        <v>255</v>
      </c>
      <c r="E725" t="s">
        <v>374</v>
      </c>
      <c r="F725" s="224">
        <v>34773</v>
      </c>
      <c r="G725" t="s">
        <v>819</v>
      </c>
      <c r="H725" t="s">
        <v>375</v>
      </c>
      <c r="I725" s="225" t="s">
        <v>61</v>
      </c>
      <c r="J725" s="226" t="s">
        <v>353</v>
      </c>
      <c r="K725">
        <v>2014</v>
      </c>
      <c r="L725" t="s">
        <v>354</v>
      </c>
      <c r="M725"/>
      <c r="N725"/>
      <c r="O725" s="224"/>
      <c r="P725"/>
      <c r="Q725"/>
      <c r="R725"/>
      <c r="S725"/>
      <c r="T725"/>
      <c r="U725"/>
      <c r="V725"/>
      <c r="W725"/>
      <c r="Z725"/>
      <c r="AC725" s="227"/>
      <c r="AD725"/>
      <c r="AE725" s="53">
        <v>6</v>
      </c>
    </row>
    <row r="726" spans="1:31" ht="27.75" x14ac:dyDescent="0.2">
      <c r="A726" s="222">
        <v>213003</v>
      </c>
      <c r="B726" s="223" t="s">
        <v>1627</v>
      </c>
      <c r="C726" s="223" t="s">
        <v>443</v>
      </c>
      <c r="D726" s="223" t="s">
        <v>255</v>
      </c>
      <c r="E726" t="s">
        <v>373</v>
      </c>
      <c r="F726" s="224">
        <v>34335</v>
      </c>
      <c r="G726" t="s">
        <v>1628</v>
      </c>
      <c r="H726" t="s">
        <v>375</v>
      </c>
      <c r="I726" s="225" t="s">
        <v>61</v>
      </c>
      <c r="J726" s="226" t="s">
        <v>353</v>
      </c>
      <c r="K726">
        <v>2012</v>
      </c>
      <c r="L726" t="s">
        <v>365</v>
      </c>
      <c r="M726"/>
      <c r="N726"/>
      <c r="O726" s="224"/>
      <c r="P726"/>
      <c r="Q726"/>
      <c r="R726"/>
      <c r="S726"/>
      <c r="T726"/>
      <c r="U726"/>
      <c r="V726"/>
      <c r="W726"/>
      <c r="Z726"/>
      <c r="AC726" s="228"/>
      <c r="AD726"/>
      <c r="AE726" s="53">
        <v>3</v>
      </c>
    </row>
    <row r="727" spans="1:31" ht="27.75" x14ac:dyDescent="0.2">
      <c r="A727" s="222"/>
      <c r="B727" s="223"/>
      <c r="C727" s="223"/>
      <c r="D727" s="223"/>
      <c r="E727"/>
      <c r="F727" s="224"/>
      <c r="G727"/>
      <c r="H727"/>
      <c r="I727" s="225"/>
      <c r="J727" s="226"/>
      <c r="K727"/>
      <c r="L727"/>
      <c r="M727"/>
      <c r="N727"/>
      <c r="O727" s="224"/>
      <c r="P727"/>
      <c r="Q727"/>
      <c r="R727"/>
      <c r="S727"/>
      <c r="T727"/>
      <c r="U727"/>
      <c r="V727"/>
      <c r="W727"/>
      <c r="Z727"/>
      <c r="AC727" s="228"/>
      <c r="AD727"/>
    </row>
    <row r="728" spans="1:31" ht="27.75" x14ac:dyDescent="0.2">
      <c r="A728" s="222"/>
      <c r="B728" s="223"/>
      <c r="C728" s="223"/>
      <c r="D728" s="223"/>
      <c r="E728"/>
      <c r="F728" s="224"/>
      <c r="G728"/>
      <c r="H728"/>
      <c r="I728" s="225"/>
      <c r="J728" s="226"/>
      <c r="K728"/>
      <c r="L728"/>
      <c r="M728"/>
      <c r="N728"/>
      <c r="O728" s="224"/>
      <c r="P728"/>
      <c r="Q728"/>
      <c r="R728"/>
      <c r="S728"/>
      <c r="T728"/>
      <c r="U728"/>
      <c r="V728"/>
      <c r="W728"/>
      <c r="Z728"/>
      <c r="AC728" s="228"/>
      <c r="AD728"/>
    </row>
    <row r="729" spans="1:31" ht="27.75" x14ac:dyDescent="0.2">
      <c r="A729" s="222">
        <v>213011</v>
      </c>
      <c r="B729" s="223" t="s">
        <v>1085</v>
      </c>
      <c r="C729" s="223" t="s">
        <v>146</v>
      </c>
      <c r="D729" s="223" t="s">
        <v>1554</v>
      </c>
      <c r="E729" t="s">
        <v>374</v>
      </c>
      <c r="F729" s="224">
        <v>33777</v>
      </c>
      <c r="G729" t="s">
        <v>789</v>
      </c>
      <c r="H729" t="s">
        <v>375</v>
      </c>
      <c r="I729" s="225" t="s">
        <v>609</v>
      </c>
      <c r="J729" s="226" t="s">
        <v>376</v>
      </c>
      <c r="K729">
        <v>2010</v>
      </c>
      <c r="L729" t="s">
        <v>352</v>
      </c>
      <c r="M729"/>
      <c r="N729"/>
      <c r="O729" s="224"/>
      <c r="P729"/>
      <c r="Q729"/>
      <c r="R729"/>
      <c r="S729"/>
      <c r="T729"/>
      <c r="U729"/>
      <c r="V729"/>
      <c r="W729"/>
      <c r="Z729"/>
      <c r="AC729" s="227"/>
      <c r="AD729"/>
      <c r="AE729" s="53" t="s">
        <v>2166</v>
      </c>
    </row>
    <row r="730" spans="1:31" ht="27.75" x14ac:dyDescent="0.2">
      <c r="A730" s="222">
        <v>213012</v>
      </c>
      <c r="B730" s="223" t="s">
        <v>1549</v>
      </c>
      <c r="C730" s="223" t="s">
        <v>88</v>
      </c>
      <c r="D730" s="223" t="s">
        <v>838</v>
      </c>
      <c r="E730" t="s">
        <v>374</v>
      </c>
      <c r="F730" s="224">
        <v>32419</v>
      </c>
      <c r="G730" t="s">
        <v>789</v>
      </c>
      <c r="H730" t="s">
        <v>375</v>
      </c>
      <c r="I730" s="225" t="s">
        <v>61</v>
      </c>
      <c r="J730" s="226" t="s">
        <v>376</v>
      </c>
      <c r="K730">
        <v>2006</v>
      </c>
      <c r="L730" t="s">
        <v>352</v>
      </c>
      <c r="M730"/>
      <c r="N730"/>
      <c r="O730" s="224"/>
      <c r="P730"/>
      <c r="Q730"/>
      <c r="R730"/>
      <c r="S730"/>
      <c r="T730"/>
      <c r="U730"/>
      <c r="V730"/>
      <c r="W730"/>
      <c r="Z730"/>
      <c r="AC730" s="228"/>
      <c r="AD730"/>
      <c r="AE730" s="53">
        <v>2</v>
      </c>
    </row>
    <row r="731" spans="1:31" ht="27.75" x14ac:dyDescent="0.2">
      <c r="A731" s="222">
        <v>213014</v>
      </c>
      <c r="B731" s="223" t="s">
        <v>2007</v>
      </c>
      <c r="C731" s="223" t="s">
        <v>131</v>
      </c>
      <c r="D731" s="223" t="s">
        <v>253</v>
      </c>
      <c r="E731" t="s">
        <v>374</v>
      </c>
      <c r="F731" s="224">
        <v>35621</v>
      </c>
      <c r="G731" t="s">
        <v>789</v>
      </c>
      <c r="H731" t="s">
        <v>375</v>
      </c>
      <c r="I731" s="225" t="s">
        <v>61</v>
      </c>
      <c r="J731" s="226" t="s">
        <v>376</v>
      </c>
      <c r="K731">
        <v>2015</v>
      </c>
      <c r="L731" t="s">
        <v>352</v>
      </c>
      <c r="M731"/>
      <c r="N731"/>
      <c r="O731" s="224"/>
      <c r="P731"/>
      <c r="Q731"/>
      <c r="R731"/>
      <c r="S731"/>
      <c r="T731"/>
      <c r="U731"/>
      <c r="V731"/>
      <c r="W731"/>
      <c r="Z731"/>
      <c r="AC731" s="228"/>
      <c r="AD731"/>
      <c r="AE731" s="53">
        <v>1</v>
      </c>
    </row>
    <row r="732" spans="1:31" ht="27.75" x14ac:dyDescent="0.2">
      <c r="A732" s="222">
        <v>213016</v>
      </c>
      <c r="B732" s="223" t="s">
        <v>1580</v>
      </c>
      <c r="C732" s="223" t="s">
        <v>77</v>
      </c>
      <c r="D732" s="223" t="s">
        <v>231</v>
      </c>
      <c r="E732" t="s">
        <v>374</v>
      </c>
      <c r="F732" s="224">
        <v>33488</v>
      </c>
      <c r="G732" t="s">
        <v>798</v>
      </c>
      <c r="H732" t="s">
        <v>375</v>
      </c>
      <c r="I732" s="225" t="s">
        <v>61</v>
      </c>
      <c r="J732" s="226" t="s">
        <v>376</v>
      </c>
      <c r="K732">
        <v>2010</v>
      </c>
      <c r="L732" t="s">
        <v>354</v>
      </c>
      <c r="M732"/>
      <c r="N732"/>
      <c r="O732" s="224"/>
      <c r="P732"/>
      <c r="Q732"/>
      <c r="R732"/>
      <c r="S732"/>
      <c r="T732"/>
      <c r="U732"/>
      <c r="V732"/>
      <c r="W732"/>
      <c r="Z732"/>
      <c r="AC732" s="228"/>
      <c r="AD732"/>
      <c r="AE732" s="53" t="s">
        <v>2165</v>
      </c>
    </row>
    <row r="733" spans="1:31" ht="27.75" x14ac:dyDescent="0.2">
      <c r="A733" s="222">
        <v>213023</v>
      </c>
      <c r="B733" s="223" t="s">
        <v>1787</v>
      </c>
      <c r="C733" s="223" t="s">
        <v>1788</v>
      </c>
      <c r="D733" s="223" t="s">
        <v>188</v>
      </c>
      <c r="E733" t="s">
        <v>374</v>
      </c>
      <c r="F733" s="224">
        <v>36161</v>
      </c>
      <c r="G733" t="s">
        <v>990</v>
      </c>
      <c r="H733" t="s">
        <v>375</v>
      </c>
      <c r="I733" s="225" t="s">
        <v>61</v>
      </c>
      <c r="J733" s="226" t="s">
        <v>376</v>
      </c>
      <c r="K733">
        <v>2017</v>
      </c>
      <c r="L733" t="s">
        <v>371</v>
      </c>
      <c r="M733"/>
      <c r="N733"/>
      <c r="O733" s="224"/>
      <c r="P733"/>
      <c r="Q733"/>
      <c r="R733"/>
      <c r="S733"/>
      <c r="T733"/>
      <c r="U733"/>
      <c r="V733"/>
      <c r="W733"/>
      <c r="Z733"/>
      <c r="AC733" s="228"/>
      <c r="AD733"/>
      <c r="AE733" s="53" t="s">
        <v>2165</v>
      </c>
    </row>
    <row r="734" spans="1:31" ht="27.75" x14ac:dyDescent="0.2">
      <c r="A734" s="222"/>
      <c r="B734" s="223"/>
      <c r="C734" s="223"/>
      <c r="D734" s="223"/>
      <c r="E734"/>
      <c r="F734" s="224"/>
      <c r="G734"/>
      <c r="H734"/>
      <c r="I734" s="225"/>
      <c r="J734" s="226"/>
      <c r="K734"/>
      <c r="L734"/>
      <c r="M734"/>
      <c r="N734"/>
      <c r="O734" s="224"/>
      <c r="P734"/>
      <c r="Q734"/>
      <c r="R734"/>
      <c r="S734"/>
      <c r="T734"/>
      <c r="U734"/>
      <c r="V734"/>
      <c r="W734"/>
      <c r="Z734"/>
      <c r="AC734" s="228"/>
      <c r="AD734"/>
    </row>
    <row r="735" spans="1:31" ht="27.75" x14ac:dyDescent="0.2">
      <c r="A735" s="222">
        <v>213025</v>
      </c>
      <c r="B735" s="223" t="s">
        <v>1604</v>
      </c>
      <c r="C735" s="223" t="s">
        <v>138</v>
      </c>
      <c r="D735" s="223" t="s">
        <v>230</v>
      </c>
      <c r="E735" t="s">
        <v>374</v>
      </c>
      <c r="F735" s="224">
        <v>33921</v>
      </c>
      <c r="G735" t="s">
        <v>1146</v>
      </c>
      <c r="H735" t="s">
        <v>375</v>
      </c>
      <c r="I735" s="225" t="s">
        <v>61</v>
      </c>
      <c r="J735" s="226" t="s">
        <v>353</v>
      </c>
      <c r="K735">
        <v>2011</v>
      </c>
      <c r="L735" t="s">
        <v>367</v>
      </c>
      <c r="M735"/>
      <c r="N735"/>
      <c r="O735" s="224"/>
      <c r="P735"/>
      <c r="Q735"/>
      <c r="R735"/>
      <c r="S735"/>
      <c r="T735"/>
      <c r="U735"/>
      <c r="V735"/>
      <c r="W735"/>
      <c r="Z735"/>
      <c r="AC735" s="228"/>
      <c r="AD735"/>
      <c r="AE735" s="53">
        <v>2</v>
      </c>
    </row>
    <row r="736" spans="1:31" ht="27.75" x14ac:dyDescent="0.2">
      <c r="A736" s="222"/>
      <c r="B736" s="223"/>
      <c r="C736" s="223"/>
      <c r="D736" s="223"/>
      <c r="E736"/>
      <c r="F736" s="224"/>
      <c r="G736"/>
      <c r="H736"/>
      <c r="I736" s="225"/>
      <c r="J736" s="226"/>
      <c r="K736"/>
      <c r="L736"/>
      <c r="M736"/>
      <c r="N736"/>
      <c r="O736" s="224"/>
      <c r="P736"/>
      <c r="Q736"/>
      <c r="R736"/>
      <c r="S736"/>
      <c r="T736"/>
      <c r="U736"/>
      <c r="V736"/>
      <c r="W736"/>
      <c r="Z736"/>
      <c r="AC736" s="228"/>
      <c r="AD736"/>
    </row>
    <row r="737" spans="1:31" ht="27.75" x14ac:dyDescent="0.2">
      <c r="A737" s="222">
        <v>213030</v>
      </c>
      <c r="B737" s="223" t="s">
        <v>1210</v>
      </c>
      <c r="C737" s="223" t="s">
        <v>68</v>
      </c>
      <c r="D737" s="223" t="s">
        <v>1211</v>
      </c>
      <c r="E737" t="s">
        <v>374</v>
      </c>
      <c r="F737" s="224">
        <v>34603</v>
      </c>
      <c r="G737" t="s">
        <v>352</v>
      </c>
      <c r="H737" t="s">
        <v>375</v>
      </c>
      <c r="I737" s="225" t="s">
        <v>609</v>
      </c>
      <c r="J737" s="226">
        <v>0</v>
      </c>
      <c r="K737">
        <v>0</v>
      </c>
      <c r="L737">
        <v>0</v>
      </c>
      <c r="M737"/>
      <c r="N737"/>
      <c r="O737" s="224"/>
      <c r="P737"/>
      <c r="Q737"/>
      <c r="R737"/>
      <c r="S737"/>
      <c r="T737"/>
      <c r="U737"/>
      <c r="V737"/>
      <c r="W737"/>
      <c r="Z737"/>
      <c r="AC737" s="227"/>
      <c r="AD737" t="s">
        <v>660</v>
      </c>
      <c r="AE737" s="53" t="s">
        <v>2166</v>
      </c>
    </row>
    <row r="738" spans="1:31" ht="27.75" x14ac:dyDescent="0.2">
      <c r="A738" s="222">
        <v>213031</v>
      </c>
      <c r="B738" s="223" t="s">
        <v>1297</v>
      </c>
      <c r="C738" s="223" t="s">
        <v>65</v>
      </c>
      <c r="D738" s="223" t="s">
        <v>269</v>
      </c>
      <c r="E738" t="s">
        <v>374</v>
      </c>
      <c r="F738" s="224">
        <v>33711</v>
      </c>
      <c r="G738" t="s">
        <v>789</v>
      </c>
      <c r="H738" t="s">
        <v>375</v>
      </c>
      <c r="I738" s="225" t="s">
        <v>61</v>
      </c>
      <c r="J738" s="226" t="s">
        <v>376</v>
      </c>
      <c r="K738">
        <v>2011</v>
      </c>
      <c r="L738" t="s">
        <v>354</v>
      </c>
      <c r="M738"/>
      <c r="N738"/>
      <c r="O738" s="224"/>
      <c r="P738"/>
      <c r="Q738"/>
      <c r="R738"/>
      <c r="S738"/>
      <c r="T738"/>
      <c r="U738"/>
      <c r="V738"/>
      <c r="W738"/>
      <c r="Z738"/>
      <c r="AC738" s="228"/>
      <c r="AD738"/>
      <c r="AE738" s="53">
        <v>4</v>
      </c>
    </row>
    <row r="739" spans="1:31" ht="27.75" x14ac:dyDescent="0.2">
      <c r="A739" s="222"/>
      <c r="B739" s="223"/>
      <c r="C739" s="223"/>
      <c r="D739" s="223"/>
      <c r="E739"/>
      <c r="F739" s="224"/>
      <c r="G739"/>
      <c r="H739"/>
      <c r="I739" s="225"/>
      <c r="J739" s="226"/>
      <c r="K739"/>
      <c r="L739"/>
      <c r="M739"/>
      <c r="N739"/>
      <c r="O739" s="224"/>
      <c r="P739"/>
      <c r="Q739"/>
      <c r="R739"/>
      <c r="S739"/>
      <c r="T739"/>
      <c r="U739"/>
      <c r="V739"/>
      <c r="W739"/>
      <c r="Z739"/>
      <c r="AC739" s="228"/>
      <c r="AD739"/>
    </row>
    <row r="740" spans="1:31" ht="27.75" x14ac:dyDescent="0.2">
      <c r="A740" s="222"/>
      <c r="B740" s="223"/>
      <c r="C740" s="223"/>
      <c r="D740" s="223"/>
      <c r="E740"/>
      <c r="F740" s="224"/>
      <c r="G740"/>
      <c r="H740"/>
      <c r="I740" s="225"/>
      <c r="J740" s="226"/>
      <c r="K740"/>
      <c r="L740"/>
      <c r="M740"/>
      <c r="N740"/>
      <c r="O740" s="224"/>
      <c r="P740"/>
      <c r="Q740"/>
      <c r="R740"/>
      <c r="S740"/>
      <c r="T740"/>
      <c r="U740"/>
      <c r="V740"/>
      <c r="W740"/>
      <c r="Z740"/>
      <c r="AC740" s="228"/>
      <c r="AD740"/>
    </row>
    <row r="741" spans="1:31" ht="27.75" x14ac:dyDescent="0.2">
      <c r="A741" s="222"/>
      <c r="B741" s="223"/>
      <c r="C741" s="223"/>
      <c r="D741" s="223"/>
      <c r="E741"/>
      <c r="F741" s="224"/>
      <c r="G741"/>
      <c r="H741"/>
      <c r="I741" s="225"/>
      <c r="J741" s="226"/>
      <c r="K741"/>
      <c r="L741"/>
      <c r="M741"/>
      <c r="N741"/>
      <c r="O741" s="224"/>
      <c r="P741"/>
      <c r="Q741"/>
      <c r="R741"/>
      <c r="S741"/>
      <c r="T741"/>
      <c r="U741"/>
      <c r="V741"/>
      <c r="W741"/>
      <c r="Z741"/>
      <c r="AC741" s="228"/>
      <c r="AD741"/>
    </row>
    <row r="742" spans="1:31" ht="27.75" x14ac:dyDescent="0.2">
      <c r="A742" s="222">
        <v>213043</v>
      </c>
      <c r="B742" s="223" t="s">
        <v>1598</v>
      </c>
      <c r="C742" s="223" t="s">
        <v>161</v>
      </c>
      <c r="D742" s="223" t="s">
        <v>233</v>
      </c>
      <c r="E742" t="s">
        <v>374</v>
      </c>
      <c r="F742" s="224">
        <v>33780</v>
      </c>
      <c r="G742" t="s">
        <v>987</v>
      </c>
      <c r="H742" t="s">
        <v>375</v>
      </c>
      <c r="I742" s="225" t="s">
        <v>61</v>
      </c>
      <c r="J742" s="226" t="s">
        <v>353</v>
      </c>
      <c r="K742">
        <v>2010</v>
      </c>
      <c r="L742" t="s">
        <v>364</v>
      </c>
      <c r="M742"/>
      <c r="N742"/>
      <c r="O742" s="224"/>
      <c r="P742"/>
      <c r="Q742"/>
      <c r="R742"/>
      <c r="S742"/>
      <c r="T742"/>
      <c r="U742"/>
      <c r="V742"/>
      <c r="W742"/>
      <c r="Z742"/>
      <c r="AC742" s="228"/>
      <c r="AD742"/>
      <c r="AE742" s="53">
        <v>3</v>
      </c>
    </row>
    <row r="743" spans="1:31" ht="27.75" x14ac:dyDescent="0.2">
      <c r="A743" s="222">
        <v>213044</v>
      </c>
      <c r="B743" s="223" t="s">
        <v>2008</v>
      </c>
      <c r="C743" s="223" t="s">
        <v>90</v>
      </c>
      <c r="D743" s="223" t="s">
        <v>2009</v>
      </c>
      <c r="E743" t="s">
        <v>374</v>
      </c>
      <c r="F743" s="224">
        <v>34190</v>
      </c>
      <c r="G743" t="s">
        <v>789</v>
      </c>
      <c r="H743" t="s">
        <v>375</v>
      </c>
      <c r="I743" s="225" t="s">
        <v>61</v>
      </c>
      <c r="J743" s="226">
        <v>0</v>
      </c>
      <c r="K743">
        <v>0</v>
      </c>
      <c r="L743">
        <v>0</v>
      </c>
      <c r="M743"/>
      <c r="N743"/>
      <c r="O743" s="224"/>
      <c r="P743"/>
      <c r="Q743"/>
      <c r="R743"/>
      <c r="S743"/>
      <c r="T743"/>
      <c r="U743"/>
      <c r="V743"/>
      <c r="W743"/>
      <c r="Z743"/>
      <c r="AC743" s="228"/>
      <c r="AD743"/>
      <c r="AE743" s="53">
        <v>3</v>
      </c>
    </row>
    <row r="744" spans="1:31" ht="27.75" x14ac:dyDescent="0.2">
      <c r="A744" s="222"/>
      <c r="B744" s="223"/>
      <c r="C744" s="223"/>
      <c r="D744" s="223"/>
      <c r="E744"/>
      <c r="F744" s="224"/>
      <c r="G744"/>
      <c r="H744"/>
      <c r="I744" s="225"/>
      <c r="J744" s="226"/>
      <c r="K744"/>
      <c r="L744"/>
      <c r="M744"/>
      <c r="N744"/>
      <c r="O744" s="224"/>
      <c r="P744"/>
      <c r="Q744"/>
      <c r="R744"/>
      <c r="S744"/>
      <c r="T744"/>
      <c r="U744"/>
      <c r="V744"/>
      <c r="W744"/>
      <c r="Z744"/>
      <c r="AC744" s="228"/>
      <c r="AD744"/>
    </row>
    <row r="745" spans="1:31" ht="27.75" x14ac:dyDescent="0.2">
      <c r="A745" s="222">
        <v>213051</v>
      </c>
      <c r="B745" s="223" t="s">
        <v>1697</v>
      </c>
      <c r="C745" s="223" t="s">
        <v>65</v>
      </c>
      <c r="D745" s="223" t="s">
        <v>1698</v>
      </c>
      <c r="E745" t="s">
        <v>374</v>
      </c>
      <c r="F745" s="224">
        <v>35075</v>
      </c>
      <c r="G745" t="s">
        <v>816</v>
      </c>
      <c r="H745" t="s">
        <v>375</v>
      </c>
      <c r="I745" s="225" t="s">
        <v>61</v>
      </c>
      <c r="J745" s="226" t="s">
        <v>376</v>
      </c>
      <c r="K745">
        <v>2015</v>
      </c>
      <c r="L745" t="s">
        <v>371</v>
      </c>
      <c r="M745"/>
      <c r="N745"/>
      <c r="O745" s="224"/>
      <c r="P745"/>
      <c r="Q745"/>
      <c r="R745"/>
      <c r="S745"/>
      <c r="T745"/>
      <c r="U745"/>
      <c r="V745"/>
      <c r="W745"/>
      <c r="Z745"/>
      <c r="AC745" s="228"/>
      <c r="AD745"/>
      <c r="AE745" s="53">
        <v>2</v>
      </c>
    </row>
    <row r="746" spans="1:31" ht="27.75" x14ac:dyDescent="0.2">
      <c r="A746" s="222">
        <v>213053</v>
      </c>
      <c r="B746" s="223" t="s">
        <v>1372</v>
      </c>
      <c r="C746" s="223" t="s">
        <v>116</v>
      </c>
      <c r="D746" s="223" t="s">
        <v>438</v>
      </c>
      <c r="E746" t="s">
        <v>374</v>
      </c>
      <c r="F746" s="224">
        <v>36041</v>
      </c>
      <c r="G746" t="s">
        <v>789</v>
      </c>
      <c r="H746" t="s">
        <v>375</v>
      </c>
      <c r="I746" s="225" t="s">
        <v>61</v>
      </c>
      <c r="J746" s="226" t="s">
        <v>376</v>
      </c>
      <c r="K746">
        <v>2016</v>
      </c>
      <c r="L746" t="s">
        <v>352</v>
      </c>
      <c r="M746"/>
      <c r="N746"/>
      <c r="O746" s="224"/>
      <c r="P746"/>
      <c r="Q746"/>
      <c r="R746"/>
      <c r="S746"/>
      <c r="T746"/>
      <c r="U746"/>
      <c r="V746"/>
      <c r="W746"/>
      <c r="Z746"/>
      <c r="AC746" s="228"/>
      <c r="AD746"/>
      <c r="AE746" s="53">
        <v>4</v>
      </c>
    </row>
    <row r="747" spans="1:31" ht="27.75" x14ac:dyDescent="0.2">
      <c r="A747" s="222">
        <v>213060</v>
      </c>
      <c r="B747" s="223" t="s">
        <v>1457</v>
      </c>
      <c r="C747" s="223" t="s">
        <v>177</v>
      </c>
      <c r="D747" s="223" t="s">
        <v>222</v>
      </c>
      <c r="E747" t="s">
        <v>373</v>
      </c>
      <c r="F747" s="224">
        <v>35551</v>
      </c>
      <c r="G747" t="s">
        <v>789</v>
      </c>
      <c r="H747" t="s">
        <v>375</v>
      </c>
      <c r="I747" s="225" t="s">
        <v>61</v>
      </c>
      <c r="J747" s="226" t="s">
        <v>353</v>
      </c>
      <c r="K747">
        <v>2016</v>
      </c>
      <c r="L747" t="s">
        <v>354</v>
      </c>
      <c r="M747"/>
      <c r="N747"/>
      <c r="O747" s="224"/>
      <c r="P747"/>
      <c r="Q747"/>
      <c r="R747"/>
      <c r="S747"/>
      <c r="T747"/>
      <c r="U747"/>
      <c r="V747"/>
      <c r="W747"/>
      <c r="Z747"/>
      <c r="AC747" s="228"/>
      <c r="AD747"/>
      <c r="AE747" s="53">
        <v>3</v>
      </c>
    </row>
    <row r="748" spans="1:31" ht="27.75" x14ac:dyDescent="0.2">
      <c r="A748" s="222">
        <v>213062</v>
      </c>
      <c r="B748" s="223" t="s">
        <v>2010</v>
      </c>
      <c r="C748" s="223" t="s">
        <v>114</v>
      </c>
      <c r="D748" s="223" t="s">
        <v>281</v>
      </c>
      <c r="E748" t="s">
        <v>374</v>
      </c>
      <c r="F748" s="224">
        <v>35017</v>
      </c>
      <c r="G748" t="s">
        <v>1322</v>
      </c>
      <c r="H748" t="s">
        <v>375</v>
      </c>
      <c r="I748" s="225" t="s">
        <v>61</v>
      </c>
      <c r="J748" s="226" t="s">
        <v>353</v>
      </c>
      <c r="K748">
        <v>2014</v>
      </c>
      <c r="L748" t="s">
        <v>364</v>
      </c>
      <c r="M748"/>
      <c r="N748"/>
      <c r="O748" s="224"/>
      <c r="P748"/>
      <c r="Q748"/>
      <c r="R748"/>
      <c r="S748"/>
      <c r="T748"/>
      <c r="U748"/>
      <c r="V748"/>
      <c r="W748"/>
      <c r="Z748"/>
      <c r="AC748" s="228"/>
      <c r="AD748"/>
      <c r="AE748" s="53">
        <v>4</v>
      </c>
    </row>
    <row r="749" spans="1:31" ht="27.75" x14ac:dyDescent="0.2">
      <c r="A749" s="222">
        <v>213064</v>
      </c>
      <c r="B749" s="223" t="s">
        <v>691</v>
      </c>
      <c r="C749" s="223" t="s">
        <v>105</v>
      </c>
      <c r="D749" s="223" t="s">
        <v>248</v>
      </c>
      <c r="E749" t="s">
        <v>374</v>
      </c>
      <c r="F749" s="224">
        <v>32517</v>
      </c>
      <c r="G749" t="s">
        <v>569</v>
      </c>
      <c r="H749" t="s">
        <v>375</v>
      </c>
      <c r="I749" s="225" t="s">
        <v>609</v>
      </c>
      <c r="J749" s="226">
        <v>0</v>
      </c>
      <c r="K749">
        <v>0</v>
      </c>
      <c r="L749">
        <v>0</v>
      </c>
      <c r="M749"/>
      <c r="N749"/>
      <c r="O749" s="224"/>
      <c r="P749"/>
      <c r="Q749"/>
      <c r="R749"/>
      <c r="S749"/>
      <c r="T749"/>
      <c r="U749"/>
      <c r="V749"/>
      <c r="W749"/>
      <c r="Z749"/>
      <c r="AC749" s="227"/>
      <c r="AD749"/>
      <c r="AE749" s="53" t="s">
        <v>2170</v>
      </c>
    </row>
    <row r="750" spans="1:31" ht="27.75" x14ac:dyDescent="0.2">
      <c r="A750" s="222"/>
      <c r="B750" s="223"/>
      <c r="C750" s="223"/>
      <c r="D750" s="223"/>
      <c r="E750"/>
      <c r="F750" s="224"/>
      <c r="G750"/>
      <c r="H750"/>
      <c r="I750" s="225"/>
      <c r="J750" s="226"/>
      <c r="K750"/>
      <c r="L750"/>
      <c r="M750"/>
      <c r="N750"/>
      <c r="O750" s="224"/>
      <c r="P750"/>
      <c r="Q750"/>
      <c r="R750"/>
      <c r="S750"/>
      <c r="T750"/>
      <c r="U750"/>
      <c r="V750"/>
      <c r="W750"/>
      <c r="Z750"/>
      <c r="AC750" s="228"/>
      <c r="AD750"/>
    </row>
    <row r="751" spans="1:31" ht="27.75" x14ac:dyDescent="0.2">
      <c r="A751" s="222"/>
      <c r="B751" s="223"/>
      <c r="C751" s="223"/>
      <c r="D751" s="223"/>
      <c r="E751"/>
      <c r="F751" s="224"/>
      <c r="G751"/>
      <c r="H751"/>
      <c r="I751" s="225"/>
      <c r="J751" s="226"/>
      <c r="K751"/>
      <c r="L751"/>
      <c r="M751"/>
      <c r="N751"/>
      <c r="O751" s="224"/>
      <c r="P751"/>
      <c r="Q751"/>
      <c r="R751"/>
      <c r="S751"/>
      <c r="T751"/>
      <c r="U751"/>
      <c r="V751"/>
      <c r="W751"/>
      <c r="Z751"/>
      <c r="AC751" s="228"/>
      <c r="AD751"/>
    </row>
    <row r="752" spans="1:31" ht="27.75" x14ac:dyDescent="0.2">
      <c r="A752" s="222"/>
      <c r="B752" s="223"/>
      <c r="C752" s="223"/>
      <c r="D752" s="223"/>
      <c r="E752"/>
      <c r="F752" s="224"/>
      <c r="G752"/>
      <c r="H752"/>
      <c r="I752" s="225"/>
      <c r="J752" s="226"/>
      <c r="K752"/>
      <c r="L752"/>
      <c r="M752"/>
      <c r="N752"/>
      <c r="O752" s="224"/>
      <c r="P752"/>
      <c r="Q752"/>
      <c r="R752"/>
      <c r="S752"/>
      <c r="T752"/>
      <c r="U752"/>
      <c r="V752"/>
      <c r="W752"/>
      <c r="Z752"/>
      <c r="AC752" s="228"/>
      <c r="AD752"/>
    </row>
    <row r="753" spans="1:31" ht="27.75" x14ac:dyDescent="0.2">
      <c r="A753" s="222"/>
      <c r="B753" s="223"/>
      <c r="C753" s="223"/>
      <c r="D753" s="223"/>
      <c r="E753"/>
      <c r="F753" s="224"/>
      <c r="G753"/>
      <c r="H753"/>
      <c r="I753" s="225"/>
      <c r="J753" s="226"/>
      <c r="K753"/>
      <c r="L753"/>
      <c r="M753"/>
      <c r="N753"/>
      <c r="O753" s="224"/>
      <c r="P753"/>
      <c r="Q753"/>
      <c r="R753"/>
      <c r="S753"/>
      <c r="T753"/>
      <c r="U753"/>
      <c r="V753"/>
      <c r="W753"/>
      <c r="Z753"/>
      <c r="AC753" s="228"/>
      <c r="AD753"/>
    </row>
    <row r="754" spans="1:31" ht="27.75" x14ac:dyDescent="0.2">
      <c r="A754" s="236">
        <v>213083</v>
      </c>
      <c r="B754" s="237" t="s">
        <v>2011</v>
      </c>
      <c r="C754" s="237" t="s">
        <v>65</v>
      </c>
      <c r="D754" s="237" t="s">
        <v>319</v>
      </c>
      <c r="E754"/>
      <c r="F754" s="224"/>
      <c r="G754"/>
      <c r="H754"/>
      <c r="I754" s="225" t="s">
        <v>1888</v>
      </c>
      <c r="J754" s="226"/>
      <c r="K754"/>
      <c r="L754"/>
      <c r="M754"/>
      <c r="N754"/>
      <c r="O754" s="224"/>
      <c r="P754"/>
      <c r="Q754"/>
      <c r="R754"/>
      <c r="S754"/>
      <c r="T754"/>
      <c r="U754"/>
      <c r="V754"/>
      <c r="W754"/>
      <c r="Z754"/>
      <c r="AC754" s="228"/>
      <c r="AD754" t="s">
        <v>660</v>
      </c>
      <c r="AE754" s="53">
        <v>0</v>
      </c>
    </row>
    <row r="755" spans="1:31" ht="27.75" x14ac:dyDescent="0.2">
      <c r="A755" s="222">
        <v>213084</v>
      </c>
      <c r="B755" s="223" t="s">
        <v>2012</v>
      </c>
      <c r="C755" s="223" t="s">
        <v>152</v>
      </c>
      <c r="D755" s="223" t="s">
        <v>301</v>
      </c>
      <c r="E755" t="s">
        <v>374</v>
      </c>
      <c r="F755" s="224">
        <v>35241</v>
      </c>
      <c r="G755" t="s">
        <v>352</v>
      </c>
      <c r="H755" t="s">
        <v>375</v>
      </c>
      <c r="I755" s="225" t="s">
        <v>61</v>
      </c>
      <c r="J755" s="226" t="s">
        <v>376</v>
      </c>
      <c r="K755">
        <v>2016</v>
      </c>
      <c r="L755" t="s">
        <v>352</v>
      </c>
      <c r="M755"/>
      <c r="N755"/>
      <c r="O755" s="224"/>
      <c r="P755"/>
      <c r="Q755"/>
      <c r="R755"/>
      <c r="S755"/>
      <c r="T755"/>
      <c r="U755"/>
      <c r="V755"/>
      <c r="W755"/>
      <c r="Z755"/>
      <c r="AC755" s="228"/>
      <c r="AD755"/>
      <c r="AE755" s="53">
        <v>1</v>
      </c>
    </row>
    <row r="756" spans="1:31" ht="27.75" x14ac:dyDescent="0.2">
      <c r="A756" s="222">
        <v>213085</v>
      </c>
      <c r="B756" s="223" t="s">
        <v>1702</v>
      </c>
      <c r="C756" s="223" t="s">
        <v>76</v>
      </c>
      <c r="D756" s="223" t="s">
        <v>230</v>
      </c>
      <c r="E756" t="s">
        <v>374</v>
      </c>
      <c r="F756" s="224">
        <v>35122</v>
      </c>
      <c r="G756" t="s">
        <v>818</v>
      </c>
      <c r="H756" t="s">
        <v>380</v>
      </c>
      <c r="I756" s="225" t="s">
        <v>61</v>
      </c>
      <c r="J756" s="226" t="s">
        <v>376</v>
      </c>
      <c r="K756">
        <v>2014</v>
      </c>
      <c r="L756" t="s">
        <v>352</v>
      </c>
      <c r="M756"/>
      <c r="N756"/>
      <c r="O756" s="224"/>
      <c r="P756"/>
      <c r="Q756"/>
      <c r="R756"/>
      <c r="S756"/>
      <c r="T756"/>
      <c r="U756"/>
      <c r="V756"/>
      <c r="W756"/>
      <c r="Z756"/>
      <c r="AC756" s="228"/>
      <c r="AD756"/>
      <c r="AE756" s="53">
        <v>1</v>
      </c>
    </row>
    <row r="757" spans="1:31" ht="27.75" x14ac:dyDescent="0.2">
      <c r="A757" s="222"/>
      <c r="B757" s="223"/>
      <c r="C757" s="223"/>
      <c r="D757" s="223"/>
      <c r="E757"/>
      <c r="F757" s="224"/>
      <c r="G757"/>
      <c r="H757"/>
      <c r="I757" s="225"/>
      <c r="J757" s="226"/>
      <c r="K757"/>
      <c r="L757"/>
      <c r="M757"/>
      <c r="N757"/>
      <c r="O757" s="224"/>
      <c r="P757"/>
      <c r="Q757"/>
      <c r="R757"/>
      <c r="S757"/>
      <c r="T757"/>
      <c r="U757"/>
      <c r="V757"/>
      <c r="W757"/>
      <c r="Z757"/>
      <c r="AC757" s="228"/>
      <c r="AD757"/>
    </row>
    <row r="758" spans="1:31" ht="27.75" x14ac:dyDescent="0.2">
      <c r="A758" s="222"/>
      <c r="B758" s="223"/>
      <c r="C758" s="223"/>
      <c r="D758" s="223"/>
      <c r="E758"/>
      <c r="F758" s="224"/>
      <c r="G758"/>
      <c r="H758"/>
      <c r="I758" s="225"/>
      <c r="J758" s="226"/>
      <c r="K758"/>
      <c r="L758"/>
      <c r="M758"/>
      <c r="N758"/>
      <c r="O758" s="224"/>
      <c r="P758"/>
      <c r="Q758"/>
      <c r="R758"/>
      <c r="S758"/>
      <c r="T758"/>
      <c r="U758"/>
      <c r="V758"/>
      <c r="W758"/>
      <c r="Z758"/>
      <c r="AC758" s="228"/>
      <c r="AD758"/>
    </row>
    <row r="759" spans="1:31" ht="27.75" x14ac:dyDescent="0.2">
      <c r="A759" s="222"/>
      <c r="B759" s="223"/>
      <c r="C759" s="223"/>
      <c r="D759" s="223"/>
      <c r="E759"/>
      <c r="F759" s="224"/>
      <c r="G759"/>
      <c r="H759"/>
      <c r="I759" s="225"/>
      <c r="J759" s="226"/>
      <c r="K759"/>
      <c r="L759"/>
      <c r="M759"/>
      <c r="N759"/>
      <c r="O759" s="224"/>
      <c r="P759"/>
      <c r="Q759"/>
      <c r="R759"/>
      <c r="S759"/>
      <c r="T759"/>
      <c r="U759"/>
      <c r="V759"/>
      <c r="W759"/>
      <c r="Z759"/>
      <c r="AC759" s="228"/>
      <c r="AD759"/>
    </row>
    <row r="760" spans="1:31" ht="27.75" x14ac:dyDescent="0.2">
      <c r="A760" s="222">
        <v>213099</v>
      </c>
      <c r="B760" s="223" t="s">
        <v>1686</v>
      </c>
      <c r="C760" s="223" t="s">
        <v>434</v>
      </c>
      <c r="D760" s="223" t="s">
        <v>279</v>
      </c>
      <c r="E760" t="s">
        <v>374</v>
      </c>
      <c r="F760" s="224">
        <v>34918</v>
      </c>
      <c r="G760" t="s">
        <v>789</v>
      </c>
      <c r="H760" t="s">
        <v>375</v>
      </c>
      <c r="I760" s="225" t="s">
        <v>61</v>
      </c>
      <c r="J760" s="226" t="s">
        <v>376</v>
      </c>
      <c r="K760">
        <v>2015</v>
      </c>
      <c r="L760" t="s">
        <v>352</v>
      </c>
      <c r="M760"/>
      <c r="N760"/>
      <c r="O760" s="224"/>
      <c r="P760"/>
      <c r="Q760"/>
      <c r="R760"/>
      <c r="S760"/>
      <c r="T760"/>
      <c r="U760"/>
      <c r="V760"/>
      <c r="W760"/>
      <c r="Z760"/>
      <c r="AC760" s="228"/>
      <c r="AD760"/>
      <c r="AE760" s="53">
        <v>2</v>
      </c>
    </row>
    <row r="761" spans="1:31" ht="27.75" x14ac:dyDescent="0.2">
      <c r="A761" s="222">
        <v>213103</v>
      </c>
      <c r="B761" s="223" t="s">
        <v>1673</v>
      </c>
      <c r="C761" s="223" t="s">
        <v>90</v>
      </c>
      <c r="D761" s="223" t="s">
        <v>248</v>
      </c>
      <c r="E761" t="s">
        <v>374</v>
      </c>
      <c r="F761" s="224">
        <v>34820</v>
      </c>
      <c r="G761" t="s">
        <v>1674</v>
      </c>
      <c r="H761" t="s">
        <v>375</v>
      </c>
      <c r="I761" s="225" t="s">
        <v>61</v>
      </c>
      <c r="J761" s="226" t="s">
        <v>376</v>
      </c>
      <c r="K761">
        <v>2013</v>
      </c>
      <c r="L761" t="s">
        <v>354</v>
      </c>
      <c r="M761"/>
      <c r="N761"/>
      <c r="O761" s="224"/>
      <c r="P761"/>
      <c r="Q761"/>
      <c r="R761"/>
      <c r="S761"/>
      <c r="T761"/>
      <c r="U761"/>
      <c r="V761"/>
      <c r="W761"/>
      <c r="Z761"/>
      <c r="AC761" s="228"/>
      <c r="AD761"/>
      <c r="AE761" s="53">
        <v>3</v>
      </c>
    </row>
    <row r="762" spans="1:31" ht="27.75" x14ac:dyDescent="0.2">
      <c r="A762" s="222">
        <v>213107</v>
      </c>
      <c r="B762" s="223" t="s">
        <v>895</v>
      </c>
      <c r="C762" s="223" t="s">
        <v>506</v>
      </c>
      <c r="D762" s="223" t="s">
        <v>2013</v>
      </c>
      <c r="E762" t="s">
        <v>373</v>
      </c>
      <c r="F762" s="224">
        <v>29587</v>
      </c>
      <c r="G762" t="s">
        <v>789</v>
      </c>
      <c r="H762" t="s">
        <v>375</v>
      </c>
      <c r="I762" s="225" t="s">
        <v>61</v>
      </c>
      <c r="J762" s="226">
        <v>0</v>
      </c>
      <c r="K762">
        <v>0</v>
      </c>
      <c r="L762">
        <v>0</v>
      </c>
      <c r="M762"/>
      <c r="N762"/>
      <c r="O762" s="224"/>
      <c r="P762"/>
      <c r="Q762"/>
      <c r="R762"/>
      <c r="S762"/>
      <c r="T762"/>
      <c r="U762"/>
      <c r="V762"/>
      <c r="W762"/>
      <c r="Z762"/>
      <c r="AC762" s="228"/>
      <c r="AD762"/>
      <c r="AE762" s="53" t="s">
        <v>2190</v>
      </c>
    </row>
    <row r="763" spans="1:31" ht="27.75" x14ac:dyDescent="0.2">
      <c r="A763" s="222">
        <v>213111</v>
      </c>
      <c r="B763" s="223" t="s">
        <v>1700</v>
      </c>
      <c r="C763" s="223" t="s">
        <v>1701</v>
      </c>
      <c r="D763" s="223" t="s">
        <v>262</v>
      </c>
      <c r="E763" t="s">
        <v>374</v>
      </c>
      <c r="F763" s="224">
        <v>35122</v>
      </c>
      <c r="G763" t="s">
        <v>831</v>
      </c>
      <c r="H763" t="s">
        <v>375</v>
      </c>
      <c r="I763" s="225" t="s">
        <v>61</v>
      </c>
      <c r="J763" s="226" t="s">
        <v>376</v>
      </c>
      <c r="K763">
        <v>2014</v>
      </c>
      <c r="L763" t="s">
        <v>362</v>
      </c>
      <c r="M763"/>
      <c r="N763"/>
      <c r="O763" s="224"/>
      <c r="P763"/>
      <c r="Q763"/>
      <c r="R763"/>
      <c r="S763"/>
      <c r="T763"/>
      <c r="U763"/>
      <c r="V763"/>
      <c r="W763"/>
      <c r="Z763"/>
      <c r="AC763" s="228"/>
      <c r="AD763"/>
      <c r="AE763" s="53">
        <v>4</v>
      </c>
    </row>
    <row r="764" spans="1:31" ht="27.75" x14ac:dyDescent="0.2">
      <c r="A764" s="239">
        <v>213113</v>
      </c>
      <c r="B764" s="240" t="s">
        <v>1314</v>
      </c>
      <c r="C764" s="240" t="s">
        <v>163</v>
      </c>
      <c r="D764" s="240" t="s">
        <v>269</v>
      </c>
      <c r="E764" t="s">
        <v>374</v>
      </c>
      <c r="F764" s="224">
        <v>34507</v>
      </c>
      <c r="G764" t="s">
        <v>789</v>
      </c>
      <c r="H764" t="s">
        <v>375</v>
      </c>
      <c r="I764" s="225" t="s">
        <v>1888</v>
      </c>
      <c r="J764" s="226" t="s">
        <v>376</v>
      </c>
      <c r="K764">
        <v>2015</v>
      </c>
      <c r="L764" t="s">
        <v>354</v>
      </c>
      <c r="M764"/>
      <c r="N764"/>
      <c r="O764" s="224"/>
      <c r="P764"/>
      <c r="Q764"/>
      <c r="R764"/>
      <c r="S764"/>
      <c r="T764"/>
      <c r="U764"/>
      <c r="V764"/>
      <c r="W764"/>
      <c r="Z764"/>
      <c r="AC764" s="228"/>
      <c r="AD764" t="s">
        <v>660</v>
      </c>
      <c r="AE764" s="53" t="s">
        <v>2196</v>
      </c>
    </row>
    <row r="765" spans="1:31" ht="27.75" x14ac:dyDescent="0.2">
      <c r="A765" s="222">
        <v>213114</v>
      </c>
      <c r="B765" s="223" t="s">
        <v>1678</v>
      </c>
      <c r="C765" s="223" t="s">
        <v>128</v>
      </c>
      <c r="D765" s="223" t="s">
        <v>1679</v>
      </c>
      <c r="E765" t="s">
        <v>374</v>
      </c>
      <c r="F765" s="224">
        <v>34859</v>
      </c>
      <c r="G765" t="s">
        <v>798</v>
      </c>
      <c r="H765" t="s">
        <v>375</v>
      </c>
      <c r="I765" s="225" t="s">
        <v>61</v>
      </c>
      <c r="J765" s="226" t="s">
        <v>376</v>
      </c>
      <c r="K765">
        <v>2016</v>
      </c>
      <c r="L765" t="s">
        <v>352</v>
      </c>
      <c r="M765"/>
      <c r="N765"/>
      <c r="O765" s="224"/>
      <c r="P765"/>
      <c r="Q765"/>
      <c r="R765"/>
      <c r="S765"/>
      <c r="T765"/>
      <c r="U765"/>
      <c r="V765"/>
      <c r="W765"/>
      <c r="Z765"/>
      <c r="AC765" s="228"/>
      <c r="AD765"/>
      <c r="AE765" s="53">
        <v>2</v>
      </c>
    </row>
    <row r="766" spans="1:31" ht="27.75" x14ac:dyDescent="0.2">
      <c r="A766" s="222">
        <v>213117</v>
      </c>
      <c r="B766" s="223" t="s">
        <v>1183</v>
      </c>
      <c r="C766" s="223" t="s">
        <v>443</v>
      </c>
      <c r="D766" s="223" t="s">
        <v>485</v>
      </c>
      <c r="E766" t="s">
        <v>374</v>
      </c>
      <c r="F766" s="224">
        <v>36263</v>
      </c>
      <c r="G766" t="s">
        <v>808</v>
      </c>
      <c r="H766" t="s">
        <v>375</v>
      </c>
      <c r="I766" s="225" t="s">
        <v>61</v>
      </c>
      <c r="J766" s="226" t="s">
        <v>376</v>
      </c>
      <c r="K766">
        <v>2017</v>
      </c>
      <c r="L766" t="s">
        <v>352</v>
      </c>
      <c r="M766"/>
      <c r="N766"/>
      <c r="O766" s="224"/>
      <c r="P766"/>
      <c r="Q766"/>
      <c r="R766"/>
      <c r="S766"/>
      <c r="T766"/>
      <c r="U766"/>
      <c r="V766"/>
      <c r="W766"/>
      <c r="Z766"/>
      <c r="AC766" s="227"/>
      <c r="AD766"/>
      <c r="AE766" s="53" t="e">
        <v>#N/A</v>
      </c>
    </row>
    <row r="767" spans="1:31" ht="27.75" x14ac:dyDescent="0.2">
      <c r="A767" s="222"/>
      <c r="B767" s="223"/>
      <c r="C767" s="223"/>
      <c r="D767" s="223"/>
      <c r="E767"/>
      <c r="F767" s="224"/>
      <c r="G767"/>
      <c r="H767"/>
      <c r="I767" s="225"/>
      <c r="J767" s="226"/>
      <c r="K767"/>
      <c r="L767"/>
      <c r="M767"/>
      <c r="N767"/>
      <c r="O767" s="224"/>
      <c r="P767"/>
      <c r="Q767"/>
      <c r="R767"/>
      <c r="S767"/>
      <c r="T767"/>
      <c r="U767"/>
      <c r="V767"/>
      <c r="W767"/>
      <c r="Z767"/>
      <c r="AC767" s="228"/>
      <c r="AD767"/>
    </row>
    <row r="768" spans="1:31" ht="27.75" x14ac:dyDescent="0.2">
      <c r="A768" s="222">
        <v>213123</v>
      </c>
      <c r="B768" s="223" t="s">
        <v>1706</v>
      </c>
      <c r="C768" s="223" t="s">
        <v>104</v>
      </c>
      <c r="D768" s="223" t="s">
        <v>297</v>
      </c>
      <c r="E768" t="s">
        <v>373</v>
      </c>
      <c r="F768" s="224">
        <v>35167</v>
      </c>
      <c r="G768" t="s">
        <v>352</v>
      </c>
      <c r="H768" t="s">
        <v>375</v>
      </c>
      <c r="I768" s="225" t="s">
        <v>61</v>
      </c>
      <c r="J768" s="226" t="s">
        <v>376</v>
      </c>
      <c r="K768">
        <v>2013</v>
      </c>
      <c r="L768" t="s">
        <v>352</v>
      </c>
      <c r="M768"/>
      <c r="N768"/>
      <c r="O768" s="224"/>
      <c r="P768"/>
      <c r="Q768"/>
      <c r="R768"/>
      <c r="S768"/>
      <c r="T768"/>
      <c r="U768"/>
      <c r="V768"/>
      <c r="W768"/>
      <c r="Z768"/>
      <c r="AC768" s="228"/>
      <c r="AD768"/>
      <c r="AE768" s="53" t="e">
        <v>#N/A</v>
      </c>
    </row>
    <row r="769" spans="1:31" ht="27.75" x14ac:dyDescent="0.2">
      <c r="A769" s="222"/>
      <c r="B769" s="223"/>
      <c r="C769" s="223"/>
      <c r="D769" s="223"/>
      <c r="E769"/>
      <c r="F769" s="224"/>
      <c r="G769"/>
      <c r="H769"/>
      <c r="I769" s="225"/>
      <c r="J769" s="226"/>
      <c r="K769"/>
      <c r="L769"/>
      <c r="M769"/>
      <c r="N769"/>
      <c r="O769" s="224"/>
      <c r="P769"/>
      <c r="Q769"/>
      <c r="R769"/>
      <c r="S769"/>
      <c r="T769"/>
      <c r="U769"/>
      <c r="V769"/>
      <c r="W769"/>
      <c r="Z769"/>
      <c r="AC769" s="228"/>
      <c r="AD769"/>
    </row>
    <row r="770" spans="1:31" ht="27.75" x14ac:dyDescent="0.2">
      <c r="A770" s="222"/>
      <c r="B770" s="223"/>
      <c r="C770" s="223"/>
      <c r="D770" s="223"/>
      <c r="E770"/>
      <c r="F770" s="224"/>
      <c r="G770"/>
      <c r="H770"/>
      <c r="I770" s="225"/>
      <c r="J770" s="226"/>
      <c r="K770"/>
      <c r="L770"/>
      <c r="M770"/>
      <c r="N770"/>
      <c r="O770" s="224"/>
      <c r="P770"/>
      <c r="Q770"/>
      <c r="R770"/>
      <c r="S770"/>
      <c r="T770"/>
      <c r="U770"/>
      <c r="V770"/>
      <c r="W770"/>
      <c r="Z770"/>
      <c r="AC770" s="228"/>
      <c r="AD770"/>
    </row>
    <row r="771" spans="1:31" ht="27.75" x14ac:dyDescent="0.2">
      <c r="A771" s="222"/>
      <c r="B771" s="223"/>
      <c r="C771" s="223"/>
      <c r="D771" s="223"/>
      <c r="E771"/>
      <c r="F771" s="224"/>
      <c r="G771"/>
      <c r="H771"/>
      <c r="I771" s="225"/>
      <c r="J771" s="226"/>
      <c r="K771"/>
      <c r="L771"/>
      <c r="M771"/>
      <c r="N771"/>
      <c r="O771" s="224"/>
      <c r="P771"/>
      <c r="Q771"/>
      <c r="R771"/>
      <c r="S771"/>
      <c r="T771"/>
      <c r="U771"/>
      <c r="V771"/>
      <c r="W771"/>
      <c r="Z771"/>
      <c r="AC771" s="228"/>
      <c r="AD771"/>
    </row>
    <row r="772" spans="1:31" ht="27.75" x14ac:dyDescent="0.2">
      <c r="A772" s="222"/>
      <c r="B772" s="223"/>
      <c r="C772" s="223"/>
      <c r="D772" s="223"/>
      <c r="E772"/>
      <c r="F772" s="224"/>
      <c r="G772"/>
      <c r="H772"/>
      <c r="I772" s="225"/>
      <c r="J772" s="226"/>
      <c r="K772"/>
      <c r="L772"/>
      <c r="M772"/>
      <c r="N772"/>
      <c r="O772" s="224"/>
      <c r="P772"/>
      <c r="Q772"/>
      <c r="R772"/>
      <c r="S772"/>
      <c r="T772"/>
      <c r="U772"/>
      <c r="V772"/>
      <c r="W772"/>
      <c r="Z772"/>
      <c r="AC772" s="228"/>
      <c r="AD772"/>
    </row>
    <row r="773" spans="1:31" ht="27.75" x14ac:dyDescent="0.2">
      <c r="A773" s="222">
        <v>213140</v>
      </c>
      <c r="B773" s="223" t="s">
        <v>1747</v>
      </c>
      <c r="C773" s="223" t="s">
        <v>130</v>
      </c>
      <c r="D773" s="223" t="s">
        <v>280</v>
      </c>
      <c r="E773" t="s">
        <v>373</v>
      </c>
      <c r="F773" s="224">
        <v>35632</v>
      </c>
      <c r="G773" t="s">
        <v>789</v>
      </c>
      <c r="H773" t="s">
        <v>375</v>
      </c>
      <c r="I773" s="225" t="s">
        <v>61</v>
      </c>
      <c r="J773" s="226" t="s">
        <v>353</v>
      </c>
      <c r="K773">
        <v>2015</v>
      </c>
      <c r="L773" t="s">
        <v>352</v>
      </c>
      <c r="M773"/>
      <c r="N773"/>
      <c r="O773" s="224"/>
      <c r="P773"/>
      <c r="Q773"/>
      <c r="R773"/>
      <c r="S773"/>
      <c r="T773"/>
      <c r="U773"/>
      <c r="V773"/>
      <c r="W773"/>
      <c r="Z773"/>
      <c r="AC773" s="228"/>
      <c r="AD773"/>
      <c r="AE773" s="53">
        <v>2</v>
      </c>
    </row>
    <row r="774" spans="1:31" ht="27.75" x14ac:dyDescent="0.2">
      <c r="A774" s="222">
        <v>213142</v>
      </c>
      <c r="B774" s="223" t="s">
        <v>1767</v>
      </c>
      <c r="C774" s="223" t="s">
        <v>68</v>
      </c>
      <c r="D774" s="223" t="s">
        <v>2014</v>
      </c>
      <c r="E774" t="s">
        <v>373</v>
      </c>
      <c r="F774" s="224">
        <v>35907</v>
      </c>
      <c r="G774" t="s">
        <v>789</v>
      </c>
      <c r="H774" t="s">
        <v>375</v>
      </c>
      <c r="I774" s="225" t="s">
        <v>61</v>
      </c>
      <c r="J774" s="226">
        <v>0</v>
      </c>
      <c r="K774">
        <v>0</v>
      </c>
      <c r="L774">
        <v>0</v>
      </c>
      <c r="M774"/>
      <c r="N774"/>
      <c r="O774" s="224"/>
      <c r="P774"/>
      <c r="Q774"/>
      <c r="R774"/>
      <c r="S774"/>
      <c r="T774"/>
      <c r="U774"/>
      <c r="V774"/>
      <c r="W774"/>
      <c r="Z774"/>
      <c r="AC774" s="228"/>
      <c r="AD774"/>
      <c r="AE774" s="53">
        <v>3</v>
      </c>
    </row>
    <row r="775" spans="1:31" ht="27.75" x14ac:dyDescent="0.2">
      <c r="A775" s="222">
        <v>213144</v>
      </c>
      <c r="B775" s="223" t="s">
        <v>1126</v>
      </c>
      <c r="C775" s="223" t="s">
        <v>68</v>
      </c>
      <c r="D775" s="223" t="s">
        <v>218</v>
      </c>
      <c r="E775" t="s">
        <v>373</v>
      </c>
      <c r="F775" s="224">
        <v>35599</v>
      </c>
      <c r="G775" t="s">
        <v>789</v>
      </c>
      <c r="H775" t="s">
        <v>375</v>
      </c>
      <c r="I775" s="225" t="s">
        <v>61</v>
      </c>
      <c r="J775" s="226" t="s">
        <v>376</v>
      </c>
      <c r="K775">
        <v>2017</v>
      </c>
      <c r="L775" t="s">
        <v>352</v>
      </c>
      <c r="M775"/>
      <c r="N775"/>
      <c r="O775" s="224"/>
      <c r="P775"/>
      <c r="Q775"/>
      <c r="R775"/>
      <c r="S775"/>
      <c r="T775"/>
      <c r="U775"/>
      <c r="V775"/>
      <c r="W775"/>
      <c r="Z775"/>
      <c r="AC775" s="227"/>
      <c r="AD775"/>
      <c r="AE775" s="53">
        <v>6</v>
      </c>
    </row>
    <row r="776" spans="1:31" ht="27.75" x14ac:dyDescent="0.2">
      <c r="A776" s="222"/>
      <c r="B776" s="223"/>
      <c r="C776" s="223"/>
      <c r="D776" s="223"/>
      <c r="E776"/>
      <c r="F776" s="224"/>
      <c r="G776"/>
      <c r="H776"/>
      <c r="I776" s="225"/>
      <c r="J776" s="226"/>
      <c r="K776"/>
      <c r="L776"/>
      <c r="M776"/>
      <c r="N776"/>
      <c r="O776" s="224"/>
      <c r="P776"/>
      <c r="Q776"/>
      <c r="R776"/>
      <c r="S776"/>
      <c r="T776"/>
      <c r="U776"/>
      <c r="V776"/>
      <c r="W776"/>
      <c r="Z776"/>
      <c r="AC776" s="228"/>
      <c r="AD776"/>
    </row>
    <row r="777" spans="1:31" ht="27.75" x14ac:dyDescent="0.2">
      <c r="A777" s="222"/>
      <c r="B777" s="223"/>
      <c r="C777" s="223"/>
      <c r="D777" s="223"/>
      <c r="E777"/>
      <c r="F777" s="224"/>
      <c r="G777"/>
      <c r="H777"/>
      <c r="I777" s="225"/>
      <c r="J777" s="226"/>
      <c r="K777"/>
      <c r="L777"/>
      <c r="M777"/>
      <c r="N777"/>
      <c r="O777" s="224"/>
      <c r="P777"/>
      <c r="Q777"/>
      <c r="R777"/>
      <c r="S777"/>
      <c r="T777"/>
      <c r="U777"/>
      <c r="V777"/>
      <c r="W777"/>
      <c r="Z777"/>
      <c r="AC777" s="228"/>
      <c r="AD777"/>
    </row>
    <row r="778" spans="1:31" ht="27.75" x14ac:dyDescent="0.2">
      <c r="A778" s="222">
        <v>213154</v>
      </c>
      <c r="B778" s="223" t="s">
        <v>1345</v>
      </c>
      <c r="C778" s="223" t="s">
        <v>140</v>
      </c>
      <c r="D778" s="223" t="s">
        <v>1839</v>
      </c>
      <c r="E778" t="s">
        <v>373</v>
      </c>
      <c r="F778" s="224">
        <v>35566</v>
      </c>
      <c r="G778" t="s">
        <v>359</v>
      </c>
      <c r="H778" t="s">
        <v>375</v>
      </c>
      <c r="I778" s="225" t="s">
        <v>61</v>
      </c>
      <c r="J778" s="226">
        <v>0</v>
      </c>
      <c r="K778">
        <v>0</v>
      </c>
      <c r="L778">
        <v>0</v>
      </c>
      <c r="M778"/>
      <c r="N778"/>
      <c r="O778" s="224"/>
      <c r="P778"/>
      <c r="Q778"/>
      <c r="R778"/>
      <c r="S778"/>
      <c r="T778"/>
      <c r="U778"/>
      <c r="V778"/>
      <c r="W778"/>
      <c r="Z778"/>
      <c r="AC778" s="228"/>
      <c r="AD778"/>
      <c r="AE778" s="53">
        <v>4</v>
      </c>
    </row>
    <row r="779" spans="1:31" ht="27.75" x14ac:dyDescent="0.2">
      <c r="A779" s="222"/>
      <c r="B779" s="223"/>
      <c r="C779" s="223"/>
      <c r="D779" s="223"/>
      <c r="E779"/>
      <c r="F779" s="224"/>
      <c r="G779"/>
      <c r="H779"/>
      <c r="I779" s="225"/>
      <c r="J779" s="226"/>
      <c r="K779"/>
      <c r="L779"/>
      <c r="M779"/>
      <c r="N779"/>
      <c r="O779" s="224"/>
      <c r="P779"/>
      <c r="Q779"/>
      <c r="R779"/>
      <c r="S779"/>
      <c r="T779"/>
      <c r="U779"/>
      <c r="V779"/>
      <c r="W779"/>
      <c r="Z779"/>
      <c r="AC779" s="228"/>
      <c r="AD779"/>
    </row>
    <row r="780" spans="1:31" ht="27.75" x14ac:dyDescent="0.2">
      <c r="A780" s="222">
        <v>213172</v>
      </c>
      <c r="B780" s="223" t="s">
        <v>971</v>
      </c>
      <c r="C780" s="223" t="s">
        <v>128</v>
      </c>
      <c r="D780" s="223" t="s">
        <v>1249</v>
      </c>
      <c r="E780" t="s">
        <v>374</v>
      </c>
      <c r="F780" s="224">
        <v>32675</v>
      </c>
      <c r="G780" t="s">
        <v>795</v>
      </c>
      <c r="H780" t="s">
        <v>380</v>
      </c>
      <c r="I780" s="225" t="s">
        <v>61</v>
      </c>
      <c r="J780" s="226">
        <v>0</v>
      </c>
      <c r="K780">
        <v>0</v>
      </c>
      <c r="L780">
        <v>0</v>
      </c>
      <c r="M780"/>
      <c r="N780"/>
      <c r="O780" s="224"/>
      <c r="P780"/>
      <c r="Q780"/>
      <c r="R780"/>
      <c r="S780"/>
      <c r="T780"/>
      <c r="U780"/>
      <c r="V780"/>
      <c r="W780"/>
      <c r="Z780"/>
      <c r="AC780" s="228"/>
      <c r="AD780"/>
      <c r="AE780" s="53">
        <v>5</v>
      </c>
    </row>
    <row r="781" spans="1:31" ht="27.75" x14ac:dyDescent="0.2">
      <c r="A781" s="222">
        <v>213173</v>
      </c>
      <c r="B781" s="223" t="s">
        <v>2015</v>
      </c>
      <c r="C781" s="223" t="s">
        <v>132</v>
      </c>
      <c r="D781" s="223" t="s">
        <v>2016</v>
      </c>
      <c r="E781" t="s">
        <v>374</v>
      </c>
      <c r="F781" s="224">
        <v>35646</v>
      </c>
      <c r="G781" t="s">
        <v>789</v>
      </c>
      <c r="H781" t="s">
        <v>375</v>
      </c>
      <c r="I781" s="225" t="s">
        <v>61</v>
      </c>
      <c r="J781" s="226" t="s">
        <v>376</v>
      </c>
      <c r="K781">
        <v>2015</v>
      </c>
      <c r="L781" t="s">
        <v>368</v>
      </c>
      <c r="M781"/>
      <c r="N781"/>
      <c r="O781" s="224"/>
      <c r="P781"/>
      <c r="Q781"/>
      <c r="R781"/>
      <c r="S781"/>
      <c r="T781"/>
      <c r="U781"/>
      <c r="V781"/>
      <c r="W781"/>
      <c r="Z781"/>
      <c r="AC781" s="228"/>
      <c r="AD781"/>
      <c r="AE781" s="53">
        <v>1</v>
      </c>
    </row>
    <row r="782" spans="1:31" ht="27.75" x14ac:dyDescent="0.2">
      <c r="A782" s="222">
        <v>213177</v>
      </c>
      <c r="B782" s="223" t="s">
        <v>1797</v>
      </c>
      <c r="C782" s="223" t="s">
        <v>466</v>
      </c>
      <c r="D782" s="223" t="s">
        <v>288</v>
      </c>
      <c r="E782" t="s">
        <v>373</v>
      </c>
      <c r="F782" s="224">
        <v>36301</v>
      </c>
      <c r="G782" t="s">
        <v>367</v>
      </c>
      <c r="H782" t="s">
        <v>375</v>
      </c>
      <c r="I782" s="225" t="s">
        <v>61</v>
      </c>
      <c r="J782" s="226" t="s">
        <v>376</v>
      </c>
      <c r="K782">
        <v>2017</v>
      </c>
      <c r="L782" t="s">
        <v>367</v>
      </c>
      <c r="M782"/>
      <c r="N782"/>
      <c r="O782" s="224"/>
      <c r="P782"/>
      <c r="Q782"/>
      <c r="R782"/>
      <c r="S782"/>
      <c r="T782"/>
      <c r="U782"/>
      <c r="V782"/>
      <c r="W782"/>
      <c r="Z782"/>
      <c r="AC782" s="228"/>
      <c r="AD782"/>
      <c r="AE782" s="53">
        <v>3</v>
      </c>
    </row>
    <row r="783" spans="1:31" ht="27.75" x14ac:dyDescent="0.2">
      <c r="A783" s="222"/>
      <c r="B783" s="223"/>
      <c r="C783" s="223"/>
      <c r="D783" s="223"/>
      <c r="E783"/>
      <c r="F783" s="224"/>
      <c r="G783"/>
      <c r="H783"/>
      <c r="I783" s="225"/>
      <c r="J783" s="226"/>
      <c r="K783"/>
      <c r="L783"/>
      <c r="M783"/>
      <c r="N783"/>
      <c r="O783" s="224"/>
      <c r="P783"/>
      <c r="Q783"/>
      <c r="R783"/>
      <c r="S783"/>
      <c r="T783"/>
      <c r="U783"/>
      <c r="V783"/>
      <c r="W783"/>
      <c r="Z783"/>
      <c r="AC783" s="228"/>
      <c r="AD783"/>
    </row>
    <row r="784" spans="1:31" ht="27.75" x14ac:dyDescent="0.2">
      <c r="A784" s="222"/>
      <c r="B784" s="223"/>
      <c r="C784" s="223"/>
      <c r="D784" s="223"/>
      <c r="E784"/>
      <c r="F784" s="224"/>
      <c r="G784"/>
      <c r="H784"/>
      <c r="I784" s="225"/>
      <c r="J784" s="226"/>
      <c r="K784"/>
      <c r="L784"/>
      <c r="M784"/>
      <c r="N784"/>
      <c r="O784" s="224"/>
      <c r="P784"/>
      <c r="Q784"/>
      <c r="R784"/>
      <c r="S784"/>
      <c r="T784"/>
      <c r="U784"/>
      <c r="V784"/>
      <c r="W784"/>
      <c r="Z784"/>
      <c r="AC784" s="228"/>
      <c r="AD784"/>
    </row>
    <row r="785" spans="1:31" ht="27.75" x14ac:dyDescent="0.2">
      <c r="A785" s="222"/>
      <c r="B785" s="223"/>
      <c r="C785" s="223"/>
      <c r="D785" s="223"/>
      <c r="E785"/>
      <c r="F785" s="224"/>
      <c r="G785"/>
      <c r="H785"/>
      <c r="I785" s="225"/>
      <c r="J785" s="226"/>
      <c r="K785"/>
      <c r="L785"/>
      <c r="M785"/>
      <c r="N785"/>
      <c r="O785" s="224"/>
      <c r="P785"/>
      <c r="Q785"/>
      <c r="R785"/>
      <c r="S785"/>
      <c r="T785"/>
      <c r="U785"/>
      <c r="V785"/>
      <c r="W785"/>
      <c r="Z785"/>
      <c r="AC785" s="228"/>
      <c r="AD785"/>
    </row>
    <row r="786" spans="1:31" ht="27.75" x14ac:dyDescent="0.2">
      <c r="A786" s="222"/>
      <c r="B786" s="223"/>
      <c r="C786" s="223"/>
      <c r="D786" s="223"/>
      <c r="E786"/>
      <c r="F786" s="224"/>
      <c r="G786"/>
      <c r="H786"/>
      <c r="I786" s="225"/>
      <c r="J786" s="226"/>
      <c r="K786"/>
      <c r="L786"/>
      <c r="M786"/>
      <c r="N786"/>
      <c r="O786" s="224"/>
      <c r="P786"/>
      <c r="Q786"/>
      <c r="R786"/>
      <c r="S786"/>
      <c r="T786"/>
      <c r="U786"/>
      <c r="V786"/>
      <c r="W786"/>
      <c r="Z786"/>
      <c r="AC786" s="228"/>
      <c r="AD786"/>
    </row>
    <row r="787" spans="1:31" ht="27.75" x14ac:dyDescent="0.2">
      <c r="A787" s="222"/>
      <c r="B787" s="223"/>
      <c r="C787" s="223"/>
      <c r="D787" s="223"/>
      <c r="E787"/>
      <c r="F787" s="224"/>
      <c r="G787"/>
      <c r="H787"/>
      <c r="I787" s="225"/>
      <c r="J787" s="226"/>
      <c r="K787"/>
      <c r="L787"/>
      <c r="M787"/>
      <c r="N787"/>
      <c r="O787" s="224"/>
      <c r="P787"/>
      <c r="Q787"/>
      <c r="R787"/>
      <c r="S787"/>
      <c r="T787"/>
      <c r="U787"/>
      <c r="V787"/>
      <c r="W787"/>
      <c r="Z787"/>
      <c r="AC787" s="228"/>
      <c r="AD787"/>
    </row>
    <row r="788" spans="1:31" ht="27.75" x14ac:dyDescent="0.2">
      <c r="A788" s="222">
        <v>213198</v>
      </c>
      <c r="B788" s="223" t="s">
        <v>861</v>
      </c>
      <c r="C788" s="223" t="s">
        <v>862</v>
      </c>
      <c r="D788" s="223" t="s">
        <v>315</v>
      </c>
      <c r="E788" t="s">
        <v>374</v>
      </c>
      <c r="F788" s="224">
        <v>35609</v>
      </c>
      <c r="G788" t="s">
        <v>789</v>
      </c>
      <c r="H788" t="s">
        <v>375</v>
      </c>
      <c r="I788" s="225" t="s">
        <v>61</v>
      </c>
      <c r="J788" s="226" t="s">
        <v>376</v>
      </c>
      <c r="K788">
        <v>2016</v>
      </c>
      <c r="L788" t="s">
        <v>354</v>
      </c>
      <c r="M788"/>
      <c r="N788"/>
      <c r="O788" s="224"/>
      <c r="P788"/>
      <c r="Q788"/>
      <c r="R788"/>
      <c r="S788"/>
      <c r="T788"/>
      <c r="U788"/>
      <c r="V788"/>
      <c r="W788"/>
      <c r="Z788"/>
      <c r="AC788" s="227"/>
      <c r="AD788"/>
      <c r="AE788" s="53">
        <v>6</v>
      </c>
    </row>
    <row r="789" spans="1:31" ht="27.75" x14ac:dyDescent="0.2">
      <c r="A789" s="222">
        <v>213200</v>
      </c>
      <c r="B789" s="223" t="s">
        <v>928</v>
      </c>
      <c r="C789" s="223" t="s">
        <v>487</v>
      </c>
      <c r="D789" s="223" t="s">
        <v>439</v>
      </c>
      <c r="E789" t="s">
        <v>374</v>
      </c>
      <c r="F789" s="224">
        <v>24517</v>
      </c>
      <c r="G789" t="s">
        <v>597</v>
      </c>
      <c r="H789" t="s">
        <v>375</v>
      </c>
      <c r="I789" s="225" t="s">
        <v>61</v>
      </c>
      <c r="J789" s="226" t="s">
        <v>376</v>
      </c>
      <c r="K789">
        <v>1989</v>
      </c>
      <c r="L789" t="s">
        <v>367</v>
      </c>
      <c r="M789"/>
      <c r="N789"/>
      <c r="O789" s="224"/>
      <c r="P789"/>
      <c r="Q789"/>
      <c r="R789"/>
      <c r="S789"/>
      <c r="T789"/>
      <c r="U789"/>
      <c r="V789"/>
      <c r="W789"/>
      <c r="Z789"/>
      <c r="AC789" s="227"/>
      <c r="AD789"/>
      <c r="AE789" s="53">
        <v>6</v>
      </c>
    </row>
    <row r="790" spans="1:31" ht="27.75" x14ac:dyDescent="0.2">
      <c r="A790" s="222">
        <v>213202</v>
      </c>
      <c r="B790" s="223" t="s">
        <v>1270</v>
      </c>
      <c r="C790" s="223" t="s">
        <v>68</v>
      </c>
      <c r="D790" s="223" t="s">
        <v>274</v>
      </c>
      <c r="E790" t="s">
        <v>374</v>
      </c>
      <c r="F790" s="224">
        <v>31464</v>
      </c>
      <c r="G790" t="s">
        <v>364</v>
      </c>
      <c r="H790" t="s">
        <v>375</v>
      </c>
      <c r="I790" s="225" t="s">
        <v>61</v>
      </c>
      <c r="J790" s="226" t="s">
        <v>353</v>
      </c>
      <c r="K790">
        <v>2005</v>
      </c>
      <c r="L790" t="s">
        <v>361</v>
      </c>
      <c r="M790"/>
      <c r="N790"/>
      <c r="O790" s="224"/>
      <c r="P790"/>
      <c r="Q790"/>
      <c r="R790"/>
      <c r="S790"/>
      <c r="T790"/>
      <c r="U790"/>
      <c r="V790"/>
      <c r="W790"/>
      <c r="Z790"/>
      <c r="AC790" s="228"/>
      <c r="AD790"/>
      <c r="AE790" s="53">
        <v>4</v>
      </c>
    </row>
    <row r="791" spans="1:31" ht="27.75" x14ac:dyDescent="0.2">
      <c r="A791" s="222"/>
      <c r="B791" s="223"/>
      <c r="C791" s="223"/>
      <c r="D791" s="223"/>
      <c r="E791"/>
      <c r="F791" s="224"/>
      <c r="G791"/>
      <c r="H791"/>
      <c r="I791" s="225"/>
      <c r="J791" s="226"/>
      <c r="K791"/>
      <c r="L791"/>
      <c r="M791"/>
      <c r="N791"/>
      <c r="O791" s="224"/>
      <c r="P791"/>
      <c r="Q791"/>
      <c r="R791"/>
      <c r="S791"/>
      <c r="T791"/>
      <c r="U791"/>
      <c r="V791"/>
      <c r="W791"/>
      <c r="Z791"/>
      <c r="AC791" s="228"/>
      <c r="AD791"/>
    </row>
    <row r="792" spans="1:31" ht="27.75" x14ac:dyDescent="0.2">
      <c r="A792" s="222">
        <v>213211</v>
      </c>
      <c r="B792" s="223" t="s">
        <v>2017</v>
      </c>
      <c r="C792" s="223" t="s">
        <v>105</v>
      </c>
      <c r="D792" s="223" t="s">
        <v>2018</v>
      </c>
      <c r="E792" t="s">
        <v>374</v>
      </c>
      <c r="F792" s="224">
        <v>32120</v>
      </c>
      <c r="G792" t="s">
        <v>789</v>
      </c>
      <c r="H792" t="s">
        <v>375</v>
      </c>
      <c r="I792" s="225" t="s">
        <v>61</v>
      </c>
      <c r="J792" s="226" t="s">
        <v>376</v>
      </c>
      <c r="K792">
        <v>2010</v>
      </c>
      <c r="L792" t="s">
        <v>352</v>
      </c>
      <c r="M792"/>
      <c r="N792"/>
      <c r="O792" s="224"/>
      <c r="P792"/>
      <c r="Q792"/>
      <c r="R792"/>
      <c r="S792"/>
      <c r="T792"/>
      <c r="U792"/>
      <c r="V792"/>
      <c r="W792"/>
      <c r="Z792"/>
      <c r="AC792" s="228"/>
      <c r="AD792"/>
      <c r="AE792" s="53">
        <v>5</v>
      </c>
    </row>
    <row r="793" spans="1:31" ht="27.75" x14ac:dyDescent="0.2">
      <c r="A793" s="222">
        <v>213212</v>
      </c>
      <c r="B793" s="223" t="s">
        <v>2019</v>
      </c>
      <c r="C793" s="223" t="s">
        <v>111</v>
      </c>
      <c r="D793" s="223" t="s">
        <v>266</v>
      </c>
      <c r="E793" t="s">
        <v>374</v>
      </c>
      <c r="F793" s="224">
        <v>32067</v>
      </c>
      <c r="G793" t="s">
        <v>789</v>
      </c>
      <c r="H793" t="s">
        <v>375</v>
      </c>
      <c r="I793" s="225" t="s">
        <v>61</v>
      </c>
      <c r="J793" s="226" t="s">
        <v>376</v>
      </c>
      <c r="K793">
        <v>2014</v>
      </c>
      <c r="L793" t="s">
        <v>352</v>
      </c>
      <c r="M793"/>
      <c r="N793"/>
      <c r="O793" s="224"/>
      <c r="P793"/>
      <c r="Q793"/>
      <c r="R793"/>
      <c r="S793"/>
      <c r="T793"/>
      <c r="U793"/>
      <c r="V793"/>
      <c r="W793"/>
      <c r="Z793"/>
      <c r="AC793" s="228"/>
      <c r="AD793"/>
      <c r="AE793" s="53">
        <v>5</v>
      </c>
    </row>
    <row r="794" spans="1:31" ht="27.75" x14ac:dyDescent="0.2">
      <c r="A794" s="222">
        <v>213216</v>
      </c>
      <c r="B794" s="223" t="s">
        <v>2020</v>
      </c>
      <c r="C794" s="223" t="s">
        <v>131</v>
      </c>
      <c r="D794" s="223" t="s">
        <v>259</v>
      </c>
      <c r="E794" t="s">
        <v>374</v>
      </c>
      <c r="F794" s="224">
        <v>33620</v>
      </c>
      <c r="G794" t="s">
        <v>789</v>
      </c>
      <c r="H794" t="s">
        <v>375</v>
      </c>
      <c r="I794" s="225" t="s">
        <v>61</v>
      </c>
      <c r="J794" s="226" t="s">
        <v>850</v>
      </c>
      <c r="K794">
        <v>2015</v>
      </c>
      <c r="L794" t="s">
        <v>352</v>
      </c>
      <c r="M794"/>
      <c r="N794"/>
      <c r="O794" s="224"/>
      <c r="P794"/>
      <c r="Q794"/>
      <c r="R794"/>
      <c r="S794"/>
      <c r="T794"/>
      <c r="U794"/>
      <c r="V794"/>
      <c r="W794"/>
      <c r="Z794"/>
      <c r="AC794" s="228"/>
      <c r="AD794"/>
      <c r="AE794" s="53">
        <v>5</v>
      </c>
    </row>
    <row r="795" spans="1:31" ht="27.75" x14ac:dyDescent="0.2">
      <c r="A795" s="222">
        <v>213217</v>
      </c>
      <c r="B795" s="223" t="s">
        <v>2021</v>
      </c>
      <c r="C795" s="223" t="s">
        <v>511</v>
      </c>
      <c r="D795" s="223" t="s">
        <v>248</v>
      </c>
      <c r="E795" t="s">
        <v>374</v>
      </c>
      <c r="F795" s="224">
        <v>35395</v>
      </c>
      <c r="G795" t="s">
        <v>789</v>
      </c>
      <c r="H795" t="s">
        <v>375</v>
      </c>
      <c r="I795" s="225" t="s">
        <v>61</v>
      </c>
      <c r="J795" s="226" t="s">
        <v>353</v>
      </c>
      <c r="K795">
        <v>2015</v>
      </c>
      <c r="L795" t="s">
        <v>364</v>
      </c>
      <c r="M795"/>
      <c r="N795"/>
      <c r="O795" s="224"/>
      <c r="P795"/>
      <c r="Q795"/>
      <c r="R795"/>
      <c r="S795"/>
      <c r="T795"/>
      <c r="U795"/>
      <c r="V795"/>
      <c r="W795"/>
      <c r="Z795"/>
      <c r="AC795" s="228"/>
      <c r="AD795"/>
      <c r="AE795" s="53">
        <v>3</v>
      </c>
    </row>
    <row r="796" spans="1:31" ht="27.75" x14ac:dyDescent="0.2">
      <c r="A796" s="222"/>
      <c r="B796" s="223"/>
      <c r="C796" s="223"/>
      <c r="D796" s="223"/>
      <c r="E796"/>
      <c r="F796" s="224"/>
      <c r="G796"/>
      <c r="H796"/>
      <c r="I796" s="225"/>
      <c r="J796" s="226"/>
      <c r="K796"/>
      <c r="L796"/>
      <c r="M796"/>
      <c r="N796"/>
      <c r="O796" s="224"/>
      <c r="P796"/>
      <c r="Q796"/>
      <c r="R796"/>
      <c r="S796"/>
      <c r="T796"/>
      <c r="U796"/>
      <c r="V796"/>
      <c r="W796"/>
      <c r="Z796"/>
      <c r="AC796" s="228"/>
      <c r="AD796"/>
    </row>
    <row r="797" spans="1:31" ht="27.75" x14ac:dyDescent="0.2">
      <c r="A797" s="233">
        <v>213220</v>
      </c>
      <c r="B797" s="231" t="s">
        <v>2022</v>
      </c>
      <c r="C797" s="231" t="s">
        <v>923</v>
      </c>
      <c r="D797" s="231" t="s">
        <v>2023</v>
      </c>
      <c r="E797"/>
      <c r="F797" s="224"/>
      <c r="G797"/>
      <c r="H797"/>
      <c r="I797" s="225" t="s">
        <v>61</v>
      </c>
      <c r="J797" s="226"/>
      <c r="K797"/>
      <c r="L797"/>
      <c r="M797"/>
      <c r="N797"/>
      <c r="O797" s="224"/>
      <c r="P797"/>
      <c r="Q797"/>
      <c r="R797"/>
      <c r="S797"/>
      <c r="T797"/>
      <c r="U797"/>
      <c r="V797"/>
      <c r="W797"/>
      <c r="Z797"/>
      <c r="AC797" s="228"/>
      <c r="AD797"/>
      <c r="AE797" s="53">
        <v>1</v>
      </c>
    </row>
    <row r="798" spans="1:31" ht="27.75" x14ac:dyDescent="0.2">
      <c r="A798" s="222"/>
      <c r="B798" s="223"/>
      <c r="C798" s="223"/>
      <c r="D798" s="223"/>
      <c r="E798"/>
      <c r="F798" s="224"/>
      <c r="G798"/>
      <c r="H798"/>
      <c r="I798" s="225"/>
      <c r="J798" s="226"/>
      <c r="K798"/>
      <c r="L798"/>
      <c r="M798"/>
      <c r="N798"/>
      <c r="O798" s="224"/>
      <c r="P798"/>
      <c r="Q798"/>
      <c r="R798"/>
      <c r="S798"/>
      <c r="T798"/>
      <c r="U798"/>
      <c r="V798"/>
      <c r="W798"/>
      <c r="Z798"/>
      <c r="AC798" s="228"/>
      <c r="AD798"/>
    </row>
    <row r="799" spans="1:31" ht="27.75" x14ac:dyDescent="0.2">
      <c r="A799" s="222"/>
      <c r="B799" s="223"/>
      <c r="C799" s="223"/>
      <c r="D799" s="223"/>
      <c r="E799"/>
      <c r="F799" s="224"/>
      <c r="G799"/>
      <c r="H799"/>
      <c r="I799" s="225"/>
      <c r="J799" s="226"/>
      <c r="K799"/>
      <c r="L799"/>
      <c r="M799"/>
      <c r="N799"/>
      <c r="O799" s="224"/>
      <c r="P799"/>
      <c r="Q799"/>
      <c r="R799"/>
      <c r="S799"/>
      <c r="T799"/>
      <c r="U799"/>
      <c r="V799"/>
      <c r="W799"/>
      <c r="Z799"/>
      <c r="AC799" s="228"/>
      <c r="AD799"/>
    </row>
    <row r="800" spans="1:31" ht="27.75" x14ac:dyDescent="0.2">
      <c r="A800" s="222">
        <v>213226</v>
      </c>
      <c r="B800" s="223" t="s">
        <v>1732</v>
      </c>
      <c r="C800" s="223" t="s">
        <v>175</v>
      </c>
      <c r="D800" s="223" t="s">
        <v>288</v>
      </c>
      <c r="E800" t="s">
        <v>374</v>
      </c>
      <c r="F800" s="224">
        <v>35496</v>
      </c>
      <c r="G800" t="s">
        <v>1190</v>
      </c>
      <c r="H800" t="s">
        <v>375</v>
      </c>
      <c r="I800" s="225" t="s">
        <v>61</v>
      </c>
      <c r="J800" s="226" t="s">
        <v>376</v>
      </c>
      <c r="K800">
        <v>2014</v>
      </c>
      <c r="L800" t="s">
        <v>354</v>
      </c>
      <c r="M800"/>
      <c r="N800"/>
      <c r="O800" s="224"/>
      <c r="P800"/>
      <c r="Q800"/>
      <c r="R800"/>
      <c r="S800"/>
      <c r="T800"/>
      <c r="U800"/>
      <c r="V800"/>
      <c r="W800"/>
      <c r="Z800"/>
      <c r="AC800" s="228"/>
      <c r="AD800"/>
      <c r="AE800" s="53">
        <v>2</v>
      </c>
    </row>
    <row r="801" spans="1:31" ht="27.75" x14ac:dyDescent="0.2">
      <c r="A801" s="222">
        <v>213228</v>
      </c>
      <c r="B801" s="223" t="s">
        <v>1214</v>
      </c>
      <c r="C801" s="223" t="s">
        <v>181</v>
      </c>
      <c r="D801" s="223" t="s">
        <v>285</v>
      </c>
      <c r="E801" t="s">
        <v>373</v>
      </c>
      <c r="F801" s="224">
        <v>35508</v>
      </c>
      <c r="G801" t="s">
        <v>586</v>
      </c>
      <c r="H801" t="s">
        <v>375</v>
      </c>
      <c r="I801" s="225" t="s">
        <v>609</v>
      </c>
      <c r="J801" s="226" t="s">
        <v>376</v>
      </c>
      <c r="K801">
        <v>2017</v>
      </c>
      <c r="L801" t="s">
        <v>352</v>
      </c>
      <c r="M801"/>
      <c r="N801"/>
      <c r="O801" s="224"/>
      <c r="P801"/>
      <c r="Q801"/>
      <c r="R801"/>
      <c r="S801"/>
      <c r="T801"/>
      <c r="U801"/>
      <c r="V801"/>
      <c r="W801"/>
      <c r="Z801"/>
      <c r="AC801" s="227"/>
      <c r="AD801"/>
      <c r="AE801" s="53" t="s">
        <v>2166</v>
      </c>
    </row>
    <row r="802" spans="1:31" ht="27.75" x14ac:dyDescent="0.2">
      <c r="A802" s="222">
        <v>213230</v>
      </c>
      <c r="B802" s="223" t="s">
        <v>1791</v>
      </c>
      <c r="C802" s="223" t="s">
        <v>469</v>
      </c>
      <c r="D802" s="223" t="s">
        <v>253</v>
      </c>
      <c r="E802" t="s">
        <v>374</v>
      </c>
      <c r="F802" s="224">
        <v>36175</v>
      </c>
      <c r="G802" t="s">
        <v>789</v>
      </c>
      <c r="H802" t="s">
        <v>375</v>
      </c>
      <c r="I802" s="225" t="s">
        <v>61</v>
      </c>
      <c r="J802" s="226" t="s">
        <v>353</v>
      </c>
      <c r="K802">
        <v>2017</v>
      </c>
      <c r="L802" t="s">
        <v>352</v>
      </c>
      <c r="M802"/>
      <c r="N802"/>
      <c r="O802" s="224"/>
      <c r="P802"/>
      <c r="Q802"/>
      <c r="R802"/>
      <c r="S802"/>
      <c r="T802"/>
      <c r="U802"/>
      <c r="V802"/>
      <c r="W802"/>
      <c r="Z802"/>
      <c r="AC802" s="228"/>
      <c r="AD802"/>
      <c r="AE802" s="53">
        <v>2</v>
      </c>
    </row>
    <row r="803" spans="1:31" ht="27.75" x14ac:dyDescent="0.2">
      <c r="A803" s="222"/>
      <c r="B803" s="223"/>
      <c r="C803" s="223"/>
      <c r="D803" s="223"/>
      <c r="E803"/>
      <c r="F803" s="224"/>
      <c r="G803"/>
      <c r="H803"/>
      <c r="I803" s="225"/>
      <c r="J803" s="226"/>
      <c r="K803"/>
      <c r="L803"/>
      <c r="M803"/>
      <c r="N803"/>
      <c r="O803" s="224"/>
      <c r="P803"/>
      <c r="Q803"/>
      <c r="R803"/>
      <c r="S803"/>
      <c r="T803"/>
      <c r="U803"/>
      <c r="V803"/>
      <c r="W803"/>
      <c r="Z803"/>
      <c r="AC803" s="228"/>
      <c r="AD803"/>
    </row>
    <row r="804" spans="1:31" ht="27.75" x14ac:dyDescent="0.2">
      <c r="A804" s="222"/>
      <c r="B804" s="223"/>
      <c r="C804" s="223"/>
      <c r="D804" s="223"/>
      <c r="E804"/>
      <c r="F804" s="224"/>
      <c r="G804"/>
      <c r="H804"/>
      <c r="I804" s="225"/>
      <c r="J804" s="226"/>
      <c r="K804"/>
      <c r="L804"/>
      <c r="M804"/>
      <c r="N804"/>
      <c r="O804" s="224"/>
      <c r="P804"/>
      <c r="Q804"/>
      <c r="R804"/>
      <c r="S804"/>
      <c r="T804"/>
      <c r="U804"/>
      <c r="V804"/>
      <c r="W804"/>
      <c r="Z804"/>
      <c r="AC804" s="228"/>
      <c r="AD804"/>
    </row>
    <row r="805" spans="1:31" ht="27.75" x14ac:dyDescent="0.2">
      <c r="A805" s="222"/>
      <c r="B805" s="223"/>
      <c r="C805" s="223"/>
      <c r="D805" s="223"/>
      <c r="E805"/>
      <c r="F805" s="224"/>
      <c r="G805"/>
      <c r="H805"/>
      <c r="I805" s="225"/>
      <c r="J805" s="226"/>
      <c r="K805"/>
      <c r="L805"/>
      <c r="M805"/>
      <c r="N805"/>
      <c r="O805" s="224"/>
      <c r="P805"/>
      <c r="Q805"/>
      <c r="R805"/>
      <c r="S805"/>
      <c r="T805"/>
      <c r="U805"/>
      <c r="V805"/>
      <c r="W805"/>
      <c r="Z805"/>
      <c r="AC805" s="228"/>
      <c r="AD805"/>
    </row>
    <row r="806" spans="1:31" ht="27.75" x14ac:dyDescent="0.2">
      <c r="A806" s="222">
        <v>213241</v>
      </c>
      <c r="B806" s="223" t="s">
        <v>2024</v>
      </c>
      <c r="C806" s="223" t="s">
        <v>191</v>
      </c>
      <c r="D806" s="223" t="s">
        <v>224</v>
      </c>
      <c r="E806" t="s">
        <v>374</v>
      </c>
      <c r="F806" s="224">
        <v>30345</v>
      </c>
      <c r="G806" t="s">
        <v>576</v>
      </c>
      <c r="H806" t="s">
        <v>375</v>
      </c>
      <c r="I806" s="225" t="s">
        <v>61</v>
      </c>
      <c r="J806" s="226" t="s">
        <v>376</v>
      </c>
      <c r="K806">
        <v>2017</v>
      </c>
      <c r="L806" t="s">
        <v>364</v>
      </c>
      <c r="M806"/>
      <c r="N806"/>
      <c r="O806" s="224"/>
      <c r="P806"/>
      <c r="Q806"/>
      <c r="R806"/>
      <c r="S806"/>
      <c r="T806"/>
      <c r="U806"/>
      <c r="V806"/>
      <c r="W806"/>
      <c r="Z806"/>
      <c r="AC806" s="228"/>
      <c r="AD806"/>
      <c r="AE806" s="53">
        <v>4</v>
      </c>
    </row>
    <row r="807" spans="1:31" ht="27.75" x14ac:dyDescent="0.2">
      <c r="A807" s="222">
        <v>213242</v>
      </c>
      <c r="B807" s="223" t="s">
        <v>1552</v>
      </c>
      <c r="C807" s="223" t="s">
        <v>407</v>
      </c>
      <c r="D807" s="223" t="s">
        <v>533</v>
      </c>
      <c r="E807" t="s">
        <v>374</v>
      </c>
      <c r="F807" s="224">
        <v>32536</v>
      </c>
      <c r="G807" t="s">
        <v>352</v>
      </c>
      <c r="H807" t="s">
        <v>375</v>
      </c>
      <c r="I807" s="225" t="s">
        <v>61</v>
      </c>
      <c r="J807" s="226" t="s">
        <v>376</v>
      </c>
      <c r="K807">
        <v>2006</v>
      </c>
      <c r="L807" t="s">
        <v>352</v>
      </c>
      <c r="M807"/>
      <c r="N807"/>
      <c r="O807" s="224"/>
      <c r="P807"/>
      <c r="Q807"/>
      <c r="R807"/>
      <c r="S807"/>
      <c r="T807"/>
      <c r="U807"/>
      <c r="V807"/>
      <c r="W807"/>
      <c r="Z807"/>
      <c r="AC807" s="228"/>
      <c r="AD807"/>
      <c r="AE807" s="53">
        <v>2</v>
      </c>
    </row>
    <row r="808" spans="1:31" ht="27.75" x14ac:dyDescent="0.2">
      <c r="A808" s="222"/>
      <c r="B808" s="223"/>
      <c r="C808" s="223"/>
      <c r="D808" s="223"/>
      <c r="E808"/>
      <c r="F808" s="224"/>
      <c r="G808"/>
      <c r="H808"/>
      <c r="I808" s="225"/>
      <c r="J808" s="226"/>
      <c r="K808"/>
      <c r="L808"/>
      <c r="M808"/>
      <c r="N808"/>
      <c r="O808" s="224"/>
      <c r="P808"/>
      <c r="Q808"/>
      <c r="R808"/>
      <c r="S808"/>
      <c r="T808"/>
      <c r="U808"/>
      <c r="V808"/>
      <c r="W808"/>
      <c r="Z808"/>
      <c r="AC808" s="228"/>
      <c r="AD808"/>
    </row>
    <row r="809" spans="1:31" ht="27.75" x14ac:dyDescent="0.2">
      <c r="A809" s="222"/>
      <c r="B809" s="223"/>
      <c r="C809" s="223"/>
      <c r="D809" s="223"/>
      <c r="E809"/>
      <c r="F809" s="224"/>
      <c r="G809"/>
      <c r="H809"/>
      <c r="I809" s="225"/>
      <c r="J809" s="226"/>
      <c r="K809"/>
      <c r="L809"/>
      <c r="M809"/>
      <c r="N809"/>
      <c r="O809" s="224"/>
      <c r="P809"/>
      <c r="Q809"/>
      <c r="R809"/>
      <c r="S809"/>
      <c r="T809"/>
      <c r="U809"/>
      <c r="V809"/>
      <c r="W809"/>
      <c r="Z809"/>
      <c r="AC809" s="228"/>
      <c r="AD809"/>
    </row>
    <row r="810" spans="1:31" ht="27.75" x14ac:dyDescent="0.2">
      <c r="A810" s="222"/>
      <c r="B810" s="223"/>
      <c r="C810" s="223"/>
      <c r="D810" s="223"/>
      <c r="E810"/>
      <c r="F810" s="224"/>
      <c r="G810"/>
      <c r="H810"/>
      <c r="I810" s="225"/>
      <c r="J810" s="226"/>
      <c r="K810"/>
      <c r="L810"/>
      <c r="M810"/>
      <c r="N810"/>
      <c r="O810" s="224"/>
      <c r="P810"/>
      <c r="Q810"/>
      <c r="R810"/>
      <c r="S810"/>
      <c r="T810"/>
      <c r="U810"/>
      <c r="V810"/>
      <c r="W810"/>
      <c r="Z810"/>
      <c r="AC810" s="228"/>
      <c r="AD810"/>
    </row>
    <row r="811" spans="1:31" ht="27.75" x14ac:dyDescent="0.2">
      <c r="A811" s="222"/>
      <c r="B811" s="223"/>
      <c r="C811" s="223"/>
      <c r="D811" s="223"/>
      <c r="E811"/>
      <c r="F811" s="224"/>
      <c r="G811"/>
      <c r="H811"/>
      <c r="I811" s="225"/>
      <c r="J811" s="226"/>
      <c r="K811"/>
      <c r="L811"/>
      <c r="M811"/>
      <c r="N811"/>
      <c r="O811" s="224"/>
      <c r="P811"/>
      <c r="Q811"/>
      <c r="R811"/>
      <c r="S811"/>
      <c r="T811"/>
      <c r="U811"/>
      <c r="V811"/>
      <c r="W811"/>
      <c r="Z811"/>
      <c r="AC811" s="228"/>
      <c r="AD811"/>
    </row>
    <row r="812" spans="1:31" ht="27.75" x14ac:dyDescent="0.2">
      <c r="A812" s="222">
        <v>213254</v>
      </c>
      <c r="B812" s="223" t="s">
        <v>2025</v>
      </c>
      <c r="C812" s="223" t="s">
        <v>1159</v>
      </c>
      <c r="D812" s="223" t="s">
        <v>332</v>
      </c>
      <c r="E812" t="s">
        <v>374</v>
      </c>
      <c r="F812" s="224">
        <v>35291</v>
      </c>
      <c r="G812" t="s">
        <v>789</v>
      </c>
      <c r="H812" t="s">
        <v>375</v>
      </c>
      <c r="I812" s="225" t="s">
        <v>61</v>
      </c>
      <c r="J812" s="226" t="s">
        <v>376</v>
      </c>
      <c r="K812">
        <v>2014</v>
      </c>
      <c r="L812" t="s">
        <v>352</v>
      </c>
      <c r="M812"/>
      <c r="N812"/>
      <c r="O812" s="224"/>
      <c r="P812"/>
      <c r="Q812"/>
      <c r="R812"/>
      <c r="S812"/>
      <c r="T812"/>
      <c r="U812"/>
      <c r="V812"/>
      <c r="W812"/>
      <c r="Z812"/>
      <c r="AC812" s="228"/>
      <c r="AD812"/>
      <c r="AE812" s="53">
        <v>2</v>
      </c>
    </row>
    <row r="813" spans="1:31" ht="27.75" x14ac:dyDescent="0.2">
      <c r="A813" s="222"/>
      <c r="B813" s="223"/>
      <c r="C813" s="223"/>
      <c r="D813" s="223"/>
      <c r="E813"/>
      <c r="F813" s="224"/>
      <c r="G813"/>
      <c r="H813"/>
      <c r="I813" s="225"/>
      <c r="J813" s="226"/>
      <c r="K813"/>
      <c r="L813"/>
      <c r="M813"/>
      <c r="N813"/>
      <c r="O813" s="224"/>
      <c r="P813"/>
      <c r="Q813"/>
      <c r="R813"/>
      <c r="S813"/>
      <c r="T813"/>
      <c r="U813"/>
      <c r="V813"/>
      <c r="W813"/>
      <c r="Z813"/>
      <c r="AC813" s="228"/>
      <c r="AD813"/>
    </row>
    <row r="814" spans="1:31" ht="27.75" x14ac:dyDescent="0.2">
      <c r="A814" s="222"/>
      <c r="B814" s="223"/>
      <c r="C814" s="223"/>
      <c r="D814" s="223"/>
      <c r="E814"/>
      <c r="F814" s="224"/>
      <c r="G814"/>
      <c r="H814"/>
      <c r="I814" s="225"/>
      <c r="J814" s="226"/>
      <c r="K814"/>
      <c r="L814"/>
      <c r="M814"/>
      <c r="N814"/>
      <c r="O814" s="224"/>
      <c r="P814"/>
      <c r="Q814"/>
      <c r="R814"/>
      <c r="S814"/>
      <c r="T814"/>
      <c r="U814"/>
      <c r="V814"/>
      <c r="W814"/>
      <c r="Z814"/>
      <c r="AC814" s="228"/>
      <c r="AD814"/>
    </row>
    <row r="815" spans="1:31" ht="27.75" x14ac:dyDescent="0.2">
      <c r="A815" s="222">
        <v>213257</v>
      </c>
      <c r="B815" s="223" t="s">
        <v>2026</v>
      </c>
      <c r="C815" s="223" t="s">
        <v>475</v>
      </c>
      <c r="D815" s="223" t="s">
        <v>233</v>
      </c>
      <c r="E815" t="s">
        <v>373</v>
      </c>
      <c r="F815" s="224">
        <v>36336</v>
      </c>
      <c r="G815" t="s">
        <v>789</v>
      </c>
      <c r="H815" t="s">
        <v>375</v>
      </c>
      <c r="I815" s="225" t="s">
        <v>61</v>
      </c>
      <c r="J815" s="226" t="s">
        <v>353</v>
      </c>
      <c r="K815">
        <v>2017</v>
      </c>
      <c r="L815" t="s">
        <v>352</v>
      </c>
      <c r="M815"/>
      <c r="N815"/>
      <c r="O815" s="224"/>
      <c r="P815"/>
      <c r="Q815"/>
      <c r="R815"/>
      <c r="S815"/>
      <c r="T815"/>
      <c r="U815"/>
      <c r="V815"/>
      <c r="W815"/>
      <c r="Z815"/>
      <c r="AC815" s="228"/>
      <c r="AD815"/>
      <c r="AE815" s="53">
        <v>1</v>
      </c>
    </row>
    <row r="816" spans="1:31" ht="27.75" x14ac:dyDescent="0.2">
      <c r="A816" s="222">
        <v>213259</v>
      </c>
      <c r="B816" s="223" t="s">
        <v>2027</v>
      </c>
      <c r="C816" s="223" t="s">
        <v>116</v>
      </c>
      <c r="D816" s="223" t="s">
        <v>308</v>
      </c>
      <c r="E816" t="s">
        <v>374</v>
      </c>
      <c r="F816" s="224">
        <v>36555</v>
      </c>
      <c r="G816" t="s">
        <v>1806</v>
      </c>
      <c r="H816" t="s">
        <v>375</v>
      </c>
      <c r="I816" s="225" t="s">
        <v>61</v>
      </c>
      <c r="J816" s="226" t="s">
        <v>353</v>
      </c>
      <c r="K816">
        <v>2017</v>
      </c>
      <c r="L816" t="s">
        <v>368</v>
      </c>
      <c r="M816"/>
      <c r="N816"/>
      <c r="O816" s="224"/>
      <c r="P816"/>
      <c r="Q816"/>
      <c r="R816"/>
      <c r="S816"/>
      <c r="T816"/>
      <c r="U816"/>
      <c r="V816"/>
      <c r="W816"/>
      <c r="Z816"/>
      <c r="AC816" s="228"/>
      <c r="AD816"/>
      <c r="AE816" s="53">
        <v>4</v>
      </c>
    </row>
    <row r="817" spans="1:31" ht="27.75" x14ac:dyDescent="0.2">
      <c r="A817" s="222"/>
      <c r="B817" s="223"/>
      <c r="C817" s="223"/>
      <c r="D817" s="223"/>
      <c r="E817"/>
      <c r="F817" s="224"/>
      <c r="G817"/>
      <c r="H817"/>
      <c r="I817" s="225"/>
      <c r="J817" s="226"/>
      <c r="K817"/>
      <c r="L817"/>
      <c r="M817"/>
      <c r="N817"/>
      <c r="O817" s="224"/>
      <c r="P817"/>
      <c r="Q817"/>
      <c r="R817"/>
      <c r="S817"/>
      <c r="T817"/>
      <c r="U817"/>
      <c r="V817"/>
      <c r="W817"/>
      <c r="Z817"/>
      <c r="AC817" s="228"/>
      <c r="AD817"/>
    </row>
    <row r="818" spans="1:31" ht="27.75" x14ac:dyDescent="0.2">
      <c r="A818" s="222"/>
      <c r="B818" s="223"/>
      <c r="C818" s="223"/>
      <c r="D818" s="223"/>
      <c r="E818"/>
      <c r="F818" s="224"/>
      <c r="G818"/>
      <c r="H818"/>
      <c r="I818" s="225"/>
      <c r="J818" s="226"/>
      <c r="K818"/>
      <c r="L818"/>
      <c r="M818"/>
      <c r="N818"/>
      <c r="O818" s="224"/>
      <c r="P818"/>
      <c r="Q818"/>
      <c r="R818"/>
      <c r="S818"/>
      <c r="T818"/>
      <c r="U818"/>
      <c r="V818"/>
      <c r="W818"/>
      <c r="Z818"/>
      <c r="AC818" s="228"/>
      <c r="AD818"/>
    </row>
    <row r="819" spans="1:31" ht="27.75" x14ac:dyDescent="0.2">
      <c r="A819" s="222"/>
      <c r="B819" s="223"/>
      <c r="C819" s="223"/>
      <c r="D819" s="223"/>
      <c r="E819"/>
      <c r="F819" s="224"/>
      <c r="G819"/>
      <c r="H819"/>
      <c r="I819" s="225"/>
      <c r="J819" s="226"/>
      <c r="K819"/>
      <c r="L819"/>
      <c r="M819"/>
      <c r="N819"/>
      <c r="O819" s="224"/>
      <c r="P819"/>
      <c r="Q819"/>
      <c r="R819"/>
      <c r="S819"/>
      <c r="T819"/>
      <c r="U819"/>
      <c r="V819"/>
      <c r="W819"/>
      <c r="Z819"/>
      <c r="AC819" s="228"/>
      <c r="AD819"/>
    </row>
    <row r="820" spans="1:31" ht="27.75" x14ac:dyDescent="0.2">
      <c r="A820" s="222"/>
      <c r="B820" s="223"/>
      <c r="C820" s="223"/>
      <c r="D820" s="223"/>
      <c r="E820"/>
      <c r="F820" s="224"/>
      <c r="G820"/>
      <c r="H820"/>
      <c r="I820" s="225"/>
      <c r="J820" s="226"/>
      <c r="K820"/>
      <c r="L820"/>
      <c r="M820"/>
      <c r="N820"/>
      <c r="O820" s="224"/>
      <c r="P820"/>
      <c r="Q820"/>
      <c r="R820"/>
      <c r="S820"/>
      <c r="T820"/>
      <c r="U820"/>
      <c r="V820"/>
      <c r="W820"/>
      <c r="Z820"/>
      <c r="AC820" s="228"/>
      <c r="AD820"/>
    </row>
    <row r="821" spans="1:31" ht="27.75" x14ac:dyDescent="0.2">
      <c r="A821" s="222"/>
      <c r="B821" s="223"/>
      <c r="C821" s="223"/>
      <c r="D821" s="223"/>
      <c r="E821"/>
      <c r="F821" s="224"/>
      <c r="G821"/>
      <c r="H821"/>
      <c r="I821" s="225"/>
      <c r="J821" s="226"/>
      <c r="K821"/>
      <c r="L821"/>
      <c r="M821"/>
      <c r="N821"/>
      <c r="O821" s="224"/>
      <c r="P821"/>
      <c r="Q821"/>
      <c r="R821"/>
      <c r="S821"/>
      <c r="T821"/>
      <c r="U821"/>
      <c r="V821"/>
      <c r="W821"/>
      <c r="Z821"/>
      <c r="AC821" s="228"/>
      <c r="AD821"/>
    </row>
    <row r="822" spans="1:31" ht="27.75" x14ac:dyDescent="0.2">
      <c r="A822" s="222"/>
      <c r="B822" s="223"/>
      <c r="C822" s="223"/>
      <c r="D822" s="223"/>
      <c r="E822"/>
      <c r="F822" s="224"/>
      <c r="G822"/>
      <c r="H822"/>
      <c r="I822" s="225"/>
      <c r="J822" s="226"/>
      <c r="K822"/>
      <c r="L822"/>
      <c r="M822"/>
      <c r="N822"/>
      <c r="O822" s="224"/>
      <c r="P822"/>
      <c r="Q822"/>
      <c r="R822"/>
      <c r="S822"/>
      <c r="T822"/>
      <c r="U822"/>
      <c r="V822"/>
      <c r="W822"/>
      <c r="Z822"/>
      <c r="AC822" s="228"/>
      <c r="AD822"/>
    </row>
    <row r="823" spans="1:31" ht="27.75" x14ac:dyDescent="0.2">
      <c r="A823" s="222"/>
      <c r="B823" s="223"/>
      <c r="C823" s="223"/>
      <c r="D823" s="223"/>
      <c r="E823"/>
      <c r="F823" s="224"/>
      <c r="G823"/>
      <c r="H823"/>
      <c r="I823" s="225"/>
      <c r="J823" s="226"/>
      <c r="K823"/>
      <c r="L823"/>
      <c r="M823"/>
      <c r="N823"/>
      <c r="O823" s="224"/>
      <c r="P823"/>
      <c r="Q823"/>
      <c r="R823"/>
      <c r="S823"/>
      <c r="T823"/>
      <c r="U823"/>
      <c r="V823"/>
      <c r="W823"/>
      <c r="Z823"/>
      <c r="AC823" s="228"/>
      <c r="AD823"/>
    </row>
    <row r="824" spans="1:31" ht="27.75" x14ac:dyDescent="0.2">
      <c r="A824" s="222"/>
      <c r="B824" s="223"/>
      <c r="C824" s="223"/>
      <c r="D824" s="223"/>
      <c r="E824"/>
      <c r="F824" s="224"/>
      <c r="G824"/>
      <c r="H824"/>
      <c r="I824" s="225"/>
      <c r="J824" s="226"/>
      <c r="K824"/>
      <c r="L824"/>
      <c r="M824"/>
      <c r="N824"/>
      <c r="O824" s="224"/>
      <c r="P824"/>
      <c r="Q824"/>
      <c r="R824"/>
      <c r="S824"/>
      <c r="T824"/>
      <c r="U824"/>
      <c r="V824"/>
      <c r="W824"/>
      <c r="Z824"/>
      <c r="AC824" s="228"/>
      <c r="AD824"/>
    </row>
    <row r="825" spans="1:31" ht="27.75" x14ac:dyDescent="0.2">
      <c r="A825" s="222"/>
      <c r="B825" s="223"/>
      <c r="C825" s="223"/>
      <c r="D825" s="223"/>
      <c r="E825"/>
      <c r="F825" s="224"/>
      <c r="G825"/>
      <c r="H825"/>
      <c r="I825" s="225"/>
      <c r="J825" s="226"/>
      <c r="K825"/>
      <c r="L825"/>
      <c r="M825"/>
      <c r="N825"/>
      <c r="O825" s="224"/>
      <c r="P825"/>
      <c r="Q825"/>
      <c r="R825"/>
      <c r="S825"/>
      <c r="T825"/>
      <c r="U825"/>
      <c r="V825"/>
      <c r="W825"/>
      <c r="Z825"/>
      <c r="AC825" s="228"/>
      <c r="AD825"/>
    </row>
    <row r="826" spans="1:31" ht="27.75" x14ac:dyDescent="0.2">
      <c r="A826" s="222"/>
      <c r="B826" s="223"/>
      <c r="C826" s="223"/>
      <c r="D826" s="223"/>
      <c r="E826"/>
      <c r="F826" s="224"/>
      <c r="G826"/>
      <c r="H826"/>
      <c r="I826" s="225"/>
      <c r="J826" s="226"/>
      <c r="K826"/>
      <c r="L826"/>
      <c r="M826"/>
      <c r="N826"/>
      <c r="O826" s="224"/>
      <c r="P826"/>
      <c r="Q826"/>
      <c r="R826"/>
      <c r="S826"/>
      <c r="T826"/>
      <c r="U826"/>
      <c r="V826"/>
      <c r="W826"/>
      <c r="Z826"/>
      <c r="AC826" s="228"/>
      <c r="AD826"/>
    </row>
    <row r="827" spans="1:31" ht="27.75" x14ac:dyDescent="0.2">
      <c r="A827" s="222"/>
      <c r="B827" s="223"/>
      <c r="C827" s="223"/>
      <c r="D827" s="223"/>
      <c r="E827"/>
      <c r="F827" s="224"/>
      <c r="G827"/>
      <c r="H827"/>
      <c r="I827" s="225"/>
      <c r="J827" s="226"/>
      <c r="K827"/>
      <c r="L827"/>
      <c r="M827"/>
      <c r="N827"/>
      <c r="O827" s="224"/>
      <c r="P827"/>
      <c r="Q827"/>
      <c r="R827"/>
      <c r="S827"/>
      <c r="T827"/>
      <c r="U827"/>
      <c r="V827"/>
      <c r="W827"/>
      <c r="Z827"/>
      <c r="AC827" s="228"/>
      <c r="AD827"/>
    </row>
    <row r="828" spans="1:31" ht="27.75" x14ac:dyDescent="0.2">
      <c r="A828" s="222">
        <v>213285</v>
      </c>
      <c r="B828" s="223" t="s">
        <v>1316</v>
      </c>
      <c r="C828" s="223" t="s">
        <v>90</v>
      </c>
      <c r="D828" s="223" t="s">
        <v>285</v>
      </c>
      <c r="E828" t="s">
        <v>374</v>
      </c>
      <c r="F828" s="224">
        <v>34574</v>
      </c>
      <c r="G828" t="s">
        <v>1317</v>
      </c>
      <c r="H828" t="s">
        <v>375</v>
      </c>
      <c r="I828" s="225" t="s">
        <v>61</v>
      </c>
      <c r="J828" s="226" t="s">
        <v>376</v>
      </c>
      <c r="K828">
        <v>2012</v>
      </c>
      <c r="L828" t="s">
        <v>352</v>
      </c>
      <c r="M828"/>
      <c r="N828"/>
      <c r="O828" s="224"/>
      <c r="P828"/>
      <c r="Q828"/>
      <c r="R828"/>
      <c r="S828"/>
      <c r="T828"/>
      <c r="U828"/>
      <c r="V828"/>
      <c r="W828"/>
      <c r="Z828"/>
      <c r="AC828" s="228"/>
      <c r="AD828"/>
      <c r="AE828" s="53">
        <v>4</v>
      </c>
    </row>
    <row r="829" spans="1:31" ht="27.75" x14ac:dyDescent="0.2">
      <c r="A829" s="222"/>
      <c r="B829" s="223"/>
      <c r="C829" s="223"/>
      <c r="D829" s="223"/>
      <c r="E829"/>
      <c r="F829" s="224"/>
      <c r="G829"/>
      <c r="H829"/>
      <c r="I829" s="225"/>
      <c r="J829" s="226"/>
      <c r="K829"/>
      <c r="L829"/>
      <c r="M829"/>
      <c r="N829"/>
      <c r="O829" s="224"/>
      <c r="P829"/>
      <c r="Q829"/>
      <c r="R829"/>
      <c r="S829"/>
      <c r="T829"/>
      <c r="U829"/>
      <c r="V829"/>
      <c r="W829"/>
      <c r="Z829"/>
      <c r="AC829" s="228"/>
      <c r="AD829"/>
    </row>
    <row r="830" spans="1:31" ht="27.75" x14ac:dyDescent="0.2">
      <c r="A830" s="222"/>
      <c r="B830" s="223"/>
      <c r="C830" s="223"/>
      <c r="D830" s="223"/>
      <c r="E830"/>
      <c r="F830" s="224"/>
      <c r="G830"/>
      <c r="H830"/>
      <c r="I830" s="225"/>
      <c r="J830" s="226"/>
      <c r="K830"/>
      <c r="L830"/>
      <c r="M830"/>
      <c r="N830"/>
      <c r="O830" s="224"/>
      <c r="P830"/>
      <c r="Q830"/>
      <c r="R830"/>
      <c r="S830"/>
      <c r="T830"/>
      <c r="U830"/>
      <c r="V830"/>
      <c r="W830"/>
      <c r="Z830"/>
      <c r="AC830" s="228"/>
      <c r="AD830"/>
    </row>
    <row r="831" spans="1:31" ht="27.75" x14ac:dyDescent="0.2">
      <c r="A831" s="222">
        <v>213291</v>
      </c>
      <c r="B831" s="223" t="s">
        <v>1137</v>
      </c>
      <c r="C831" s="223" t="s">
        <v>445</v>
      </c>
      <c r="D831" s="223" t="s">
        <v>1138</v>
      </c>
      <c r="E831" t="s">
        <v>374</v>
      </c>
      <c r="F831" s="224">
        <v>35796</v>
      </c>
      <c r="G831" t="s">
        <v>1139</v>
      </c>
      <c r="H831" t="s">
        <v>375</v>
      </c>
      <c r="I831" s="225" t="s">
        <v>61</v>
      </c>
      <c r="J831" s="226" t="s">
        <v>376</v>
      </c>
      <c r="K831">
        <v>2014</v>
      </c>
      <c r="L831" t="s">
        <v>352</v>
      </c>
      <c r="M831"/>
      <c r="N831"/>
      <c r="O831" s="224"/>
      <c r="P831"/>
      <c r="Q831"/>
      <c r="R831"/>
      <c r="S831"/>
      <c r="T831"/>
      <c r="U831"/>
      <c r="V831"/>
      <c r="W831"/>
      <c r="Z831"/>
      <c r="AC831" s="227"/>
      <c r="AD831"/>
      <c r="AE831" s="53">
        <v>6</v>
      </c>
    </row>
    <row r="832" spans="1:31" ht="27.75" x14ac:dyDescent="0.2">
      <c r="A832" s="222"/>
      <c r="B832" s="223"/>
      <c r="C832" s="223"/>
      <c r="D832" s="223"/>
      <c r="E832"/>
      <c r="F832" s="224"/>
      <c r="G832"/>
      <c r="H832"/>
      <c r="I832" s="225"/>
      <c r="J832" s="226"/>
      <c r="K832"/>
      <c r="L832"/>
      <c r="M832"/>
      <c r="N832"/>
      <c r="O832" s="224"/>
      <c r="P832"/>
      <c r="Q832"/>
      <c r="R832"/>
      <c r="S832"/>
      <c r="T832"/>
      <c r="U832"/>
      <c r="V832"/>
      <c r="W832"/>
      <c r="Z832"/>
      <c r="AC832" s="228"/>
      <c r="AD832"/>
    </row>
    <row r="833" spans="1:31" ht="27.75" x14ac:dyDescent="0.2">
      <c r="A833" s="222">
        <v>213293</v>
      </c>
      <c r="B833" s="223" t="s">
        <v>1600</v>
      </c>
      <c r="C833" s="223" t="s">
        <v>138</v>
      </c>
      <c r="D833" s="223" t="s">
        <v>287</v>
      </c>
      <c r="E833" t="s">
        <v>374</v>
      </c>
      <c r="F833" s="224">
        <v>33832</v>
      </c>
      <c r="G833" t="s">
        <v>975</v>
      </c>
      <c r="H833" t="s">
        <v>375</v>
      </c>
      <c r="I833" s="225" t="s">
        <v>61</v>
      </c>
      <c r="J833" s="226" t="s">
        <v>376</v>
      </c>
      <c r="K833">
        <v>2017</v>
      </c>
      <c r="L833" t="s">
        <v>354</v>
      </c>
      <c r="M833"/>
      <c r="N833"/>
      <c r="O833" s="224"/>
      <c r="P833"/>
      <c r="Q833"/>
      <c r="R833"/>
      <c r="S833"/>
      <c r="T833"/>
      <c r="U833"/>
      <c r="V833"/>
      <c r="W833"/>
      <c r="Z833"/>
      <c r="AC833" s="228"/>
      <c r="AD833"/>
      <c r="AE833" s="53">
        <v>2</v>
      </c>
    </row>
    <row r="834" spans="1:31" ht="27.75" x14ac:dyDescent="0.2">
      <c r="A834" s="222">
        <v>213297</v>
      </c>
      <c r="B834" s="223" t="s">
        <v>2029</v>
      </c>
      <c r="C834" s="223" t="s">
        <v>1246</v>
      </c>
      <c r="D834" s="223" t="s">
        <v>2030</v>
      </c>
      <c r="E834" t="s">
        <v>373</v>
      </c>
      <c r="F834" s="224">
        <v>32229</v>
      </c>
      <c r="G834" t="s">
        <v>1544</v>
      </c>
      <c r="H834" t="s">
        <v>375</v>
      </c>
      <c r="I834" s="225" t="s">
        <v>61</v>
      </c>
      <c r="J834" s="226" t="s">
        <v>376</v>
      </c>
      <c r="K834">
        <v>2005</v>
      </c>
      <c r="L834" t="s">
        <v>354</v>
      </c>
      <c r="M834"/>
      <c r="N834"/>
      <c r="O834" s="224"/>
      <c r="P834"/>
      <c r="Q834"/>
      <c r="R834"/>
      <c r="S834"/>
      <c r="T834"/>
      <c r="U834"/>
      <c r="V834"/>
      <c r="W834"/>
      <c r="Z834"/>
      <c r="AC834" s="228"/>
      <c r="AD834"/>
      <c r="AE834" s="53">
        <v>2</v>
      </c>
    </row>
    <row r="835" spans="1:31" ht="27.75" x14ac:dyDescent="0.2">
      <c r="A835" s="222"/>
      <c r="B835" s="223"/>
      <c r="C835" s="223"/>
      <c r="D835" s="223"/>
      <c r="E835"/>
      <c r="F835" s="224"/>
      <c r="G835"/>
      <c r="H835"/>
      <c r="I835" s="225"/>
      <c r="J835" s="226"/>
      <c r="K835"/>
      <c r="L835"/>
      <c r="M835"/>
      <c r="N835"/>
      <c r="O835" s="224"/>
      <c r="P835"/>
      <c r="Q835"/>
      <c r="R835"/>
      <c r="S835"/>
      <c r="T835"/>
      <c r="U835"/>
      <c r="V835"/>
      <c r="W835"/>
      <c r="Z835"/>
      <c r="AC835" s="228"/>
      <c r="AD835"/>
    </row>
    <row r="836" spans="1:31" ht="27.75" x14ac:dyDescent="0.2">
      <c r="A836" s="222">
        <v>213304</v>
      </c>
      <c r="B836" s="223" t="s">
        <v>1526</v>
      </c>
      <c r="C836" s="223" t="s">
        <v>138</v>
      </c>
      <c r="D836" s="223" t="s">
        <v>188</v>
      </c>
      <c r="E836" t="s">
        <v>373</v>
      </c>
      <c r="F836" s="224">
        <v>31414</v>
      </c>
      <c r="G836" t="s">
        <v>789</v>
      </c>
      <c r="H836" t="s">
        <v>375</v>
      </c>
      <c r="I836" s="225" t="s">
        <v>61</v>
      </c>
      <c r="J836" s="226" t="s">
        <v>376</v>
      </c>
      <c r="K836">
        <v>2009</v>
      </c>
      <c r="L836" t="s">
        <v>352</v>
      </c>
      <c r="M836"/>
      <c r="N836"/>
      <c r="O836" s="224"/>
      <c r="P836"/>
      <c r="Q836"/>
      <c r="R836"/>
      <c r="S836"/>
      <c r="T836"/>
      <c r="U836"/>
      <c r="V836"/>
      <c r="W836"/>
      <c r="Z836"/>
      <c r="AC836" s="228"/>
      <c r="AD836"/>
      <c r="AE836" s="53">
        <v>2</v>
      </c>
    </row>
    <row r="837" spans="1:31" ht="27.75" x14ac:dyDescent="0.2">
      <c r="A837" s="222"/>
      <c r="B837" s="223"/>
      <c r="C837" s="223"/>
      <c r="D837" s="223"/>
      <c r="E837"/>
      <c r="F837" s="224"/>
      <c r="G837"/>
      <c r="H837"/>
      <c r="I837" s="225"/>
      <c r="J837" s="226"/>
      <c r="K837"/>
      <c r="L837"/>
      <c r="M837"/>
      <c r="N837"/>
      <c r="O837" s="224"/>
      <c r="P837"/>
      <c r="Q837"/>
      <c r="R837"/>
      <c r="S837"/>
      <c r="T837"/>
      <c r="U837"/>
      <c r="V837"/>
      <c r="W837"/>
      <c r="Z837"/>
      <c r="AC837" s="228"/>
      <c r="AD837"/>
    </row>
    <row r="838" spans="1:31" ht="27.75" x14ac:dyDescent="0.2">
      <c r="A838" s="222">
        <v>213308</v>
      </c>
      <c r="B838" s="223" t="s">
        <v>2031</v>
      </c>
      <c r="C838" s="223" t="s">
        <v>1168</v>
      </c>
      <c r="D838" s="223" t="s">
        <v>241</v>
      </c>
      <c r="E838" t="s">
        <v>374</v>
      </c>
      <c r="F838" s="224">
        <v>36258</v>
      </c>
      <c r="G838" t="s">
        <v>789</v>
      </c>
      <c r="H838" t="s">
        <v>375</v>
      </c>
      <c r="I838" s="225" t="s">
        <v>61</v>
      </c>
      <c r="J838" s="226" t="s">
        <v>376</v>
      </c>
      <c r="K838">
        <v>2016</v>
      </c>
      <c r="L838" t="s">
        <v>352</v>
      </c>
      <c r="M838"/>
      <c r="N838"/>
      <c r="O838" s="224"/>
      <c r="P838"/>
      <c r="Q838"/>
      <c r="R838"/>
      <c r="S838"/>
      <c r="T838"/>
      <c r="U838"/>
      <c r="V838"/>
      <c r="W838"/>
      <c r="Z838"/>
      <c r="AC838" s="228"/>
      <c r="AD838"/>
      <c r="AE838" s="53">
        <v>4</v>
      </c>
    </row>
    <row r="839" spans="1:31" ht="27.75" x14ac:dyDescent="0.2">
      <c r="A839" s="222"/>
      <c r="B839" s="223"/>
      <c r="C839" s="223"/>
      <c r="D839" s="223"/>
      <c r="E839"/>
      <c r="F839" s="224"/>
      <c r="G839"/>
      <c r="H839"/>
      <c r="I839" s="225"/>
      <c r="J839" s="226"/>
      <c r="K839"/>
      <c r="L839"/>
      <c r="M839"/>
      <c r="N839"/>
      <c r="O839" s="224"/>
      <c r="P839"/>
      <c r="Q839"/>
      <c r="R839"/>
      <c r="S839"/>
      <c r="T839"/>
      <c r="U839"/>
      <c r="V839"/>
      <c r="W839"/>
      <c r="Z839"/>
      <c r="AC839" s="228"/>
      <c r="AD839"/>
    </row>
    <row r="840" spans="1:31" ht="27.75" x14ac:dyDescent="0.2">
      <c r="A840" s="222"/>
      <c r="B840" s="223"/>
      <c r="C840" s="223"/>
      <c r="D840" s="223"/>
      <c r="E840"/>
      <c r="F840" s="224"/>
      <c r="G840"/>
      <c r="H840"/>
      <c r="I840" s="225"/>
      <c r="J840" s="226"/>
      <c r="K840"/>
      <c r="L840"/>
      <c r="M840"/>
      <c r="N840"/>
      <c r="O840" s="224"/>
      <c r="P840"/>
      <c r="Q840"/>
      <c r="R840"/>
      <c r="S840"/>
      <c r="T840"/>
      <c r="U840"/>
      <c r="V840"/>
      <c r="W840"/>
      <c r="Z840"/>
      <c r="AC840" s="228"/>
      <c r="AD840"/>
    </row>
    <row r="841" spans="1:31" ht="27.75" x14ac:dyDescent="0.2">
      <c r="A841" s="222"/>
      <c r="B841" s="223"/>
      <c r="C841" s="223"/>
      <c r="D841" s="223"/>
      <c r="E841"/>
      <c r="F841" s="224"/>
      <c r="G841"/>
      <c r="H841"/>
      <c r="I841" s="225"/>
      <c r="J841" s="226"/>
      <c r="K841"/>
      <c r="L841"/>
      <c r="M841"/>
      <c r="N841"/>
      <c r="O841" s="224"/>
      <c r="P841"/>
      <c r="Q841"/>
      <c r="R841"/>
      <c r="S841"/>
      <c r="T841"/>
      <c r="U841"/>
      <c r="V841"/>
      <c r="W841"/>
      <c r="Z841"/>
      <c r="AC841" s="228"/>
      <c r="AD841"/>
    </row>
    <row r="842" spans="1:31" ht="27.75" x14ac:dyDescent="0.2">
      <c r="A842" s="222">
        <v>213318</v>
      </c>
      <c r="B842" s="223" t="s">
        <v>1182</v>
      </c>
      <c r="C842" s="223" t="s">
        <v>86</v>
      </c>
      <c r="D842" s="223" t="s">
        <v>444</v>
      </c>
      <c r="E842" t="s">
        <v>374</v>
      </c>
      <c r="F842" s="224">
        <v>36255</v>
      </c>
      <c r="G842" t="s">
        <v>567</v>
      </c>
      <c r="H842" t="s">
        <v>380</v>
      </c>
      <c r="I842" s="225" t="s">
        <v>61</v>
      </c>
      <c r="J842" s="226" t="s">
        <v>376</v>
      </c>
      <c r="K842">
        <v>2017</v>
      </c>
      <c r="L842" t="s">
        <v>352</v>
      </c>
      <c r="M842"/>
      <c r="N842"/>
      <c r="O842" s="224"/>
      <c r="P842"/>
      <c r="Q842"/>
      <c r="R842"/>
      <c r="S842"/>
      <c r="T842"/>
      <c r="U842"/>
      <c r="V842"/>
      <c r="W842"/>
      <c r="Z842"/>
      <c r="AC842" s="227"/>
      <c r="AD842"/>
      <c r="AE842" s="53">
        <v>6</v>
      </c>
    </row>
    <row r="843" spans="1:31" ht="27.75" x14ac:dyDescent="0.2">
      <c r="A843" s="222">
        <v>213319</v>
      </c>
      <c r="B843" s="223" t="s">
        <v>1182</v>
      </c>
      <c r="C843" s="223" t="s">
        <v>1084</v>
      </c>
      <c r="D843" s="223" t="s">
        <v>477</v>
      </c>
      <c r="E843" t="s">
        <v>374</v>
      </c>
      <c r="F843" s="224">
        <v>35330</v>
      </c>
      <c r="G843" t="s">
        <v>789</v>
      </c>
      <c r="H843" t="s">
        <v>375</v>
      </c>
      <c r="I843" s="225" t="s">
        <v>61</v>
      </c>
      <c r="J843" s="226">
        <v>0</v>
      </c>
      <c r="K843">
        <v>0</v>
      </c>
      <c r="L843">
        <v>0</v>
      </c>
      <c r="M843"/>
      <c r="N843"/>
      <c r="O843" s="224"/>
      <c r="P843"/>
      <c r="Q843"/>
      <c r="R843"/>
      <c r="S843"/>
      <c r="T843"/>
      <c r="U843"/>
      <c r="V843"/>
      <c r="W843"/>
      <c r="Z843"/>
      <c r="AC843" s="228"/>
      <c r="AD843"/>
      <c r="AE843" s="53">
        <v>2</v>
      </c>
    </row>
    <row r="844" spans="1:31" ht="27.75" x14ac:dyDescent="0.2">
      <c r="A844" s="222">
        <v>213320</v>
      </c>
      <c r="B844" s="223" t="s">
        <v>960</v>
      </c>
      <c r="C844" s="223" t="s">
        <v>128</v>
      </c>
      <c r="D844" s="223" t="s">
        <v>226</v>
      </c>
      <c r="E844" t="s">
        <v>374</v>
      </c>
      <c r="F844" s="224">
        <v>32152</v>
      </c>
      <c r="G844" t="s">
        <v>788</v>
      </c>
      <c r="H844" t="s">
        <v>375</v>
      </c>
      <c r="I844" s="225" t="s">
        <v>61</v>
      </c>
      <c r="J844" s="226" t="s">
        <v>353</v>
      </c>
      <c r="K844">
        <v>2005</v>
      </c>
      <c r="L844" t="s">
        <v>354</v>
      </c>
      <c r="M844"/>
      <c r="N844"/>
      <c r="O844" s="224"/>
      <c r="P844"/>
      <c r="Q844"/>
      <c r="R844"/>
      <c r="S844"/>
      <c r="T844"/>
      <c r="U844"/>
      <c r="V844"/>
      <c r="W844"/>
      <c r="Z844"/>
      <c r="AC844" s="227"/>
      <c r="AD844"/>
      <c r="AE844" s="53">
        <v>6</v>
      </c>
    </row>
    <row r="845" spans="1:31" ht="27.75" x14ac:dyDescent="0.2">
      <c r="A845" s="222">
        <v>213322</v>
      </c>
      <c r="B845" s="223" t="s">
        <v>1089</v>
      </c>
      <c r="C845" s="223" t="s">
        <v>62</v>
      </c>
      <c r="D845" s="223" t="s">
        <v>237</v>
      </c>
      <c r="E845" t="s">
        <v>374</v>
      </c>
      <c r="F845" s="224">
        <v>35074</v>
      </c>
      <c r="G845" t="s">
        <v>806</v>
      </c>
      <c r="H845" t="s">
        <v>375</v>
      </c>
      <c r="I845" s="225" t="s">
        <v>61</v>
      </c>
      <c r="J845" s="226" t="s">
        <v>376</v>
      </c>
      <c r="K845">
        <v>2013</v>
      </c>
      <c r="L845" t="s">
        <v>359</v>
      </c>
      <c r="M845"/>
      <c r="N845"/>
      <c r="O845" s="224"/>
      <c r="P845"/>
      <c r="Q845"/>
      <c r="R845"/>
      <c r="S845"/>
      <c r="T845"/>
      <c r="U845"/>
      <c r="V845"/>
      <c r="W845"/>
      <c r="Z845"/>
      <c r="AC845" s="228"/>
      <c r="AD845"/>
      <c r="AE845" s="53">
        <v>5</v>
      </c>
    </row>
    <row r="846" spans="1:31" ht="27.75" x14ac:dyDescent="0.2">
      <c r="A846" s="222"/>
      <c r="B846" s="223"/>
      <c r="C846" s="223"/>
      <c r="D846" s="223"/>
      <c r="E846"/>
      <c r="F846" s="224"/>
      <c r="G846"/>
      <c r="H846"/>
      <c r="I846" s="225"/>
      <c r="J846" s="226"/>
      <c r="K846"/>
      <c r="L846"/>
      <c r="M846"/>
      <c r="N846"/>
      <c r="O846" s="224"/>
      <c r="P846"/>
      <c r="Q846"/>
      <c r="R846"/>
      <c r="S846"/>
      <c r="T846"/>
      <c r="U846"/>
      <c r="V846"/>
      <c r="W846"/>
      <c r="Z846"/>
      <c r="AC846" s="228"/>
      <c r="AD846"/>
    </row>
    <row r="847" spans="1:31" ht="27.75" x14ac:dyDescent="0.2">
      <c r="A847" s="222"/>
      <c r="B847" s="223"/>
      <c r="C847" s="223"/>
      <c r="D847" s="223"/>
      <c r="E847"/>
      <c r="F847" s="224"/>
      <c r="G847"/>
      <c r="H847"/>
      <c r="I847" s="225"/>
      <c r="J847" s="226"/>
      <c r="K847"/>
      <c r="L847"/>
      <c r="M847"/>
      <c r="N847"/>
      <c r="O847" s="224"/>
      <c r="P847"/>
      <c r="Q847"/>
      <c r="R847"/>
      <c r="S847"/>
      <c r="T847"/>
      <c r="U847"/>
      <c r="V847"/>
      <c r="W847"/>
      <c r="Z847"/>
      <c r="AC847" s="228"/>
      <c r="AD847"/>
    </row>
    <row r="848" spans="1:31" ht="27.75" x14ac:dyDescent="0.2">
      <c r="A848" s="222"/>
      <c r="B848" s="223"/>
      <c r="C848" s="223"/>
      <c r="D848" s="223"/>
      <c r="E848"/>
      <c r="F848" s="224"/>
      <c r="G848"/>
      <c r="H848"/>
      <c r="I848" s="225"/>
      <c r="J848" s="226"/>
      <c r="K848"/>
      <c r="L848"/>
      <c r="M848"/>
      <c r="N848"/>
      <c r="O848" s="224"/>
      <c r="P848"/>
      <c r="Q848"/>
      <c r="R848"/>
      <c r="S848"/>
      <c r="T848"/>
      <c r="U848"/>
      <c r="V848"/>
      <c r="W848"/>
      <c r="Z848"/>
      <c r="AC848" s="228"/>
      <c r="AD848"/>
    </row>
    <row r="849" spans="1:31" ht="27.75" x14ac:dyDescent="0.2">
      <c r="A849" s="222"/>
      <c r="B849" s="223"/>
      <c r="C849" s="223"/>
      <c r="D849" s="223"/>
      <c r="E849"/>
      <c r="F849" s="224"/>
      <c r="G849"/>
      <c r="H849"/>
      <c r="I849" s="225"/>
      <c r="J849" s="226"/>
      <c r="K849"/>
      <c r="L849"/>
      <c r="M849"/>
      <c r="N849"/>
      <c r="O849" s="224"/>
      <c r="P849"/>
      <c r="Q849"/>
      <c r="R849"/>
      <c r="S849"/>
      <c r="T849"/>
      <c r="U849"/>
      <c r="V849"/>
      <c r="W849"/>
      <c r="Z849"/>
      <c r="AC849" s="228"/>
      <c r="AD849"/>
    </row>
    <row r="850" spans="1:31" ht="27.75" x14ac:dyDescent="0.2">
      <c r="A850" s="222">
        <v>213328</v>
      </c>
      <c r="B850" s="223" t="s">
        <v>2033</v>
      </c>
      <c r="C850" s="223" t="s">
        <v>68</v>
      </c>
      <c r="D850" s="223" t="s">
        <v>284</v>
      </c>
      <c r="E850" t="s">
        <v>374</v>
      </c>
      <c r="F850" s="224">
        <v>34110</v>
      </c>
      <c r="G850" t="s">
        <v>594</v>
      </c>
      <c r="H850" t="s">
        <v>375</v>
      </c>
      <c r="I850" s="225" t="s">
        <v>61</v>
      </c>
      <c r="J850" s="226" t="s">
        <v>850</v>
      </c>
      <c r="K850">
        <v>2011</v>
      </c>
      <c r="L850" t="s">
        <v>354</v>
      </c>
      <c r="M850"/>
      <c r="N850"/>
      <c r="O850" s="224"/>
      <c r="P850"/>
      <c r="Q850"/>
      <c r="R850"/>
      <c r="S850"/>
      <c r="T850"/>
      <c r="U850"/>
      <c r="V850"/>
      <c r="W850"/>
      <c r="Z850"/>
      <c r="AC850" s="228"/>
      <c r="AD850"/>
      <c r="AE850" s="53">
        <v>5</v>
      </c>
    </row>
    <row r="851" spans="1:31" ht="27.75" x14ac:dyDescent="0.2">
      <c r="A851" s="222">
        <v>213329</v>
      </c>
      <c r="B851" s="223" t="s">
        <v>1497</v>
      </c>
      <c r="C851" s="223" t="s">
        <v>427</v>
      </c>
      <c r="D851" s="223" t="s">
        <v>245</v>
      </c>
      <c r="E851" t="s">
        <v>374</v>
      </c>
      <c r="F851" s="224">
        <v>29806</v>
      </c>
      <c r="G851" t="s">
        <v>902</v>
      </c>
      <c r="H851" t="s">
        <v>375</v>
      </c>
      <c r="I851" s="225" t="s">
        <v>61</v>
      </c>
      <c r="J851" s="226">
        <v>0</v>
      </c>
      <c r="K851">
        <v>0</v>
      </c>
      <c r="L851">
        <v>0</v>
      </c>
      <c r="M851"/>
      <c r="N851"/>
      <c r="O851" s="224"/>
      <c r="P851"/>
      <c r="Q851"/>
      <c r="R851"/>
      <c r="S851"/>
      <c r="T851"/>
      <c r="U851"/>
      <c r="V851"/>
      <c r="W851"/>
      <c r="Z851"/>
      <c r="AC851" s="228"/>
      <c r="AD851"/>
      <c r="AE851" s="53">
        <v>3</v>
      </c>
    </row>
    <row r="852" spans="1:31" ht="27.75" x14ac:dyDescent="0.2">
      <c r="A852" s="222"/>
      <c r="B852" s="223"/>
      <c r="C852" s="223"/>
      <c r="D852" s="223"/>
      <c r="E852"/>
      <c r="F852" s="224"/>
      <c r="G852"/>
      <c r="H852"/>
      <c r="I852" s="225"/>
      <c r="J852" s="226"/>
      <c r="K852"/>
      <c r="L852"/>
      <c r="M852"/>
      <c r="N852"/>
      <c r="O852" s="224"/>
      <c r="P852"/>
      <c r="Q852"/>
      <c r="R852"/>
      <c r="S852"/>
      <c r="T852"/>
      <c r="U852"/>
      <c r="V852"/>
      <c r="W852"/>
      <c r="Z852"/>
      <c r="AC852" s="228"/>
      <c r="AD852"/>
    </row>
    <row r="853" spans="1:31" ht="27.75" x14ac:dyDescent="0.2">
      <c r="A853" s="222"/>
      <c r="B853" s="223"/>
      <c r="C853" s="223"/>
      <c r="D853" s="223"/>
      <c r="E853"/>
      <c r="F853" s="224"/>
      <c r="G853"/>
      <c r="H853"/>
      <c r="I853" s="225"/>
      <c r="J853" s="226"/>
      <c r="K853"/>
      <c r="L853"/>
      <c r="M853"/>
      <c r="N853"/>
      <c r="O853" s="224"/>
      <c r="P853"/>
      <c r="Q853"/>
      <c r="R853"/>
      <c r="S853"/>
      <c r="T853"/>
      <c r="U853"/>
      <c r="V853"/>
      <c r="W853"/>
      <c r="Z853"/>
      <c r="AC853" s="228"/>
      <c r="AD853"/>
    </row>
    <row r="854" spans="1:31" ht="27.75" x14ac:dyDescent="0.2">
      <c r="A854" s="222"/>
      <c r="B854" s="223"/>
      <c r="C854" s="223"/>
      <c r="D854" s="223"/>
      <c r="E854"/>
      <c r="F854" s="224"/>
      <c r="G854"/>
      <c r="H854"/>
      <c r="I854" s="225"/>
      <c r="J854" s="226"/>
      <c r="K854"/>
      <c r="L854"/>
      <c r="M854"/>
      <c r="N854"/>
      <c r="O854" s="224"/>
      <c r="P854"/>
      <c r="Q854"/>
      <c r="R854"/>
      <c r="S854"/>
      <c r="T854"/>
      <c r="U854"/>
      <c r="V854"/>
      <c r="W854"/>
      <c r="Z854"/>
      <c r="AC854" s="228"/>
      <c r="AD854"/>
    </row>
    <row r="855" spans="1:31" ht="27.75" x14ac:dyDescent="0.2">
      <c r="A855" s="222"/>
      <c r="B855" s="223"/>
      <c r="C855" s="223"/>
      <c r="D855" s="223"/>
      <c r="E855"/>
      <c r="F855" s="224"/>
      <c r="G855"/>
      <c r="H855"/>
      <c r="I855" s="225"/>
      <c r="J855" s="226"/>
      <c r="K855"/>
      <c r="L855"/>
      <c r="M855"/>
      <c r="N855"/>
      <c r="O855" s="224"/>
      <c r="P855"/>
      <c r="Q855"/>
      <c r="R855"/>
      <c r="S855"/>
      <c r="T855"/>
      <c r="U855"/>
      <c r="V855"/>
      <c r="W855"/>
      <c r="Z855"/>
      <c r="AC855" s="228"/>
      <c r="AD855"/>
    </row>
    <row r="856" spans="1:31" ht="27.75" x14ac:dyDescent="0.2">
      <c r="A856" s="222">
        <v>213344</v>
      </c>
      <c r="B856" s="223" t="s">
        <v>2034</v>
      </c>
      <c r="C856" s="223" t="s">
        <v>117</v>
      </c>
      <c r="D856" s="223" t="s">
        <v>2035</v>
      </c>
      <c r="E856" t="s">
        <v>374</v>
      </c>
      <c r="F856" s="224">
        <v>34791</v>
      </c>
      <c r="G856" t="s">
        <v>789</v>
      </c>
      <c r="H856" t="s">
        <v>375</v>
      </c>
      <c r="I856" s="225" t="s">
        <v>61</v>
      </c>
      <c r="J856" s="226" t="s">
        <v>376</v>
      </c>
      <c r="K856">
        <v>2012</v>
      </c>
      <c r="L856" t="s">
        <v>352</v>
      </c>
      <c r="M856"/>
      <c r="N856"/>
      <c r="O856" s="224"/>
      <c r="P856"/>
      <c r="Q856"/>
      <c r="R856"/>
      <c r="S856"/>
      <c r="T856"/>
      <c r="U856"/>
      <c r="V856"/>
      <c r="W856"/>
      <c r="Z856"/>
      <c r="AC856" s="228"/>
      <c r="AD856"/>
      <c r="AE856" s="53">
        <v>3</v>
      </c>
    </row>
    <row r="857" spans="1:31" ht="27.75" x14ac:dyDescent="0.2">
      <c r="A857" s="222"/>
      <c r="B857" s="223"/>
      <c r="C857" s="223"/>
      <c r="D857" s="223"/>
      <c r="E857"/>
      <c r="F857" s="224"/>
      <c r="G857"/>
      <c r="H857"/>
      <c r="I857" s="225"/>
      <c r="J857" s="226"/>
      <c r="K857"/>
      <c r="L857"/>
      <c r="M857"/>
      <c r="N857"/>
      <c r="O857" s="224"/>
      <c r="P857"/>
      <c r="Q857"/>
      <c r="R857"/>
      <c r="S857"/>
      <c r="T857"/>
      <c r="U857"/>
      <c r="V857"/>
      <c r="W857"/>
      <c r="Z857"/>
      <c r="AC857" s="228"/>
      <c r="AD857"/>
    </row>
    <row r="858" spans="1:31" ht="27.75" x14ac:dyDescent="0.2">
      <c r="A858" s="222">
        <v>213355</v>
      </c>
      <c r="B858" s="223" t="s">
        <v>1546</v>
      </c>
      <c r="C858" s="223" t="s">
        <v>891</v>
      </c>
      <c r="D858" s="223" t="s">
        <v>455</v>
      </c>
      <c r="E858" t="s">
        <v>374</v>
      </c>
      <c r="F858" s="224">
        <v>32325</v>
      </c>
      <c r="G858" t="s">
        <v>789</v>
      </c>
      <c r="H858" t="s">
        <v>375</v>
      </c>
      <c r="I858" s="225" t="s">
        <v>61</v>
      </c>
      <c r="J858" s="226">
        <v>0</v>
      </c>
      <c r="K858">
        <v>0</v>
      </c>
      <c r="L858">
        <v>0</v>
      </c>
      <c r="M858"/>
      <c r="N858"/>
      <c r="O858" s="224"/>
      <c r="P858"/>
      <c r="Q858"/>
      <c r="R858"/>
      <c r="S858"/>
      <c r="T858"/>
      <c r="U858"/>
      <c r="V858"/>
      <c r="W858"/>
      <c r="Z858"/>
      <c r="AC858" s="228"/>
      <c r="AD858"/>
      <c r="AE858" s="53">
        <v>4</v>
      </c>
    </row>
    <row r="859" spans="1:31" ht="27.75" x14ac:dyDescent="0.2">
      <c r="A859" s="222">
        <v>213358</v>
      </c>
      <c r="B859" s="223" t="s">
        <v>2036</v>
      </c>
      <c r="C859" s="223" t="s">
        <v>118</v>
      </c>
      <c r="D859" s="223" t="s">
        <v>303</v>
      </c>
      <c r="E859" t="s">
        <v>374</v>
      </c>
      <c r="F859" s="224">
        <v>32534</v>
      </c>
      <c r="G859" t="s">
        <v>354</v>
      </c>
      <c r="H859" t="s">
        <v>375</v>
      </c>
      <c r="I859" s="225" t="s">
        <v>61</v>
      </c>
      <c r="J859" s="226" t="s">
        <v>376</v>
      </c>
      <c r="K859">
        <v>2008</v>
      </c>
      <c r="L859" t="s">
        <v>352</v>
      </c>
      <c r="M859"/>
      <c r="N859"/>
      <c r="O859" s="224"/>
      <c r="P859"/>
      <c r="Q859"/>
      <c r="R859"/>
      <c r="S859"/>
      <c r="T859"/>
      <c r="U859"/>
      <c r="V859"/>
      <c r="W859"/>
      <c r="Z859"/>
      <c r="AC859" s="228"/>
      <c r="AD859"/>
      <c r="AE859" s="53">
        <v>4</v>
      </c>
    </row>
    <row r="860" spans="1:31" ht="27.75" x14ac:dyDescent="0.2">
      <c r="A860" s="233">
        <v>213364</v>
      </c>
      <c r="B860" s="231" t="s">
        <v>2037</v>
      </c>
      <c r="C860" s="231" t="s">
        <v>71</v>
      </c>
      <c r="D860" s="231" t="s">
        <v>302</v>
      </c>
      <c r="E860"/>
      <c r="F860" s="224"/>
      <c r="G860"/>
      <c r="H860"/>
      <c r="I860" s="225" t="s">
        <v>61</v>
      </c>
      <c r="J860" s="226"/>
      <c r="K860"/>
      <c r="L860"/>
      <c r="M860"/>
      <c r="N860"/>
      <c r="O860" s="224"/>
      <c r="P860"/>
      <c r="Q860"/>
      <c r="R860"/>
      <c r="S860"/>
      <c r="T860"/>
      <c r="U860"/>
      <c r="V860"/>
      <c r="W860"/>
      <c r="Z860"/>
      <c r="AC860" s="228"/>
      <c r="AD860"/>
      <c r="AE860" s="53">
        <v>1</v>
      </c>
    </row>
    <row r="861" spans="1:31" ht="27.75" x14ac:dyDescent="0.2">
      <c r="A861" s="222">
        <v>213367</v>
      </c>
      <c r="B861" s="223" t="s">
        <v>1528</v>
      </c>
      <c r="C861" s="223" t="s">
        <v>484</v>
      </c>
      <c r="D861" s="223" t="s">
        <v>1251</v>
      </c>
      <c r="E861" t="s">
        <v>373</v>
      </c>
      <c r="F861" s="224">
        <v>31468</v>
      </c>
      <c r="G861" t="s">
        <v>789</v>
      </c>
      <c r="H861" t="s">
        <v>375</v>
      </c>
      <c r="I861" s="225" t="s">
        <v>61</v>
      </c>
      <c r="J861" s="226" t="s">
        <v>353</v>
      </c>
      <c r="K861">
        <v>2006</v>
      </c>
      <c r="L861" t="s">
        <v>352</v>
      </c>
      <c r="M861"/>
      <c r="N861"/>
      <c r="O861" s="224"/>
      <c r="P861"/>
      <c r="Q861"/>
      <c r="R861"/>
      <c r="S861"/>
      <c r="T861"/>
      <c r="U861"/>
      <c r="V861"/>
      <c r="W861"/>
      <c r="Z861"/>
      <c r="AC861" s="228"/>
      <c r="AD861"/>
      <c r="AE861" s="53" t="s">
        <v>2181</v>
      </c>
    </row>
    <row r="862" spans="1:31" ht="27.75" x14ac:dyDescent="0.2">
      <c r="A862" s="222"/>
      <c r="B862" s="223"/>
      <c r="C862" s="223"/>
      <c r="D862" s="223"/>
      <c r="E862"/>
      <c r="F862" s="224"/>
      <c r="G862"/>
      <c r="H862"/>
      <c r="I862" s="225"/>
      <c r="J862" s="226"/>
      <c r="K862"/>
      <c r="L862"/>
      <c r="M862"/>
      <c r="N862"/>
      <c r="O862" s="224"/>
      <c r="P862"/>
      <c r="Q862"/>
      <c r="R862"/>
      <c r="S862"/>
      <c r="T862"/>
      <c r="U862"/>
      <c r="V862"/>
      <c r="W862"/>
      <c r="Z862"/>
      <c r="AC862" s="228"/>
      <c r="AD862"/>
    </row>
    <row r="863" spans="1:31" ht="27.75" x14ac:dyDescent="0.2">
      <c r="A863" s="222">
        <v>213374</v>
      </c>
      <c r="B863" s="223" t="s">
        <v>1805</v>
      </c>
      <c r="C863" s="223" t="s">
        <v>130</v>
      </c>
      <c r="D863" s="223" t="s">
        <v>222</v>
      </c>
      <c r="E863" t="s">
        <v>374</v>
      </c>
      <c r="F863" s="224">
        <v>36526</v>
      </c>
      <c r="G863" t="s">
        <v>789</v>
      </c>
      <c r="H863" t="s">
        <v>375</v>
      </c>
      <c r="I863" s="225" t="s">
        <v>61</v>
      </c>
      <c r="J863" s="226" t="s">
        <v>376</v>
      </c>
      <c r="K863">
        <v>2017</v>
      </c>
      <c r="L863" t="s">
        <v>352</v>
      </c>
      <c r="M863"/>
      <c r="N863"/>
      <c r="O863" s="224"/>
      <c r="P863"/>
      <c r="Q863"/>
      <c r="R863"/>
      <c r="S863"/>
      <c r="T863"/>
      <c r="U863"/>
      <c r="V863"/>
      <c r="W863"/>
      <c r="Z863"/>
      <c r="AC863" s="228"/>
      <c r="AD863"/>
      <c r="AE863" s="53">
        <v>2</v>
      </c>
    </row>
    <row r="864" spans="1:31" ht="27.75" x14ac:dyDescent="0.2">
      <c r="A864" s="222"/>
      <c r="B864" s="223"/>
      <c r="C864" s="223"/>
      <c r="D864" s="223"/>
      <c r="E864"/>
      <c r="F864" s="224"/>
      <c r="G864"/>
      <c r="H864"/>
      <c r="I864" s="225"/>
      <c r="J864" s="226"/>
      <c r="K864"/>
      <c r="L864"/>
      <c r="M864"/>
      <c r="N864"/>
      <c r="O864" s="224"/>
      <c r="P864"/>
      <c r="Q864"/>
      <c r="R864"/>
      <c r="S864"/>
      <c r="T864"/>
      <c r="U864"/>
      <c r="V864"/>
      <c r="W864"/>
      <c r="Z864"/>
      <c r="AC864" s="228"/>
      <c r="AD864"/>
    </row>
    <row r="865" spans="1:31" ht="27.75" x14ac:dyDescent="0.2">
      <c r="A865" s="222"/>
      <c r="B865" s="223"/>
      <c r="C865" s="223"/>
      <c r="D865" s="223"/>
      <c r="E865"/>
      <c r="F865" s="224"/>
      <c r="G865"/>
      <c r="H865"/>
      <c r="I865" s="225"/>
      <c r="J865" s="226"/>
      <c r="K865"/>
      <c r="L865"/>
      <c r="M865"/>
      <c r="N865"/>
      <c r="O865" s="224"/>
      <c r="P865"/>
      <c r="Q865"/>
      <c r="R865"/>
      <c r="S865"/>
      <c r="T865"/>
      <c r="U865"/>
      <c r="V865"/>
      <c r="W865"/>
      <c r="Z865"/>
      <c r="AC865" s="228"/>
      <c r="AD865"/>
    </row>
    <row r="866" spans="1:31" ht="27.75" x14ac:dyDescent="0.2">
      <c r="A866" s="222"/>
      <c r="B866" s="223"/>
      <c r="C866" s="223"/>
      <c r="D866" s="223"/>
      <c r="E866"/>
      <c r="F866" s="224"/>
      <c r="G866"/>
      <c r="H866"/>
      <c r="I866" s="225"/>
      <c r="J866" s="226"/>
      <c r="K866"/>
      <c r="L866"/>
      <c r="M866"/>
      <c r="N866"/>
      <c r="O866" s="224"/>
      <c r="P866"/>
      <c r="Q866"/>
      <c r="R866"/>
      <c r="S866"/>
      <c r="T866"/>
      <c r="U866"/>
      <c r="V866"/>
      <c r="W866"/>
      <c r="Z866"/>
      <c r="AC866" s="228"/>
      <c r="AD866"/>
    </row>
    <row r="867" spans="1:31" ht="27.75" x14ac:dyDescent="0.2">
      <c r="A867" s="222"/>
      <c r="B867" s="223"/>
      <c r="C867" s="223"/>
      <c r="D867" s="223"/>
      <c r="E867"/>
      <c r="F867" s="224"/>
      <c r="G867"/>
      <c r="H867"/>
      <c r="I867" s="225"/>
      <c r="J867" s="226"/>
      <c r="K867"/>
      <c r="L867"/>
      <c r="M867"/>
      <c r="N867"/>
      <c r="O867" s="224"/>
      <c r="P867"/>
      <c r="Q867"/>
      <c r="R867"/>
      <c r="S867"/>
      <c r="T867"/>
      <c r="U867"/>
      <c r="V867"/>
      <c r="W867"/>
      <c r="Z867"/>
      <c r="AC867" s="228"/>
      <c r="AD867"/>
    </row>
    <row r="868" spans="1:31" ht="27.75" x14ac:dyDescent="0.2">
      <c r="A868" s="222"/>
      <c r="B868" s="223"/>
      <c r="C868" s="223"/>
      <c r="D868" s="223"/>
      <c r="E868"/>
      <c r="F868" s="224"/>
      <c r="G868"/>
      <c r="H868"/>
      <c r="I868" s="225"/>
      <c r="J868" s="226"/>
      <c r="K868"/>
      <c r="L868"/>
      <c r="M868"/>
      <c r="N868"/>
      <c r="O868" s="224"/>
      <c r="P868"/>
      <c r="Q868"/>
      <c r="R868"/>
      <c r="S868"/>
      <c r="T868"/>
      <c r="U868"/>
      <c r="V868"/>
      <c r="W868"/>
      <c r="Z868"/>
      <c r="AC868" s="228"/>
      <c r="AD868"/>
    </row>
    <row r="869" spans="1:31" ht="27.75" x14ac:dyDescent="0.2">
      <c r="A869" s="222"/>
      <c r="B869" s="223"/>
      <c r="C869" s="223"/>
      <c r="D869" s="223"/>
      <c r="E869"/>
      <c r="F869" s="224"/>
      <c r="G869"/>
      <c r="H869"/>
      <c r="I869" s="225"/>
      <c r="J869" s="226"/>
      <c r="K869"/>
      <c r="L869"/>
      <c r="M869"/>
      <c r="N869"/>
      <c r="O869" s="224"/>
      <c r="P869"/>
      <c r="Q869"/>
      <c r="R869"/>
      <c r="S869"/>
      <c r="T869"/>
      <c r="U869"/>
      <c r="V869"/>
      <c r="W869"/>
      <c r="Z869"/>
      <c r="AC869" s="228"/>
      <c r="AD869"/>
    </row>
    <row r="870" spans="1:31" ht="27.75" x14ac:dyDescent="0.2">
      <c r="A870" s="222">
        <v>213394</v>
      </c>
      <c r="B870" s="223" t="s">
        <v>1688</v>
      </c>
      <c r="C870" s="223" t="s">
        <v>871</v>
      </c>
      <c r="D870" s="223" t="s">
        <v>414</v>
      </c>
      <c r="E870" t="s">
        <v>374</v>
      </c>
      <c r="F870" s="224">
        <v>34946</v>
      </c>
      <c r="G870" t="s">
        <v>790</v>
      </c>
      <c r="H870" t="s">
        <v>375</v>
      </c>
      <c r="I870" s="225" t="s">
        <v>61</v>
      </c>
      <c r="J870" s="226" t="s">
        <v>353</v>
      </c>
      <c r="K870">
        <v>2013</v>
      </c>
      <c r="L870" t="s">
        <v>354</v>
      </c>
      <c r="M870"/>
      <c r="N870"/>
      <c r="O870" s="224"/>
      <c r="P870"/>
      <c r="Q870"/>
      <c r="R870"/>
      <c r="S870"/>
      <c r="T870"/>
      <c r="U870"/>
      <c r="V870"/>
      <c r="W870"/>
      <c r="Z870"/>
      <c r="AC870" s="228"/>
      <c r="AD870"/>
      <c r="AE870" s="53">
        <v>3</v>
      </c>
    </row>
    <row r="871" spans="1:31" ht="27.75" x14ac:dyDescent="0.2">
      <c r="A871" s="222"/>
      <c r="B871" s="223"/>
      <c r="C871" s="223"/>
      <c r="D871" s="223"/>
      <c r="E871"/>
      <c r="F871" s="224"/>
      <c r="G871"/>
      <c r="H871"/>
      <c r="I871" s="225"/>
      <c r="J871" s="226"/>
      <c r="K871"/>
      <c r="L871"/>
      <c r="M871"/>
      <c r="N871"/>
      <c r="O871" s="224"/>
      <c r="P871"/>
      <c r="Q871"/>
      <c r="R871"/>
      <c r="S871"/>
      <c r="T871"/>
      <c r="U871"/>
      <c r="V871"/>
      <c r="W871"/>
      <c r="Z871"/>
      <c r="AC871" s="228"/>
      <c r="AD871"/>
    </row>
    <row r="872" spans="1:31" ht="27.75" x14ac:dyDescent="0.2">
      <c r="A872" s="222">
        <v>213398</v>
      </c>
      <c r="B872" s="223" t="s">
        <v>1749</v>
      </c>
      <c r="C872" s="223" t="s">
        <v>98</v>
      </c>
      <c r="D872" s="223" t="s">
        <v>509</v>
      </c>
      <c r="E872" t="s">
        <v>373</v>
      </c>
      <c r="F872" s="224">
        <v>35676</v>
      </c>
      <c r="G872" t="s">
        <v>789</v>
      </c>
      <c r="H872" t="s">
        <v>375</v>
      </c>
      <c r="I872" s="225" t="s">
        <v>61</v>
      </c>
      <c r="J872" s="226" t="s">
        <v>353</v>
      </c>
      <c r="K872">
        <v>2015</v>
      </c>
      <c r="L872" t="s">
        <v>354</v>
      </c>
      <c r="M872"/>
      <c r="N872"/>
      <c r="O872" s="224"/>
      <c r="P872"/>
      <c r="Q872"/>
      <c r="R872"/>
      <c r="S872"/>
      <c r="T872"/>
      <c r="U872"/>
      <c r="V872"/>
      <c r="W872"/>
      <c r="Z872"/>
      <c r="AC872" s="228"/>
      <c r="AD872"/>
      <c r="AE872" s="53">
        <v>3</v>
      </c>
    </row>
    <row r="873" spans="1:31" ht="27.75" x14ac:dyDescent="0.2">
      <c r="A873" s="222"/>
      <c r="B873" s="223"/>
      <c r="C873" s="223"/>
      <c r="D873" s="223"/>
      <c r="E873"/>
      <c r="F873" s="224"/>
      <c r="G873"/>
      <c r="H873"/>
      <c r="I873" s="225"/>
      <c r="J873" s="226"/>
      <c r="K873"/>
      <c r="L873"/>
      <c r="M873"/>
      <c r="N873"/>
      <c r="O873" s="224"/>
      <c r="P873"/>
      <c r="Q873"/>
      <c r="R873"/>
      <c r="S873"/>
      <c r="T873"/>
      <c r="U873"/>
      <c r="V873"/>
      <c r="W873"/>
      <c r="Z873"/>
      <c r="AC873" s="228"/>
      <c r="AD873"/>
    </row>
    <row r="874" spans="1:31" ht="27.75" x14ac:dyDescent="0.2">
      <c r="A874" s="222"/>
      <c r="B874" s="223"/>
      <c r="C874" s="223"/>
      <c r="D874" s="223"/>
      <c r="E874"/>
      <c r="F874" s="224"/>
      <c r="G874"/>
      <c r="H874"/>
      <c r="I874" s="225"/>
      <c r="J874" s="226"/>
      <c r="K874"/>
      <c r="L874"/>
      <c r="M874"/>
      <c r="N874"/>
      <c r="O874" s="224"/>
      <c r="P874"/>
      <c r="Q874"/>
      <c r="R874"/>
      <c r="S874"/>
      <c r="T874"/>
      <c r="U874"/>
      <c r="V874"/>
      <c r="W874"/>
      <c r="Z874"/>
      <c r="AC874" s="228"/>
      <c r="AD874"/>
    </row>
    <row r="875" spans="1:31" ht="27.75" x14ac:dyDescent="0.2">
      <c r="A875" s="222"/>
      <c r="B875" s="223"/>
      <c r="C875" s="223"/>
      <c r="D875" s="223"/>
      <c r="E875"/>
      <c r="F875" s="224"/>
      <c r="G875"/>
      <c r="H875"/>
      <c r="I875" s="225"/>
      <c r="J875" s="226"/>
      <c r="K875"/>
      <c r="L875"/>
      <c r="M875"/>
      <c r="N875"/>
      <c r="O875" s="224"/>
      <c r="P875"/>
      <c r="Q875"/>
      <c r="R875"/>
      <c r="S875"/>
      <c r="T875"/>
      <c r="U875"/>
      <c r="V875"/>
      <c r="W875"/>
      <c r="Z875"/>
      <c r="AC875" s="228"/>
      <c r="AD875"/>
    </row>
    <row r="876" spans="1:31" ht="27.75" x14ac:dyDescent="0.2">
      <c r="A876" s="222">
        <v>213411</v>
      </c>
      <c r="B876" s="223" t="s">
        <v>1777</v>
      </c>
      <c r="C876" s="223" t="s">
        <v>141</v>
      </c>
      <c r="D876" s="223" t="s">
        <v>242</v>
      </c>
      <c r="E876" t="s">
        <v>373</v>
      </c>
      <c r="F876" s="224">
        <v>36006</v>
      </c>
      <c r="G876" t="s">
        <v>789</v>
      </c>
      <c r="H876" t="s">
        <v>375</v>
      </c>
      <c r="I876" s="225" t="s">
        <v>61</v>
      </c>
      <c r="J876" s="226" t="s">
        <v>353</v>
      </c>
      <c r="K876">
        <v>2016</v>
      </c>
      <c r="L876" t="s">
        <v>364</v>
      </c>
      <c r="M876"/>
      <c r="N876"/>
      <c r="O876" s="224"/>
      <c r="P876"/>
      <c r="Q876"/>
      <c r="R876"/>
      <c r="S876"/>
      <c r="T876"/>
      <c r="U876"/>
      <c r="V876"/>
      <c r="W876"/>
      <c r="Z876"/>
      <c r="AC876" s="228"/>
      <c r="AD876"/>
      <c r="AE876" s="53">
        <v>3</v>
      </c>
    </row>
    <row r="877" spans="1:31" ht="27.75" x14ac:dyDescent="0.2">
      <c r="A877" s="222"/>
      <c r="B877" s="223"/>
      <c r="C877" s="223"/>
      <c r="D877" s="223"/>
      <c r="E877"/>
      <c r="F877" s="224"/>
      <c r="G877"/>
      <c r="H877"/>
      <c r="I877" s="225"/>
      <c r="J877" s="226"/>
      <c r="K877"/>
      <c r="L877"/>
      <c r="M877"/>
      <c r="N877"/>
      <c r="O877" s="224"/>
      <c r="P877"/>
      <c r="Q877"/>
      <c r="R877"/>
      <c r="S877"/>
      <c r="T877"/>
      <c r="U877"/>
      <c r="V877"/>
      <c r="W877"/>
      <c r="Z877"/>
      <c r="AC877" s="228"/>
      <c r="AD877"/>
    </row>
    <row r="878" spans="1:31" ht="27.75" x14ac:dyDescent="0.2">
      <c r="A878" s="222"/>
      <c r="B878" s="223"/>
      <c r="C878" s="223"/>
      <c r="D878" s="223"/>
      <c r="E878"/>
      <c r="F878" s="224"/>
      <c r="G878"/>
      <c r="H878"/>
      <c r="I878" s="225"/>
      <c r="J878" s="226"/>
      <c r="K878"/>
      <c r="L878"/>
      <c r="M878"/>
      <c r="N878"/>
      <c r="O878" s="224"/>
      <c r="P878"/>
      <c r="Q878"/>
      <c r="R878"/>
      <c r="S878"/>
      <c r="T878"/>
      <c r="U878"/>
      <c r="V878"/>
      <c r="W878"/>
      <c r="Z878"/>
      <c r="AC878" s="228"/>
      <c r="AD878"/>
    </row>
    <row r="879" spans="1:31" ht="27.75" x14ac:dyDescent="0.2">
      <c r="A879" s="222"/>
      <c r="B879" s="223"/>
      <c r="C879" s="223"/>
      <c r="D879" s="223"/>
      <c r="E879"/>
      <c r="F879" s="224"/>
      <c r="G879"/>
      <c r="H879"/>
      <c r="I879" s="225"/>
      <c r="J879" s="226"/>
      <c r="K879"/>
      <c r="L879"/>
      <c r="M879"/>
      <c r="N879"/>
      <c r="O879" s="224"/>
      <c r="P879"/>
      <c r="Q879"/>
      <c r="R879"/>
      <c r="S879"/>
      <c r="T879"/>
      <c r="U879"/>
      <c r="V879"/>
      <c r="W879"/>
      <c r="Z879"/>
      <c r="AC879" s="228"/>
      <c r="AD879"/>
    </row>
    <row r="880" spans="1:31" ht="27.75" x14ac:dyDescent="0.2">
      <c r="A880" s="222"/>
      <c r="B880" s="223"/>
      <c r="C880" s="223"/>
      <c r="D880" s="223"/>
      <c r="E880"/>
      <c r="F880" s="224"/>
      <c r="G880"/>
      <c r="H880"/>
      <c r="I880" s="225"/>
      <c r="J880" s="226"/>
      <c r="K880"/>
      <c r="L880"/>
      <c r="M880"/>
      <c r="N880"/>
      <c r="O880" s="224"/>
      <c r="P880"/>
      <c r="Q880"/>
      <c r="R880"/>
      <c r="S880"/>
      <c r="T880"/>
      <c r="U880"/>
      <c r="V880"/>
      <c r="W880"/>
      <c r="Z880"/>
      <c r="AC880" s="228"/>
      <c r="AD880"/>
    </row>
    <row r="881" spans="1:31" ht="27.75" x14ac:dyDescent="0.2">
      <c r="A881" s="222"/>
      <c r="B881" s="223"/>
      <c r="C881" s="223"/>
      <c r="D881" s="223"/>
      <c r="E881"/>
      <c r="F881" s="224"/>
      <c r="G881"/>
      <c r="H881"/>
      <c r="I881" s="225"/>
      <c r="J881" s="226"/>
      <c r="K881"/>
      <c r="L881"/>
      <c r="M881"/>
      <c r="N881"/>
      <c r="O881" s="224"/>
      <c r="P881"/>
      <c r="Q881"/>
      <c r="R881"/>
      <c r="S881"/>
      <c r="T881"/>
      <c r="U881"/>
      <c r="V881"/>
      <c r="W881"/>
      <c r="Z881"/>
      <c r="AC881" s="228"/>
      <c r="AD881"/>
    </row>
    <row r="882" spans="1:31" ht="27.75" x14ac:dyDescent="0.2">
      <c r="A882" s="222"/>
      <c r="B882" s="223"/>
      <c r="C882" s="223"/>
      <c r="D882" s="223"/>
      <c r="E882"/>
      <c r="F882" s="224"/>
      <c r="G882"/>
      <c r="H882"/>
      <c r="I882" s="225"/>
      <c r="J882" s="226"/>
      <c r="K882"/>
      <c r="L882"/>
      <c r="M882"/>
      <c r="N882"/>
      <c r="O882" s="224"/>
      <c r="P882"/>
      <c r="Q882"/>
      <c r="R882"/>
      <c r="S882"/>
      <c r="T882"/>
      <c r="U882"/>
      <c r="V882"/>
      <c r="W882"/>
      <c r="Z882"/>
      <c r="AC882" s="228"/>
      <c r="AD882"/>
    </row>
    <row r="883" spans="1:31" ht="27.75" x14ac:dyDescent="0.2">
      <c r="A883" s="222"/>
      <c r="B883" s="223"/>
      <c r="C883" s="223"/>
      <c r="D883" s="223"/>
      <c r="E883"/>
      <c r="F883" s="224"/>
      <c r="G883"/>
      <c r="H883"/>
      <c r="I883" s="225"/>
      <c r="J883" s="226"/>
      <c r="K883"/>
      <c r="L883"/>
      <c r="M883"/>
      <c r="N883"/>
      <c r="O883" s="224"/>
      <c r="P883"/>
      <c r="Q883"/>
      <c r="R883"/>
      <c r="S883"/>
      <c r="T883"/>
      <c r="U883"/>
      <c r="V883"/>
      <c r="W883"/>
      <c r="Z883"/>
      <c r="AC883" s="228"/>
      <c r="AD883"/>
    </row>
    <row r="884" spans="1:31" ht="27.75" x14ac:dyDescent="0.2">
      <c r="A884" s="222">
        <v>213433</v>
      </c>
      <c r="B884" s="223" t="s">
        <v>1642</v>
      </c>
      <c r="C884" s="223" t="s">
        <v>71</v>
      </c>
      <c r="D884" s="223" t="s">
        <v>238</v>
      </c>
      <c r="E884" t="s">
        <v>374</v>
      </c>
      <c r="F884" s="224">
        <v>34502</v>
      </c>
      <c r="G884" t="s">
        <v>902</v>
      </c>
      <c r="H884" t="s">
        <v>375</v>
      </c>
      <c r="I884" s="225" t="s">
        <v>61</v>
      </c>
      <c r="J884" s="226" t="s">
        <v>376</v>
      </c>
      <c r="K884">
        <v>2012</v>
      </c>
      <c r="L884" t="s">
        <v>352</v>
      </c>
      <c r="M884"/>
      <c r="N884"/>
      <c r="O884" s="224"/>
      <c r="P884"/>
      <c r="Q884"/>
      <c r="R884"/>
      <c r="S884"/>
      <c r="T884"/>
      <c r="U884"/>
      <c r="V884"/>
      <c r="W884"/>
      <c r="Z884"/>
      <c r="AC884" s="228"/>
      <c r="AD884"/>
      <c r="AE884" s="53">
        <v>4</v>
      </c>
    </row>
    <row r="885" spans="1:31" ht="27.75" x14ac:dyDescent="0.2">
      <c r="A885" s="222"/>
      <c r="B885" s="223"/>
      <c r="C885" s="223"/>
      <c r="D885" s="223"/>
      <c r="E885"/>
      <c r="F885" s="224"/>
      <c r="G885"/>
      <c r="H885"/>
      <c r="I885" s="225"/>
      <c r="J885" s="226"/>
      <c r="K885"/>
      <c r="L885"/>
      <c r="M885"/>
      <c r="N885"/>
      <c r="O885" s="224"/>
      <c r="P885"/>
      <c r="Q885"/>
      <c r="R885"/>
      <c r="S885"/>
      <c r="T885"/>
      <c r="U885"/>
      <c r="V885"/>
      <c r="W885"/>
      <c r="Z885"/>
      <c r="AC885" s="228"/>
      <c r="AD885"/>
    </row>
    <row r="886" spans="1:31" ht="27.75" x14ac:dyDescent="0.2">
      <c r="A886" s="222">
        <v>213445</v>
      </c>
      <c r="B886" s="223" t="s">
        <v>1796</v>
      </c>
      <c r="C886" s="223" t="s">
        <v>823</v>
      </c>
      <c r="D886" s="223" t="s">
        <v>224</v>
      </c>
      <c r="E886" t="s">
        <v>374</v>
      </c>
      <c r="F886" s="224">
        <v>36265</v>
      </c>
      <c r="G886" t="s">
        <v>796</v>
      </c>
      <c r="H886" t="s">
        <v>375</v>
      </c>
      <c r="I886" s="225" t="s">
        <v>61</v>
      </c>
      <c r="J886" s="226" t="s">
        <v>376</v>
      </c>
      <c r="K886">
        <v>2017</v>
      </c>
      <c r="L886" t="s">
        <v>354</v>
      </c>
      <c r="M886"/>
      <c r="N886"/>
      <c r="O886" s="224"/>
      <c r="P886"/>
      <c r="Q886"/>
      <c r="R886"/>
      <c r="S886"/>
      <c r="T886"/>
      <c r="U886"/>
      <c r="V886"/>
      <c r="W886"/>
      <c r="Z886"/>
      <c r="AC886" s="228"/>
      <c r="AD886"/>
      <c r="AE886" s="53">
        <v>3</v>
      </c>
    </row>
    <row r="887" spans="1:31" ht="27.75" x14ac:dyDescent="0.2">
      <c r="A887" s="222"/>
      <c r="B887" s="223"/>
      <c r="C887" s="223"/>
      <c r="D887" s="223"/>
      <c r="E887"/>
      <c r="F887" s="224"/>
      <c r="G887"/>
      <c r="H887"/>
      <c r="I887" s="225"/>
      <c r="J887" s="226"/>
      <c r="K887"/>
      <c r="L887"/>
      <c r="M887"/>
      <c r="N887"/>
      <c r="O887" s="224"/>
      <c r="P887"/>
      <c r="Q887"/>
      <c r="R887"/>
      <c r="S887"/>
      <c r="T887"/>
      <c r="U887"/>
      <c r="V887"/>
      <c r="W887"/>
      <c r="Z887"/>
      <c r="AC887" s="228"/>
      <c r="AD887"/>
    </row>
    <row r="888" spans="1:31" ht="27.75" x14ac:dyDescent="0.2">
      <c r="A888" s="222"/>
      <c r="B888" s="223"/>
      <c r="C888" s="223"/>
      <c r="D888" s="223"/>
      <c r="E888"/>
      <c r="F888" s="224"/>
      <c r="G888"/>
      <c r="H888"/>
      <c r="I888" s="225"/>
      <c r="J888" s="226"/>
      <c r="K888"/>
      <c r="L888"/>
      <c r="M888"/>
      <c r="N888"/>
      <c r="O888" s="224"/>
      <c r="P888"/>
      <c r="Q888"/>
      <c r="R888"/>
      <c r="S888"/>
      <c r="T888"/>
      <c r="U888"/>
      <c r="V888"/>
      <c r="W888"/>
      <c r="Z888"/>
      <c r="AC888" s="228"/>
      <c r="AD888"/>
    </row>
    <row r="889" spans="1:31" ht="27.75" x14ac:dyDescent="0.2">
      <c r="A889" s="222"/>
      <c r="B889" s="223"/>
      <c r="C889" s="223"/>
      <c r="D889" s="223"/>
      <c r="E889"/>
      <c r="F889" s="224"/>
      <c r="G889"/>
      <c r="H889"/>
      <c r="I889" s="225"/>
      <c r="J889" s="226"/>
      <c r="K889"/>
      <c r="L889"/>
      <c r="M889"/>
      <c r="N889"/>
      <c r="O889" s="224"/>
      <c r="P889"/>
      <c r="Q889"/>
      <c r="R889"/>
      <c r="S889"/>
      <c r="T889"/>
      <c r="U889"/>
      <c r="V889"/>
      <c r="W889"/>
      <c r="Z889"/>
      <c r="AC889" s="228"/>
      <c r="AD889"/>
    </row>
    <row r="890" spans="1:31" ht="27.75" x14ac:dyDescent="0.2">
      <c r="A890" s="222"/>
      <c r="B890" s="223"/>
      <c r="C890" s="223"/>
      <c r="D890" s="223"/>
      <c r="E890"/>
      <c r="F890" s="224"/>
      <c r="G890"/>
      <c r="H890"/>
      <c r="I890" s="225"/>
      <c r="J890" s="226"/>
      <c r="K890"/>
      <c r="L890"/>
      <c r="M890"/>
      <c r="N890"/>
      <c r="O890" s="224"/>
      <c r="P890"/>
      <c r="Q890"/>
      <c r="R890"/>
      <c r="S890"/>
      <c r="T890"/>
      <c r="U890"/>
      <c r="V890"/>
      <c r="W890"/>
      <c r="Z890"/>
      <c r="AC890" s="228"/>
      <c r="AD890"/>
    </row>
    <row r="891" spans="1:31" ht="27.75" x14ac:dyDescent="0.2">
      <c r="A891" s="222"/>
      <c r="B891" s="223"/>
      <c r="C891" s="223"/>
      <c r="D891" s="223"/>
      <c r="E891"/>
      <c r="F891" s="224"/>
      <c r="G891"/>
      <c r="H891"/>
      <c r="I891" s="225"/>
      <c r="J891" s="226"/>
      <c r="K891"/>
      <c r="L891"/>
      <c r="M891"/>
      <c r="N891"/>
      <c r="O891" s="224"/>
      <c r="P891"/>
      <c r="Q891"/>
      <c r="R891"/>
      <c r="S891"/>
      <c r="T891"/>
      <c r="U891"/>
      <c r="V891"/>
      <c r="W891"/>
      <c r="Z891"/>
      <c r="AC891" s="228"/>
      <c r="AD891"/>
    </row>
    <row r="892" spans="1:31" ht="27.75" x14ac:dyDescent="0.2">
      <c r="A892" s="222">
        <v>213459</v>
      </c>
      <c r="B892" s="223" t="s">
        <v>1592</v>
      </c>
      <c r="C892" s="223" t="s">
        <v>180</v>
      </c>
      <c r="D892" s="223" t="s">
        <v>313</v>
      </c>
      <c r="E892" t="s">
        <v>373</v>
      </c>
      <c r="F892" s="224">
        <v>33618</v>
      </c>
      <c r="G892" t="s">
        <v>360</v>
      </c>
      <c r="H892" t="s">
        <v>375</v>
      </c>
      <c r="I892" s="225" t="s">
        <v>61</v>
      </c>
      <c r="J892" s="226">
        <v>0</v>
      </c>
      <c r="K892">
        <v>0</v>
      </c>
      <c r="L892">
        <v>0</v>
      </c>
      <c r="M892"/>
      <c r="N892"/>
      <c r="O892" s="224"/>
      <c r="P892"/>
      <c r="Q892"/>
      <c r="R892"/>
      <c r="S892"/>
      <c r="T892"/>
      <c r="U892"/>
      <c r="V892"/>
      <c r="W892"/>
      <c r="Z892"/>
      <c r="AC892" s="228"/>
      <c r="AD892"/>
      <c r="AE892" s="53">
        <v>3</v>
      </c>
    </row>
    <row r="893" spans="1:31" ht="27.75" x14ac:dyDescent="0.2">
      <c r="A893" s="222"/>
      <c r="B893" s="223"/>
      <c r="C893" s="223"/>
      <c r="D893" s="223"/>
      <c r="E893"/>
      <c r="F893" s="224"/>
      <c r="G893"/>
      <c r="H893"/>
      <c r="I893" s="225"/>
      <c r="J893" s="226"/>
      <c r="K893"/>
      <c r="L893"/>
      <c r="M893"/>
      <c r="N893"/>
      <c r="O893" s="224"/>
      <c r="P893"/>
      <c r="Q893"/>
      <c r="R893"/>
      <c r="S893"/>
      <c r="T893"/>
      <c r="U893"/>
      <c r="V893"/>
      <c r="W893"/>
      <c r="Z893"/>
      <c r="AC893" s="228"/>
      <c r="AD893"/>
    </row>
    <row r="894" spans="1:31" ht="27.75" x14ac:dyDescent="0.2">
      <c r="A894" s="222"/>
      <c r="B894" s="223"/>
      <c r="C894" s="223"/>
      <c r="D894" s="223"/>
      <c r="E894"/>
      <c r="F894" s="224"/>
      <c r="G894"/>
      <c r="H894"/>
      <c r="I894" s="225"/>
      <c r="J894" s="226"/>
      <c r="K894"/>
      <c r="L894"/>
      <c r="M894"/>
      <c r="N894"/>
      <c r="O894" s="224"/>
      <c r="P894"/>
      <c r="Q894"/>
      <c r="R894"/>
      <c r="S894"/>
      <c r="T894"/>
      <c r="U894"/>
      <c r="V894"/>
      <c r="W894"/>
      <c r="Z894"/>
      <c r="AC894" s="228"/>
      <c r="AD894"/>
    </row>
    <row r="895" spans="1:31" ht="27.75" x14ac:dyDescent="0.2">
      <c r="A895" s="222"/>
      <c r="B895" s="223"/>
      <c r="C895" s="223"/>
      <c r="D895" s="223"/>
      <c r="E895"/>
      <c r="F895" s="224"/>
      <c r="G895"/>
      <c r="H895"/>
      <c r="I895" s="225"/>
      <c r="J895" s="226"/>
      <c r="K895"/>
      <c r="L895"/>
      <c r="M895"/>
      <c r="N895"/>
      <c r="O895" s="224"/>
      <c r="P895"/>
      <c r="Q895"/>
      <c r="R895"/>
      <c r="S895"/>
      <c r="T895"/>
      <c r="U895"/>
      <c r="V895"/>
      <c r="W895"/>
      <c r="Z895"/>
      <c r="AC895" s="228"/>
      <c r="AD895"/>
    </row>
    <row r="896" spans="1:31" ht="27.75" x14ac:dyDescent="0.2">
      <c r="A896" s="222"/>
      <c r="B896" s="223"/>
      <c r="C896" s="223"/>
      <c r="D896" s="223"/>
      <c r="E896"/>
      <c r="F896" s="224"/>
      <c r="G896"/>
      <c r="H896"/>
      <c r="I896" s="225"/>
      <c r="J896" s="226"/>
      <c r="K896"/>
      <c r="L896"/>
      <c r="M896"/>
      <c r="N896"/>
      <c r="O896" s="224"/>
      <c r="P896"/>
      <c r="Q896"/>
      <c r="R896"/>
      <c r="S896"/>
      <c r="T896"/>
      <c r="U896"/>
      <c r="V896"/>
      <c r="W896"/>
      <c r="Z896"/>
      <c r="AC896" s="228"/>
      <c r="AD896"/>
    </row>
    <row r="897" spans="1:31" ht="27.75" x14ac:dyDescent="0.2">
      <c r="A897" s="222">
        <v>213466</v>
      </c>
      <c r="B897" s="223" t="s">
        <v>1381</v>
      </c>
      <c r="C897" s="223" t="s">
        <v>124</v>
      </c>
      <c r="D897" s="223" t="s">
        <v>260</v>
      </c>
      <c r="E897" t="s">
        <v>374</v>
      </c>
      <c r="F897" s="224">
        <v>36529</v>
      </c>
      <c r="G897" t="s">
        <v>789</v>
      </c>
      <c r="H897" t="s">
        <v>375</v>
      </c>
      <c r="I897" s="225" t="s">
        <v>61</v>
      </c>
      <c r="J897" s="226" t="s">
        <v>353</v>
      </c>
      <c r="K897">
        <v>2017</v>
      </c>
      <c r="L897" t="s">
        <v>352</v>
      </c>
      <c r="M897"/>
      <c r="N897"/>
      <c r="O897" s="224"/>
      <c r="P897"/>
      <c r="Q897"/>
      <c r="R897"/>
      <c r="S897"/>
      <c r="T897"/>
      <c r="U897"/>
      <c r="V897"/>
      <c r="W897"/>
      <c r="Z897"/>
      <c r="AC897" s="228"/>
      <c r="AD897"/>
      <c r="AE897" s="53">
        <v>4</v>
      </c>
    </row>
    <row r="898" spans="1:31" ht="27.75" x14ac:dyDescent="0.2">
      <c r="A898" s="222"/>
      <c r="B898" s="223"/>
      <c r="C898" s="223"/>
      <c r="D898" s="223"/>
      <c r="E898"/>
      <c r="F898" s="224"/>
      <c r="G898"/>
      <c r="H898"/>
      <c r="I898" s="225"/>
      <c r="J898" s="226"/>
      <c r="K898"/>
      <c r="L898"/>
      <c r="M898"/>
      <c r="N898"/>
      <c r="O898" s="224"/>
      <c r="P898"/>
      <c r="Q898"/>
      <c r="R898"/>
      <c r="S898"/>
      <c r="T898"/>
      <c r="U898"/>
      <c r="V898"/>
      <c r="W898"/>
      <c r="Z898"/>
      <c r="AC898" s="228"/>
      <c r="AD898"/>
    </row>
    <row r="899" spans="1:31" ht="27.75" x14ac:dyDescent="0.2">
      <c r="A899" s="222">
        <v>213473</v>
      </c>
      <c r="B899" s="223" t="s">
        <v>969</v>
      </c>
      <c r="C899" s="223" t="s">
        <v>471</v>
      </c>
      <c r="D899" s="223" t="s">
        <v>228</v>
      </c>
      <c r="E899" t="s">
        <v>374</v>
      </c>
      <c r="F899" s="224">
        <v>32599</v>
      </c>
      <c r="G899" t="s">
        <v>545</v>
      </c>
      <c r="H899" t="s">
        <v>375</v>
      </c>
      <c r="I899" s="225" t="s">
        <v>61</v>
      </c>
      <c r="J899" s="226" t="s">
        <v>376</v>
      </c>
      <c r="K899">
        <v>2007</v>
      </c>
      <c r="L899" t="s">
        <v>367</v>
      </c>
      <c r="M899"/>
      <c r="N899"/>
      <c r="O899" s="224"/>
      <c r="P899"/>
      <c r="Q899"/>
      <c r="R899"/>
      <c r="S899"/>
      <c r="T899"/>
      <c r="U899"/>
      <c r="V899"/>
      <c r="W899"/>
      <c r="Z899"/>
      <c r="AC899" s="228"/>
      <c r="AD899"/>
      <c r="AE899" s="53">
        <v>5</v>
      </c>
    </row>
    <row r="900" spans="1:31" ht="27.75" x14ac:dyDescent="0.2">
      <c r="A900" s="222"/>
      <c r="B900" s="223"/>
      <c r="C900" s="223"/>
      <c r="D900" s="223"/>
      <c r="E900"/>
      <c r="F900" s="224"/>
      <c r="G900"/>
      <c r="H900"/>
      <c r="I900" s="225"/>
      <c r="J900" s="226"/>
      <c r="K900"/>
      <c r="L900"/>
      <c r="M900"/>
      <c r="N900"/>
      <c r="O900" s="224"/>
      <c r="P900"/>
      <c r="Q900"/>
      <c r="R900"/>
      <c r="S900"/>
      <c r="T900"/>
      <c r="U900"/>
      <c r="V900"/>
      <c r="W900"/>
      <c r="Z900"/>
      <c r="AC900" s="228"/>
      <c r="AD900"/>
    </row>
    <row r="901" spans="1:31" ht="27.75" x14ac:dyDescent="0.2">
      <c r="A901" s="222"/>
      <c r="B901" s="223"/>
      <c r="C901" s="223"/>
      <c r="D901" s="223"/>
      <c r="E901"/>
      <c r="F901" s="224"/>
      <c r="G901"/>
      <c r="H901"/>
      <c r="I901" s="225"/>
      <c r="J901" s="226"/>
      <c r="K901"/>
      <c r="L901"/>
      <c r="M901"/>
      <c r="N901"/>
      <c r="O901" s="224"/>
      <c r="P901"/>
      <c r="Q901"/>
      <c r="R901"/>
      <c r="S901"/>
      <c r="T901"/>
      <c r="U901"/>
      <c r="V901"/>
      <c r="W901"/>
      <c r="Z901"/>
      <c r="AC901" s="228"/>
      <c r="AD901"/>
    </row>
    <row r="902" spans="1:31" ht="27.75" x14ac:dyDescent="0.2">
      <c r="A902" s="222"/>
      <c r="B902" s="223"/>
      <c r="C902" s="223"/>
      <c r="D902" s="223"/>
      <c r="E902"/>
      <c r="F902" s="224"/>
      <c r="G902"/>
      <c r="H902"/>
      <c r="I902" s="225"/>
      <c r="J902" s="226"/>
      <c r="K902"/>
      <c r="L902"/>
      <c r="M902"/>
      <c r="N902"/>
      <c r="O902" s="224"/>
      <c r="P902"/>
      <c r="Q902"/>
      <c r="R902"/>
      <c r="S902"/>
      <c r="T902"/>
      <c r="U902"/>
      <c r="V902"/>
      <c r="W902"/>
      <c r="Z902"/>
      <c r="AC902" s="228"/>
      <c r="AD902"/>
    </row>
    <row r="903" spans="1:31" ht="27.75" x14ac:dyDescent="0.2">
      <c r="A903" s="222"/>
      <c r="B903" s="223"/>
      <c r="C903" s="223"/>
      <c r="D903" s="223"/>
      <c r="E903"/>
      <c r="F903" s="224"/>
      <c r="G903"/>
      <c r="H903"/>
      <c r="I903" s="225"/>
      <c r="J903" s="226"/>
      <c r="K903"/>
      <c r="L903"/>
      <c r="M903"/>
      <c r="N903"/>
      <c r="O903" s="224"/>
      <c r="P903"/>
      <c r="Q903"/>
      <c r="R903"/>
      <c r="S903"/>
      <c r="T903"/>
      <c r="U903"/>
      <c r="V903"/>
      <c r="W903"/>
      <c r="Z903"/>
      <c r="AC903" s="228"/>
      <c r="AD903"/>
    </row>
    <row r="904" spans="1:31" ht="27.75" x14ac:dyDescent="0.2">
      <c r="A904" s="222">
        <v>213489</v>
      </c>
      <c r="B904" s="223" t="s">
        <v>1086</v>
      </c>
      <c r="C904" s="223" t="s">
        <v>124</v>
      </c>
      <c r="D904" s="223" t="s">
        <v>420</v>
      </c>
      <c r="E904" t="s">
        <v>374</v>
      </c>
      <c r="F904" s="224">
        <v>35070</v>
      </c>
      <c r="G904" t="s">
        <v>352</v>
      </c>
      <c r="H904" t="s">
        <v>375</v>
      </c>
      <c r="I904" s="225" t="s">
        <v>61</v>
      </c>
      <c r="J904" s="226" t="s">
        <v>353</v>
      </c>
      <c r="K904">
        <v>2014</v>
      </c>
      <c r="L904" t="s">
        <v>352</v>
      </c>
      <c r="M904"/>
      <c r="N904"/>
      <c r="O904" s="224"/>
      <c r="P904"/>
      <c r="Q904"/>
      <c r="R904"/>
      <c r="S904"/>
      <c r="T904"/>
      <c r="U904"/>
      <c r="V904"/>
      <c r="W904"/>
      <c r="Z904"/>
      <c r="AC904" s="228"/>
      <c r="AD904"/>
      <c r="AE904" s="53">
        <v>5</v>
      </c>
    </row>
    <row r="905" spans="1:31" ht="27.75" x14ac:dyDescent="0.2">
      <c r="A905" s="222">
        <v>213495</v>
      </c>
      <c r="B905" s="223" t="s">
        <v>1680</v>
      </c>
      <c r="C905" s="223" t="s">
        <v>484</v>
      </c>
      <c r="D905" s="223" t="s">
        <v>253</v>
      </c>
      <c r="E905" t="s">
        <v>374</v>
      </c>
      <c r="F905" s="224">
        <v>34863</v>
      </c>
      <c r="G905" t="s">
        <v>789</v>
      </c>
      <c r="H905" t="s">
        <v>375</v>
      </c>
      <c r="I905" s="225" t="s">
        <v>61</v>
      </c>
      <c r="J905" s="226" t="s">
        <v>376</v>
      </c>
      <c r="K905">
        <v>2013</v>
      </c>
      <c r="L905" t="s">
        <v>352</v>
      </c>
      <c r="M905"/>
      <c r="N905"/>
      <c r="O905" s="224"/>
      <c r="P905"/>
      <c r="Q905"/>
      <c r="R905"/>
      <c r="S905"/>
      <c r="T905"/>
      <c r="U905"/>
      <c r="V905"/>
      <c r="W905"/>
      <c r="Z905"/>
      <c r="AC905" s="228"/>
      <c r="AD905"/>
      <c r="AE905" s="53">
        <v>3</v>
      </c>
    </row>
    <row r="906" spans="1:31" ht="27.75" x14ac:dyDescent="0.2">
      <c r="A906" s="222"/>
      <c r="B906" s="223"/>
      <c r="C906" s="223"/>
      <c r="D906" s="223"/>
      <c r="E906"/>
      <c r="F906" s="224"/>
      <c r="G906"/>
      <c r="H906"/>
      <c r="I906" s="225"/>
      <c r="J906" s="226"/>
      <c r="K906"/>
      <c r="L906"/>
      <c r="M906"/>
      <c r="N906"/>
      <c r="O906" s="224"/>
      <c r="P906"/>
      <c r="Q906"/>
      <c r="R906"/>
      <c r="S906"/>
      <c r="T906"/>
      <c r="U906"/>
      <c r="V906"/>
      <c r="W906"/>
      <c r="Z906"/>
      <c r="AC906" s="228"/>
      <c r="AD906"/>
    </row>
    <row r="907" spans="1:31" ht="27.75" x14ac:dyDescent="0.2">
      <c r="A907" s="222"/>
      <c r="B907" s="223"/>
      <c r="C907" s="223"/>
      <c r="D907" s="223"/>
      <c r="E907"/>
      <c r="F907" s="224"/>
      <c r="G907"/>
      <c r="H907"/>
      <c r="I907" s="225"/>
      <c r="J907" s="226"/>
      <c r="K907"/>
      <c r="L907"/>
      <c r="M907"/>
      <c r="N907"/>
      <c r="O907" s="224"/>
      <c r="P907"/>
      <c r="Q907"/>
      <c r="R907"/>
      <c r="S907"/>
      <c r="T907"/>
      <c r="U907"/>
      <c r="V907"/>
      <c r="W907"/>
      <c r="Z907"/>
      <c r="AC907" s="228"/>
      <c r="AD907"/>
    </row>
    <row r="908" spans="1:31" ht="27.75" x14ac:dyDescent="0.2">
      <c r="A908" s="222">
        <v>213499</v>
      </c>
      <c r="B908" s="223" t="s">
        <v>1021</v>
      </c>
      <c r="C908" s="223" t="s">
        <v>135</v>
      </c>
      <c r="D908" s="223" t="s">
        <v>2039</v>
      </c>
      <c r="E908" t="s">
        <v>374</v>
      </c>
      <c r="F908" s="224">
        <v>34055</v>
      </c>
      <c r="G908" t="s">
        <v>1022</v>
      </c>
      <c r="H908" t="s">
        <v>375</v>
      </c>
      <c r="I908" s="225" t="s">
        <v>61</v>
      </c>
      <c r="J908" s="226" t="s">
        <v>376</v>
      </c>
      <c r="K908">
        <v>2012</v>
      </c>
      <c r="L908" t="s">
        <v>352</v>
      </c>
      <c r="M908"/>
      <c r="N908"/>
      <c r="O908" s="224"/>
      <c r="P908"/>
      <c r="Q908"/>
      <c r="R908"/>
      <c r="S908"/>
      <c r="T908"/>
      <c r="U908"/>
      <c r="V908"/>
      <c r="W908"/>
      <c r="Z908"/>
      <c r="AC908" s="228"/>
      <c r="AD908"/>
      <c r="AE908" s="53">
        <v>5</v>
      </c>
    </row>
    <row r="909" spans="1:31" ht="27.75" x14ac:dyDescent="0.2">
      <c r="A909" s="222">
        <v>213502</v>
      </c>
      <c r="B909" s="223" t="s">
        <v>1562</v>
      </c>
      <c r="C909" s="223" t="s">
        <v>768</v>
      </c>
      <c r="D909" s="223" t="s">
        <v>301</v>
      </c>
      <c r="E909" t="s">
        <v>374</v>
      </c>
      <c r="F909" s="224">
        <v>32874</v>
      </c>
      <c r="G909" t="s">
        <v>789</v>
      </c>
      <c r="H909" t="s">
        <v>375</v>
      </c>
      <c r="I909" s="225" t="s">
        <v>61</v>
      </c>
      <c r="J909" s="226" t="s">
        <v>376</v>
      </c>
      <c r="K909">
        <v>2008</v>
      </c>
      <c r="L909" t="s">
        <v>352</v>
      </c>
      <c r="M909"/>
      <c r="N909"/>
      <c r="O909" s="224"/>
      <c r="P909"/>
      <c r="Q909"/>
      <c r="R909"/>
      <c r="S909"/>
      <c r="T909"/>
      <c r="U909"/>
      <c r="V909"/>
      <c r="W909"/>
      <c r="Z909"/>
      <c r="AC909" s="228"/>
      <c r="AD909"/>
      <c r="AE909" s="53">
        <v>3</v>
      </c>
    </row>
    <row r="910" spans="1:31" ht="27.75" x14ac:dyDescent="0.2">
      <c r="A910" s="222"/>
      <c r="B910" s="223"/>
      <c r="C910" s="223"/>
      <c r="D910" s="223"/>
      <c r="E910"/>
      <c r="F910" s="224"/>
      <c r="G910"/>
      <c r="H910"/>
      <c r="I910" s="225"/>
      <c r="J910" s="226"/>
      <c r="K910"/>
      <c r="L910"/>
      <c r="M910"/>
      <c r="N910"/>
      <c r="O910" s="224"/>
      <c r="P910"/>
      <c r="Q910"/>
      <c r="R910"/>
      <c r="S910"/>
      <c r="T910"/>
      <c r="U910"/>
      <c r="V910"/>
      <c r="W910"/>
      <c r="Z910"/>
      <c r="AC910" s="228"/>
      <c r="AD910"/>
    </row>
    <row r="911" spans="1:31" ht="27.75" x14ac:dyDescent="0.2">
      <c r="A911" s="222"/>
      <c r="B911" s="223"/>
      <c r="C911" s="223"/>
      <c r="D911" s="223"/>
      <c r="E911"/>
      <c r="F911" s="224"/>
      <c r="G911"/>
      <c r="H911"/>
      <c r="I911" s="225"/>
      <c r="J911" s="226"/>
      <c r="K911"/>
      <c r="L911"/>
      <c r="M911"/>
      <c r="N911"/>
      <c r="O911" s="224"/>
      <c r="P911"/>
      <c r="Q911"/>
      <c r="R911"/>
      <c r="S911"/>
      <c r="T911"/>
      <c r="U911"/>
      <c r="V911"/>
      <c r="W911"/>
      <c r="Z911"/>
      <c r="AC911" s="228"/>
      <c r="AD911"/>
    </row>
    <row r="912" spans="1:31" ht="27.75" x14ac:dyDescent="0.2">
      <c r="A912" s="222"/>
      <c r="B912" s="223"/>
      <c r="C912" s="223"/>
      <c r="D912" s="223"/>
      <c r="E912"/>
      <c r="F912" s="224"/>
      <c r="G912"/>
      <c r="H912"/>
      <c r="I912" s="225"/>
      <c r="J912" s="226"/>
      <c r="K912"/>
      <c r="L912"/>
      <c r="M912"/>
      <c r="N912"/>
      <c r="O912" s="224"/>
      <c r="P912"/>
      <c r="Q912"/>
      <c r="R912"/>
      <c r="S912"/>
      <c r="T912"/>
      <c r="U912"/>
      <c r="V912"/>
      <c r="W912"/>
      <c r="Z912"/>
      <c r="AC912" s="228"/>
      <c r="AD912"/>
    </row>
    <row r="913" spans="1:31" ht="27.75" x14ac:dyDescent="0.2">
      <c r="A913" s="222">
        <v>213508</v>
      </c>
      <c r="B913" s="223" t="s">
        <v>2040</v>
      </c>
      <c r="C913" s="223" t="s">
        <v>105</v>
      </c>
      <c r="D913" s="223" t="s">
        <v>307</v>
      </c>
      <c r="E913" t="s">
        <v>374</v>
      </c>
      <c r="F913" s="224">
        <v>33749</v>
      </c>
      <c r="G913" t="s">
        <v>795</v>
      </c>
      <c r="H913" t="s">
        <v>380</v>
      </c>
      <c r="I913" s="225" t="s">
        <v>609</v>
      </c>
      <c r="J913" s="226" t="s">
        <v>376</v>
      </c>
      <c r="K913">
        <v>2010</v>
      </c>
      <c r="L913" t="s">
        <v>352</v>
      </c>
      <c r="M913"/>
      <c r="N913"/>
      <c r="O913" s="224"/>
      <c r="P913"/>
      <c r="Q913"/>
      <c r="R913"/>
      <c r="S913"/>
      <c r="T913"/>
      <c r="U913"/>
      <c r="V913"/>
      <c r="W913"/>
      <c r="Z913"/>
      <c r="AC913" s="227"/>
      <c r="AD913"/>
      <c r="AE913" s="53" t="s">
        <v>2171</v>
      </c>
    </row>
    <row r="914" spans="1:31" ht="27.75" x14ac:dyDescent="0.2">
      <c r="A914" s="222"/>
      <c r="B914" s="223"/>
      <c r="C914" s="223"/>
      <c r="D914" s="223"/>
      <c r="E914"/>
      <c r="F914" s="224"/>
      <c r="G914"/>
      <c r="H914"/>
      <c r="I914" s="225"/>
      <c r="J914" s="226"/>
      <c r="K914"/>
      <c r="L914"/>
      <c r="M914"/>
      <c r="N914"/>
      <c r="O914" s="224"/>
      <c r="P914"/>
      <c r="Q914"/>
      <c r="R914"/>
      <c r="S914"/>
      <c r="T914"/>
      <c r="U914"/>
      <c r="V914"/>
      <c r="W914"/>
      <c r="Z914"/>
      <c r="AC914" s="228"/>
      <c r="AD914"/>
    </row>
    <row r="915" spans="1:31" ht="27.75" x14ac:dyDescent="0.2">
      <c r="A915" s="222"/>
      <c r="B915" s="223"/>
      <c r="C915" s="223"/>
      <c r="D915" s="223"/>
      <c r="E915"/>
      <c r="F915" s="224"/>
      <c r="G915"/>
      <c r="H915"/>
      <c r="I915" s="225"/>
      <c r="J915" s="226"/>
      <c r="K915"/>
      <c r="L915"/>
      <c r="M915"/>
      <c r="N915"/>
      <c r="O915" s="224"/>
      <c r="P915"/>
      <c r="Q915"/>
      <c r="R915"/>
      <c r="S915"/>
      <c r="T915"/>
      <c r="U915"/>
      <c r="V915"/>
      <c r="W915"/>
      <c r="Z915"/>
      <c r="AC915" s="228"/>
      <c r="AD915"/>
    </row>
    <row r="916" spans="1:31" ht="27.75" x14ac:dyDescent="0.2">
      <c r="A916" s="222">
        <v>213512</v>
      </c>
      <c r="B916" s="223" t="s">
        <v>1062</v>
      </c>
      <c r="C916" s="223" t="s">
        <v>1063</v>
      </c>
      <c r="D916" s="223" t="s">
        <v>2041</v>
      </c>
      <c r="E916" t="s">
        <v>374</v>
      </c>
      <c r="F916" s="224">
        <v>34749</v>
      </c>
      <c r="G916" t="s">
        <v>805</v>
      </c>
      <c r="H916" t="s">
        <v>375</v>
      </c>
      <c r="I916" s="225" t="s">
        <v>61</v>
      </c>
      <c r="J916" s="226" t="s">
        <v>376</v>
      </c>
      <c r="K916">
        <v>2014</v>
      </c>
      <c r="L916" t="s">
        <v>352</v>
      </c>
      <c r="M916"/>
      <c r="N916"/>
      <c r="O916" s="224"/>
      <c r="P916"/>
      <c r="Q916"/>
      <c r="R916"/>
      <c r="S916"/>
      <c r="T916"/>
      <c r="U916"/>
      <c r="V916"/>
      <c r="W916"/>
      <c r="Z916"/>
      <c r="AC916" s="228"/>
      <c r="AD916"/>
      <c r="AE916" s="53">
        <v>5</v>
      </c>
    </row>
    <row r="917" spans="1:31" ht="27.75" x14ac:dyDescent="0.2">
      <c r="A917" s="222"/>
      <c r="B917" s="223"/>
      <c r="C917" s="223"/>
      <c r="D917" s="223"/>
      <c r="E917"/>
      <c r="F917" s="224"/>
      <c r="G917"/>
      <c r="H917"/>
      <c r="I917" s="225"/>
      <c r="J917" s="226"/>
      <c r="K917"/>
      <c r="L917"/>
      <c r="M917"/>
      <c r="N917"/>
      <c r="O917" s="224"/>
      <c r="P917"/>
      <c r="Q917"/>
      <c r="R917"/>
      <c r="S917"/>
      <c r="T917"/>
      <c r="U917"/>
      <c r="V917"/>
      <c r="W917"/>
      <c r="Z917"/>
      <c r="AC917" s="228"/>
      <c r="AD917"/>
    </row>
    <row r="918" spans="1:31" ht="27.75" x14ac:dyDescent="0.2">
      <c r="A918" s="222"/>
      <c r="B918" s="223"/>
      <c r="C918" s="223"/>
      <c r="D918" s="223"/>
      <c r="E918"/>
      <c r="F918" s="224"/>
      <c r="G918"/>
      <c r="H918"/>
      <c r="I918" s="225"/>
      <c r="J918" s="226"/>
      <c r="K918"/>
      <c r="L918"/>
      <c r="M918"/>
      <c r="N918"/>
      <c r="O918" s="224"/>
      <c r="P918"/>
      <c r="Q918"/>
      <c r="R918"/>
      <c r="S918"/>
      <c r="T918"/>
      <c r="U918"/>
      <c r="V918"/>
      <c r="W918"/>
      <c r="Z918"/>
      <c r="AC918" s="228"/>
      <c r="AD918"/>
    </row>
    <row r="919" spans="1:31" ht="27.75" x14ac:dyDescent="0.2">
      <c r="A919" s="222"/>
      <c r="B919" s="223"/>
      <c r="C919" s="223"/>
      <c r="D919" s="223"/>
      <c r="E919"/>
      <c r="F919" s="224"/>
      <c r="G919"/>
      <c r="H919"/>
      <c r="I919" s="225"/>
      <c r="J919" s="226"/>
      <c r="K919"/>
      <c r="L919"/>
      <c r="M919"/>
      <c r="N919"/>
      <c r="O919" s="224"/>
      <c r="P919"/>
      <c r="Q919"/>
      <c r="R919"/>
      <c r="S919"/>
      <c r="T919"/>
      <c r="U919"/>
      <c r="V919"/>
      <c r="W919"/>
      <c r="Z919"/>
      <c r="AC919" s="228"/>
      <c r="AD919"/>
    </row>
    <row r="920" spans="1:31" ht="27.75" x14ac:dyDescent="0.2">
      <c r="A920" s="222">
        <v>213519</v>
      </c>
      <c r="B920" s="223" t="s">
        <v>1167</v>
      </c>
      <c r="C920" s="223" t="s">
        <v>140</v>
      </c>
      <c r="D920" s="223" t="s">
        <v>446</v>
      </c>
      <c r="E920" t="s">
        <v>374</v>
      </c>
      <c r="F920" s="224">
        <v>36102</v>
      </c>
      <c r="G920" t="s">
        <v>789</v>
      </c>
      <c r="H920" t="s">
        <v>380</v>
      </c>
      <c r="I920" s="225" t="s">
        <v>61</v>
      </c>
      <c r="J920" s="226" t="s">
        <v>850</v>
      </c>
      <c r="K920">
        <v>2017</v>
      </c>
      <c r="L920" t="s">
        <v>354</v>
      </c>
      <c r="M920"/>
      <c r="N920"/>
      <c r="O920" s="224"/>
      <c r="P920"/>
      <c r="Q920"/>
      <c r="R920"/>
      <c r="S920"/>
      <c r="T920"/>
      <c r="U920"/>
      <c r="V920"/>
      <c r="W920"/>
      <c r="Z920"/>
      <c r="AC920" s="227"/>
      <c r="AD920"/>
      <c r="AE920" s="53">
        <v>6</v>
      </c>
    </row>
    <row r="921" spans="1:31" ht="27.75" x14ac:dyDescent="0.2">
      <c r="A921" s="222">
        <v>213523</v>
      </c>
      <c r="B921" s="223" t="s">
        <v>1760</v>
      </c>
      <c r="C921" s="223" t="s">
        <v>2042</v>
      </c>
      <c r="D921" s="223" t="s">
        <v>263</v>
      </c>
      <c r="E921" t="s">
        <v>374</v>
      </c>
      <c r="F921" s="224">
        <v>35796</v>
      </c>
      <c r="G921" t="s">
        <v>789</v>
      </c>
      <c r="H921" t="s">
        <v>375</v>
      </c>
      <c r="I921" s="225" t="s">
        <v>61</v>
      </c>
      <c r="J921" s="226" t="s">
        <v>353</v>
      </c>
      <c r="K921">
        <v>2017</v>
      </c>
      <c r="L921" t="s">
        <v>354</v>
      </c>
      <c r="M921"/>
      <c r="N921"/>
      <c r="O921" s="224"/>
      <c r="P921"/>
      <c r="Q921"/>
      <c r="R921"/>
      <c r="S921"/>
      <c r="T921"/>
      <c r="U921"/>
      <c r="V921"/>
      <c r="W921"/>
      <c r="Z921"/>
      <c r="AC921" s="228"/>
      <c r="AD921"/>
      <c r="AE921" s="53">
        <v>2</v>
      </c>
    </row>
    <row r="922" spans="1:31" ht="27.75" x14ac:dyDescent="0.2">
      <c r="A922" s="222"/>
      <c r="B922" s="223"/>
      <c r="C922" s="223"/>
      <c r="D922" s="223"/>
      <c r="E922"/>
      <c r="F922" s="224"/>
      <c r="G922"/>
      <c r="H922"/>
      <c r="I922" s="225"/>
      <c r="J922" s="226"/>
      <c r="K922"/>
      <c r="L922"/>
      <c r="M922"/>
      <c r="N922"/>
      <c r="O922" s="224"/>
      <c r="P922"/>
      <c r="Q922"/>
      <c r="R922"/>
      <c r="S922"/>
      <c r="T922"/>
      <c r="U922"/>
      <c r="V922"/>
      <c r="W922"/>
      <c r="Z922"/>
      <c r="AC922" s="228"/>
      <c r="AD922"/>
    </row>
    <row r="923" spans="1:31" ht="27.75" x14ac:dyDescent="0.2">
      <c r="A923" s="222"/>
      <c r="B923" s="223"/>
      <c r="C923" s="223"/>
      <c r="D923" s="223"/>
      <c r="E923"/>
      <c r="F923" s="224"/>
      <c r="G923"/>
      <c r="H923"/>
      <c r="I923" s="225"/>
      <c r="J923" s="226"/>
      <c r="K923"/>
      <c r="L923"/>
      <c r="M923"/>
      <c r="N923"/>
      <c r="O923" s="224"/>
      <c r="P923"/>
      <c r="Q923"/>
      <c r="R923"/>
      <c r="S923"/>
      <c r="T923"/>
      <c r="U923"/>
      <c r="V923"/>
      <c r="W923"/>
      <c r="Z923"/>
      <c r="AC923" s="227"/>
      <c r="AD923"/>
    </row>
    <row r="924" spans="1:31" ht="27.75" x14ac:dyDescent="0.2">
      <c r="A924" s="222">
        <v>213528</v>
      </c>
      <c r="B924" s="223" t="s">
        <v>1745</v>
      </c>
      <c r="C924" s="223" t="s">
        <v>1746</v>
      </c>
      <c r="D924" s="223" t="s">
        <v>272</v>
      </c>
      <c r="E924" t="s">
        <v>374</v>
      </c>
      <c r="F924" s="224">
        <v>35613</v>
      </c>
      <c r="G924" t="s">
        <v>789</v>
      </c>
      <c r="H924" t="s">
        <v>375</v>
      </c>
      <c r="I924" s="225" t="s">
        <v>61</v>
      </c>
      <c r="J924" s="226" t="s">
        <v>353</v>
      </c>
      <c r="K924">
        <v>2017</v>
      </c>
      <c r="L924" t="s">
        <v>354</v>
      </c>
      <c r="M924"/>
      <c r="N924"/>
      <c r="O924" s="224"/>
      <c r="P924"/>
      <c r="Q924"/>
      <c r="R924"/>
      <c r="S924"/>
      <c r="T924"/>
      <c r="U924"/>
      <c r="V924"/>
      <c r="W924"/>
      <c r="Z924"/>
      <c r="AC924" s="228"/>
      <c r="AD924"/>
      <c r="AE924" s="53">
        <v>2</v>
      </c>
    </row>
    <row r="925" spans="1:31" ht="27.75" x14ac:dyDescent="0.2">
      <c r="A925" s="222">
        <v>213533</v>
      </c>
      <c r="B925" s="223" t="s">
        <v>1775</v>
      </c>
      <c r="C925" s="223" t="s">
        <v>116</v>
      </c>
      <c r="D925" s="223" t="s">
        <v>317</v>
      </c>
      <c r="E925" t="s">
        <v>374</v>
      </c>
      <c r="F925" s="224">
        <v>35992</v>
      </c>
      <c r="G925" t="s">
        <v>789</v>
      </c>
      <c r="H925" t="s">
        <v>375</v>
      </c>
      <c r="I925" s="225" t="s">
        <v>61</v>
      </c>
      <c r="J925" s="226" t="s">
        <v>376</v>
      </c>
      <c r="K925">
        <v>2017</v>
      </c>
      <c r="L925" t="s">
        <v>352</v>
      </c>
      <c r="M925"/>
      <c r="N925"/>
      <c r="O925" s="224"/>
      <c r="P925"/>
      <c r="Q925"/>
      <c r="R925"/>
      <c r="S925"/>
      <c r="T925"/>
      <c r="U925"/>
      <c r="V925"/>
      <c r="W925"/>
      <c r="Z925"/>
      <c r="AC925" s="228"/>
      <c r="AD925"/>
      <c r="AE925" s="53">
        <v>3</v>
      </c>
    </row>
    <row r="926" spans="1:31" ht="27.75" x14ac:dyDescent="0.2">
      <c r="A926" s="222"/>
      <c r="B926" s="223"/>
      <c r="C926" s="223"/>
      <c r="D926" s="223"/>
      <c r="E926"/>
      <c r="F926" s="224"/>
      <c r="G926"/>
      <c r="H926"/>
      <c r="I926" s="225"/>
      <c r="J926" s="226"/>
      <c r="K926"/>
      <c r="L926"/>
      <c r="M926"/>
      <c r="N926"/>
      <c r="O926" s="224"/>
      <c r="P926"/>
      <c r="Q926"/>
      <c r="R926"/>
      <c r="S926"/>
      <c r="T926"/>
      <c r="U926"/>
      <c r="V926"/>
      <c r="W926"/>
      <c r="Z926"/>
      <c r="AC926" s="228"/>
      <c r="AD926"/>
    </row>
    <row r="927" spans="1:31" ht="27.75" x14ac:dyDescent="0.2">
      <c r="A927" s="222">
        <v>213540</v>
      </c>
      <c r="B927" s="223" t="s">
        <v>1180</v>
      </c>
      <c r="C927" s="223" t="s">
        <v>514</v>
      </c>
      <c r="D927" s="223" t="s">
        <v>537</v>
      </c>
      <c r="E927" t="s">
        <v>374</v>
      </c>
      <c r="F927" s="224">
        <v>36211</v>
      </c>
      <c r="G927" t="s">
        <v>789</v>
      </c>
      <c r="H927" t="s">
        <v>375</v>
      </c>
      <c r="I927" s="225" t="s">
        <v>61</v>
      </c>
      <c r="J927" s="226" t="s">
        <v>376</v>
      </c>
      <c r="K927">
        <v>2017</v>
      </c>
      <c r="L927" t="s">
        <v>352</v>
      </c>
      <c r="M927"/>
      <c r="N927"/>
      <c r="O927" s="224"/>
      <c r="P927"/>
      <c r="Q927"/>
      <c r="R927"/>
      <c r="S927"/>
      <c r="T927"/>
      <c r="U927"/>
      <c r="V927"/>
      <c r="W927"/>
      <c r="Z927"/>
      <c r="AC927" s="228"/>
      <c r="AD927"/>
      <c r="AE927" s="53">
        <v>5</v>
      </c>
    </row>
    <row r="928" spans="1:31" ht="27.75" x14ac:dyDescent="0.2">
      <c r="A928" s="222"/>
      <c r="B928" s="223"/>
      <c r="C928" s="223"/>
      <c r="D928" s="223"/>
      <c r="E928"/>
      <c r="F928" s="224"/>
      <c r="G928"/>
      <c r="H928"/>
      <c r="I928" s="225"/>
      <c r="J928" s="226"/>
      <c r="K928"/>
      <c r="L928"/>
      <c r="M928"/>
      <c r="N928"/>
      <c r="O928" s="224"/>
      <c r="P928"/>
      <c r="Q928"/>
      <c r="R928"/>
      <c r="S928"/>
      <c r="T928"/>
      <c r="U928"/>
      <c r="V928"/>
      <c r="W928"/>
      <c r="Z928"/>
      <c r="AC928" s="228"/>
      <c r="AD928"/>
    </row>
    <row r="929" spans="1:31" ht="27.75" x14ac:dyDescent="0.2">
      <c r="A929" s="222">
        <v>213548</v>
      </c>
      <c r="B929" s="223" t="s">
        <v>1694</v>
      </c>
      <c r="C929" s="223" t="s">
        <v>116</v>
      </c>
      <c r="D929" s="223" t="s">
        <v>298</v>
      </c>
      <c r="E929" t="s">
        <v>374</v>
      </c>
      <c r="F929" s="224">
        <v>35067</v>
      </c>
      <c r="G929" t="s">
        <v>789</v>
      </c>
      <c r="H929" t="s">
        <v>375</v>
      </c>
      <c r="I929" s="225" t="s">
        <v>61</v>
      </c>
      <c r="J929" s="226" t="s">
        <v>353</v>
      </c>
      <c r="K929">
        <v>2013</v>
      </c>
      <c r="L929" t="s">
        <v>352</v>
      </c>
      <c r="M929"/>
      <c r="N929"/>
      <c r="O929" s="224"/>
      <c r="P929"/>
      <c r="Q929"/>
      <c r="R929"/>
      <c r="S929"/>
      <c r="T929"/>
      <c r="U929"/>
      <c r="V929"/>
      <c r="W929"/>
      <c r="Z929"/>
      <c r="AC929" s="228"/>
      <c r="AD929"/>
      <c r="AE929" s="53">
        <v>3</v>
      </c>
    </row>
    <row r="930" spans="1:31" ht="27.75" x14ac:dyDescent="0.2">
      <c r="A930" s="222"/>
      <c r="B930" s="223"/>
      <c r="C930" s="223"/>
      <c r="D930" s="223"/>
      <c r="E930"/>
      <c r="F930" s="224"/>
      <c r="G930"/>
      <c r="H930"/>
      <c r="I930" s="225"/>
      <c r="J930" s="226"/>
      <c r="K930"/>
      <c r="L930"/>
      <c r="M930"/>
      <c r="N930"/>
      <c r="O930" s="224"/>
      <c r="P930"/>
      <c r="Q930"/>
      <c r="R930"/>
      <c r="S930"/>
      <c r="T930"/>
      <c r="U930"/>
      <c r="V930"/>
      <c r="W930"/>
      <c r="Z930"/>
      <c r="AC930" s="228"/>
      <c r="AD930"/>
    </row>
    <row r="931" spans="1:31" ht="27.75" x14ac:dyDescent="0.2">
      <c r="A931" s="222">
        <v>213550</v>
      </c>
      <c r="B931" s="223" t="s">
        <v>982</v>
      </c>
      <c r="C931" s="223" t="s">
        <v>63</v>
      </c>
      <c r="D931" s="223" t="s">
        <v>983</v>
      </c>
      <c r="E931" t="s">
        <v>374</v>
      </c>
      <c r="F931" s="224">
        <v>33015</v>
      </c>
      <c r="G931" t="s">
        <v>984</v>
      </c>
      <c r="H931" t="s">
        <v>375</v>
      </c>
      <c r="I931" s="225" t="s">
        <v>61</v>
      </c>
      <c r="J931" s="226">
        <v>0</v>
      </c>
      <c r="K931">
        <v>0</v>
      </c>
      <c r="L931">
        <v>0</v>
      </c>
      <c r="M931"/>
      <c r="N931"/>
      <c r="O931" s="224"/>
      <c r="P931"/>
      <c r="Q931"/>
      <c r="R931"/>
      <c r="S931"/>
      <c r="T931"/>
      <c r="U931"/>
      <c r="V931"/>
      <c r="W931"/>
      <c r="Z931"/>
      <c r="AC931" s="228"/>
      <c r="AD931"/>
      <c r="AE931" s="53">
        <v>5</v>
      </c>
    </row>
    <row r="932" spans="1:31" ht="27.75" x14ac:dyDescent="0.2">
      <c r="A932" s="222"/>
      <c r="B932" s="223"/>
      <c r="C932" s="223"/>
      <c r="D932" s="223"/>
      <c r="E932"/>
      <c r="F932" s="224"/>
      <c r="G932"/>
      <c r="H932"/>
      <c r="I932" s="225"/>
      <c r="J932" s="226"/>
      <c r="K932"/>
      <c r="L932"/>
      <c r="M932"/>
      <c r="N932"/>
      <c r="O932" s="224"/>
      <c r="P932"/>
      <c r="Q932"/>
      <c r="R932"/>
      <c r="S932"/>
      <c r="T932"/>
      <c r="U932"/>
      <c r="V932"/>
      <c r="W932"/>
      <c r="Z932"/>
      <c r="AC932" s="228"/>
      <c r="AD932"/>
    </row>
    <row r="933" spans="1:31" ht="27.75" x14ac:dyDescent="0.2">
      <c r="A933" s="222"/>
      <c r="B933" s="223"/>
      <c r="C933" s="223"/>
      <c r="D933" s="223"/>
      <c r="E933"/>
      <c r="F933" s="224"/>
      <c r="G933"/>
      <c r="H933"/>
      <c r="I933" s="225"/>
      <c r="J933" s="226"/>
      <c r="K933"/>
      <c r="L933"/>
      <c r="M933"/>
      <c r="N933"/>
      <c r="O933" s="224"/>
      <c r="P933"/>
      <c r="Q933"/>
      <c r="R933"/>
      <c r="S933"/>
      <c r="T933"/>
      <c r="U933"/>
      <c r="V933"/>
      <c r="W933"/>
      <c r="Z933"/>
      <c r="AC933" s="228"/>
      <c r="AD933"/>
    </row>
    <row r="934" spans="1:31" ht="27.75" x14ac:dyDescent="0.2">
      <c r="A934" s="222"/>
      <c r="B934" s="223"/>
      <c r="C934" s="223"/>
      <c r="D934" s="223"/>
      <c r="E934"/>
      <c r="F934" s="224"/>
      <c r="G934"/>
      <c r="H934"/>
      <c r="I934" s="225"/>
      <c r="J934" s="226"/>
      <c r="K934"/>
      <c r="L934"/>
      <c r="M934"/>
      <c r="N934"/>
      <c r="O934" s="224"/>
      <c r="P934"/>
      <c r="Q934"/>
      <c r="R934"/>
      <c r="S934"/>
      <c r="T934"/>
      <c r="U934"/>
      <c r="V934"/>
      <c r="W934"/>
      <c r="Z934"/>
      <c r="AC934" s="228"/>
      <c r="AD934"/>
    </row>
    <row r="935" spans="1:31" ht="27.75" x14ac:dyDescent="0.2">
      <c r="A935" s="222">
        <v>213556</v>
      </c>
      <c r="B935" s="223" t="s">
        <v>1042</v>
      </c>
      <c r="C935" s="223" t="s">
        <v>105</v>
      </c>
      <c r="D935" s="223" t="s">
        <v>304</v>
      </c>
      <c r="E935" t="s">
        <v>374</v>
      </c>
      <c r="F935" s="224">
        <v>34467</v>
      </c>
      <c r="G935" t="s">
        <v>789</v>
      </c>
      <c r="H935" t="s">
        <v>375</v>
      </c>
      <c r="I935" s="225" t="s">
        <v>61</v>
      </c>
      <c r="J935" s="226" t="s">
        <v>376</v>
      </c>
      <c r="K935">
        <v>2013</v>
      </c>
      <c r="L935" t="s">
        <v>352</v>
      </c>
      <c r="M935"/>
      <c r="N935"/>
      <c r="O935" s="224"/>
      <c r="P935"/>
      <c r="Q935"/>
      <c r="R935"/>
      <c r="S935"/>
      <c r="T935"/>
      <c r="U935"/>
      <c r="V935"/>
      <c r="W935"/>
      <c r="Z935"/>
      <c r="AC935" s="227"/>
      <c r="AD935"/>
      <c r="AE935" s="53">
        <v>6</v>
      </c>
    </row>
    <row r="936" spans="1:31" ht="27.75" x14ac:dyDescent="0.2">
      <c r="A936" s="222">
        <v>213557</v>
      </c>
      <c r="B936" s="223" t="s">
        <v>2043</v>
      </c>
      <c r="C936" s="223" t="s">
        <v>152</v>
      </c>
      <c r="D936" s="223" t="s">
        <v>280</v>
      </c>
      <c r="E936" t="s">
        <v>374</v>
      </c>
      <c r="F936" s="224">
        <v>35217</v>
      </c>
      <c r="G936" t="s">
        <v>586</v>
      </c>
      <c r="H936" t="s">
        <v>375</v>
      </c>
      <c r="I936" s="225" t="s">
        <v>61</v>
      </c>
      <c r="J936" s="226" t="s">
        <v>376</v>
      </c>
      <c r="K936">
        <v>2018</v>
      </c>
      <c r="L936" t="s">
        <v>352</v>
      </c>
      <c r="M936"/>
      <c r="N936"/>
      <c r="O936" s="224"/>
      <c r="P936"/>
      <c r="Q936"/>
      <c r="R936"/>
      <c r="S936"/>
      <c r="T936"/>
      <c r="U936"/>
      <c r="V936"/>
      <c r="W936"/>
      <c r="Z936"/>
      <c r="AC936" s="228"/>
      <c r="AD936"/>
      <c r="AE936" s="53">
        <v>2</v>
      </c>
    </row>
    <row r="937" spans="1:31" ht="27.75" x14ac:dyDescent="0.2">
      <c r="A937" s="222">
        <v>213558</v>
      </c>
      <c r="B937" s="223" t="s">
        <v>1780</v>
      </c>
      <c r="C937" s="223" t="s">
        <v>114</v>
      </c>
      <c r="D937" s="223" t="s">
        <v>486</v>
      </c>
      <c r="E937" t="s">
        <v>374</v>
      </c>
      <c r="F937" s="224">
        <v>36021</v>
      </c>
      <c r="G937" t="s">
        <v>789</v>
      </c>
      <c r="H937" t="s">
        <v>380</v>
      </c>
      <c r="I937" s="225" t="s">
        <v>61</v>
      </c>
      <c r="J937" s="226" t="s">
        <v>353</v>
      </c>
      <c r="K937">
        <v>2015</v>
      </c>
      <c r="L937" t="s">
        <v>352</v>
      </c>
      <c r="M937"/>
      <c r="N937"/>
      <c r="O937" s="224"/>
      <c r="P937"/>
      <c r="Q937"/>
      <c r="R937"/>
      <c r="S937"/>
      <c r="T937"/>
      <c r="U937"/>
      <c r="V937"/>
      <c r="W937"/>
      <c r="Z937"/>
      <c r="AC937" s="228"/>
      <c r="AD937"/>
      <c r="AE937" s="53">
        <v>1</v>
      </c>
    </row>
    <row r="938" spans="1:31" ht="27.75" x14ac:dyDescent="0.2">
      <c r="A938" s="222">
        <v>213559</v>
      </c>
      <c r="B938" s="223" t="s">
        <v>1311</v>
      </c>
      <c r="C938" s="223" t="s">
        <v>150</v>
      </c>
      <c r="D938" s="223" t="s">
        <v>277</v>
      </c>
      <c r="E938" t="s">
        <v>374</v>
      </c>
      <c r="F938" s="224">
        <v>34380</v>
      </c>
      <c r="G938" t="s">
        <v>789</v>
      </c>
      <c r="H938" t="s">
        <v>375</v>
      </c>
      <c r="I938" s="225" t="s">
        <v>61</v>
      </c>
      <c r="J938" s="226" t="s">
        <v>376</v>
      </c>
      <c r="K938">
        <v>2014</v>
      </c>
      <c r="L938" t="s">
        <v>352</v>
      </c>
      <c r="M938"/>
      <c r="N938"/>
      <c r="O938" s="224"/>
      <c r="P938"/>
      <c r="Q938"/>
      <c r="R938"/>
      <c r="S938"/>
      <c r="T938"/>
      <c r="U938"/>
      <c r="V938"/>
      <c r="W938"/>
      <c r="Z938"/>
      <c r="AC938" s="228"/>
      <c r="AD938"/>
      <c r="AE938" s="53">
        <v>4</v>
      </c>
    </row>
    <row r="939" spans="1:31" ht="27.75" x14ac:dyDescent="0.2">
      <c r="A939" s="222">
        <v>213560</v>
      </c>
      <c r="B939" s="223" t="s">
        <v>1382</v>
      </c>
      <c r="C939" s="223" t="s">
        <v>481</v>
      </c>
      <c r="D939" s="223" t="s">
        <v>266</v>
      </c>
      <c r="E939" t="s">
        <v>374</v>
      </c>
      <c r="F939" s="224">
        <v>36535</v>
      </c>
      <c r="G939" t="s">
        <v>798</v>
      </c>
      <c r="H939" t="s">
        <v>375</v>
      </c>
      <c r="I939" s="225" t="s">
        <v>61</v>
      </c>
      <c r="J939" s="226" t="s">
        <v>353</v>
      </c>
      <c r="K939">
        <v>2018</v>
      </c>
      <c r="L939" t="s">
        <v>354</v>
      </c>
      <c r="M939"/>
      <c r="N939"/>
      <c r="O939" s="224"/>
      <c r="P939"/>
      <c r="Q939"/>
      <c r="R939"/>
      <c r="S939"/>
      <c r="T939"/>
      <c r="U939"/>
      <c r="V939"/>
      <c r="W939"/>
      <c r="Z939"/>
      <c r="AC939" s="228"/>
      <c r="AD939"/>
      <c r="AE939" s="53">
        <v>4</v>
      </c>
    </row>
    <row r="940" spans="1:31" ht="27.75" x14ac:dyDescent="0.2">
      <c r="A940" s="222"/>
      <c r="B940" s="223"/>
      <c r="C940" s="223"/>
      <c r="D940" s="223"/>
      <c r="E940"/>
      <c r="F940" s="224"/>
      <c r="G940"/>
      <c r="H940"/>
      <c r="I940" s="225"/>
      <c r="J940" s="226"/>
      <c r="K940"/>
      <c r="L940"/>
      <c r="M940"/>
      <c r="N940"/>
      <c r="O940" s="224"/>
      <c r="P940"/>
      <c r="Q940"/>
      <c r="R940"/>
      <c r="S940"/>
      <c r="T940"/>
      <c r="U940"/>
      <c r="V940"/>
      <c r="W940"/>
      <c r="Z940"/>
      <c r="AC940" s="228"/>
      <c r="AD940"/>
    </row>
    <row r="941" spans="1:31" ht="27.75" x14ac:dyDescent="0.2">
      <c r="A941" s="222"/>
      <c r="B941" s="223"/>
      <c r="C941" s="223"/>
      <c r="D941" s="223"/>
      <c r="E941"/>
      <c r="F941" s="224"/>
      <c r="G941"/>
      <c r="H941"/>
      <c r="I941" s="225"/>
      <c r="J941" s="226"/>
      <c r="K941"/>
      <c r="L941"/>
      <c r="M941"/>
      <c r="N941"/>
      <c r="O941" s="224"/>
      <c r="P941"/>
      <c r="Q941"/>
      <c r="R941"/>
      <c r="S941"/>
      <c r="T941"/>
      <c r="U941"/>
      <c r="V941"/>
      <c r="W941"/>
      <c r="Z941"/>
      <c r="AC941" s="228"/>
      <c r="AD941"/>
    </row>
    <row r="942" spans="1:31" ht="27.75" x14ac:dyDescent="0.2">
      <c r="A942" s="222">
        <v>213566</v>
      </c>
      <c r="B942" s="223" t="s">
        <v>2044</v>
      </c>
      <c r="C942" s="223" t="s">
        <v>106</v>
      </c>
      <c r="D942" s="223" t="s">
        <v>311</v>
      </c>
      <c r="E942" t="s">
        <v>374</v>
      </c>
      <c r="F942" s="224">
        <v>35453</v>
      </c>
      <c r="G942" t="s">
        <v>789</v>
      </c>
      <c r="H942" t="s">
        <v>375</v>
      </c>
      <c r="I942" s="225" t="s">
        <v>61</v>
      </c>
      <c r="J942" s="226" t="s">
        <v>376</v>
      </c>
      <c r="K942">
        <v>2016</v>
      </c>
      <c r="L942" t="s">
        <v>354</v>
      </c>
      <c r="M942"/>
      <c r="N942"/>
      <c r="O942" s="224"/>
      <c r="P942"/>
      <c r="Q942"/>
      <c r="R942"/>
      <c r="S942"/>
      <c r="T942"/>
      <c r="U942"/>
      <c r="V942"/>
      <c r="W942"/>
      <c r="Z942"/>
      <c r="AC942" s="228"/>
      <c r="AD942"/>
      <c r="AE942" s="53">
        <v>1</v>
      </c>
    </row>
    <row r="943" spans="1:31" ht="27.75" x14ac:dyDescent="0.2">
      <c r="A943" s="222">
        <v>213567</v>
      </c>
      <c r="B943" s="223" t="s">
        <v>1794</v>
      </c>
      <c r="C943" s="223" t="s">
        <v>68</v>
      </c>
      <c r="D943" s="223" t="s">
        <v>2045</v>
      </c>
      <c r="E943" t="s">
        <v>374</v>
      </c>
      <c r="F943" s="224">
        <v>36194</v>
      </c>
      <c r="G943" t="s">
        <v>789</v>
      </c>
      <c r="H943" t="s">
        <v>375</v>
      </c>
      <c r="I943" s="225" t="s">
        <v>61</v>
      </c>
      <c r="J943" s="226" t="s">
        <v>376</v>
      </c>
      <c r="K943">
        <v>2017</v>
      </c>
      <c r="L943" t="s">
        <v>354</v>
      </c>
      <c r="M943"/>
      <c r="N943"/>
      <c r="O943" s="224"/>
      <c r="P943"/>
      <c r="Q943"/>
      <c r="R943"/>
      <c r="S943"/>
      <c r="T943"/>
      <c r="U943"/>
      <c r="V943"/>
      <c r="W943"/>
      <c r="Z943"/>
      <c r="AC943" s="228"/>
      <c r="AD943"/>
      <c r="AE943" s="53">
        <v>2</v>
      </c>
    </row>
    <row r="944" spans="1:31" ht="27.75" x14ac:dyDescent="0.2">
      <c r="A944" s="222"/>
      <c r="B944" s="223"/>
      <c r="C944" s="223"/>
      <c r="D944" s="223"/>
      <c r="E944"/>
      <c r="F944" s="224"/>
      <c r="G944"/>
      <c r="H944"/>
      <c r="I944" s="225"/>
      <c r="J944" s="226"/>
      <c r="K944"/>
      <c r="L944"/>
      <c r="M944"/>
      <c r="N944"/>
      <c r="O944" s="224"/>
      <c r="P944"/>
      <c r="Q944"/>
      <c r="R944"/>
      <c r="S944"/>
      <c r="T944"/>
      <c r="U944"/>
      <c r="V944"/>
      <c r="W944"/>
      <c r="Z944"/>
      <c r="AC944" s="228"/>
      <c r="AD944"/>
    </row>
    <row r="945" spans="1:31" ht="27.75" x14ac:dyDescent="0.2">
      <c r="A945" s="222"/>
      <c r="B945" s="223"/>
      <c r="C945" s="223"/>
      <c r="D945" s="223"/>
      <c r="E945"/>
      <c r="F945" s="224"/>
      <c r="G945"/>
      <c r="H945"/>
      <c r="I945" s="225"/>
      <c r="J945" s="226"/>
      <c r="K945"/>
      <c r="L945"/>
      <c r="M945"/>
      <c r="N945"/>
      <c r="O945" s="224"/>
      <c r="P945"/>
      <c r="Q945"/>
      <c r="R945"/>
      <c r="S945"/>
      <c r="T945"/>
      <c r="U945"/>
      <c r="V945"/>
      <c r="W945"/>
      <c r="Z945"/>
      <c r="AC945" s="228"/>
      <c r="AD945"/>
    </row>
    <row r="946" spans="1:31" ht="27.75" x14ac:dyDescent="0.2">
      <c r="A946" s="222"/>
      <c r="B946" s="223"/>
      <c r="C946" s="223"/>
      <c r="D946" s="223"/>
      <c r="E946"/>
      <c r="F946" s="224"/>
      <c r="G946"/>
      <c r="H946"/>
      <c r="I946" s="225"/>
      <c r="J946" s="226"/>
      <c r="K946"/>
      <c r="L946"/>
      <c r="M946"/>
      <c r="N946"/>
      <c r="O946" s="224"/>
      <c r="P946"/>
      <c r="Q946"/>
      <c r="R946"/>
      <c r="S946"/>
      <c r="T946"/>
      <c r="U946"/>
      <c r="V946"/>
      <c r="W946"/>
      <c r="Z946"/>
      <c r="AC946" s="228"/>
      <c r="AD946"/>
    </row>
    <row r="947" spans="1:31" ht="27.75" x14ac:dyDescent="0.2">
      <c r="A947" s="222">
        <v>213575</v>
      </c>
      <c r="B947" s="223" t="s">
        <v>1733</v>
      </c>
      <c r="C947" s="223" t="s">
        <v>97</v>
      </c>
      <c r="D947" s="223" t="s">
        <v>279</v>
      </c>
      <c r="E947" t="s">
        <v>374</v>
      </c>
      <c r="F947" s="224">
        <v>35534</v>
      </c>
      <c r="G947" t="s">
        <v>825</v>
      </c>
      <c r="H947" t="s">
        <v>375</v>
      </c>
      <c r="I947" s="225" t="s">
        <v>61</v>
      </c>
      <c r="J947" s="226" t="s">
        <v>376</v>
      </c>
      <c r="K947">
        <v>2016</v>
      </c>
      <c r="L947" t="s">
        <v>361</v>
      </c>
      <c r="M947"/>
      <c r="N947"/>
      <c r="O947" s="224"/>
      <c r="P947"/>
      <c r="Q947"/>
      <c r="R947"/>
      <c r="S947"/>
      <c r="T947"/>
      <c r="U947"/>
      <c r="V947"/>
      <c r="W947"/>
      <c r="Z947"/>
      <c r="AC947" s="228"/>
      <c r="AD947"/>
      <c r="AE947" s="53">
        <v>3</v>
      </c>
    </row>
    <row r="948" spans="1:31" ht="27.75" x14ac:dyDescent="0.2">
      <c r="A948" s="222"/>
      <c r="B948" s="223"/>
      <c r="C948" s="223"/>
      <c r="D948" s="223"/>
      <c r="E948"/>
      <c r="F948" s="224"/>
      <c r="G948"/>
      <c r="H948"/>
      <c r="I948" s="225"/>
      <c r="J948" s="226"/>
      <c r="K948"/>
      <c r="L948"/>
      <c r="M948"/>
      <c r="N948"/>
      <c r="O948" s="224"/>
      <c r="P948"/>
      <c r="Q948"/>
      <c r="R948"/>
      <c r="S948"/>
      <c r="T948"/>
      <c r="U948"/>
      <c r="V948"/>
      <c r="W948"/>
      <c r="Z948"/>
      <c r="AC948" s="228"/>
      <c r="AD948"/>
    </row>
    <row r="949" spans="1:31" ht="27.75" x14ac:dyDescent="0.2">
      <c r="A949" s="222">
        <v>213577</v>
      </c>
      <c r="B949" s="223" t="s">
        <v>1539</v>
      </c>
      <c r="C949" s="223" t="s">
        <v>80</v>
      </c>
      <c r="D949" s="223" t="s">
        <v>247</v>
      </c>
      <c r="E949" t="s">
        <v>374</v>
      </c>
      <c r="F949" s="224">
        <v>32056</v>
      </c>
      <c r="G949" t="s">
        <v>1540</v>
      </c>
      <c r="H949" t="s">
        <v>375</v>
      </c>
      <c r="I949" s="225" t="s">
        <v>61</v>
      </c>
      <c r="J949" s="226" t="s">
        <v>376</v>
      </c>
      <c r="K949">
        <v>2017</v>
      </c>
      <c r="L949" t="s">
        <v>369</v>
      </c>
      <c r="M949"/>
      <c r="N949"/>
      <c r="O949" s="224"/>
      <c r="P949"/>
      <c r="Q949"/>
      <c r="R949"/>
      <c r="S949"/>
      <c r="T949"/>
      <c r="U949"/>
      <c r="V949"/>
      <c r="W949"/>
      <c r="Z949"/>
      <c r="AC949" s="228"/>
      <c r="AD949"/>
      <c r="AE949" s="53">
        <v>2</v>
      </c>
    </row>
    <row r="950" spans="1:31" ht="27.75" x14ac:dyDescent="0.2">
      <c r="A950" s="222"/>
      <c r="B950" s="223"/>
      <c r="C950" s="223"/>
      <c r="D950" s="223"/>
      <c r="E950"/>
      <c r="F950" s="224"/>
      <c r="G950"/>
      <c r="H950"/>
      <c r="I950" s="225"/>
      <c r="J950" s="226"/>
      <c r="K950"/>
      <c r="L950"/>
      <c r="M950"/>
      <c r="N950"/>
      <c r="O950" s="224"/>
      <c r="P950"/>
      <c r="Q950"/>
      <c r="R950"/>
      <c r="S950"/>
      <c r="T950"/>
      <c r="U950"/>
      <c r="V950"/>
      <c r="W950"/>
      <c r="Z950"/>
      <c r="AC950" s="228"/>
      <c r="AD950"/>
    </row>
    <row r="951" spans="1:31" ht="27.75" x14ac:dyDescent="0.2">
      <c r="A951" s="222"/>
      <c r="B951" s="223"/>
      <c r="C951" s="223"/>
      <c r="D951" s="223"/>
      <c r="E951"/>
      <c r="F951" s="224"/>
      <c r="G951"/>
      <c r="H951"/>
      <c r="I951" s="225"/>
      <c r="J951" s="226"/>
      <c r="K951"/>
      <c r="L951"/>
      <c r="M951"/>
      <c r="N951"/>
      <c r="O951" s="224"/>
      <c r="P951"/>
      <c r="Q951"/>
      <c r="R951"/>
      <c r="S951"/>
      <c r="T951"/>
      <c r="U951"/>
      <c r="V951"/>
      <c r="W951"/>
      <c r="Z951"/>
      <c r="AC951" s="228"/>
      <c r="AD951"/>
    </row>
    <row r="952" spans="1:31" ht="27.75" x14ac:dyDescent="0.2">
      <c r="A952" s="222"/>
      <c r="B952" s="223"/>
      <c r="C952" s="223"/>
      <c r="D952" s="223"/>
      <c r="E952"/>
      <c r="F952" s="224"/>
      <c r="G952"/>
      <c r="H952"/>
      <c r="I952" s="225"/>
      <c r="J952" s="226"/>
      <c r="K952"/>
      <c r="L952"/>
      <c r="M952"/>
      <c r="N952"/>
      <c r="O952" s="224"/>
      <c r="P952"/>
      <c r="Q952"/>
      <c r="R952"/>
      <c r="S952"/>
      <c r="T952"/>
      <c r="U952"/>
      <c r="V952"/>
      <c r="W952"/>
      <c r="Z952"/>
      <c r="AC952" s="228"/>
      <c r="AD952"/>
    </row>
    <row r="953" spans="1:31" ht="27.75" x14ac:dyDescent="0.2">
      <c r="A953" s="222">
        <v>213588</v>
      </c>
      <c r="B953" s="223" t="s">
        <v>1551</v>
      </c>
      <c r="C953" s="223" t="s">
        <v>106</v>
      </c>
      <c r="D953" s="223" t="s">
        <v>837</v>
      </c>
      <c r="E953" t="s">
        <v>374</v>
      </c>
      <c r="F953" s="224">
        <v>32509</v>
      </c>
      <c r="G953" t="s">
        <v>789</v>
      </c>
      <c r="H953" t="s">
        <v>375</v>
      </c>
      <c r="I953" s="225" t="s">
        <v>61</v>
      </c>
      <c r="J953" s="226" t="s">
        <v>376</v>
      </c>
      <c r="K953">
        <v>2008</v>
      </c>
      <c r="L953" t="s">
        <v>367</v>
      </c>
      <c r="M953"/>
      <c r="N953"/>
      <c r="O953" s="224"/>
      <c r="P953"/>
      <c r="Q953"/>
      <c r="R953"/>
      <c r="S953"/>
      <c r="T953"/>
      <c r="U953"/>
      <c r="V953"/>
      <c r="W953"/>
      <c r="Z953"/>
      <c r="AC953" s="228"/>
      <c r="AD953"/>
      <c r="AE953" s="53">
        <v>3</v>
      </c>
    </row>
    <row r="954" spans="1:31" ht="27.75" x14ac:dyDescent="0.2">
      <c r="A954" s="222"/>
      <c r="B954" s="223"/>
      <c r="C954" s="223"/>
      <c r="D954" s="223"/>
      <c r="E954"/>
      <c r="F954" s="224"/>
      <c r="G954"/>
      <c r="H954"/>
      <c r="I954" s="225"/>
      <c r="J954" s="226"/>
      <c r="K954"/>
      <c r="L954"/>
      <c r="M954"/>
      <c r="N954"/>
      <c r="O954" s="224"/>
      <c r="P954"/>
      <c r="Q954"/>
      <c r="R954"/>
      <c r="S954"/>
      <c r="T954"/>
      <c r="U954"/>
      <c r="V954"/>
      <c r="W954"/>
      <c r="Z954"/>
      <c r="AC954" s="228"/>
      <c r="AD954"/>
    </row>
    <row r="955" spans="1:31" ht="27.75" x14ac:dyDescent="0.2">
      <c r="A955" s="222"/>
      <c r="B955" s="223"/>
      <c r="C955" s="223"/>
      <c r="D955" s="223"/>
      <c r="E955"/>
      <c r="F955" s="224"/>
      <c r="G955"/>
      <c r="H955"/>
      <c r="I955" s="225"/>
      <c r="J955" s="226"/>
      <c r="K955"/>
      <c r="L955"/>
      <c r="M955"/>
      <c r="N955"/>
      <c r="O955" s="224"/>
      <c r="P955"/>
      <c r="Q955"/>
      <c r="R955"/>
      <c r="S955"/>
      <c r="T955"/>
      <c r="U955"/>
      <c r="V955"/>
      <c r="W955"/>
      <c r="Z955"/>
      <c r="AC955" s="228"/>
      <c r="AD955"/>
    </row>
    <row r="956" spans="1:31" ht="27.75" x14ac:dyDescent="0.2">
      <c r="A956" s="222">
        <v>213594</v>
      </c>
      <c r="B956" s="223" t="s">
        <v>1153</v>
      </c>
      <c r="C956" s="223" t="s">
        <v>113</v>
      </c>
      <c r="D956" s="223" t="s">
        <v>246</v>
      </c>
      <c r="E956" t="s">
        <v>374</v>
      </c>
      <c r="F956" s="224">
        <v>36000</v>
      </c>
      <c r="G956" t="s">
        <v>364</v>
      </c>
      <c r="H956" t="s">
        <v>375</v>
      </c>
      <c r="I956" s="225" t="s">
        <v>61</v>
      </c>
      <c r="J956" s="226">
        <v>0</v>
      </c>
      <c r="K956">
        <v>0</v>
      </c>
      <c r="L956">
        <v>0</v>
      </c>
      <c r="M956"/>
      <c r="N956"/>
      <c r="O956" s="224"/>
      <c r="P956"/>
      <c r="Q956"/>
      <c r="R956"/>
      <c r="S956"/>
      <c r="T956"/>
      <c r="U956"/>
      <c r="V956"/>
      <c r="W956"/>
      <c r="Z956"/>
      <c r="AC956" s="228"/>
      <c r="AD956"/>
      <c r="AE956" s="53">
        <v>5</v>
      </c>
    </row>
    <row r="957" spans="1:31" ht="27.75" x14ac:dyDescent="0.2">
      <c r="A957" s="222">
        <v>213595</v>
      </c>
      <c r="B957" s="223" t="s">
        <v>1291</v>
      </c>
      <c r="C957" s="223" t="s">
        <v>71</v>
      </c>
      <c r="D957" s="223" t="s">
        <v>226</v>
      </c>
      <c r="E957" t="s">
        <v>374</v>
      </c>
      <c r="F957" s="224">
        <v>33616</v>
      </c>
      <c r="G957" t="s">
        <v>803</v>
      </c>
      <c r="H957" t="s">
        <v>375</v>
      </c>
      <c r="I957" s="225" t="s">
        <v>61</v>
      </c>
      <c r="J957" s="226" t="s">
        <v>376</v>
      </c>
      <c r="K957">
        <v>2011</v>
      </c>
      <c r="L957" t="s">
        <v>354</v>
      </c>
      <c r="M957"/>
      <c r="N957"/>
      <c r="O957" s="224"/>
      <c r="P957"/>
      <c r="Q957"/>
      <c r="R957"/>
      <c r="S957"/>
      <c r="T957"/>
      <c r="U957"/>
      <c r="V957"/>
      <c r="W957"/>
      <c r="Z957"/>
      <c r="AC957" s="228"/>
      <c r="AD957"/>
      <c r="AE957" s="53">
        <v>4</v>
      </c>
    </row>
    <row r="958" spans="1:31" ht="27.75" x14ac:dyDescent="0.2">
      <c r="A958" s="222"/>
      <c r="B958" s="223"/>
      <c r="C958" s="223"/>
      <c r="D958" s="223"/>
      <c r="E958"/>
      <c r="F958" s="224"/>
      <c r="G958"/>
      <c r="H958"/>
      <c r="I958" s="225"/>
      <c r="J958" s="226"/>
      <c r="K958"/>
      <c r="L958"/>
      <c r="M958"/>
      <c r="N958"/>
      <c r="O958" s="224"/>
      <c r="P958"/>
      <c r="Q958"/>
      <c r="R958"/>
      <c r="S958"/>
      <c r="T958"/>
      <c r="U958"/>
      <c r="V958"/>
      <c r="W958"/>
      <c r="Z958"/>
      <c r="AC958" s="228"/>
      <c r="AD958"/>
    </row>
    <row r="959" spans="1:31" ht="27.75" x14ac:dyDescent="0.2">
      <c r="A959" s="222">
        <v>213597</v>
      </c>
      <c r="B959" s="223" t="s">
        <v>1081</v>
      </c>
      <c r="C959" s="223" t="s">
        <v>2047</v>
      </c>
      <c r="D959" s="223" t="s">
        <v>224</v>
      </c>
      <c r="E959" t="s">
        <v>374</v>
      </c>
      <c r="F959" s="224">
        <v>35000</v>
      </c>
      <c r="G959" t="s">
        <v>924</v>
      </c>
      <c r="H959" t="s">
        <v>375</v>
      </c>
      <c r="I959" s="225" t="s">
        <v>61</v>
      </c>
      <c r="J959" s="226">
        <v>0</v>
      </c>
      <c r="K959">
        <v>0</v>
      </c>
      <c r="L959">
        <v>0</v>
      </c>
      <c r="M959"/>
      <c r="N959"/>
      <c r="O959" s="224"/>
      <c r="P959"/>
      <c r="Q959"/>
      <c r="R959"/>
      <c r="S959"/>
      <c r="T959"/>
      <c r="U959"/>
      <c r="V959"/>
      <c r="W959"/>
      <c r="Z959"/>
      <c r="AC959" s="227"/>
      <c r="AD959"/>
      <c r="AE959" s="53">
        <v>6</v>
      </c>
    </row>
    <row r="960" spans="1:31" ht="27.75" x14ac:dyDescent="0.2">
      <c r="A960" s="222"/>
      <c r="B960" s="223"/>
      <c r="C960" s="223"/>
      <c r="D960" s="223"/>
      <c r="E960"/>
      <c r="F960" s="224"/>
      <c r="G960"/>
      <c r="H960"/>
      <c r="I960" s="225"/>
      <c r="J960" s="226"/>
      <c r="K960"/>
      <c r="L960"/>
      <c r="M960"/>
      <c r="N960"/>
      <c r="O960" s="224"/>
      <c r="P960"/>
      <c r="Q960"/>
      <c r="R960"/>
      <c r="S960"/>
      <c r="T960"/>
      <c r="U960"/>
      <c r="V960"/>
      <c r="W960"/>
      <c r="Z960"/>
      <c r="AC960" s="228"/>
      <c r="AD960"/>
    </row>
    <row r="961" spans="1:31" ht="27.75" x14ac:dyDescent="0.2">
      <c r="A961" s="222">
        <v>213601</v>
      </c>
      <c r="B961" s="223" t="s">
        <v>854</v>
      </c>
      <c r="C961" s="223" t="s">
        <v>92</v>
      </c>
      <c r="D961" s="223" t="s">
        <v>305</v>
      </c>
      <c r="E961" t="s">
        <v>374</v>
      </c>
      <c r="F961" s="224">
        <v>34339</v>
      </c>
      <c r="G961" t="s">
        <v>1035</v>
      </c>
      <c r="H961" t="s">
        <v>375</v>
      </c>
      <c r="I961" s="225" t="s">
        <v>61</v>
      </c>
      <c r="J961" s="226" t="s">
        <v>353</v>
      </c>
      <c r="K961">
        <v>2011</v>
      </c>
      <c r="L961" t="s">
        <v>370</v>
      </c>
      <c r="M961"/>
      <c r="N961"/>
      <c r="O961" s="224"/>
      <c r="P961"/>
      <c r="Q961"/>
      <c r="R961"/>
      <c r="S961"/>
      <c r="T961"/>
      <c r="U961"/>
      <c r="V961"/>
      <c r="W961"/>
      <c r="Z961"/>
      <c r="AC961" s="227"/>
      <c r="AD961"/>
      <c r="AE961" s="53">
        <v>6</v>
      </c>
    </row>
    <row r="962" spans="1:31" ht="27.75" x14ac:dyDescent="0.2">
      <c r="A962" s="236"/>
      <c r="B962" s="237"/>
      <c r="C962" s="237"/>
      <c r="D962" s="237"/>
      <c r="E962"/>
      <c r="F962" s="224"/>
      <c r="G962"/>
      <c r="H962"/>
      <c r="I962" s="225"/>
      <c r="J962" s="226"/>
      <c r="K962"/>
      <c r="L962"/>
      <c r="M962"/>
      <c r="N962"/>
      <c r="O962" s="224"/>
      <c r="P962"/>
      <c r="Q962"/>
      <c r="R962"/>
      <c r="S962"/>
      <c r="T962"/>
      <c r="U962"/>
      <c r="V962"/>
      <c r="W962"/>
      <c r="Z962"/>
      <c r="AC962" s="228"/>
      <c r="AD962"/>
    </row>
    <row r="963" spans="1:31" ht="27.75" x14ac:dyDescent="0.2">
      <c r="A963" s="222">
        <v>213610</v>
      </c>
      <c r="B963" s="223" t="s">
        <v>1509</v>
      </c>
      <c r="C963" s="223" t="s">
        <v>778</v>
      </c>
      <c r="D963" s="223" t="s">
        <v>218</v>
      </c>
      <c r="E963" t="s">
        <v>374</v>
      </c>
      <c r="F963" s="224">
        <v>30839</v>
      </c>
      <c r="G963" t="s">
        <v>825</v>
      </c>
      <c r="H963" t="s">
        <v>375</v>
      </c>
      <c r="I963" s="225" t="s">
        <v>61</v>
      </c>
      <c r="J963" s="226" t="s">
        <v>376</v>
      </c>
      <c r="K963">
        <v>2011</v>
      </c>
      <c r="L963" t="s">
        <v>354</v>
      </c>
      <c r="M963"/>
      <c r="N963"/>
      <c r="O963" s="224"/>
      <c r="P963"/>
      <c r="Q963"/>
      <c r="R963"/>
      <c r="S963"/>
      <c r="T963"/>
      <c r="U963"/>
      <c r="V963"/>
      <c r="W963"/>
      <c r="Z963"/>
      <c r="AC963" s="228"/>
      <c r="AD963"/>
      <c r="AE963" s="53">
        <v>2</v>
      </c>
    </row>
    <row r="964" spans="1:31" ht="27.75" x14ac:dyDescent="0.2">
      <c r="A964" s="222">
        <v>213611</v>
      </c>
      <c r="B964" s="223" t="s">
        <v>2048</v>
      </c>
      <c r="C964" s="223" t="s">
        <v>1250</v>
      </c>
      <c r="D964" s="223" t="s">
        <v>492</v>
      </c>
      <c r="E964" t="s">
        <v>373</v>
      </c>
      <c r="F964" s="224">
        <v>32753</v>
      </c>
      <c r="G964" t="s">
        <v>791</v>
      </c>
      <c r="H964" t="s">
        <v>375</v>
      </c>
      <c r="I964" s="225" t="s">
        <v>61</v>
      </c>
      <c r="J964" s="226" t="s">
        <v>376</v>
      </c>
      <c r="K964">
        <v>2008</v>
      </c>
      <c r="L964" t="s">
        <v>599</v>
      </c>
      <c r="M964"/>
      <c r="N964"/>
      <c r="O964" s="224"/>
      <c r="P964"/>
      <c r="Q964"/>
      <c r="R964"/>
      <c r="S964"/>
      <c r="T964"/>
      <c r="U964"/>
      <c r="V964"/>
      <c r="W964"/>
      <c r="Z964"/>
      <c r="AC964" s="228"/>
      <c r="AD964"/>
      <c r="AE964" s="53">
        <v>2</v>
      </c>
    </row>
    <row r="965" spans="1:31" ht="27.75" x14ac:dyDescent="0.2">
      <c r="A965" s="222"/>
      <c r="B965" s="223"/>
      <c r="C965" s="223"/>
      <c r="D965" s="223"/>
      <c r="E965"/>
      <c r="F965" s="224"/>
      <c r="G965"/>
      <c r="H965"/>
      <c r="I965" s="225"/>
      <c r="J965" s="226"/>
      <c r="K965"/>
      <c r="L965"/>
      <c r="M965"/>
      <c r="N965"/>
      <c r="O965" s="224"/>
      <c r="P965"/>
      <c r="Q965"/>
      <c r="R965"/>
      <c r="S965"/>
      <c r="T965"/>
      <c r="U965"/>
      <c r="V965"/>
      <c r="W965"/>
      <c r="Z965"/>
      <c r="AC965" s="228"/>
      <c r="AD965"/>
    </row>
    <row r="966" spans="1:31" ht="27.75" x14ac:dyDescent="0.2">
      <c r="A966" s="222"/>
      <c r="B966" s="223"/>
      <c r="C966" s="223"/>
      <c r="D966" s="223"/>
      <c r="E966"/>
      <c r="F966" s="224"/>
      <c r="G966"/>
      <c r="H966"/>
      <c r="I966" s="225"/>
      <c r="J966" s="226"/>
      <c r="K966"/>
      <c r="L966"/>
      <c r="M966"/>
      <c r="N966"/>
      <c r="O966" s="224"/>
      <c r="P966"/>
      <c r="Q966"/>
      <c r="R966"/>
      <c r="S966"/>
      <c r="T966"/>
      <c r="U966"/>
      <c r="V966"/>
      <c r="W966"/>
      <c r="Z966"/>
      <c r="AC966" s="228"/>
      <c r="AD966"/>
    </row>
    <row r="967" spans="1:31" ht="27.75" x14ac:dyDescent="0.2">
      <c r="A967" s="222">
        <v>213619</v>
      </c>
      <c r="B967" s="223" t="s">
        <v>1018</v>
      </c>
      <c r="C967" s="223" t="s">
        <v>838</v>
      </c>
      <c r="D967" s="223" t="s">
        <v>1929</v>
      </c>
      <c r="E967" t="s">
        <v>374</v>
      </c>
      <c r="F967" s="224">
        <v>33972</v>
      </c>
      <c r="G967" t="s">
        <v>789</v>
      </c>
      <c r="H967" t="s">
        <v>375</v>
      </c>
      <c r="I967" s="225" t="s">
        <v>61</v>
      </c>
      <c r="J967" s="226" t="s">
        <v>353</v>
      </c>
      <c r="K967">
        <v>2010</v>
      </c>
      <c r="L967" t="s">
        <v>352</v>
      </c>
      <c r="M967"/>
      <c r="N967"/>
      <c r="O967" s="224"/>
      <c r="P967"/>
      <c r="Q967"/>
      <c r="R967"/>
      <c r="S967"/>
      <c r="T967"/>
      <c r="U967"/>
      <c r="V967"/>
      <c r="W967"/>
      <c r="Z967"/>
      <c r="AC967" s="227"/>
      <c r="AD967"/>
      <c r="AE967" s="53">
        <v>6</v>
      </c>
    </row>
    <row r="968" spans="1:31" ht="27.75" x14ac:dyDescent="0.2">
      <c r="A968" s="222"/>
      <c r="B968" s="223"/>
      <c r="C968" s="223"/>
      <c r="D968" s="223"/>
      <c r="E968"/>
      <c r="F968" s="224"/>
      <c r="G968"/>
      <c r="H968"/>
      <c r="I968" s="225"/>
      <c r="J968" s="226"/>
      <c r="K968"/>
      <c r="L968"/>
      <c r="M968"/>
      <c r="N968"/>
      <c r="O968" s="224"/>
      <c r="P968"/>
      <c r="Q968"/>
      <c r="R968"/>
      <c r="S968"/>
      <c r="T968"/>
      <c r="U968"/>
      <c r="V968"/>
      <c r="W968"/>
      <c r="Z968"/>
      <c r="AC968" s="228"/>
      <c r="AD968"/>
    </row>
    <row r="969" spans="1:31" ht="27.75" x14ac:dyDescent="0.2">
      <c r="A969" s="222"/>
      <c r="B969" s="223"/>
      <c r="C969" s="223"/>
      <c r="D969" s="223"/>
      <c r="E969"/>
      <c r="F969" s="224"/>
      <c r="G969"/>
      <c r="H969"/>
      <c r="I969" s="225"/>
      <c r="J969" s="226"/>
      <c r="K969"/>
      <c r="L969"/>
      <c r="M969"/>
      <c r="N969"/>
      <c r="O969" s="224"/>
      <c r="P969"/>
      <c r="Q969"/>
      <c r="R969"/>
      <c r="S969"/>
      <c r="T969"/>
      <c r="U969"/>
      <c r="V969"/>
      <c r="W969"/>
      <c r="Z969"/>
      <c r="AC969" s="228"/>
      <c r="AD969"/>
    </row>
    <row r="970" spans="1:31" ht="27.75" x14ac:dyDescent="0.2">
      <c r="A970" s="222"/>
      <c r="B970" s="223"/>
      <c r="C970" s="223"/>
      <c r="D970" s="223"/>
      <c r="E970"/>
      <c r="F970" s="224"/>
      <c r="G970"/>
      <c r="H970"/>
      <c r="I970" s="225"/>
      <c r="J970" s="226"/>
      <c r="K970"/>
      <c r="L970"/>
      <c r="M970"/>
      <c r="N970"/>
      <c r="O970" s="224"/>
      <c r="P970"/>
      <c r="Q970"/>
      <c r="R970"/>
      <c r="S970"/>
      <c r="T970"/>
      <c r="U970"/>
      <c r="V970"/>
      <c r="W970"/>
      <c r="Z970"/>
      <c r="AC970" s="228"/>
      <c r="AD970"/>
    </row>
    <row r="971" spans="1:31" ht="27.75" x14ac:dyDescent="0.2">
      <c r="A971" s="222"/>
      <c r="B971" s="223"/>
      <c r="C971" s="223"/>
      <c r="D971" s="223"/>
      <c r="E971"/>
      <c r="F971" s="224"/>
      <c r="G971"/>
      <c r="H971"/>
      <c r="I971" s="225"/>
      <c r="J971" s="226"/>
      <c r="K971"/>
      <c r="L971"/>
      <c r="M971"/>
      <c r="N971"/>
      <c r="O971" s="224"/>
      <c r="P971"/>
      <c r="Q971"/>
      <c r="R971"/>
      <c r="S971"/>
      <c r="T971"/>
      <c r="U971"/>
      <c r="V971"/>
      <c r="W971"/>
      <c r="Z971"/>
      <c r="AC971" s="228"/>
      <c r="AD971"/>
    </row>
    <row r="972" spans="1:31" ht="27.75" x14ac:dyDescent="0.2">
      <c r="A972" s="222"/>
      <c r="B972" s="223"/>
      <c r="C972" s="223"/>
      <c r="D972" s="223"/>
      <c r="E972"/>
      <c r="F972" s="224"/>
      <c r="G972"/>
      <c r="H972"/>
      <c r="I972" s="225"/>
      <c r="J972" s="226"/>
      <c r="K972"/>
      <c r="L972"/>
      <c r="M972"/>
      <c r="N972"/>
      <c r="O972" s="224"/>
      <c r="P972"/>
      <c r="Q972"/>
      <c r="R972"/>
      <c r="S972"/>
      <c r="T972"/>
      <c r="U972"/>
      <c r="V972"/>
      <c r="W972"/>
      <c r="Z972"/>
      <c r="AC972" s="228"/>
      <c r="AD972"/>
    </row>
    <row r="973" spans="1:31" ht="27.75" x14ac:dyDescent="0.2">
      <c r="A973" s="222"/>
      <c r="B973" s="223"/>
      <c r="C973" s="223"/>
      <c r="D973" s="223"/>
      <c r="E973"/>
      <c r="F973" s="224"/>
      <c r="G973"/>
      <c r="H973"/>
      <c r="I973" s="225"/>
      <c r="J973" s="226"/>
      <c r="K973"/>
      <c r="L973"/>
      <c r="M973"/>
      <c r="N973"/>
      <c r="O973" s="224"/>
      <c r="P973"/>
      <c r="Q973"/>
      <c r="R973"/>
      <c r="S973"/>
      <c r="T973"/>
      <c r="U973"/>
      <c r="V973"/>
      <c r="W973"/>
      <c r="Z973"/>
      <c r="AC973" s="228"/>
      <c r="AD973"/>
    </row>
    <row r="974" spans="1:31" ht="27.75" x14ac:dyDescent="0.2">
      <c r="A974" s="222">
        <v>213639</v>
      </c>
      <c r="B974" s="223" t="s">
        <v>1155</v>
      </c>
      <c r="C974" s="223" t="s">
        <v>72</v>
      </c>
      <c r="D974" s="223" t="s">
        <v>1156</v>
      </c>
      <c r="E974" t="s">
        <v>374</v>
      </c>
      <c r="F974" s="224">
        <v>36021</v>
      </c>
      <c r="G974" t="s">
        <v>789</v>
      </c>
      <c r="H974" t="s">
        <v>380</v>
      </c>
      <c r="I974" s="225" t="s">
        <v>61</v>
      </c>
      <c r="J974" s="226" t="s">
        <v>376</v>
      </c>
      <c r="K974">
        <v>2010</v>
      </c>
      <c r="L974" t="s">
        <v>352</v>
      </c>
      <c r="M974"/>
      <c r="N974"/>
      <c r="O974" s="224"/>
      <c r="P974"/>
      <c r="Q974"/>
      <c r="R974"/>
      <c r="S974"/>
      <c r="T974"/>
      <c r="U974"/>
      <c r="V974"/>
      <c r="W974"/>
      <c r="Z974"/>
      <c r="AC974" s="227"/>
      <c r="AD974"/>
      <c r="AE974" s="53">
        <v>6</v>
      </c>
    </row>
    <row r="975" spans="1:31" ht="27.75" x14ac:dyDescent="0.2">
      <c r="A975" s="222"/>
      <c r="B975" s="223"/>
      <c r="C975" s="223"/>
      <c r="D975" s="223"/>
      <c r="E975"/>
      <c r="F975" s="224"/>
      <c r="G975"/>
      <c r="H975"/>
      <c r="I975" s="225"/>
      <c r="J975" s="226"/>
      <c r="K975"/>
      <c r="L975"/>
      <c r="M975"/>
      <c r="N975"/>
      <c r="O975" s="224"/>
      <c r="P975"/>
      <c r="Q975"/>
      <c r="R975"/>
      <c r="S975"/>
      <c r="T975"/>
      <c r="U975"/>
      <c r="V975"/>
      <c r="W975"/>
      <c r="Z975"/>
      <c r="AC975" s="228"/>
      <c r="AD975"/>
    </row>
    <row r="976" spans="1:31" ht="27.75" x14ac:dyDescent="0.2">
      <c r="A976" s="222">
        <v>213651</v>
      </c>
      <c r="B976" s="223" t="s">
        <v>1798</v>
      </c>
      <c r="C976" s="223" t="s">
        <v>186</v>
      </c>
      <c r="D976" s="223" t="s">
        <v>320</v>
      </c>
      <c r="E976" t="s">
        <v>374</v>
      </c>
      <c r="F976" s="224">
        <v>36321</v>
      </c>
      <c r="G976" t="s">
        <v>352</v>
      </c>
      <c r="H976" t="s">
        <v>375</v>
      </c>
      <c r="I976" s="225" t="s">
        <v>61</v>
      </c>
      <c r="J976" s="226" t="s">
        <v>353</v>
      </c>
      <c r="K976">
        <v>2017</v>
      </c>
      <c r="L976" t="s">
        <v>364</v>
      </c>
      <c r="M976"/>
      <c r="N976"/>
      <c r="O976" s="224"/>
      <c r="P976"/>
      <c r="Q976"/>
      <c r="R976"/>
      <c r="S976"/>
      <c r="T976"/>
      <c r="U976"/>
      <c r="V976"/>
      <c r="W976"/>
      <c r="Z976"/>
      <c r="AC976" s="228"/>
      <c r="AD976"/>
      <c r="AE976" s="53">
        <v>1</v>
      </c>
    </row>
    <row r="977" spans="1:31" ht="27.75" x14ac:dyDescent="0.2">
      <c r="A977" s="222">
        <v>213652</v>
      </c>
      <c r="B977" s="223" t="s">
        <v>1248</v>
      </c>
      <c r="C977" s="223" t="s">
        <v>495</v>
      </c>
      <c r="D977" s="223" t="s">
        <v>281</v>
      </c>
      <c r="E977" t="s">
        <v>374</v>
      </c>
      <c r="F977" s="224">
        <v>35431</v>
      </c>
      <c r="G977" t="s">
        <v>361</v>
      </c>
      <c r="H977" t="s">
        <v>375</v>
      </c>
      <c r="I977" s="225" t="s">
        <v>61</v>
      </c>
      <c r="J977" s="226" t="s">
        <v>353</v>
      </c>
      <c r="K977">
        <v>2016</v>
      </c>
      <c r="L977" t="s">
        <v>361</v>
      </c>
      <c r="M977"/>
      <c r="N977"/>
      <c r="O977" s="224"/>
      <c r="P977"/>
      <c r="Q977"/>
      <c r="R977"/>
      <c r="S977"/>
      <c r="T977"/>
      <c r="U977"/>
      <c r="V977"/>
      <c r="W977"/>
      <c r="Z977"/>
      <c r="AC977" s="228"/>
      <c r="AD977"/>
      <c r="AE977" s="53">
        <v>2</v>
      </c>
    </row>
    <row r="978" spans="1:31" ht="27.75" x14ac:dyDescent="0.2">
      <c r="A978" s="222"/>
      <c r="B978" s="223"/>
      <c r="C978" s="223"/>
      <c r="D978" s="223"/>
      <c r="E978"/>
      <c r="F978" s="224"/>
      <c r="G978"/>
      <c r="H978"/>
      <c r="I978" s="225"/>
      <c r="J978" s="226"/>
      <c r="K978"/>
      <c r="L978"/>
      <c r="M978"/>
      <c r="N978"/>
      <c r="O978" s="224"/>
      <c r="P978"/>
      <c r="Q978"/>
      <c r="R978"/>
      <c r="S978"/>
      <c r="T978"/>
      <c r="U978"/>
      <c r="V978"/>
      <c r="W978"/>
      <c r="Z978"/>
      <c r="AC978" s="228"/>
      <c r="AD978"/>
    </row>
    <row r="979" spans="1:31" ht="27.75" x14ac:dyDescent="0.2">
      <c r="A979" s="222"/>
      <c r="B979" s="223"/>
      <c r="C979" s="223"/>
      <c r="D979" s="223"/>
      <c r="E979"/>
      <c r="F979" s="224"/>
      <c r="G979"/>
      <c r="H979"/>
      <c r="I979" s="225"/>
      <c r="J979" s="226"/>
      <c r="K979"/>
      <c r="L979"/>
      <c r="M979"/>
      <c r="N979"/>
      <c r="O979" s="224"/>
      <c r="P979"/>
      <c r="Q979"/>
      <c r="R979"/>
      <c r="S979"/>
      <c r="T979"/>
      <c r="U979"/>
      <c r="V979"/>
      <c r="W979"/>
      <c r="Z979"/>
      <c r="AC979" s="228"/>
      <c r="AD979"/>
    </row>
    <row r="980" spans="1:31" ht="27.75" x14ac:dyDescent="0.2">
      <c r="A980" s="222">
        <v>213655</v>
      </c>
      <c r="B980" s="223" t="s">
        <v>1575</v>
      </c>
      <c r="C980" s="223" t="s">
        <v>68</v>
      </c>
      <c r="D980" s="223" t="s">
        <v>299</v>
      </c>
      <c r="E980" t="s">
        <v>374</v>
      </c>
      <c r="F980" s="224">
        <v>33298</v>
      </c>
      <c r="G980" t="s">
        <v>352</v>
      </c>
      <c r="H980" t="s">
        <v>375</v>
      </c>
      <c r="I980" s="225" t="s">
        <v>61</v>
      </c>
      <c r="J980" s="226" t="s">
        <v>376</v>
      </c>
      <c r="K980">
        <v>2009</v>
      </c>
      <c r="L980" t="s">
        <v>352</v>
      </c>
      <c r="M980"/>
      <c r="N980"/>
      <c r="O980" s="224"/>
      <c r="P980"/>
      <c r="Q980"/>
      <c r="R980"/>
      <c r="S980"/>
      <c r="T980"/>
      <c r="U980"/>
      <c r="V980"/>
      <c r="W980"/>
      <c r="Z980"/>
      <c r="AC980" s="228"/>
      <c r="AD980"/>
      <c r="AE980" s="53">
        <v>3</v>
      </c>
    </row>
    <row r="981" spans="1:31" ht="27.75" x14ac:dyDescent="0.2">
      <c r="A981" s="222"/>
      <c r="B981" s="223"/>
      <c r="C981" s="223"/>
      <c r="D981" s="223"/>
      <c r="E981"/>
      <c r="F981" s="224"/>
      <c r="G981"/>
      <c r="H981"/>
      <c r="I981" s="225"/>
      <c r="J981" s="226"/>
      <c r="K981"/>
      <c r="L981"/>
      <c r="M981"/>
      <c r="N981"/>
      <c r="O981" s="224"/>
      <c r="P981"/>
      <c r="Q981"/>
      <c r="R981"/>
      <c r="S981"/>
      <c r="T981"/>
      <c r="U981"/>
      <c r="V981"/>
      <c r="W981"/>
      <c r="Z981"/>
      <c r="AC981" s="228"/>
      <c r="AD981"/>
    </row>
    <row r="982" spans="1:31" ht="27.75" x14ac:dyDescent="0.2">
      <c r="A982" s="222">
        <v>213657</v>
      </c>
      <c r="B982" s="223" t="s">
        <v>1045</v>
      </c>
      <c r="C982" s="223" t="s">
        <v>1046</v>
      </c>
      <c r="D982" s="223" t="s">
        <v>531</v>
      </c>
      <c r="E982" t="s">
        <v>374</v>
      </c>
      <c r="F982" s="224">
        <v>34476</v>
      </c>
      <c r="G982" t="s">
        <v>352</v>
      </c>
      <c r="H982" t="s">
        <v>375</v>
      </c>
      <c r="I982" s="225" t="s">
        <v>61</v>
      </c>
      <c r="J982" s="226" t="s">
        <v>376</v>
      </c>
      <c r="K982">
        <v>2013</v>
      </c>
      <c r="L982" t="s">
        <v>352</v>
      </c>
      <c r="M982"/>
      <c r="N982"/>
      <c r="O982" s="224"/>
      <c r="P982"/>
      <c r="Q982"/>
      <c r="R982"/>
      <c r="S982"/>
      <c r="T982"/>
      <c r="U982"/>
      <c r="V982"/>
      <c r="W982"/>
      <c r="Z982"/>
      <c r="AC982" s="228"/>
      <c r="AD982"/>
      <c r="AE982" s="53">
        <v>5</v>
      </c>
    </row>
    <row r="983" spans="1:31" ht="27.75" x14ac:dyDescent="0.2">
      <c r="A983" s="222"/>
      <c r="B983" s="223"/>
      <c r="C983" s="223"/>
      <c r="D983" s="223"/>
      <c r="E983"/>
      <c r="F983" s="224"/>
      <c r="G983"/>
      <c r="H983"/>
      <c r="I983" s="225"/>
      <c r="J983" s="226"/>
      <c r="K983"/>
      <c r="L983"/>
      <c r="M983"/>
      <c r="N983"/>
      <c r="O983" s="224"/>
      <c r="P983"/>
      <c r="Q983"/>
      <c r="R983"/>
      <c r="S983"/>
      <c r="T983"/>
      <c r="U983"/>
      <c r="V983"/>
      <c r="W983"/>
      <c r="Z983"/>
      <c r="AC983" s="228"/>
      <c r="AD983"/>
    </row>
    <row r="984" spans="1:31" ht="27.75" x14ac:dyDescent="0.2">
      <c r="A984" s="222"/>
      <c r="B984" s="223"/>
      <c r="C984" s="223"/>
      <c r="D984" s="223"/>
      <c r="E984"/>
      <c r="F984" s="224"/>
      <c r="G984"/>
      <c r="H984"/>
      <c r="I984" s="225"/>
      <c r="J984" s="226"/>
      <c r="K984"/>
      <c r="L984"/>
      <c r="M984"/>
      <c r="N984"/>
      <c r="O984" s="224"/>
      <c r="P984"/>
      <c r="Q984"/>
      <c r="R984"/>
      <c r="S984"/>
      <c r="T984"/>
      <c r="U984"/>
      <c r="V984"/>
      <c r="W984"/>
      <c r="Z984"/>
      <c r="AC984" s="228"/>
      <c r="AD984"/>
    </row>
    <row r="985" spans="1:31" ht="27.75" x14ac:dyDescent="0.2">
      <c r="A985" s="222"/>
      <c r="B985" s="223"/>
      <c r="C985" s="223"/>
      <c r="D985" s="223"/>
      <c r="E985"/>
      <c r="F985" s="224"/>
      <c r="G985"/>
      <c r="H985"/>
      <c r="I985" s="225"/>
      <c r="J985" s="226"/>
      <c r="K985"/>
      <c r="L985"/>
      <c r="M985"/>
      <c r="N985"/>
      <c r="O985" s="224"/>
      <c r="P985"/>
      <c r="Q985"/>
      <c r="R985"/>
      <c r="S985"/>
      <c r="T985"/>
      <c r="U985"/>
      <c r="V985"/>
      <c r="W985"/>
      <c r="Z985"/>
      <c r="AC985" s="228"/>
      <c r="AD985"/>
    </row>
    <row r="986" spans="1:31" ht="27.75" x14ac:dyDescent="0.2">
      <c r="A986" s="233">
        <v>213669</v>
      </c>
      <c r="B986" s="231" t="s">
        <v>1306</v>
      </c>
      <c r="C986" s="231" t="s">
        <v>116</v>
      </c>
      <c r="D986" s="231" t="s">
        <v>294</v>
      </c>
      <c r="E986" t="s">
        <v>374</v>
      </c>
      <c r="F986" s="224">
        <v>34195</v>
      </c>
      <c r="G986" t="s">
        <v>789</v>
      </c>
      <c r="H986" t="s">
        <v>375</v>
      </c>
      <c r="I986" s="225" t="s">
        <v>61</v>
      </c>
      <c r="J986" s="226" t="s">
        <v>376</v>
      </c>
      <c r="K986">
        <v>2014</v>
      </c>
      <c r="L986" t="s">
        <v>354</v>
      </c>
      <c r="M986"/>
      <c r="N986"/>
      <c r="O986" s="224"/>
      <c r="P986"/>
      <c r="Q986"/>
      <c r="R986"/>
      <c r="S986"/>
      <c r="T986"/>
      <c r="U986"/>
      <c r="V986"/>
      <c r="W986"/>
      <c r="Z986"/>
      <c r="AC986" s="228"/>
      <c r="AD986"/>
      <c r="AE986" s="53">
        <v>6</v>
      </c>
    </row>
    <row r="987" spans="1:31" ht="27.75" x14ac:dyDescent="0.2">
      <c r="A987" s="222">
        <v>213670</v>
      </c>
      <c r="B987" s="223" t="s">
        <v>1374</v>
      </c>
      <c r="C987" s="223" t="s">
        <v>121</v>
      </c>
      <c r="D987" s="223" t="s">
        <v>1994</v>
      </c>
      <c r="E987" t="s">
        <v>374</v>
      </c>
      <c r="F987" s="224">
        <v>36099</v>
      </c>
      <c r="G987" t="s">
        <v>789</v>
      </c>
      <c r="H987" t="s">
        <v>375</v>
      </c>
      <c r="I987" s="225" t="s">
        <v>61</v>
      </c>
      <c r="J987" s="226" t="s">
        <v>376</v>
      </c>
      <c r="K987">
        <v>2017</v>
      </c>
      <c r="L987" t="s">
        <v>354</v>
      </c>
      <c r="M987"/>
      <c r="N987"/>
      <c r="O987" s="224"/>
      <c r="P987"/>
      <c r="Q987"/>
      <c r="R987"/>
      <c r="S987"/>
      <c r="T987"/>
      <c r="U987"/>
      <c r="V987"/>
      <c r="W987"/>
      <c r="Z987"/>
      <c r="AC987" s="228"/>
      <c r="AD987"/>
      <c r="AE987" s="53">
        <v>4</v>
      </c>
    </row>
    <row r="988" spans="1:31" ht="27.75" x14ac:dyDescent="0.2">
      <c r="A988" s="222">
        <v>213672</v>
      </c>
      <c r="B988" s="223" t="s">
        <v>929</v>
      </c>
      <c r="C988" s="223" t="s">
        <v>137</v>
      </c>
      <c r="D988" s="223" t="s">
        <v>930</v>
      </c>
      <c r="E988" t="s">
        <v>374</v>
      </c>
      <c r="F988" s="224">
        <v>27178</v>
      </c>
      <c r="G988" t="s">
        <v>789</v>
      </c>
      <c r="H988" t="s">
        <v>375</v>
      </c>
      <c r="I988" s="225" t="s">
        <v>61</v>
      </c>
      <c r="J988" s="226" t="s">
        <v>353</v>
      </c>
      <c r="K988">
        <v>1992</v>
      </c>
      <c r="L988" t="s">
        <v>352</v>
      </c>
      <c r="M988"/>
      <c r="N988"/>
      <c r="O988" s="224"/>
      <c r="P988"/>
      <c r="Q988"/>
      <c r="R988"/>
      <c r="S988"/>
      <c r="T988"/>
      <c r="U988"/>
      <c r="V988"/>
      <c r="W988"/>
      <c r="Z988"/>
      <c r="AC988" s="228"/>
      <c r="AD988"/>
      <c r="AE988" s="53">
        <v>5</v>
      </c>
    </row>
    <row r="989" spans="1:31" ht="27.75" x14ac:dyDescent="0.2">
      <c r="A989" s="236"/>
      <c r="B989" s="237"/>
      <c r="C989" s="237"/>
      <c r="D989" s="237"/>
      <c r="E989"/>
      <c r="F989" s="224"/>
      <c r="G989"/>
      <c r="H989"/>
      <c r="I989" s="225"/>
      <c r="J989" s="226"/>
      <c r="K989"/>
      <c r="L989"/>
      <c r="M989"/>
      <c r="N989"/>
      <c r="O989" s="224"/>
      <c r="P989"/>
      <c r="Q989"/>
      <c r="R989"/>
      <c r="S989"/>
      <c r="T989"/>
      <c r="U989"/>
      <c r="V989"/>
      <c r="W989"/>
      <c r="Z989"/>
      <c r="AC989" s="228"/>
      <c r="AD989"/>
    </row>
    <row r="990" spans="1:31" ht="27.75" x14ac:dyDescent="0.2">
      <c r="A990" s="222"/>
      <c r="B990" s="223"/>
      <c r="C990" s="223"/>
      <c r="D990" s="223"/>
      <c r="E990"/>
      <c r="F990" s="224"/>
      <c r="G990"/>
      <c r="H990"/>
      <c r="I990" s="225"/>
      <c r="J990" s="226"/>
      <c r="K990"/>
      <c r="L990"/>
      <c r="M990"/>
      <c r="N990"/>
      <c r="O990" s="224"/>
      <c r="P990"/>
      <c r="Q990"/>
      <c r="R990"/>
      <c r="S990"/>
      <c r="T990"/>
      <c r="U990"/>
      <c r="V990"/>
      <c r="W990"/>
      <c r="Z990"/>
      <c r="AC990" s="228"/>
      <c r="AD990"/>
    </row>
    <row r="991" spans="1:31" ht="27.75" x14ac:dyDescent="0.2">
      <c r="A991" s="222"/>
      <c r="B991" s="223"/>
      <c r="C991" s="223"/>
      <c r="D991" s="223"/>
      <c r="E991"/>
      <c r="F991" s="224"/>
      <c r="G991"/>
      <c r="H991"/>
      <c r="I991" s="225"/>
      <c r="J991" s="226"/>
      <c r="K991"/>
      <c r="L991"/>
      <c r="M991"/>
      <c r="N991"/>
      <c r="O991" s="224"/>
      <c r="P991"/>
      <c r="Q991"/>
      <c r="R991"/>
      <c r="S991"/>
      <c r="T991"/>
      <c r="U991"/>
      <c r="V991"/>
      <c r="W991"/>
      <c r="Z991"/>
      <c r="AC991" s="228"/>
      <c r="AD991"/>
    </row>
    <row r="992" spans="1:31" ht="27.75" x14ac:dyDescent="0.2">
      <c r="A992" s="222">
        <v>213688</v>
      </c>
      <c r="B992" s="223" t="s">
        <v>673</v>
      </c>
      <c r="C992" s="223" t="s">
        <v>83</v>
      </c>
      <c r="D992" s="223" t="s">
        <v>228</v>
      </c>
      <c r="E992" t="s">
        <v>374</v>
      </c>
      <c r="F992" s="224">
        <v>36383</v>
      </c>
      <c r="G992" t="s">
        <v>791</v>
      </c>
      <c r="H992" t="s">
        <v>375</v>
      </c>
      <c r="I992" s="225" t="s">
        <v>609</v>
      </c>
      <c r="J992" s="226" t="s">
        <v>376</v>
      </c>
      <c r="K992">
        <v>2017</v>
      </c>
      <c r="L992" t="s">
        <v>367</v>
      </c>
      <c r="M992"/>
      <c r="N992"/>
      <c r="O992" s="224"/>
      <c r="P992"/>
      <c r="Q992"/>
      <c r="R992"/>
      <c r="S992"/>
      <c r="T992"/>
      <c r="U992"/>
      <c r="V992"/>
      <c r="W992"/>
      <c r="Z992"/>
      <c r="AC992" s="227"/>
      <c r="AD992"/>
      <c r="AE992" s="53" t="s">
        <v>2170</v>
      </c>
    </row>
    <row r="993" spans="1:31" ht="27.75" x14ac:dyDescent="0.2">
      <c r="A993" s="222"/>
      <c r="B993" s="223"/>
      <c r="C993" s="223"/>
      <c r="D993" s="223"/>
      <c r="E993"/>
      <c r="F993" s="224"/>
      <c r="G993"/>
      <c r="H993"/>
      <c r="I993" s="225"/>
      <c r="J993" s="226"/>
      <c r="K993"/>
      <c r="L993"/>
      <c r="M993"/>
      <c r="N993"/>
      <c r="O993" s="224"/>
      <c r="P993"/>
      <c r="Q993"/>
      <c r="R993"/>
      <c r="S993"/>
      <c r="T993"/>
      <c r="U993"/>
      <c r="V993"/>
      <c r="W993"/>
      <c r="Z993"/>
      <c r="AC993" s="228"/>
      <c r="AD993"/>
    </row>
    <row r="994" spans="1:31" ht="27.75" x14ac:dyDescent="0.2">
      <c r="A994" s="222">
        <v>213690</v>
      </c>
      <c r="B994" s="223" t="s">
        <v>772</v>
      </c>
      <c r="C994" s="223" t="s">
        <v>105</v>
      </c>
      <c r="D994" s="223" t="s">
        <v>252</v>
      </c>
      <c r="E994" t="s">
        <v>374</v>
      </c>
      <c r="F994" s="224">
        <v>35855</v>
      </c>
      <c r="G994" t="s">
        <v>582</v>
      </c>
      <c r="H994" t="s">
        <v>375</v>
      </c>
      <c r="I994" s="225" t="s">
        <v>609</v>
      </c>
      <c r="J994" s="226">
        <v>0</v>
      </c>
      <c r="K994">
        <v>0</v>
      </c>
      <c r="L994">
        <v>0</v>
      </c>
      <c r="M994"/>
      <c r="N994"/>
      <c r="O994" s="224"/>
      <c r="P994"/>
      <c r="Q994"/>
      <c r="R994"/>
      <c r="S994"/>
      <c r="T994"/>
      <c r="U994"/>
      <c r="V994"/>
      <c r="W994"/>
      <c r="Z994"/>
      <c r="AC994" s="227"/>
      <c r="AD994" t="s">
        <v>660</v>
      </c>
      <c r="AE994" s="53" t="s">
        <v>2170</v>
      </c>
    </row>
    <row r="995" spans="1:31" ht="27.75" x14ac:dyDescent="0.2">
      <c r="A995" s="222"/>
      <c r="B995" s="223"/>
      <c r="C995" s="223"/>
      <c r="D995" s="223"/>
      <c r="E995"/>
      <c r="F995" s="224"/>
      <c r="G995"/>
      <c r="H995"/>
      <c r="I995" s="225"/>
      <c r="J995" s="226"/>
      <c r="K995"/>
      <c r="L995"/>
      <c r="M995"/>
      <c r="N995"/>
      <c r="O995" s="224"/>
      <c r="P995"/>
      <c r="Q995"/>
      <c r="R995"/>
      <c r="S995"/>
      <c r="T995"/>
      <c r="U995"/>
      <c r="V995"/>
      <c r="W995"/>
      <c r="Z995"/>
      <c r="AC995" s="228"/>
      <c r="AD995"/>
    </row>
    <row r="996" spans="1:31" ht="27.75" x14ac:dyDescent="0.2">
      <c r="A996" s="222">
        <v>213694</v>
      </c>
      <c r="B996" s="223" t="s">
        <v>1188</v>
      </c>
      <c r="C996" s="223" t="s">
        <v>435</v>
      </c>
      <c r="D996" s="223" t="s">
        <v>433</v>
      </c>
      <c r="E996" t="s">
        <v>374</v>
      </c>
      <c r="F996" s="224">
        <v>36302</v>
      </c>
      <c r="G996" t="s">
        <v>789</v>
      </c>
      <c r="H996" t="s">
        <v>375</v>
      </c>
      <c r="I996" s="225" t="s">
        <v>61</v>
      </c>
      <c r="J996" s="226" t="s">
        <v>376</v>
      </c>
      <c r="K996">
        <v>2017</v>
      </c>
      <c r="L996" t="s">
        <v>354</v>
      </c>
      <c r="M996"/>
      <c r="N996"/>
      <c r="O996" s="224"/>
      <c r="P996"/>
      <c r="Q996"/>
      <c r="R996"/>
      <c r="S996"/>
      <c r="T996"/>
      <c r="U996"/>
      <c r="V996"/>
      <c r="W996"/>
      <c r="Z996"/>
      <c r="AC996" s="228"/>
      <c r="AD996"/>
      <c r="AE996" s="53">
        <v>5</v>
      </c>
    </row>
    <row r="997" spans="1:31" ht="27.75" x14ac:dyDescent="0.2">
      <c r="A997" s="222"/>
      <c r="B997" s="223"/>
      <c r="C997" s="223"/>
      <c r="D997" s="223"/>
      <c r="E997"/>
      <c r="F997" s="224"/>
      <c r="G997"/>
      <c r="H997"/>
      <c r="I997" s="225"/>
      <c r="J997" s="226"/>
      <c r="K997"/>
      <c r="L997"/>
      <c r="M997"/>
      <c r="N997"/>
      <c r="O997" s="224"/>
      <c r="P997"/>
      <c r="Q997"/>
      <c r="R997"/>
      <c r="S997"/>
      <c r="T997"/>
      <c r="U997"/>
      <c r="V997"/>
      <c r="W997"/>
      <c r="Z997"/>
      <c r="AC997" s="228"/>
      <c r="AD997"/>
    </row>
    <row r="998" spans="1:31" ht="27.75" x14ac:dyDescent="0.2">
      <c r="A998" s="222"/>
      <c r="B998" s="223"/>
      <c r="C998" s="223"/>
      <c r="D998" s="223"/>
      <c r="E998"/>
      <c r="F998" s="224"/>
      <c r="G998"/>
      <c r="H998"/>
      <c r="I998" s="225"/>
      <c r="J998" s="226"/>
      <c r="K998"/>
      <c r="L998"/>
      <c r="M998"/>
      <c r="N998"/>
      <c r="O998" s="224"/>
      <c r="P998"/>
      <c r="Q998"/>
      <c r="R998"/>
      <c r="S998"/>
      <c r="T998"/>
      <c r="U998"/>
      <c r="V998"/>
      <c r="W998"/>
      <c r="Z998"/>
      <c r="AC998" s="228"/>
      <c r="AD998"/>
    </row>
    <row r="999" spans="1:31" ht="27.75" x14ac:dyDescent="0.2">
      <c r="A999" s="222"/>
      <c r="B999" s="223"/>
      <c r="C999" s="223"/>
      <c r="D999" s="223"/>
      <c r="E999"/>
      <c r="F999" s="224"/>
      <c r="G999"/>
      <c r="H999"/>
      <c r="I999" s="225"/>
      <c r="J999" s="226"/>
      <c r="K999"/>
      <c r="L999"/>
      <c r="M999"/>
      <c r="N999"/>
      <c r="O999" s="224"/>
      <c r="P999"/>
      <c r="Q999"/>
      <c r="R999"/>
      <c r="S999"/>
      <c r="T999"/>
      <c r="U999"/>
      <c r="V999"/>
      <c r="W999"/>
      <c r="Z999"/>
      <c r="AC999" s="228"/>
      <c r="AD999"/>
    </row>
    <row r="1000" spans="1:31" ht="27.75" x14ac:dyDescent="0.2">
      <c r="A1000" s="222">
        <v>213705</v>
      </c>
      <c r="B1000" s="223" t="s">
        <v>1014</v>
      </c>
      <c r="C1000" s="223" t="s">
        <v>110</v>
      </c>
      <c r="D1000" s="223" t="s">
        <v>2049</v>
      </c>
      <c r="E1000" t="s">
        <v>374</v>
      </c>
      <c r="F1000" s="224">
        <v>33921</v>
      </c>
      <c r="G1000" t="s">
        <v>789</v>
      </c>
      <c r="H1000" t="s">
        <v>375</v>
      </c>
      <c r="I1000" s="225" t="s">
        <v>61</v>
      </c>
      <c r="J1000" s="226" t="s">
        <v>353</v>
      </c>
      <c r="K1000">
        <v>2011</v>
      </c>
      <c r="L1000" t="s">
        <v>352</v>
      </c>
      <c r="M1000"/>
      <c r="N1000"/>
      <c r="O1000" s="224"/>
      <c r="P1000"/>
      <c r="Q1000"/>
      <c r="R1000"/>
      <c r="S1000"/>
      <c r="T1000"/>
      <c r="U1000"/>
      <c r="V1000"/>
      <c r="W1000"/>
      <c r="Z1000"/>
      <c r="AC1000" s="227"/>
      <c r="AD1000"/>
      <c r="AE1000" s="53">
        <v>6</v>
      </c>
    </row>
    <row r="1001" spans="1:31" ht="27.75" x14ac:dyDescent="0.2">
      <c r="A1001" s="222"/>
      <c r="B1001" s="223"/>
      <c r="C1001" s="223"/>
      <c r="D1001" s="223"/>
      <c r="E1001"/>
      <c r="F1001" s="224"/>
      <c r="G1001"/>
      <c r="H1001"/>
      <c r="I1001" s="225"/>
      <c r="J1001" s="226"/>
      <c r="K1001"/>
      <c r="L1001"/>
      <c r="M1001"/>
      <c r="N1001"/>
      <c r="O1001" s="224"/>
      <c r="P1001"/>
      <c r="Q1001"/>
      <c r="R1001"/>
      <c r="S1001"/>
      <c r="T1001"/>
      <c r="U1001"/>
      <c r="V1001"/>
      <c r="W1001"/>
      <c r="Z1001"/>
      <c r="AC1001" s="228"/>
      <c r="AD1001"/>
    </row>
    <row r="1002" spans="1:31" ht="27.75" x14ac:dyDescent="0.2">
      <c r="A1002" s="222"/>
      <c r="B1002" s="223"/>
      <c r="C1002" s="223"/>
      <c r="D1002" s="223"/>
      <c r="E1002"/>
      <c r="F1002" s="224"/>
      <c r="G1002"/>
      <c r="H1002"/>
      <c r="I1002" s="225"/>
      <c r="J1002" s="226"/>
      <c r="K1002"/>
      <c r="L1002"/>
      <c r="M1002"/>
      <c r="N1002"/>
      <c r="O1002" s="224"/>
      <c r="P1002"/>
      <c r="Q1002"/>
      <c r="R1002"/>
      <c r="S1002"/>
      <c r="T1002"/>
      <c r="U1002"/>
      <c r="V1002"/>
      <c r="W1002"/>
      <c r="Z1002"/>
      <c r="AC1002" s="228"/>
      <c r="AD1002"/>
    </row>
    <row r="1003" spans="1:31" ht="27.75" x14ac:dyDescent="0.2">
      <c r="A1003" s="222"/>
      <c r="B1003" s="223"/>
      <c r="C1003" s="223"/>
      <c r="D1003" s="223"/>
      <c r="E1003"/>
      <c r="F1003" s="224"/>
      <c r="G1003"/>
      <c r="H1003"/>
      <c r="I1003" s="225"/>
      <c r="J1003" s="226"/>
      <c r="K1003"/>
      <c r="L1003"/>
      <c r="M1003"/>
      <c r="N1003"/>
      <c r="O1003" s="224"/>
      <c r="P1003"/>
      <c r="Q1003"/>
      <c r="R1003"/>
      <c r="S1003"/>
      <c r="T1003"/>
      <c r="U1003"/>
      <c r="V1003"/>
      <c r="W1003"/>
      <c r="Z1003"/>
      <c r="AC1003" s="228"/>
      <c r="AD1003"/>
    </row>
    <row r="1004" spans="1:31" ht="27.75" x14ac:dyDescent="0.2">
      <c r="A1004" s="222"/>
      <c r="B1004" s="223"/>
      <c r="C1004" s="223"/>
      <c r="D1004" s="223"/>
      <c r="E1004"/>
      <c r="F1004" s="224"/>
      <c r="G1004"/>
      <c r="H1004"/>
      <c r="I1004" s="225"/>
      <c r="J1004" s="226"/>
      <c r="K1004"/>
      <c r="L1004"/>
      <c r="M1004"/>
      <c r="N1004"/>
      <c r="O1004" s="224"/>
      <c r="P1004"/>
      <c r="Q1004"/>
      <c r="R1004"/>
      <c r="S1004"/>
      <c r="T1004"/>
      <c r="U1004"/>
      <c r="V1004"/>
      <c r="W1004"/>
      <c r="Z1004"/>
      <c r="AC1004" s="228"/>
      <c r="AD1004"/>
    </row>
    <row r="1005" spans="1:31" ht="27.75" x14ac:dyDescent="0.2">
      <c r="A1005" s="222"/>
      <c r="B1005" s="223"/>
      <c r="C1005" s="223"/>
      <c r="D1005" s="223"/>
      <c r="E1005"/>
      <c r="F1005" s="224"/>
      <c r="G1005"/>
      <c r="H1005"/>
      <c r="I1005" s="225"/>
      <c r="J1005" s="226"/>
      <c r="K1005"/>
      <c r="L1005"/>
      <c r="M1005"/>
      <c r="N1005"/>
      <c r="O1005" s="224"/>
      <c r="P1005"/>
      <c r="Q1005"/>
      <c r="R1005"/>
      <c r="S1005"/>
      <c r="T1005"/>
      <c r="U1005"/>
      <c r="V1005"/>
      <c r="W1005"/>
      <c r="Z1005"/>
      <c r="AC1005" s="228"/>
      <c r="AD1005"/>
    </row>
    <row r="1006" spans="1:31" ht="27.75" x14ac:dyDescent="0.2">
      <c r="A1006" s="222"/>
      <c r="B1006" s="223"/>
      <c r="C1006" s="223"/>
      <c r="D1006" s="223"/>
      <c r="E1006"/>
      <c r="F1006" s="224"/>
      <c r="G1006"/>
      <c r="H1006"/>
      <c r="I1006" s="225"/>
      <c r="J1006" s="226"/>
      <c r="K1006"/>
      <c r="L1006"/>
      <c r="M1006"/>
      <c r="N1006"/>
      <c r="O1006" s="224"/>
      <c r="P1006"/>
      <c r="Q1006"/>
      <c r="R1006"/>
      <c r="S1006"/>
      <c r="T1006"/>
      <c r="U1006"/>
      <c r="V1006"/>
      <c r="W1006"/>
      <c r="Z1006"/>
      <c r="AC1006" s="228"/>
      <c r="AD1006"/>
    </row>
    <row r="1007" spans="1:31" ht="27.75" x14ac:dyDescent="0.2">
      <c r="A1007" s="222"/>
      <c r="B1007" s="223"/>
      <c r="C1007" s="223"/>
      <c r="D1007" s="223"/>
      <c r="E1007"/>
      <c r="F1007" s="224"/>
      <c r="G1007"/>
      <c r="H1007"/>
      <c r="I1007" s="225"/>
      <c r="J1007" s="226"/>
      <c r="K1007"/>
      <c r="L1007"/>
      <c r="M1007"/>
      <c r="N1007"/>
      <c r="O1007" s="224"/>
      <c r="P1007"/>
      <c r="Q1007"/>
      <c r="R1007"/>
      <c r="S1007"/>
      <c r="T1007"/>
      <c r="U1007"/>
      <c r="V1007"/>
      <c r="W1007"/>
      <c r="Z1007"/>
      <c r="AC1007" s="228"/>
      <c r="AD1007"/>
    </row>
    <row r="1008" spans="1:31" ht="27.75" x14ac:dyDescent="0.2">
      <c r="A1008" s="222"/>
      <c r="B1008" s="223"/>
      <c r="C1008" s="223"/>
      <c r="D1008" s="223"/>
      <c r="E1008"/>
      <c r="F1008" s="224"/>
      <c r="G1008"/>
      <c r="H1008"/>
      <c r="I1008" s="225"/>
      <c r="J1008" s="226"/>
      <c r="K1008"/>
      <c r="L1008"/>
      <c r="M1008"/>
      <c r="N1008"/>
      <c r="O1008" s="224"/>
      <c r="P1008"/>
      <c r="Q1008"/>
      <c r="R1008"/>
      <c r="S1008"/>
      <c r="T1008"/>
      <c r="U1008"/>
      <c r="V1008"/>
      <c r="W1008"/>
      <c r="Z1008"/>
      <c r="AC1008" s="228"/>
      <c r="AD1008"/>
    </row>
    <row r="1009" spans="1:31" ht="27.75" x14ac:dyDescent="0.2">
      <c r="A1009" s="222"/>
      <c r="B1009" s="223"/>
      <c r="C1009" s="223"/>
      <c r="D1009" s="223"/>
      <c r="E1009"/>
      <c r="F1009" s="224"/>
      <c r="G1009"/>
      <c r="H1009"/>
      <c r="I1009" s="225"/>
      <c r="J1009" s="226"/>
      <c r="K1009"/>
      <c r="L1009"/>
      <c r="M1009"/>
      <c r="N1009"/>
      <c r="O1009" s="224"/>
      <c r="P1009"/>
      <c r="Q1009"/>
      <c r="R1009"/>
      <c r="S1009"/>
      <c r="T1009"/>
      <c r="U1009"/>
      <c r="V1009"/>
      <c r="W1009"/>
      <c r="Z1009"/>
      <c r="AC1009" s="228"/>
      <c r="AD1009"/>
    </row>
    <row r="1010" spans="1:31" ht="27.75" x14ac:dyDescent="0.2">
      <c r="A1010" s="222"/>
      <c r="B1010" s="223"/>
      <c r="C1010" s="223"/>
      <c r="D1010" s="223"/>
      <c r="E1010"/>
      <c r="F1010" s="224"/>
      <c r="G1010"/>
      <c r="H1010"/>
      <c r="I1010" s="225"/>
      <c r="J1010" s="226"/>
      <c r="K1010"/>
      <c r="L1010"/>
      <c r="M1010"/>
      <c r="N1010"/>
      <c r="O1010" s="224"/>
      <c r="P1010"/>
      <c r="Q1010"/>
      <c r="R1010"/>
      <c r="S1010"/>
      <c r="T1010"/>
      <c r="U1010"/>
      <c r="V1010"/>
      <c r="W1010"/>
      <c r="Z1010"/>
      <c r="AC1010" s="228"/>
      <c r="AD1010"/>
    </row>
    <row r="1011" spans="1:31" ht="27.75" x14ac:dyDescent="0.2">
      <c r="A1011" s="222"/>
      <c r="B1011" s="223"/>
      <c r="C1011" s="223"/>
      <c r="D1011" s="223"/>
      <c r="E1011"/>
      <c r="F1011" s="224"/>
      <c r="G1011"/>
      <c r="H1011"/>
      <c r="I1011" s="225"/>
      <c r="J1011" s="226"/>
      <c r="K1011"/>
      <c r="L1011"/>
      <c r="M1011"/>
      <c r="N1011"/>
      <c r="O1011" s="224"/>
      <c r="P1011"/>
      <c r="Q1011"/>
      <c r="R1011"/>
      <c r="S1011"/>
      <c r="T1011"/>
      <c r="U1011"/>
      <c r="V1011"/>
      <c r="W1011"/>
      <c r="Z1011"/>
      <c r="AC1011" s="228"/>
      <c r="AD1011"/>
    </row>
    <row r="1012" spans="1:31" ht="27.75" x14ac:dyDescent="0.2">
      <c r="A1012" s="222"/>
      <c r="B1012" s="223"/>
      <c r="C1012" s="223"/>
      <c r="D1012" s="223"/>
      <c r="E1012"/>
      <c r="F1012" s="224"/>
      <c r="G1012"/>
      <c r="H1012"/>
      <c r="I1012" s="225"/>
      <c r="J1012" s="226"/>
      <c r="K1012"/>
      <c r="L1012"/>
      <c r="M1012"/>
      <c r="N1012"/>
      <c r="O1012" s="224"/>
      <c r="P1012"/>
      <c r="Q1012"/>
      <c r="R1012"/>
      <c r="S1012"/>
      <c r="T1012"/>
      <c r="U1012"/>
      <c r="V1012"/>
      <c r="W1012"/>
      <c r="Z1012"/>
      <c r="AC1012" s="228"/>
      <c r="AD1012"/>
    </row>
    <row r="1013" spans="1:31" ht="27.75" x14ac:dyDescent="0.2">
      <c r="A1013" s="222">
        <v>213741</v>
      </c>
      <c r="B1013" s="223" t="s">
        <v>2050</v>
      </c>
      <c r="C1013" s="223" t="s">
        <v>1292</v>
      </c>
      <c r="D1013" s="223" t="s">
        <v>1002</v>
      </c>
      <c r="E1013" t="s">
        <v>374</v>
      </c>
      <c r="F1013" s="224">
        <v>33633</v>
      </c>
      <c r="G1013" t="s">
        <v>1293</v>
      </c>
      <c r="H1013" t="s">
        <v>375</v>
      </c>
      <c r="I1013" s="225" t="s">
        <v>61</v>
      </c>
      <c r="J1013" s="226" t="s">
        <v>376</v>
      </c>
      <c r="K1013">
        <v>2016</v>
      </c>
      <c r="L1013" t="s">
        <v>354</v>
      </c>
      <c r="M1013"/>
      <c r="N1013"/>
      <c r="O1013" s="224"/>
      <c r="P1013"/>
      <c r="Q1013"/>
      <c r="R1013"/>
      <c r="S1013"/>
      <c r="T1013"/>
      <c r="U1013"/>
      <c r="V1013"/>
      <c r="W1013"/>
      <c r="Z1013"/>
      <c r="AC1013" s="228"/>
      <c r="AD1013"/>
      <c r="AE1013" s="53">
        <v>4</v>
      </c>
    </row>
    <row r="1014" spans="1:31" ht="27.75" x14ac:dyDescent="0.2">
      <c r="A1014" s="222"/>
      <c r="B1014" s="223"/>
      <c r="C1014" s="223"/>
      <c r="D1014" s="223"/>
      <c r="E1014"/>
      <c r="F1014" s="224"/>
      <c r="G1014"/>
      <c r="H1014"/>
      <c r="I1014" s="225"/>
      <c r="J1014" s="226"/>
      <c r="K1014"/>
      <c r="L1014"/>
      <c r="M1014"/>
      <c r="N1014"/>
      <c r="O1014" s="224"/>
      <c r="P1014"/>
      <c r="Q1014"/>
      <c r="R1014"/>
      <c r="S1014"/>
      <c r="T1014"/>
      <c r="U1014"/>
      <c r="V1014"/>
      <c r="W1014"/>
      <c r="Z1014"/>
      <c r="AC1014" s="228"/>
      <c r="AD1014"/>
    </row>
    <row r="1015" spans="1:31" ht="27.75" x14ac:dyDescent="0.2">
      <c r="A1015" s="222">
        <v>213745</v>
      </c>
      <c r="B1015" s="223" t="s">
        <v>1174</v>
      </c>
      <c r="C1015" s="223" t="s">
        <v>68</v>
      </c>
      <c r="D1015" s="223" t="s">
        <v>258</v>
      </c>
      <c r="E1015" t="s">
        <v>374</v>
      </c>
      <c r="F1015" s="224">
        <v>36163</v>
      </c>
      <c r="G1015" t="s">
        <v>1175</v>
      </c>
      <c r="H1015" t="s">
        <v>375</v>
      </c>
      <c r="I1015" s="225" t="s">
        <v>61</v>
      </c>
      <c r="J1015" s="226" t="s">
        <v>353</v>
      </c>
      <c r="K1015">
        <v>2018</v>
      </c>
      <c r="L1015" t="s">
        <v>354</v>
      </c>
      <c r="M1015"/>
      <c r="N1015"/>
      <c r="O1015" s="224"/>
      <c r="P1015"/>
      <c r="Q1015"/>
      <c r="R1015"/>
      <c r="S1015"/>
      <c r="T1015"/>
      <c r="U1015"/>
      <c r="V1015"/>
      <c r="W1015"/>
      <c r="Z1015"/>
      <c r="AC1015" s="228"/>
      <c r="AD1015"/>
      <c r="AE1015" s="53">
        <v>5</v>
      </c>
    </row>
    <row r="1016" spans="1:31" ht="27.75" x14ac:dyDescent="0.2">
      <c r="A1016" s="222"/>
      <c r="B1016" s="223"/>
      <c r="C1016" s="223"/>
      <c r="D1016" s="223"/>
      <c r="E1016"/>
      <c r="F1016" s="224"/>
      <c r="G1016"/>
      <c r="H1016"/>
      <c r="I1016" s="225"/>
      <c r="J1016" s="226"/>
      <c r="K1016"/>
      <c r="L1016"/>
      <c r="M1016"/>
      <c r="N1016"/>
      <c r="O1016" s="224"/>
      <c r="P1016"/>
      <c r="Q1016"/>
      <c r="R1016"/>
      <c r="S1016"/>
      <c r="T1016"/>
      <c r="U1016"/>
      <c r="V1016"/>
      <c r="W1016"/>
      <c r="Z1016"/>
      <c r="AC1016" s="228"/>
      <c r="AD1016"/>
    </row>
    <row r="1017" spans="1:31" ht="27.75" x14ac:dyDescent="0.2">
      <c r="A1017" s="222"/>
      <c r="B1017" s="223"/>
      <c r="C1017" s="223"/>
      <c r="D1017" s="223"/>
      <c r="E1017"/>
      <c r="F1017" s="224"/>
      <c r="G1017"/>
      <c r="H1017"/>
      <c r="I1017" s="225"/>
      <c r="J1017" s="226"/>
      <c r="K1017"/>
      <c r="L1017"/>
      <c r="M1017"/>
      <c r="N1017"/>
      <c r="O1017" s="224"/>
      <c r="P1017"/>
      <c r="Q1017"/>
      <c r="R1017"/>
      <c r="S1017"/>
      <c r="T1017"/>
      <c r="U1017"/>
      <c r="V1017"/>
      <c r="W1017"/>
      <c r="Z1017"/>
      <c r="AC1017" s="228"/>
      <c r="AD1017"/>
    </row>
    <row r="1018" spans="1:31" ht="27.75" x14ac:dyDescent="0.2">
      <c r="A1018" s="222"/>
      <c r="B1018" s="223"/>
      <c r="C1018" s="223"/>
      <c r="D1018" s="223"/>
      <c r="E1018"/>
      <c r="F1018" s="224"/>
      <c r="G1018"/>
      <c r="H1018"/>
      <c r="I1018" s="225"/>
      <c r="J1018" s="226"/>
      <c r="K1018"/>
      <c r="L1018"/>
      <c r="M1018"/>
      <c r="N1018"/>
      <c r="O1018" s="224"/>
      <c r="P1018"/>
      <c r="Q1018"/>
      <c r="R1018"/>
      <c r="S1018"/>
      <c r="T1018"/>
      <c r="U1018"/>
      <c r="V1018"/>
      <c r="W1018"/>
      <c r="Z1018"/>
      <c r="AC1018" s="228"/>
      <c r="AD1018"/>
    </row>
    <row r="1019" spans="1:31" ht="27.75" x14ac:dyDescent="0.2">
      <c r="A1019" s="222"/>
      <c r="B1019" s="223"/>
      <c r="C1019" s="223"/>
      <c r="D1019" s="223"/>
      <c r="E1019"/>
      <c r="F1019" s="224"/>
      <c r="G1019"/>
      <c r="H1019"/>
      <c r="I1019" s="225"/>
      <c r="J1019" s="226"/>
      <c r="K1019"/>
      <c r="L1019"/>
      <c r="M1019"/>
      <c r="N1019"/>
      <c r="O1019" s="224"/>
      <c r="P1019"/>
      <c r="Q1019"/>
      <c r="R1019"/>
      <c r="S1019"/>
      <c r="T1019"/>
      <c r="U1019"/>
      <c r="V1019"/>
      <c r="W1019"/>
      <c r="Z1019"/>
      <c r="AC1019" s="228"/>
      <c r="AD1019"/>
    </row>
    <row r="1020" spans="1:31" ht="27.75" x14ac:dyDescent="0.2">
      <c r="A1020" s="222"/>
      <c r="B1020" s="223"/>
      <c r="C1020" s="223"/>
      <c r="D1020" s="223"/>
      <c r="E1020"/>
      <c r="F1020" s="224"/>
      <c r="G1020"/>
      <c r="H1020"/>
      <c r="I1020" s="225"/>
      <c r="J1020" s="226"/>
      <c r="K1020"/>
      <c r="L1020"/>
      <c r="M1020"/>
      <c r="N1020"/>
      <c r="O1020" s="224"/>
      <c r="P1020"/>
      <c r="Q1020"/>
      <c r="R1020"/>
      <c r="S1020"/>
      <c r="T1020"/>
      <c r="U1020"/>
      <c r="V1020"/>
      <c r="W1020"/>
      <c r="Z1020"/>
      <c r="AC1020" s="228"/>
      <c r="AD1020"/>
    </row>
    <row r="1021" spans="1:31" ht="27.75" x14ac:dyDescent="0.2">
      <c r="A1021" s="222"/>
      <c r="B1021" s="223"/>
      <c r="C1021" s="223"/>
      <c r="D1021" s="223"/>
      <c r="E1021"/>
      <c r="F1021" s="224"/>
      <c r="G1021"/>
      <c r="H1021"/>
      <c r="I1021" s="225"/>
      <c r="J1021" s="226"/>
      <c r="K1021"/>
      <c r="L1021"/>
      <c r="M1021"/>
      <c r="N1021"/>
      <c r="O1021" s="224"/>
      <c r="P1021"/>
      <c r="Q1021"/>
      <c r="R1021"/>
      <c r="S1021"/>
      <c r="T1021"/>
      <c r="U1021"/>
      <c r="V1021"/>
      <c r="W1021"/>
      <c r="Z1021"/>
      <c r="AC1021" s="228"/>
      <c r="AD1021"/>
    </row>
    <row r="1022" spans="1:31" ht="27.75" x14ac:dyDescent="0.2">
      <c r="A1022" s="222"/>
      <c r="B1022" s="223"/>
      <c r="C1022" s="223"/>
      <c r="D1022" s="223"/>
      <c r="E1022"/>
      <c r="F1022" s="224"/>
      <c r="G1022"/>
      <c r="H1022"/>
      <c r="I1022" s="225"/>
      <c r="J1022" s="226"/>
      <c r="K1022"/>
      <c r="L1022"/>
      <c r="M1022"/>
      <c r="N1022"/>
      <c r="O1022" s="224"/>
      <c r="P1022"/>
      <c r="Q1022"/>
      <c r="R1022"/>
      <c r="S1022"/>
      <c r="T1022"/>
      <c r="U1022"/>
      <c r="V1022"/>
      <c r="W1022"/>
      <c r="Z1022"/>
      <c r="AC1022" s="228"/>
      <c r="AD1022"/>
    </row>
    <row r="1023" spans="1:31" ht="27.75" x14ac:dyDescent="0.2">
      <c r="A1023" s="222"/>
      <c r="B1023" s="223"/>
      <c r="C1023" s="223"/>
      <c r="D1023" s="223"/>
      <c r="E1023"/>
      <c r="F1023" s="224"/>
      <c r="G1023"/>
      <c r="H1023"/>
      <c r="I1023" s="225"/>
      <c r="J1023" s="226"/>
      <c r="K1023"/>
      <c r="L1023"/>
      <c r="M1023"/>
      <c r="N1023"/>
      <c r="O1023" s="224"/>
      <c r="P1023"/>
      <c r="Q1023"/>
      <c r="R1023"/>
      <c r="S1023"/>
      <c r="T1023"/>
      <c r="U1023"/>
      <c r="V1023"/>
      <c r="W1023"/>
      <c r="Z1023"/>
      <c r="AC1023" s="228"/>
      <c r="AD1023"/>
    </row>
    <row r="1024" spans="1:31" ht="27.75" x14ac:dyDescent="0.2">
      <c r="A1024" s="222">
        <v>213772</v>
      </c>
      <c r="B1024" s="223" t="s">
        <v>2051</v>
      </c>
      <c r="C1024" s="223" t="s">
        <v>76</v>
      </c>
      <c r="D1024" s="223" t="s">
        <v>2052</v>
      </c>
      <c r="E1024" t="s">
        <v>373</v>
      </c>
      <c r="F1024" s="224">
        <v>27985</v>
      </c>
      <c r="G1024" t="s">
        <v>568</v>
      </c>
      <c r="H1024" t="s">
        <v>375</v>
      </c>
      <c r="I1024" s="225" t="s">
        <v>61</v>
      </c>
      <c r="J1024" s="226" t="s">
        <v>353</v>
      </c>
      <c r="K1024">
        <v>1995</v>
      </c>
      <c r="L1024" t="s">
        <v>361</v>
      </c>
      <c r="M1024"/>
      <c r="N1024"/>
      <c r="O1024" s="224"/>
      <c r="P1024"/>
      <c r="Q1024"/>
      <c r="R1024"/>
      <c r="S1024"/>
      <c r="T1024"/>
      <c r="U1024"/>
      <c r="V1024"/>
      <c r="W1024"/>
      <c r="Z1024"/>
      <c r="AC1024" s="227"/>
      <c r="AD1024"/>
      <c r="AE1024" s="53">
        <v>6</v>
      </c>
    </row>
    <row r="1025" spans="1:31" ht="27.75" x14ac:dyDescent="0.2">
      <c r="A1025" s="222">
        <v>213777</v>
      </c>
      <c r="B1025" s="223" t="s">
        <v>1692</v>
      </c>
      <c r="C1025" s="223" t="s">
        <v>423</v>
      </c>
      <c r="D1025" s="223" t="s">
        <v>526</v>
      </c>
      <c r="E1025" t="s">
        <v>374</v>
      </c>
      <c r="F1025" s="224">
        <v>35066</v>
      </c>
      <c r="G1025" t="s">
        <v>1693</v>
      </c>
      <c r="H1025" t="s">
        <v>375</v>
      </c>
      <c r="I1025" s="225" t="s">
        <v>61</v>
      </c>
      <c r="J1025" s="226">
        <v>0</v>
      </c>
      <c r="K1025">
        <v>0</v>
      </c>
      <c r="L1025">
        <v>0</v>
      </c>
      <c r="M1025"/>
      <c r="N1025"/>
      <c r="O1025" s="224"/>
      <c r="P1025"/>
      <c r="Q1025"/>
      <c r="R1025"/>
      <c r="S1025"/>
      <c r="T1025"/>
      <c r="U1025"/>
      <c r="V1025"/>
      <c r="W1025"/>
      <c r="Z1025"/>
      <c r="AC1025" s="228"/>
      <c r="AD1025"/>
      <c r="AE1025" s="53">
        <v>3</v>
      </c>
    </row>
    <row r="1026" spans="1:31" ht="27.75" x14ac:dyDescent="0.2">
      <c r="A1026" s="222"/>
      <c r="B1026" s="223"/>
      <c r="C1026" s="223"/>
      <c r="D1026" s="223"/>
      <c r="E1026"/>
      <c r="F1026" s="224"/>
      <c r="G1026"/>
      <c r="H1026"/>
      <c r="I1026" s="225"/>
      <c r="J1026" s="226"/>
      <c r="K1026"/>
      <c r="L1026"/>
      <c r="M1026"/>
      <c r="N1026"/>
      <c r="O1026" s="224"/>
      <c r="P1026"/>
      <c r="Q1026"/>
      <c r="R1026"/>
      <c r="S1026"/>
      <c r="T1026"/>
      <c r="U1026"/>
      <c r="V1026"/>
      <c r="W1026"/>
      <c r="Z1026"/>
      <c r="AC1026" s="228"/>
      <c r="AD1026"/>
    </row>
    <row r="1027" spans="1:31" ht="27.75" x14ac:dyDescent="0.2">
      <c r="A1027" s="222"/>
      <c r="B1027" s="223"/>
      <c r="C1027" s="223"/>
      <c r="D1027" s="223"/>
      <c r="E1027"/>
      <c r="F1027" s="224"/>
      <c r="G1027"/>
      <c r="H1027"/>
      <c r="I1027" s="225"/>
      <c r="J1027" s="226"/>
      <c r="K1027"/>
      <c r="L1027"/>
      <c r="M1027"/>
      <c r="N1027"/>
      <c r="O1027" s="224"/>
      <c r="P1027"/>
      <c r="Q1027"/>
      <c r="R1027"/>
      <c r="S1027"/>
      <c r="T1027"/>
      <c r="U1027"/>
      <c r="V1027"/>
      <c r="W1027"/>
      <c r="Z1027"/>
      <c r="AC1027" s="228"/>
      <c r="AD1027"/>
    </row>
    <row r="1028" spans="1:31" ht="27.75" x14ac:dyDescent="0.2">
      <c r="A1028" s="222"/>
      <c r="B1028" s="223"/>
      <c r="C1028" s="223"/>
      <c r="D1028" s="223"/>
      <c r="E1028"/>
      <c r="F1028" s="224"/>
      <c r="G1028"/>
      <c r="H1028"/>
      <c r="I1028" s="225"/>
      <c r="J1028" s="226"/>
      <c r="K1028"/>
      <c r="L1028"/>
      <c r="M1028"/>
      <c r="N1028"/>
      <c r="O1028" s="224"/>
      <c r="P1028"/>
      <c r="Q1028"/>
      <c r="R1028"/>
      <c r="S1028"/>
      <c r="T1028"/>
      <c r="U1028"/>
      <c r="V1028"/>
      <c r="W1028"/>
      <c r="Z1028"/>
      <c r="AC1028" s="228"/>
      <c r="AD1028"/>
    </row>
    <row r="1029" spans="1:31" ht="27.75" x14ac:dyDescent="0.2">
      <c r="A1029" s="222"/>
      <c r="B1029" s="223"/>
      <c r="C1029" s="223"/>
      <c r="D1029" s="223"/>
      <c r="E1029"/>
      <c r="F1029" s="224"/>
      <c r="G1029"/>
      <c r="H1029"/>
      <c r="I1029" s="225"/>
      <c r="J1029" s="226"/>
      <c r="K1029"/>
      <c r="L1029"/>
      <c r="M1029"/>
      <c r="N1029"/>
      <c r="O1029" s="224"/>
      <c r="P1029"/>
      <c r="Q1029"/>
      <c r="R1029"/>
      <c r="S1029"/>
      <c r="T1029"/>
      <c r="U1029"/>
      <c r="V1029"/>
      <c r="W1029"/>
      <c r="Z1029"/>
      <c r="AC1029" s="228"/>
      <c r="AD1029"/>
    </row>
    <row r="1030" spans="1:31" ht="27.75" x14ac:dyDescent="0.2">
      <c r="A1030" s="222"/>
      <c r="B1030" s="223"/>
      <c r="C1030" s="223"/>
      <c r="D1030" s="223"/>
      <c r="E1030"/>
      <c r="F1030" s="224"/>
      <c r="G1030"/>
      <c r="H1030"/>
      <c r="I1030" s="225"/>
      <c r="J1030" s="226"/>
      <c r="K1030"/>
      <c r="L1030"/>
      <c r="M1030"/>
      <c r="N1030"/>
      <c r="O1030" s="224"/>
      <c r="P1030"/>
      <c r="Q1030"/>
      <c r="R1030"/>
      <c r="S1030"/>
      <c r="T1030"/>
      <c r="U1030"/>
      <c r="V1030"/>
      <c r="W1030"/>
      <c r="Z1030"/>
      <c r="AC1030" s="228"/>
      <c r="AD1030"/>
    </row>
    <row r="1031" spans="1:31" ht="27.75" x14ac:dyDescent="0.2">
      <c r="A1031" s="222"/>
      <c r="B1031" s="223"/>
      <c r="C1031" s="223"/>
      <c r="D1031" s="223"/>
      <c r="E1031"/>
      <c r="F1031" s="224"/>
      <c r="G1031"/>
      <c r="H1031"/>
      <c r="I1031" s="225"/>
      <c r="J1031" s="226"/>
      <c r="K1031"/>
      <c r="L1031"/>
      <c r="M1031"/>
      <c r="N1031"/>
      <c r="O1031" s="224"/>
      <c r="P1031"/>
      <c r="Q1031"/>
      <c r="R1031"/>
      <c r="S1031"/>
      <c r="T1031"/>
      <c r="U1031"/>
      <c r="V1031"/>
      <c r="W1031"/>
      <c r="Z1031"/>
      <c r="AC1031" s="228"/>
      <c r="AD1031"/>
    </row>
    <row r="1032" spans="1:31" ht="27.75" x14ac:dyDescent="0.2">
      <c r="A1032" s="222"/>
      <c r="B1032" s="223"/>
      <c r="C1032" s="223"/>
      <c r="D1032" s="223"/>
      <c r="E1032"/>
      <c r="F1032" s="224"/>
      <c r="G1032"/>
      <c r="H1032"/>
      <c r="I1032" s="225"/>
      <c r="J1032" s="226"/>
      <c r="K1032"/>
      <c r="L1032"/>
      <c r="M1032"/>
      <c r="N1032"/>
      <c r="O1032" s="224"/>
      <c r="P1032"/>
      <c r="Q1032"/>
      <c r="R1032"/>
      <c r="S1032"/>
      <c r="T1032"/>
      <c r="U1032"/>
      <c r="V1032"/>
      <c r="W1032"/>
      <c r="Z1032"/>
      <c r="AC1032" s="228"/>
      <c r="AD1032"/>
    </row>
    <row r="1033" spans="1:31" ht="27.75" x14ac:dyDescent="0.2">
      <c r="A1033" s="222"/>
      <c r="B1033" s="223"/>
      <c r="C1033" s="223"/>
      <c r="D1033" s="223"/>
      <c r="E1033"/>
      <c r="F1033" s="224"/>
      <c r="G1033"/>
      <c r="H1033"/>
      <c r="I1033" s="225"/>
      <c r="J1033" s="226"/>
      <c r="K1033"/>
      <c r="L1033"/>
      <c r="M1033"/>
      <c r="N1033"/>
      <c r="O1033" s="224"/>
      <c r="P1033"/>
      <c r="Q1033"/>
      <c r="R1033"/>
      <c r="S1033"/>
      <c r="T1033"/>
      <c r="U1033"/>
      <c r="V1033"/>
      <c r="W1033"/>
      <c r="Z1033"/>
      <c r="AC1033" s="228"/>
      <c r="AD1033"/>
    </row>
    <row r="1034" spans="1:31" ht="27.75" x14ac:dyDescent="0.2">
      <c r="A1034" s="222">
        <v>213792</v>
      </c>
      <c r="B1034" s="223" t="s">
        <v>1511</v>
      </c>
      <c r="C1034" s="223" t="s">
        <v>1512</v>
      </c>
      <c r="D1034" s="223" t="s">
        <v>2053</v>
      </c>
      <c r="E1034" t="s">
        <v>374</v>
      </c>
      <c r="F1034" s="224">
        <v>31013</v>
      </c>
      <c r="G1034" t="s">
        <v>805</v>
      </c>
      <c r="H1034" t="s">
        <v>375</v>
      </c>
      <c r="I1034" s="225" t="s">
        <v>61</v>
      </c>
      <c r="J1034" s="226" t="s">
        <v>353</v>
      </c>
      <c r="K1034">
        <v>2003</v>
      </c>
      <c r="L1034" t="s">
        <v>360</v>
      </c>
      <c r="M1034"/>
      <c r="N1034"/>
      <c r="O1034" s="224"/>
      <c r="P1034"/>
      <c r="Q1034"/>
      <c r="R1034"/>
      <c r="S1034"/>
      <c r="T1034"/>
      <c r="U1034"/>
      <c r="V1034"/>
      <c r="W1034"/>
      <c r="Z1034"/>
      <c r="AC1034" s="228"/>
      <c r="AD1034"/>
      <c r="AE1034" s="53">
        <v>2</v>
      </c>
    </row>
    <row r="1035" spans="1:31" ht="27.75" x14ac:dyDescent="0.2">
      <c r="A1035" s="222"/>
      <c r="B1035" s="223"/>
      <c r="C1035" s="223"/>
      <c r="D1035" s="223"/>
      <c r="E1035"/>
      <c r="F1035" s="224"/>
      <c r="G1035"/>
      <c r="H1035"/>
      <c r="I1035" s="225"/>
      <c r="J1035" s="226"/>
      <c r="K1035"/>
      <c r="L1035"/>
      <c r="M1035"/>
      <c r="N1035"/>
      <c r="O1035" s="224"/>
      <c r="P1035"/>
      <c r="Q1035"/>
      <c r="R1035"/>
      <c r="S1035"/>
      <c r="T1035"/>
      <c r="U1035"/>
      <c r="V1035"/>
      <c r="W1035"/>
      <c r="Z1035"/>
      <c r="AC1035" s="228"/>
      <c r="AD1035"/>
    </row>
    <row r="1036" spans="1:31" ht="27.75" x14ac:dyDescent="0.2">
      <c r="A1036" s="222"/>
      <c r="B1036" s="223"/>
      <c r="C1036" s="223"/>
      <c r="D1036" s="223"/>
      <c r="E1036"/>
      <c r="F1036" s="224"/>
      <c r="G1036"/>
      <c r="H1036"/>
      <c r="I1036" s="225"/>
      <c r="J1036" s="226"/>
      <c r="K1036"/>
      <c r="L1036"/>
      <c r="M1036"/>
      <c r="N1036"/>
      <c r="O1036" s="224"/>
      <c r="P1036"/>
      <c r="Q1036"/>
      <c r="R1036"/>
      <c r="S1036"/>
      <c r="T1036"/>
      <c r="U1036"/>
      <c r="V1036"/>
      <c r="W1036"/>
      <c r="Z1036"/>
      <c r="AC1036" s="228"/>
      <c r="AD1036"/>
    </row>
    <row r="1037" spans="1:31" ht="27.75" x14ac:dyDescent="0.2">
      <c r="A1037" s="222"/>
      <c r="B1037" s="223"/>
      <c r="C1037" s="223"/>
      <c r="D1037" s="223"/>
      <c r="E1037"/>
      <c r="F1037" s="224"/>
      <c r="G1037"/>
      <c r="H1037"/>
      <c r="I1037" s="225"/>
      <c r="J1037" s="226"/>
      <c r="K1037"/>
      <c r="L1037"/>
      <c r="M1037"/>
      <c r="N1037"/>
      <c r="O1037" s="224"/>
      <c r="P1037"/>
      <c r="Q1037"/>
      <c r="R1037"/>
      <c r="S1037"/>
      <c r="T1037"/>
      <c r="U1037"/>
      <c r="V1037"/>
      <c r="W1037"/>
      <c r="Z1037"/>
      <c r="AC1037" s="228"/>
      <c r="AD1037"/>
    </row>
    <row r="1038" spans="1:31" ht="27.75" x14ac:dyDescent="0.2">
      <c r="A1038" s="222"/>
      <c r="B1038" s="223"/>
      <c r="C1038" s="223"/>
      <c r="D1038" s="223"/>
      <c r="E1038"/>
      <c r="F1038" s="224"/>
      <c r="G1038"/>
      <c r="H1038"/>
      <c r="I1038" s="225"/>
      <c r="J1038" s="226"/>
      <c r="K1038"/>
      <c r="L1038"/>
      <c r="M1038"/>
      <c r="N1038"/>
      <c r="O1038" s="224"/>
      <c r="P1038"/>
      <c r="Q1038"/>
      <c r="R1038"/>
      <c r="S1038"/>
      <c r="T1038"/>
      <c r="U1038"/>
      <c r="V1038"/>
      <c r="W1038"/>
      <c r="Z1038"/>
      <c r="AC1038" s="228"/>
      <c r="AD1038"/>
    </row>
    <row r="1039" spans="1:31" ht="27.75" x14ac:dyDescent="0.2">
      <c r="A1039" s="222">
        <v>213799</v>
      </c>
      <c r="B1039" s="223" t="s">
        <v>1083</v>
      </c>
      <c r="C1039" s="223" t="s">
        <v>543</v>
      </c>
      <c r="D1039" s="223" t="s">
        <v>269</v>
      </c>
      <c r="E1039" t="s">
        <v>374</v>
      </c>
      <c r="F1039" s="224">
        <v>35065</v>
      </c>
      <c r="G1039" t="s">
        <v>789</v>
      </c>
      <c r="H1039" t="s">
        <v>375</v>
      </c>
      <c r="I1039" s="225" t="s">
        <v>61</v>
      </c>
      <c r="J1039" s="226" t="s">
        <v>376</v>
      </c>
      <c r="K1039">
        <v>2013</v>
      </c>
      <c r="L1039" t="s">
        <v>352</v>
      </c>
      <c r="M1039"/>
      <c r="N1039"/>
      <c r="O1039" s="224"/>
      <c r="P1039"/>
      <c r="Q1039"/>
      <c r="R1039"/>
      <c r="S1039"/>
      <c r="T1039"/>
      <c r="U1039"/>
      <c r="V1039"/>
      <c r="W1039"/>
      <c r="Z1039"/>
      <c r="AC1039" s="228"/>
      <c r="AD1039"/>
      <c r="AE1039" s="53">
        <v>5</v>
      </c>
    </row>
    <row r="1040" spans="1:31" ht="27.75" x14ac:dyDescent="0.2">
      <c r="A1040" s="222"/>
      <c r="B1040" s="223"/>
      <c r="C1040" s="223"/>
      <c r="D1040" s="223"/>
      <c r="E1040"/>
      <c r="F1040" s="224"/>
      <c r="G1040"/>
      <c r="H1040"/>
      <c r="I1040" s="225"/>
      <c r="J1040" s="226"/>
      <c r="K1040"/>
      <c r="L1040"/>
      <c r="M1040"/>
      <c r="N1040"/>
      <c r="O1040" s="224"/>
      <c r="P1040"/>
      <c r="Q1040"/>
      <c r="R1040"/>
      <c r="S1040"/>
      <c r="T1040"/>
      <c r="U1040"/>
      <c r="V1040"/>
      <c r="W1040"/>
      <c r="Z1040"/>
      <c r="AC1040" s="228"/>
      <c r="AD1040"/>
    </row>
    <row r="1041" spans="1:31" ht="27.75" x14ac:dyDescent="0.2">
      <c r="A1041" s="222"/>
      <c r="B1041" s="223"/>
      <c r="C1041" s="223"/>
      <c r="D1041" s="223"/>
      <c r="E1041"/>
      <c r="F1041" s="224"/>
      <c r="G1041"/>
      <c r="H1041"/>
      <c r="I1041" s="225"/>
      <c r="J1041" s="226"/>
      <c r="K1041"/>
      <c r="L1041"/>
      <c r="M1041"/>
      <c r="N1041"/>
      <c r="O1041" s="224"/>
      <c r="P1041"/>
      <c r="Q1041"/>
      <c r="R1041"/>
      <c r="S1041"/>
      <c r="T1041"/>
      <c r="U1041"/>
      <c r="V1041"/>
      <c r="W1041"/>
      <c r="Z1041"/>
      <c r="AC1041" s="228"/>
      <c r="AD1041"/>
    </row>
    <row r="1042" spans="1:31" ht="27.75" x14ac:dyDescent="0.2">
      <c r="A1042" s="222">
        <v>213804</v>
      </c>
      <c r="B1042" s="223" t="s">
        <v>1458</v>
      </c>
      <c r="C1042" s="223" t="s">
        <v>1256</v>
      </c>
      <c r="D1042" s="223" t="s">
        <v>237</v>
      </c>
      <c r="E1042" t="s">
        <v>374</v>
      </c>
      <c r="F1042" s="224">
        <v>34069</v>
      </c>
      <c r="G1042" t="s">
        <v>789</v>
      </c>
      <c r="H1042" t="s">
        <v>380</v>
      </c>
      <c r="I1042" s="225" t="s">
        <v>61</v>
      </c>
      <c r="J1042" s="226" t="s">
        <v>376</v>
      </c>
      <c r="K1042">
        <v>2012</v>
      </c>
      <c r="L1042" t="s">
        <v>352</v>
      </c>
      <c r="M1042"/>
      <c r="N1042"/>
      <c r="O1042" s="224"/>
      <c r="P1042"/>
      <c r="Q1042"/>
      <c r="R1042"/>
      <c r="S1042"/>
      <c r="T1042"/>
      <c r="U1042"/>
      <c r="V1042"/>
      <c r="W1042"/>
      <c r="Z1042"/>
      <c r="AC1042" s="228"/>
      <c r="AD1042"/>
      <c r="AE1042" s="53">
        <v>5</v>
      </c>
    </row>
    <row r="1043" spans="1:31" ht="27.75" x14ac:dyDescent="0.2">
      <c r="A1043" s="222"/>
      <c r="B1043" s="223"/>
      <c r="C1043" s="223"/>
      <c r="D1043" s="223"/>
      <c r="E1043"/>
      <c r="F1043" s="224"/>
      <c r="G1043"/>
      <c r="H1043"/>
      <c r="I1043" s="225"/>
      <c r="J1043" s="226"/>
      <c r="K1043"/>
      <c r="L1043"/>
      <c r="M1043"/>
      <c r="N1043"/>
      <c r="O1043" s="224"/>
      <c r="P1043"/>
      <c r="Q1043"/>
      <c r="R1043"/>
      <c r="S1043"/>
      <c r="T1043"/>
      <c r="U1043"/>
      <c r="V1043"/>
      <c r="W1043"/>
      <c r="Z1043"/>
      <c r="AC1043" s="228"/>
      <c r="AD1043"/>
    </row>
    <row r="1044" spans="1:31" ht="27.75" x14ac:dyDescent="0.2">
      <c r="A1044" s="222"/>
      <c r="B1044" s="223"/>
      <c r="C1044" s="223"/>
      <c r="D1044" s="223"/>
      <c r="E1044"/>
      <c r="F1044" s="224"/>
      <c r="G1044"/>
      <c r="H1044"/>
      <c r="I1044" s="225"/>
      <c r="J1044" s="226"/>
      <c r="K1044"/>
      <c r="L1044"/>
      <c r="M1044"/>
      <c r="N1044"/>
      <c r="O1044" s="224"/>
      <c r="P1044"/>
      <c r="Q1044"/>
      <c r="R1044"/>
      <c r="S1044"/>
      <c r="T1044"/>
      <c r="U1044"/>
      <c r="V1044"/>
      <c r="W1044"/>
      <c r="Z1044"/>
      <c r="AC1044" s="228"/>
      <c r="AD1044"/>
    </row>
    <row r="1045" spans="1:31" ht="27.75" x14ac:dyDescent="0.2">
      <c r="A1045" s="222"/>
      <c r="B1045" s="223"/>
      <c r="C1045" s="223"/>
      <c r="D1045" s="223"/>
      <c r="E1045"/>
      <c r="F1045" s="224"/>
      <c r="G1045"/>
      <c r="H1045"/>
      <c r="I1045" s="225"/>
      <c r="J1045" s="226"/>
      <c r="K1045"/>
      <c r="L1045"/>
      <c r="M1045"/>
      <c r="N1045"/>
      <c r="O1045" s="224"/>
      <c r="P1045"/>
      <c r="Q1045"/>
      <c r="R1045"/>
      <c r="S1045"/>
      <c r="T1045"/>
      <c r="U1045"/>
      <c r="V1045"/>
      <c r="W1045"/>
      <c r="Z1045"/>
      <c r="AC1045" s="228"/>
      <c r="AD1045"/>
    </row>
    <row r="1046" spans="1:31" ht="27.75" x14ac:dyDescent="0.2">
      <c r="A1046" s="222"/>
      <c r="B1046" s="223"/>
      <c r="C1046" s="223"/>
      <c r="D1046" s="223"/>
      <c r="E1046"/>
      <c r="F1046" s="224"/>
      <c r="G1046"/>
      <c r="H1046"/>
      <c r="I1046" s="225"/>
      <c r="J1046" s="226"/>
      <c r="K1046"/>
      <c r="L1046"/>
      <c r="M1046"/>
      <c r="N1046"/>
      <c r="O1046" s="224"/>
      <c r="P1046"/>
      <c r="Q1046"/>
      <c r="R1046"/>
      <c r="S1046"/>
      <c r="T1046"/>
      <c r="U1046"/>
      <c r="V1046"/>
      <c r="W1046"/>
      <c r="Z1046"/>
      <c r="AC1046" s="228"/>
      <c r="AD1046"/>
    </row>
    <row r="1047" spans="1:31" ht="27.75" x14ac:dyDescent="0.2">
      <c r="A1047" s="222"/>
      <c r="B1047" s="223"/>
      <c r="C1047" s="223"/>
      <c r="D1047" s="223"/>
      <c r="E1047"/>
      <c r="F1047" s="224"/>
      <c r="G1047"/>
      <c r="H1047"/>
      <c r="I1047" s="225"/>
      <c r="J1047" s="226"/>
      <c r="K1047"/>
      <c r="L1047"/>
      <c r="M1047"/>
      <c r="N1047"/>
      <c r="O1047" s="224"/>
      <c r="P1047"/>
      <c r="Q1047"/>
      <c r="R1047"/>
      <c r="S1047"/>
      <c r="T1047"/>
      <c r="U1047"/>
      <c r="V1047"/>
      <c r="W1047"/>
      <c r="Z1047"/>
      <c r="AC1047" s="228"/>
      <c r="AD1047"/>
    </row>
    <row r="1048" spans="1:31" ht="27.75" x14ac:dyDescent="0.2">
      <c r="A1048" s="222"/>
      <c r="B1048" s="223"/>
      <c r="C1048" s="223"/>
      <c r="D1048" s="223"/>
      <c r="E1048"/>
      <c r="F1048" s="224"/>
      <c r="G1048"/>
      <c r="H1048"/>
      <c r="I1048" s="225"/>
      <c r="J1048" s="226"/>
      <c r="K1048"/>
      <c r="L1048"/>
      <c r="M1048"/>
      <c r="N1048"/>
      <c r="O1048" s="224"/>
      <c r="P1048"/>
      <c r="Q1048"/>
      <c r="R1048"/>
      <c r="S1048"/>
      <c r="T1048"/>
      <c r="U1048"/>
      <c r="V1048"/>
      <c r="W1048"/>
      <c r="Z1048"/>
      <c r="AC1048" s="228"/>
      <c r="AD1048"/>
    </row>
    <row r="1049" spans="1:31" ht="27.75" x14ac:dyDescent="0.2">
      <c r="A1049" s="222"/>
      <c r="B1049" s="223"/>
      <c r="C1049" s="223"/>
      <c r="D1049" s="223"/>
      <c r="E1049"/>
      <c r="F1049" s="224"/>
      <c r="G1049"/>
      <c r="H1049"/>
      <c r="I1049" s="225"/>
      <c r="J1049" s="226"/>
      <c r="K1049"/>
      <c r="L1049"/>
      <c r="M1049"/>
      <c r="N1049"/>
      <c r="O1049" s="224"/>
      <c r="P1049"/>
      <c r="Q1049"/>
      <c r="R1049"/>
      <c r="S1049"/>
      <c r="T1049"/>
      <c r="U1049"/>
      <c r="V1049"/>
      <c r="W1049"/>
      <c r="Z1049"/>
      <c r="AC1049" s="228"/>
      <c r="AD1049"/>
    </row>
    <row r="1050" spans="1:31" ht="27.75" x14ac:dyDescent="0.2">
      <c r="A1050" s="222"/>
      <c r="B1050" s="223"/>
      <c r="C1050" s="223"/>
      <c r="D1050" s="223"/>
      <c r="E1050"/>
      <c r="F1050" s="224"/>
      <c r="G1050"/>
      <c r="H1050"/>
      <c r="I1050" s="225"/>
      <c r="J1050" s="226"/>
      <c r="K1050"/>
      <c r="L1050"/>
      <c r="M1050"/>
      <c r="N1050"/>
      <c r="O1050" s="224"/>
      <c r="P1050"/>
      <c r="Q1050"/>
      <c r="R1050"/>
      <c r="S1050"/>
      <c r="T1050"/>
      <c r="U1050"/>
      <c r="V1050"/>
      <c r="W1050"/>
      <c r="Z1050"/>
      <c r="AC1050" s="228"/>
      <c r="AD1050"/>
    </row>
    <row r="1051" spans="1:31" ht="27.75" x14ac:dyDescent="0.2">
      <c r="A1051" s="222"/>
      <c r="B1051" s="223"/>
      <c r="C1051" s="223"/>
      <c r="D1051" s="223"/>
      <c r="E1051"/>
      <c r="F1051" s="224"/>
      <c r="G1051"/>
      <c r="H1051"/>
      <c r="I1051" s="225"/>
      <c r="J1051" s="226"/>
      <c r="K1051"/>
      <c r="L1051"/>
      <c r="M1051"/>
      <c r="N1051"/>
      <c r="O1051" s="224"/>
      <c r="P1051"/>
      <c r="Q1051"/>
      <c r="R1051"/>
      <c r="S1051"/>
      <c r="T1051"/>
      <c r="U1051"/>
      <c r="V1051"/>
      <c r="W1051"/>
      <c r="Z1051"/>
      <c r="AC1051" s="228"/>
      <c r="AD1051"/>
    </row>
    <row r="1052" spans="1:31" ht="27.75" x14ac:dyDescent="0.2">
      <c r="A1052" s="222"/>
      <c r="B1052" s="223"/>
      <c r="C1052" s="223"/>
      <c r="D1052" s="223"/>
      <c r="E1052"/>
      <c r="F1052" s="224"/>
      <c r="G1052"/>
      <c r="H1052"/>
      <c r="I1052" s="225"/>
      <c r="J1052" s="226"/>
      <c r="K1052"/>
      <c r="L1052"/>
      <c r="M1052"/>
      <c r="N1052"/>
      <c r="O1052" s="224"/>
      <c r="P1052"/>
      <c r="Q1052"/>
      <c r="R1052"/>
      <c r="S1052"/>
      <c r="T1052"/>
      <c r="U1052"/>
      <c r="V1052"/>
      <c r="W1052"/>
      <c r="Z1052"/>
      <c r="AC1052" s="228"/>
      <c r="AD1052"/>
    </row>
    <row r="1053" spans="1:31" ht="27.75" x14ac:dyDescent="0.2">
      <c r="A1053" s="222"/>
      <c r="B1053" s="223"/>
      <c r="C1053" s="223"/>
      <c r="D1053" s="223"/>
      <c r="E1053"/>
      <c r="F1053" s="224"/>
      <c r="G1053"/>
      <c r="H1053"/>
      <c r="I1053" s="225"/>
      <c r="J1053" s="226"/>
      <c r="K1053"/>
      <c r="L1053"/>
      <c r="M1053"/>
      <c r="N1053"/>
      <c r="O1053" s="224"/>
      <c r="P1053"/>
      <c r="Q1053"/>
      <c r="R1053"/>
      <c r="S1053"/>
      <c r="T1053"/>
      <c r="U1053"/>
      <c r="V1053"/>
      <c r="W1053"/>
      <c r="Z1053"/>
      <c r="AC1053" s="228"/>
      <c r="AD1053"/>
    </row>
    <row r="1054" spans="1:31" ht="27.75" x14ac:dyDescent="0.2">
      <c r="A1054" s="222"/>
      <c r="B1054" s="223"/>
      <c r="C1054" s="223"/>
      <c r="D1054" s="223"/>
      <c r="E1054"/>
      <c r="F1054" s="224"/>
      <c r="G1054"/>
      <c r="H1054"/>
      <c r="I1054" s="225"/>
      <c r="J1054" s="226"/>
      <c r="K1054"/>
      <c r="L1054"/>
      <c r="M1054"/>
      <c r="N1054"/>
      <c r="O1054" s="224"/>
      <c r="P1054"/>
      <c r="Q1054"/>
      <c r="R1054"/>
      <c r="S1054"/>
      <c r="T1054"/>
      <c r="U1054"/>
      <c r="V1054"/>
      <c r="W1054"/>
      <c r="Z1054"/>
      <c r="AC1054" s="228"/>
      <c r="AD1054"/>
    </row>
    <row r="1055" spans="1:31" ht="27.75" x14ac:dyDescent="0.2">
      <c r="A1055" s="222"/>
      <c r="B1055" s="223"/>
      <c r="C1055" s="223"/>
      <c r="D1055" s="223"/>
      <c r="E1055"/>
      <c r="F1055" s="224"/>
      <c r="G1055"/>
      <c r="H1055"/>
      <c r="I1055" s="225"/>
      <c r="J1055" s="226"/>
      <c r="K1055"/>
      <c r="L1055"/>
      <c r="M1055"/>
      <c r="N1055"/>
      <c r="O1055" s="224"/>
      <c r="P1055"/>
      <c r="Q1055"/>
      <c r="R1055"/>
      <c r="S1055"/>
      <c r="T1055"/>
      <c r="U1055"/>
      <c r="V1055"/>
      <c r="W1055"/>
      <c r="Z1055"/>
      <c r="AC1055" s="228"/>
      <c r="AD1055"/>
    </row>
    <row r="1056" spans="1:31" ht="27.75" x14ac:dyDescent="0.2">
      <c r="A1056" s="222">
        <v>213849</v>
      </c>
      <c r="B1056" s="223" t="s">
        <v>1795</v>
      </c>
      <c r="C1056" s="223" t="s">
        <v>410</v>
      </c>
      <c r="D1056" s="223" t="s">
        <v>281</v>
      </c>
      <c r="E1056" t="s">
        <v>374</v>
      </c>
      <c r="F1056" s="224">
        <v>36251</v>
      </c>
      <c r="G1056" t="s">
        <v>352</v>
      </c>
      <c r="H1056" t="s">
        <v>375</v>
      </c>
      <c r="I1056" s="225" t="s">
        <v>61</v>
      </c>
      <c r="J1056" s="226">
        <v>0</v>
      </c>
      <c r="K1056">
        <v>0</v>
      </c>
      <c r="L1056">
        <v>0</v>
      </c>
      <c r="M1056"/>
      <c r="N1056"/>
      <c r="O1056" s="224"/>
      <c r="P1056"/>
      <c r="Q1056"/>
      <c r="R1056"/>
      <c r="S1056"/>
      <c r="T1056"/>
      <c r="U1056"/>
      <c r="V1056"/>
      <c r="W1056"/>
      <c r="Z1056"/>
      <c r="AC1056" s="228"/>
      <c r="AD1056"/>
      <c r="AE1056" s="53">
        <v>2</v>
      </c>
    </row>
    <row r="1057" spans="1:31" ht="27.75" x14ac:dyDescent="0.2">
      <c r="A1057" s="222"/>
      <c r="B1057" s="223"/>
      <c r="C1057" s="223"/>
      <c r="D1057" s="223"/>
      <c r="E1057"/>
      <c r="F1057" s="224"/>
      <c r="G1057"/>
      <c r="H1057"/>
      <c r="I1057" s="225"/>
      <c r="J1057" s="226"/>
      <c r="K1057"/>
      <c r="L1057"/>
      <c r="M1057"/>
      <c r="N1057"/>
      <c r="O1057" s="224"/>
      <c r="P1057"/>
      <c r="Q1057"/>
      <c r="R1057"/>
      <c r="S1057"/>
      <c r="T1057"/>
      <c r="U1057"/>
      <c r="V1057"/>
      <c r="W1057"/>
      <c r="Z1057"/>
      <c r="AC1057" s="228"/>
      <c r="AD1057"/>
    </row>
    <row r="1058" spans="1:31" ht="27.75" x14ac:dyDescent="0.2">
      <c r="A1058" s="222"/>
      <c r="B1058" s="223"/>
      <c r="C1058" s="223"/>
      <c r="D1058" s="223"/>
      <c r="E1058"/>
      <c r="F1058" s="224"/>
      <c r="G1058"/>
      <c r="H1058"/>
      <c r="I1058" s="225"/>
      <c r="J1058" s="226"/>
      <c r="K1058"/>
      <c r="L1058"/>
      <c r="M1058"/>
      <c r="N1058"/>
      <c r="O1058" s="224"/>
      <c r="P1058"/>
      <c r="Q1058"/>
      <c r="R1058"/>
      <c r="S1058"/>
      <c r="T1058"/>
      <c r="U1058"/>
      <c r="V1058"/>
      <c r="W1058"/>
      <c r="Z1058"/>
      <c r="AC1058" s="228"/>
      <c r="AD1058"/>
    </row>
    <row r="1059" spans="1:31" ht="27.75" x14ac:dyDescent="0.2">
      <c r="A1059" s="222">
        <v>213857</v>
      </c>
      <c r="B1059" s="223" t="s">
        <v>992</v>
      </c>
      <c r="C1059" s="223" t="s">
        <v>148</v>
      </c>
      <c r="D1059" s="223" t="s">
        <v>232</v>
      </c>
      <c r="E1059" t="s">
        <v>374</v>
      </c>
      <c r="F1059" s="224">
        <v>33258</v>
      </c>
      <c r="G1059" t="s">
        <v>993</v>
      </c>
      <c r="H1059" t="s">
        <v>375</v>
      </c>
      <c r="I1059" s="225" t="s">
        <v>61</v>
      </c>
      <c r="J1059" s="226" t="s">
        <v>376</v>
      </c>
      <c r="K1059">
        <v>2009</v>
      </c>
      <c r="L1059" t="s">
        <v>369</v>
      </c>
      <c r="M1059"/>
      <c r="N1059"/>
      <c r="O1059" s="224"/>
      <c r="P1059"/>
      <c r="Q1059"/>
      <c r="R1059"/>
      <c r="S1059"/>
      <c r="T1059"/>
      <c r="U1059"/>
      <c r="V1059"/>
      <c r="W1059"/>
      <c r="Z1059"/>
      <c r="AC1059" s="227"/>
      <c r="AD1059"/>
      <c r="AE1059" s="53">
        <v>6</v>
      </c>
    </row>
    <row r="1060" spans="1:31" ht="27.75" x14ac:dyDescent="0.2">
      <c r="A1060" s="222"/>
      <c r="B1060" s="223"/>
      <c r="C1060" s="223"/>
      <c r="D1060" s="223"/>
      <c r="E1060"/>
      <c r="F1060" s="224"/>
      <c r="G1060"/>
      <c r="H1060"/>
      <c r="I1060" s="225"/>
      <c r="J1060" s="226"/>
      <c r="K1060"/>
      <c r="L1060"/>
      <c r="M1060"/>
      <c r="N1060"/>
      <c r="O1060" s="224"/>
      <c r="P1060"/>
      <c r="Q1060"/>
      <c r="R1060"/>
      <c r="S1060"/>
      <c r="T1060"/>
      <c r="U1060"/>
      <c r="V1060"/>
      <c r="W1060"/>
      <c r="Z1060"/>
      <c r="AC1060" s="228"/>
      <c r="AD1060"/>
    </row>
    <row r="1061" spans="1:31" ht="27.75" x14ac:dyDescent="0.2">
      <c r="A1061" s="222"/>
      <c r="B1061" s="223"/>
      <c r="C1061" s="223"/>
      <c r="D1061" s="223"/>
      <c r="E1061"/>
      <c r="F1061" s="224"/>
      <c r="G1061"/>
      <c r="H1061"/>
      <c r="I1061" s="225"/>
      <c r="J1061" s="226"/>
      <c r="K1061"/>
      <c r="L1061"/>
      <c r="M1061"/>
      <c r="N1061"/>
      <c r="O1061" s="224"/>
      <c r="P1061"/>
      <c r="Q1061"/>
      <c r="R1061"/>
      <c r="S1061"/>
      <c r="T1061"/>
      <c r="U1061"/>
      <c r="V1061"/>
      <c r="W1061"/>
      <c r="Z1061"/>
      <c r="AC1061" s="228"/>
      <c r="AD1061"/>
    </row>
    <row r="1062" spans="1:31" ht="27.75" x14ac:dyDescent="0.2">
      <c r="A1062" s="222"/>
      <c r="B1062" s="223"/>
      <c r="C1062" s="223"/>
      <c r="D1062" s="223"/>
      <c r="E1062"/>
      <c r="F1062" s="224"/>
      <c r="G1062"/>
      <c r="H1062"/>
      <c r="I1062" s="225"/>
      <c r="J1062" s="226"/>
      <c r="K1062"/>
      <c r="L1062"/>
      <c r="M1062"/>
      <c r="N1062"/>
      <c r="O1062" s="224"/>
      <c r="P1062"/>
      <c r="Q1062"/>
      <c r="R1062"/>
      <c r="S1062"/>
      <c r="T1062"/>
      <c r="U1062"/>
      <c r="V1062"/>
      <c r="W1062"/>
      <c r="Z1062"/>
      <c r="AC1062" s="227"/>
      <c r="AD1062"/>
    </row>
    <row r="1063" spans="1:31" ht="27.75" x14ac:dyDescent="0.2">
      <c r="A1063" s="222"/>
      <c r="B1063" s="223"/>
      <c r="C1063" s="223"/>
      <c r="D1063" s="223"/>
      <c r="E1063"/>
      <c r="F1063" s="224"/>
      <c r="G1063"/>
      <c r="H1063"/>
      <c r="I1063" s="225"/>
      <c r="J1063" s="226"/>
      <c r="K1063"/>
      <c r="L1063"/>
      <c r="M1063"/>
      <c r="N1063"/>
      <c r="O1063" s="224"/>
      <c r="P1063"/>
      <c r="Q1063"/>
      <c r="R1063"/>
      <c r="S1063"/>
      <c r="T1063"/>
      <c r="U1063"/>
      <c r="V1063"/>
      <c r="W1063"/>
      <c r="Z1063"/>
      <c r="AC1063" s="227"/>
      <c r="AD1063"/>
    </row>
    <row r="1064" spans="1:31" ht="27.75" x14ac:dyDescent="0.2">
      <c r="A1064" s="222"/>
      <c r="B1064" s="223"/>
      <c r="C1064" s="223"/>
      <c r="D1064" s="223"/>
      <c r="E1064"/>
      <c r="F1064" s="224"/>
      <c r="G1064"/>
      <c r="H1064"/>
      <c r="I1064" s="225"/>
      <c r="J1064" s="226"/>
      <c r="K1064"/>
      <c r="L1064"/>
      <c r="M1064"/>
      <c r="N1064"/>
      <c r="O1064" s="224"/>
      <c r="P1064"/>
      <c r="Q1064"/>
      <c r="R1064"/>
      <c r="S1064"/>
      <c r="T1064"/>
      <c r="U1064"/>
      <c r="V1064"/>
      <c r="W1064"/>
      <c r="Z1064"/>
      <c r="AC1064" s="228"/>
      <c r="AD1064"/>
    </row>
    <row r="1065" spans="1:31" ht="27.75" x14ac:dyDescent="0.2">
      <c r="A1065" s="222"/>
      <c r="B1065" s="223"/>
      <c r="C1065" s="223"/>
      <c r="D1065" s="223"/>
      <c r="E1065"/>
      <c r="F1065" s="224"/>
      <c r="G1065"/>
      <c r="H1065"/>
      <c r="I1065" s="225"/>
      <c r="J1065" s="226"/>
      <c r="K1065"/>
      <c r="L1065"/>
      <c r="M1065"/>
      <c r="N1065"/>
      <c r="O1065" s="224"/>
      <c r="P1065"/>
      <c r="Q1065"/>
      <c r="R1065"/>
      <c r="S1065"/>
      <c r="T1065"/>
      <c r="U1065"/>
      <c r="V1065"/>
      <c r="W1065"/>
      <c r="Z1065"/>
      <c r="AC1065" s="228"/>
      <c r="AD1065"/>
    </row>
    <row r="1066" spans="1:31" ht="27.75" x14ac:dyDescent="0.2">
      <c r="A1066" s="222">
        <v>213873</v>
      </c>
      <c r="B1066" s="223" t="s">
        <v>1530</v>
      </c>
      <c r="C1066" s="223" t="s">
        <v>72</v>
      </c>
      <c r="D1066" s="223" t="s">
        <v>321</v>
      </c>
      <c r="E1066" t="s">
        <v>373</v>
      </c>
      <c r="F1066" s="224">
        <v>31578</v>
      </c>
      <c r="G1066" t="s">
        <v>789</v>
      </c>
      <c r="H1066" t="s">
        <v>375</v>
      </c>
      <c r="I1066" s="225" t="s">
        <v>61</v>
      </c>
      <c r="J1066" s="226" t="s">
        <v>376</v>
      </c>
      <c r="K1066">
        <v>2005</v>
      </c>
      <c r="L1066" t="s">
        <v>352</v>
      </c>
      <c r="M1066"/>
      <c r="N1066"/>
      <c r="O1066" s="224"/>
      <c r="P1066"/>
      <c r="Q1066"/>
      <c r="R1066"/>
      <c r="S1066"/>
      <c r="T1066"/>
      <c r="U1066"/>
      <c r="V1066"/>
      <c r="W1066"/>
      <c r="Z1066"/>
      <c r="AC1066" s="228"/>
      <c r="AD1066"/>
      <c r="AE1066" s="53">
        <v>1</v>
      </c>
    </row>
    <row r="1067" spans="1:31" ht="27.75" x14ac:dyDescent="0.2">
      <c r="A1067" s="222"/>
      <c r="B1067" s="223"/>
      <c r="C1067" s="223"/>
      <c r="D1067" s="223"/>
      <c r="E1067"/>
      <c r="F1067" s="224"/>
      <c r="G1067"/>
      <c r="H1067"/>
      <c r="I1067" s="225"/>
      <c r="J1067" s="226"/>
      <c r="K1067"/>
      <c r="L1067"/>
      <c r="M1067"/>
      <c r="N1067"/>
      <c r="O1067" s="224"/>
      <c r="P1067"/>
      <c r="Q1067"/>
      <c r="R1067"/>
      <c r="S1067"/>
      <c r="T1067"/>
      <c r="U1067"/>
      <c r="V1067"/>
      <c r="W1067"/>
      <c r="Z1067"/>
      <c r="AC1067" s="228"/>
      <c r="AD1067"/>
    </row>
    <row r="1068" spans="1:31" ht="27.75" x14ac:dyDescent="0.2">
      <c r="A1068" s="222"/>
      <c r="B1068" s="223"/>
      <c r="C1068" s="223"/>
      <c r="D1068" s="223"/>
      <c r="E1068"/>
      <c r="F1068" s="224"/>
      <c r="G1068"/>
      <c r="H1068"/>
      <c r="I1068" s="225"/>
      <c r="J1068" s="226"/>
      <c r="K1068"/>
      <c r="L1068"/>
      <c r="M1068"/>
      <c r="N1068"/>
      <c r="O1068" s="224"/>
      <c r="P1068"/>
      <c r="Q1068"/>
      <c r="R1068"/>
      <c r="S1068"/>
      <c r="T1068"/>
      <c r="U1068"/>
      <c r="V1068"/>
      <c r="W1068"/>
      <c r="Z1068"/>
      <c r="AC1068" s="228"/>
      <c r="AD1068"/>
    </row>
    <row r="1069" spans="1:31" ht="27.75" x14ac:dyDescent="0.2">
      <c r="A1069" s="222"/>
      <c r="B1069" s="223"/>
      <c r="C1069" s="223"/>
      <c r="D1069" s="223"/>
      <c r="E1069"/>
      <c r="F1069" s="224"/>
      <c r="G1069"/>
      <c r="H1069"/>
      <c r="I1069" s="225"/>
      <c r="J1069" s="226"/>
      <c r="K1069"/>
      <c r="L1069"/>
      <c r="M1069"/>
      <c r="N1069"/>
      <c r="O1069" s="224"/>
      <c r="P1069"/>
      <c r="Q1069"/>
      <c r="R1069"/>
      <c r="S1069"/>
      <c r="T1069"/>
      <c r="U1069"/>
      <c r="V1069"/>
      <c r="W1069"/>
      <c r="Z1069"/>
      <c r="AC1069" s="228"/>
      <c r="AD1069"/>
    </row>
    <row r="1070" spans="1:31" ht="27.75" x14ac:dyDescent="0.2">
      <c r="A1070" s="222">
        <v>213888</v>
      </c>
      <c r="B1070" s="223" t="s">
        <v>2054</v>
      </c>
      <c r="C1070" s="223" t="s">
        <v>449</v>
      </c>
      <c r="D1070" s="223" t="s">
        <v>2055</v>
      </c>
      <c r="E1070" t="s">
        <v>373</v>
      </c>
      <c r="F1070" s="224">
        <v>35815</v>
      </c>
      <c r="G1070" t="s">
        <v>1761</v>
      </c>
      <c r="H1070" t="s">
        <v>375</v>
      </c>
      <c r="I1070" s="225" t="s">
        <v>61</v>
      </c>
      <c r="J1070" s="226" t="s">
        <v>353</v>
      </c>
      <c r="K1070">
        <v>2015</v>
      </c>
      <c r="L1070" t="s">
        <v>370</v>
      </c>
      <c r="M1070"/>
      <c r="N1070"/>
      <c r="O1070" s="224"/>
      <c r="P1070"/>
      <c r="Q1070"/>
      <c r="R1070"/>
      <c r="S1070"/>
      <c r="T1070"/>
      <c r="U1070"/>
      <c r="V1070"/>
      <c r="W1070"/>
      <c r="Z1070"/>
      <c r="AC1070" s="228"/>
      <c r="AD1070"/>
      <c r="AE1070" s="53">
        <v>2</v>
      </c>
    </row>
    <row r="1071" spans="1:31" ht="27.75" x14ac:dyDescent="0.2">
      <c r="A1071" s="222">
        <v>213895</v>
      </c>
      <c r="B1071" s="223" t="s">
        <v>1212</v>
      </c>
      <c r="C1071" s="223" t="s">
        <v>68</v>
      </c>
      <c r="D1071" s="223" t="s">
        <v>218</v>
      </c>
      <c r="E1071" t="s">
        <v>373</v>
      </c>
      <c r="F1071" s="224">
        <v>35174</v>
      </c>
      <c r="G1071" t="s">
        <v>1213</v>
      </c>
      <c r="H1071" t="s">
        <v>380</v>
      </c>
      <c r="I1071" s="225" t="s">
        <v>609</v>
      </c>
      <c r="J1071" s="226" t="s">
        <v>353</v>
      </c>
      <c r="K1071">
        <v>2017</v>
      </c>
      <c r="L1071" t="s">
        <v>352</v>
      </c>
      <c r="M1071"/>
      <c r="N1071"/>
      <c r="O1071" s="224"/>
      <c r="P1071"/>
      <c r="Q1071"/>
      <c r="R1071"/>
      <c r="S1071"/>
      <c r="T1071"/>
      <c r="U1071"/>
      <c r="V1071"/>
      <c r="W1071"/>
      <c r="Z1071"/>
      <c r="AC1071" s="227"/>
      <c r="AD1071"/>
      <c r="AE1071" s="53" t="s">
        <v>2166</v>
      </c>
    </row>
    <row r="1072" spans="1:31" ht="27.75" x14ac:dyDescent="0.2">
      <c r="A1072" s="222">
        <v>213896</v>
      </c>
      <c r="B1072" s="223" t="s">
        <v>961</v>
      </c>
      <c r="C1072" s="223" t="s">
        <v>962</v>
      </c>
      <c r="D1072" s="223" t="s">
        <v>963</v>
      </c>
      <c r="E1072" t="s">
        <v>373</v>
      </c>
      <c r="F1072" s="224">
        <v>32180</v>
      </c>
      <c r="G1072" t="s">
        <v>964</v>
      </c>
      <c r="H1072" t="s">
        <v>375</v>
      </c>
      <c r="I1072" s="225" t="s">
        <v>61</v>
      </c>
      <c r="J1072" s="226" t="s">
        <v>353</v>
      </c>
      <c r="K1072">
        <v>2007</v>
      </c>
      <c r="L1072" t="s">
        <v>352</v>
      </c>
      <c r="M1072"/>
      <c r="N1072"/>
      <c r="O1072" s="224"/>
      <c r="P1072"/>
      <c r="Q1072"/>
      <c r="R1072"/>
      <c r="S1072"/>
      <c r="T1072"/>
      <c r="U1072"/>
      <c r="V1072"/>
      <c r="W1072"/>
      <c r="Z1072"/>
      <c r="AC1072" s="228"/>
      <c r="AD1072"/>
      <c r="AE1072" s="53">
        <v>5</v>
      </c>
    </row>
    <row r="1073" spans="1:31" ht="27.75" x14ac:dyDescent="0.2">
      <c r="A1073" s="222">
        <v>213899</v>
      </c>
      <c r="B1073" s="223" t="s">
        <v>1708</v>
      </c>
      <c r="C1073" s="223" t="s">
        <v>160</v>
      </c>
      <c r="D1073" s="223" t="s">
        <v>264</v>
      </c>
      <c r="E1073" t="s">
        <v>374</v>
      </c>
      <c r="F1073" s="224">
        <v>35189</v>
      </c>
      <c r="G1073" t="s">
        <v>941</v>
      </c>
      <c r="H1073" t="s">
        <v>375</v>
      </c>
      <c r="I1073" s="225" t="s">
        <v>61</v>
      </c>
      <c r="J1073" s="226" t="s">
        <v>353</v>
      </c>
      <c r="K1073">
        <v>2015</v>
      </c>
      <c r="L1073" t="s">
        <v>352</v>
      </c>
      <c r="M1073"/>
      <c r="N1073"/>
      <c r="O1073" s="224"/>
      <c r="P1073"/>
      <c r="Q1073"/>
      <c r="R1073"/>
      <c r="S1073"/>
      <c r="T1073"/>
      <c r="U1073"/>
      <c r="V1073"/>
      <c r="W1073"/>
      <c r="Z1073"/>
      <c r="AC1073" s="228"/>
      <c r="AD1073"/>
      <c r="AE1073" s="53">
        <v>2</v>
      </c>
    </row>
    <row r="1074" spans="1:31" ht="27.75" x14ac:dyDescent="0.2">
      <c r="A1074" s="222">
        <v>213900</v>
      </c>
      <c r="B1074" s="223" t="s">
        <v>1031</v>
      </c>
      <c r="C1074" s="223" t="s">
        <v>467</v>
      </c>
      <c r="D1074" s="223" t="s">
        <v>2056</v>
      </c>
      <c r="E1074" t="s">
        <v>374</v>
      </c>
      <c r="F1074" s="224">
        <v>34335</v>
      </c>
      <c r="G1074" t="s">
        <v>791</v>
      </c>
      <c r="H1074" t="s">
        <v>375</v>
      </c>
      <c r="I1074" s="225" t="s">
        <v>61</v>
      </c>
      <c r="J1074" s="226" t="s">
        <v>376</v>
      </c>
      <c r="K1074">
        <v>2011</v>
      </c>
      <c r="L1074" t="s">
        <v>367</v>
      </c>
      <c r="M1074"/>
      <c r="N1074"/>
      <c r="O1074" s="224"/>
      <c r="P1074"/>
      <c r="Q1074"/>
      <c r="R1074"/>
      <c r="S1074"/>
      <c r="T1074"/>
      <c r="U1074"/>
      <c r="V1074"/>
      <c r="W1074"/>
      <c r="Z1074"/>
      <c r="AC1074" s="227"/>
      <c r="AD1074"/>
      <c r="AE1074" s="53">
        <v>6</v>
      </c>
    </row>
    <row r="1075" spans="1:31" ht="27.75" x14ac:dyDescent="0.2">
      <c r="A1075" s="222">
        <v>213902</v>
      </c>
      <c r="B1075" s="223" t="s">
        <v>1587</v>
      </c>
      <c r="C1075" s="223" t="s">
        <v>107</v>
      </c>
      <c r="D1075" s="223" t="s">
        <v>297</v>
      </c>
      <c r="E1075" t="s">
        <v>374</v>
      </c>
      <c r="F1075" s="224">
        <v>33606</v>
      </c>
      <c r="G1075" t="s">
        <v>801</v>
      </c>
      <c r="H1075" t="s">
        <v>380</v>
      </c>
      <c r="I1075" s="225" t="s">
        <v>61</v>
      </c>
      <c r="J1075" s="226" t="s">
        <v>376</v>
      </c>
      <c r="K1075">
        <v>2010</v>
      </c>
      <c r="L1075" t="s">
        <v>352</v>
      </c>
      <c r="M1075"/>
      <c r="N1075"/>
      <c r="O1075" s="224"/>
      <c r="P1075"/>
      <c r="Q1075"/>
      <c r="R1075"/>
      <c r="S1075"/>
      <c r="T1075"/>
      <c r="U1075"/>
      <c r="V1075"/>
      <c r="W1075"/>
      <c r="Z1075"/>
      <c r="AC1075" s="228"/>
      <c r="AD1075"/>
      <c r="AE1075" s="53">
        <v>2</v>
      </c>
    </row>
    <row r="1076" spans="1:31" ht="27.75" x14ac:dyDescent="0.2">
      <c r="A1076" s="222">
        <v>213908</v>
      </c>
      <c r="B1076" s="223" t="s">
        <v>1635</v>
      </c>
      <c r="C1076" s="223" t="s">
        <v>145</v>
      </c>
      <c r="D1076" s="223" t="s">
        <v>2057</v>
      </c>
      <c r="E1076" t="s">
        <v>374</v>
      </c>
      <c r="F1076" s="224">
        <v>34394</v>
      </c>
      <c r="G1076" t="s">
        <v>1636</v>
      </c>
      <c r="H1076" t="s">
        <v>375</v>
      </c>
      <c r="I1076" s="225" t="s">
        <v>61</v>
      </c>
      <c r="J1076" s="226" t="s">
        <v>376</v>
      </c>
      <c r="K1076">
        <v>2012</v>
      </c>
      <c r="L1076" t="s">
        <v>361</v>
      </c>
      <c r="M1076"/>
      <c r="N1076"/>
      <c r="O1076" s="224"/>
      <c r="P1076"/>
      <c r="Q1076"/>
      <c r="R1076"/>
      <c r="S1076"/>
      <c r="T1076"/>
      <c r="U1076"/>
      <c r="V1076"/>
      <c r="W1076"/>
      <c r="Z1076"/>
      <c r="AC1076" s="228"/>
      <c r="AD1076"/>
      <c r="AE1076" s="53">
        <v>3</v>
      </c>
    </row>
    <row r="1077" spans="1:31" ht="27.75" x14ac:dyDescent="0.2">
      <c r="A1077" s="222"/>
      <c r="B1077" s="223"/>
      <c r="C1077" s="223"/>
      <c r="D1077" s="223"/>
      <c r="E1077"/>
      <c r="F1077" s="224"/>
      <c r="G1077"/>
      <c r="H1077"/>
      <c r="I1077" s="225"/>
      <c r="J1077" s="226"/>
      <c r="K1077"/>
      <c r="L1077"/>
      <c r="M1077"/>
      <c r="N1077"/>
      <c r="O1077" s="224"/>
      <c r="P1077"/>
      <c r="Q1077"/>
      <c r="R1077"/>
      <c r="S1077"/>
      <c r="T1077"/>
      <c r="U1077"/>
      <c r="V1077"/>
      <c r="W1077"/>
      <c r="Z1077"/>
      <c r="AC1077" s="228"/>
      <c r="AD1077"/>
    </row>
    <row r="1078" spans="1:31" ht="27.75" x14ac:dyDescent="0.2">
      <c r="A1078" s="222"/>
      <c r="B1078" s="223"/>
      <c r="C1078" s="223"/>
      <c r="D1078" s="223"/>
      <c r="E1078"/>
      <c r="F1078" s="224"/>
      <c r="G1078"/>
      <c r="H1078"/>
      <c r="I1078" s="225"/>
      <c r="J1078" s="226"/>
      <c r="K1078"/>
      <c r="L1078"/>
      <c r="M1078"/>
      <c r="N1078"/>
      <c r="O1078" s="224"/>
      <c r="P1078"/>
      <c r="Q1078"/>
      <c r="R1078"/>
      <c r="S1078"/>
      <c r="T1078"/>
      <c r="U1078"/>
      <c r="V1078"/>
      <c r="W1078"/>
      <c r="Z1078"/>
      <c r="AC1078" s="228"/>
      <c r="AD1078"/>
    </row>
    <row r="1079" spans="1:31" ht="27.75" x14ac:dyDescent="0.2">
      <c r="A1079" s="222"/>
      <c r="B1079" s="223"/>
      <c r="C1079" s="223"/>
      <c r="D1079" s="223"/>
      <c r="E1079"/>
      <c r="F1079" s="224"/>
      <c r="G1079"/>
      <c r="H1079"/>
      <c r="I1079" s="225"/>
      <c r="J1079" s="226"/>
      <c r="K1079"/>
      <c r="L1079"/>
      <c r="M1079"/>
      <c r="N1079"/>
      <c r="O1079" s="224"/>
      <c r="P1079"/>
      <c r="Q1079"/>
      <c r="R1079"/>
      <c r="S1079"/>
      <c r="T1079"/>
      <c r="U1079"/>
      <c r="V1079"/>
      <c r="W1079"/>
      <c r="Z1079"/>
      <c r="AC1079" s="228"/>
      <c r="AD1079"/>
    </row>
    <row r="1080" spans="1:31" ht="27.75" x14ac:dyDescent="0.2">
      <c r="A1080" s="222"/>
      <c r="B1080" s="223"/>
      <c r="C1080" s="223"/>
      <c r="D1080" s="223"/>
      <c r="E1080"/>
      <c r="F1080" s="224"/>
      <c r="G1080"/>
      <c r="H1080"/>
      <c r="I1080" s="225"/>
      <c r="J1080" s="226"/>
      <c r="K1080"/>
      <c r="L1080"/>
      <c r="M1080"/>
      <c r="N1080"/>
      <c r="O1080" s="224"/>
      <c r="P1080"/>
      <c r="Q1080"/>
      <c r="R1080"/>
      <c r="S1080"/>
      <c r="T1080"/>
      <c r="U1080"/>
      <c r="V1080"/>
      <c r="W1080"/>
      <c r="Z1080"/>
      <c r="AC1080" s="228"/>
      <c r="AD1080"/>
    </row>
    <row r="1081" spans="1:31" ht="27.75" x14ac:dyDescent="0.2">
      <c r="A1081" s="222"/>
      <c r="B1081" s="223"/>
      <c r="C1081" s="223"/>
      <c r="D1081" s="223"/>
      <c r="E1081"/>
      <c r="F1081" s="224"/>
      <c r="G1081"/>
      <c r="H1081"/>
      <c r="I1081" s="225"/>
      <c r="J1081" s="226"/>
      <c r="K1081"/>
      <c r="L1081"/>
      <c r="M1081"/>
      <c r="N1081"/>
      <c r="O1081" s="224"/>
      <c r="P1081"/>
      <c r="Q1081"/>
      <c r="R1081"/>
      <c r="S1081"/>
      <c r="T1081"/>
      <c r="U1081"/>
      <c r="V1081"/>
      <c r="W1081"/>
      <c r="Z1081"/>
      <c r="AC1081" s="228"/>
      <c r="AD1081"/>
    </row>
    <row r="1082" spans="1:31" ht="27.75" x14ac:dyDescent="0.2">
      <c r="A1082" s="222"/>
      <c r="B1082" s="223"/>
      <c r="C1082" s="223"/>
      <c r="D1082" s="223"/>
      <c r="E1082"/>
      <c r="F1082" s="224"/>
      <c r="G1082"/>
      <c r="H1082"/>
      <c r="I1082" s="225"/>
      <c r="J1082" s="226"/>
      <c r="K1082"/>
      <c r="L1082"/>
      <c r="M1082"/>
      <c r="N1082"/>
      <c r="O1082" s="224"/>
      <c r="P1082"/>
      <c r="Q1082"/>
      <c r="R1082"/>
      <c r="S1082"/>
      <c r="T1082"/>
      <c r="U1082"/>
      <c r="V1082"/>
      <c r="W1082"/>
      <c r="Z1082"/>
      <c r="AC1082" s="228"/>
      <c r="AD1082"/>
    </row>
    <row r="1083" spans="1:31" ht="27.75" x14ac:dyDescent="0.2">
      <c r="A1083" s="222">
        <v>213929</v>
      </c>
      <c r="B1083" s="223" t="s">
        <v>1714</v>
      </c>
      <c r="C1083" s="223" t="s">
        <v>68</v>
      </c>
      <c r="D1083" s="223" t="s">
        <v>242</v>
      </c>
      <c r="E1083" t="s">
        <v>374</v>
      </c>
      <c r="F1083" s="224">
        <v>35413</v>
      </c>
      <c r="G1083" t="s">
        <v>789</v>
      </c>
      <c r="H1083" t="s">
        <v>375</v>
      </c>
      <c r="I1083" s="225" t="s">
        <v>61</v>
      </c>
      <c r="J1083" s="226" t="s">
        <v>353</v>
      </c>
      <c r="K1083">
        <v>2017</v>
      </c>
      <c r="L1083" t="s">
        <v>352</v>
      </c>
      <c r="M1083"/>
      <c r="N1083"/>
      <c r="O1083" s="224"/>
      <c r="P1083"/>
      <c r="Q1083"/>
      <c r="R1083"/>
      <c r="S1083"/>
      <c r="T1083"/>
      <c r="U1083"/>
      <c r="V1083"/>
      <c r="W1083"/>
      <c r="Z1083"/>
      <c r="AC1083" s="228"/>
      <c r="AD1083"/>
      <c r="AE1083" s="53">
        <v>2</v>
      </c>
    </row>
    <row r="1084" spans="1:31" ht="27.75" x14ac:dyDescent="0.2">
      <c r="A1084" s="222">
        <v>213930</v>
      </c>
      <c r="B1084" s="223" t="s">
        <v>1142</v>
      </c>
      <c r="C1084" s="223" t="s">
        <v>1143</v>
      </c>
      <c r="D1084" s="223" t="s">
        <v>332</v>
      </c>
      <c r="E1084" t="s">
        <v>374</v>
      </c>
      <c r="F1084" s="224">
        <v>35830</v>
      </c>
      <c r="G1084" t="s">
        <v>789</v>
      </c>
      <c r="H1084" t="s">
        <v>375</v>
      </c>
      <c r="I1084" s="225" t="s">
        <v>61</v>
      </c>
      <c r="J1084" s="226">
        <v>0</v>
      </c>
      <c r="K1084">
        <v>0</v>
      </c>
      <c r="L1084">
        <v>0</v>
      </c>
      <c r="M1084"/>
      <c r="N1084"/>
      <c r="O1084" s="224"/>
      <c r="P1084"/>
      <c r="Q1084"/>
      <c r="R1084"/>
      <c r="S1084"/>
      <c r="T1084"/>
      <c r="U1084"/>
      <c r="V1084"/>
      <c r="W1084"/>
      <c r="Z1084"/>
      <c r="AC1084" s="228"/>
      <c r="AD1084"/>
      <c r="AE1084" s="53">
        <v>5</v>
      </c>
    </row>
    <row r="1085" spans="1:31" ht="27.75" x14ac:dyDescent="0.2">
      <c r="A1085" s="222">
        <v>213931</v>
      </c>
      <c r="B1085" s="223" t="s">
        <v>845</v>
      </c>
      <c r="C1085" s="223" t="s">
        <v>88</v>
      </c>
      <c r="D1085" s="223" t="s">
        <v>253</v>
      </c>
      <c r="E1085" t="s">
        <v>374</v>
      </c>
      <c r="F1085" s="224">
        <v>35985</v>
      </c>
      <c r="G1085" t="s">
        <v>352</v>
      </c>
      <c r="H1085" t="s">
        <v>375</v>
      </c>
      <c r="I1085" s="225" t="s">
        <v>61</v>
      </c>
      <c r="J1085" s="226" t="s">
        <v>376</v>
      </c>
      <c r="K1085">
        <v>2010</v>
      </c>
      <c r="L1085" t="s">
        <v>352</v>
      </c>
      <c r="M1085"/>
      <c r="N1085"/>
      <c r="O1085" s="224"/>
      <c r="P1085"/>
      <c r="Q1085"/>
      <c r="R1085"/>
      <c r="S1085"/>
      <c r="T1085"/>
      <c r="U1085"/>
      <c r="V1085"/>
      <c r="W1085"/>
      <c r="Z1085"/>
      <c r="AC1085" s="228"/>
      <c r="AD1085"/>
      <c r="AE1085" s="53">
        <v>5</v>
      </c>
    </row>
    <row r="1086" spans="1:31" ht="27.75" x14ac:dyDescent="0.2">
      <c r="A1086" s="222">
        <v>213934</v>
      </c>
      <c r="B1086" s="223" t="s">
        <v>773</v>
      </c>
      <c r="C1086" s="223" t="s">
        <v>109</v>
      </c>
      <c r="D1086" s="223" t="s">
        <v>218</v>
      </c>
      <c r="E1086" t="s">
        <v>374</v>
      </c>
      <c r="F1086" s="224">
        <v>35541</v>
      </c>
      <c r="G1086" t="s">
        <v>572</v>
      </c>
      <c r="H1086" t="s">
        <v>375</v>
      </c>
      <c r="I1086" s="225" t="s">
        <v>609</v>
      </c>
      <c r="J1086" s="226">
        <v>0</v>
      </c>
      <c r="K1086">
        <v>0</v>
      </c>
      <c r="L1086">
        <v>0</v>
      </c>
      <c r="M1086"/>
      <c r="N1086"/>
      <c r="O1086" s="224"/>
      <c r="P1086"/>
      <c r="Q1086"/>
      <c r="R1086"/>
      <c r="S1086"/>
      <c r="T1086"/>
      <c r="U1086"/>
      <c r="V1086"/>
      <c r="W1086"/>
      <c r="Z1086"/>
      <c r="AC1086" s="227"/>
      <c r="AD1086" t="s">
        <v>660</v>
      </c>
      <c r="AE1086" s="53" t="s">
        <v>2170</v>
      </c>
    </row>
    <row r="1087" spans="1:31" ht="27.75" x14ac:dyDescent="0.2">
      <c r="A1087" s="222">
        <v>213937</v>
      </c>
      <c r="B1087" s="223" t="s">
        <v>1363</v>
      </c>
      <c r="C1087" s="223" t="s">
        <v>157</v>
      </c>
      <c r="D1087" s="223" t="s">
        <v>1364</v>
      </c>
      <c r="E1087" t="s">
        <v>373</v>
      </c>
      <c r="F1087" s="224">
        <v>35947</v>
      </c>
      <c r="G1087" t="s">
        <v>789</v>
      </c>
      <c r="H1087" t="s">
        <v>375</v>
      </c>
      <c r="I1087" s="225" t="s">
        <v>61</v>
      </c>
      <c r="J1087" s="226">
        <v>0</v>
      </c>
      <c r="K1087">
        <v>0</v>
      </c>
      <c r="L1087">
        <v>0</v>
      </c>
      <c r="M1087"/>
      <c r="N1087"/>
      <c r="O1087" s="224"/>
      <c r="P1087"/>
      <c r="Q1087"/>
      <c r="R1087"/>
      <c r="S1087"/>
      <c r="T1087"/>
      <c r="U1087"/>
      <c r="V1087"/>
      <c r="W1087"/>
      <c r="Z1087"/>
      <c r="AC1087" s="228"/>
      <c r="AD1087"/>
      <c r="AE1087" s="53">
        <v>4</v>
      </c>
    </row>
    <row r="1088" spans="1:31" ht="27.75" x14ac:dyDescent="0.2">
      <c r="A1088" s="222"/>
      <c r="B1088" s="223"/>
      <c r="C1088" s="223"/>
      <c r="D1088" s="223"/>
      <c r="E1088"/>
      <c r="F1088" s="224"/>
      <c r="G1088"/>
      <c r="H1088"/>
      <c r="I1088" s="225"/>
      <c r="J1088" s="226"/>
      <c r="K1088"/>
      <c r="L1088"/>
      <c r="M1088"/>
      <c r="N1088"/>
      <c r="O1088" s="224"/>
      <c r="P1088"/>
      <c r="Q1088"/>
      <c r="R1088"/>
      <c r="S1088"/>
      <c r="T1088"/>
      <c r="U1088"/>
      <c r="V1088"/>
      <c r="W1088"/>
      <c r="Z1088"/>
      <c r="AC1088" s="228"/>
      <c r="AD1088"/>
    </row>
    <row r="1089" spans="1:31" ht="27.75" x14ac:dyDescent="0.2">
      <c r="A1089" s="222">
        <v>213944</v>
      </c>
      <c r="B1089" s="223" t="s">
        <v>2058</v>
      </c>
      <c r="C1089" s="223" t="s">
        <v>449</v>
      </c>
      <c r="D1089" s="223" t="s">
        <v>1226</v>
      </c>
      <c r="E1089" t="s">
        <v>373</v>
      </c>
      <c r="F1089" s="224">
        <v>33284</v>
      </c>
      <c r="G1089" t="s">
        <v>359</v>
      </c>
      <c r="H1089" t="s">
        <v>375</v>
      </c>
      <c r="I1089" s="225" t="s">
        <v>61</v>
      </c>
      <c r="J1089" s="226" t="s">
        <v>376</v>
      </c>
      <c r="K1089">
        <v>2010</v>
      </c>
      <c r="L1089" t="s">
        <v>359</v>
      </c>
      <c r="M1089"/>
      <c r="N1089"/>
      <c r="O1089" s="224"/>
      <c r="P1089"/>
      <c r="Q1089"/>
      <c r="R1089"/>
      <c r="S1089"/>
      <c r="T1089"/>
      <c r="U1089"/>
      <c r="V1089"/>
      <c r="W1089"/>
      <c r="Z1089"/>
      <c r="AC1089" s="228"/>
      <c r="AD1089"/>
      <c r="AE1089" s="53">
        <v>3</v>
      </c>
    </row>
    <row r="1090" spans="1:31" ht="27.75" x14ac:dyDescent="0.2">
      <c r="A1090" s="222">
        <v>213945</v>
      </c>
      <c r="B1090" s="223" t="s">
        <v>2059</v>
      </c>
      <c r="C1090" s="223" t="s">
        <v>1245</v>
      </c>
      <c r="D1090" s="223" t="s">
        <v>2060</v>
      </c>
      <c r="E1090" t="s">
        <v>373</v>
      </c>
      <c r="F1090" s="224">
        <v>34724</v>
      </c>
      <c r="G1090" t="s">
        <v>360</v>
      </c>
      <c r="H1090" t="s">
        <v>375</v>
      </c>
      <c r="I1090" s="225" t="s">
        <v>61</v>
      </c>
      <c r="J1090" s="226" t="s">
        <v>353</v>
      </c>
      <c r="K1090">
        <v>2013</v>
      </c>
      <c r="L1090" t="s">
        <v>362</v>
      </c>
      <c r="M1090"/>
      <c r="N1090"/>
      <c r="O1090" s="224"/>
      <c r="P1090"/>
      <c r="Q1090"/>
      <c r="R1090"/>
      <c r="S1090"/>
      <c r="T1090"/>
      <c r="U1090"/>
      <c r="V1090"/>
      <c r="W1090"/>
      <c r="Z1090"/>
      <c r="AC1090" s="228"/>
      <c r="AD1090"/>
      <c r="AE1090" s="53">
        <v>3</v>
      </c>
    </row>
    <row r="1091" spans="1:31" ht="27.75" x14ac:dyDescent="0.2">
      <c r="A1091" s="222">
        <v>213946</v>
      </c>
      <c r="B1091" s="223" t="s">
        <v>1482</v>
      </c>
      <c r="C1091" s="223" t="s">
        <v>151</v>
      </c>
      <c r="D1091" s="223" t="s">
        <v>2061</v>
      </c>
      <c r="E1091" t="s">
        <v>373</v>
      </c>
      <c r="F1091" s="224">
        <v>27665</v>
      </c>
      <c r="G1091" t="s">
        <v>1483</v>
      </c>
      <c r="H1091" t="s">
        <v>375</v>
      </c>
      <c r="I1091" s="225" t="s">
        <v>61</v>
      </c>
      <c r="J1091" s="226" t="s">
        <v>353</v>
      </c>
      <c r="K1091">
        <v>2015</v>
      </c>
      <c r="L1091" t="s">
        <v>352</v>
      </c>
      <c r="M1091"/>
      <c r="N1091"/>
      <c r="O1091" s="224"/>
      <c r="P1091"/>
      <c r="Q1091"/>
      <c r="R1091"/>
      <c r="S1091"/>
      <c r="T1091"/>
      <c r="U1091"/>
      <c r="V1091"/>
      <c r="W1091"/>
      <c r="Z1091"/>
      <c r="AC1091" s="228"/>
      <c r="AD1091"/>
      <c r="AE1091" s="53">
        <v>1</v>
      </c>
    </row>
    <row r="1092" spans="1:31" ht="27.75" x14ac:dyDescent="0.2">
      <c r="A1092" s="222">
        <v>213950</v>
      </c>
      <c r="B1092" s="223" t="s">
        <v>843</v>
      </c>
      <c r="C1092" s="223" t="s">
        <v>107</v>
      </c>
      <c r="D1092" s="223" t="s">
        <v>330</v>
      </c>
      <c r="E1092">
        <v>0</v>
      </c>
      <c r="F1092" s="224">
        <v>0</v>
      </c>
      <c r="G1092">
        <v>0</v>
      </c>
      <c r="H1092">
        <v>0</v>
      </c>
      <c r="I1092" s="225" t="s">
        <v>609</v>
      </c>
      <c r="J1092" s="226">
        <v>0</v>
      </c>
      <c r="K1092">
        <v>0</v>
      </c>
      <c r="L1092">
        <v>0</v>
      </c>
      <c r="M1092"/>
      <c r="N1092"/>
      <c r="O1092" s="224"/>
      <c r="P1092" t="e">
        <v>#N/A</v>
      </c>
      <c r="Q1092"/>
      <c r="R1092"/>
      <c r="S1092"/>
      <c r="T1092"/>
      <c r="U1092"/>
      <c r="V1092"/>
      <c r="W1092"/>
      <c r="Z1092"/>
      <c r="AC1092" s="227"/>
      <c r="AD1092" t="s">
        <v>660</v>
      </c>
      <c r="AE1092" s="53" t="s">
        <v>2170</v>
      </c>
    </row>
    <row r="1093" spans="1:31" ht="27.75" x14ac:dyDescent="0.2">
      <c r="A1093" s="222"/>
      <c r="B1093" s="223"/>
      <c r="C1093" s="223"/>
      <c r="D1093" s="223"/>
      <c r="E1093"/>
      <c r="F1093" s="224"/>
      <c r="G1093"/>
      <c r="H1093"/>
      <c r="I1093" s="225"/>
      <c r="J1093" s="226"/>
      <c r="K1093"/>
      <c r="L1093"/>
      <c r="M1093"/>
      <c r="N1093"/>
      <c r="O1093" s="224"/>
      <c r="P1093"/>
      <c r="Q1093"/>
      <c r="R1093"/>
      <c r="S1093"/>
      <c r="T1093"/>
      <c r="U1093"/>
      <c r="V1093"/>
      <c r="W1093"/>
      <c r="Z1093"/>
      <c r="AC1093" s="228"/>
      <c r="AD1093"/>
    </row>
    <row r="1094" spans="1:31" ht="27.75" x14ac:dyDescent="0.2">
      <c r="A1094" s="222">
        <v>213953</v>
      </c>
      <c r="B1094" s="223" t="s">
        <v>1220</v>
      </c>
      <c r="C1094" s="223" t="s">
        <v>491</v>
      </c>
      <c r="D1094" s="223" t="s">
        <v>770</v>
      </c>
      <c r="E1094" t="s">
        <v>373</v>
      </c>
      <c r="F1094" s="224">
        <v>36178</v>
      </c>
      <c r="G1094" t="s">
        <v>573</v>
      </c>
      <c r="H1094" t="s">
        <v>375</v>
      </c>
      <c r="I1094" s="225" t="s">
        <v>609</v>
      </c>
      <c r="J1094" s="226" t="s">
        <v>353</v>
      </c>
      <c r="K1094">
        <v>2017</v>
      </c>
      <c r="L1094" t="s">
        <v>361</v>
      </c>
      <c r="M1094"/>
      <c r="N1094"/>
      <c r="O1094" s="224"/>
      <c r="P1094"/>
      <c r="Q1094"/>
      <c r="R1094"/>
      <c r="S1094"/>
      <c r="T1094"/>
      <c r="U1094"/>
      <c r="V1094"/>
      <c r="W1094"/>
      <c r="Z1094"/>
      <c r="AC1094" s="227"/>
      <c r="AD1094" t="s">
        <v>660</v>
      </c>
      <c r="AE1094" s="53" t="s">
        <v>2166</v>
      </c>
    </row>
    <row r="1095" spans="1:31" ht="27.75" x14ac:dyDescent="0.2">
      <c r="A1095" s="222"/>
      <c r="B1095" s="223"/>
      <c r="C1095" s="223"/>
      <c r="D1095" s="223"/>
      <c r="E1095"/>
      <c r="F1095" s="224"/>
      <c r="G1095"/>
      <c r="H1095"/>
      <c r="I1095" s="225"/>
      <c r="J1095" s="226"/>
      <c r="K1095"/>
      <c r="L1095"/>
      <c r="M1095"/>
      <c r="N1095"/>
      <c r="O1095" s="224"/>
      <c r="P1095"/>
      <c r="Q1095"/>
      <c r="R1095"/>
      <c r="S1095"/>
      <c r="T1095"/>
      <c r="U1095"/>
      <c r="V1095"/>
      <c r="W1095"/>
      <c r="Z1095"/>
      <c r="AC1095" s="228"/>
      <c r="AD1095"/>
    </row>
    <row r="1096" spans="1:31" ht="27.75" x14ac:dyDescent="0.2">
      <c r="A1096" s="222">
        <v>213958</v>
      </c>
      <c r="B1096" s="223" t="s">
        <v>1573</v>
      </c>
      <c r="C1096" s="223" t="s">
        <v>68</v>
      </c>
      <c r="D1096" s="223" t="s">
        <v>257</v>
      </c>
      <c r="E1096" t="s">
        <v>373</v>
      </c>
      <c r="F1096" s="224">
        <v>33267</v>
      </c>
      <c r="G1096" t="s">
        <v>362</v>
      </c>
      <c r="H1096" t="s">
        <v>375</v>
      </c>
      <c r="I1096" s="225" t="s">
        <v>61</v>
      </c>
      <c r="J1096" s="226" t="s">
        <v>376</v>
      </c>
      <c r="K1096">
        <v>2008</v>
      </c>
      <c r="L1096" t="s">
        <v>352</v>
      </c>
      <c r="M1096"/>
      <c r="N1096"/>
      <c r="O1096" s="224"/>
      <c r="P1096"/>
      <c r="Q1096"/>
      <c r="R1096"/>
      <c r="S1096"/>
      <c r="T1096"/>
      <c r="U1096"/>
      <c r="V1096"/>
      <c r="W1096"/>
      <c r="Z1096"/>
      <c r="AC1096" s="228"/>
      <c r="AD1096"/>
      <c r="AE1096" s="53">
        <v>2</v>
      </c>
    </row>
    <row r="1097" spans="1:31" ht="27.75" x14ac:dyDescent="0.2">
      <c r="A1097" s="222"/>
      <c r="B1097" s="223"/>
      <c r="C1097" s="223"/>
      <c r="D1097" s="223"/>
      <c r="E1097"/>
      <c r="F1097" s="224"/>
      <c r="G1097"/>
      <c r="H1097"/>
      <c r="I1097" s="225"/>
      <c r="J1097" s="226"/>
      <c r="K1097"/>
      <c r="L1097"/>
      <c r="M1097"/>
      <c r="N1097"/>
      <c r="O1097" s="224"/>
      <c r="P1097"/>
      <c r="Q1097"/>
      <c r="R1097"/>
      <c r="S1097"/>
      <c r="T1097"/>
      <c r="U1097"/>
      <c r="V1097"/>
      <c r="W1097"/>
      <c r="Z1097"/>
      <c r="AC1097" s="228"/>
      <c r="AD1097"/>
    </row>
    <row r="1098" spans="1:31" ht="27.75" x14ac:dyDescent="0.2">
      <c r="A1098" s="222"/>
      <c r="B1098" s="223"/>
      <c r="C1098" s="223"/>
      <c r="D1098" s="223"/>
      <c r="E1098"/>
      <c r="F1098" s="224"/>
      <c r="G1098"/>
      <c r="H1098"/>
      <c r="I1098" s="225"/>
      <c r="J1098" s="226"/>
      <c r="K1098"/>
      <c r="L1098"/>
      <c r="M1098"/>
      <c r="N1098"/>
      <c r="O1098" s="224"/>
      <c r="P1098"/>
      <c r="Q1098"/>
      <c r="R1098"/>
      <c r="S1098"/>
      <c r="T1098"/>
      <c r="U1098"/>
      <c r="V1098"/>
      <c r="W1098"/>
      <c r="Z1098"/>
      <c r="AC1098" s="228"/>
      <c r="AD1098"/>
    </row>
    <row r="1099" spans="1:31" ht="27.75" x14ac:dyDescent="0.2">
      <c r="A1099" s="222"/>
      <c r="B1099" s="223"/>
      <c r="C1099" s="223"/>
      <c r="D1099" s="223"/>
      <c r="E1099"/>
      <c r="F1099" s="224"/>
      <c r="G1099"/>
      <c r="H1099"/>
      <c r="I1099" s="225"/>
      <c r="J1099" s="226"/>
      <c r="K1099"/>
      <c r="L1099"/>
      <c r="M1099"/>
      <c r="N1099"/>
      <c r="O1099" s="224"/>
      <c r="P1099"/>
      <c r="Q1099"/>
      <c r="R1099"/>
      <c r="S1099"/>
      <c r="T1099"/>
      <c r="U1099"/>
      <c r="V1099"/>
      <c r="W1099"/>
      <c r="Z1099"/>
      <c r="AC1099" s="228"/>
      <c r="AD1099"/>
    </row>
    <row r="1100" spans="1:31" ht="27.75" x14ac:dyDescent="0.2">
      <c r="A1100" s="222"/>
      <c r="B1100" s="223"/>
      <c r="C1100" s="223"/>
      <c r="D1100" s="223"/>
      <c r="E1100"/>
      <c r="F1100" s="224"/>
      <c r="G1100"/>
      <c r="H1100"/>
      <c r="I1100" s="225"/>
      <c r="J1100" s="226"/>
      <c r="K1100"/>
      <c r="L1100"/>
      <c r="M1100"/>
      <c r="N1100"/>
      <c r="O1100" s="224"/>
      <c r="P1100"/>
      <c r="Q1100"/>
      <c r="R1100"/>
      <c r="S1100"/>
      <c r="T1100"/>
      <c r="U1100"/>
      <c r="V1100"/>
      <c r="W1100"/>
      <c r="Z1100"/>
      <c r="AC1100" s="228"/>
      <c r="AD1100"/>
    </row>
    <row r="1101" spans="1:31" ht="27.75" x14ac:dyDescent="0.2">
      <c r="A1101" s="222"/>
      <c r="B1101" s="223"/>
      <c r="C1101" s="223"/>
      <c r="D1101" s="223"/>
      <c r="E1101"/>
      <c r="F1101" s="224"/>
      <c r="G1101"/>
      <c r="H1101"/>
      <c r="I1101" s="225"/>
      <c r="J1101" s="226"/>
      <c r="K1101"/>
      <c r="L1101"/>
      <c r="M1101"/>
      <c r="N1101"/>
      <c r="O1101" s="224"/>
      <c r="P1101"/>
      <c r="Q1101"/>
      <c r="R1101"/>
      <c r="S1101"/>
      <c r="T1101"/>
      <c r="U1101"/>
      <c r="V1101"/>
      <c r="W1101"/>
      <c r="Z1101"/>
      <c r="AC1101" s="228"/>
      <c r="AD1101"/>
    </row>
    <row r="1102" spans="1:31" ht="27.75" x14ac:dyDescent="0.2">
      <c r="A1102" s="222"/>
      <c r="B1102" s="223"/>
      <c r="C1102" s="223"/>
      <c r="D1102" s="223"/>
      <c r="E1102"/>
      <c r="F1102" s="224"/>
      <c r="G1102"/>
      <c r="H1102"/>
      <c r="I1102" s="225"/>
      <c r="J1102" s="226"/>
      <c r="K1102"/>
      <c r="L1102"/>
      <c r="M1102"/>
      <c r="N1102"/>
      <c r="O1102" s="224"/>
      <c r="P1102"/>
      <c r="Q1102"/>
      <c r="R1102"/>
      <c r="S1102"/>
      <c r="T1102"/>
      <c r="U1102"/>
      <c r="V1102"/>
      <c r="W1102"/>
      <c r="Z1102"/>
      <c r="AC1102" s="228"/>
      <c r="AD1102"/>
    </row>
    <row r="1103" spans="1:31" ht="27.75" x14ac:dyDescent="0.2">
      <c r="A1103" s="222">
        <v>213979</v>
      </c>
      <c r="B1103" s="223" t="s">
        <v>2062</v>
      </c>
      <c r="C1103" s="223" t="s">
        <v>128</v>
      </c>
      <c r="D1103" s="223" t="s">
        <v>1934</v>
      </c>
      <c r="E1103" t="s">
        <v>374</v>
      </c>
      <c r="F1103" s="224">
        <v>35803</v>
      </c>
      <c r="G1103" t="s">
        <v>1225</v>
      </c>
      <c r="H1103" t="s">
        <v>375</v>
      </c>
      <c r="I1103" s="225" t="s">
        <v>609</v>
      </c>
      <c r="J1103" s="226">
        <v>0</v>
      </c>
      <c r="K1103">
        <v>0</v>
      </c>
      <c r="L1103">
        <v>0</v>
      </c>
      <c r="M1103"/>
      <c r="N1103"/>
      <c r="O1103" s="224"/>
      <c r="P1103"/>
      <c r="Q1103"/>
      <c r="R1103"/>
      <c r="S1103"/>
      <c r="T1103"/>
      <c r="U1103"/>
      <c r="V1103"/>
      <c r="W1103"/>
      <c r="Z1103"/>
      <c r="AC1103" s="227"/>
      <c r="AD1103" t="s">
        <v>660</v>
      </c>
      <c r="AE1103" s="53" t="s">
        <v>2166</v>
      </c>
    </row>
    <row r="1104" spans="1:31" ht="27.75" x14ac:dyDescent="0.2">
      <c r="A1104" s="222"/>
      <c r="B1104" s="223"/>
      <c r="C1104" s="223"/>
      <c r="D1104" s="223"/>
      <c r="E1104"/>
      <c r="F1104" s="224"/>
      <c r="G1104"/>
      <c r="H1104"/>
      <c r="I1104" s="225"/>
      <c r="J1104" s="226"/>
      <c r="K1104"/>
      <c r="L1104"/>
      <c r="M1104"/>
      <c r="N1104"/>
      <c r="O1104" s="224"/>
      <c r="P1104"/>
      <c r="Q1104"/>
      <c r="R1104"/>
      <c r="S1104"/>
      <c r="T1104"/>
      <c r="U1104"/>
      <c r="V1104"/>
      <c r="W1104"/>
      <c r="Z1104"/>
      <c r="AC1104" s="228"/>
      <c r="AD1104"/>
    </row>
    <row r="1105" spans="1:31" ht="27.75" x14ac:dyDescent="0.2">
      <c r="A1105" s="222">
        <v>213987</v>
      </c>
      <c r="B1105" s="223" t="s">
        <v>1516</v>
      </c>
      <c r="C1105" s="223" t="s">
        <v>105</v>
      </c>
      <c r="D1105" s="223" t="s">
        <v>248</v>
      </c>
      <c r="E1105" t="s">
        <v>374</v>
      </c>
      <c r="F1105" s="224">
        <v>31200</v>
      </c>
      <c r="G1105" t="s">
        <v>1517</v>
      </c>
      <c r="H1105" t="s">
        <v>375</v>
      </c>
      <c r="I1105" s="225" t="s">
        <v>61</v>
      </c>
      <c r="J1105" s="226" t="s">
        <v>376</v>
      </c>
      <c r="K1105">
        <v>2002</v>
      </c>
      <c r="L1105" t="s">
        <v>352</v>
      </c>
      <c r="M1105"/>
      <c r="N1105"/>
      <c r="O1105" s="224"/>
      <c r="P1105"/>
      <c r="Q1105"/>
      <c r="R1105"/>
      <c r="S1105"/>
      <c r="T1105"/>
      <c r="U1105"/>
      <c r="V1105"/>
      <c r="W1105"/>
      <c r="Z1105"/>
      <c r="AC1105" s="228"/>
      <c r="AD1105"/>
      <c r="AE1105" s="53">
        <v>1</v>
      </c>
    </row>
    <row r="1106" spans="1:31" ht="27.75" x14ac:dyDescent="0.2">
      <c r="A1106" s="222">
        <v>213988</v>
      </c>
      <c r="B1106" s="223" t="s">
        <v>1101</v>
      </c>
      <c r="C1106" s="223" t="s">
        <v>94</v>
      </c>
      <c r="D1106" s="223" t="s">
        <v>224</v>
      </c>
      <c r="E1106" t="s">
        <v>374</v>
      </c>
      <c r="F1106" s="224">
        <v>35330</v>
      </c>
      <c r="G1106" t="s">
        <v>352</v>
      </c>
      <c r="H1106" t="s">
        <v>375</v>
      </c>
      <c r="I1106" s="225" t="s">
        <v>61</v>
      </c>
      <c r="J1106" s="226" t="s">
        <v>353</v>
      </c>
      <c r="K1106">
        <v>2014</v>
      </c>
      <c r="L1106" t="s">
        <v>361</v>
      </c>
      <c r="M1106"/>
      <c r="N1106"/>
      <c r="O1106" s="224"/>
      <c r="P1106"/>
      <c r="Q1106"/>
      <c r="R1106"/>
      <c r="S1106"/>
      <c r="T1106"/>
      <c r="U1106"/>
      <c r="V1106"/>
      <c r="W1106"/>
      <c r="Z1106"/>
      <c r="AC1106" s="227"/>
      <c r="AD1106"/>
      <c r="AE1106" s="53">
        <v>6</v>
      </c>
    </row>
    <row r="1107" spans="1:31" ht="27.75" x14ac:dyDescent="0.2">
      <c r="A1107" s="222">
        <v>213990</v>
      </c>
      <c r="B1107" s="223" t="s">
        <v>1593</v>
      </c>
      <c r="C1107" s="223" t="s">
        <v>123</v>
      </c>
      <c r="D1107" s="223" t="s">
        <v>269</v>
      </c>
      <c r="E1107" t="s">
        <v>374</v>
      </c>
      <c r="F1107" s="224">
        <v>33657</v>
      </c>
      <c r="G1107" t="s">
        <v>789</v>
      </c>
      <c r="H1107" t="s">
        <v>375</v>
      </c>
      <c r="I1107" s="225" t="s">
        <v>61</v>
      </c>
      <c r="J1107" s="226" t="s">
        <v>376</v>
      </c>
      <c r="K1107">
        <v>2016</v>
      </c>
      <c r="L1107" t="s">
        <v>352</v>
      </c>
      <c r="M1107"/>
      <c r="N1107"/>
      <c r="O1107" s="224"/>
      <c r="P1107"/>
      <c r="Q1107"/>
      <c r="R1107"/>
      <c r="S1107"/>
      <c r="T1107"/>
      <c r="U1107"/>
      <c r="V1107"/>
      <c r="W1107"/>
      <c r="Z1107"/>
      <c r="AC1107" s="228"/>
      <c r="AD1107"/>
      <c r="AE1107" s="53">
        <v>2</v>
      </c>
    </row>
    <row r="1108" spans="1:31" ht="27.75" x14ac:dyDescent="0.2">
      <c r="A1108" s="222"/>
      <c r="B1108" s="223"/>
      <c r="C1108" s="223"/>
      <c r="D1108" s="223"/>
      <c r="E1108"/>
      <c r="F1108" s="224"/>
      <c r="G1108"/>
      <c r="H1108"/>
      <c r="I1108" s="225"/>
      <c r="J1108" s="226"/>
      <c r="K1108"/>
      <c r="L1108"/>
      <c r="M1108"/>
      <c r="N1108"/>
      <c r="O1108" s="224"/>
      <c r="P1108"/>
      <c r="Q1108"/>
      <c r="R1108"/>
      <c r="S1108"/>
      <c r="T1108"/>
      <c r="U1108"/>
      <c r="V1108"/>
      <c r="W1108"/>
      <c r="Z1108"/>
      <c r="AC1108" s="228"/>
      <c r="AD1108"/>
    </row>
    <row r="1109" spans="1:31" ht="27.75" x14ac:dyDescent="0.2">
      <c r="A1109" s="222">
        <v>213992</v>
      </c>
      <c r="B1109" s="223" t="s">
        <v>2063</v>
      </c>
      <c r="C1109" s="223" t="s">
        <v>1106</v>
      </c>
      <c r="D1109" s="223" t="s">
        <v>242</v>
      </c>
      <c r="E1109" t="s">
        <v>374</v>
      </c>
      <c r="F1109" s="224">
        <v>35398</v>
      </c>
      <c r="G1109" t="s">
        <v>1107</v>
      </c>
      <c r="H1109" t="s">
        <v>375</v>
      </c>
      <c r="I1109" s="225" t="s">
        <v>61</v>
      </c>
      <c r="J1109" s="226" t="s">
        <v>353</v>
      </c>
      <c r="K1109">
        <v>2014</v>
      </c>
      <c r="L1109" t="s">
        <v>367</v>
      </c>
      <c r="M1109"/>
      <c r="N1109"/>
      <c r="O1109" s="224"/>
      <c r="P1109"/>
      <c r="Q1109"/>
      <c r="R1109"/>
      <c r="S1109"/>
      <c r="T1109"/>
      <c r="U1109"/>
      <c r="V1109"/>
      <c r="W1109"/>
      <c r="Z1109"/>
      <c r="AC1109" s="228"/>
      <c r="AD1109"/>
      <c r="AE1109" s="53">
        <v>6</v>
      </c>
    </row>
    <row r="1110" spans="1:31" ht="27.75" x14ac:dyDescent="0.2">
      <c r="A1110" s="222"/>
      <c r="B1110" s="223"/>
      <c r="C1110" s="223"/>
      <c r="D1110" s="223"/>
      <c r="E1110"/>
      <c r="F1110" s="224"/>
      <c r="G1110"/>
      <c r="H1110"/>
      <c r="I1110" s="225"/>
      <c r="J1110" s="226"/>
      <c r="K1110"/>
      <c r="L1110"/>
      <c r="M1110"/>
      <c r="N1110"/>
      <c r="O1110" s="224"/>
      <c r="P1110"/>
      <c r="Q1110"/>
      <c r="R1110"/>
      <c r="S1110"/>
      <c r="T1110"/>
      <c r="U1110"/>
      <c r="V1110"/>
      <c r="W1110"/>
      <c r="Z1110"/>
      <c r="AC1110" s="228"/>
      <c r="AD1110"/>
    </row>
    <row r="1111" spans="1:31" ht="27.75" x14ac:dyDescent="0.2">
      <c r="A1111" s="222">
        <v>213994</v>
      </c>
      <c r="B1111" s="223" t="s">
        <v>1581</v>
      </c>
      <c r="C1111" s="223" t="s">
        <v>496</v>
      </c>
      <c r="D1111" s="223" t="s">
        <v>246</v>
      </c>
      <c r="E1111" t="s">
        <v>374</v>
      </c>
      <c r="F1111" s="224">
        <v>33489</v>
      </c>
      <c r="G1111" t="s">
        <v>789</v>
      </c>
      <c r="H1111" t="s">
        <v>375</v>
      </c>
      <c r="I1111" s="225" t="s">
        <v>61</v>
      </c>
      <c r="J1111" s="226">
        <v>0</v>
      </c>
      <c r="K1111">
        <v>0</v>
      </c>
      <c r="L1111">
        <v>0</v>
      </c>
      <c r="M1111"/>
      <c r="N1111"/>
      <c r="O1111" s="224"/>
      <c r="P1111"/>
      <c r="Q1111"/>
      <c r="R1111"/>
      <c r="S1111"/>
      <c r="T1111"/>
      <c r="U1111"/>
      <c r="V1111"/>
      <c r="W1111"/>
      <c r="Z1111"/>
      <c r="AC1111" s="228"/>
      <c r="AD1111"/>
      <c r="AE1111" s="53">
        <v>1</v>
      </c>
    </row>
    <row r="1112" spans="1:31" ht="27.75" x14ac:dyDescent="0.2">
      <c r="A1112" s="222">
        <v>213996</v>
      </c>
      <c r="B1112" s="223" t="s">
        <v>1729</v>
      </c>
      <c r="C1112" s="223" t="s">
        <v>94</v>
      </c>
      <c r="D1112" s="223" t="s">
        <v>2064</v>
      </c>
      <c r="E1112" t="s">
        <v>374</v>
      </c>
      <c r="F1112" s="224">
        <v>35450</v>
      </c>
      <c r="G1112" t="s">
        <v>789</v>
      </c>
      <c r="H1112" t="s">
        <v>375</v>
      </c>
      <c r="I1112" s="225" t="s">
        <v>61</v>
      </c>
      <c r="J1112" s="226" t="s">
        <v>376</v>
      </c>
      <c r="K1112">
        <v>2014</v>
      </c>
      <c r="L1112" t="s">
        <v>352</v>
      </c>
      <c r="M1112"/>
      <c r="N1112"/>
      <c r="O1112" s="224"/>
      <c r="P1112"/>
      <c r="Q1112"/>
      <c r="R1112"/>
      <c r="S1112"/>
      <c r="T1112"/>
      <c r="U1112"/>
      <c r="V1112"/>
      <c r="W1112"/>
      <c r="Z1112"/>
      <c r="AC1112" s="228"/>
      <c r="AD1112"/>
      <c r="AE1112" s="53">
        <v>2</v>
      </c>
    </row>
    <row r="1113" spans="1:31" ht="27.75" x14ac:dyDescent="0.2">
      <c r="A1113" s="222"/>
      <c r="B1113" s="223"/>
      <c r="C1113" s="223"/>
      <c r="D1113" s="223"/>
      <c r="E1113"/>
      <c r="F1113" s="224"/>
      <c r="G1113"/>
      <c r="H1113"/>
      <c r="I1113" s="225"/>
      <c r="J1113" s="226"/>
      <c r="K1113"/>
      <c r="L1113"/>
      <c r="M1113"/>
      <c r="N1113"/>
      <c r="O1113" s="224"/>
      <c r="P1113"/>
      <c r="Q1113"/>
      <c r="R1113"/>
      <c r="S1113"/>
      <c r="T1113"/>
      <c r="U1113"/>
      <c r="V1113"/>
      <c r="W1113"/>
      <c r="Z1113"/>
      <c r="AC1113" s="228"/>
      <c r="AD1113"/>
    </row>
    <row r="1114" spans="1:31" ht="27.75" x14ac:dyDescent="0.2">
      <c r="A1114" s="222">
        <v>214001</v>
      </c>
      <c r="B1114" s="223" t="s">
        <v>973</v>
      </c>
      <c r="C1114" s="223" t="s">
        <v>974</v>
      </c>
      <c r="D1114" s="223" t="s">
        <v>254</v>
      </c>
      <c r="E1114" t="s">
        <v>374</v>
      </c>
      <c r="F1114" s="224">
        <v>32729</v>
      </c>
      <c r="G1114" t="s">
        <v>789</v>
      </c>
      <c r="H1114" t="s">
        <v>375</v>
      </c>
      <c r="I1114" s="225" t="s">
        <v>61</v>
      </c>
      <c r="J1114" s="226" t="s">
        <v>353</v>
      </c>
      <c r="K1114">
        <v>2007</v>
      </c>
      <c r="L1114" t="s">
        <v>352</v>
      </c>
      <c r="M1114"/>
      <c r="N1114"/>
      <c r="O1114" s="224"/>
      <c r="P1114"/>
      <c r="Q1114"/>
      <c r="R1114"/>
      <c r="S1114"/>
      <c r="T1114"/>
      <c r="U1114"/>
      <c r="V1114"/>
      <c r="W1114"/>
      <c r="Z1114"/>
      <c r="AC1114" s="227"/>
      <c r="AD1114"/>
      <c r="AE1114" s="53">
        <v>6</v>
      </c>
    </row>
    <row r="1115" spans="1:31" ht="27.75" x14ac:dyDescent="0.2">
      <c r="A1115" s="222">
        <v>214004</v>
      </c>
      <c r="B1115" s="223" t="s">
        <v>1803</v>
      </c>
      <c r="C1115" s="223" t="s">
        <v>111</v>
      </c>
      <c r="D1115" s="223" t="s">
        <v>1804</v>
      </c>
      <c r="E1115" t="s">
        <v>373</v>
      </c>
      <c r="F1115" s="224">
        <v>36409</v>
      </c>
      <c r="G1115" t="s">
        <v>369</v>
      </c>
      <c r="H1115" t="s">
        <v>375</v>
      </c>
      <c r="I1115" s="225" t="s">
        <v>61</v>
      </c>
      <c r="J1115" s="226" t="s">
        <v>376</v>
      </c>
      <c r="K1115">
        <v>2017</v>
      </c>
      <c r="L1115" t="s">
        <v>367</v>
      </c>
      <c r="M1115"/>
      <c r="N1115"/>
      <c r="O1115" s="224"/>
      <c r="P1115"/>
      <c r="Q1115"/>
      <c r="R1115"/>
      <c r="S1115"/>
      <c r="T1115"/>
      <c r="U1115"/>
      <c r="V1115"/>
      <c r="W1115"/>
      <c r="Z1115"/>
      <c r="AC1115" s="228"/>
      <c r="AD1115"/>
      <c r="AE1115" s="53">
        <v>3</v>
      </c>
    </row>
    <row r="1116" spans="1:31" ht="27.75" x14ac:dyDescent="0.2">
      <c r="A1116" s="222"/>
      <c r="B1116" s="223"/>
      <c r="C1116" s="223"/>
      <c r="D1116" s="223"/>
      <c r="E1116"/>
      <c r="F1116" s="224"/>
      <c r="G1116"/>
      <c r="H1116"/>
      <c r="I1116" s="225"/>
      <c r="J1116" s="226"/>
      <c r="K1116"/>
      <c r="L1116"/>
      <c r="M1116"/>
      <c r="N1116"/>
      <c r="O1116" s="224"/>
      <c r="P1116"/>
      <c r="Q1116"/>
      <c r="R1116"/>
      <c r="S1116"/>
      <c r="T1116"/>
      <c r="U1116"/>
      <c r="V1116"/>
      <c r="W1116"/>
      <c r="Z1116"/>
      <c r="AC1116" s="228"/>
      <c r="AD1116"/>
    </row>
    <row r="1117" spans="1:31" ht="27.75" x14ac:dyDescent="0.2">
      <c r="A1117" s="222"/>
      <c r="B1117" s="223"/>
      <c r="C1117" s="223"/>
      <c r="D1117" s="223"/>
      <c r="E1117"/>
      <c r="F1117" s="224"/>
      <c r="G1117"/>
      <c r="H1117"/>
      <c r="I1117" s="225"/>
      <c r="J1117" s="226"/>
      <c r="K1117"/>
      <c r="L1117"/>
      <c r="M1117"/>
      <c r="N1117"/>
      <c r="O1117" s="224"/>
      <c r="P1117"/>
      <c r="Q1117"/>
      <c r="R1117"/>
      <c r="S1117"/>
      <c r="T1117"/>
      <c r="U1117"/>
      <c r="V1117"/>
      <c r="W1117"/>
      <c r="Z1117"/>
      <c r="AC1117" s="228"/>
      <c r="AD1117"/>
    </row>
    <row r="1118" spans="1:31" ht="27.75" x14ac:dyDescent="0.2">
      <c r="A1118" s="222"/>
      <c r="B1118" s="223"/>
      <c r="C1118" s="223"/>
      <c r="D1118" s="223"/>
      <c r="E1118"/>
      <c r="F1118" s="224"/>
      <c r="G1118"/>
      <c r="H1118"/>
      <c r="I1118" s="225"/>
      <c r="J1118" s="226"/>
      <c r="K1118"/>
      <c r="L1118"/>
      <c r="M1118"/>
      <c r="N1118"/>
      <c r="O1118" s="224"/>
      <c r="P1118"/>
      <c r="Q1118"/>
      <c r="R1118"/>
      <c r="S1118"/>
      <c r="T1118"/>
      <c r="U1118"/>
      <c r="V1118"/>
      <c r="W1118"/>
      <c r="Z1118"/>
      <c r="AC1118" s="228"/>
      <c r="AD1118"/>
    </row>
    <row r="1119" spans="1:31" ht="27.75" x14ac:dyDescent="0.2">
      <c r="A1119" s="222">
        <v>214013</v>
      </c>
      <c r="B1119" s="223" t="s">
        <v>1476</v>
      </c>
      <c r="C1119" s="223" t="s">
        <v>68</v>
      </c>
      <c r="D1119" s="223" t="s">
        <v>2032</v>
      </c>
      <c r="E1119" t="s">
        <v>374</v>
      </c>
      <c r="F1119" s="224">
        <v>36109</v>
      </c>
      <c r="G1119" t="s">
        <v>828</v>
      </c>
      <c r="H1119" t="s">
        <v>375</v>
      </c>
      <c r="I1119" s="225" t="s">
        <v>61</v>
      </c>
      <c r="J1119" s="226" t="s">
        <v>353</v>
      </c>
      <c r="K1119">
        <v>2018</v>
      </c>
      <c r="L1119" t="s">
        <v>354</v>
      </c>
      <c r="M1119"/>
      <c r="N1119"/>
      <c r="O1119" s="224"/>
      <c r="P1119"/>
      <c r="Q1119"/>
      <c r="R1119"/>
      <c r="S1119"/>
      <c r="T1119"/>
      <c r="U1119"/>
      <c r="V1119"/>
      <c r="W1119"/>
      <c r="Z1119"/>
      <c r="AC1119" s="228"/>
      <c r="AD1119"/>
      <c r="AE1119" s="53">
        <v>4</v>
      </c>
    </row>
    <row r="1120" spans="1:31" ht="27.75" x14ac:dyDescent="0.2">
      <c r="A1120" s="222"/>
      <c r="B1120" s="223"/>
      <c r="C1120" s="223"/>
      <c r="D1120" s="223"/>
      <c r="E1120"/>
      <c r="F1120" s="224"/>
      <c r="G1120"/>
      <c r="H1120"/>
      <c r="I1120" s="225"/>
      <c r="J1120" s="226"/>
      <c r="K1120"/>
      <c r="L1120"/>
      <c r="M1120"/>
      <c r="N1120"/>
      <c r="O1120" s="224"/>
      <c r="P1120"/>
      <c r="Q1120"/>
      <c r="R1120"/>
      <c r="S1120"/>
      <c r="T1120"/>
      <c r="U1120"/>
      <c r="V1120"/>
      <c r="W1120"/>
      <c r="Z1120"/>
      <c r="AC1120" s="228"/>
      <c r="AD1120"/>
    </row>
    <row r="1121" spans="1:31" ht="27.75" x14ac:dyDescent="0.2">
      <c r="A1121" s="222">
        <v>214018</v>
      </c>
      <c r="B1121" s="223" t="s">
        <v>953</v>
      </c>
      <c r="C1121" s="223" t="s">
        <v>62</v>
      </c>
      <c r="D1121" s="223" t="s">
        <v>2065</v>
      </c>
      <c r="E1121" t="s">
        <v>374</v>
      </c>
      <c r="F1121" s="224">
        <v>31759</v>
      </c>
      <c r="G1121" t="s">
        <v>789</v>
      </c>
      <c r="H1121" t="s">
        <v>375</v>
      </c>
      <c r="I1121" s="225" t="s">
        <v>61</v>
      </c>
      <c r="J1121" s="226">
        <v>0</v>
      </c>
      <c r="K1121">
        <v>0</v>
      </c>
      <c r="L1121">
        <v>0</v>
      </c>
      <c r="M1121"/>
      <c r="N1121"/>
      <c r="O1121" s="224"/>
      <c r="P1121"/>
      <c r="Q1121"/>
      <c r="R1121"/>
      <c r="S1121"/>
      <c r="T1121"/>
      <c r="U1121"/>
      <c r="V1121"/>
      <c r="W1121"/>
      <c r="Z1121"/>
      <c r="AC1121" s="228"/>
      <c r="AD1121"/>
      <c r="AE1121" s="53">
        <v>5</v>
      </c>
    </row>
    <row r="1122" spans="1:31" ht="27.75" x14ac:dyDescent="0.2">
      <c r="A1122" s="222"/>
      <c r="B1122" s="223"/>
      <c r="C1122" s="223"/>
      <c r="D1122" s="223"/>
      <c r="E1122"/>
      <c r="F1122" s="224"/>
      <c r="G1122"/>
      <c r="H1122"/>
      <c r="I1122" s="225"/>
      <c r="J1122" s="226"/>
      <c r="K1122"/>
      <c r="L1122"/>
      <c r="M1122"/>
      <c r="N1122"/>
      <c r="O1122" s="224"/>
      <c r="P1122"/>
      <c r="Q1122"/>
      <c r="R1122"/>
      <c r="S1122"/>
      <c r="T1122"/>
      <c r="U1122"/>
      <c r="V1122"/>
      <c r="W1122"/>
      <c r="Z1122"/>
      <c r="AC1122" s="228"/>
      <c r="AD1122"/>
    </row>
    <row r="1123" spans="1:31" ht="27.75" x14ac:dyDescent="0.2">
      <c r="A1123" s="222">
        <v>214031</v>
      </c>
      <c r="B1123" s="223" t="s">
        <v>1603</v>
      </c>
      <c r="C1123" s="223" t="s">
        <v>421</v>
      </c>
      <c r="D1123" s="223" t="s">
        <v>279</v>
      </c>
      <c r="E1123" t="s">
        <v>373</v>
      </c>
      <c r="F1123" s="224">
        <v>33901</v>
      </c>
      <c r="G1123" t="s">
        <v>694</v>
      </c>
      <c r="H1123" t="s">
        <v>375</v>
      </c>
      <c r="I1123" s="225" t="s">
        <v>61</v>
      </c>
      <c r="J1123" s="226" t="s">
        <v>376</v>
      </c>
      <c r="K1123">
        <v>2011</v>
      </c>
      <c r="L1123" t="s">
        <v>354</v>
      </c>
      <c r="M1123"/>
      <c r="N1123"/>
      <c r="O1123" s="224"/>
      <c r="P1123"/>
      <c r="Q1123"/>
      <c r="R1123"/>
      <c r="S1123"/>
      <c r="T1123"/>
      <c r="U1123"/>
      <c r="V1123"/>
      <c r="W1123"/>
      <c r="Z1123"/>
      <c r="AC1123" s="228"/>
      <c r="AD1123"/>
      <c r="AE1123" s="53">
        <v>1</v>
      </c>
    </row>
    <row r="1124" spans="1:31" ht="27.75" x14ac:dyDescent="0.2">
      <c r="A1124" s="222"/>
      <c r="B1124" s="223"/>
      <c r="C1124" s="223"/>
      <c r="D1124" s="223"/>
      <c r="E1124"/>
      <c r="F1124" s="224"/>
      <c r="G1124"/>
      <c r="H1124"/>
      <c r="I1124" s="225"/>
      <c r="J1124" s="226"/>
      <c r="K1124"/>
      <c r="L1124"/>
      <c r="M1124"/>
      <c r="N1124"/>
      <c r="O1124" s="224"/>
      <c r="P1124"/>
      <c r="Q1124"/>
      <c r="R1124"/>
      <c r="S1124"/>
      <c r="T1124"/>
      <c r="U1124"/>
      <c r="V1124"/>
      <c r="W1124"/>
      <c r="Z1124"/>
      <c r="AC1124" s="228"/>
      <c r="AD1124"/>
    </row>
    <row r="1125" spans="1:31" ht="27.75" x14ac:dyDescent="0.2">
      <c r="A1125" s="222"/>
      <c r="B1125" s="223"/>
      <c r="C1125" s="223"/>
      <c r="D1125" s="223"/>
      <c r="E1125"/>
      <c r="F1125" s="224"/>
      <c r="G1125"/>
      <c r="H1125"/>
      <c r="I1125" s="225"/>
      <c r="J1125" s="226"/>
      <c r="K1125"/>
      <c r="L1125"/>
      <c r="M1125"/>
      <c r="N1125"/>
      <c r="O1125" s="224"/>
      <c r="P1125"/>
      <c r="Q1125"/>
      <c r="R1125"/>
      <c r="S1125"/>
      <c r="T1125"/>
      <c r="U1125"/>
      <c r="V1125"/>
      <c r="W1125"/>
      <c r="Z1125"/>
      <c r="AC1125" s="228"/>
      <c r="AD1125"/>
    </row>
    <row r="1126" spans="1:31" ht="27.75" x14ac:dyDescent="0.2">
      <c r="A1126" s="222">
        <v>214038</v>
      </c>
      <c r="B1126" s="223" t="s">
        <v>1800</v>
      </c>
      <c r="C1126" s="223" t="s">
        <v>142</v>
      </c>
      <c r="D1126" s="223" t="s">
        <v>222</v>
      </c>
      <c r="E1126" t="s">
        <v>374</v>
      </c>
      <c r="F1126" s="224">
        <v>36339</v>
      </c>
      <c r="G1126" t="s">
        <v>813</v>
      </c>
      <c r="H1126" t="s">
        <v>375</v>
      </c>
      <c r="I1126" s="225" t="s">
        <v>61</v>
      </c>
      <c r="J1126" s="226" t="s">
        <v>353</v>
      </c>
      <c r="K1126">
        <v>2017</v>
      </c>
      <c r="L1126" t="s">
        <v>354</v>
      </c>
      <c r="M1126"/>
      <c r="N1126"/>
      <c r="O1126" s="224"/>
      <c r="P1126"/>
      <c r="Q1126"/>
      <c r="R1126"/>
      <c r="S1126"/>
      <c r="T1126"/>
      <c r="U1126"/>
      <c r="V1126"/>
      <c r="W1126"/>
      <c r="Z1126"/>
      <c r="AC1126" s="228"/>
      <c r="AD1126"/>
      <c r="AE1126" s="53">
        <v>3</v>
      </c>
    </row>
    <row r="1127" spans="1:31" ht="27.75" x14ac:dyDescent="0.2">
      <c r="A1127" s="222"/>
      <c r="B1127" s="223"/>
      <c r="C1127" s="223"/>
      <c r="D1127" s="223"/>
      <c r="E1127"/>
      <c r="F1127" s="224"/>
      <c r="G1127"/>
      <c r="H1127"/>
      <c r="I1127" s="225"/>
      <c r="J1127" s="226"/>
      <c r="K1127"/>
      <c r="L1127"/>
      <c r="M1127"/>
      <c r="N1127"/>
      <c r="O1127" s="224"/>
      <c r="P1127"/>
      <c r="Q1127"/>
      <c r="R1127"/>
      <c r="S1127"/>
      <c r="T1127"/>
      <c r="U1127"/>
      <c r="V1127"/>
      <c r="W1127"/>
      <c r="Z1127"/>
      <c r="AC1127" s="228"/>
      <c r="AD1127"/>
    </row>
    <row r="1128" spans="1:31" ht="27.75" x14ac:dyDescent="0.2">
      <c r="A1128" s="222"/>
      <c r="B1128" s="223"/>
      <c r="C1128" s="223"/>
      <c r="D1128" s="223"/>
      <c r="E1128"/>
      <c r="F1128" s="224"/>
      <c r="G1128"/>
      <c r="H1128"/>
      <c r="I1128" s="225"/>
      <c r="J1128" s="226"/>
      <c r="K1128"/>
      <c r="L1128"/>
      <c r="M1128"/>
      <c r="N1128"/>
      <c r="O1128" s="224"/>
      <c r="P1128"/>
      <c r="Q1128"/>
      <c r="R1128"/>
      <c r="S1128"/>
      <c r="T1128"/>
      <c r="U1128"/>
      <c r="V1128"/>
      <c r="W1128"/>
      <c r="Z1128"/>
      <c r="AC1128" s="228"/>
      <c r="AD1128"/>
    </row>
    <row r="1129" spans="1:31" ht="27.75" x14ac:dyDescent="0.2">
      <c r="A1129" s="222">
        <v>214048</v>
      </c>
      <c r="B1129" s="223" t="s">
        <v>931</v>
      </c>
      <c r="C1129" s="223" t="s">
        <v>105</v>
      </c>
      <c r="D1129" s="223" t="s">
        <v>269</v>
      </c>
      <c r="E1129" t="s">
        <v>374</v>
      </c>
      <c r="F1129" s="224">
        <v>27540</v>
      </c>
      <c r="G1129" t="s">
        <v>933</v>
      </c>
      <c r="H1129" t="s">
        <v>375</v>
      </c>
      <c r="I1129" s="225" t="s">
        <v>61</v>
      </c>
      <c r="J1129" s="226" t="s">
        <v>353</v>
      </c>
      <c r="K1129">
        <v>1994</v>
      </c>
      <c r="L1129" t="s">
        <v>354</v>
      </c>
      <c r="M1129"/>
      <c r="N1129"/>
      <c r="O1129" s="224"/>
      <c r="P1129"/>
      <c r="Q1129"/>
      <c r="R1129"/>
      <c r="S1129"/>
      <c r="T1129"/>
      <c r="U1129"/>
      <c r="V1129"/>
      <c r="W1129"/>
      <c r="Z1129"/>
      <c r="AC1129" s="228"/>
      <c r="AD1129"/>
      <c r="AE1129" s="53">
        <v>5</v>
      </c>
    </row>
    <row r="1130" spans="1:31" ht="27.75" x14ac:dyDescent="0.2">
      <c r="A1130" s="222"/>
      <c r="B1130" s="223"/>
      <c r="C1130" s="223"/>
      <c r="D1130" s="223"/>
      <c r="E1130"/>
      <c r="F1130" s="224"/>
      <c r="G1130"/>
      <c r="H1130"/>
      <c r="I1130" s="225"/>
      <c r="J1130" s="226"/>
      <c r="K1130"/>
      <c r="L1130"/>
      <c r="M1130"/>
      <c r="N1130"/>
      <c r="O1130" s="224"/>
      <c r="P1130"/>
      <c r="Q1130"/>
      <c r="R1130"/>
      <c r="S1130"/>
      <c r="T1130"/>
      <c r="U1130"/>
      <c r="V1130"/>
      <c r="W1130"/>
      <c r="Z1130"/>
      <c r="AC1130" s="228"/>
      <c r="AD1130"/>
    </row>
    <row r="1131" spans="1:31" ht="27.75" x14ac:dyDescent="0.2">
      <c r="A1131" s="222">
        <v>214056</v>
      </c>
      <c r="B1131" s="223" t="s">
        <v>1756</v>
      </c>
      <c r="C1131" s="223" t="s">
        <v>1074</v>
      </c>
      <c r="D1131" s="223" t="s">
        <v>312</v>
      </c>
      <c r="E1131" t="s">
        <v>373</v>
      </c>
      <c r="F1131" s="224">
        <v>35796</v>
      </c>
      <c r="G1131" t="s">
        <v>805</v>
      </c>
      <c r="H1131" t="s">
        <v>375</v>
      </c>
      <c r="I1131" s="225" t="s">
        <v>61</v>
      </c>
      <c r="J1131" s="226" t="s">
        <v>376</v>
      </c>
      <c r="K1131">
        <v>2015</v>
      </c>
      <c r="L1131" t="s">
        <v>360</v>
      </c>
      <c r="M1131"/>
      <c r="N1131"/>
      <c r="O1131" s="224"/>
      <c r="P1131"/>
      <c r="Q1131"/>
      <c r="R1131"/>
      <c r="S1131"/>
      <c r="T1131"/>
      <c r="U1131"/>
      <c r="V1131"/>
      <c r="W1131"/>
      <c r="Z1131"/>
      <c r="AC1131" s="228"/>
      <c r="AD1131"/>
      <c r="AE1131" s="53">
        <v>3</v>
      </c>
    </row>
    <row r="1132" spans="1:31" ht="27.75" x14ac:dyDescent="0.2">
      <c r="A1132" s="222">
        <v>214057</v>
      </c>
      <c r="B1132" s="223" t="s">
        <v>1338</v>
      </c>
      <c r="C1132" s="223" t="s">
        <v>71</v>
      </c>
      <c r="D1132" s="223" t="s">
        <v>2066</v>
      </c>
      <c r="E1132" t="s">
        <v>373</v>
      </c>
      <c r="F1132" s="224">
        <v>35462</v>
      </c>
      <c r="G1132" t="s">
        <v>795</v>
      </c>
      <c r="H1132" t="s">
        <v>380</v>
      </c>
      <c r="I1132" s="225" t="s">
        <v>61</v>
      </c>
      <c r="J1132" s="226" t="s">
        <v>376</v>
      </c>
      <c r="K1132">
        <v>2017</v>
      </c>
      <c r="L1132" t="s">
        <v>352</v>
      </c>
      <c r="M1132"/>
      <c r="N1132"/>
      <c r="O1132" s="224"/>
      <c r="P1132"/>
      <c r="Q1132"/>
      <c r="R1132"/>
      <c r="S1132"/>
      <c r="T1132"/>
      <c r="U1132"/>
      <c r="V1132"/>
      <c r="W1132"/>
      <c r="Z1132"/>
      <c r="AC1132" s="228"/>
      <c r="AD1132"/>
      <c r="AE1132" s="53">
        <v>5</v>
      </c>
    </row>
    <row r="1133" spans="1:31" ht="27.75" x14ac:dyDescent="0.2">
      <c r="A1133" s="233"/>
      <c r="B1133" s="231"/>
      <c r="C1133" s="231"/>
      <c r="D1133" s="231"/>
      <c r="E1133"/>
      <c r="F1133" s="224"/>
      <c r="G1133"/>
      <c r="H1133"/>
      <c r="I1133" s="225"/>
      <c r="J1133" s="226"/>
      <c r="K1133"/>
      <c r="L1133"/>
      <c r="M1133"/>
      <c r="N1133"/>
      <c r="O1133" s="224"/>
      <c r="P1133"/>
      <c r="Q1133"/>
      <c r="R1133"/>
      <c r="S1133"/>
      <c r="T1133"/>
      <c r="U1133"/>
      <c r="V1133"/>
      <c r="W1133"/>
      <c r="Z1133"/>
      <c r="AC1133" s="228"/>
      <c r="AD1133"/>
    </row>
    <row r="1134" spans="1:31" ht="27.75" x14ac:dyDescent="0.2">
      <c r="A1134" s="222"/>
      <c r="B1134" s="223"/>
      <c r="C1134" s="223"/>
      <c r="D1134" s="223"/>
      <c r="E1134"/>
      <c r="F1134" s="224"/>
      <c r="G1134"/>
      <c r="H1134"/>
      <c r="I1134" s="225"/>
      <c r="J1134" s="226"/>
      <c r="K1134"/>
      <c r="L1134"/>
      <c r="M1134"/>
      <c r="N1134"/>
      <c r="O1134" s="224"/>
      <c r="P1134"/>
      <c r="Q1134"/>
      <c r="R1134"/>
      <c r="S1134"/>
      <c r="T1134"/>
      <c r="U1134"/>
      <c r="V1134"/>
      <c r="W1134"/>
      <c r="Z1134"/>
      <c r="AC1134" s="228"/>
      <c r="AD1134"/>
    </row>
    <row r="1135" spans="1:31" ht="27.75" x14ac:dyDescent="0.2">
      <c r="A1135" s="222"/>
      <c r="B1135" s="223"/>
      <c r="C1135" s="223"/>
      <c r="D1135" s="223"/>
      <c r="E1135"/>
      <c r="F1135" s="224"/>
      <c r="G1135"/>
      <c r="H1135"/>
      <c r="I1135" s="225"/>
      <c r="J1135" s="226"/>
      <c r="K1135"/>
      <c r="L1135"/>
      <c r="M1135"/>
      <c r="N1135"/>
      <c r="O1135" s="224"/>
      <c r="P1135"/>
      <c r="Q1135"/>
      <c r="R1135"/>
      <c r="S1135"/>
      <c r="T1135"/>
      <c r="U1135"/>
      <c r="V1135"/>
      <c r="W1135"/>
      <c r="Z1135"/>
      <c r="AC1135" s="228"/>
      <c r="AD1135"/>
    </row>
    <row r="1136" spans="1:31" ht="27.75" x14ac:dyDescent="0.2">
      <c r="A1136" s="222">
        <v>214071</v>
      </c>
      <c r="B1136" s="223" t="s">
        <v>1071</v>
      </c>
      <c r="C1136" s="223" t="s">
        <v>66</v>
      </c>
      <c r="D1136" s="223" t="s">
        <v>269</v>
      </c>
      <c r="E1136" t="s">
        <v>374</v>
      </c>
      <c r="F1136" s="224">
        <v>34914</v>
      </c>
      <c r="G1136" t="s">
        <v>789</v>
      </c>
      <c r="H1136" t="s">
        <v>375</v>
      </c>
      <c r="I1136" s="225" t="s">
        <v>61</v>
      </c>
      <c r="J1136" s="226" t="s">
        <v>376</v>
      </c>
      <c r="K1136">
        <v>2017</v>
      </c>
      <c r="L1136" t="s">
        <v>352</v>
      </c>
      <c r="M1136"/>
      <c r="N1136"/>
      <c r="O1136" s="224"/>
      <c r="P1136"/>
      <c r="Q1136"/>
      <c r="R1136"/>
      <c r="S1136"/>
      <c r="T1136"/>
      <c r="U1136"/>
      <c r="V1136"/>
      <c r="W1136"/>
      <c r="Z1136"/>
      <c r="AC1136" s="228"/>
      <c r="AD1136"/>
      <c r="AE1136" s="53">
        <v>5</v>
      </c>
    </row>
    <row r="1137" spans="1:31" ht="27.75" x14ac:dyDescent="0.2">
      <c r="A1137" s="222">
        <v>214072</v>
      </c>
      <c r="B1137" s="223" t="s">
        <v>1092</v>
      </c>
      <c r="C1137" s="223" t="s">
        <v>116</v>
      </c>
      <c r="D1137" s="223" t="s">
        <v>252</v>
      </c>
      <c r="E1137" t="s">
        <v>374</v>
      </c>
      <c r="F1137" s="224">
        <v>35093</v>
      </c>
      <c r="G1137" t="s">
        <v>352</v>
      </c>
      <c r="H1137" t="s">
        <v>375</v>
      </c>
      <c r="I1137" s="225" t="s">
        <v>61</v>
      </c>
      <c r="J1137" s="226" t="s">
        <v>376</v>
      </c>
      <c r="K1137">
        <v>2015</v>
      </c>
      <c r="L1137" t="s">
        <v>352</v>
      </c>
      <c r="M1137"/>
      <c r="N1137"/>
      <c r="O1137" s="224"/>
      <c r="P1137"/>
      <c r="Q1137"/>
      <c r="R1137"/>
      <c r="S1137"/>
      <c r="T1137"/>
      <c r="U1137"/>
      <c r="V1137"/>
      <c r="W1137"/>
      <c r="Z1137"/>
      <c r="AC1137" s="227"/>
      <c r="AD1137"/>
      <c r="AE1137" s="53">
        <v>6</v>
      </c>
    </row>
    <row r="1138" spans="1:31" ht="27.75" x14ac:dyDescent="0.2">
      <c r="A1138" s="222"/>
      <c r="B1138" s="223"/>
      <c r="C1138" s="223"/>
      <c r="D1138" s="223"/>
      <c r="E1138"/>
      <c r="F1138" s="224"/>
      <c r="G1138"/>
      <c r="H1138"/>
      <c r="I1138" s="225"/>
      <c r="J1138" s="226"/>
      <c r="K1138"/>
      <c r="L1138"/>
      <c r="M1138"/>
      <c r="N1138"/>
      <c r="O1138" s="224"/>
      <c r="P1138"/>
      <c r="Q1138"/>
      <c r="R1138"/>
      <c r="S1138"/>
      <c r="T1138"/>
      <c r="U1138"/>
      <c r="V1138"/>
      <c r="W1138"/>
      <c r="Z1138"/>
      <c r="AC1138" s="228"/>
      <c r="AD1138"/>
    </row>
    <row r="1139" spans="1:31" ht="27.75" x14ac:dyDescent="0.2">
      <c r="A1139" s="222"/>
      <c r="B1139" s="223"/>
      <c r="C1139" s="223"/>
      <c r="D1139" s="223"/>
      <c r="E1139"/>
      <c r="F1139" s="224"/>
      <c r="G1139"/>
      <c r="H1139"/>
      <c r="I1139" s="225"/>
      <c r="J1139" s="226"/>
      <c r="K1139"/>
      <c r="L1139"/>
      <c r="M1139"/>
      <c r="N1139"/>
      <c r="O1139" s="224"/>
      <c r="P1139"/>
      <c r="Q1139"/>
      <c r="R1139"/>
      <c r="S1139"/>
      <c r="T1139"/>
      <c r="U1139"/>
      <c r="V1139"/>
      <c r="W1139"/>
      <c r="Z1139"/>
      <c r="AC1139" s="228"/>
      <c r="AD1139"/>
    </row>
    <row r="1140" spans="1:31" ht="27.75" x14ac:dyDescent="0.2">
      <c r="A1140" s="222"/>
      <c r="B1140" s="223"/>
      <c r="C1140" s="223"/>
      <c r="D1140" s="223"/>
      <c r="E1140"/>
      <c r="F1140" s="224"/>
      <c r="G1140"/>
      <c r="H1140"/>
      <c r="I1140" s="225"/>
      <c r="J1140" s="226"/>
      <c r="K1140"/>
      <c r="L1140"/>
      <c r="M1140"/>
      <c r="N1140"/>
      <c r="O1140" s="224"/>
      <c r="P1140"/>
      <c r="Q1140"/>
      <c r="R1140"/>
      <c r="S1140"/>
      <c r="T1140"/>
      <c r="U1140"/>
      <c r="V1140"/>
      <c r="W1140"/>
      <c r="Z1140"/>
      <c r="AC1140" s="228"/>
      <c r="AD1140"/>
    </row>
    <row r="1141" spans="1:31" ht="27.75" x14ac:dyDescent="0.2">
      <c r="A1141" s="222">
        <v>214087</v>
      </c>
      <c r="B1141" s="223" t="s">
        <v>1255</v>
      </c>
      <c r="C1141" s="223" t="s">
        <v>159</v>
      </c>
      <c r="D1141" s="223" t="s">
        <v>248</v>
      </c>
      <c r="E1141" t="s">
        <v>374</v>
      </c>
      <c r="F1141" s="224">
        <v>34616</v>
      </c>
      <c r="G1141" t="s">
        <v>805</v>
      </c>
      <c r="H1141" t="s">
        <v>375</v>
      </c>
      <c r="I1141" s="225" t="s">
        <v>61</v>
      </c>
      <c r="J1141" s="226" t="s">
        <v>353</v>
      </c>
      <c r="K1141">
        <v>2013</v>
      </c>
      <c r="L1141" t="s">
        <v>352</v>
      </c>
      <c r="M1141"/>
      <c r="N1141"/>
      <c r="O1141" s="224"/>
      <c r="P1141"/>
      <c r="Q1141"/>
      <c r="R1141"/>
      <c r="S1141"/>
      <c r="T1141"/>
      <c r="U1141"/>
      <c r="V1141"/>
      <c r="W1141"/>
      <c r="Z1141"/>
      <c r="AC1141" s="228"/>
      <c r="AD1141"/>
      <c r="AE1141" s="53">
        <v>4</v>
      </c>
    </row>
    <row r="1142" spans="1:31" ht="27.75" x14ac:dyDescent="0.2">
      <c r="A1142" s="222"/>
      <c r="B1142" s="223"/>
      <c r="C1142" s="223"/>
      <c r="D1142" s="223"/>
      <c r="E1142"/>
      <c r="F1142" s="224"/>
      <c r="G1142"/>
      <c r="H1142"/>
      <c r="I1142" s="225"/>
      <c r="J1142" s="226"/>
      <c r="K1142"/>
      <c r="L1142"/>
      <c r="M1142"/>
      <c r="N1142"/>
      <c r="O1142" s="224"/>
      <c r="P1142"/>
      <c r="Q1142"/>
      <c r="R1142"/>
      <c r="S1142"/>
      <c r="T1142"/>
      <c r="U1142"/>
      <c r="V1142"/>
      <c r="W1142"/>
      <c r="Z1142"/>
      <c r="AC1142" s="228"/>
      <c r="AD1142"/>
    </row>
    <row r="1143" spans="1:31" ht="27.75" x14ac:dyDescent="0.2">
      <c r="A1143" s="222"/>
      <c r="B1143" s="223"/>
      <c r="C1143" s="223"/>
      <c r="D1143" s="223"/>
      <c r="E1143"/>
      <c r="F1143" s="224"/>
      <c r="G1143"/>
      <c r="H1143"/>
      <c r="I1143" s="225"/>
      <c r="J1143" s="226"/>
      <c r="K1143"/>
      <c r="L1143"/>
      <c r="M1143"/>
      <c r="N1143"/>
      <c r="O1143" s="224"/>
      <c r="P1143"/>
      <c r="Q1143"/>
      <c r="R1143"/>
      <c r="S1143"/>
      <c r="T1143"/>
      <c r="U1143"/>
      <c r="V1143"/>
      <c r="W1143"/>
      <c r="Z1143"/>
      <c r="AC1143" s="228"/>
      <c r="AD1143"/>
    </row>
    <row r="1144" spans="1:31" ht="27.75" x14ac:dyDescent="0.2">
      <c r="A1144" s="222">
        <v>214093</v>
      </c>
      <c r="B1144" s="223" t="s">
        <v>959</v>
      </c>
      <c r="C1144" s="223" t="s">
        <v>94</v>
      </c>
      <c r="D1144" s="223" t="s">
        <v>2068</v>
      </c>
      <c r="E1144" t="s">
        <v>374</v>
      </c>
      <c r="F1144" s="224">
        <v>32147</v>
      </c>
      <c r="G1144" t="s">
        <v>789</v>
      </c>
      <c r="H1144" t="s">
        <v>375</v>
      </c>
      <c r="I1144" s="225" t="s">
        <v>61</v>
      </c>
      <c r="J1144" s="226" t="s">
        <v>376</v>
      </c>
      <c r="K1144">
        <v>2006</v>
      </c>
      <c r="L1144" t="s">
        <v>352</v>
      </c>
      <c r="M1144"/>
      <c r="N1144"/>
      <c r="O1144" s="224"/>
      <c r="P1144"/>
      <c r="Q1144"/>
      <c r="R1144"/>
      <c r="S1144"/>
      <c r="T1144"/>
      <c r="U1144"/>
      <c r="V1144"/>
      <c r="W1144"/>
      <c r="Z1144"/>
      <c r="AC1144" s="227"/>
      <c r="AD1144"/>
      <c r="AE1144" s="53">
        <v>6</v>
      </c>
    </row>
    <row r="1145" spans="1:31" ht="27.75" x14ac:dyDescent="0.2">
      <c r="A1145" s="222">
        <v>214095</v>
      </c>
      <c r="B1145" s="223" t="s">
        <v>1534</v>
      </c>
      <c r="C1145" s="223" t="s">
        <v>68</v>
      </c>
      <c r="D1145" s="223" t="s">
        <v>225</v>
      </c>
      <c r="E1145" t="s">
        <v>374</v>
      </c>
      <c r="F1145" s="224">
        <v>31971</v>
      </c>
      <c r="G1145" t="s">
        <v>790</v>
      </c>
      <c r="H1145" t="s">
        <v>375</v>
      </c>
      <c r="I1145" s="225" t="s">
        <v>61</v>
      </c>
      <c r="J1145" s="226" t="s">
        <v>376</v>
      </c>
      <c r="K1145">
        <v>2017</v>
      </c>
      <c r="L1145" t="s">
        <v>352</v>
      </c>
      <c r="M1145"/>
      <c r="N1145"/>
      <c r="O1145" s="224"/>
      <c r="P1145"/>
      <c r="Q1145"/>
      <c r="R1145"/>
      <c r="S1145"/>
      <c r="T1145"/>
      <c r="U1145"/>
      <c r="V1145"/>
      <c r="W1145"/>
      <c r="Z1145"/>
      <c r="AC1145" s="228"/>
      <c r="AD1145"/>
      <c r="AE1145" s="53">
        <v>1</v>
      </c>
    </row>
    <row r="1146" spans="1:31" ht="27.75" x14ac:dyDescent="0.2">
      <c r="A1146" s="222"/>
      <c r="B1146" s="223"/>
      <c r="C1146" s="223"/>
      <c r="D1146" s="223"/>
      <c r="E1146"/>
      <c r="F1146" s="224"/>
      <c r="G1146"/>
      <c r="H1146"/>
      <c r="I1146" s="225"/>
      <c r="J1146" s="226"/>
      <c r="K1146"/>
      <c r="L1146"/>
      <c r="M1146"/>
      <c r="N1146"/>
      <c r="O1146" s="224"/>
      <c r="P1146"/>
      <c r="Q1146"/>
      <c r="R1146"/>
      <c r="S1146"/>
      <c r="T1146"/>
      <c r="U1146"/>
      <c r="V1146"/>
      <c r="W1146"/>
      <c r="Z1146"/>
      <c r="AC1146" s="228"/>
      <c r="AD1146"/>
    </row>
    <row r="1147" spans="1:31" ht="27.75" x14ac:dyDescent="0.2">
      <c r="A1147" s="222"/>
      <c r="B1147" s="223"/>
      <c r="C1147" s="223"/>
      <c r="D1147" s="223"/>
      <c r="E1147"/>
      <c r="F1147" s="224"/>
      <c r="G1147"/>
      <c r="H1147"/>
      <c r="I1147" s="225"/>
      <c r="J1147" s="226"/>
      <c r="K1147"/>
      <c r="L1147"/>
      <c r="M1147"/>
      <c r="N1147"/>
      <c r="O1147" s="224"/>
      <c r="P1147"/>
      <c r="Q1147"/>
      <c r="R1147"/>
      <c r="S1147"/>
      <c r="T1147"/>
      <c r="U1147"/>
      <c r="V1147"/>
      <c r="W1147"/>
      <c r="Z1147"/>
      <c r="AC1147" s="228"/>
      <c r="AD1147"/>
    </row>
    <row r="1148" spans="1:31" ht="27.75" x14ac:dyDescent="0.2">
      <c r="A1148" s="222"/>
      <c r="B1148" s="223"/>
      <c r="C1148" s="223"/>
      <c r="D1148" s="223"/>
      <c r="E1148"/>
      <c r="F1148" s="224"/>
      <c r="G1148"/>
      <c r="H1148"/>
      <c r="I1148" s="225"/>
      <c r="J1148" s="226"/>
      <c r="K1148"/>
      <c r="L1148"/>
      <c r="M1148"/>
      <c r="N1148"/>
      <c r="O1148" s="224"/>
      <c r="P1148"/>
      <c r="Q1148"/>
      <c r="R1148"/>
      <c r="S1148"/>
      <c r="T1148"/>
      <c r="U1148"/>
      <c r="V1148"/>
      <c r="W1148"/>
      <c r="Z1148"/>
      <c r="AC1148" s="228"/>
      <c r="AD1148"/>
    </row>
    <row r="1149" spans="1:31" ht="27.75" x14ac:dyDescent="0.2">
      <c r="A1149" s="222"/>
      <c r="B1149" s="223"/>
      <c r="C1149" s="223"/>
      <c r="D1149" s="223"/>
      <c r="E1149"/>
      <c r="F1149" s="224"/>
      <c r="G1149"/>
      <c r="H1149"/>
      <c r="I1149" s="225"/>
      <c r="J1149" s="226"/>
      <c r="K1149"/>
      <c r="L1149"/>
      <c r="M1149"/>
      <c r="N1149"/>
      <c r="O1149" s="224"/>
      <c r="P1149"/>
      <c r="Q1149"/>
      <c r="R1149"/>
      <c r="S1149"/>
      <c r="T1149"/>
      <c r="U1149"/>
      <c r="V1149"/>
      <c r="W1149"/>
      <c r="Z1149"/>
      <c r="AC1149" s="228"/>
      <c r="AD1149"/>
    </row>
    <row r="1150" spans="1:31" ht="27.75" x14ac:dyDescent="0.2">
      <c r="A1150" s="222"/>
      <c r="B1150" s="223"/>
      <c r="C1150" s="223"/>
      <c r="D1150" s="223"/>
      <c r="E1150"/>
      <c r="F1150" s="224"/>
      <c r="G1150"/>
      <c r="H1150"/>
      <c r="I1150" s="225"/>
      <c r="J1150" s="226"/>
      <c r="K1150"/>
      <c r="L1150"/>
      <c r="M1150"/>
      <c r="N1150"/>
      <c r="O1150" s="224"/>
      <c r="P1150"/>
      <c r="Q1150"/>
      <c r="R1150"/>
      <c r="S1150"/>
      <c r="T1150"/>
      <c r="U1150"/>
      <c r="V1150"/>
      <c r="W1150"/>
      <c r="Z1150"/>
      <c r="AC1150" s="228"/>
      <c r="AD1150"/>
    </row>
    <row r="1151" spans="1:31" ht="27.75" x14ac:dyDescent="0.2">
      <c r="A1151" s="222"/>
      <c r="B1151" s="223"/>
      <c r="C1151" s="223"/>
      <c r="D1151" s="223"/>
      <c r="E1151"/>
      <c r="F1151" s="224"/>
      <c r="G1151"/>
      <c r="H1151"/>
      <c r="I1151" s="225"/>
      <c r="J1151" s="226"/>
      <c r="K1151"/>
      <c r="L1151"/>
      <c r="M1151"/>
      <c r="N1151"/>
      <c r="O1151" s="224"/>
      <c r="P1151"/>
      <c r="Q1151"/>
      <c r="R1151"/>
      <c r="S1151"/>
      <c r="T1151"/>
      <c r="U1151"/>
      <c r="V1151"/>
      <c r="W1151"/>
      <c r="Z1151"/>
      <c r="AC1151" s="228"/>
      <c r="AD1151"/>
    </row>
    <row r="1152" spans="1:31" ht="27.75" x14ac:dyDescent="0.2">
      <c r="A1152" s="222">
        <v>214108</v>
      </c>
      <c r="B1152" s="223" t="s">
        <v>1367</v>
      </c>
      <c r="C1152" s="223" t="s">
        <v>70</v>
      </c>
      <c r="D1152" s="223" t="s">
        <v>317</v>
      </c>
      <c r="E1152" t="s">
        <v>374</v>
      </c>
      <c r="F1152" s="224">
        <v>35956</v>
      </c>
      <c r="G1152" t="s">
        <v>378</v>
      </c>
      <c r="H1152" t="s">
        <v>375</v>
      </c>
      <c r="I1152" s="225" t="s">
        <v>61</v>
      </c>
      <c r="J1152" s="226" t="s">
        <v>353</v>
      </c>
      <c r="K1152">
        <v>2015</v>
      </c>
      <c r="L1152" t="s">
        <v>354</v>
      </c>
      <c r="M1152"/>
      <c r="N1152"/>
      <c r="O1152" s="224"/>
      <c r="P1152"/>
      <c r="Q1152"/>
      <c r="R1152"/>
      <c r="S1152"/>
      <c r="T1152"/>
      <c r="U1152"/>
      <c r="V1152"/>
      <c r="W1152"/>
      <c r="Z1152"/>
      <c r="AC1152" s="228"/>
      <c r="AD1152"/>
      <c r="AE1152" s="53">
        <v>5</v>
      </c>
    </row>
    <row r="1153" spans="1:31" ht="27.75" x14ac:dyDescent="0.2">
      <c r="A1153" s="222"/>
      <c r="B1153" s="223"/>
      <c r="C1153" s="223"/>
      <c r="D1153" s="223"/>
      <c r="E1153"/>
      <c r="F1153" s="224"/>
      <c r="G1153"/>
      <c r="H1153"/>
      <c r="I1153" s="225"/>
      <c r="J1153" s="226"/>
      <c r="K1153"/>
      <c r="L1153"/>
      <c r="M1153"/>
      <c r="N1153"/>
      <c r="O1153" s="224"/>
      <c r="P1153"/>
      <c r="Q1153"/>
      <c r="R1153"/>
      <c r="S1153"/>
      <c r="T1153"/>
      <c r="U1153"/>
      <c r="V1153"/>
      <c r="W1153"/>
      <c r="Z1153"/>
      <c r="AC1153" s="228"/>
      <c r="AD1153"/>
    </row>
    <row r="1154" spans="1:31" ht="27.75" x14ac:dyDescent="0.2">
      <c r="A1154" s="222">
        <v>214110</v>
      </c>
      <c r="B1154" s="223" t="s">
        <v>2069</v>
      </c>
      <c r="C1154" s="223" t="s">
        <v>427</v>
      </c>
      <c r="D1154" s="223" t="s">
        <v>296</v>
      </c>
      <c r="E1154" t="s">
        <v>374</v>
      </c>
      <c r="F1154" s="224">
        <v>33744</v>
      </c>
      <c r="G1154" t="s">
        <v>1596</v>
      </c>
      <c r="H1154" t="s">
        <v>375</v>
      </c>
      <c r="I1154" s="225" t="s">
        <v>61</v>
      </c>
      <c r="J1154" s="226" t="s">
        <v>376</v>
      </c>
      <c r="K1154">
        <v>2010</v>
      </c>
      <c r="L1154" t="s">
        <v>361</v>
      </c>
      <c r="M1154"/>
      <c r="N1154"/>
      <c r="O1154" s="224"/>
      <c r="P1154"/>
      <c r="Q1154"/>
      <c r="R1154"/>
      <c r="S1154"/>
      <c r="T1154"/>
      <c r="U1154"/>
      <c r="V1154"/>
      <c r="W1154"/>
      <c r="Z1154"/>
      <c r="AC1154" s="228"/>
      <c r="AD1154"/>
      <c r="AE1154" s="53">
        <v>2</v>
      </c>
    </row>
    <row r="1155" spans="1:31" ht="27.75" x14ac:dyDescent="0.2">
      <c r="A1155" s="222"/>
      <c r="B1155" s="223"/>
      <c r="C1155" s="223"/>
      <c r="D1155" s="223"/>
      <c r="E1155"/>
      <c r="F1155" s="224"/>
      <c r="G1155"/>
      <c r="H1155"/>
      <c r="I1155" s="225"/>
      <c r="J1155" s="226"/>
      <c r="K1155"/>
      <c r="L1155"/>
      <c r="M1155"/>
      <c r="N1155"/>
      <c r="O1155" s="224"/>
      <c r="P1155"/>
      <c r="Q1155"/>
      <c r="R1155"/>
      <c r="S1155"/>
      <c r="T1155"/>
      <c r="U1155"/>
      <c r="V1155"/>
      <c r="W1155"/>
      <c r="Z1155"/>
      <c r="AC1155" s="228"/>
      <c r="AD1155"/>
    </row>
    <row r="1156" spans="1:31" ht="27.75" x14ac:dyDescent="0.2">
      <c r="A1156" s="222"/>
      <c r="B1156" s="223"/>
      <c r="C1156" s="223"/>
      <c r="D1156" s="223"/>
      <c r="E1156"/>
      <c r="F1156" s="224"/>
      <c r="G1156"/>
      <c r="H1156"/>
      <c r="I1156" s="225"/>
      <c r="J1156" s="226"/>
      <c r="K1156"/>
      <c r="L1156"/>
      <c r="M1156"/>
      <c r="N1156"/>
      <c r="O1156" s="224"/>
      <c r="P1156"/>
      <c r="Q1156"/>
      <c r="R1156"/>
      <c r="S1156"/>
      <c r="T1156"/>
      <c r="U1156"/>
      <c r="V1156"/>
      <c r="W1156"/>
      <c r="Z1156"/>
      <c r="AC1156" s="228"/>
      <c r="AD1156"/>
    </row>
    <row r="1157" spans="1:31" ht="27.75" x14ac:dyDescent="0.2">
      <c r="A1157" s="222"/>
      <c r="B1157" s="223"/>
      <c r="C1157" s="223"/>
      <c r="D1157" s="223"/>
      <c r="E1157"/>
      <c r="F1157" s="224"/>
      <c r="G1157"/>
      <c r="H1157"/>
      <c r="I1157" s="225"/>
      <c r="J1157" s="226"/>
      <c r="K1157"/>
      <c r="L1157"/>
      <c r="M1157"/>
      <c r="N1157"/>
      <c r="O1157" s="224"/>
      <c r="P1157"/>
      <c r="Q1157"/>
      <c r="R1157"/>
      <c r="S1157"/>
      <c r="T1157"/>
      <c r="U1157"/>
      <c r="V1157"/>
      <c r="W1157"/>
      <c r="Z1157"/>
      <c r="AC1157" s="228"/>
      <c r="AD1157"/>
    </row>
    <row r="1158" spans="1:31" ht="27.75" x14ac:dyDescent="0.2">
      <c r="A1158" s="222">
        <v>214117</v>
      </c>
      <c r="B1158" s="223" t="s">
        <v>958</v>
      </c>
      <c r="C1158" s="223" t="s">
        <v>68</v>
      </c>
      <c r="D1158" s="223" t="s">
        <v>1701</v>
      </c>
      <c r="E1158" t="s">
        <v>374</v>
      </c>
      <c r="F1158" s="224">
        <v>32103</v>
      </c>
      <c r="G1158" t="s">
        <v>789</v>
      </c>
      <c r="H1158" t="s">
        <v>375</v>
      </c>
      <c r="I1158" s="225" t="s">
        <v>61</v>
      </c>
      <c r="J1158" s="226" t="s">
        <v>376</v>
      </c>
      <c r="K1158">
        <v>2016</v>
      </c>
      <c r="L1158" t="s">
        <v>352</v>
      </c>
      <c r="M1158"/>
      <c r="N1158"/>
      <c r="O1158" s="224"/>
      <c r="P1158"/>
      <c r="Q1158"/>
      <c r="R1158"/>
      <c r="S1158"/>
      <c r="T1158"/>
      <c r="U1158"/>
      <c r="V1158"/>
      <c r="W1158"/>
      <c r="Z1158"/>
      <c r="AC1158" s="228"/>
      <c r="AD1158"/>
      <c r="AE1158" s="53">
        <v>5</v>
      </c>
    </row>
    <row r="1159" spans="1:31" ht="27.75" x14ac:dyDescent="0.2">
      <c r="A1159" s="222">
        <v>214119</v>
      </c>
      <c r="B1159" s="223" t="s">
        <v>1725</v>
      </c>
      <c r="C1159" s="223" t="s">
        <v>411</v>
      </c>
      <c r="D1159" s="223" t="s">
        <v>276</v>
      </c>
      <c r="E1159" t="s">
        <v>374</v>
      </c>
      <c r="F1159" s="224">
        <v>35440</v>
      </c>
      <c r="G1159" t="s">
        <v>1726</v>
      </c>
      <c r="H1159" t="s">
        <v>375</v>
      </c>
      <c r="I1159" s="225" t="s">
        <v>61</v>
      </c>
      <c r="J1159" s="226" t="s">
        <v>376</v>
      </c>
      <c r="K1159">
        <v>2014</v>
      </c>
      <c r="L1159" t="s">
        <v>367</v>
      </c>
      <c r="M1159"/>
      <c r="N1159"/>
      <c r="O1159" s="224"/>
      <c r="P1159"/>
      <c r="Q1159"/>
      <c r="R1159"/>
      <c r="S1159"/>
      <c r="T1159"/>
      <c r="U1159"/>
      <c r="V1159"/>
      <c r="W1159"/>
      <c r="Z1159"/>
      <c r="AC1159" s="228"/>
      <c r="AD1159"/>
      <c r="AE1159" s="53">
        <v>3</v>
      </c>
    </row>
    <row r="1160" spans="1:31" ht="27.75" x14ac:dyDescent="0.2">
      <c r="A1160" s="222">
        <v>214123</v>
      </c>
      <c r="B1160" s="223" t="s">
        <v>1790</v>
      </c>
      <c r="C1160" s="223" t="s">
        <v>1034</v>
      </c>
      <c r="D1160" s="223" t="s">
        <v>2070</v>
      </c>
      <c r="E1160" t="s">
        <v>374</v>
      </c>
      <c r="F1160" s="224">
        <v>36172</v>
      </c>
      <c r="G1160" t="s">
        <v>807</v>
      </c>
      <c r="H1160" t="s">
        <v>380</v>
      </c>
      <c r="I1160" s="225" t="s">
        <v>61</v>
      </c>
      <c r="J1160" s="226" t="s">
        <v>376</v>
      </c>
      <c r="K1160">
        <v>2017</v>
      </c>
      <c r="L1160" t="s">
        <v>354</v>
      </c>
      <c r="M1160"/>
      <c r="N1160"/>
      <c r="O1160" s="224"/>
      <c r="P1160"/>
      <c r="Q1160"/>
      <c r="R1160"/>
      <c r="S1160"/>
      <c r="T1160"/>
      <c r="U1160"/>
      <c r="V1160"/>
      <c r="W1160"/>
      <c r="Z1160"/>
      <c r="AC1160" s="228"/>
      <c r="AD1160"/>
      <c r="AE1160" s="53">
        <v>3</v>
      </c>
    </row>
    <row r="1161" spans="1:31" ht="27.75" x14ac:dyDescent="0.2">
      <c r="A1161" s="222">
        <v>214124</v>
      </c>
      <c r="B1161" s="223" t="s">
        <v>1128</v>
      </c>
      <c r="C1161" s="223" t="s">
        <v>89</v>
      </c>
      <c r="D1161" s="223" t="s">
        <v>269</v>
      </c>
      <c r="E1161" t="s">
        <v>374</v>
      </c>
      <c r="F1161" s="224">
        <v>35606</v>
      </c>
      <c r="G1161" t="s">
        <v>809</v>
      </c>
      <c r="H1161" t="s">
        <v>375</v>
      </c>
      <c r="I1161" s="225" t="s">
        <v>61</v>
      </c>
      <c r="J1161" s="226" t="s">
        <v>376</v>
      </c>
      <c r="K1161">
        <v>2015</v>
      </c>
      <c r="L1161" t="s">
        <v>354</v>
      </c>
      <c r="M1161"/>
      <c r="N1161"/>
      <c r="O1161" s="224"/>
      <c r="P1161"/>
      <c r="Q1161"/>
      <c r="R1161"/>
      <c r="S1161"/>
      <c r="T1161"/>
      <c r="U1161"/>
      <c r="V1161"/>
      <c r="W1161"/>
      <c r="Z1161"/>
      <c r="AC1161" s="227"/>
      <c r="AD1161"/>
      <c r="AE1161" s="53">
        <v>6</v>
      </c>
    </row>
    <row r="1162" spans="1:31" ht="27.75" x14ac:dyDescent="0.2">
      <c r="A1162" s="222">
        <v>214125</v>
      </c>
      <c r="B1162" s="223" t="s">
        <v>1038</v>
      </c>
      <c r="C1162" s="223" t="s">
        <v>92</v>
      </c>
      <c r="D1162" s="223" t="s">
        <v>542</v>
      </c>
      <c r="E1162" t="s">
        <v>374</v>
      </c>
      <c r="F1162" s="224">
        <v>34349</v>
      </c>
      <c r="G1162" t="s">
        <v>352</v>
      </c>
      <c r="H1162" t="s">
        <v>375</v>
      </c>
      <c r="I1162" s="225" t="s">
        <v>61</v>
      </c>
      <c r="J1162" s="226" t="s">
        <v>376</v>
      </c>
      <c r="K1162">
        <v>2012</v>
      </c>
      <c r="L1162" t="s">
        <v>352</v>
      </c>
      <c r="M1162"/>
      <c r="N1162"/>
      <c r="O1162" s="224"/>
      <c r="P1162"/>
      <c r="Q1162"/>
      <c r="R1162"/>
      <c r="S1162"/>
      <c r="T1162"/>
      <c r="U1162"/>
      <c r="V1162"/>
      <c r="W1162"/>
      <c r="Z1162"/>
      <c r="AC1162" s="227"/>
      <c r="AD1162"/>
      <c r="AE1162" s="53" t="s">
        <v>2187</v>
      </c>
    </row>
    <row r="1163" spans="1:31" ht="27.75" x14ac:dyDescent="0.2">
      <c r="A1163" s="222">
        <v>214126</v>
      </c>
      <c r="B1163" s="223" t="s">
        <v>1195</v>
      </c>
      <c r="C1163" s="223" t="s">
        <v>71</v>
      </c>
      <c r="D1163" s="223" t="s">
        <v>509</v>
      </c>
      <c r="E1163" t="s">
        <v>374</v>
      </c>
      <c r="F1163" s="224">
        <v>36526</v>
      </c>
      <c r="G1163" t="s">
        <v>1196</v>
      </c>
      <c r="H1163" t="s">
        <v>375</v>
      </c>
      <c r="I1163" s="225" t="s">
        <v>61</v>
      </c>
      <c r="J1163" s="226" t="s">
        <v>376</v>
      </c>
      <c r="K1163">
        <v>2017</v>
      </c>
      <c r="L1163" t="s">
        <v>362</v>
      </c>
      <c r="M1163"/>
      <c r="N1163"/>
      <c r="O1163" s="224"/>
      <c r="P1163"/>
      <c r="Q1163"/>
      <c r="R1163"/>
      <c r="S1163"/>
      <c r="T1163"/>
      <c r="U1163"/>
      <c r="V1163"/>
      <c r="W1163"/>
      <c r="Z1163"/>
      <c r="AC1163" s="228"/>
      <c r="AD1163"/>
      <c r="AE1163" s="53">
        <v>5</v>
      </c>
    </row>
    <row r="1164" spans="1:31" ht="27.75" x14ac:dyDescent="0.2">
      <c r="A1164" s="222"/>
      <c r="B1164" s="223"/>
      <c r="C1164" s="223"/>
      <c r="D1164" s="223"/>
      <c r="E1164"/>
      <c r="F1164" s="224"/>
      <c r="G1164"/>
      <c r="H1164"/>
      <c r="I1164" s="225"/>
      <c r="J1164" s="226"/>
      <c r="K1164"/>
      <c r="L1164"/>
      <c r="M1164"/>
      <c r="N1164"/>
      <c r="O1164" s="224"/>
      <c r="P1164"/>
      <c r="Q1164"/>
      <c r="R1164"/>
      <c r="S1164"/>
      <c r="T1164"/>
      <c r="U1164"/>
      <c r="V1164"/>
      <c r="W1164"/>
      <c r="Z1164"/>
      <c r="AC1164" s="228"/>
      <c r="AD1164"/>
    </row>
    <row r="1165" spans="1:31" ht="27.75" x14ac:dyDescent="0.2">
      <c r="A1165" s="222">
        <v>214129</v>
      </c>
      <c r="B1165" s="223" t="s">
        <v>1716</v>
      </c>
      <c r="C1165" s="223" t="s">
        <v>65</v>
      </c>
      <c r="D1165" s="223" t="s">
        <v>470</v>
      </c>
      <c r="E1165" t="s">
        <v>374</v>
      </c>
      <c r="F1165" s="224">
        <v>35431</v>
      </c>
      <c r="G1165" t="s">
        <v>818</v>
      </c>
      <c r="H1165" t="s">
        <v>375</v>
      </c>
      <c r="I1165" s="225" t="s">
        <v>61</v>
      </c>
      <c r="J1165" s="226" t="s">
        <v>353</v>
      </c>
      <c r="K1165">
        <v>2015</v>
      </c>
      <c r="L1165" t="s">
        <v>364</v>
      </c>
      <c r="M1165"/>
      <c r="N1165"/>
      <c r="O1165" s="224"/>
      <c r="P1165"/>
      <c r="Q1165"/>
      <c r="R1165"/>
      <c r="S1165"/>
      <c r="T1165"/>
      <c r="U1165"/>
      <c r="V1165"/>
      <c r="W1165"/>
      <c r="Z1165"/>
      <c r="AC1165" s="228"/>
      <c r="AD1165"/>
      <c r="AE1165" s="53">
        <v>3</v>
      </c>
    </row>
    <row r="1166" spans="1:31" ht="27.75" x14ac:dyDescent="0.2">
      <c r="A1166" s="222">
        <v>214131</v>
      </c>
      <c r="B1166" s="223" t="s">
        <v>918</v>
      </c>
      <c r="C1166" s="223" t="s">
        <v>532</v>
      </c>
      <c r="D1166" s="223" t="s">
        <v>235</v>
      </c>
      <c r="E1166" t="s">
        <v>374</v>
      </c>
      <c r="F1166" s="224">
        <v>30934</v>
      </c>
      <c r="G1166" t="s">
        <v>789</v>
      </c>
      <c r="H1166" t="s">
        <v>375</v>
      </c>
      <c r="I1166" s="225" t="s">
        <v>61</v>
      </c>
      <c r="J1166" s="226">
        <v>0</v>
      </c>
      <c r="K1166">
        <v>0</v>
      </c>
      <c r="L1166">
        <v>0</v>
      </c>
      <c r="M1166"/>
      <c r="N1166"/>
      <c r="O1166" s="224"/>
      <c r="P1166"/>
      <c r="Q1166"/>
      <c r="R1166"/>
      <c r="S1166"/>
      <c r="T1166"/>
      <c r="U1166"/>
      <c r="V1166"/>
      <c r="W1166"/>
      <c r="Z1166"/>
      <c r="AC1166" s="228"/>
      <c r="AD1166"/>
      <c r="AE1166" s="53">
        <v>5</v>
      </c>
    </row>
    <row r="1167" spans="1:31" ht="27.75" x14ac:dyDescent="0.2">
      <c r="A1167" s="236">
        <v>214136</v>
      </c>
      <c r="B1167" s="237" t="s">
        <v>2071</v>
      </c>
      <c r="C1167" s="237" t="s">
        <v>105</v>
      </c>
      <c r="D1167" s="237" t="s">
        <v>73</v>
      </c>
      <c r="E1167"/>
      <c r="F1167" s="224"/>
      <c r="G1167"/>
      <c r="H1167"/>
      <c r="I1167" s="225" t="s">
        <v>1888</v>
      </c>
      <c r="J1167" s="226"/>
      <c r="K1167"/>
      <c r="L1167"/>
      <c r="M1167"/>
      <c r="N1167"/>
      <c r="O1167" s="224"/>
      <c r="P1167"/>
      <c r="Q1167"/>
      <c r="R1167"/>
      <c r="S1167"/>
      <c r="T1167"/>
      <c r="U1167"/>
      <c r="V1167"/>
      <c r="W1167"/>
      <c r="Z1167"/>
      <c r="AC1167" s="228"/>
      <c r="AD1167" t="s">
        <v>660</v>
      </c>
      <c r="AE1167" s="53">
        <v>0</v>
      </c>
    </row>
    <row r="1168" spans="1:31" ht="27.75" x14ac:dyDescent="0.2">
      <c r="A1168" s="222"/>
      <c r="B1168" s="223"/>
      <c r="C1168" s="223"/>
      <c r="D1168" s="223"/>
      <c r="E1168"/>
      <c r="F1168" s="224"/>
      <c r="G1168"/>
      <c r="H1168"/>
      <c r="I1168" s="225"/>
      <c r="J1168" s="226"/>
      <c r="K1168"/>
      <c r="L1168"/>
      <c r="M1168"/>
      <c r="N1168"/>
      <c r="O1168" s="224"/>
      <c r="P1168"/>
      <c r="Q1168"/>
      <c r="R1168"/>
      <c r="S1168"/>
      <c r="T1168"/>
      <c r="U1168"/>
      <c r="V1168"/>
      <c r="W1168"/>
      <c r="Z1168"/>
      <c r="AC1168" s="228"/>
      <c r="AD1168"/>
    </row>
    <row r="1169" spans="1:31" ht="27.75" x14ac:dyDescent="0.2">
      <c r="A1169" s="222"/>
      <c r="B1169" s="223"/>
      <c r="C1169" s="223"/>
      <c r="D1169" s="223"/>
      <c r="E1169"/>
      <c r="F1169" s="224"/>
      <c r="G1169"/>
      <c r="H1169"/>
      <c r="I1169" s="225"/>
      <c r="J1169" s="226"/>
      <c r="K1169"/>
      <c r="L1169"/>
      <c r="M1169"/>
      <c r="N1169"/>
      <c r="O1169" s="224"/>
      <c r="P1169"/>
      <c r="Q1169"/>
      <c r="R1169"/>
      <c r="S1169"/>
      <c r="T1169"/>
      <c r="U1169"/>
      <c r="V1169"/>
      <c r="W1169"/>
      <c r="Z1169"/>
      <c r="AC1169" s="228"/>
      <c r="AD1169"/>
    </row>
    <row r="1170" spans="1:31" ht="27.75" x14ac:dyDescent="0.2">
      <c r="A1170" s="222"/>
      <c r="B1170" s="223"/>
      <c r="C1170" s="223"/>
      <c r="D1170" s="223"/>
      <c r="E1170"/>
      <c r="F1170" s="224"/>
      <c r="G1170"/>
      <c r="H1170"/>
      <c r="I1170" s="225"/>
      <c r="J1170" s="226"/>
      <c r="K1170"/>
      <c r="L1170"/>
      <c r="M1170"/>
      <c r="N1170"/>
      <c r="O1170" s="224"/>
      <c r="P1170"/>
      <c r="Q1170"/>
      <c r="R1170"/>
      <c r="S1170"/>
      <c r="T1170"/>
      <c r="U1170"/>
      <c r="V1170"/>
      <c r="W1170"/>
      <c r="Z1170"/>
      <c r="AC1170" s="228"/>
      <c r="AD1170"/>
    </row>
    <row r="1171" spans="1:31" ht="27.75" x14ac:dyDescent="0.2">
      <c r="A1171" s="222"/>
      <c r="B1171" s="223"/>
      <c r="C1171" s="223"/>
      <c r="D1171" s="223"/>
      <c r="E1171"/>
      <c r="F1171" s="224"/>
      <c r="G1171"/>
      <c r="H1171"/>
      <c r="I1171" s="225"/>
      <c r="J1171" s="226"/>
      <c r="K1171"/>
      <c r="L1171"/>
      <c r="M1171"/>
      <c r="N1171"/>
      <c r="O1171" s="224"/>
      <c r="P1171"/>
      <c r="Q1171"/>
      <c r="R1171"/>
      <c r="S1171"/>
      <c r="T1171"/>
      <c r="U1171"/>
      <c r="V1171"/>
      <c r="W1171"/>
      <c r="Z1171"/>
      <c r="AC1171" s="228"/>
      <c r="AD1171"/>
    </row>
    <row r="1172" spans="1:31" ht="27.75" x14ac:dyDescent="0.2">
      <c r="A1172" s="222"/>
      <c r="B1172" s="223"/>
      <c r="C1172" s="223"/>
      <c r="D1172" s="223"/>
      <c r="E1172"/>
      <c r="F1172" s="224"/>
      <c r="G1172"/>
      <c r="H1172"/>
      <c r="I1172" s="225"/>
      <c r="J1172" s="226"/>
      <c r="K1172"/>
      <c r="L1172"/>
      <c r="M1172"/>
      <c r="N1172"/>
      <c r="O1172" s="224"/>
      <c r="P1172"/>
      <c r="Q1172"/>
      <c r="R1172"/>
      <c r="S1172"/>
      <c r="T1172"/>
      <c r="U1172"/>
      <c r="V1172"/>
      <c r="W1172"/>
      <c r="Z1172"/>
      <c r="AC1172" s="228"/>
      <c r="AD1172"/>
    </row>
    <row r="1173" spans="1:31" ht="27.75" x14ac:dyDescent="0.2">
      <c r="A1173" s="222"/>
      <c r="B1173" s="223"/>
      <c r="C1173" s="223"/>
      <c r="D1173" s="223"/>
      <c r="E1173"/>
      <c r="F1173" s="224"/>
      <c r="G1173"/>
      <c r="H1173"/>
      <c r="I1173" s="225"/>
      <c r="J1173" s="226"/>
      <c r="K1173"/>
      <c r="L1173"/>
      <c r="M1173"/>
      <c r="N1173"/>
      <c r="O1173" s="224"/>
      <c r="P1173"/>
      <c r="Q1173"/>
      <c r="R1173"/>
      <c r="S1173"/>
      <c r="T1173"/>
      <c r="U1173"/>
      <c r="V1173"/>
      <c r="W1173"/>
      <c r="Z1173"/>
      <c r="AC1173" s="228"/>
      <c r="AD1173"/>
    </row>
    <row r="1174" spans="1:31" ht="27.75" x14ac:dyDescent="0.2">
      <c r="A1174" s="222"/>
      <c r="B1174" s="223"/>
      <c r="C1174" s="223"/>
      <c r="D1174" s="223"/>
      <c r="E1174"/>
      <c r="F1174" s="224"/>
      <c r="G1174"/>
      <c r="H1174"/>
      <c r="I1174" s="225"/>
      <c r="J1174" s="226"/>
      <c r="K1174"/>
      <c r="L1174"/>
      <c r="M1174"/>
      <c r="N1174"/>
      <c r="O1174" s="224"/>
      <c r="P1174"/>
      <c r="Q1174"/>
      <c r="R1174"/>
      <c r="S1174"/>
      <c r="T1174"/>
      <c r="U1174"/>
      <c r="V1174"/>
      <c r="W1174"/>
      <c r="Z1174"/>
      <c r="AC1174" s="228"/>
      <c r="AD1174"/>
    </row>
    <row r="1175" spans="1:31" ht="27.75" x14ac:dyDescent="0.2">
      <c r="A1175" s="222"/>
      <c r="B1175" s="223"/>
      <c r="C1175" s="223"/>
      <c r="D1175" s="223"/>
      <c r="E1175"/>
      <c r="F1175" s="224"/>
      <c r="G1175"/>
      <c r="H1175"/>
      <c r="I1175" s="225"/>
      <c r="J1175" s="226"/>
      <c r="K1175"/>
      <c r="L1175"/>
      <c r="M1175"/>
      <c r="N1175"/>
      <c r="O1175" s="224"/>
      <c r="P1175"/>
      <c r="Q1175"/>
      <c r="R1175"/>
      <c r="S1175"/>
      <c r="T1175"/>
      <c r="U1175"/>
      <c r="V1175"/>
      <c r="W1175"/>
      <c r="Z1175"/>
      <c r="AC1175" s="228"/>
      <c r="AD1175"/>
    </row>
    <row r="1176" spans="1:31" ht="27.75" x14ac:dyDescent="0.2">
      <c r="A1176" s="222"/>
      <c r="B1176" s="223"/>
      <c r="C1176" s="223"/>
      <c r="D1176" s="223"/>
      <c r="E1176"/>
      <c r="F1176" s="224"/>
      <c r="G1176"/>
      <c r="H1176"/>
      <c r="I1176" s="225"/>
      <c r="J1176" s="226"/>
      <c r="K1176"/>
      <c r="L1176"/>
      <c r="M1176"/>
      <c r="N1176"/>
      <c r="O1176" s="224"/>
      <c r="P1176"/>
      <c r="Q1176"/>
      <c r="R1176"/>
      <c r="S1176"/>
      <c r="T1176"/>
      <c r="U1176"/>
      <c r="V1176"/>
      <c r="W1176"/>
      <c r="Z1176"/>
      <c r="AC1176" s="228"/>
      <c r="AD1176"/>
    </row>
    <row r="1177" spans="1:31" ht="27.75" x14ac:dyDescent="0.2">
      <c r="A1177" s="222"/>
      <c r="B1177" s="223"/>
      <c r="C1177" s="223"/>
      <c r="D1177" s="223"/>
      <c r="E1177"/>
      <c r="F1177" s="224"/>
      <c r="G1177"/>
      <c r="H1177"/>
      <c r="I1177" s="225"/>
      <c r="J1177" s="226"/>
      <c r="K1177"/>
      <c r="L1177"/>
      <c r="M1177"/>
      <c r="N1177"/>
      <c r="O1177" s="224"/>
      <c r="P1177"/>
      <c r="Q1177"/>
      <c r="R1177"/>
      <c r="S1177"/>
      <c r="T1177"/>
      <c r="U1177"/>
      <c r="V1177"/>
      <c r="W1177"/>
      <c r="Z1177"/>
      <c r="AC1177" s="228"/>
      <c r="AD1177"/>
    </row>
    <row r="1178" spans="1:31" ht="27.75" x14ac:dyDescent="0.2">
      <c r="A1178" s="222"/>
      <c r="B1178" s="223"/>
      <c r="C1178" s="223"/>
      <c r="D1178" s="223"/>
      <c r="E1178"/>
      <c r="F1178" s="224"/>
      <c r="G1178"/>
      <c r="H1178"/>
      <c r="I1178" s="225"/>
      <c r="J1178" s="226"/>
      <c r="K1178"/>
      <c r="L1178"/>
      <c r="M1178"/>
      <c r="N1178"/>
      <c r="O1178" s="224"/>
      <c r="P1178"/>
      <c r="Q1178"/>
      <c r="R1178"/>
      <c r="S1178"/>
      <c r="T1178"/>
      <c r="U1178"/>
      <c r="V1178"/>
      <c r="W1178"/>
      <c r="Z1178"/>
      <c r="AC1178" s="228"/>
      <c r="AD1178"/>
    </row>
    <row r="1179" spans="1:31" ht="27.75" x14ac:dyDescent="0.2">
      <c r="A1179" s="222">
        <v>214166</v>
      </c>
      <c r="B1179" s="223" t="s">
        <v>1198</v>
      </c>
      <c r="C1179" s="223" t="s">
        <v>505</v>
      </c>
      <c r="D1179" s="223" t="s">
        <v>273</v>
      </c>
      <c r="E1179" t="s">
        <v>374</v>
      </c>
      <c r="F1179" s="224">
        <v>36530</v>
      </c>
      <c r="G1179" t="s">
        <v>1199</v>
      </c>
      <c r="H1179" t="s">
        <v>375</v>
      </c>
      <c r="I1179" s="225" t="s">
        <v>61</v>
      </c>
      <c r="J1179" s="226" t="s">
        <v>376</v>
      </c>
      <c r="K1179">
        <v>2016</v>
      </c>
      <c r="L1179" t="s">
        <v>352</v>
      </c>
      <c r="M1179"/>
      <c r="N1179"/>
      <c r="O1179" s="224"/>
      <c r="P1179"/>
      <c r="Q1179"/>
      <c r="R1179"/>
      <c r="S1179"/>
      <c r="T1179"/>
      <c r="U1179"/>
      <c r="V1179"/>
      <c r="W1179"/>
      <c r="Z1179"/>
      <c r="AC1179" s="228"/>
      <c r="AD1179"/>
      <c r="AE1179" s="53">
        <v>5</v>
      </c>
    </row>
    <row r="1180" spans="1:31" ht="27.75" x14ac:dyDescent="0.2">
      <c r="A1180" s="222"/>
      <c r="B1180" s="223"/>
      <c r="C1180" s="223"/>
      <c r="D1180" s="223"/>
      <c r="E1180"/>
      <c r="F1180" s="224"/>
      <c r="G1180"/>
      <c r="H1180"/>
      <c r="I1180" s="225"/>
      <c r="J1180" s="226"/>
      <c r="K1180"/>
      <c r="L1180"/>
      <c r="M1180"/>
      <c r="N1180"/>
      <c r="O1180" s="224"/>
      <c r="P1180"/>
      <c r="Q1180"/>
      <c r="R1180"/>
      <c r="S1180"/>
      <c r="T1180"/>
      <c r="U1180"/>
      <c r="V1180"/>
      <c r="W1180"/>
      <c r="Z1180"/>
      <c r="AC1180" s="228"/>
      <c r="AD1180"/>
    </row>
    <row r="1181" spans="1:31" ht="27.75" x14ac:dyDescent="0.2">
      <c r="A1181" s="222"/>
      <c r="B1181" s="223"/>
      <c r="C1181" s="223"/>
      <c r="D1181" s="223"/>
      <c r="E1181"/>
      <c r="F1181" s="224"/>
      <c r="G1181"/>
      <c r="H1181"/>
      <c r="I1181" s="225"/>
      <c r="J1181" s="226"/>
      <c r="K1181"/>
      <c r="L1181"/>
      <c r="M1181"/>
      <c r="N1181"/>
      <c r="O1181" s="224"/>
      <c r="P1181"/>
      <c r="Q1181"/>
      <c r="R1181"/>
      <c r="S1181"/>
      <c r="T1181"/>
      <c r="U1181"/>
      <c r="V1181"/>
      <c r="W1181"/>
      <c r="Z1181"/>
      <c r="AC1181" s="228"/>
      <c r="AD1181"/>
    </row>
    <row r="1182" spans="1:31" ht="27.75" x14ac:dyDescent="0.2">
      <c r="A1182" s="222"/>
      <c r="B1182" s="223"/>
      <c r="C1182" s="223"/>
      <c r="D1182" s="223"/>
      <c r="E1182"/>
      <c r="F1182" s="224"/>
      <c r="G1182"/>
      <c r="H1182"/>
      <c r="I1182" s="225"/>
      <c r="J1182" s="226"/>
      <c r="K1182"/>
      <c r="L1182"/>
      <c r="M1182"/>
      <c r="N1182"/>
      <c r="O1182" s="224"/>
      <c r="P1182"/>
      <c r="Q1182"/>
      <c r="R1182"/>
      <c r="S1182"/>
      <c r="T1182"/>
      <c r="U1182"/>
      <c r="V1182"/>
      <c r="W1182"/>
      <c r="Z1182"/>
      <c r="AC1182" s="228"/>
      <c r="AD1182"/>
    </row>
    <row r="1183" spans="1:31" ht="27.75" x14ac:dyDescent="0.2">
      <c r="A1183" s="222"/>
      <c r="B1183" s="223"/>
      <c r="C1183" s="223"/>
      <c r="D1183" s="223"/>
      <c r="E1183"/>
      <c r="F1183" s="224"/>
      <c r="G1183"/>
      <c r="H1183"/>
      <c r="I1183" s="225"/>
      <c r="J1183" s="226"/>
      <c r="K1183"/>
      <c r="L1183"/>
      <c r="M1183"/>
      <c r="N1183"/>
      <c r="O1183" s="224"/>
      <c r="P1183"/>
      <c r="Q1183"/>
      <c r="R1183"/>
      <c r="S1183"/>
      <c r="T1183"/>
      <c r="U1183"/>
      <c r="V1183"/>
      <c r="W1183"/>
      <c r="Z1183"/>
      <c r="AC1183" s="228"/>
      <c r="AD1183"/>
    </row>
    <row r="1184" spans="1:31" ht="27.75" x14ac:dyDescent="0.2">
      <c r="A1184" s="222"/>
      <c r="B1184" s="223"/>
      <c r="C1184" s="223"/>
      <c r="D1184" s="223"/>
      <c r="E1184"/>
      <c r="F1184" s="224"/>
      <c r="G1184"/>
      <c r="H1184"/>
      <c r="I1184" s="225"/>
      <c r="J1184" s="226"/>
      <c r="K1184"/>
      <c r="L1184"/>
      <c r="M1184"/>
      <c r="N1184"/>
      <c r="O1184" s="224"/>
      <c r="P1184"/>
      <c r="Q1184"/>
      <c r="R1184"/>
      <c r="S1184"/>
      <c r="T1184"/>
      <c r="U1184"/>
      <c r="V1184"/>
      <c r="W1184"/>
      <c r="Z1184"/>
      <c r="AC1184" s="228"/>
      <c r="AD1184"/>
    </row>
    <row r="1185" spans="1:31" ht="27.75" x14ac:dyDescent="0.2">
      <c r="A1185" s="222">
        <v>214189</v>
      </c>
      <c r="B1185" s="223" t="s">
        <v>1361</v>
      </c>
      <c r="C1185" s="223" t="s">
        <v>106</v>
      </c>
      <c r="D1185" s="223" t="s">
        <v>271</v>
      </c>
      <c r="E1185" t="s">
        <v>373</v>
      </c>
      <c r="F1185" s="224">
        <v>35943</v>
      </c>
      <c r="G1185" t="s">
        <v>1362</v>
      </c>
      <c r="H1185" t="s">
        <v>375</v>
      </c>
      <c r="I1185" s="225" t="s">
        <v>61</v>
      </c>
      <c r="J1185" s="226" t="s">
        <v>376</v>
      </c>
      <c r="K1185">
        <v>2017</v>
      </c>
      <c r="L1185" t="s">
        <v>352</v>
      </c>
      <c r="M1185"/>
      <c r="N1185"/>
      <c r="O1185" s="224"/>
      <c r="P1185"/>
      <c r="Q1185"/>
      <c r="R1185"/>
      <c r="S1185"/>
      <c r="T1185"/>
      <c r="U1185"/>
      <c r="V1185"/>
      <c r="W1185"/>
      <c r="Z1185"/>
      <c r="AC1185" s="228"/>
      <c r="AD1185"/>
      <c r="AE1185" s="53">
        <v>4</v>
      </c>
    </row>
    <row r="1186" spans="1:31" ht="27.75" x14ac:dyDescent="0.2">
      <c r="A1186" s="222"/>
      <c r="B1186" s="223"/>
      <c r="C1186" s="223"/>
      <c r="D1186" s="223"/>
      <c r="E1186"/>
      <c r="F1186" s="224"/>
      <c r="G1186"/>
      <c r="H1186"/>
      <c r="I1186" s="225"/>
      <c r="J1186" s="226"/>
      <c r="K1186"/>
      <c r="L1186"/>
      <c r="M1186"/>
      <c r="N1186"/>
      <c r="O1186" s="224"/>
      <c r="P1186"/>
      <c r="Q1186"/>
      <c r="R1186"/>
      <c r="S1186"/>
      <c r="T1186"/>
      <c r="U1186"/>
      <c r="V1186"/>
      <c r="W1186"/>
      <c r="Z1186"/>
      <c r="AC1186" s="228"/>
      <c r="AD1186"/>
    </row>
    <row r="1187" spans="1:31" ht="27.75" x14ac:dyDescent="0.2">
      <c r="A1187" s="222"/>
      <c r="B1187" s="223"/>
      <c r="C1187" s="223"/>
      <c r="D1187" s="223"/>
      <c r="E1187"/>
      <c r="F1187" s="224"/>
      <c r="G1187"/>
      <c r="H1187"/>
      <c r="I1187" s="225"/>
      <c r="J1187" s="226"/>
      <c r="K1187"/>
      <c r="L1187"/>
      <c r="M1187"/>
      <c r="N1187"/>
      <c r="O1187" s="224"/>
      <c r="P1187"/>
      <c r="Q1187"/>
      <c r="R1187"/>
      <c r="S1187"/>
      <c r="T1187"/>
      <c r="U1187"/>
      <c r="V1187"/>
      <c r="W1187"/>
      <c r="Z1187"/>
      <c r="AC1187" s="228"/>
      <c r="AD1187"/>
    </row>
    <row r="1188" spans="1:31" ht="27.75" x14ac:dyDescent="0.2">
      <c r="A1188" s="222"/>
      <c r="B1188" s="223"/>
      <c r="C1188" s="223"/>
      <c r="D1188" s="223"/>
      <c r="E1188"/>
      <c r="F1188" s="224"/>
      <c r="G1188"/>
      <c r="H1188"/>
      <c r="I1188" s="225"/>
      <c r="J1188" s="226"/>
      <c r="K1188"/>
      <c r="L1188"/>
      <c r="M1188"/>
      <c r="N1188"/>
      <c r="O1188" s="224"/>
      <c r="P1188"/>
      <c r="Q1188"/>
      <c r="R1188"/>
      <c r="S1188"/>
      <c r="T1188"/>
      <c r="U1188"/>
      <c r="V1188"/>
      <c r="W1188"/>
      <c r="Z1188"/>
      <c r="AC1188" s="228"/>
      <c r="AD1188"/>
    </row>
    <row r="1189" spans="1:31" ht="27.75" x14ac:dyDescent="0.2">
      <c r="A1189" s="222"/>
      <c r="B1189" s="223"/>
      <c r="C1189" s="223"/>
      <c r="D1189" s="223"/>
      <c r="E1189"/>
      <c r="F1189" s="224"/>
      <c r="G1189"/>
      <c r="H1189"/>
      <c r="I1189" s="225"/>
      <c r="J1189" s="226"/>
      <c r="K1189"/>
      <c r="L1189"/>
      <c r="M1189"/>
      <c r="N1189"/>
      <c r="O1189" s="224"/>
      <c r="P1189"/>
      <c r="Q1189"/>
      <c r="R1189"/>
      <c r="S1189"/>
      <c r="T1189"/>
      <c r="U1189"/>
      <c r="V1189"/>
      <c r="W1189"/>
      <c r="Z1189"/>
      <c r="AC1189" s="228"/>
      <c r="AD1189"/>
    </row>
    <row r="1190" spans="1:31" ht="27.75" x14ac:dyDescent="0.2">
      <c r="A1190" s="222"/>
      <c r="B1190" s="223"/>
      <c r="C1190" s="223"/>
      <c r="D1190" s="223"/>
      <c r="E1190"/>
      <c r="F1190" s="224"/>
      <c r="G1190"/>
      <c r="H1190"/>
      <c r="I1190" s="225"/>
      <c r="J1190" s="226"/>
      <c r="K1190"/>
      <c r="L1190"/>
      <c r="M1190"/>
      <c r="N1190"/>
      <c r="O1190" s="224"/>
      <c r="P1190"/>
      <c r="Q1190"/>
      <c r="R1190"/>
      <c r="S1190"/>
      <c r="T1190"/>
      <c r="U1190"/>
      <c r="V1190"/>
      <c r="W1190"/>
      <c r="Z1190"/>
      <c r="AC1190" s="228"/>
      <c r="AD1190"/>
    </row>
    <row r="1191" spans="1:31" ht="27.75" x14ac:dyDescent="0.2">
      <c r="A1191" s="222"/>
      <c r="B1191" s="223"/>
      <c r="C1191" s="223"/>
      <c r="D1191" s="223"/>
      <c r="E1191"/>
      <c r="F1191" s="224"/>
      <c r="G1191"/>
      <c r="H1191"/>
      <c r="I1191" s="225"/>
      <c r="J1191" s="226"/>
      <c r="K1191"/>
      <c r="L1191"/>
      <c r="M1191"/>
      <c r="N1191"/>
      <c r="O1191" s="224"/>
      <c r="P1191"/>
      <c r="Q1191"/>
      <c r="R1191"/>
      <c r="S1191"/>
      <c r="T1191"/>
      <c r="U1191"/>
      <c r="V1191"/>
      <c r="W1191"/>
      <c r="Z1191"/>
      <c r="AC1191" s="228"/>
      <c r="AD1191"/>
    </row>
    <row r="1192" spans="1:31" ht="27.75" x14ac:dyDescent="0.2">
      <c r="A1192" s="222"/>
      <c r="B1192" s="223"/>
      <c r="C1192" s="223"/>
      <c r="D1192" s="223"/>
      <c r="E1192"/>
      <c r="F1192" s="224"/>
      <c r="G1192"/>
      <c r="H1192"/>
      <c r="I1192" s="225"/>
      <c r="J1192" s="226"/>
      <c r="K1192"/>
      <c r="L1192"/>
      <c r="M1192"/>
      <c r="N1192"/>
      <c r="O1192" s="224"/>
      <c r="P1192"/>
      <c r="Q1192"/>
      <c r="R1192"/>
      <c r="S1192"/>
      <c r="T1192"/>
      <c r="U1192"/>
      <c r="V1192"/>
      <c r="W1192"/>
      <c r="Z1192"/>
      <c r="AC1192" s="228"/>
      <c r="AD1192"/>
    </row>
    <row r="1193" spans="1:31" ht="27.75" x14ac:dyDescent="0.2">
      <c r="A1193" s="222"/>
      <c r="B1193" s="223"/>
      <c r="C1193" s="223"/>
      <c r="D1193" s="223"/>
      <c r="E1193"/>
      <c r="F1193" s="224"/>
      <c r="G1193"/>
      <c r="H1193"/>
      <c r="I1193" s="225"/>
      <c r="J1193" s="226"/>
      <c r="K1193"/>
      <c r="L1193"/>
      <c r="M1193"/>
      <c r="N1193"/>
      <c r="O1193" s="224"/>
      <c r="P1193"/>
      <c r="Q1193"/>
      <c r="R1193"/>
      <c r="S1193"/>
      <c r="T1193"/>
      <c r="U1193"/>
      <c r="V1193"/>
      <c r="W1193"/>
      <c r="Z1193"/>
      <c r="AC1193" s="228"/>
      <c r="AD1193"/>
    </row>
    <row r="1194" spans="1:31" ht="27.75" x14ac:dyDescent="0.2">
      <c r="A1194" s="222"/>
      <c r="B1194" s="223"/>
      <c r="C1194" s="223"/>
      <c r="D1194" s="223"/>
      <c r="E1194"/>
      <c r="F1194" s="224"/>
      <c r="G1194"/>
      <c r="H1194"/>
      <c r="I1194" s="225"/>
      <c r="J1194" s="226"/>
      <c r="K1194"/>
      <c r="L1194"/>
      <c r="M1194"/>
      <c r="N1194"/>
      <c r="O1194" s="224"/>
      <c r="P1194"/>
      <c r="Q1194"/>
      <c r="R1194"/>
      <c r="S1194"/>
      <c r="T1194"/>
      <c r="U1194"/>
      <c r="V1194"/>
      <c r="W1194"/>
      <c r="Z1194"/>
      <c r="AC1194" s="228"/>
      <c r="AD1194"/>
    </row>
    <row r="1195" spans="1:31" ht="27.75" x14ac:dyDescent="0.2">
      <c r="A1195" s="222"/>
      <c r="B1195" s="223"/>
      <c r="C1195" s="223"/>
      <c r="D1195" s="223"/>
      <c r="E1195"/>
      <c r="F1195" s="224"/>
      <c r="G1195"/>
      <c r="H1195"/>
      <c r="I1195" s="225"/>
      <c r="J1195" s="226"/>
      <c r="K1195"/>
      <c r="L1195"/>
      <c r="M1195"/>
      <c r="N1195"/>
      <c r="O1195" s="224"/>
      <c r="P1195"/>
      <c r="Q1195"/>
      <c r="R1195"/>
      <c r="S1195"/>
      <c r="T1195"/>
      <c r="U1195"/>
      <c r="V1195"/>
      <c r="W1195"/>
      <c r="Z1195"/>
      <c r="AC1195" s="228"/>
      <c r="AD1195"/>
    </row>
    <row r="1196" spans="1:31" ht="27.75" x14ac:dyDescent="0.2">
      <c r="A1196" s="222">
        <v>214216</v>
      </c>
      <c r="B1196" s="223" t="s">
        <v>1752</v>
      </c>
      <c r="C1196" s="223" t="s">
        <v>1753</v>
      </c>
      <c r="D1196" s="223" t="s">
        <v>218</v>
      </c>
      <c r="E1196" t="s">
        <v>373</v>
      </c>
      <c r="F1196" s="224">
        <v>35723</v>
      </c>
      <c r="G1196" t="s">
        <v>789</v>
      </c>
      <c r="H1196" t="s">
        <v>375</v>
      </c>
      <c r="I1196" s="225" t="s">
        <v>61</v>
      </c>
      <c r="J1196" s="226" t="s">
        <v>376</v>
      </c>
      <c r="K1196">
        <v>2016</v>
      </c>
      <c r="L1196" t="s">
        <v>352</v>
      </c>
      <c r="M1196"/>
      <c r="N1196"/>
      <c r="O1196" s="224"/>
      <c r="P1196"/>
      <c r="Q1196"/>
      <c r="R1196"/>
      <c r="S1196"/>
      <c r="T1196"/>
      <c r="U1196"/>
      <c r="V1196"/>
      <c r="W1196"/>
      <c r="Z1196"/>
      <c r="AC1196" s="228"/>
      <c r="AD1196"/>
      <c r="AE1196" s="53">
        <v>1</v>
      </c>
    </row>
    <row r="1197" spans="1:31" ht="27.75" x14ac:dyDescent="0.2">
      <c r="A1197" s="222"/>
      <c r="B1197" s="223"/>
      <c r="C1197" s="223"/>
      <c r="D1197" s="223"/>
      <c r="E1197"/>
      <c r="F1197" s="224"/>
      <c r="G1197"/>
      <c r="H1197"/>
      <c r="I1197" s="225"/>
      <c r="J1197" s="226"/>
      <c r="K1197"/>
      <c r="L1197"/>
      <c r="M1197"/>
      <c r="N1197"/>
      <c r="O1197" s="224"/>
      <c r="P1197"/>
      <c r="Q1197"/>
      <c r="R1197"/>
      <c r="S1197"/>
      <c r="T1197"/>
      <c r="U1197"/>
      <c r="V1197"/>
      <c r="W1197"/>
      <c r="Z1197"/>
      <c r="AC1197" s="228"/>
      <c r="AD1197"/>
    </row>
    <row r="1198" spans="1:31" ht="27.75" x14ac:dyDescent="0.2">
      <c r="A1198" s="222"/>
      <c r="B1198" s="223"/>
      <c r="C1198" s="223"/>
      <c r="D1198" s="223"/>
      <c r="E1198"/>
      <c r="F1198" s="224"/>
      <c r="G1198"/>
      <c r="H1198"/>
      <c r="I1198" s="225"/>
      <c r="J1198" s="226"/>
      <c r="K1198"/>
      <c r="L1198"/>
      <c r="M1198"/>
      <c r="N1198"/>
      <c r="O1198" s="224"/>
      <c r="P1198"/>
      <c r="Q1198"/>
      <c r="R1198"/>
      <c r="S1198"/>
      <c r="T1198"/>
      <c r="U1198"/>
      <c r="V1198"/>
      <c r="W1198"/>
      <c r="Z1198"/>
      <c r="AC1198" s="228"/>
      <c r="AD1198"/>
    </row>
    <row r="1199" spans="1:31" ht="27.75" x14ac:dyDescent="0.2">
      <c r="A1199" s="222"/>
      <c r="B1199" s="223"/>
      <c r="C1199" s="223"/>
      <c r="D1199" s="223"/>
      <c r="E1199"/>
      <c r="F1199" s="224"/>
      <c r="G1199"/>
      <c r="H1199"/>
      <c r="I1199" s="225"/>
      <c r="J1199" s="226"/>
      <c r="K1199"/>
      <c r="L1199"/>
      <c r="M1199"/>
      <c r="N1199"/>
      <c r="O1199" s="224"/>
      <c r="P1199"/>
      <c r="Q1199"/>
      <c r="R1199"/>
      <c r="S1199"/>
      <c r="T1199"/>
      <c r="U1199"/>
      <c r="V1199"/>
      <c r="W1199"/>
      <c r="Z1199"/>
      <c r="AC1199" s="228"/>
      <c r="AD1199"/>
    </row>
    <row r="1200" spans="1:31" ht="27.75" x14ac:dyDescent="0.2">
      <c r="A1200" s="222"/>
      <c r="B1200" s="223"/>
      <c r="C1200" s="223"/>
      <c r="D1200" s="223"/>
      <c r="E1200"/>
      <c r="F1200" s="224"/>
      <c r="G1200"/>
      <c r="H1200"/>
      <c r="I1200" s="225"/>
      <c r="J1200" s="226"/>
      <c r="K1200"/>
      <c r="L1200"/>
      <c r="M1200"/>
      <c r="N1200"/>
      <c r="O1200" s="224"/>
      <c r="P1200"/>
      <c r="Q1200"/>
      <c r="R1200"/>
      <c r="S1200"/>
      <c r="T1200"/>
      <c r="U1200"/>
      <c r="V1200"/>
      <c r="W1200"/>
      <c r="Z1200"/>
      <c r="AC1200" s="228"/>
      <c r="AD1200"/>
    </row>
    <row r="1201" spans="1:31" ht="27.75" x14ac:dyDescent="0.2">
      <c r="A1201" s="222"/>
      <c r="B1201" s="223"/>
      <c r="C1201" s="223"/>
      <c r="D1201" s="223"/>
      <c r="E1201"/>
      <c r="F1201" s="224"/>
      <c r="G1201"/>
      <c r="H1201"/>
      <c r="I1201" s="225"/>
      <c r="J1201" s="226"/>
      <c r="K1201"/>
      <c r="L1201"/>
      <c r="M1201"/>
      <c r="N1201"/>
      <c r="O1201" s="224"/>
      <c r="P1201"/>
      <c r="Q1201"/>
      <c r="R1201"/>
      <c r="S1201"/>
      <c r="T1201"/>
      <c r="U1201"/>
      <c r="V1201"/>
      <c r="W1201"/>
      <c r="Z1201"/>
      <c r="AC1201" s="228"/>
      <c r="AD1201"/>
    </row>
    <row r="1202" spans="1:31" ht="27.75" x14ac:dyDescent="0.2">
      <c r="A1202" s="222">
        <v>214234</v>
      </c>
      <c r="B1202" s="223" t="s">
        <v>674</v>
      </c>
      <c r="C1202" s="223" t="s">
        <v>110</v>
      </c>
      <c r="D1202" s="223" t="s">
        <v>312</v>
      </c>
      <c r="E1202" t="s">
        <v>373</v>
      </c>
      <c r="F1202" s="224">
        <v>35796</v>
      </c>
      <c r="G1202" t="s">
        <v>789</v>
      </c>
      <c r="H1202" t="s">
        <v>375</v>
      </c>
      <c r="I1202" s="225" t="s">
        <v>609</v>
      </c>
      <c r="J1202" s="226" t="s">
        <v>376</v>
      </c>
      <c r="K1202">
        <v>2016</v>
      </c>
      <c r="L1202" t="s">
        <v>352</v>
      </c>
      <c r="M1202"/>
      <c r="N1202"/>
      <c r="O1202" s="224"/>
      <c r="P1202"/>
      <c r="Q1202"/>
      <c r="R1202"/>
      <c r="S1202"/>
      <c r="T1202"/>
      <c r="U1202"/>
      <c r="V1202"/>
      <c r="W1202"/>
      <c r="Z1202"/>
      <c r="AC1202" s="227"/>
      <c r="AD1202"/>
      <c r="AE1202" s="53" t="s">
        <v>2170</v>
      </c>
    </row>
    <row r="1203" spans="1:31" ht="27.75" x14ac:dyDescent="0.2">
      <c r="A1203" s="222"/>
      <c r="B1203" s="223"/>
      <c r="C1203" s="223"/>
      <c r="D1203" s="223"/>
      <c r="E1203"/>
      <c r="F1203" s="224"/>
      <c r="G1203"/>
      <c r="H1203"/>
      <c r="I1203" s="225"/>
      <c r="J1203" s="226"/>
      <c r="K1203"/>
      <c r="L1203"/>
      <c r="M1203"/>
      <c r="N1203"/>
      <c r="O1203" s="224"/>
      <c r="P1203"/>
      <c r="Q1203"/>
      <c r="R1203"/>
      <c r="S1203"/>
      <c r="T1203"/>
      <c r="U1203"/>
      <c r="V1203"/>
      <c r="W1203"/>
      <c r="Z1203"/>
      <c r="AC1203" s="228"/>
      <c r="AD1203"/>
    </row>
    <row r="1204" spans="1:31" ht="27.75" x14ac:dyDescent="0.2">
      <c r="A1204" s="222"/>
      <c r="B1204" s="223"/>
      <c r="C1204" s="223"/>
      <c r="D1204" s="223"/>
      <c r="E1204"/>
      <c r="F1204" s="224"/>
      <c r="G1204"/>
      <c r="H1204"/>
      <c r="I1204" s="225"/>
      <c r="J1204" s="226"/>
      <c r="K1204"/>
      <c r="L1204"/>
      <c r="M1204"/>
      <c r="N1204"/>
      <c r="O1204" s="224"/>
      <c r="P1204"/>
      <c r="Q1204"/>
      <c r="R1204"/>
      <c r="S1204"/>
      <c r="T1204"/>
      <c r="U1204"/>
      <c r="V1204"/>
      <c r="W1204"/>
      <c r="Z1204"/>
      <c r="AC1204" s="228"/>
      <c r="AD1204"/>
    </row>
    <row r="1205" spans="1:31" ht="27.75" x14ac:dyDescent="0.2">
      <c r="A1205" s="222"/>
      <c r="B1205" s="223"/>
      <c r="C1205" s="223"/>
      <c r="D1205" s="223"/>
      <c r="E1205"/>
      <c r="F1205" s="224"/>
      <c r="G1205"/>
      <c r="H1205"/>
      <c r="I1205" s="225"/>
      <c r="J1205" s="226"/>
      <c r="K1205"/>
      <c r="L1205"/>
      <c r="M1205"/>
      <c r="N1205"/>
      <c r="O1205" s="224"/>
      <c r="P1205"/>
      <c r="Q1205"/>
      <c r="R1205"/>
      <c r="S1205"/>
      <c r="T1205"/>
      <c r="U1205"/>
      <c r="V1205"/>
      <c r="W1205"/>
      <c r="Z1205"/>
      <c r="AC1205" s="228"/>
      <c r="AD1205"/>
    </row>
    <row r="1206" spans="1:31" ht="27.75" x14ac:dyDescent="0.2">
      <c r="A1206" s="222"/>
      <c r="B1206" s="223"/>
      <c r="C1206" s="223"/>
      <c r="D1206" s="223"/>
      <c r="E1206"/>
      <c r="F1206" s="224"/>
      <c r="G1206"/>
      <c r="H1206"/>
      <c r="I1206" s="225"/>
      <c r="J1206" s="226"/>
      <c r="K1206"/>
      <c r="L1206"/>
      <c r="M1206"/>
      <c r="N1206"/>
      <c r="O1206" s="224"/>
      <c r="P1206"/>
      <c r="Q1206"/>
      <c r="R1206"/>
      <c r="S1206"/>
      <c r="T1206"/>
      <c r="U1206"/>
      <c r="V1206"/>
      <c r="W1206"/>
      <c r="Z1206"/>
      <c r="AC1206" s="228"/>
      <c r="AD1206"/>
    </row>
    <row r="1207" spans="1:31" ht="27.75" x14ac:dyDescent="0.2">
      <c r="A1207" s="222"/>
      <c r="B1207" s="223"/>
      <c r="C1207" s="223"/>
      <c r="D1207" s="223"/>
      <c r="E1207"/>
      <c r="F1207" s="224"/>
      <c r="G1207"/>
      <c r="H1207"/>
      <c r="I1207" s="225"/>
      <c r="J1207" s="226"/>
      <c r="K1207"/>
      <c r="L1207"/>
      <c r="M1207"/>
      <c r="N1207"/>
      <c r="O1207" s="224"/>
      <c r="P1207"/>
      <c r="Q1207"/>
      <c r="R1207"/>
      <c r="S1207"/>
      <c r="T1207"/>
      <c r="U1207"/>
      <c r="V1207"/>
      <c r="W1207"/>
      <c r="Z1207"/>
      <c r="AC1207" s="228"/>
      <c r="AD1207"/>
    </row>
    <row r="1208" spans="1:31" ht="27.75" x14ac:dyDescent="0.2">
      <c r="A1208" s="222"/>
      <c r="B1208" s="223"/>
      <c r="C1208" s="223"/>
      <c r="D1208" s="223"/>
      <c r="E1208"/>
      <c r="F1208" s="224"/>
      <c r="G1208"/>
      <c r="H1208"/>
      <c r="I1208" s="225"/>
      <c r="J1208" s="226"/>
      <c r="K1208"/>
      <c r="L1208"/>
      <c r="M1208"/>
      <c r="N1208"/>
      <c r="O1208" s="224"/>
      <c r="P1208"/>
      <c r="Q1208"/>
      <c r="R1208"/>
      <c r="S1208"/>
      <c r="T1208"/>
      <c r="U1208"/>
      <c r="V1208"/>
      <c r="W1208"/>
      <c r="Z1208"/>
      <c r="AC1208" s="228"/>
      <c r="AD1208"/>
    </row>
    <row r="1209" spans="1:31" ht="27.75" x14ac:dyDescent="0.2">
      <c r="A1209" s="222">
        <v>214244</v>
      </c>
      <c r="B1209" s="223" t="s">
        <v>2073</v>
      </c>
      <c r="C1209" s="223" t="s">
        <v>83</v>
      </c>
      <c r="D1209" s="223" t="s">
        <v>234</v>
      </c>
      <c r="E1209" t="s">
        <v>373</v>
      </c>
      <c r="F1209" s="224">
        <v>36411</v>
      </c>
      <c r="G1209" t="s">
        <v>1191</v>
      </c>
      <c r="H1209" t="s">
        <v>375</v>
      </c>
      <c r="I1209" s="225" t="s">
        <v>61</v>
      </c>
      <c r="J1209" s="226" t="s">
        <v>376</v>
      </c>
      <c r="K1209">
        <v>2016</v>
      </c>
      <c r="L1209" t="s">
        <v>354</v>
      </c>
      <c r="M1209"/>
      <c r="N1209"/>
      <c r="O1209" s="224"/>
      <c r="P1209"/>
      <c r="Q1209"/>
      <c r="R1209"/>
      <c r="S1209"/>
      <c r="T1209"/>
      <c r="U1209"/>
      <c r="V1209"/>
      <c r="W1209"/>
      <c r="Z1209"/>
      <c r="AC1209" s="227"/>
      <c r="AD1209"/>
      <c r="AE1209" s="53">
        <v>6</v>
      </c>
    </row>
    <row r="1210" spans="1:31" ht="27.75" x14ac:dyDescent="0.2">
      <c r="A1210" s="222">
        <v>214246</v>
      </c>
      <c r="B1210" s="223" t="s">
        <v>767</v>
      </c>
      <c r="C1210" s="223" t="s">
        <v>90</v>
      </c>
      <c r="D1210" s="223" t="s">
        <v>243</v>
      </c>
      <c r="E1210" t="s">
        <v>373</v>
      </c>
      <c r="F1210" s="224">
        <v>35832</v>
      </c>
      <c r="G1210" t="s">
        <v>807</v>
      </c>
      <c r="H1210" t="s">
        <v>380</v>
      </c>
      <c r="I1210" s="225" t="s">
        <v>61</v>
      </c>
      <c r="J1210" s="226" t="s">
        <v>376</v>
      </c>
      <c r="K1210">
        <v>2017</v>
      </c>
      <c r="L1210" t="s">
        <v>352</v>
      </c>
      <c r="M1210"/>
      <c r="N1210"/>
      <c r="O1210" s="224"/>
      <c r="P1210"/>
      <c r="Q1210"/>
      <c r="R1210"/>
      <c r="S1210"/>
      <c r="T1210"/>
      <c r="U1210"/>
      <c r="V1210"/>
      <c r="W1210"/>
      <c r="Z1210"/>
      <c r="AC1210" s="228"/>
      <c r="AD1210"/>
      <c r="AE1210" s="53">
        <v>4</v>
      </c>
    </row>
    <row r="1211" spans="1:31" ht="27.75" x14ac:dyDescent="0.2">
      <c r="A1211" s="222">
        <v>214248</v>
      </c>
      <c r="B1211" s="223" t="s">
        <v>702</v>
      </c>
      <c r="C1211" s="223" t="s">
        <v>140</v>
      </c>
      <c r="D1211" s="223" t="s">
        <v>248</v>
      </c>
      <c r="E1211" t="s">
        <v>373</v>
      </c>
      <c r="F1211" s="224">
        <v>35509</v>
      </c>
      <c r="G1211" t="s">
        <v>1222</v>
      </c>
      <c r="H1211" t="s">
        <v>375</v>
      </c>
      <c r="I1211" s="225" t="s">
        <v>61</v>
      </c>
      <c r="J1211" s="226">
        <v>0</v>
      </c>
      <c r="K1211">
        <v>0</v>
      </c>
      <c r="L1211">
        <v>0</v>
      </c>
      <c r="M1211"/>
      <c r="N1211"/>
      <c r="O1211" s="224"/>
      <c r="P1211"/>
      <c r="Q1211"/>
      <c r="R1211"/>
      <c r="S1211"/>
      <c r="T1211"/>
      <c r="U1211"/>
      <c r="V1211"/>
      <c r="W1211"/>
      <c r="Z1211"/>
      <c r="AC1211" s="228"/>
      <c r="AD1211"/>
      <c r="AE1211" s="53">
        <v>3</v>
      </c>
    </row>
    <row r="1212" spans="1:31" ht="27.75" x14ac:dyDescent="0.2">
      <c r="A1212" s="222">
        <v>214249</v>
      </c>
      <c r="B1212" s="223" t="s">
        <v>1586</v>
      </c>
      <c r="C1212" s="223" t="s">
        <v>138</v>
      </c>
      <c r="D1212" s="223" t="s">
        <v>256</v>
      </c>
      <c r="E1212" t="s">
        <v>373</v>
      </c>
      <c r="F1212" s="224">
        <v>33604</v>
      </c>
      <c r="G1212" t="s">
        <v>352</v>
      </c>
      <c r="H1212" t="s">
        <v>375</v>
      </c>
      <c r="I1212" s="225" t="s">
        <v>61</v>
      </c>
      <c r="J1212" s="226">
        <v>0</v>
      </c>
      <c r="K1212">
        <v>0</v>
      </c>
      <c r="L1212">
        <v>0</v>
      </c>
      <c r="M1212"/>
      <c r="N1212"/>
      <c r="O1212" s="224"/>
      <c r="P1212"/>
      <c r="Q1212"/>
      <c r="R1212"/>
      <c r="S1212"/>
      <c r="T1212"/>
      <c r="U1212"/>
      <c r="V1212"/>
      <c r="W1212"/>
      <c r="Z1212"/>
      <c r="AC1212" s="228"/>
      <c r="AD1212"/>
      <c r="AE1212" s="53">
        <v>2</v>
      </c>
    </row>
    <row r="1213" spans="1:31" ht="27.75" x14ac:dyDescent="0.2">
      <c r="A1213" s="222">
        <v>214250</v>
      </c>
      <c r="B1213" s="223" t="s">
        <v>1529</v>
      </c>
      <c r="C1213" s="223" t="s">
        <v>437</v>
      </c>
      <c r="D1213" s="223" t="s">
        <v>473</v>
      </c>
      <c r="E1213" t="s">
        <v>373</v>
      </c>
      <c r="F1213" s="224">
        <v>31490</v>
      </c>
      <c r="G1213" t="s">
        <v>789</v>
      </c>
      <c r="H1213" t="s">
        <v>375</v>
      </c>
      <c r="I1213" s="225" t="s">
        <v>61</v>
      </c>
      <c r="J1213" s="226">
        <v>0</v>
      </c>
      <c r="K1213">
        <v>0</v>
      </c>
      <c r="L1213">
        <v>0</v>
      </c>
      <c r="M1213"/>
      <c r="N1213"/>
      <c r="O1213" s="224"/>
      <c r="P1213"/>
      <c r="Q1213"/>
      <c r="R1213"/>
      <c r="S1213"/>
      <c r="T1213"/>
      <c r="U1213"/>
      <c r="V1213"/>
      <c r="W1213"/>
      <c r="Z1213"/>
      <c r="AC1213" s="228"/>
      <c r="AD1213"/>
      <c r="AE1213" s="53">
        <v>3</v>
      </c>
    </row>
    <row r="1214" spans="1:31" ht="27.75" x14ac:dyDescent="0.2">
      <c r="A1214" s="222"/>
      <c r="B1214" s="223"/>
      <c r="C1214" s="223"/>
      <c r="D1214" s="223"/>
      <c r="E1214"/>
      <c r="F1214" s="224"/>
      <c r="G1214"/>
      <c r="H1214"/>
      <c r="I1214" s="225"/>
      <c r="J1214" s="226"/>
      <c r="K1214"/>
      <c r="L1214"/>
      <c r="M1214"/>
      <c r="N1214"/>
      <c r="O1214" s="224"/>
      <c r="P1214"/>
      <c r="Q1214"/>
      <c r="R1214"/>
      <c r="S1214"/>
      <c r="T1214"/>
      <c r="U1214"/>
      <c r="V1214"/>
      <c r="W1214"/>
      <c r="Z1214"/>
      <c r="AC1214" s="228"/>
      <c r="AD1214"/>
    </row>
    <row r="1215" spans="1:31" ht="27.75" x14ac:dyDescent="0.35">
      <c r="A1215" s="222">
        <v>214254</v>
      </c>
      <c r="B1215" s="223" t="s">
        <v>779</v>
      </c>
      <c r="C1215" s="223" t="s">
        <v>780</v>
      </c>
      <c r="D1215" s="232" t="s">
        <v>288</v>
      </c>
      <c r="E1215" t="s">
        <v>373</v>
      </c>
      <c r="F1215" s="224">
        <v>35511</v>
      </c>
      <c r="G1215" t="s">
        <v>789</v>
      </c>
      <c r="H1215" t="s">
        <v>375</v>
      </c>
      <c r="I1215" s="225" t="s">
        <v>609</v>
      </c>
      <c r="J1215" s="226">
        <v>0</v>
      </c>
      <c r="K1215">
        <v>0</v>
      </c>
      <c r="L1215">
        <v>0</v>
      </c>
      <c r="M1215"/>
      <c r="N1215"/>
      <c r="O1215" s="224"/>
      <c r="P1215"/>
      <c r="Q1215"/>
      <c r="R1215"/>
      <c r="S1215"/>
      <c r="T1215"/>
      <c r="U1215"/>
      <c r="V1215"/>
      <c r="W1215"/>
      <c r="Z1215"/>
      <c r="AC1215" s="227"/>
      <c r="AD1215"/>
      <c r="AE1215" s="53" t="s">
        <v>2170</v>
      </c>
    </row>
    <row r="1216" spans="1:31" ht="27.75" x14ac:dyDescent="0.2">
      <c r="A1216" s="236"/>
      <c r="B1216" s="237"/>
      <c r="C1216" s="237"/>
      <c r="D1216" s="237"/>
      <c r="E1216"/>
      <c r="F1216" s="224"/>
      <c r="G1216"/>
      <c r="H1216"/>
      <c r="I1216" s="225"/>
      <c r="J1216" s="226"/>
      <c r="K1216"/>
      <c r="L1216"/>
      <c r="M1216"/>
      <c r="N1216"/>
      <c r="O1216" s="224"/>
      <c r="P1216"/>
      <c r="Q1216"/>
      <c r="R1216"/>
      <c r="S1216"/>
      <c r="T1216"/>
      <c r="U1216"/>
      <c r="V1216"/>
      <c r="W1216"/>
      <c r="Z1216"/>
      <c r="AC1216" s="228"/>
      <c r="AD1216"/>
    </row>
    <row r="1217" spans="1:31" ht="27.75" x14ac:dyDescent="0.2">
      <c r="A1217" s="222"/>
      <c r="B1217" s="223"/>
      <c r="C1217" s="223"/>
      <c r="D1217" s="223"/>
      <c r="E1217"/>
      <c r="F1217" s="224"/>
      <c r="G1217"/>
      <c r="H1217"/>
      <c r="I1217" s="225"/>
      <c r="J1217" s="226"/>
      <c r="K1217"/>
      <c r="L1217"/>
      <c r="M1217"/>
      <c r="N1217"/>
      <c r="O1217" s="224"/>
      <c r="P1217"/>
      <c r="Q1217"/>
      <c r="R1217"/>
      <c r="S1217"/>
      <c r="T1217"/>
      <c r="U1217"/>
      <c r="V1217"/>
      <c r="W1217"/>
      <c r="Z1217"/>
      <c r="AC1217" s="228"/>
      <c r="AD1217"/>
    </row>
    <row r="1218" spans="1:31" ht="27.75" x14ac:dyDescent="0.2">
      <c r="A1218" s="222"/>
      <c r="B1218" s="223"/>
      <c r="C1218" s="223"/>
      <c r="D1218" s="223"/>
      <c r="E1218"/>
      <c r="F1218" s="224"/>
      <c r="G1218"/>
      <c r="H1218"/>
      <c r="I1218" s="225"/>
      <c r="J1218" s="226"/>
      <c r="K1218"/>
      <c r="L1218"/>
      <c r="M1218"/>
      <c r="N1218"/>
      <c r="O1218" s="224"/>
      <c r="P1218"/>
      <c r="Q1218"/>
      <c r="R1218"/>
      <c r="S1218"/>
      <c r="T1218"/>
      <c r="U1218"/>
      <c r="V1218"/>
      <c r="W1218"/>
      <c r="Z1218"/>
      <c r="AC1218" s="228"/>
      <c r="AD1218"/>
    </row>
    <row r="1219" spans="1:31" ht="27.75" x14ac:dyDescent="0.2">
      <c r="A1219" s="222"/>
      <c r="B1219" s="223"/>
      <c r="C1219" s="223"/>
      <c r="D1219" s="223"/>
      <c r="E1219"/>
      <c r="F1219" s="224"/>
      <c r="G1219"/>
      <c r="H1219"/>
      <c r="I1219" s="225"/>
      <c r="J1219" s="226"/>
      <c r="K1219"/>
      <c r="L1219"/>
      <c r="M1219"/>
      <c r="N1219"/>
      <c r="O1219" s="224"/>
      <c r="P1219"/>
      <c r="Q1219"/>
      <c r="R1219"/>
      <c r="S1219"/>
      <c r="T1219"/>
      <c r="U1219"/>
      <c r="V1219"/>
      <c r="W1219"/>
      <c r="Z1219"/>
      <c r="AC1219" s="228"/>
      <c r="AD1219"/>
    </row>
    <row r="1220" spans="1:31" ht="27.75" x14ac:dyDescent="0.2">
      <c r="A1220" s="222"/>
      <c r="B1220" s="223"/>
      <c r="C1220" s="223"/>
      <c r="D1220" s="223"/>
      <c r="E1220"/>
      <c r="F1220" s="224"/>
      <c r="G1220"/>
      <c r="H1220"/>
      <c r="I1220" s="225"/>
      <c r="J1220" s="226"/>
      <c r="K1220"/>
      <c r="L1220"/>
      <c r="M1220"/>
      <c r="N1220"/>
      <c r="O1220" s="224"/>
      <c r="P1220"/>
      <c r="Q1220"/>
      <c r="R1220"/>
      <c r="S1220"/>
      <c r="T1220"/>
      <c r="U1220"/>
      <c r="V1220"/>
      <c r="W1220"/>
      <c r="Z1220"/>
      <c r="AC1220" s="228"/>
      <c r="AD1220"/>
    </row>
    <row r="1221" spans="1:31" ht="27.75" x14ac:dyDescent="0.2">
      <c r="A1221" s="222"/>
      <c r="B1221" s="223"/>
      <c r="C1221" s="223"/>
      <c r="D1221" s="223"/>
      <c r="E1221"/>
      <c r="F1221" s="224"/>
      <c r="G1221"/>
      <c r="H1221"/>
      <c r="I1221" s="225"/>
      <c r="J1221" s="226"/>
      <c r="K1221"/>
      <c r="L1221"/>
      <c r="M1221"/>
      <c r="N1221"/>
      <c r="O1221" s="224"/>
      <c r="P1221"/>
      <c r="Q1221"/>
      <c r="R1221"/>
      <c r="S1221"/>
      <c r="T1221"/>
      <c r="U1221"/>
      <c r="V1221"/>
      <c r="W1221"/>
      <c r="Z1221"/>
      <c r="AC1221" s="228"/>
      <c r="AD1221"/>
    </row>
    <row r="1222" spans="1:31" ht="27.75" x14ac:dyDescent="0.2">
      <c r="A1222" s="222"/>
      <c r="B1222" s="223"/>
      <c r="C1222" s="223"/>
      <c r="D1222" s="223"/>
      <c r="E1222"/>
      <c r="F1222" s="224"/>
      <c r="G1222"/>
      <c r="H1222"/>
      <c r="I1222" s="225"/>
      <c r="J1222" s="226"/>
      <c r="K1222"/>
      <c r="L1222"/>
      <c r="M1222"/>
      <c r="N1222"/>
      <c r="O1222" s="224"/>
      <c r="P1222"/>
      <c r="Q1222"/>
      <c r="R1222"/>
      <c r="S1222"/>
      <c r="T1222"/>
      <c r="U1222"/>
      <c r="V1222"/>
      <c r="W1222"/>
      <c r="Z1222"/>
      <c r="AC1222" s="228"/>
      <c r="AD1222"/>
    </row>
    <row r="1223" spans="1:31" ht="27.75" x14ac:dyDescent="0.2">
      <c r="A1223" s="222">
        <v>214284</v>
      </c>
      <c r="B1223" s="223" t="s">
        <v>1783</v>
      </c>
      <c r="C1223" s="223" t="s">
        <v>498</v>
      </c>
      <c r="D1223" s="223" t="s">
        <v>2067</v>
      </c>
      <c r="E1223" t="s">
        <v>373</v>
      </c>
      <c r="F1223" s="224">
        <v>36025</v>
      </c>
      <c r="G1223" t="s">
        <v>807</v>
      </c>
      <c r="H1223" t="s">
        <v>375</v>
      </c>
      <c r="I1223" s="225" t="s">
        <v>61</v>
      </c>
      <c r="J1223" s="226">
        <v>0</v>
      </c>
      <c r="K1223">
        <v>0</v>
      </c>
      <c r="L1223">
        <v>0</v>
      </c>
      <c r="M1223"/>
      <c r="N1223"/>
      <c r="O1223" s="224"/>
      <c r="P1223"/>
      <c r="Q1223"/>
      <c r="R1223"/>
      <c r="S1223"/>
      <c r="T1223"/>
      <c r="U1223"/>
      <c r="V1223"/>
      <c r="W1223"/>
      <c r="Z1223"/>
      <c r="AC1223" s="228"/>
      <c r="AD1223"/>
      <c r="AE1223" s="53">
        <v>2</v>
      </c>
    </row>
    <row r="1224" spans="1:31" ht="27.75" x14ac:dyDescent="0.2">
      <c r="A1224" s="222"/>
      <c r="B1224" s="223"/>
      <c r="C1224" s="223"/>
      <c r="D1224" s="223"/>
      <c r="E1224"/>
      <c r="F1224" s="224"/>
      <c r="G1224"/>
      <c r="H1224"/>
      <c r="I1224" s="225"/>
      <c r="J1224" s="226"/>
      <c r="K1224"/>
      <c r="L1224"/>
      <c r="M1224"/>
      <c r="N1224"/>
      <c r="O1224" s="224"/>
      <c r="P1224"/>
      <c r="Q1224"/>
      <c r="R1224"/>
      <c r="S1224"/>
      <c r="T1224"/>
      <c r="U1224"/>
      <c r="V1224"/>
      <c r="W1224"/>
      <c r="Z1224"/>
      <c r="AC1224" s="228"/>
      <c r="AD1224"/>
    </row>
    <row r="1225" spans="1:31" ht="27.75" x14ac:dyDescent="0.2">
      <c r="A1225" s="222"/>
      <c r="B1225" s="223"/>
      <c r="C1225" s="223"/>
      <c r="D1225" s="223"/>
      <c r="E1225"/>
      <c r="F1225" s="224"/>
      <c r="G1225"/>
      <c r="H1225"/>
      <c r="I1225" s="225"/>
      <c r="J1225" s="226"/>
      <c r="K1225"/>
      <c r="L1225"/>
      <c r="M1225"/>
      <c r="N1225"/>
      <c r="O1225" s="224"/>
      <c r="P1225"/>
      <c r="Q1225"/>
      <c r="R1225"/>
      <c r="S1225"/>
      <c r="T1225"/>
      <c r="U1225"/>
      <c r="V1225"/>
      <c r="W1225"/>
      <c r="Z1225"/>
      <c r="AC1225" s="228"/>
      <c r="AD1225"/>
    </row>
    <row r="1226" spans="1:31" ht="27.75" x14ac:dyDescent="0.2">
      <c r="A1226" s="222"/>
      <c r="B1226" s="223"/>
      <c r="C1226" s="223"/>
      <c r="D1226" s="223"/>
      <c r="E1226"/>
      <c r="F1226" s="224"/>
      <c r="G1226"/>
      <c r="H1226"/>
      <c r="I1226" s="225"/>
      <c r="J1226" s="226"/>
      <c r="K1226"/>
      <c r="L1226"/>
      <c r="M1226"/>
      <c r="N1226"/>
      <c r="O1226" s="224"/>
      <c r="P1226"/>
      <c r="Q1226"/>
      <c r="R1226"/>
      <c r="S1226"/>
      <c r="T1226"/>
      <c r="U1226"/>
      <c r="V1226"/>
      <c r="W1226"/>
      <c r="Z1226"/>
      <c r="AC1226" s="228"/>
      <c r="AD1226"/>
    </row>
    <row r="1227" spans="1:31" ht="27.75" x14ac:dyDescent="0.2">
      <c r="A1227" s="222"/>
      <c r="B1227" s="223"/>
      <c r="C1227" s="223"/>
      <c r="D1227" s="223"/>
      <c r="E1227"/>
      <c r="F1227" s="224"/>
      <c r="G1227"/>
      <c r="H1227"/>
      <c r="I1227" s="225"/>
      <c r="J1227" s="226"/>
      <c r="K1227"/>
      <c r="L1227"/>
      <c r="M1227"/>
      <c r="N1227"/>
      <c r="O1227" s="224"/>
      <c r="P1227"/>
      <c r="Q1227"/>
      <c r="R1227"/>
      <c r="S1227"/>
      <c r="T1227"/>
      <c r="U1227"/>
      <c r="V1227"/>
      <c r="W1227"/>
      <c r="Z1227"/>
      <c r="AC1227" s="228"/>
      <c r="AD1227"/>
    </row>
    <row r="1228" spans="1:31" ht="27.75" x14ac:dyDescent="0.2">
      <c r="A1228" s="222"/>
      <c r="B1228" s="223"/>
      <c r="C1228" s="223"/>
      <c r="D1228" s="223"/>
      <c r="E1228"/>
      <c r="F1228" s="224"/>
      <c r="G1228"/>
      <c r="H1228"/>
      <c r="I1228" s="225"/>
      <c r="J1228" s="226"/>
      <c r="K1228"/>
      <c r="L1228"/>
      <c r="M1228"/>
      <c r="N1228"/>
      <c r="O1228" s="224"/>
      <c r="P1228"/>
      <c r="Q1228"/>
      <c r="R1228"/>
      <c r="S1228"/>
      <c r="T1228"/>
      <c r="U1228"/>
      <c r="V1228"/>
      <c r="W1228"/>
      <c r="Z1228"/>
      <c r="AC1228" s="228"/>
      <c r="AD1228"/>
    </row>
    <row r="1229" spans="1:31" ht="27.75" x14ac:dyDescent="0.2">
      <c r="A1229" s="222"/>
      <c r="B1229" s="223"/>
      <c r="C1229" s="223"/>
      <c r="D1229" s="223"/>
      <c r="E1229"/>
      <c r="F1229" s="224"/>
      <c r="G1229"/>
      <c r="H1229"/>
      <c r="I1229" s="225"/>
      <c r="J1229" s="226"/>
      <c r="K1229"/>
      <c r="L1229"/>
      <c r="M1229"/>
      <c r="N1229"/>
      <c r="O1229" s="224"/>
      <c r="P1229"/>
      <c r="Q1229"/>
      <c r="R1229"/>
      <c r="S1229"/>
      <c r="T1229"/>
      <c r="U1229"/>
      <c r="V1229"/>
      <c r="W1229"/>
      <c r="Z1229"/>
      <c r="AC1229" s="228"/>
      <c r="AD1229"/>
    </row>
    <row r="1230" spans="1:31" ht="27.75" x14ac:dyDescent="0.2">
      <c r="A1230" s="222"/>
      <c r="B1230" s="223"/>
      <c r="C1230" s="223"/>
      <c r="D1230" s="223"/>
      <c r="E1230"/>
      <c r="F1230" s="224"/>
      <c r="G1230"/>
      <c r="H1230"/>
      <c r="I1230" s="225"/>
      <c r="J1230" s="226"/>
      <c r="K1230"/>
      <c r="L1230"/>
      <c r="M1230"/>
      <c r="N1230"/>
      <c r="O1230" s="224"/>
      <c r="P1230"/>
      <c r="Q1230"/>
      <c r="R1230"/>
      <c r="S1230"/>
      <c r="T1230"/>
      <c r="U1230"/>
      <c r="V1230"/>
      <c r="W1230"/>
      <c r="Z1230"/>
      <c r="AC1230" s="228"/>
      <c r="AD1230"/>
    </row>
    <row r="1231" spans="1:31" ht="27.75" x14ac:dyDescent="0.2">
      <c r="A1231" s="222"/>
      <c r="B1231" s="223"/>
      <c r="C1231" s="223"/>
      <c r="D1231" s="223"/>
      <c r="E1231"/>
      <c r="F1231" s="224"/>
      <c r="G1231"/>
      <c r="H1231"/>
      <c r="I1231" s="225"/>
      <c r="J1231" s="226"/>
      <c r="K1231"/>
      <c r="L1231"/>
      <c r="M1231"/>
      <c r="N1231"/>
      <c r="O1231" s="224"/>
      <c r="P1231"/>
      <c r="Q1231"/>
      <c r="R1231"/>
      <c r="S1231"/>
      <c r="T1231"/>
      <c r="U1231"/>
      <c r="V1231"/>
      <c r="W1231"/>
      <c r="Z1231"/>
      <c r="AC1231" s="228"/>
      <c r="AD1231"/>
    </row>
    <row r="1232" spans="1:31" ht="27.75" x14ac:dyDescent="0.2">
      <c r="A1232" s="222">
        <v>214303</v>
      </c>
      <c r="B1232" s="223" t="s">
        <v>2074</v>
      </c>
      <c r="C1232" s="223" t="s">
        <v>2075</v>
      </c>
      <c r="D1232" s="223" t="s">
        <v>337</v>
      </c>
      <c r="E1232" t="s">
        <v>374</v>
      </c>
      <c r="F1232" s="224">
        <v>0</v>
      </c>
      <c r="G1232">
        <v>0</v>
      </c>
      <c r="H1232">
        <v>0</v>
      </c>
      <c r="I1232" s="225" t="s">
        <v>609</v>
      </c>
      <c r="J1232" s="226">
        <v>0</v>
      </c>
      <c r="K1232">
        <v>0</v>
      </c>
      <c r="L1232">
        <v>0</v>
      </c>
      <c r="M1232"/>
      <c r="N1232"/>
      <c r="O1232" s="224"/>
      <c r="P1232"/>
      <c r="Q1232"/>
      <c r="R1232"/>
      <c r="S1232"/>
      <c r="T1232"/>
      <c r="U1232"/>
      <c r="V1232"/>
      <c r="W1232"/>
      <c r="Z1232"/>
      <c r="AC1232" s="228"/>
      <c r="AD1232" t="s">
        <v>660</v>
      </c>
      <c r="AE1232" s="53" t="s">
        <v>2202</v>
      </c>
    </row>
    <row r="1233" spans="1:31" ht="27.75" x14ac:dyDescent="0.2">
      <c r="A1233" s="222"/>
      <c r="B1233" s="223"/>
      <c r="C1233" s="223"/>
      <c r="D1233" s="223"/>
      <c r="E1233"/>
      <c r="F1233" s="224"/>
      <c r="G1233"/>
      <c r="H1233"/>
      <c r="I1233" s="225"/>
      <c r="J1233" s="226"/>
      <c r="K1233"/>
      <c r="L1233"/>
      <c r="M1233"/>
      <c r="N1233"/>
      <c r="O1233" s="224"/>
      <c r="P1233"/>
      <c r="Q1233"/>
      <c r="R1233"/>
      <c r="S1233"/>
      <c r="T1233"/>
      <c r="U1233"/>
      <c r="V1233"/>
      <c r="W1233"/>
      <c r="Z1233"/>
      <c r="AC1233" s="228"/>
      <c r="AD1233"/>
    </row>
    <row r="1234" spans="1:31" ht="27.75" x14ac:dyDescent="0.2">
      <c r="A1234" s="222">
        <v>214305</v>
      </c>
      <c r="B1234" s="223" t="s">
        <v>1607</v>
      </c>
      <c r="C1234" s="223" t="s">
        <v>116</v>
      </c>
      <c r="D1234" s="223" t="s">
        <v>494</v>
      </c>
      <c r="E1234" t="s">
        <v>374</v>
      </c>
      <c r="F1234" s="224">
        <v>33970</v>
      </c>
      <c r="G1234" t="s">
        <v>830</v>
      </c>
      <c r="H1234" t="s">
        <v>375</v>
      </c>
      <c r="I1234" s="225" t="s">
        <v>61</v>
      </c>
      <c r="J1234" s="226" t="s">
        <v>376</v>
      </c>
      <c r="K1234">
        <v>2011</v>
      </c>
      <c r="L1234" t="s">
        <v>368</v>
      </c>
      <c r="M1234"/>
      <c r="N1234"/>
      <c r="O1234" s="224"/>
      <c r="P1234"/>
      <c r="Q1234"/>
      <c r="R1234"/>
      <c r="S1234"/>
      <c r="T1234"/>
      <c r="U1234"/>
      <c r="V1234"/>
      <c r="W1234"/>
      <c r="Z1234"/>
      <c r="AC1234" s="228"/>
      <c r="AD1234"/>
      <c r="AE1234" s="53">
        <v>2</v>
      </c>
    </row>
    <row r="1235" spans="1:31" ht="27.75" x14ac:dyDescent="0.2">
      <c r="A1235" s="222"/>
      <c r="B1235" s="223"/>
      <c r="C1235" s="223"/>
      <c r="D1235" s="223"/>
      <c r="E1235"/>
      <c r="F1235" s="224"/>
      <c r="G1235"/>
      <c r="H1235"/>
      <c r="I1235" s="225"/>
      <c r="J1235" s="226"/>
      <c r="K1235"/>
      <c r="L1235"/>
      <c r="M1235"/>
      <c r="N1235"/>
      <c r="O1235" s="224"/>
      <c r="P1235"/>
      <c r="Q1235"/>
      <c r="R1235"/>
      <c r="S1235"/>
      <c r="T1235"/>
      <c r="U1235"/>
      <c r="V1235"/>
      <c r="W1235"/>
      <c r="Z1235"/>
      <c r="AC1235" s="228"/>
      <c r="AD1235"/>
    </row>
    <row r="1236" spans="1:31" ht="27.75" x14ac:dyDescent="0.2">
      <c r="A1236" s="222">
        <v>214308</v>
      </c>
      <c r="B1236" s="223" t="s">
        <v>1069</v>
      </c>
      <c r="C1236" s="223" t="s">
        <v>104</v>
      </c>
      <c r="D1236" s="223" t="s">
        <v>244</v>
      </c>
      <c r="E1236" t="s">
        <v>374</v>
      </c>
      <c r="F1236" s="224">
        <v>34830</v>
      </c>
      <c r="G1236" t="s">
        <v>789</v>
      </c>
      <c r="H1236" t="s">
        <v>375</v>
      </c>
      <c r="I1236" s="225" t="s">
        <v>61</v>
      </c>
      <c r="J1236" s="226" t="s">
        <v>353</v>
      </c>
      <c r="K1236">
        <v>2013</v>
      </c>
      <c r="L1236" t="s">
        <v>361</v>
      </c>
      <c r="M1236"/>
      <c r="N1236"/>
      <c r="O1236" s="224"/>
      <c r="P1236"/>
      <c r="Q1236"/>
      <c r="R1236"/>
      <c r="S1236"/>
      <c r="T1236"/>
      <c r="U1236"/>
      <c r="V1236"/>
      <c r="W1236"/>
      <c r="Z1236"/>
      <c r="AC1236" s="227"/>
      <c r="AD1236"/>
      <c r="AE1236" s="53">
        <v>6</v>
      </c>
    </row>
    <row r="1237" spans="1:31" ht="27.75" x14ac:dyDescent="0.2">
      <c r="A1237" s="222">
        <v>214311</v>
      </c>
      <c r="B1237" s="223" t="s">
        <v>1588</v>
      </c>
      <c r="C1237" s="223" t="s">
        <v>71</v>
      </c>
      <c r="D1237" s="223" t="s">
        <v>2076</v>
      </c>
      <c r="E1237" t="s">
        <v>374</v>
      </c>
      <c r="F1237" s="224">
        <v>33607</v>
      </c>
      <c r="G1237" t="s">
        <v>789</v>
      </c>
      <c r="H1237" t="s">
        <v>375</v>
      </c>
      <c r="I1237" s="225" t="s">
        <v>61</v>
      </c>
      <c r="J1237" s="226">
        <v>0</v>
      </c>
      <c r="K1237">
        <v>0</v>
      </c>
      <c r="L1237">
        <v>0</v>
      </c>
      <c r="M1237"/>
      <c r="N1237"/>
      <c r="O1237" s="224"/>
      <c r="P1237"/>
      <c r="Q1237"/>
      <c r="R1237"/>
      <c r="S1237"/>
      <c r="T1237"/>
      <c r="U1237"/>
      <c r="V1237"/>
      <c r="W1237"/>
      <c r="Z1237"/>
      <c r="AC1237" s="228"/>
      <c r="AD1237"/>
      <c r="AE1237" s="53">
        <v>3</v>
      </c>
    </row>
    <row r="1238" spans="1:31" ht="27.75" x14ac:dyDescent="0.2">
      <c r="A1238" s="222"/>
      <c r="B1238" s="223"/>
      <c r="C1238" s="223"/>
      <c r="D1238" s="223"/>
      <c r="E1238"/>
      <c r="F1238" s="224"/>
      <c r="G1238"/>
      <c r="H1238"/>
      <c r="I1238" s="225"/>
      <c r="J1238" s="226"/>
      <c r="K1238"/>
      <c r="L1238"/>
      <c r="M1238"/>
      <c r="N1238"/>
      <c r="O1238" s="224"/>
      <c r="P1238"/>
      <c r="Q1238"/>
      <c r="R1238"/>
      <c r="S1238"/>
      <c r="T1238"/>
      <c r="U1238"/>
      <c r="V1238"/>
      <c r="W1238"/>
      <c r="Z1238"/>
      <c r="AC1238" s="228"/>
      <c r="AD1238"/>
    </row>
    <row r="1239" spans="1:31" ht="27.75" x14ac:dyDescent="0.2">
      <c r="A1239" s="222"/>
      <c r="B1239" s="223"/>
      <c r="C1239" s="223"/>
      <c r="D1239" s="223"/>
      <c r="E1239"/>
      <c r="F1239" s="224"/>
      <c r="G1239"/>
      <c r="H1239"/>
      <c r="I1239" s="225"/>
      <c r="J1239" s="226"/>
      <c r="K1239"/>
      <c r="L1239"/>
      <c r="M1239"/>
      <c r="N1239"/>
      <c r="O1239" s="224"/>
      <c r="P1239"/>
      <c r="Q1239"/>
      <c r="R1239"/>
      <c r="S1239"/>
      <c r="T1239"/>
      <c r="U1239"/>
      <c r="V1239"/>
      <c r="W1239"/>
      <c r="Z1239"/>
      <c r="AC1239" s="228"/>
      <c r="AD1239"/>
    </row>
    <row r="1240" spans="1:31" ht="27.75" x14ac:dyDescent="0.2">
      <c r="A1240" s="222"/>
      <c r="B1240" s="223"/>
      <c r="C1240" s="223"/>
      <c r="D1240" s="223"/>
      <c r="E1240"/>
      <c r="F1240" s="224"/>
      <c r="G1240"/>
      <c r="H1240"/>
      <c r="I1240" s="225"/>
      <c r="J1240" s="226"/>
      <c r="K1240"/>
      <c r="L1240"/>
      <c r="M1240"/>
      <c r="N1240"/>
      <c r="O1240" s="224"/>
      <c r="P1240"/>
      <c r="Q1240"/>
      <c r="R1240"/>
      <c r="S1240"/>
      <c r="T1240"/>
      <c r="U1240"/>
      <c r="V1240"/>
      <c r="W1240"/>
      <c r="Z1240"/>
      <c r="AC1240" s="228"/>
      <c r="AD1240"/>
    </row>
    <row r="1241" spans="1:31" ht="27.75" x14ac:dyDescent="0.2">
      <c r="A1241" s="222"/>
      <c r="B1241" s="223"/>
      <c r="C1241" s="223"/>
      <c r="D1241" s="223"/>
      <c r="E1241"/>
      <c r="F1241" s="224"/>
      <c r="G1241"/>
      <c r="H1241"/>
      <c r="I1241" s="225"/>
      <c r="J1241" s="226"/>
      <c r="K1241"/>
      <c r="L1241"/>
      <c r="M1241"/>
      <c r="N1241"/>
      <c r="O1241" s="224"/>
      <c r="P1241"/>
      <c r="Q1241"/>
      <c r="R1241"/>
      <c r="S1241"/>
      <c r="T1241"/>
      <c r="U1241"/>
      <c r="V1241"/>
      <c r="W1241"/>
      <c r="Z1241"/>
      <c r="AC1241" s="228"/>
      <c r="AD1241"/>
    </row>
    <row r="1242" spans="1:31" ht="27.75" x14ac:dyDescent="0.2">
      <c r="A1242" s="222"/>
      <c r="B1242" s="223"/>
      <c r="C1242" s="223"/>
      <c r="D1242" s="223"/>
      <c r="E1242"/>
      <c r="F1242" s="224"/>
      <c r="G1242"/>
      <c r="H1242"/>
      <c r="I1242" s="225"/>
      <c r="J1242" s="226"/>
      <c r="K1242"/>
      <c r="L1242"/>
      <c r="M1242"/>
      <c r="N1242"/>
      <c r="O1242" s="224"/>
      <c r="P1242"/>
      <c r="Q1242"/>
      <c r="R1242"/>
      <c r="S1242"/>
      <c r="T1242"/>
      <c r="U1242"/>
      <c r="V1242"/>
      <c r="W1242"/>
      <c r="Z1242"/>
      <c r="AC1242" s="228"/>
      <c r="AD1242"/>
    </row>
    <row r="1243" spans="1:31" ht="27.75" x14ac:dyDescent="0.2">
      <c r="A1243" s="222"/>
      <c r="B1243" s="223"/>
      <c r="C1243" s="223"/>
      <c r="D1243" s="223"/>
      <c r="E1243"/>
      <c r="F1243" s="224"/>
      <c r="G1243"/>
      <c r="H1243"/>
      <c r="I1243" s="225"/>
      <c r="J1243" s="226"/>
      <c r="K1243"/>
      <c r="L1243"/>
      <c r="M1243"/>
      <c r="N1243"/>
      <c r="O1243" s="224"/>
      <c r="P1243"/>
      <c r="Q1243"/>
      <c r="R1243"/>
      <c r="S1243"/>
      <c r="T1243"/>
      <c r="U1243"/>
      <c r="V1243"/>
      <c r="W1243"/>
      <c r="Z1243"/>
      <c r="AC1243" s="228"/>
      <c r="AD1243"/>
    </row>
    <row r="1244" spans="1:31" ht="27.75" x14ac:dyDescent="0.35">
      <c r="A1244" s="232"/>
      <c r="B1244" s="232"/>
      <c r="C1244" s="232"/>
      <c r="D1244" s="232"/>
      <c r="E1244"/>
      <c r="F1244" s="224"/>
      <c r="G1244"/>
      <c r="H1244"/>
      <c r="I1244" s="225"/>
      <c r="J1244" s="226"/>
      <c r="K1244"/>
      <c r="L1244"/>
      <c r="M1244"/>
      <c r="N1244"/>
      <c r="O1244" s="224"/>
      <c r="P1244"/>
      <c r="Q1244"/>
      <c r="R1244"/>
      <c r="S1244"/>
      <c r="T1244"/>
      <c r="U1244"/>
      <c r="V1244"/>
      <c r="W1244"/>
      <c r="Z1244"/>
      <c r="AC1244" s="228"/>
      <c r="AD1244"/>
    </row>
    <row r="1245" spans="1:31" ht="27.75" x14ac:dyDescent="0.2">
      <c r="A1245" s="222">
        <v>214324</v>
      </c>
      <c r="B1245" s="223" t="s">
        <v>1275</v>
      </c>
      <c r="C1245" s="223" t="s">
        <v>161</v>
      </c>
      <c r="D1245" s="223" t="s">
        <v>428</v>
      </c>
      <c r="E1245" t="s">
        <v>374</v>
      </c>
      <c r="F1245" s="224">
        <v>32579</v>
      </c>
      <c r="G1245" t="s">
        <v>1276</v>
      </c>
      <c r="H1245" t="s">
        <v>375</v>
      </c>
      <c r="I1245" s="225" t="s">
        <v>61</v>
      </c>
      <c r="J1245" s="226" t="s">
        <v>376</v>
      </c>
      <c r="K1245">
        <v>2010</v>
      </c>
      <c r="L1245" t="s">
        <v>364</v>
      </c>
      <c r="M1245"/>
      <c r="N1245"/>
      <c r="O1245" s="224"/>
      <c r="P1245"/>
      <c r="Q1245"/>
      <c r="R1245"/>
      <c r="S1245"/>
      <c r="T1245"/>
      <c r="U1245"/>
      <c r="V1245"/>
      <c r="W1245"/>
      <c r="Z1245"/>
      <c r="AC1245" s="228"/>
      <c r="AD1245"/>
      <c r="AE1245" s="53">
        <v>4</v>
      </c>
    </row>
    <row r="1246" spans="1:31" ht="27.75" x14ac:dyDescent="0.2">
      <c r="A1246" s="222"/>
      <c r="B1246" s="223"/>
      <c r="C1246" s="223"/>
      <c r="D1246" s="223"/>
      <c r="E1246"/>
      <c r="F1246" s="224"/>
      <c r="G1246"/>
      <c r="H1246"/>
      <c r="I1246" s="225"/>
      <c r="J1246" s="226"/>
      <c r="K1246"/>
      <c r="L1246"/>
      <c r="M1246"/>
      <c r="N1246"/>
      <c r="O1246" s="224"/>
      <c r="P1246"/>
      <c r="Q1246"/>
      <c r="R1246"/>
      <c r="S1246"/>
      <c r="T1246"/>
      <c r="U1246"/>
      <c r="V1246"/>
      <c r="W1246"/>
      <c r="Z1246"/>
      <c r="AC1246" s="228"/>
      <c r="AD1246"/>
    </row>
    <row r="1247" spans="1:31" ht="27.75" x14ac:dyDescent="0.2">
      <c r="A1247" s="222"/>
      <c r="B1247" s="223"/>
      <c r="C1247" s="223"/>
      <c r="D1247" s="223"/>
      <c r="E1247"/>
      <c r="F1247" s="224"/>
      <c r="G1247"/>
      <c r="H1247"/>
      <c r="I1247" s="225"/>
      <c r="J1247" s="226"/>
      <c r="K1247"/>
      <c r="L1247"/>
      <c r="M1247"/>
      <c r="N1247"/>
      <c r="O1247" s="224"/>
      <c r="P1247"/>
      <c r="Q1247"/>
      <c r="R1247"/>
      <c r="S1247"/>
      <c r="T1247"/>
      <c r="U1247"/>
      <c r="V1247"/>
      <c r="W1247"/>
      <c r="Z1247"/>
      <c r="AC1247" s="228"/>
      <c r="AD1247"/>
    </row>
    <row r="1248" spans="1:31" ht="27.75" x14ac:dyDescent="0.2">
      <c r="A1248" s="222"/>
      <c r="B1248" s="223"/>
      <c r="C1248" s="223"/>
      <c r="D1248" s="223"/>
      <c r="E1248"/>
      <c r="F1248" s="224"/>
      <c r="G1248"/>
      <c r="H1248"/>
      <c r="I1248" s="225"/>
      <c r="J1248" s="226"/>
      <c r="K1248"/>
      <c r="L1248"/>
      <c r="M1248"/>
      <c r="N1248"/>
      <c r="O1248" s="224"/>
      <c r="P1248"/>
      <c r="Q1248"/>
      <c r="R1248"/>
      <c r="S1248"/>
      <c r="T1248"/>
      <c r="U1248"/>
      <c r="V1248"/>
      <c r="W1248"/>
      <c r="Z1248"/>
      <c r="AC1248" s="228"/>
      <c r="AD1248"/>
    </row>
    <row r="1249" spans="1:31" ht="27.75" x14ac:dyDescent="0.2">
      <c r="A1249" s="222"/>
      <c r="B1249" s="223"/>
      <c r="C1249" s="223"/>
      <c r="D1249" s="223"/>
      <c r="E1249"/>
      <c r="F1249" s="224"/>
      <c r="G1249"/>
      <c r="H1249"/>
      <c r="I1249" s="225"/>
      <c r="J1249" s="226"/>
      <c r="K1249"/>
      <c r="L1249"/>
      <c r="M1249"/>
      <c r="N1249"/>
      <c r="O1249" s="224"/>
      <c r="P1249"/>
      <c r="Q1249"/>
      <c r="R1249"/>
      <c r="S1249"/>
      <c r="T1249"/>
      <c r="U1249"/>
      <c r="V1249"/>
      <c r="W1249"/>
      <c r="Z1249"/>
      <c r="AC1249" s="228"/>
      <c r="AD1249"/>
    </row>
    <row r="1250" spans="1:31" ht="27.75" x14ac:dyDescent="0.2">
      <c r="A1250" s="222"/>
      <c r="B1250" s="223"/>
      <c r="C1250" s="223"/>
      <c r="D1250" s="223"/>
      <c r="E1250"/>
      <c r="F1250" s="224"/>
      <c r="G1250"/>
      <c r="H1250"/>
      <c r="I1250" s="225"/>
      <c r="J1250" s="226"/>
      <c r="K1250"/>
      <c r="L1250"/>
      <c r="M1250"/>
      <c r="N1250"/>
      <c r="O1250" s="224"/>
      <c r="P1250"/>
      <c r="Q1250"/>
      <c r="R1250"/>
      <c r="S1250"/>
      <c r="T1250"/>
      <c r="U1250"/>
      <c r="V1250"/>
      <c r="W1250"/>
      <c r="Z1250"/>
      <c r="AC1250" s="228"/>
      <c r="AD1250"/>
    </row>
    <row r="1251" spans="1:31" ht="27.75" x14ac:dyDescent="0.2">
      <c r="A1251" s="222"/>
      <c r="B1251" s="223"/>
      <c r="C1251" s="223"/>
      <c r="D1251" s="223"/>
      <c r="E1251"/>
      <c r="F1251" s="224"/>
      <c r="G1251"/>
      <c r="H1251"/>
      <c r="I1251" s="225"/>
      <c r="J1251" s="226"/>
      <c r="K1251"/>
      <c r="L1251"/>
      <c r="M1251"/>
      <c r="N1251"/>
      <c r="O1251" s="224"/>
      <c r="P1251"/>
      <c r="Q1251"/>
      <c r="R1251"/>
      <c r="S1251"/>
      <c r="T1251"/>
      <c r="U1251"/>
      <c r="V1251"/>
      <c r="W1251"/>
      <c r="Z1251"/>
      <c r="AC1251" s="228"/>
      <c r="AD1251"/>
    </row>
    <row r="1252" spans="1:31" ht="27.75" x14ac:dyDescent="0.2">
      <c r="A1252" s="222"/>
      <c r="B1252" s="223"/>
      <c r="C1252" s="223"/>
      <c r="D1252" s="223"/>
      <c r="E1252"/>
      <c r="F1252" s="224"/>
      <c r="G1252"/>
      <c r="H1252"/>
      <c r="I1252" s="225"/>
      <c r="J1252" s="226"/>
      <c r="K1252"/>
      <c r="L1252"/>
      <c r="M1252"/>
      <c r="N1252"/>
      <c r="O1252" s="224"/>
      <c r="P1252"/>
      <c r="Q1252"/>
      <c r="R1252"/>
      <c r="S1252"/>
      <c r="T1252"/>
      <c r="U1252"/>
      <c r="V1252"/>
      <c r="W1252"/>
      <c r="Z1252"/>
      <c r="AC1252" s="228"/>
      <c r="AD1252"/>
    </row>
    <row r="1253" spans="1:31" ht="27.75" x14ac:dyDescent="0.2">
      <c r="A1253" s="222"/>
      <c r="B1253" s="223"/>
      <c r="C1253" s="223"/>
      <c r="D1253" s="223"/>
      <c r="E1253"/>
      <c r="F1253" s="224"/>
      <c r="G1253"/>
      <c r="H1253"/>
      <c r="I1253" s="225"/>
      <c r="J1253" s="226"/>
      <c r="K1253"/>
      <c r="L1253"/>
      <c r="M1253"/>
      <c r="N1253"/>
      <c r="O1253" s="224"/>
      <c r="P1253"/>
      <c r="Q1253"/>
      <c r="R1253"/>
      <c r="S1253"/>
      <c r="T1253"/>
      <c r="U1253"/>
      <c r="V1253"/>
      <c r="W1253"/>
      <c r="Z1253"/>
      <c r="AC1253" s="228"/>
      <c r="AD1253"/>
    </row>
    <row r="1254" spans="1:31" ht="27.75" x14ac:dyDescent="0.2">
      <c r="A1254" s="222">
        <v>214357</v>
      </c>
      <c r="B1254" s="223" t="s">
        <v>1617</v>
      </c>
      <c r="C1254" s="223" t="s">
        <v>124</v>
      </c>
      <c r="D1254" s="223" t="s">
        <v>1987</v>
      </c>
      <c r="E1254" t="s">
        <v>374</v>
      </c>
      <c r="F1254" s="224">
        <v>34099</v>
      </c>
      <c r="G1254" t="s">
        <v>821</v>
      </c>
      <c r="H1254" t="s">
        <v>375</v>
      </c>
      <c r="I1254" s="225" t="s">
        <v>61</v>
      </c>
      <c r="J1254" s="226" t="s">
        <v>376</v>
      </c>
      <c r="K1254">
        <v>2011</v>
      </c>
      <c r="L1254" t="s">
        <v>354</v>
      </c>
      <c r="M1254"/>
      <c r="N1254"/>
      <c r="O1254" s="224"/>
      <c r="P1254"/>
      <c r="Q1254"/>
      <c r="R1254"/>
      <c r="S1254"/>
      <c r="T1254"/>
      <c r="U1254"/>
      <c r="V1254"/>
      <c r="W1254"/>
      <c r="Z1254"/>
      <c r="AC1254" s="228"/>
      <c r="AD1254"/>
      <c r="AE1254" s="53">
        <v>2</v>
      </c>
    </row>
    <row r="1255" spans="1:31" ht="27.75" x14ac:dyDescent="0.2">
      <c r="A1255" s="222"/>
      <c r="B1255" s="223"/>
      <c r="C1255" s="223"/>
      <c r="D1255" s="223"/>
      <c r="E1255"/>
      <c r="F1255" s="224"/>
      <c r="G1255"/>
      <c r="H1255"/>
      <c r="I1255" s="225"/>
      <c r="J1255" s="226"/>
      <c r="K1255"/>
      <c r="L1255"/>
      <c r="M1255"/>
      <c r="N1255"/>
      <c r="O1255" s="224"/>
      <c r="P1255"/>
      <c r="Q1255"/>
      <c r="R1255"/>
      <c r="S1255"/>
      <c r="T1255"/>
      <c r="U1255"/>
      <c r="V1255"/>
      <c r="W1255"/>
      <c r="Z1255"/>
      <c r="AC1255" s="228"/>
      <c r="AD1255"/>
    </row>
    <row r="1256" spans="1:31" ht="27.75" x14ac:dyDescent="0.2">
      <c r="A1256" s="222"/>
      <c r="B1256" s="223"/>
      <c r="C1256" s="223"/>
      <c r="D1256" s="223"/>
      <c r="E1256"/>
      <c r="F1256" s="224"/>
      <c r="G1256"/>
      <c r="H1256"/>
      <c r="I1256" s="225"/>
      <c r="J1256" s="226"/>
      <c r="K1256"/>
      <c r="L1256"/>
      <c r="M1256"/>
      <c r="N1256"/>
      <c r="O1256" s="224"/>
      <c r="P1256"/>
      <c r="Q1256"/>
      <c r="R1256"/>
      <c r="S1256"/>
      <c r="T1256"/>
      <c r="U1256"/>
      <c r="V1256"/>
      <c r="W1256"/>
      <c r="Z1256"/>
      <c r="AC1256" s="228"/>
      <c r="AD1256"/>
    </row>
    <row r="1257" spans="1:31" ht="27.75" x14ac:dyDescent="0.2">
      <c r="A1257" s="222"/>
      <c r="B1257" s="223"/>
      <c r="C1257" s="223"/>
      <c r="D1257" s="223"/>
      <c r="E1257"/>
      <c r="F1257" s="224"/>
      <c r="G1257"/>
      <c r="H1257"/>
      <c r="I1257" s="225"/>
      <c r="J1257" s="226"/>
      <c r="K1257"/>
      <c r="L1257"/>
      <c r="M1257"/>
      <c r="N1257"/>
      <c r="O1257" s="224"/>
      <c r="P1257"/>
      <c r="Q1257"/>
      <c r="R1257"/>
      <c r="S1257"/>
      <c r="T1257"/>
      <c r="U1257"/>
      <c r="V1257"/>
      <c r="W1257"/>
      <c r="Z1257"/>
      <c r="AC1257" s="228"/>
      <c r="AD1257"/>
    </row>
    <row r="1258" spans="1:31" ht="27.75" x14ac:dyDescent="0.2">
      <c r="A1258" s="222"/>
      <c r="B1258" s="223"/>
      <c r="C1258" s="223"/>
      <c r="D1258" s="223"/>
      <c r="E1258"/>
      <c r="F1258" s="224"/>
      <c r="G1258"/>
      <c r="H1258"/>
      <c r="I1258" s="225"/>
      <c r="J1258" s="226"/>
      <c r="K1258"/>
      <c r="L1258"/>
      <c r="M1258"/>
      <c r="N1258"/>
      <c r="O1258" s="224"/>
      <c r="P1258"/>
      <c r="Q1258"/>
      <c r="R1258"/>
      <c r="S1258"/>
      <c r="T1258"/>
      <c r="U1258"/>
      <c r="V1258"/>
      <c r="W1258"/>
      <c r="Z1258"/>
      <c r="AC1258" s="228"/>
      <c r="AD1258"/>
    </row>
    <row r="1259" spans="1:31" ht="27.75" x14ac:dyDescent="0.2">
      <c r="A1259" s="222"/>
      <c r="B1259" s="223"/>
      <c r="C1259" s="223"/>
      <c r="D1259" s="223"/>
      <c r="E1259"/>
      <c r="F1259" s="224"/>
      <c r="G1259"/>
      <c r="H1259"/>
      <c r="I1259" s="225"/>
      <c r="J1259" s="226"/>
      <c r="K1259"/>
      <c r="L1259"/>
      <c r="M1259"/>
      <c r="N1259"/>
      <c r="O1259" s="224"/>
      <c r="P1259"/>
      <c r="Q1259"/>
      <c r="R1259"/>
      <c r="S1259"/>
      <c r="T1259"/>
      <c r="U1259"/>
      <c r="V1259"/>
      <c r="W1259"/>
      <c r="Z1259"/>
      <c r="AC1259" s="228"/>
      <c r="AD1259"/>
    </row>
    <row r="1260" spans="1:31" ht="27.75" x14ac:dyDescent="0.2">
      <c r="A1260" s="222"/>
      <c r="B1260" s="223"/>
      <c r="C1260" s="223"/>
      <c r="D1260" s="223"/>
      <c r="E1260"/>
      <c r="F1260" s="224"/>
      <c r="G1260"/>
      <c r="H1260"/>
      <c r="I1260" s="225"/>
      <c r="J1260" s="226"/>
      <c r="K1260"/>
      <c r="L1260"/>
      <c r="M1260"/>
      <c r="N1260"/>
      <c r="O1260" s="224"/>
      <c r="P1260"/>
      <c r="Q1260"/>
      <c r="R1260"/>
      <c r="S1260"/>
      <c r="T1260"/>
      <c r="U1260"/>
      <c r="V1260"/>
      <c r="W1260"/>
      <c r="Z1260"/>
      <c r="AC1260" s="228"/>
      <c r="AD1260"/>
    </row>
    <row r="1261" spans="1:31" ht="27.75" x14ac:dyDescent="0.2">
      <c r="A1261" s="222"/>
      <c r="B1261" s="223"/>
      <c r="C1261" s="223"/>
      <c r="D1261" s="223"/>
      <c r="E1261"/>
      <c r="F1261" s="224"/>
      <c r="G1261"/>
      <c r="H1261"/>
      <c r="I1261" s="225"/>
      <c r="J1261" s="226"/>
      <c r="K1261"/>
      <c r="L1261"/>
      <c r="M1261"/>
      <c r="N1261"/>
      <c r="O1261" s="224"/>
      <c r="P1261"/>
      <c r="Q1261"/>
      <c r="R1261"/>
      <c r="S1261"/>
      <c r="T1261"/>
      <c r="U1261"/>
      <c r="V1261"/>
      <c r="W1261"/>
      <c r="Z1261"/>
      <c r="AC1261" s="228"/>
      <c r="AD1261"/>
    </row>
    <row r="1262" spans="1:31" ht="27.75" x14ac:dyDescent="0.2">
      <c r="A1262" s="222"/>
      <c r="B1262" s="223"/>
      <c r="C1262" s="223"/>
      <c r="D1262" s="223"/>
      <c r="E1262"/>
      <c r="F1262" s="224"/>
      <c r="G1262"/>
      <c r="H1262"/>
      <c r="I1262" s="225"/>
      <c r="J1262" s="226"/>
      <c r="K1262"/>
      <c r="L1262"/>
      <c r="M1262"/>
      <c r="N1262"/>
      <c r="O1262" s="224"/>
      <c r="P1262"/>
      <c r="Q1262"/>
      <c r="R1262"/>
      <c r="S1262"/>
      <c r="T1262"/>
      <c r="U1262"/>
      <c r="V1262"/>
      <c r="W1262"/>
      <c r="Z1262"/>
      <c r="AC1262" s="228"/>
      <c r="AD1262"/>
    </row>
    <row r="1263" spans="1:31" ht="27.75" x14ac:dyDescent="0.2">
      <c r="A1263" s="222">
        <v>214377</v>
      </c>
      <c r="B1263" s="223" t="s">
        <v>1660</v>
      </c>
      <c r="C1263" s="223" t="s">
        <v>183</v>
      </c>
      <c r="D1263" s="223" t="s">
        <v>241</v>
      </c>
      <c r="E1263" t="s">
        <v>374</v>
      </c>
      <c r="F1263" s="224">
        <v>34703</v>
      </c>
      <c r="G1263" t="s">
        <v>789</v>
      </c>
      <c r="H1263" t="s">
        <v>375</v>
      </c>
      <c r="I1263" s="225" t="s">
        <v>61</v>
      </c>
      <c r="J1263" s="226" t="s">
        <v>376</v>
      </c>
      <c r="K1263">
        <v>2012</v>
      </c>
      <c r="L1263" t="s">
        <v>352</v>
      </c>
      <c r="M1263"/>
      <c r="N1263"/>
      <c r="O1263" s="224"/>
      <c r="P1263"/>
      <c r="Q1263"/>
      <c r="R1263"/>
      <c r="S1263"/>
      <c r="T1263"/>
      <c r="U1263"/>
      <c r="V1263"/>
      <c r="W1263"/>
      <c r="Z1263"/>
      <c r="AC1263" s="228"/>
      <c r="AD1263"/>
      <c r="AE1263" s="53">
        <v>3</v>
      </c>
    </row>
    <row r="1264" spans="1:31" ht="27.75" x14ac:dyDescent="0.2">
      <c r="A1264" s="222"/>
      <c r="B1264" s="223"/>
      <c r="C1264" s="223"/>
      <c r="D1264" s="223"/>
      <c r="E1264"/>
      <c r="F1264" s="224"/>
      <c r="G1264"/>
      <c r="H1264"/>
      <c r="I1264" s="225"/>
      <c r="J1264" s="226"/>
      <c r="K1264"/>
      <c r="L1264"/>
      <c r="M1264"/>
      <c r="N1264"/>
      <c r="O1264" s="224"/>
      <c r="P1264"/>
      <c r="Q1264"/>
      <c r="R1264"/>
      <c r="S1264"/>
      <c r="T1264"/>
      <c r="U1264"/>
      <c r="V1264"/>
      <c r="W1264"/>
      <c r="Z1264"/>
      <c r="AC1264" s="228"/>
      <c r="AD1264"/>
    </row>
    <row r="1265" spans="1:31" ht="27.75" x14ac:dyDescent="0.2">
      <c r="A1265" s="222"/>
      <c r="B1265" s="223"/>
      <c r="C1265" s="223"/>
      <c r="D1265" s="223"/>
      <c r="E1265"/>
      <c r="F1265" s="224"/>
      <c r="G1265"/>
      <c r="H1265"/>
      <c r="I1265" s="225"/>
      <c r="J1265" s="226"/>
      <c r="K1265"/>
      <c r="L1265"/>
      <c r="M1265"/>
      <c r="N1265"/>
      <c r="O1265" s="224"/>
      <c r="P1265"/>
      <c r="Q1265"/>
      <c r="R1265"/>
      <c r="S1265"/>
      <c r="T1265"/>
      <c r="U1265"/>
      <c r="V1265"/>
      <c r="W1265"/>
      <c r="Z1265"/>
      <c r="AC1265" s="228"/>
      <c r="AD1265"/>
    </row>
    <row r="1266" spans="1:31" ht="27.75" x14ac:dyDescent="0.2">
      <c r="A1266" s="222">
        <v>214386</v>
      </c>
      <c r="B1266" s="223" t="s">
        <v>1264</v>
      </c>
      <c r="C1266" s="223" t="s">
        <v>1238</v>
      </c>
      <c r="D1266" s="223" t="s">
        <v>2077</v>
      </c>
      <c r="E1266" t="s">
        <v>374</v>
      </c>
      <c r="F1266" s="224">
        <v>29223</v>
      </c>
      <c r="G1266" t="s">
        <v>1265</v>
      </c>
      <c r="H1266" t="s">
        <v>375</v>
      </c>
      <c r="I1266" s="225" t="s">
        <v>61</v>
      </c>
      <c r="J1266" s="226" t="s">
        <v>376</v>
      </c>
      <c r="K1266">
        <v>2016</v>
      </c>
      <c r="L1266" t="s">
        <v>352</v>
      </c>
      <c r="M1266"/>
      <c r="N1266"/>
      <c r="O1266" s="224"/>
      <c r="P1266"/>
      <c r="Q1266"/>
      <c r="R1266"/>
      <c r="S1266"/>
      <c r="T1266"/>
      <c r="U1266"/>
      <c r="V1266"/>
      <c r="W1266"/>
      <c r="Z1266"/>
      <c r="AC1266" s="228"/>
      <c r="AD1266"/>
      <c r="AE1266" s="53">
        <v>4</v>
      </c>
    </row>
    <row r="1267" spans="1:31" ht="27.75" x14ac:dyDescent="0.2">
      <c r="A1267" s="222"/>
      <c r="B1267" s="223"/>
      <c r="C1267" s="223"/>
      <c r="D1267" s="223"/>
      <c r="E1267"/>
      <c r="F1267" s="224"/>
      <c r="G1267"/>
      <c r="H1267"/>
      <c r="I1267" s="225"/>
      <c r="J1267" s="226"/>
      <c r="K1267"/>
      <c r="L1267"/>
      <c r="M1267"/>
      <c r="N1267"/>
      <c r="O1267" s="224"/>
      <c r="P1267"/>
      <c r="Q1267"/>
      <c r="R1267"/>
      <c r="S1267"/>
      <c r="T1267"/>
      <c r="U1267"/>
      <c r="V1267"/>
      <c r="W1267"/>
      <c r="Z1267"/>
      <c r="AC1267" s="228"/>
      <c r="AD1267"/>
    </row>
    <row r="1268" spans="1:31" ht="27.75" x14ac:dyDescent="0.2">
      <c r="A1268" s="222">
        <v>214390</v>
      </c>
      <c r="B1268" s="223" t="s">
        <v>1569</v>
      </c>
      <c r="C1268" s="223" t="s">
        <v>535</v>
      </c>
      <c r="D1268" s="223" t="s">
        <v>279</v>
      </c>
      <c r="E1268" t="s">
        <v>374</v>
      </c>
      <c r="F1268" s="224">
        <v>33117</v>
      </c>
      <c r="G1268" t="s">
        <v>789</v>
      </c>
      <c r="H1268" t="s">
        <v>375</v>
      </c>
      <c r="I1268" s="225" t="s">
        <v>61</v>
      </c>
      <c r="J1268" s="226" t="s">
        <v>353</v>
      </c>
      <c r="K1268">
        <v>2008</v>
      </c>
      <c r="L1268" t="s">
        <v>352</v>
      </c>
      <c r="M1268"/>
      <c r="N1268"/>
      <c r="O1268" s="224"/>
      <c r="P1268"/>
      <c r="Q1268"/>
      <c r="R1268"/>
      <c r="S1268"/>
      <c r="T1268"/>
      <c r="U1268"/>
      <c r="V1268"/>
      <c r="W1268"/>
      <c r="Z1268"/>
      <c r="AC1268" s="228"/>
      <c r="AD1268"/>
      <c r="AE1268" s="53">
        <v>1</v>
      </c>
    </row>
    <row r="1269" spans="1:31" ht="27.75" x14ac:dyDescent="0.2">
      <c r="A1269" s="222"/>
      <c r="B1269" s="223"/>
      <c r="C1269" s="223"/>
      <c r="D1269" s="223"/>
      <c r="E1269"/>
      <c r="F1269" s="224"/>
      <c r="G1269"/>
      <c r="H1269"/>
      <c r="I1269" s="225"/>
      <c r="J1269" s="226"/>
      <c r="K1269"/>
      <c r="L1269"/>
      <c r="M1269"/>
      <c r="N1269"/>
      <c r="O1269" s="224"/>
      <c r="P1269"/>
      <c r="Q1269"/>
      <c r="R1269"/>
      <c r="S1269"/>
      <c r="T1269"/>
      <c r="U1269"/>
      <c r="V1269"/>
      <c r="W1269"/>
      <c r="Z1269"/>
      <c r="AC1269" s="228"/>
      <c r="AD1269"/>
    </row>
    <row r="1270" spans="1:31" ht="27.75" x14ac:dyDescent="0.2">
      <c r="A1270" s="222">
        <v>214397</v>
      </c>
      <c r="B1270" s="223" t="s">
        <v>2078</v>
      </c>
      <c r="C1270" s="223" t="s">
        <v>145</v>
      </c>
      <c r="D1270" s="223" t="s">
        <v>1886</v>
      </c>
      <c r="E1270" t="s">
        <v>374</v>
      </c>
      <c r="F1270" s="224">
        <v>36014</v>
      </c>
      <c r="G1270" t="s">
        <v>352</v>
      </c>
      <c r="H1270" t="s">
        <v>375</v>
      </c>
      <c r="I1270" s="225" t="s">
        <v>61</v>
      </c>
      <c r="J1270" s="226">
        <v>0</v>
      </c>
      <c r="K1270">
        <v>0</v>
      </c>
      <c r="L1270">
        <v>0</v>
      </c>
      <c r="M1270"/>
      <c r="N1270"/>
      <c r="O1270" s="224"/>
      <c r="P1270"/>
      <c r="Q1270"/>
      <c r="R1270"/>
      <c r="S1270"/>
      <c r="T1270"/>
      <c r="U1270"/>
      <c r="V1270"/>
      <c r="W1270"/>
      <c r="Z1270"/>
      <c r="AC1270" s="228"/>
      <c r="AD1270"/>
      <c r="AE1270" s="53">
        <v>3</v>
      </c>
    </row>
    <row r="1271" spans="1:31" ht="27.75" x14ac:dyDescent="0.2">
      <c r="A1271" s="222"/>
      <c r="B1271" s="223"/>
      <c r="C1271" s="223"/>
      <c r="D1271" s="223"/>
      <c r="E1271"/>
      <c r="F1271" s="224"/>
      <c r="G1271"/>
      <c r="H1271"/>
      <c r="I1271" s="225"/>
      <c r="J1271" s="226"/>
      <c r="K1271"/>
      <c r="L1271"/>
      <c r="M1271"/>
      <c r="N1271"/>
      <c r="O1271" s="224"/>
      <c r="P1271"/>
      <c r="Q1271"/>
      <c r="R1271"/>
      <c r="S1271"/>
      <c r="T1271"/>
      <c r="U1271"/>
      <c r="V1271"/>
      <c r="W1271"/>
      <c r="Z1271"/>
      <c r="AC1271" s="228"/>
      <c r="AD1271"/>
    </row>
    <row r="1272" spans="1:31" ht="27.75" x14ac:dyDescent="0.2">
      <c r="A1272" s="222"/>
      <c r="B1272" s="223"/>
      <c r="C1272" s="223"/>
      <c r="D1272" s="223"/>
      <c r="E1272"/>
      <c r="F1272" s="224"/>
      <c r="G1272"/>
      <c r="H1272"/>
      <c r="I1272" s="225"/>
      <c r="J1272" s="226"/>
      <c r="K1272"/>
      <c r="L1272"/>
      <c r="M1272"/>
      <c r="N1272"/>
      <c r="O1272" s="224"/>
      <c r="P1272"/>
      <c r="Q1272"/>
      <c r="R1272"/>
      <c r="S1272"/>
      <c r="T1272"/>
      <c r="U1272"/>
      <c r="V1272"/>
      <c r="W1272"/>
      <c r="Z1272"/>
      <c r="AC1272" s="228"/>
      <c r="AD1272"/>
    </row>
    <row r="1273" spans="1:31" ht="27.75" x14ac:dyDescent="0.2">
      <c r="A1273" s="222"/>
      <c r="B1273" s="223"/>
      <c r="C1273" s="223"/>
      <c r="D1273" s="223"/>
      <c r="E1273"/>
      <c r="F1273" s="224"/>
      <c r="G1273"/>
      <c r="H1273"/>
      <c r="I1273" s="225"/>
      <c r="J1273" s="226"/>
      <c r="K1273"/>
      <c r="L1273"/>
      <c r="M1273"/>
      <c r="N1273"/>
      <c r="O1273" s="224"/>
      <c r="P1273"/>
      <c r="Q1273"/>
      <c r="R1273"/>
      <c r="S1273"/>
      <c r="T1273"/>
      <c r="U1273"/>
      <c r="V1273"/>
      <c r="W1273"/>
      <c r="Z1273"/>
      <c r="AC1273" s="228"/>
      <c r="AD1273"/>
    </row>
    <row r="1274" spans="1:31" ht="27.75" x14ac:dyDescent="0.2">
      <c r="A1274" s="222"/>
      <c r="B1274" s="223"/>
      <c r="C1274" s="223"/>
      <c r="D1274" s="223"/>
      <c r="E1274"/>
      <c r="F1274" s="224"/>
      <c r="G1274"/>
      <c r="H1274"/>
      <c r="I1274" s="225"/>
      <c r="J1274" s="226"/>
      <c r="K1274"/>
      <c r="L1274"/>
      <c r="M1274"/>
      <c r="N1274"/>
      <c r="O1274" s="224"/>
      <c r="P1274"/>
      <c r="Q1274"/>
      <c r="R1274"/>
      <c r="S1274"/>
      <c r="T1274"/>
      <c r="U1274"/>
      <c r="V1274"/>
      <c r="W1274"/>
      <c r="Z1274"/>
      <c r="AC1274" s="228"/>
      <c r="AD1274"/>
    </row>
    <row r="1275" spans="1:31" ht="27.75" x14ac:dyDescent="0.2">
      <c r="A1275" s="222"/>
      <c r="B1275" s="223"/>
      <c r="C1275" s="223"/>
      <c r="D1275" s="223"/>
      <c r="E1275"/>
      <c r="F1275" s="224"/>
      <c r="G1275"/>
      <c r="H1275"/>
      <c r="I1275" s="225"/>
      <c r="J1275" s="226"/>
      <c r="K1275"/>
      <c r="L1275"/>
      <c r="M1275"/>
      <c r="N1275"/>
      <c r="O1275" s="224"/>
      <c r="P1275"/>
      <c r="Q1275"/>
      <c r="R1275"/>
      <c r="S1275"/>
      <c r="T1275"/>
      <c r="U1275"/>
      <c r="V1275"/>
      <c r="W1275"/>
      <c r="Z1275"/>
      <c r="AC1275" s="228"/>
      <c r="AD1275"/>
    </row>
    <row r="1276" spans="1:31" ht="27.75" x14ac:dyDescent="0.2">
      <c r="A1276" s="222"/>
      <c r="B1276" s="223"/>
      <c r="C1276" s="223"/>
      <c r="D1276" s="223"/>
      <c r="E1276"/>
      <c r="F1276" s="224"/>
      <c r="G1276"/>
      <c r="H1276"/>
      <c r="I1276" s="225"/>
      <c r="J1276" s="226"/>
      <c r="K1276"/>
      <c r="L1276"/>
      <c r="M1276"/>
      <c r="N1276"/>
      <c r="O1276" s="224"/>
      <c r="P1276"/>
      <c r="Q1276"/>
      <c r="R1276"/>
      <c r="S1276"/>
      <c r="T1276"/>
      <c r="U1276"/>
      <c r="V1276"/>
      <c r="W1276"/>
      <c r="Z1276"/>
      <c r="AC1276" s="228"/>
      <c r="AD1276"/>
    </row>
    <row r="1277" spans="1:31" ht="27.75" x14ac:dyDescent="0.2">
      <c r="A1277" s="222"/>
      <c r="B1277" s="223"/>
      <c r="C1277" s="223"/>
      <c r="D1277" s="223"/>
      <c r="E1277"/>
      <c r="F1277" s="224"/>
      <c r="G1277"/>
      <c r="H1277"/>
      <c r="I1277" s="225"/>
      <c r="J1277" s="226"/>
      <c r="K1277"/>
      <c r="L1277"/>
      <c r="M1277"/>
      <c r="N1277"/>
      <c r="O1277" s="224"/>
      <c r="P1277"/>
      <c r="Q1277"/>
      <c r="R1277"/>
      <c r="S1277"/>
      <c r="T1277"/>
      <c r="U1277"/>
      <c r="V1277"/>
      <c r="W1277"/>
      <c r="Z1277"/>
      <c r="AC1277" s="228"/>
      <c r="AD1277"/>
    </row>
    <row r="1278" spans="1:31" ht="27.75" x14ac:dyDescent="0.2">
      <c r="A1278" s="222">
        <v>214413</v>
      </c>
      <c r="B1278" s="223" t="s">
        <v>2079</v>
      </c>
      <c r="C1278" s="223" t="s">
        <v>130</v>
      </c>
      <c r="D1278" s="223" t="s">
        <v>290</v>
      </c>
      <c r="E1278" t="s">
        <v>374</v>
      </c>
      <c r="F1278" s="224">
        <v>34970</v>
      </c>
      <c r="G1278" t="s">
        <v>1689</v>
      </c>
      <c r="H1278" t="s">
        <v>375</v>
      </c>
      <c r="I1278" s="225" t="s">
        <v>61</v>
      </c>
      <c r="J1278" s="226" t="s">
        <v>353</v>
      </c>
      <c r="K1278">
        <v>2013</v>
      </c>
      <c r="L1278" t="s">
        <v>361</v>
      </c>
      <c r="M1278"/>
      <c r="N1278"/>
      <c r="O1278" s="224"/>
      <c r="P1278"/>
      <c r="Q1278"/>
      <c r="R1278"/>
      <c r="S1278"/>
      <c r="T1278"/>
      <c r="U1278"/>
      <c r="V1278"/>
      <c r="W1278"/>
      <c r="Z1278"/>
      <c r="AC1278" s="228"/>
      <c r="AD1278"/>
      <c r="AE1278" s="53">
        <v>3</v>
      </c>
    </row>
    <row r="1279" spans="1:31" ht="27.75" x14ac:dyDescent="0.2">
      <c r="A1279" s="222"/>
      <c r="B1279" s="223"/>
      <c r="C1279" s="223"/>
      <c r="D1279" s="223"/>
      <c r="E1279"/>
      <c r="F1279" s="224"/>
      <c r="G1279"/>
      <c r="H1279"/>
      <c r="I1279" s="225"/>
      <c r="J1279" s="226"/>
      <c r="K1279"/>
      <c r="L1279"/>
      <c r="M1279"/>
      <c r="N1279"/>
      <c r="O1279" s="224"/>
      <c r="P1279"/>
      <c r="Q1279"/>
      <c r="R1279"/>
      <c r="S1279"/>
      <c r="T1279"/>
      <c r="U1279"/>
      <c r="V1279"/>
      <c r="W1279"/>
      <c r="Z1279"/>
      <c r="AC1279" s="228"/>
      <c r="AD1279"/>
    </row>
    <row r="1280" spans="1:31" ht="27.75" x14ac:dyDescent="0.2">
      <c r="A1280" s="222">
        <v>214423</v>
      </c>
      <c r="B1280" s="223" t="s">
        <v>1801</v>
      </c>
      <c r="C1280" s="223" t="s">
        <v>89</v>
      </c>
      <c r="D1280" s="223" t="s">
        <v>447</v>
      </c>
      <c r="E1280" t="s">
        <v>374</v>
      </c>
      <c r="F1280" s="224">
        <v>36343</v>
      </c>
      <c r="G1280" t="s">
        <v>789</v>
      </c>
      <c r="H1280" t="s">
        <v>375</v>
      </c>
      <c r="I1280" s="225" t="s">
        <v>61</v>
      </c>
      <c r="J1280" s="226" t="s">
        <v>353</v>
      </c>
      <c r="K1280">
        <v>2017</v>
      </c>
      <c r="L1280" t="s">
        <v>354</v>
      </c>
      <c r="M1280"/>
      <c r="N1280"/>
      <c r="O1280" s="224"/>
      <c r="P1280"/>
      <c r="Q1280"/>
      <c r="R1280"/>
      <c r="S1280"/>
      <c r="T1280"/>
      <c r="U1280"/>
      <c r="V1280"/>
      <c r="W1280"/>
      <c r="Z1280"/>
      <c r="AC1280" s="228"/>
      <c r="AD1280"/>
      <c r="AE1280" s="53">
        <v>2</v>
      </c>
    </row>
    <row r="1281" spans="1:31" ht="27.75" x14ac:dyDescent="0.2">
      <c r="A1281" s="222"/>
      <c r="B1281" s="223"/>
      <c r="C1281" s="223"/>
      <c r="D1281" s="223"/>
      <c r="E1281"/>
      <c r="F1281" s="224"/>
      <c r="G1281"/>
      <c r="H1281"/>
      <c r="I1281" s="225"/>
      <c r="J1281" s="226"/>
      <c r="K1281"/>
      <c r="L1281"/>
      <c r="M1281"/>
      <c r="N1281"/>
      <c r="O1281" s="224"/>
      <c r="P1281"/>
      <c r="Q1281"/>
      <c r="R1281"/>
      <c r="S1281"/>
      <c r="T1281"/>
      <c r="U1281"/>
      <c r="V1281"/>
      <c r="W1281"/>
      <c r="Z1281"/>
      <c r="AC1281" s="228"/>
      <c r="AD1281"/>
    </row>
    <row r="1282" spans="1:31" ht="27.75" x14ac:dyDescent="0.2">
      <c r="A1282" s="222"/>
      <c r="B1282" s="223"/>
      <c r="C1282" s="223"/>
      <c r="D1282" s="223"/>
      <c r="E1282"/>
      <c r="F1282" s="224"/>
      <c r="G1282"/>
      <c r="H1282"/>
      <c r="I1282" s="225"/>
      <c r="J1282" s="226"/>
      <c r="K1282"/>
      <c r="L1282"/>
      <c r="M1282"/>
      <c r="N1282"/>
      <c r="O1282" s="224"/>
      <c r="P1282"/>
      <c r="Q1282"/>
      <c r="R1282"/>
      <c r="S1282"/>
      <c r="T1282"/>
      <c r="U1282"/>
      <c r="V1282"/>
      <c r="W1282"/>
      <c r="Z1282"/>
      <c r="AC1282" s="228"/>
      <c r="AD1282"/>
    </row>
    <row r="1283" spans="1:31" ht="27.75" x14ac:dyDescent="0.2">
      <c r="A1283" s="222"/>
      <c r="B1283" s="223"/>
      <c r="C1283" s="223"/>
      <c r="D1283" s="223"/>
      <c r="E1283"/>
      <c r="F1283" s="224"/>
      <c r="G1283"/>
      <c r="H1283"/>
      <c r="I1283" s="225"/>
      <c r="J1283" s="226"/>
      <c r="K1283"/>
      <c r="L1283"/>
      <c r="M1283"/>
      <c r="N1283"/>
      <c r="O1283" s="224"/>
      <c r="P1283"/>
      <c r="Q1283"/>
      <c r="R1283"/>
      <c r="S1283"/>
      <c r="T1283"/>
      <c r="U1283"/>
      <c r="V1283"/>
      <c r="W1283"/>
      <c r="Z1283"/>
      <c r="AC1283" s="228"/>
      <c r="AD1283"/>
    </row>
    <row r="1284" spans="1:31" ht="27.75" x14ac:dyDescent="0.2">
      <c r="A1284" s="222">
        <v>214438</v>
      </c>
      <c r="B1284" s="223" t="s">
        <v>784</v>
      </c>
      <c r="C1284" s="223" t="s">
        <v>774</v>
      </c>
      <c r="D1284" s="223" t="s">
        <v>266</v>
      </c>
      <c r="E1284" t="s">
        <v>374</v>
      </c>
      <c r="F1284" s="224">
        <v>35450</v>
      </c>
      <c r="G1284" t="s">
        <v>789</v>
      </c>
      <c r="H1284" t="s">
        <v>375</v>
      </c>
      <c r="I1284" s="225" t="s">
        <v>609</v>
      </c>
      <c r="J1284" s="226">
        <v>0</v>
      </c>
      <c r="K1284">
        <v>0</v>
      </c>
      <c r="L1284">
        <v>0</v>
      </c>
      <c r="M1284"/>
      <c r="N1284"/>
      <c r="O1284" s="224"/>
      <c r="P1284"/>
      <c r="Q1284"/>
      <c r="R1284"/>
      <c r="S1284"/>
      <c r="T1284"/>
      <c r="U1284"/>
      <c r="V1284"/>
      <c r="W1284"/>
      <c r="Z1284"/>
      <c r="AC1284" s="227"/>
      <c r="AD1284"/>
      <c r="AE1284" s="53" t="s">
        <v>2170</v>
      </c>
    </row>
    <row r="1285" spans="1:31" ht="27.75" x14ac:dyDescent="0.2">
      <c r="A1285" s="222"/>
      <c r="B1285" s="223"/>
      <c r="C1285" s="223"/>
      <c r="D1285" s="223"/>
      <c r="E1285"/>
      <c r="F1285" s="224"/>
      <c r="G1285"/>
      <c r="H1285"/>
      <c r="I1285" s="225"/>
      <c r="J1285" s="226"/>
      <c r="K1285"/>
      <c r="L1285"/>
      <c r="M1285"/>
      <c r="N1285"/>
      <c r="O1285" s="224"/>
      <c r="P1285"/>
      <c r="Q1285"/>
      <c r="R1285"/>
      <c r="S1285"/>
      <c r="T1285"/>
      <c r="U1285"/>
      <c r="V1285"/>
      <c r="W1285"/>
      <c r="Z1285"/>
      <c r="AC1285" s="228"/>
      <c r="AD1285"/>
    </row>
    <row r="1286" spans="1:31" ht="27.75" x14ac:dyDescent="0.2">
      <c r="A1286" s="222">
        <v>214452</v>
      </c>
      <c r="B1286" s="223" t="s">
        <v>942</v>
      </c>
      <c r="C1286" s="223" t="s">
        <v>65</v>
      </c>
      <c r="D1286" s="223" t="s">
        <v>220</v>
      </c>
      <c r="E1286" t="s">
        <v>374</v>
      </c>
      <c r="F1286" s="224">
        <v>30799</v>
      </c>
      <c r="G1286" t="s">
        <v>789</v>
      </c>
      <c r="H1286" t="s">
        <v>375</v>
      </c>
      <c r="I1286" s="225" t="s">
        <v>61</v>
      </c>
      <c r="J1286" s="226" t="s">
        <v>376</v>
      </c>
      <c r="K1286">
        <v>2013</v>
      </c>
      <c r="L1286" t="s">
        <v>354</v>
      </c>
      <c r="M1286"/>
      <c r="N1286"/>
      <c r="O1286" s="224"/>
      <c r="P1286"/>
      <c r="Q1286"/>
      <c r="R1286"/>
      <c r="S1286"/>
      <c r="T1286"/>
      <c r="U1286"/>
      <c r="V1286"/>
      <c r="W1286"/>
      <c r="Z1286"/>
      <c r="AC1286" s="227"/>
      <c r="AD1286"/>
      <c r="AE1286" s="53">
        <v>6</v>
      </c>
    </row>
    <row r="1287" spans="1:31" ht="27.75" x14ac:dyDescent="0.2">
      <c r="A1287" s="222"/>
      <c r="B1287" s="223"/>
      <c r="C1287" s="223"/>
      <c r="D1287" s="223"/>
      <c r="E1287"/>
      <c r="F1287" s="224"/>
      <c r="G1287"/>
      <c r="H1287"/>
      <c r="I1287" s="225"/>
      <c r="J1287" s="226"/>
      <c r="K1287"/>
      <c r="L1287"/>
      <c r="M1287"/>
      <c r="N1287"/>
      <c r="O1287" s="224"/>
      <c r="P1287"/>
      <c r="Q1287"/>
      <c r="R1287"/>
      <c r="S1287"/>
      <c r="T1287"/>
      <c r="U1287"/>
      <c r="V1287"/>
      <c r="W1287"/>
      <c r="Z1287"/>
      <c r="AC1287" s="228"/>
      <c r="AD1287"/>
    </row>
    <row r="1288" spans="1:31" ht="27.75" x14ac:dyDescent="0.2">
      <c r="A1288" s="222"/>
      <c r="B1288" s="223"/>
      <c r="C1288" s="223"/>
      <c r="D1288" s="223"/>
      <c r="E1288"/>
      <c r="F1288" s="224"/>
      <c r="G1288"/>
      <c r="H1288"/>
      <c r="I1288" s="225"/>
      <c r="J1288" s="226"/>
      <c r="K1288"/>
      <c r="L1288"/>
      <c r="M1288"/>
      <c r="N1288"/>
      <c r="O1288" s="224"/>
      <c r="P1288"/>
      <c r="Q1288"/>
      <c r="R1288"/>
      <c r="S1288"/>
      <c r="T1288"/>
      <c r="U1288"/>
      <c r="V1288"/>
      <c r="W1288"/>
      <c r="Z1288"/>
      <c r="AC1288" s="228"/>
      <c r="AD1288"/>
    </row>
    <row r="1289" spans="1:31" ht="27.75" x14ac:dyDescent="0.2">
      <c r="A1289" s="222">
        <v>214455</v>
      </c>
      <c r="B1289" s="223" t="s">
        <v>1599</v>
      </c>
      <c r="C1289" s="223" t="s">
        <v>136</v>
      </c>
      <c r="D1289" s="223" t="s">
        <v>2080</v>
      </c>
      <c r="E1289" t="s">
        <v>374</v>
      </c>
      <c r="F1289" s="224">
        <v>33800</v>
      </c>
      <c r="G1289" t="s">
        <v>789</v>
      </c>
      <c r="H1289" t="s">
        <v>375</v>
      </c>
      <c r="I1289" s="225" t="s">
        <v>61</v>
      </c>
      <c r="J1289" s="226" t="s">
        <v>376</v>
      </c>
      <c r="K1289">
        <v>2010</v>
      </c>
      <c r="L1289" t="s">
        <v>352</v>
      </c>
      <c r="M1289"/>
      <c r="N1289"/>
      <c r="O1289" s="224"/>
      <c r="P1289"/>
      <c r="Q1289"/>
      <c r="R1289"/>
      <c r="S1289"/>
      <c r="T1289"/>
      <c r="U1289"/>
      <c r="V1289"/>
      <c r="W1289"/>
      <c r="Z1289"/>
      <c r="AC1289" s="228"/>
      <c r="AD1289"/>
      <c r="AE1289" s="53">
        <v>3</v>
      </c>
    </row>
    <row r="1290" spans="1:31" ht="27.75" x14ac:dyDescent="0.2">
      <c r="A1290" s="222">
        <v>214456</v>
      </c>
      <c r="B1290" s="223" t="s">
        <v>1583</v>
      </c>
      <c r="C1290" s="223" t="s">
        <v>1090</v>
      </c>
      <c r="D1290" s="223" t="s">
        <v>291</v>
      </c>
      <c r="E1290" t="s">
        <v>374</v>
      </c>
      <c r="F1290" s="224">
        <v>33529</v>
      </c>
      <c r="G1290" t="s">
        <v>1584</v>
      </c>
      <c r="H1290" t="s">
        <v>375</v>
      </c>
      <c r="I1290" s="225" t="s">
        <v>61</v>
      </c>
      <c r="J1290" s="226" t="s">
        <v>376</v>
      </c>
      <c r="K1290">
        <v>2011</v>
      </c>
      <c r="L1290" t="s">
        <v>354</v>
      </c>
      <c r="M1290"/>
      <c r="N1290"/>
      <c r="O1290" s="224"/>
      <c r="P1290"/>
      <c r="Q1290"/>
      <c r="R1290"/>
      <c r="S1290"/>
      <c r="T1290"/>
      <c r="U1290"/>
      <c r="V1290"/>
      <c r="W1290"/>
      <c r="Z1290"/>
      <c r="AC1290" s="228"/>
      <c r="AD1290"/>
      <c r="AE1290" s="53">
        <v>3</v>
      </c>
    </row>
    <row r="1291" spans="1:31" ht="27.75" x14ac:dyDescent="0.2">
      <c r="A1291" s="222"/>
      <c r="B1291" s="223"/>
      <c r="C1291" s="223"/>
      <c r="D1291" s="223"/>
      <c r="E1291"/>
      <c r="F1291" s="224"/>
      <c r="G1291"/>
      <c r="H1291"/>
      <c r="I1291" s="225"/>
      <c r="J1291" s="226"/>
      <c r="K1291"/>
      <c r="L1291"/>
      <c r="M1291"/>
      <c r="N1291"/>
      <c r="O1291" s="224"/>
      <c r="P1291"/>
      <c r="Q1291"/>
      <c r="R1291"/>
      <c r="S1291"/>
      <c r="T1291"/>
      <c r="U1291"/>
      <c r="V1291"/>
      <c r="W1291"/>
      <c r="Z1291"/>
      <c r="AC1291" s="228"/>
      <c r="AD1291"/>
    </row>
    <row r="1292" spans="1:31" ht="27.75" x14ac:dyDescent="0.2">
      <c r="A1292" s="222"/>
      <c r="B1292" s="223"/>
      <c r="C1292" s="223"/>
      <c r="D1292" s="223"/>
      <c r="E1292"/>
      <c r="F1292" s="224"/>
      <c r="G1292"/>
      <c r="H1292"/>
      <c r="I1292" s="225"/>
      <c r="J1292" s="226"/>
      <c r="K1292"/>
      <c r="L1292"/>
      <c r="M1292"/>
      <c r="N1292"/>
      <c r="O1292" s="224"/>
      <c r="P1292"/>
      <c r="Q1292"/>
      <c r="R1292"/>
      <c r="S1292"/>
      <c r="T1292"/>
      <c r="U1292"/>
      <c r="V1292"/>
      <c r="W1292"/>
      <c r="Z1292"/>
      <c r="AC1292" s="228"/>
      <c r="AD1292"/>
    </row>
    <row r="1293" spans="1:31" ht="27.75" x14ac:dyDescent="0.2">
      <c r="A1293" s="222"/>
      <c r="B1293" s="223"/>
      <c r="C1293" s="223"/>
      <c r="D1293" s="223"/>
      <c r="E1293"/>
      <c r="F1293" s="224"/>
      <c r="G1293"/>
      <c r="H1293"/>
      <c r="I1293" s="225"/>
      <c r="J1293" s="226"/>
      <c r="K1293"/>
      <c r="L1293"/>
      <c r="M1293"/>
      <c r="N1293"/>
      <c r="O1293" s="224"/>
      <c r="P1293"/>
      <c r="Q1293"/>
      <c r="R1293"/>
      <c r="S1293"/>
      <c r="T1293"/>
      <c r="U1293"/>
      <c r="V1293"/>
      <c r="W1293"/>
      <c r="Z1293"/>
      <c r="AC1293" s="228"/>
      <c r="AD1293"/>
    </row>
    <row r="1294" spans="1:31" ht="27.75" x14ac:dyDescent="0.2">
      <c r="A1294" s="222">
        <v>214467</v>
      </c>
      <c r="B1294" s="223" t="s">
        <v>1271</v>
      </c>
      <c r="C1294" s="223" t="s">
        <v>97</v>
      </c>
      <c r="D1294" s="223" t="s">
        <v>285</v>
      </c>
      <c r="E1294" t="s">
        <v>374</v>
      </c>
      <c r="F1294" s="224">
        <v>32059</v>
      </c>
      <c r="G1294" t="s">
        <v>789</v>
      </c>
      <c r="H1294" t="s">
        <v>375</v>
      </c>
      <c r="I1294" s="225" t="s">
        <v>61</v>
      </c>
      <c r="J1294" s="226" t="s">
        <v>376</v>
      </c>
      <c r="K1294">
        <v>2009</v>
      </c>
      <c r="L1294" t="s">
        <v>352</v>
      </c>
      <c r="M1294"/>
      <c r="N1294"/>
      <c r="O1294" s="224"/>
      <c r="P1294"/>
      <c r="Q1294"/>
      <c r="R1294"/>
      <c r="S1294"/>
      <c r="T1294"/>
      <c r="U1294"/>
      <c r="V1294"/>
      <c r="W1294"/>
      <c r="Z1294"/>
      <c r="AC1294" s="228"/>
      <c r="AD1294"/>
      <c r="AE1294" s="53">
        <v>4</v>
      </c>
    </row>
    <row r="1295" spans="1:31" ht="27.75" x14ac:dyDescent="0.2">
      <c r="A1295" s="222"/>
      <c r="B1295" s="223"/>
      <c r="C1295" s="223"/>
      <c r="D1295" s="223"/>
      <c r="E1295"/>
      <c r="F1295" s="224"/>
      <c r="G1295"/>
      <c r="H1295"/>
      <c r="I1295" s="225"/>
      <c r="J1295" s="226"/>
      <c r="K1295"/>
      <c r="L1295"/>
      <c r="M1295"/>
      <c r="N1295"/>
      <c r="O1295" s="224"/>
      <c r="P1295"/>
      <c r="Q1295"/>
      <c r="R1295"/>
      <c r="S1295"/>
      <c r="T1295"/>
      <c r="U1295"/>
      <c r="V1295"/>
      <c r="W1295"/>
      <c r="Z1295"/>
      <c r="AC1295" s="228"/>
      <c r="AD1295"/>
    </row>
    <row r="1296" spans="1:31" ht="27.75" x14ac:dyDescent="0.2">
      <c r="A1296" s="222"/>
      <c r="B1296" s="223"/>
      <c r="C1296" s="223"/>
      <c r="D1296" s="223"/>
      <c r="E1296"/>
      <c r="F1296" s="224"/>
      <c r="G1296"/>
      <c r="H1296"/>
      <c r="I1296" s="225"/>
      <c r="J1296" s="226"/>
      <c r="K1296"/>
      <c r="L1296"/>
      <c r="M1296"/>
      <c r="N1296"/>
      <c r="O1296" s="224"/>
      <c r="P1296"/>
      <c r="Q1296"/>
      <c r="R1296"/>
      <c r="S1296"/>
      <c r="T1296"/>
      <c r="U1296"/>
      <c r="V1296"/>
      <c r="W1296"/>
      <c r="Z1296"/>
      <c r="AC1296" s="228"/>
      <c r="AD1296"/>
    </row>
    <row r="1297" spans="1:31" ht="27.75" x14ac:dyDescent="0.2">
      <c r="A1297" s="222"/>
      <c r="B1297" s="223"/>
      <c r="C1297" s="223"/>
      <c r="D1297" s="223"/>
      <c r="E1297"/>
      <c r="F1297" s="224"/>
      <c r="G1297"/>
      <c r="H1297"/>
      <c r="I1297" s="225"/>
      <c r="J1297" s="226"/>
      <c r="K1297"/>
      <c r="L1297"/>
      <c r="M1297"/>
      <c r="N1297"/>
      <c r="O1297" s="224"/>
      <c r="P1297"/>
      <c r="Q1297"/>
      <c r="R1297"/>
      <c r="S1297"/>
      <c r="T1297"/>
      <c r="U1297"/>
      <c r="V1297"/>
      <c r="W1297"/>
      <c r="Z1297"/>
      <c r="AC1297" s="223"/>
      <c r="AD1297"/>
    </row>
    <row r="1298" spans="1:31" ht="27.75" x14ac:dyDescent="0.2">
      <c r="A1298" s="222"/>
      <c r="B1298" s="223"/>
      <c r="C1298" s="223"/>
      <c r="D1298" s="223"/>
      <c r="E1298"/>
      <c r="F1298" s="224"/>
      <c r="G1298"/>
      <c r="H1298"/>
      <c r="I1298" s="225"/>
      <c r="J1298" s="226"/>
      <c r="K1298"/>
      <c r="L1298"/>
      <c r="M1298"/>
      <c r="N1298"/>
      <c r="O1298" s="224"/>
      <c r="P1298"/>
      <c r="Q1298"/>
      <c r="R1298"/>
      <c r="S1298"/>
      <c r="T1298"/>
      <c r="U1298"/>
      <c r="V1298"/>
      <c r="W1298"/>
      <c r="Z1298"/>
      <c r="AC1298" s="228"/>
      <c r="AD1298"/>
    </row>
    <row r="1299" spans="1:31" ht="27.75" x14ac:dyDescent="0.2">
      <c r="A1299" s="222"/>
      <c r="B1299" s="223"/>
      <c r="C1299" s="223"/>
      <c r="D1299" s="223"/>
      <c r="E1299"/>
      <c r="F1299" s="224"/>
      <c r="G1299"/>
      <c r="H1299"/>
      <c r="I1299" s="225"/>
      <c r="J1299" s="226"/>
      <c r="K1299"/>
      <c r="L1299"/>
      <c r="M1299"/>
      <c r="N1299"/>
      <c r="O1299" s="224"/>
      <c r="P1299"/>
      <c r="Q1299"/>
      <c r="R1299"/>
      <c r="S1299"/>
      <c r="T1299"/>
      <c r="U1299"/>
      <c r="V1299"/>
      <c r="W1299"/>
      <c r="Z1299"/>
      <c r="AC1299" s="228"/>
      <c r="AD1299"/>
    </row>
    <row r="1300" spans="1:31" ht="27.75" x14ac:dyDescent="0.2">
      <c r="A1300" s="222">
        <v>214477</v>
      </c>
      <c r="B1300" s="223" t="s">
        <v>1329</v>
      </c>
      <c r="C1300" s="223" t="s">
        <v>72</v>
      </c>
      <c r="D1300" s="223" t="s">
        <v>847</v>
      </c>
      <c r="E1300" t="s">
        <v>374</v>
      </c>
      <c r="F1300" s="224">
        <v>35213</v>
      </c>
      <c r="G1300" t="s">
        <v>1330</v>
      </c>
      <c r="H1300" t="s">
        <v>375</v>
      </c>
      <c r="I1300" s="225" t="s">
        <v>61</v>
      </c>
      <c r="J1300" s="226" t="s">
        <v>376</v>
      </c>
      <c r="K1300">
        <v>2014</v>
      </c>
      <c r="L1300" t="s">
        <v>352</v>
      </c>
      <c r="M1300"/>
      <c r="N1300"/>
      <c r="O1300" s="224"/>
      <c r="P1300"/>
      <c r="Q1300"/>
      <c r="R1300"/>
      <c r="S1300"/>
      <c r="T1300"/>
      <c r="U1300"/>
      <c r="V1300"/>
      <c r="W1300"/>
      <c r="Z1300"/>
      <c r="AC1300" s="228"/>
      <c r="AD1300"/>
      <c r="AE1300" s="53">
        <v>4</v>
      </c>
    </row>
    <row r="1301" spans="1:31" ht="27.75" x14ac:dyDescent="0.2">
      <c r="A1301" s="222">
        <v>214478</v>
      </c>
      <c r="B1301" s="223" t="s">
        <v>1323</v>
      </c>
      <c r="C1301" s="223" t="s">
        <v>402</v>
      </c>
      <c r="D1301" s="223" t="s">
        <v>226</v>
      </c>
      <c r="E1301" t="s">
        <v>374</v>
      </c>
      <c r="F1301" s="224">
        <v>35027</v>
      </c>
      <c r="G1301" t="s">
        <v>810</v>
      </c>
      <c r="H1301" t="s">
        <v>375</v>
      </c>
      <c r="I1301" s="225" t="s">
        <v>61</v>
      </c>
      <c r="J1301" s="226">
        <v>0</v>
      </c>
      <c r="K1301">
        <v>0</v>
      </c>
      <c r="L1301">
        <v>0</v>
      </c>
      <c r="M1301"/>
      <c r="N1301"/>
      <c r="O1301" s="224"/>
      <c r="P1301"/>
      <c r="Q1301"/>
      <c r="R1301"/>
      <c r="S1301"/>
      <c r="T1301"/>
      <c r="U1301"/>
      <c r="V1301"/>
      <c r="W1301"/>
      <c r="Z1301"/>
      <c r="AC1301" s="228"/>
      <c r="AD1301"/>
      <c r="AE1301" s="53">
        <v>4</v>
      </c>
    </row>
    <row r="1302" spans="1:31" ht="27.75" x14ac:dyDescent="0.2">
      <c r="A1302" s="222"/>
      <c r="B1302" s="223"/>
      <c r="C1302" s="223"/>
      <c r="D1302" s="223"/>
      <c r="E1302"/>
      <c r="F1302" s="224"/>
      <c r="G1302"/>
      <c r="H1302"/>
      <c r="I1302" s="225"/>
      <c r="J1302" s="226"/>
      <c r="K1302"/>
      <c r="L1302"/>
      <c r="M1302"/>
      <c r="N1302"/>
      <c r="O1302" s="224"/>
      <c r="P1302"/>
      <c r="Q1302"/>
      <c r="R1302"/>
      <c r="S1302"/>
      <c r="T1302"/>
      <c r="U1302"/>
      <c r="V1302"/>
      <c r="W1302"/>
      <c r="Z1302"/>
      <c r="AC1302" s="228"/>
      <c r="AD1302"/>
    </row>
    <row r="1303" spans="1:31" ht="27.75" x14ac:dyDescent="0.2">
      <c r="A1303" s="222">
        <v>214482</v>
      </c>
      <c r="B1303" s="223" t="s">
        <v>989</v>
      </c>
      <c r="C1303" s="223" t="s">
        <v>449</v>
      </c>
      <c r="D1303" s="223" t="s">
        <v>305</v>
      </c>
      <c r="E1303" t="s">
        <v>374</v>
      </c>
      <c r="F1303" s="224">
        <v>33118</v>
      </c>
      <c r="G1303" t="s">
        <v>813</v>
      </c>
      <c r="H1303" t="s">
        <v>375</v>
      </c>
      <c r="I1303" s="225" t="s">
        <v>61</v>
      </c>
      <c r="J1303" s="226" t="s">
        <v>376</v>
      </c>
      <c r="K1303">
        <v>2008</v>
      </c>
      <c r="L1303" t="s">
        <v>354</v>
      </c>
      <c r="M1303"/>
      <c r="N1303"/>
      <c r="O1303" s="224"/>
      <c r="P1303"/>
      <c r="Q1303"/>
      <c r="R1303"/>
      <c r="S1303"/>
      <c r="T1303"/>
      <c r="U1303"/>
      <c r="V1303"/>
      <c r="W1303"/>
      <c r="Z1303"/>
      <c r="AC1303" s="228"/>
      <c r="AD1303"/>
      <c r="AE1303" s="53">
        <v>5</v>
      </c>
    </row>
    <row r="1304" spans="1:31" ht="27.75" x14ac:dyDescent="0.2">
      <c r="A1304" s="222">
        <v>214487</v>
      </c>
      <c r="B1304" s="223" t="s">
        <v>952</v>
      </c>
      <c r="C1304" s="223" t="s">
        <v>431</v>
      </c>
      <c r="D1304" s="223" t="s">
        <v>2081</v>
      </c>
      <c r="E1304" t="s">
        <v>374</v>
      </c>
      <c r="F1304" s="224">
        <v>31556</v>
      </c>
      <c r="G1304" t="s">
        <v>789</v>
      </c>
      <c r="H1304" t="s">
        <v>375</v>
      </c>
      <c r="I1304" s="225" t="s">
        <v>61</v>
      </c>
      <c r="J1304" s="226" t="s">
        <v>376</v>
      </c>
      <c r="K1304">
        <v>2004</v>
      </c>
      <c r="L1304" t="s">
        <v>354</v>
      </c>
      <c r="M1304"/>
      <c r="N1304"/>
      <c r="O1304" s="224"/>
      <c r="P1304"/>
      <c r="Q1304"/>
      <c r="R1304"/>
      <c r="S1304"/>
      <c r="T1304"/>
      <c r="U1304"/>
      <c r="V1304"/>
      <c r="W1304"/>
      <c r="Z1304"/>
      <c r="AC1304" s="227"/>
      <c r="AD1304"/>
      <c r="AE1304" s="53" t="s">
        <v>2188</v>
      </c>
    </row>
    <row r="1305" spans="1:31" ht="27.75" x14ac:dyDescent="0.2">
      <c r="A1305" s="222">
        <v>214488</v>
      </c>
      <c r="B1305" s="223" t="s">
        <v>1358</v>
      </c>
      <c r="C1305" s="223" t="s">
        <v>844</v>
      </c>
      <c r="D1305" s="223" t="s">
        <v>231</v>
      </c>
      <c r="E1305" t="s">
        <v>374</v>
      </c>
      <c r="F1305" s="224">
        <v>35820</v>
      </c>
      <c r="G1305" t="s">
        <v>1359</v>
      </c>
      <c r="H1305" t="s">
        <v>375</v>
      </c>
      <c r="I1305" s="225" t="s">
        <v>61</v>
      </c>
      <c r="J1305" s="226" t="s">
        <v>353</v>
      </c>
      <c r="K1305">
        <v>2017</v>
      </c>
      <c r="L1305" t="s">
        <v>354</v>
      </c>
      <c r="M1305"/>
      <c r="N1305"/>
      <c r="O1305" s="224"/>
      <c r="P1305"/>
      <c r="Q1305"/>
      <c r="R1305"/>
      <c r="S1305"/>
      <c r="T1305"/>
      <c r="U1305"/>
      <c r="V1305"/>
      <c r="W1305"/>
      <c r="Z1305"/>
      <c r="AC1305" s="228"/>
      <c r="AD1305"/>
      <c r="AE1305" s="53">
        <v>4</v>
      </c>
    </row>
    <row r="1306" spans="1:31" ht="27.75" x14ac:dyDescent="0.2">
      <c r="A1306" s="222"/>
      <c r="B1306" s="223"/>
      <c r="C1306" s="223"/>
      <c r="D1306" s="223"/>
      <c r="E1306"/>
      <c r="F1306" s="224"/>
      <c r="G1306"/>
      <c r="H1306"/>
      <c r="I1306" s="225"/>
      <c r="J1306" s="226"/>
      <c r="K1306"/>
      <c r="L1306"/>
      <c r="M1306"/>
      <c r="N1306"/>
      <c r="O1306" s="224"/>
      <c r="P1306"/>
      <c r="Q1306"/>
      <c r="R1306"/>
      <c r="S1306"/>
      <c r="T1306"/>
      <c r="U1306"/>
      <c r="V1306"/>
      <c r="W1306"/>
      <c r="Z1306"/>
      <c r="AC1306" s="228"/>
      <c r="AD1306"/>
    </row>
    <row r="1307" spans="1:31" ht="27.75" x14ac:dyDescent="0.2">
      <c r="A1307" s="222"/>
      <c r="B1307" s="223"/>
      <c r="C1307" s="223"/>
      <c r="D1307" s="223"/>
      <c r="E1307"/>
      <c r="F1307" s="224"/>
      <c r="G1307"/>
      <c r="H1307"/>
      <c r="I1307" s="225"/>
      <c r="J1307" s="226"/>
      <c r="K1307"/>
      <c r="L1307"/>
      <c r="M1307"/>
      <c r="N1307"/>
      <c r="O1307" s="224"/>
      <c r="P1307"/>
      <c r="Q1307"/>
      <c r="R1307"/>
      <c r="S1307"/>
      <c r="T1307"/>
      <c r="U1307"/>
      <c r="V1307"/>
      <c r="W1307"/>
      <c r="Z1307"/>
      <c r="AC1307" s="228"/>
      <c r="AD1307"/>
    </row>
    <row r="1308" spans="1:31" ht="27.75" x14ac:dyDescent="0.2">
      <c r="A1308" s="222"/>
      <c r="B1308" s="223"/>
      <c r="C1308" s="223"/>
      <c r="D1308" s="223"/>
      <c r="E1308"/>
      <c r="F1308" s="224"/>
      <c r="G1308"/>
      <c r="H1308"/>
      <c r="I1308" s="225"/>
      <c r="J1308" s="226"/>
      <c r="K1308"/>
      <c r="L1308"/>
      <c r="M1308"/>
      <c r="N1308"/>
      <c r="O1308" s="224"/>
      <c r="P1308"/>
      <c r="Q1308"/>
      <c r="R1308"/>
      <c r="S1308"/>
      <c r="T1308"/>
      <c r="U1308"/>
      <c r="V1308"/>
      <c r="W1308"/>
      <c r="Z1308"/>
      <c r="AC1308" s="228"/>
      <c r="AD1308"/>
    </row>
    <row r="1309" spans="1:31" ht="27.75" x14ac:dyDescent="0.2">
      <c r="A1309" s="222">
        <v>214496</v>
      </c>
      <c r="B1309" s="223" t="s">
        <v>2082</v>
      </c>
      <c r="C1309" s="223" t="s">
        <v>190</v>
      </c>
      <c r="D1309" s="223" t="s">
        <v>254</v>
      </c>
      <c r="E1309" t="s">
        <v>374</v>
      </c>
      <c r="F1309" s="224">
        <v>31451</v>
      </c>
      <c r="G1309" t="s">
        <v>812</v>
      </c>
      <c r="H1309" t="s">
        <v>375</v>
      </c>
      <c r="I1309" s="225" t="s">
        <v>61</v>
      </c>
      <c r="J1309" s="226" t="s">
        <v>376</v>
      </c>
      <c r="K1309">
        <v>2008</v>
      </c>
      <c r="L1309" t="s">
        <v>365</v>
      </c>
      <c r="M1309"/>
      <c r="N1309"/>
      <c r="O1309" s="224"/>
      <c r="P1309"/>
      <c r="Q1309"/>
      <c r="R1309"/>
      <c r="S1309"/>
      <c r="T1309"/>
      <c r="U1309"/>
      <c r="V1309"/>
      <c r="W1309"/>
      <c r="Z1309"/>
      <c r="AC1309" s="228"/>
      <c r="AD1309"/>
      <c r="AE1309" s="53">
        <v>4</v>
      </c>
    </row>
    <row r="1310" spans="1:31" ht="27.75" x14ac:dyDescent="0.2">
      <c r="A1310" s="222">
        <v>214497</v>
      </c>
      <c r="B1310" s="223" t="s">
        <v>956</v>
      </c>
      <c r="C1310" s="223" t="s">
        <v>165</v>
      </c>
      <c r="D1310" s="223" t="s">
        <v>246</v>
      </c>
      <c r="E1310" t="s">
        <v>374</v>
      </c>
      <c r="F1310" s="224">
        <v>31818</v>
      </c>
      <c r="G1310" t="s">
        <v>828</v>
      </c>
      <c r="H1310" t="s">
        <v>375</v>
      </c>
      <c r="I1310" s="225" t="s">
        <v>61</v>
      </c>
      <c r="J1310" s="226" t="s">
        <v>376</v>
      </c>
      <c r="K1310">
        <v>2008</v>
      </c>
      <c r="L1310" t="s">
        <v>372</v>
      </c>
      <c r="M1310"/>
      <c r="N1310"/>
      <c r="O1310" s="224"/>
      <c r="P1310"/>
      <c r="Q1310"/>
      <c r="R1310"/>
      <c r="S1310"/>
      <c r="T1310"/>
      <c r="U1310"/>
      <c r="V1310"/>
      <c r="W1310"/>
      <c r="Z1310"/>
      <c r="AC1310" s="228"/>
      <c r="AD1310"/>
      <c r="AE1310" s="53">
        <v>5</v>
      </c>
    </row>
    <row r="1311" spans="1:31" ht="27.75" x14ac:dyDescent="0.2">
      <c r="A1311" s="222"/>
      <c r="B1311" s="223"/>
      <c r="C1311" s="223"/>
      <c r="D1311" s="223"/>
      <c r="E1311"/>
      <c r="F1311" s="224"/>
      <c r="G1311"/>
      <c r="H1311"/>
      <c r="I1311" s="225"/>
      <c r="J1311" s="226"/>
      <c r="K1311"/>
      <c r="L1311"/>
      <c r="M1311"/>
      <c r="N1311"/>
      <c r="O1311" s="224"/>
      <c r="P1311"/>
      <c r="Q1311"/>
      <c r="R1311"/>
      <c r="S1311"/>
      <c r="T1311"/>
      <c r="U1311"/>
      <c r="V1311"/>
      <c r="W1311"/>
      <c r="Z1311"/>
      <c r="AC1311" s="228"/>
      <c r="AD1311"/>
    </row>
    <row r="1312" spans="1:31" ht="27.75" x14ac:dyDescent="0.2">
      <c r="A1312" s="222"/>
      <c r="B1312" s="223"/>
      <c r="C1312" s="223"/>
      <c r="D1312" s="223"/>
      <c r="E1312"/>
      <c r="F1312" s="224"/>
      <c r="G1312"/>
      <c r="H1312"/>
      <c r="I1312" s="225"/>
      <c r="J1312" s="226"/>
      <c r="K1312"/>
      <c r="L1312"/>
      <c r="M1312"/>
      <c r="N1312"/>
      <c r="O1312" s="224"/>
      <c r="P1312"/>
      <c r="Q1312"/>
      <c r="R1312"/>
      <c r="S1312"/>
      <c r="T1312"/>
      <c r="U1312"/>
      <c r="V1312"/>
      <c r="W1312"/>
      <c r="Z1312"/>
      <c r="AC1312" s="228"/>
      <c r="AD1312"/>
    </row>
    <row r="1313" spans="1:31" ht="27.75" x14ac:dyDescent="0.2">
      <c r="A1313" s="222"/>
      <c r="B1313" s="223"/>
      <c r="C1313" s="223"/>
      <c r="D1313" s="223"/>
      <c r="E1313"/>
      <c r="F1313" s="224"/>
      <c r="G1313"/>
      <c r="H1313"/>
      <c r="I1313" s="225"/>
      <c r="J1313" s="226"/>
      <c r="K1313"/>
      <c r="L1313"/>
      <c r="M1313"/>
      <c r="N1313"/>
      <c r="O1313" s="224"/>
      <c r="P1313"/>
      <c r="Q1313"/>
      <c r="R1313"/>
      <c r="S1313"/>
      <c r="T1313"/>
      <c r="U1313"/>
      <c r="V1313"/>
      <c r="W1313"/>
      <c r="Z1313"/>
      <c r="AC1313" s="228"/>
      <c r="AD1313"/>
    </row>
    <row r="1314" spans="1:31" ht="27.75" x14ac:dyDescent="0.2">
      <c r="A1314" s="222"/>
      <c r="B1314" s="223"/>
      <c r="C1314" s="223"/>
      <c r="D1314" s="223"/>
      <c r="E1314"/>
      <c r="F1314" s="224"/>
      <c r="G1314"/>
      <c r="H1314"/>
      <c r="I1314" s="225"/>
      <c r="J1314" s="226"/>
      <c r="K1314"/>
      <c r="L1314"/>
      <c r="M1314"/>
      <c r="N1314"/>
      <c r="O1314" s="224"/>
      <c r="P1314"/>
      <c r="Q1314"/>
      <c r="R1314"/>
      <c r="S1314"/>
      <c r="T1314"/>
      <c r="U1314"/>
      <c r="V1314"/>
      <c r="W1314"/>
      <c r="Z1314"/>
      <c r="AC1314" s="228"/>
      <c r="AD1314"/>
    </row>
    <row r="1315" spans="1:31" ht="27.75" x14ac:dyDescent="0.2">
      <c r="A1315" s="222"/>
      <c r="B1315" s="223"/>
      <c r="C1315" s="223"/>
      <c r="D1315" s="223"/>
      <c r="E1315"/>
      <c r="F1315" s="224"/>
      <c r="G1315"/>
      <c r="H1315"/>
      <c r="I1315" s="225"/>
      <c r="J1315" s="226"/>
      <c r="K1315"/>
      <c r="L1315"/>
      <c r="M1315"/>
      <c r="N1315"/>
      <c r="O1315" s="224"/>
      <c r="P1315"/>
      <c r="Q1315"/>
      <c r="R1315"/>
      <c r="S1315"/>
      <c r="T1315"/>
      <c r="U1315"/>
      <c r="V1315"/>
      <c r="W1315"/>
      <c r="Z1315"/>
      <c r="AC1315" s="228"/>
      <c r="AD1315"/>
    </row>
    <row r="1316" spans="1:31" ht="27.75" x14ac:dyDescent="0.2">
      <c r="A1316" s="222"/>
      <c r="B1316" s="223"/>
      <c r="C1316" s="223"/>
      <c r="D1316" s="223"/>
      <c r="E1316"/>
      <c r="F1316" s="224"/>
      <c r="G1316"/>
      <c r="H1316"/>
      <c r="I1316" s="225"/>
      <c r="J1316" s="226"/>
      <c r="K1316"/>
      <c r="L1316"/>
      <c r="M1316"/>
      <c r="N1316"/>
      <c r="O1316" s="224"/>
      <c r="P1316"/>
      <c r="Q1316"/>
      <c r="R1316"/>
      <c r="S1316"/>
      <c r="T1316"/>
      <c r="U1316"/>
      <c r="V1316"/>
      <c r="W1316"/>
      <c r="Z1316"/>
      <c r="AC1316" s="228"/>
      <c r="AD1316"/>
    </row>
    <row r="1317" spans="1:31" ht="27.75" x14ac:dyDescent="0.2">
      <c r="A1317" s="222"/>
      <c r="B1317" s="223"/>
      <c r="C1317" s="223"/>
      <c r="D1317" s="223"/>
      <c r="E1317"/>
      <c r="F1317" s="224"/>
      <c r="G1317"/>
      <c r="H1317"/>
      <c r="I1317" s="225"/>
      <c r="J1317" s="226"/>
      <c r="K1317"/>
      <c r="L1317"/>
      <c r="M1317"/>
      <c r="N1317"/>
      <c r="O1317" s="224"/>
      <c r="P1317"/>
      <c r="Q1317"/>
      <c r="R1317"/>
      <c r="S1317"/>
      <c r="T1317"/>
      <c r="U1317"/>
      <c r="V1317"/>
      <c r="W1317"/>
      <c r="Z1317"/>
      <c r="AC1317" s="228"/>
      <c r="AD1317"/>
    </row>
    <row r="1318" spans="1:31" ht="27.75" x14ac:dyDescent="0.2">
      <c r="A1318" s="222">
        <v>214513</v>
      </c>
      <c r="B1318" s="223" t="s">
        <v>2083</v>
      </c>
      <c r="C1318" s="223" t="s">
        <v>94</v>
      </c>
      <c r="D1318" s="223" t="s">
        <v>250</v>
      </c>
      <c r="E1318" t="s">
        <v>374</v>
      </c>
      <c r="F1318" s="224">
        <v>34359</v>
      </c>
      <c r="G1318" t="s">
        <v>1310</v>
      </c>
      <c r="H1318" t="s">
        <v>375</v>
      </c>
      <c r="I1318" s="225" t="s">
        <v>61</v>
      </c>
      <c r="J1318" s="226" t="s">
        <v>376</v>
      </c>
      <c r="K1318">
        <v>2011</v>
      </c>
      <c r="L1318" t="s">
        <v>354</v>
      </c>
      <c r="M1318"/>
      <c r="N1318"/>
      <c r="O1318" s="224"/>
      <c r="P1318"/>
      <c r="Q1318"/>
      <c r="R1318"/>
      <c r="S1318"/>
      <c r="T1318"/>
      <c r="U1318"/>
      <c r="V1318"/>
      <c r="W1318"/>
      <c r="Z1318"/>
      <c r="AC1318" s="228"/>
      <c r="AD1318"/>
      <c r="AE1318" s="53">
        <v>4</v>
      </c>
    </row>
    <row r="1319" spans="1:31" ht="27.75" x14ac:dyDescent="0.2">
      <c r="A1319" s="222">
        <v>214514</v>
      </c>
      <c r="B1319" s="223" t="s">
        <v>1279</v>
      </c>
      <c r="C1319" s="223" t="s">
        <v>94</v>
      </c>
      <c r="D1319" s="223" t="s">
        <v>237</v>
      </c>
      <c r="E1319" t="s">
        <v>374</v>
      </c>
      <c r="F1319" s="224">
        <v>32763</v>
      </c>
      <c r="G1319" t="s">
        <v>1280</v>
      </c>
      <c r="H1319" t="s">
        <v>375</v>
      </c>
      <c r="I1319" s="225" t="s">
        <v>61</v>
      </c>
      <c r="J1319" s="226" t="s">
        <v>376</v>
      </c>
      <c r="K1319">
        <v>2007</v>
      </c>
      <c r="L1319" t="s">
        <v>354</v>
      </c>
      <c r="M1319"/>
      <c r="N1319"/>
      <c r="O1319" s="224"/>
      <c r="P1319"/>
      <c r="Q1319"/>
      <c r="R1319"/>
      <c r="S1319"/>
      <c r="T1319"/>
      <c r="U1319"/>
      <c r="V1319"/>
      <c r="W1319"/>
      <c r="Z1319"/>
      <c r="AC1319" s="228"/>
      <c r="AD1319"/>
      <c r="AE1319" s="53">
        <v>6</v>
      </c>
    </row>
    <row r="1320" spans="1:31" ht="27.75" x14ac:dyDescent="0.2">
      <c r="A1320" s="222"/>
      <c r="B1320" s="223"/>
      <c r="C1320" s="223"/>
      <c r="D1320" s="223"/>
      <c r="E1320"/>
      <c r="F1320" s="224"/>
      <c r="G1320"/>
      <c r="H1320"/>
      <c r="I1320" s="225"/>
      <c r="J1320" s="226"/>
      <c r="K1320"/>
      <c r="L1320"/>
      <c r="M1320"/>
      <c r="N1320"/>
      <c r="O1320" s="224"/>
      <c r="P1320"/>
      <c r="Q1320"/>
      <c r="R1320"/>
      <c r="S1320"/>
      <c r="T1320"/>
      <c r="U1320"/>
      <c r="V1320"/>
      <c r="W1320"/>
      <c r="Z1320"/>
      <c r="AC1320" s="228"/>
      <c r="AD1320"/>
    </row>
    <row r="1321" spans="1:31" ht="27.75" x14ac:dyDescent="0.2">
      <c r="A1321" s="222">
        <v>214519</v>
      </c>
      <c r="B1321" s="223" t="s">
        <v>950</v>
      </c>
      <c r="C1321" s="223" t="s">
        <v>63</v>
      </c>
      <c r="D1321" s="223" t="s">
        <v>258</v>
      </c>
      <c r="E1321" t="s">
        <v>374</v>
      </c>
      <c r="F1321" s="224">
        <v>31397</v>
      </c>
      <c r="G1321" t="s">
        <v>789</v>
      </c>
      <c r="H1321" t="s">
        <v>375</v>
      </c>
      <c r="I1321" s="225" t="s">
        <v>61</v>
      </c>
      <c r="J1321" s="226" t="s">
        <v>376</v>
      </c>
      <c r="K1321">
        <v>2017</v>
      </c>
      <c r="L1321" t="s">
        <v>352</v>
      </c>
      <c r="M1321"/>
      <c r="N1321"/>
      <c r="O1321" s="224"/>
      <c r="P1321"/>
      <c r="Q1321"/>
      <c r="R1321"/>
      <c r="S1321"/>
      <c r="T1321"/>
      <c r="U1321"/>
      <c r="V1321"/>
      <c r="W1321"/>
      <c r="Z1321"/>
      <c r="AC1321" s="227"/>
      <c r="AD1321"/>
      <c r="AE1321" s="53">
        <v>6</v>
      </c>
    </row>
    <row r="1322" spans="1:31" ht="27.75" x14ac:dyDescent="0.2">
      <c r="A1322" s="222"/>
      <c r="B1322" s="223"/>
      <c r="C1322" s="223"/>
      <c r="D1322" s="223"/>
      <c r="E1322"/>
      <c r="F1322" s="224"/>
      <c r="G1322"/>
      <c r="H1322"/>
      <c r="I1322" s="225"/>
      <c r="J1322" s="226"/>
      <c r="K1322"/>
      <c r="L1322"/>
      <c r="M1322"/>
      <c r="N1322"/>
      <c r="O1322" s="224"/>
      <c r="P1322"/>
      <c r="Q1322"/>
      <c r="R1322"/>
      <c r="S1322"/>
      <c r="T1322"/>
      <c r="U1322"/>
      <c r="V1322"/>
      <c r="W1322"/>
      <c r="Z1322"/>
      <c r="AC1322" s="228"/>
      <c r="AD1322"/>
    </row>
    <row r="1323" spans="1:31" ht="27.75" x14ac:dyDescent="0.2">
      <c r="A1323" s="222">
        <v>214522</v>
      </c>
      <c r="B1323" s="223" t="s">
        <v>1025</v>
      </c>
      <c r="C1323" s="223" t="s">
        <v>88</v>
      </c>
      <c r="D1323" s="223" t="s">
        <v>294</v>
      </c>
      <c r="E1323" t="s">
        <v>374</v>
      </c>
      <c r="F1323" s="224">
        <v>34060</v>
      </c>
      <c r="G1323" t="s">
        <v>789</v>
      </c>
      <c r="H1323" t="s">
        <v>375</v>
      </c>
      <c r="I1323" s="225" t="s">
        <v>61</v>
      </c>
      <c r="J1323" s="226" t="s">
        <v>376</v>
      </c>
      <c r="K1323">
        <v>2011</v>
      </c>
      <c r="L1323" t="s">
        <v>354</v>
      </c>
      <c r="M1323"/>
      <c r="N1323"/>
      <c r="O1323" s="224"/>
      <c r="P1323"/>
      <c r="Q1323"/>
      <c r="R1323"/>
      <c r="S1323"/>
      <c r="T1323"/>
      <c r="U1323"/>
      <c r="V1323"/>
      <c r="W1323"/>
      <c r="Z1323"/>
      <c r="AC1323" s="227"/>
      <c r="AD1323"/>
      <c r="AE1323" s="53">
        <v>6</v>
      </c>
    </row>
    <row r="1324" spans="1:31" ht="27.75" x14ac:dyDescent="0.2">
      <c r="A1324" s="222">
        <v>214524</v>
      </c>
      <c r="B1324" s="223" t="s">
        <v>997</v>
      </c>
      <c r="C1324" s="223" t="s">
        <v>124</v>
      </c>
      <c r="D1324" s="223" t="s">
        <v>2084</v>
      </c>
      <c r="E1324" t="s">
        <v>374</v>
      </c>
      <c r="F1324" s="224">
        <v>33330</v>
      </c>
      <c r="G1324" t="s">
        <v>998</v>
      </c>
      <c r="H1324" t="s">
        <v>375</v>
      </c>
      <c r="I1324" s="225" t="s">
        <v>61</v>
      </c>
      <c r="J1324" s="226" t="s">
        <v>376</v>
      </c>
      <c r="K1324">
        <v>2010</v>
      </c>
      <c r="L1324" t="s">
        <v>367</v>
      </c>
      <c r="M1324"/>
      <c r="N1324"/>
      <c r="O1324" s="224"/>
      <c r="P1324"/>
      <c r="Q1324"/>
      <c r="R1324"/>
      <c r="S1324"/>
      <c r="T1324"/>
      <c r="U1324"/>
      <c r="V1324"/>
      <c r="W1324"/>
      <c r="Z1324"/>
      <c r="AC1324" s="227"/>
      <c r="AD1324"/>
      <c r="AE1324" s="53">
        <v>6</v>
      </c>
    </row>
    <row r="1325" spans="1:31" ht="27.75" x14ac:dyDescent="0.2">
      <c r="A1325" s="222"/>
      <c r="B1325" s="223"/>
      <c r="C1325" s="223"/>
      <c r="D1325" s="223"/>
      <c r="E1325"/>
      <c r="F1325" s="224"/>
      <c r="G1325"/>
      <c r="H1325"/>
      <c r="I1325" s="225"/>
      <c r="J1325" s="226"/>
      <c r="K1325"/>
      <c r="L1325"/>
      <c r="M1325"/>
      <c r="N1325"/>
      <c r="O1325" s="224"/>
      <c r="P1325"/>
      <c r="Q1325"/>
      <c r="R1325"/>
      <c r="S1325"/>
      <c r="T1325"/>
      <c r="U1325"/>
      <c r="V1325"/>
      <c r="W1325"/>
      <c r="Z1325"/>
      <c r="AC1325" s="228"/>
      <c r="AD1325"/>
    </row>
    <row r="1326" spans="1:31" ht="27.75" x14ac:dyDescent="0.2">
      <c r="A1326" s="222"/>
      <c r="B1326" s="223"/>
      <c r="C1326" s="223"/>
      <c r="D1326" s="223"/>
      <c r="E1326"/>
      <c r="F1326" s="224"/>
      <c r="G1326"/>
      <c r="H1326"/>
      <c r="I1326" s="225"/>
      <c r="J1326" s="226"/>
      <c r="K1326"/>
      <c r="L1326"/>
      <c r="M1326"/>
      <c r="N1326"/>
      <c r="O1326" s="224"/>
      <c r="P1326"/>
      <c r="Q1326"/>
      <c r="R1326"/>
      <c r="S1326"/>
      <c r="T1326"/>
      <c r="U1326"/>
      <c r="V1326"/>
      <c r="W1326"/>
      <c r="Z1326"/>
      <c r="AC1326" s="228"/>
      <c r="AD1326"/>
    </row>
    <row r="1327" spans="1:31" ht="27.75" x14ac:dyDescent="0.2">
      <c r="A1327" s="222">
        <v>214531</v>
      </c>
      <c r="B1327" s="223" t="s">
        <v>1145</v>
      </c>
      <c r="C1327" s="223" t="s">
        <v>100</v>
      </c>
      <c r="D1327" s="223" t="s">
        <v>241</v>
      </c>
      <c r="E1327" t="s">
        <v>374</v>
      </c>
      <c r="F1327" s="224">
        <v>35865</v>
      </c>
      <c r="G1327" t="s">
        <v>1146</v>
      </c>
      <c r="H1327" t="s">
        <v>375</v>
      </c>
      <c r="I1327" s="225" t="s">
        <v>61</v>
      </c>
      <c r="J1327" s="226" t="s">
        <v>376</v>
      </c>
      <c r="K1327">
        <v>2017</v>
      </c>
      <c r="L1327" t="s">
        <v>367</v>
      </c>
      <c r="M1327"/>
      <c r="N1327"/>
      <c r="O1327" s="224"/>
      <c r="P1327"/>
      <c r="Q1327"/>
      <c r="R1327"/>
      <c r="S1327"/>
      <c r="T1327"/>
      <c r="U1327"/>
      <c r="V1327"/>
      <c r="W1327"/>
      <c r="Z1327"/>
      <c r="AC1327" s="228"/>
      <c r="AD1327"/>
      <c r="AE1327" s="53">
        <v>5</v>
      </c>
    </row>
    <row r="1328" spans="1:31" ht="27.75" x14ac:dyDescent="0.2">
      <c r="A1328" s="222">
        <v>214535</v>
      </c>
      <c r="B1328" s="223" t="s">
        <v>1379</v>
      </c>
      <c r="C1328" s="223" t="s">
        <v>124</v>
      </c>
      <c r="D1328" s="223" t="s">
        <v>310</v>
      </c>
      <c r="E1328" t="s">
        <v>374</v>
      </c>
      <c r="F1328" s="224">
        <v>36527</v>
      </c>
      <c r="G1328" t="s">
        <v>1380</v>
      </c>
      <c r="H1328" t="s">
        <v>375</v>
      </c>
      <c r="I1328" s="225" t="s">
        <v>61</v>
      </c>
      <c r="J1328" s="226" t="s">
        <v>850</v>
      </c>
      <c r="K1328">
        <v>2017</v>
      </c>
      <c r="L1328" t="s">
        <v>352</v>
      </c>
      <c r="M1328"/>
      <c r="N1328"/>
      <c r="O1328" s="224"/>
      <c r="P1328"/>
      <c r="Q1328"/>
      <c r="R1328"/>
      <c r="S1328"/>
      <c r="T1328"/>
      <c r="U1328"/>
      <c r="V1328"/>
      <c r="W1328"/>
      <c r="Z1328"/>
      <c r="AC1328" s="228"/>
      <c r="AD1328"/>
      <c r="AE1328" s="53">
        <v>4</v>
      </c>
    </row>
    <row r="1329" spans="1:31" ht="27.75" x14ac:dyDescent="0.2">
      <c r="A1329" s="222"/>
      <c r="B1329" s="223"/>
      <c r="C1329" s="223"/>
      <c r="D1329" s="223"/>
      <c r="E1329"/>
      <c r="F1329" s="224"/>
      <c r="G1329"/>
      <c r="H1329"/>
      <c r="I1329" s="225"/>
      <c r="J1329" s="226"/>
      <c r="K1329"/>
      <c r="L1329"/>
      <c r="M1329"/>
      <c r="N1329"/>
      <c r="O1329" s="224"/>
      <c r="P1329"/>
      <c r="Q1329"/>
      <c r="R1329"/>
      <c r="S1329"/>
      <c r="T1329"/>
      <c r="U1329"/>
      <c r="V1329"/>
      <c r="W1329"/>
      <c r="Z1329"/>
      <c r="AC1329" s="228"/>
      <c r="AD1329"/>
    </row>
    <row r="1330" spans="1:31" ht="27.75" x14ac:dyDescent="0.2">
      <c r="A1330" s="222">
        <v>214539</v>
      </c>
      <c r="B1330" s="223" t="s">
        <v>675</v>
      </c>
      <c r="C1330" s="223" t="s">
        <v>68</v>
      </c>
      <c r="D1330" s="223" t="s">
        <v>719</v>
      </c>
      <c r="E1330" t="s">
        <v>374</v>
      </c>
      <c r="F1330" s="224" t="e">
        <v>#N/A</v>
      </c>
      <c r="G1330" t="e">
        <v>#N/A</v>
      </c>
      <c r="H1330" t="e">
        <v>#N/A</v>
      </c>
      <c r="I1330" s="225" t="s">
        <v>609</v>
      </c>
      <c r="J1330" s="226"/>
      <c r="K1330"/>
      <c r="L1330"/>
      <c r="M1330"/>
      <c r="N1330"/>
      <c r="O1330" s="224"/>
      <c r="P1330"/>
      <c r="Q1330"/>
      <c r="R1330"/>
      <c r="S1330"/>
      <c r="T1330"/>
      <c r="U1330"/>
      <c r="V1330"/>
      <c r="W1330"/>
      <c r="Z1330"/>
      <c r="AC1330" s="227"/>
      <c r="AD1330" t="s">
        <v>660</v>
      </c>
      <c r="AE1330" s="53" t="s">
        <v>2170</v>
      </c>
    </row>
    <row r="1331" spans="1:31" ht="27.75" x14ac:dyDescent="0.2">
      <c r="A1331" s="222"/>
      <c r="B1331" s="223"/>
      <c r="C1331" s="223"/>
      <c r="D1331" s="223"/>
      <c r="E1331"/>
      <c r="F1331" s="224"/>
      <c r="G1331"/>
      <c r="H1331"/>
      <c r="I1331" s="225"/>
      <c r="J1331" s="226"/>
      <c r="K1331"/>
      <c r="L1331"/>
      <c r="M1331"/>
      <c r="N1331"/>
      <c r="O1331" s="224"/>
      <c r="P1331"/>
      <c r="Q1331"/>
      <c r="R1331"/>
      <c r="S1331"/>
      <c r="T1331"/>
      <c r="U1331"/>
      <c r="V1331"/>
      <c r="W1331"/>
      <c r="Z1331"/>
      <c r="AC1331" s="228"/>
      <c r="AD1331"/>
    </row>
    <row r="1332" spans="1:31" ht="27.75" x14ac:dyDescent="0.2">
      <c r="A1332" s="222"/>
      <c r="B1332" s="223"/>
      <c r="C1332" s="223"/>
      <c r="D1332" s="223"/>
      <c r="E1332"/>
      <c r="F1332" s="224"/>
      <c r="G1332"/>
      <c r="H1332"/>
      <c r="I1332" s="225"/>
      <c r="J1332" s="226"/>
      <c r="K1332"/>
      <c r="L1332"/>
      <c r="M1332"/>
      <c r="N1332"/>
      <c r="O1332" s="224"/>
      <c r="P1332"/>
      <c r="Q1332"/>
      <c r="R1332"/>
      <c r="S1332"/>
      <c r="T1332"/>
      <c r="U1332"/>
      <c r="V1332"/>
      <c r="W1332"/>
      <c r="Z1332"/>
      <c r="AC1332" s="228"/>
      <c r="AD1332"/>
    </row>
    <row r="1333" spans="1:31" ht="27.75" x14ac:dyDescent="0.2">
      <c r="A1333" s="222"/>
      <c r="B1333" s="223"/>
      <c r="C1333" s="223"/>
      <c r="D1333" s="223"/>
      <c r="E1333"/>
      <c r="F1333" s="224"/>
      <c r="G1333"/>
      <c r="H1333"/>
      <c r="I1333" s="225"/>
      <c r="J1333" s="226"/>
      <c r="K1333"/>
      <c r="L1333"/>
      <c r="M1333"/>
      <c r="N1333"/>
      <c r="O1333" s="224"/>
      <c r="P1333"/>
      <c r="Q1333"/>
      <c r="R1333"/>
      <c r="S1333"/>
      <c r="T1333"/>
      <c r="U1333"/>
      <c r="V1333"/>
      <c r="W1333"/>
      <c r="Z1333"/>
      <c r="AC1333" s="228"/>
      <c r="AD1333"/>
    </row>
    <row r="1334" spans="1:31" ht="27.75" x14ac:dyDescent="0.2">
      <c r="A1334" s="222"/>
      <c r="B1334" s="223"/>
      <c r="C1334" s="223"/>
      <c r="D1334" s="223"/>
      <c r="E1334"/>
      <c r="F1334" s="224"/>
      <c r="G1334"/>
      <c r="H1334"/>
      <c r="I1334" s="225"/>
      <c r="J1334" s="226"/>
      <c r="K1334"/>
      <c r="L1334"/>
      <c r="M1334"/>
      <c r="N1334"/>
      <c r="O1334" s="224"/>
      <c r="P1334"/>
      <c r="Q1334"/>
      <c r="R1334"/>
      <c r="S1334"/>
      <c r="T1334"/>
      <c r="U1334"/>
      <c r="V1334"/>
      <c r="W1334"/>
      <c r="Z1334"/>
      <c r="AC1334" s="228"/>
      <c r="AD1334"/>
    </row>
    <row r="1335" spans="1:31" ht="27.75" x14ac:dyDescent="0.2">
      <c r="A1335" s="222"/>
      <c r="B1335" s="223"/>
      <c r="C1335" s="223"/>
      <c r="D1335" s="223"/>
      <c r="E1335"/>
      <c r="F1335" s="224"/>
      <c r="G1335"/>
      <c r="H1335"/>
      <c r="I1335" s="225"/>
      <c r="J1335" s="226"/>
      <c r="K1335"/>
      <c r="L1335"/>
      <c r="M1335"/>
      <c r="N1335"/>
      <c r="O1335" s="224"/>
      <c r="P1335"/>
      <c r="Q1335"/>
      <c r="R1335"/>
      <c r="S1335"/>
      <c r="T1335"/>
      <c r="U1335"/>
      <c r="V1335"/>
      <c r="W1335"/>
      <c r="Z1335"/>
      <c r="AC1335" s="228"/>
      <c r="AD1335"/>
    </row>
    <row r="1336" spans="1:31" ht="27.75" x14ac:dyDescent="0.2">
      <c r="A1336" s="222">
        <v>214552</v>
      </c>
      <c r="B1336" s="223" t="s">
        <v>1114</v>
      </c>
      <c r="C1336" s="223" t="s">
        <v>73</v>
      </c>
      <c r="D1336" s="223" t="s">
        <v>2006</v>
      </c>
      <c r="E1336" t="s">
        <v>374</v>
      </c>
      <c r="F1336" s="224">
        <v>35445</v>
      </c>
      <c r="G1336" t="s">
        <v>360</v>
      </c>
      <c r="H1336" t="s">
        <v>375</v>
      </c>
      <c r="I1336" s="225" t="s">
        <v>61</v>
      </c>
      <c r="J1336" s="226" t="s">
        <v>376</v>
      </c>
      <c r="K1336">
        <v>2014</v>
      </c>
      <c r="L1336" t="s">
        <v>352</v>
      </c>
      <c r="M1336"/>
      <c r="N1336"/>
      <c r="O1336" s="224"/>
      <c r="P1336"/>
      <c r="Q1336"/>
      <c r="R1336"/>
      <c r="S1336"/>
      <c r="T1336"/>
      <c r="U1336"/>
      <c r="V1336"/>
      <c r="W1336"/>
      <c r="Z1336"/>
      <c r="AC1336" s="227"/>
      <c r="AD1336"/>
      <c r="AE1336" s="53">
        <v>6</v>
      </c>
    </row>
    <row r="1337" spans="1:31" ht="27.75" x14ac:dyDescent="0.2">
      <c r="A1337" s="222">
        <v>214553</v>
      </c>
      <c r="B1337" s="223" t="s">
        <v>2085</v>
      </c>
      <c r="C1337" s="223" t="s">
        <v>496</v>
      </c>
      <c r="D1337" s="223" t="s">
        <v>1730</v>
      </c>
      <c r="E1337" t="s">
        <v>374</v>
      </c>
      <c r="F1337" s="224">
        <v>35465</v>
      </c>
      <c r="G1337" t="s">
        <v>583</v>
      </c>
      <c r="H1337" t="s">
        <v>375</v>
      </c>
      <c r="I1337" s="225" t="s">
        <v>61</v>
      </c>
      <c r="J1337" s="226" t="s">
        <v>353</v>
      </c>
      <c r="K1337">
        <v>2015</v>
      </c>
      <c r="L1337" t="s">
        <v>354</v>
      </c>
      <c r="M1337"/>
      <c r="N1337"/>
      <c r="O1337" s="224"/>
      <c r="P1337"/>
      <c r="Q1337"/>
      <c r="R1337"/>
      <c r="S1337"/>
      <c r="T1337"/>
      <c r="U1337"/>
      <c r="V1337"/>
      <c r="W1337"/>
      <c r="Z1337"/>
      <c r="AC1337" s="228"/>
      <c r="AD1337"/>
      <c r="AE1337" s="53">
        <v>3</v>
      </c>
    </row>
    <row r="1338" spans="1:31" ht="27.75" x14ac:dyDescent="0.2">
      <c r="A1338" s="222"/>
      <c r="B1338" s="223"/>
      <c r="C1338" s="223"/>
      <c r="D1338" s="223"/>
      <c r="E1338"/>
      <c r="F1338" s="224"/>
      <c r="G1338"/>
      <c r="H1338"/>
      <c r="I1338" s="225"/>
      <c r="J1338" s="226"/>
      <c r="K1338"/>
      <c r="L1338"/>
      <c r="M1338"/>
      <c r="N1338"/>
      <c r="O1338" s="224"/>
      <c r="P1338"/>
      <c r="Q1338"/>
      <c r="R1338"/>
      <c r="S1338"/>
      <c r="T1338"/>
      <c r="U1338"/>
      <c r="V1338"/>
      <c r="W1338"/>
      <c r="Z1338"/>
      <c r="AC1338" s="228"/>
      <c r="AD1338"/>
    </row>
    <row r="1339" spans="1:31" ht="27.75" x14ac:dyDescent="0.2">
      <c r="A1339" s="222">
        <v>214558</v>
      </c>
      <c r="B1339" s="223" t="s">
        <v>1799</v>
      </c>
      <c r="C1339" s="223" t="s">
        <v>116</v>
      </c>
      <c r="D1339" s="223" t="s">
        <v>116</v>
      </c>
      <c r="E1339" t="s">
        <v>374</v>
      </c>
      <c r="F1339" s="224">
        <v>36334</v>
      </c>
      <c r="G1339" t="s">
        <v>811</v>
      </c>
      <c r="H1339" t="s">
        <v>375</v>
      </c>
      <c r="I1339" s="225" t="s">
        <v>61</v>
      </c>
      <c r="J1339" s="226" t="s">
        <v>376</v>
      </c>
      <c r="K1339">
        <v>2017</v>
      </c>
      <c r="L1339" t="s">
        <v>354</v>
      </c>
      <c r="M1339"/>
      <c r="N1339"/>
      <c r="O1339" s="224"/>
      <c r="P1339"/>
      <c r="Q1339"/>
      <c r="R1339"/>
      <c r="S1339"/>
      <c r="T1339"/>
      <c r="U1339"/>
      <c r="V1339"/>
      <c r="W1339"/>
      <c r="Z1339"/>
      <c r="AC1339" s="228"/>
      <c r="AD1339"/>
      <c r="AE1339" s="53">
        <v>1</v>
      </c>
    </row>
    <row r="1340" spans="1:31" ht="27.75" x14ac:dyDescent="0.2">
      <c r="A1340" s="222"/>
      <c r="B1340" s="223"/>
      <c r="C1340" s="223"/>
      <c r="D1340" s="223"/>
      <c r="E1340"/>
      <c r="F1340" s="224"/>
      <c r="G1340"/>
      <c r="H1340"/>
      <c r="I1340" s="225"/>
      <c r="J1340" s="226"/>
      <c r="K1340"/>
      <c r="L1340"/>
      <c r="M1340"/>
      <c r="N1340"/>
      <c r="O1340" s="224"/>
      <c r="P1340"/>
      <c r="Q1340"/>
      <c r="R1340"/>
      <c r="S1340"/>
      <c r="T1340"/>
      <c r="U1340"/>
      <c r="V1340"/>
      <c r="W1340"/>
      <c r="Z1340"/>
      <c r="AC1340" s="228"/>
      <c r="AD1340"/>
    </row>
    <row r="1341" spans="1:31" ht="27.75" x14ac:dyDescent="0.2">
      <c r="A1341" s="222"/>
      <c r="B1341" s="223"/>
      <c r="C1341" s="223"/>
      <c r="D1341" s="223"/>
      <c r="E1341"/>
      <c r="F1341" s="224"/>
      <c r="G1341"/>
      <c r="H1341"/>
      <c r="I1341" s="225"/>
      <c r="J1341" s="226"/>
      <c r="K1341"/>
      <c r="L1341"/>
      <c r="M1341"/>
      <c r="N1341"/>
      <c r="O1341" s="224"/>
      <c r="P1341"/>
      <c r="Q1341"/>
      <c r="R1341"/>
      <c r="S1341"/>
      <c r="T1341"/>
      <c r="U1341"/>
      <c r="V1341"/>
      <c r="W1341"/>
      <c r="Z1341"/>
      <c r="AC1341" s="228"/>
      <c r="AD1341"/>
    </row>
    <row r="1342" spans="1:31" ht="27.75" x14ac:dyDescent="0.2">
      <c r="A1342" s="222">
        <v>214565</v>
      </c>
      <c r="B1342" s="223" t="s">
        <v>2086</v>
      </c>
      <c r="C1342" s="223" t="s">
        <v>103</v>
      </c>
      <c r="D1342" s="223" t="s">
        <v>296</v>
      </c>
      <c r="E1342" t="s">
        <v>373</v>
      </c>
      <c r="F1342" s="224">
        <v>33610</v>
      </c>
      <c r="G1342" t="s">
        <v>362</v>
      </c>
      <c r="H1342" t="s">
        <v>375</v>
      </c>
      <c r="I1342" s="225" t="s">
        <v>61</v>
      </c>
      <c r="J1342" s="226" t="s">
        <v>353</v>
      </c>
      <c r="K1342">
        <v>2010</v>
      </c>
      <c r="L1342" t="s">
        <v>362</v>
      </c>
      <c r="M1342"/>
      <c r="N1342"/>
      <c r="O1342" s="224"/>
      <c r="P1342"/>
      <c r="Q1342"/>
      <c r="R1342"/>
      <c r="S1342"/>
      <c r="T1342"/>
      <c r="U1342"/>
      <c r="V1342"/>
      <c r="W1342"/>
      <c r="Z1342"/>
      <c r="AC1342" s="228"/>
      <c r="AD1342"/>
      <c r="AE1342" s="53">
        <v>1</v>
      </c>
    </row>
    <row r="1343" spans="1:31" ht="27.75" x14ac:dyDescent="0.2">
      <c r="A1343" s="222"/>
      <c r="B1343" s="223"/>
      <c r="C1343" s="223"/>
      <c r="D1343" s="223"/>
      <c r="E1343"/>
      <c r="F1343" s="224"/>
      <c r="G1343"/>
      <c r="H1343"/>
      <c r="I1343" s="225"/>
      <c r="J1343" s="226"/>
      <c r="K1343"/>
      <c r="L1343"/>
      <c r="M1343"/>
      <c r="N1343"/>
      <c r="O1343" s="224"/>
      <c r="P1343"/>
      <c r="Q1343"/>
      <c r="R1343"/>
      <c r="S1343"/>
      <c r="T1343"/>
      <c r="U1343"/>
      <c r="V1343"/>
      <c r="W1343"/>
      <c r="Z1343"/>
      <c r="AC1343" s="228"/>
      <c r="AD1343"/>
    </row>
    <row r="1344" spans="1:31" ht="27.75" x14ac:dyDescent="0.2">
      <c r="A1344" s="222"/>
      <c r="B1344" s="223"/>
      <c r="C1344" s="223"/>
      <c r="D1344" s="223"/>
      <c r="E1344"/>
      <c r="F1344" s="224"/>
      <c r="G1344"/>
      <c r="H1344"/>
      <c r="I1344" s="225"/>
      <c r="J1344" s="226"/>
      <c r="K1344"/>
      <c r="L1344"/>
      <c r="M1344"/>
      <c r="N1344"/>
      <c r="O1344" s="224"/>
      <c r="P1344"/>
      <c r="Q1344"/>
      <c r="R1344"/>
      <c r="S1344"/>
      <c r="T1344"/>
      <c r="U1344"/>
      <c r="V1344"/>
      <c r="W1344"/>
      <c r="Z1344"/>
      <c r="AC1344" s="228"/>
      <c r="AD1344"/>
    </row>
    <row r="1345" spans="1:31" ht="27.75" x14ac:dyDescent="0.2">
      <c r="A1345" s="222">
        <v>214571</v>
      </c>
      <c r="B1345" s="223" t="s">
        <v>1200</v>
      </c>
      <c r="C1345" s="223" t="s">
        <v>65</v>
      </c>
      <c r="D1345" s="223" t="s">
        <v>273</v>
      </c>
      <c r="E1345" t="s">
        <v>374</v>
      </c>
      <c r="F1345" s="224">
        <v>36540</v>
      </c>
      <c r="G1345" t="s">
        <v>926</v>
      </c>
      <c r="H1345" t="s">
        <v>375</v>
      </c>
      <c r="I1345" s="225" t="s">
        <v>61</v>
      </c>
      <c r="J1345" s="226">
        <v>0</v>
      </c>
      <c r="K1345">
        <v>0</v>
      </c>
      <c r="L1345">
        <v>0</v>
      </c>
      <c r="M1345"/>
      <c r="N1345"/>
      <c r="O1345" s="224"/>
      <c r="P1345"/>
      <c r="Q1345"/>
      <c r="R1345"/>
      <c r="S1345"/>
      <c r="T1345"/>
      <c r="U1345"/>
      <c r="V1345"/>
      <c r="W1345"/>
      <c r="Z1345"/>
      <c r="AC1345" s="228"/>
      <c r="AD1345"/>
      <c r="AE1345" s="53">
        <v>5</v>
      </c>
    </row>
    <row r="1346" spans="1:31" ht="27.75" x14ac:dyDescent="0.2">
      <c r="A1346" s="222"/>
      <c r="B1346" s="223"/>
      <c r="C1346" s="223"/>
      <c r="D1346" s="223"/>
      <c r="E1346"/>
      <c r="F1346" s="224"/>
      <c r="G1346"/>
      <c r="H1346"/>
      <c r="I1346" s="225"/>
      <c r="J1346" s="226"/>
      <c r="K1346"/>
      <c r="L1346"/>
      <c r="M1346"/>
      <c r="N1346"/>
      <c r="O1346" s="224"/>
      <c r="P1346"/>
      <c r="Q1346"/>
      <c r="R1346"/>
      <c r="S1346"/>
      <c r="T1346"/>
      <c r="U1346"/>
      <c r="V1346"/>
      <c r="W1346"/>
      <c r="Z1346"/>
      <c r="AC1346" s="228"/>
      <c r="AD1346"/>
    </row>
    <row r="1347" spans="1:31" ht="27.75" x14ac:dyDescent="0.2">
      <c r="A1347" s="222"/>
      <c r="B1347" s="223"/>
      <c r="C1347" s="223"/>
      <c r="D1347" s="223"/>
      <c r="E1347"/>
      <c r="F1347" s="224"/>
      <c r="G1347"/>
      <c r="H1347"/>
      <c r="I1347" s="225"/>
      <c r="J1347" s="226"/>
      <c r="K1347"/>
      <c r="L1347"/>
      <c r="M1347"/>
      <c r="N1347"/>
      <c r="O1347" s="224"/>
      <c r="P1347"/>
      <c r="Q1347"/>
      <c r="R1347"/>
      <c r="S1347"/>
      <c r="T1347"/>
      <c r="U1347"/>
      <c r="V1347"/>
      <c r="W1347"/>
      <c r="Z1347"/>
      <c r="AC1347" s="228"/>
      <c r="AD1347"/>
    </row>
    <row r="1348" spans="1:31" ht="27.75" x14ac:dyDescent="0.2">
      <c r="A1348" s="222"/>
      <c r="B1348" s="223"/>
      <c r="C1348" s="223"/>
      <c r="D1348" s="223"/>
      <c r="E1348"/>
      <c r="F1348" s="224"/>
      <c r="G1348"/>
      <c r="H1348"/>
      <c r="I1348" s="225"/>
      <c r="J1348" s="226"/>
      <c r="K1348"/>
      <c r="L1348"/>
      <c r="M1348"/>
      <c r="N1348"/>
      <c r="O1348" s="224"/>
      <c r="P1348"/>
      <c r="Q1348"/>
      <c r="R1348"/>
      <c r="S1348"/>
      <c r="T1348"/>
      <c r="U1348"/>
      <c r="V1348"/>
      <c r="W1348"/>
      <c r="Z1348"/>
      <c r="AC1348" s="228"/>
      <c r="AD1348"/>
    </row>
    <row r="1349" spans="1:31" ht="27.75" x14ac:dyDescent="0.2">
      <c r="A1349" s="222"/>
      <c r="B1349" s="223"/>
      <c r="C1349" s="223"/>
      <c r="D1349" s="223"/>
      <c r="E1349"/>
      <c r="F1349" s="224"/>
      <c r="G1349"/>
      <c r="H1349"/>
      <c r="I1349" s="225"/>
      <c r="J1349" s="226"/>
      <c r="K1349"/>
      <c r="L1349"/>
      <c r="M1349"/>
      <c r="N1349"/>
      <c r="O1349" s="224"/>
      <c r="P1349"/>
      <c r="Q1349"/>
      <c r="R1349"/>
      <c r="S1349"/>
      <c r="T1349"/>
      <c r="U1349"/>
      <c r="V1349"/>
      <c r="W1349"/>
      <c r="Z1349"/>
      <c r="AC1349" s="228"/>
      <c r="AD1349"/>
    </row>
    <row r="1350" spans="1:31" ht="27.75" x14ac:dyDescent="0.2">
      <c r="A1350" s="222"/>
      <c r="B1350" s="223"/>
      <c r="C1350" s="223"/>
      <c r="D1350" s="223"/>
      <c r="E1350"/>
      <c r="F1350" s="224"/>
      <c r="G1350"/>
      <c r="H1350"/>
      <c r="I1350" s="225"/>
      <c r="J1350" s="226"/>
      <c r="K1350"/>
      <c r="L1350"/>
      <c r="M1350"/>
      <c r="N1350"/>
      <c r="O1350" s="224"/>
      <c r="P1350"/>
      <c r="Q1350"/>
      <c r="R1350"/>
      <c r="S1350"/>
      <c r="T1350"/>
      <c r="U1350"/>
      <c r="V1350"/>
      <c r="W1350"/>
      <c r="Z1350"/>
      <c r="AC1350" s="228"/>
      <c r="AD1350"/>
    </row>
    <row r="1351" spans="1:31" ht="27.75" x14ac:dyDescent="0.2">
      <c r="A1351" s="222"/>
      <c r="B1351" s="223"/>
      <c r="C1351" s="223"/>
      <c r="D1351" s="223"/>
      <c r="E1351"/>
      <c r="F1351" s="224"/>
      <c r="G1351"/>
      <c r="H1351"/>
      <c r="I1351" s="225"/>
      <c r="J1351" s="226"/>
      <c r="K1351"/>
      <c r="L1351"/>
      <c r="M1351"/>
      <c r="N1351"/>
      <c r="O1351" s="224"/>
      <c r="P1351"/>
      <c r="Q1351"/>
      <c r="R1351"/>
      <c r="S1351"/>
      <c r="T1351"/>
      <c r="U1351"/>
      <c r="V1351"/>
      <c r="W1351"/>
      <c r="Z1351"/>
      <c r="AC1351" s="228"/>
      <c r="AD1351"/>
    </row>
    <row r="1352" spans="1:31" ht="27.75" x14ac:dyDescent="0.2">
      <c r="A1352" s="222">
        <v>214593</v>
      </c>
      <c r="B1352" s="223" t="s">
        <v>1339</v>
      </c>
      <c r="C1352" s="223" t="s">
        <v>66</v>
      </c>
      <c r="D1352" s="223" t="s">
        <v>1340</v>
      </c>
      <c r="E1352" t="s">
        <v>374</v>
      </c>
      <c r="F1352" s="224">
        <v>35462</v>
      </c>
      <c r="G1352" t="s">
        <v>599</v>
      </c>
      <c r="H1352" t="s">
        <v>375</v>
      </c>
      <c r="I1352" s="225" t="s">
        <v>61</v>
      </c>
      <c r="J1352" s="226" t="s">
        <v>376</v>
      </c>
      <c r="K1352">
        <v>2015</v>
      </c>
      <c r="L1352" t="s">
        <v>354</v>
      </c>
      <c r="M1352"/>
      <c r="N1352"/>
      <c r="O1352" s="224"/>
      <c r="P1352"/>
      <c r="Q1352"/>
      <c r="R1352"/>
      <c r="S1352"/>
      <c r="T1352"/>
      <c r="U1352"/>
      <c r="V1352"/>
      <c r="W1352"/>
      <c r="Z1352"/>
      <c r="AC1352" s="228"/>
      <c r="AD1352"/>
      <c r="AE1352" s="53">
        <v>4</v>
      </c>
    </row>
    <row r="1353" spans="1:31" ht="27.75" x14ac:dyDescent="0.2">
      <c r="A1353" s="236">
        <v>214594</v>
      </c>
      <c r="B1353" s="237" t="s">
        <v>2087</v>
      </c>
      <c r="C1353" s="237" t="s">
        <v>2088</v>
      </c>
      <c r="D1353" s="237" t="s">
        <v>483</v>
      </c>
      <c r="E1353"/>
      <c r="F1353" s="224"/>
      <c r="G1353"/>
      <c r="H1353"/>
      <c r="I1353" s="225" t="s">
        <v>1888</v>
      </c>
      <c r="J1353" s="226"/>
      <c r="K1353"/>
      <c r="L1353"/>
      <c r="M1353"/>
      <c r="N1353"/>
      <c r="O1353" s="224"/>
      <c r="P1353"/>
      <c r="Q1353"/>
      <c r="R1353"/>
      <c r="S1353"/>
      <c r="T1353"/>
      <c r="U1353"/>
      <c r="V1353"/>
      <c r="W1353"/>
      <c r="Z1353"/>
      <c r="AC1353" s="228"/>
      <c r="AD1353" t="s">
        <v>660</v>
      </c>
      <c r="AE1353" s="53">
        <v>0</v>
      </c>
    </row>
    <row r="1354" spans="1:31" ht="27.75" x14ac:dyDescent="0.2">
      <c r="A1354" s="222">
        <v>214596</v>
      </c>
      <c r="B1354" s="223" t="s">
        <v>1228</v>
      </c>
      <c r="C1354" s="223" t="s">
        <v>173</v>
      </c>
      <c r="D1354" s="223" t="s">
        <v>253</v>
      </c>
      <c r="E1354" t="s">
        <v>374</v>
      </c>
      <c r="F1354" s="224">
        <v>36545</v>
      </c>
      <c r="G1354" t="s">
        <v>789</v>
      </c>
      <c r="H1354" t="s">
        <v>375</v>
      </c>
      <c r="I1354" s="225" t="s">
        <v>609</v>
      </c>
      <c r="J1354" s="226" t="s">
        <v>376</v>
      </c>
      <c r="K1354">
        <v>2018</v>
      </c>
      <c r="L1354" t="s">
        <v>354</v>
      </c>
      <c r="M1354"/>
      <c r="N1354"/>
      <c r="O1354" s="224"/>
      <c r="P1354"/>
      <c r="Q1354"/>
      <c r="R1354"/>
      <c r="S1354"/>
      <c r="T1354"/>
      <c r="U1354"/>
      <c r="V1354"/>
      <c r="W1354"/>
      <c r="Z1354"/>
      <c r="AC1354" s="228"/>
      <c r="AD1354" t="s">
        <v>660</v>
      </c>
      <c r="AE1354" s="53" t="s">
        <v>2166</v>
      </c>
    </row>
    <row r="1355" spans="1:31" ht="27.75" x14ac:dyDescent="0.2">
      <c r="A1355" s="222"/>
      <c r="B1355" s="223"/>
      <c r="C1355" s="223"/>
      <c r="D1355" s="223"/>
      <c r="E1355"/>
      <c r="F1355" s="224"/>
      <c r="G1355"/>
      <c r="H1355"/>
      <c r="I1355" s="225"/>
      <c r="J1355" s="226"/>
      <c r="K1355"/>
      <c r="L1355"/>
      <c r="M1355"/>
      <c r="N1355"/>
      <c r="O1355" s="224"/>
      <c r="P1355"/>
      <c r="Q1355"/>
      <c r="R1355"/>
      <c r="S1355"/>
      <c r="T1355"/>
      <c r="U1355"/>
      <c r="V1355"/>
      <c r="W1355"/>
      <c r="Z1355"/>
      <c r="AC1355" s="228"/>
      <c r="AD1355"/>
    </row>
    <row r="1356" spans="1:31" ht="27.75" x14ac:dyDescent="0.2">
      <c r="A1356" s="222"/>
      <c r="B1356" s="223"/>
      <c r="C1356" s="223"/>
      <c r="D1356" s="223"/>
      <c r="E1356"/>
      <c r="F1356" s="224"/>
      <c r="G1356"/>
      <c r="H1356"/>
      <c r="I1356" s="225"/>
      <c r="J1356" s="226"/>
      <c r="K1356"/>
      <c r="L1356"/>
      <c r="M1356"/>
      <c r="N1356"/>
      <c r="O1356" s="224"/>
      <c r="P1356"/>
      <c r="Q1356"/>
      <c r="R1356"/>
      <c r="S1356"/>
      <c r="T1356"/>
      <c r="U1356"/>
      <c r="V1356"/>
      <c r="W1356"/>
      <c r="Z1356"/>
      <c r="AC1356" s="228"/>
      <c r="AD1356"/>
    </row>
    <row r="1357" spans="1:31" ht="27.75" x14ac:dyDescent="0.2">
      <c r="A1357" s="222"/>
      <c r="B1357" s="223"/>
      <c r="C1357" s="223"/>
      <c r="D1357" s="223"/>
      <c r="E1357"/>
      <c r="F1357" s="224"/>
      <c r="G1357"/>
      <c r="H1357"/>
      <c r="I1357" s="225"/>
      <c r="J1357" s="226"/>
      <c r="K1357"/>
      <c r="L1357"/>
      <c r="M1357"/>
      <c r="N1357"/>
      <c r="O1357" s="224"/>
      <c r="P1357"/>
      <c r="Q1357"/>
      <c r="R1357"/>
      <c r="S1357"/>
      <c r="T1357"/>
      <c r="U1357"/>
      <c r="V1357"/>
      <c r="W1357"/>
      <c r="Z1357"/>
      <c r="AC1357" s="228"/>
      <c r="AD1357"/>
    </row>
    <row r="1358" spans="1:31" ht="27.75" x14ac:dyDescent="0.2">
      <c r="A1358" s="222"/>
      <c r="B1358" s="223"/>
      <c r="C1358" s="223"/>
      <c r="D1358" s="223"/>
      <c r="E1358"/>
      <c r="F1358" s="224"/>
      <c r="G1358"/>
      <c r="H1358"/>
      <c r="I1358" s="225"/>
      <c r="J1358" s="226"/>
      <c r="K1358"/>
      <c r="L1358"/>
      <c r="M1358"/>
      <c r="N1358"/>
      <c r="O1358" s="224"/>
      <c r="P1358"/>
      <c r="Q1358"/>
      <c r="R1358"/>
      <c r="S1358"/>
      <c r="T1358"/>
      <c r="U1358"/>
      <c r="V1358"/>
      <c r="W1358"/>
      <c r="Z1358"/>
      <c r="AC1358" s="228"/>
      <c r="AD1358"/>
    </row>
    <row r="1359" spans="1:31" ht="27.75" x14ac:dyDescent="0.2">
      <c r="A1359" s="222"/>
      <c r="B1359" s="223"/>
      <c r="C1359" s="223"/>
      <c r="D1359" s="223"/>
      <c r="E1359"/>
      <c r="F1359" s="224"/>
      <c r="G1359"/>
      <c r="H1359"/>
      <c r="I1359" s="225"/>
      <c r="J1359" s="226"/>
      <c r="K1359"/>
      <c r="L1359"/>
      <c r="M1359"/>
      <c r="N1359"/>
      <c r="O1359" s="224"/>
      <c r="P1359"/>
      <c r="Q1359"/>
      <c r="R1359"/>
      <c r="S1359"/>
      <c r="T1359"/>
      <c r="U1359"/>
      <c r="V1359"/>
      <c r="W1359"/>
      <c r="Z1359"/>
      <c r="AC1359" s="228"/>
      <c r="AD1359"/>
    </row>
    <row r="1360" spans="1:31" ht="27.75" x14ac:dyDescent="0.2">
      <c r="A1360" s="222"/>
      <c r="B1360" s="223"/>
      <c r="C1360" s="223"/>
      <c r="D1360" s="223"/>
      <c r="E1360"/>
      <c r="F1360" s="224"/>
      <c r="G1360"/>
      <c r="H1360"/>
      <c r="I1360" s="225"/>
      <c r="J1360" s="226"/>
      <c r="K1360"/>
      <c r="L1360"/>
      <c r="M1360"/>
      <c r="N1360"/>
      <c r="O1360" s="224"/>
      <c r="P1360"/>
      <c r="Q1360"/>
      <c r="R1360"/>
      <c r="S1360"/>
      <c r="T1360"/>
      <c r="U1360"/>
      <c r="V1360"/>
      <c r="W1360"/>
      <c r="Z1360"/>
      <c r="AC1360" s="228"/>
      <c r="AD1360"/>
    </row>
    <row r="1361" spans="1:31" ht="27.75" x14ac:dyDescent="0.2">
      <c r="A1361" s="222"/>
      <c r="B1361" s="223"/>
      <c r="C1361" s="223"/>
      <c r="D1361" s="223"/>
      <c r="E1361"/>
      <c r="F1361" s="224"/>
      <c r="G1361"/>
      <c r="H1361"/>
      <c r="I1361" s="225"/>
      <c r="J1361" s="226"/>
      <c r="K1361"/>
      <c r="L1361"/>
      <c r="M1361"/>
      <c r="N1361"/>
      <c r="O1361" s="224"/>
      <c r="P1361"/>
      <c r="Q1361"/>
      <c r="R1361"/>
      <c r="S1361"/>
      <c r="T1361"/>
      <c r="U1361"/>
      <c r="V1361"/>
      <c r="W1361"/>
      <c r="Z1361"/>
      <c r="AC1361" s="228"/>
      <c r="AD1361"/>
    </row>
    <row r="1362" spans="1:31" ht="27.75" x14ac:dyDescent="0.2">
      <c r="A1362" s="222">
        <v>214619</v>
      </c>
      <c r="B1362" s="223" t="s">
        <v>1328</v>
      </c>
      <c r="C1362" s="223" t="s">
        <v>180</v>
      </c>
      <c r="D1362" s="223" t="s">
        <v>308</v>
      </c>
      <c r="E1362" t="s">
        <v>373</v>
      </c>
      <c r="F1362" s="224">
        <v>35123</v>
      </c>
      <c r="G1362" t="s">
        <v>364</v>
      </c>
      <c r="H1362" t="s">
        <v>375</v>
      </c>
      <c r="I1362" s="225" t="s">
        <v>61</v>
      </c>
      <c r="J1362" s="226" t="s">
        <v>353</v>
      </c>
      <c r="K1362">
        <v>2017</v>
      </c>
      <c r="L1362" t="s">
        <v>364</v>
      </c>
      <c r="M1362"/>
      <c r="N1362"/>
      <c r="O1362" s="224"/>
      <c r="P1362"/>
      <c r="Q1362"/>
      <c r="R1362"/>
      <c r="S1362"/>
      <c r="T1362"/>
      <c r="U1362"/>
      <c r="V1362"/>
      <c r="W1362"/>
      <c r="Z1362"/>
      <c r="AC1362" s="228"/>
      <c r="AD1362"/>
      <c r="AE1362" s="53">
        <v>4</v>
      </c>
    </row>
    <row r="1363" spans="1:31" ht="27.75" x14ac:dyDescent="0.2">
      <c r="A1363" s="222">
        <v>214620</v>
      </c>
      <c r="B1363" s="223" t="s">
        <v>1769</v>
      </c>
      <c r="C1363" s="223" t="s">
        <v>137</v>
      </c>
      <c r="D1363" s="223" t="s">
        <v>284</v>
      </c>
      <c r="E1363" t="s">
        <v>373</v>
      </c>
      <c r="F1363" s="224">
        <v>35936</v>
      </c>
      <c r="G1363" t="s">
        <v>789</v>
      </c>
      <c r="H1363" t="s">
        <v>375</v>
      </c>
      <c r="I1363" s="225" t="s">
        <v>61</v>
      </c>
      <c r="J1363" s="226" t="s">
        <v>353</v>
      </c>
      <c r="K1363">
        <v>2016</v>
      </c>
      <c r="L1363" t="s">
        <v>354</v>
      </c>
      <c r="M1363"/>
      <c r="N1363"/>
      <c r="O1363" s="224"/>
      <c r="P1363"/>
      <c r="Q1363"/>
      <c r="R1363"/>
      <c r="S1363"/>
      <c r="T1363"/>
      <c r="U1363"/>
      <c r="V1363"/>
      <c r="W1363"/>
      <c r="Z1363"/>
      <c r="AC1363" s="228"/>
      <c r="AD1363"/>
      <c r="AE1363" s="53">
        <v>3</v>
      </c>
    </row>
    <row r="1364" spans="1:31" ht="27.75" x14ac:dyDescent="0.2">
      <c r="A1364" s="222"/>
      <c r="B1364" s="223"/>
      <c r="C1364" s="223"/>
      <c r="D1364" s="223"/>
      <c r="E1364"/>
      <c r="F1364" s="224"/>
      <c r="G1364"/>
      <c r="H1364"/>
      <c r="I1364" s="225"/>
      <c r="J1364" s="226"/>
      <c r="K1364"/>
      <c r="L1364"/>
      <c r="M1364"/>
      <c r="N1364"/>
      <c r="O1364" s="224"/>
      <c r="P1364"/>
      <c r="Q1364"/>
      <c r="R1364"/>
      <c r="S1364"/>
      <c r="T1364"/>
      <c r="U1364"/>
      <c r="V1364"/>
      <c r="W1364"/>
      <c r="Z1364"/>
      <c r="AC1364" s="228"/>
      <c r="AD1364"/>
    </row>
    <row r="1365" spans="1:31" ht="27.75" x14ac:dyDescent="0.2">
      <c r="A1365" s="222"/>
      <c r="B1365" s="223"/>
      <c r="C1365" s="223"/>
      <c r="D1365" s="223"/>
      <c r="E1365"/>
      <c r="F1365" s="224"/>
      <c r="G1365"/>
      <c r="H1365"/>
      <c r="I1365" s="225"/>
      <c r="J1365" s="226"/>
      <c r="K1365"/>
      <c r="L1365"/>
      <c r="M1365"/>
      <c r="N1365"/>
      <c r="O1365" s="224"/>
      <c r="P1365"/>
      <c r="Q1365"/>
      <c r="R1365"/>
      <c r="S1365"/>
      <c r="T1365"/>
      <c r="U1365"/>
      <c r="V1365"/>
      <c r="W1365"/>
      <c r="Z1365"/>
      <c r="AC1365" s="228"/>
      <c r="AD1365"/>
    </row>
    <row r="1366" spans="1:31" ht="27.75" x14ac:dyDescent="0.2">
      <c r="A1366" s="222">
        <v>214627</v>
      </c>
      <c r="B1366" s="223" t="s">
        <v>1334</v>
      </c>
      <c r="C1366" s="223" t="s">
        <v>102</v>
      </c>
      <c r="D1366" s="223" t="s">
        <v>269</v>
      </c>
      <c r="E1366" t="s">
        <v>374</v>
      </c>
      <c r="F1366" s="224">
        <v>35313</v>
      </c>
      <c r="G1366" t="s">
        <v>789</v>
      </c>
      <c r="H1366" t="s">
        <v>375</v>
      </c>
      <c r="I1366" s="225" t="s">
        <v>61</v>
      </c>
      <c r="J1366" s="226" t="s">
        <v>353</v>
      </c>
      <c r="K1366">
        <v>2014</v>
      </c>
      <c r="L1366" t="s">
        <v>352</v>
      </c>
      <c r="M1366"/>
      <c r="N1366"/>
      <c r="O1366" s="224"/>
      <c r="P1366"/>
      <c r="Q1366"/>
      <c r="R1366"/>
      <c r="S1366"/>
      <c r="T1366"/>
      <c r="U1366"/>
      <c r="V1366"/>
      <c r="W1366"/>
      <c r="Z1366"/>
      <c r="AC1366" s="228"/>
      <c r="AD1366"/>
      <c r="AE1366" s="53">
        <v>4</v>
      </c>
    </row>
    <row r="1367" spans="1:31" ht="27.75" x14ac:dyDescent="0.2">
      <c r="A1367" s="222">
        <v>214628</v>
      </c>
      <c r="B1367" s="223" t="s">
        <v>1764</v>
      </c>
      <c r="C1367" s="223" t="s">
        <v>538</v>
      </c>
      <c r="D1367" s="223" t="s">
        <v>228</v>
      </c>
      <c r="E1367" t="s">
        <v>374</v>
      </c>
      <c r="F1367" s="224">
        <v>35849</v>
      </c>
      <c r="G1367" t="s">
        <v>789</v>
      </c>
      <c r="H1367" t="s">
        <v>375</v>
      </c>
      <c r="I1367" s="225" t="s">
        <v>61</v>
      </c>
      <c r="J1367" s="226" t="s">
        <v>353</v>
      </c>
      <c r="K1367">
        <v>2016</v>
      </c>
      <c r="L1367" t="s">
        <v>352</v>
      </c>
      <c r="M1367"/>
      <c r="N1367"/>
      <c r="O1367" s="224"/>
      <c r="P1367"/>
      <c r="Q1367"/>
      <c r="R1367"/>
      <c r="S1367"/>
      <c r="T1367"/>
      <c r="U1367"/>
      <c r="V1367"/>
      <c r="W1367"/>
      <c r="Z1367"/>
      <c r="AC1367" s="228"/>
      <c r="AD1367"/>
      <c r="AE1367" s="53">
        <v>2</v>
      </c>
    </row>
    <row r="1368" spans="1:31" ht="27.75" x14ac:dyDescent="0.2">
      <c r="A1368" s="222"/>
      <c r="B1368" s="223"/>
      <c r="C1368" s="223"/>
      <c r="D1368" s="223"/>
      <c r="E1368"/>
      <c r="F1368" s="224"/>
      <c r="G1368"/>
      <c r="H1368"/>
      <c r="I1368" s="225"/>
      <c r="J1368" s="226"/>
      <c r="K1368"/>
      <c r="L1368"/>
      <c r="M1368"/>
      <c r="N1368"/>
      <c r="O1368" s="224"/>
      <c r="P1368"/>
      <c r="Q1368"/>
      <c r="R1368"/>
      <c r="S1368"/>
      <c r="T1368"/>
      <c r="U1368"/>
      <c r="V1368"/>
      <c r="W1368"/>
      <c r="Z1368"/>
      <c r="AC1368" s="228"/>
      <c r="AD1368"/>
    </row>
    <row r="1369" spans="1:31" ht="27.75" x14ac:dyDescent="0.2">
      <c r="A1369" s="222"/>
      <c r="B1369" s="223"/>
      <c r="C1369" s="223"/>
      <c r="D1369" s="223"/>
      <c r="E1369"/>
      <c r="F1369" s="224"/>
      <c r="G1369"/>
      <c r="H1369"/>
      <c r="I1369" s="225"/>
      <c r="J1369" s="226"/>
      <c r="K1369"/>
      <c r="L1369"/>
      <c r="M1369"/>
      <c r="N1369"/>
      <c r="O1369" s="224"/>
      <c r="P1369"/>
      <c r="Q1369"/>
      <c r="R1369"/>
      <c r="S1369"/>
      <c r="T1369"/>
      <c r="U1369"/>
      <c r="V1369"/>
      <c r="W1369"/>
      <c r="Z1369"/>
      <c r="AC1369" s="228"/>
      <c r="AD1369"/>
    </row>
    <row r="1370" spans="1:31" ht="27.75" x14ac:dyDescent="0.2">
      <c r="A1370" s="222"/>
      <c r="B1370" s="223"/>
      <c r="C1370" s="223"/>
      <c r="D1370" s="223"/>
      <c r="E1370"/>
      <c r="F1370" s="224"/>
      <c r="G1370"/>
      <c r="H1370"/>
      <c r="I1370" s="225"/>
      <c r="J1370" s="226"/>
      <c r="K1370"/>
      <c r="L1370"/>
      <c r="M1370"/>
      <c r="N1370"/>
      <c r="O1370" s="224"/>
      <c r="P1370"/>
      <c r="Q1370"/>
      <c r="R1370"/>
      <c r="S1370"/>
      <c r="T1370"/>
      <c r="U1370"/>
      <c r="V1370"/>
      <c r="W1370"/>
      <c r="Z1370"/>
      <c r="AC1370" s="228"/>
      <c r="AD1370"/>
    </row>
    <row r="1371" spans="1:31" ht="27.75" x14ac:dyDescent="0.2">
      <c r="A1371" s="233"/>
      <c r="B1371" s="231"/>
      <c r="C1371" s="231"/>
      <c r="D1371" s="231"/>
      <c r="E1371"/>
      <c r="F1371" s="224"/>
      <c r="G1371"/>
      <c r="H1371"/>
      <c r="I1371" s="225"/>
      <c r="J1371" s="226"/>
      <c r="K1371"/>
      <c r="L1371"/>
      <c r="M1371"/>
      <c r="N1371"/>
      <c r="O1371" s="224"/>
      <c r="P1371"/>
      <c r="Q1371"/>
      <c r="R1371"/>
      <c r="S1371"/>
      <c r="T1371"/>
      <c r="U1371"/>
      <c r="V1371"/>
      <c r="W1371"/>
      <c r="Z1371"/>
      <c r="AC1371" s="228"/>
      <c r="AD1371"/>
    </row>
    <row r="1372" spans="1:31" ht="27.75" x14ac:dyDescent="0.2">
      <c r="A1372" s="222">
        <v>214639</v>
      </c>
      <c r="B1372" s="223" t="s">
        <v>905</v>
      </c>
      <c r="C1372" s="223" t="s">
        <v>72</v>
      </c>
      <c r="D1372" s="223" t="s">
        <v>268</v>
      </c>
      <c r="E1372" t="s">
        <v>373</v>
      </c>
      <c r="F1372" s="224">
        <v>33770</v>
      </c>
      <c r="G1372" t="s">
        <v>906</v>
      </c>
      <c r="H1372" t="s">
        <v>375</v>
      </c>
      <c r="I1372" s="225" t="s">
        <v>609</v>
      </c>
      <c r="J1372" s="226">
        <v>0</v>
      </c>
      <c r="K1372">
        <v>0</v>
      </c>
      <c r="L1372">
        <v>0</v>
      </c>
      <c r="M1372"/>
      <c r="N1372"/>
      <c r="O1372" s="224"/>
      <c r="P1372"/>
      <c r="Q1372"/>
      <c r="R1372"/>
      <c r="S1372"/>
      <c r="T1372"/>
      <c r="U1372"/>
      <c r="V1372"/>
      <c r="W1372"/>
      <c r="Z1372"/>
      <c r="AC1372" s="227"/>
      <c r="AD1372"/>
      <c r="AE1372" s="53" t="s">
        <v>2160</v>
      </c>
    </row>
    <row r="1373" spans="1:31" ht="27.75" x14ac:dyDescent="0.2">
      <c r="A1373" s="222"/>
      <c r="B1373" s="223"/>
      <c r="C1373" s="223"/>
      <c r="D1373" s="223"/>
      <c r="E1373"/>
      <c r="F1373" s="224"/>
      <c r="G1373"/>
      <c r="H1373"/>
      <c r="I1373" s="225"/>
      <c r="J1373" s="226"/>
      <c r="K1373"/>
      <c r="L1373"/>
      <c r="M1373"/>
      <c r="N1373"/>
      <c r="O1373" s="224"/>
      <c r="P1373"/>
      <c r="Q1373"/>
      <c r="R1373"/>
      <c r="S1373"/>
      <c r="T1373"/>
      <c r="U1373"/>
      <c r="V1373"/>
      <c r="W1373"/>
      <c r="Z1373"/>
      <c r="AC1373" s="228"/>
      <c r="AD1373"/>
    </row>
    <row r="1374" spans="1:31" ht="27.75" x14ac:dyDescent="0.2">
      <c r="A1374" s="222"/>
      <c r="B1374" s="223"/>
      <c r="C1374" s="223"/>
      <c r="D1374" s="223"/>
      <c r="E1374"/>
      <c r="F1374" s="224"/>
      <c r="G1374"/>
      <c r="H1374"/>
      <c r="I1374" s="225"/>
      <c r="J1374" s="226"/>
      <c r="K1374"/>
      <c r="L1374"/>
      <c r="M1374"/>
      <c r="N1374"/>
      <c r="O1374" s="224"/>
      <c r="P1374"/>
      <c r="Q1374"/>
      <c r="R1374"/>
      <c r="S1374"/>
      <c r="T1374"/>
      <c r="U1374"/>
      <c r="V1374"/>
      <c r="W1374"/>
      <c r="Z1374"/>
      <c r="AC1374" s="228"/>
      <c r="AD1374"/>
    </row>
    <row r="1375" spans="1:31" ht="27.75" x14ac:dyDescent="0.2">
      <c r="A1375" s="222"/>
      <c r="B1375" s="223"/>
      <c r="C1375" s="223"/>
      <c r="D1375" s="223"/>
      <c r="E1375"/>
      <c r="F1375" s="224"/>
      <c r="G1375"/>
      <c r="H1375"/>
      <c r="I1375" s="225"/>
      <c r="J1375" s="226"/>
      <c r="K1375"/>
      <c r="L1375"/>
      <c r="M1375"/>
      <c r="N1375"/>
      <c r="O1375" s="224"/>
      <c r="P1375"/>
      <c r="Q1375"/>
      <c r="R1375"/>
      <c r="S1375"/>
      <c r="T1375"/>
      <c r="U1375"/>
      <c r="V1375"/>
      <c r="W1375"/>
      <c r="Z1375"/>
      <c r="AC1375" s="228"/>
      <c r="AD1375"/>
    </row>
    <row r="1376" spans="1:31" ht="27.75" x14ac:dyDescent="0.2">
      <c r="A1376" s="222"/>
      <c r="B1376" s="223"/>
      <c r="C1376" s="223"/>
      <c r="D1376" s="223"/>
      <c r="E1376"/>
      <c r="F1376" s="224"/>
      <c r="G1376"/>
      <c r="H1376"/>
      <c r="I1376" s="225"/>
      <c r="J1376" s="226"/>
      <c r="K1376"/>
      <c r="L1376"/>
      <c r="M1376"/>
      <c r="N1376"/>
      <c r="O1376" s="224"/>
      <c r="P1376"/>
      <c r="Q1376"/>
      <c r="R1376"/>
      <c r="S1376"/>
      <c r="T1376"/>
      <c r="U1376"/>
      <c r="V1376"/>
      <c r="W1376"/>
      <c r="Z1376"/>
      <c r="AC1376" s="228"/>
      <c r="AD1376"/>
    </row>
    <row r="1377" spans="1:31" ht="27.75" x14ac:dyDescent="0.2">
      <c r="A1377" s="222"/>
      <c r="B1377" s="223"/>
      <c r="C1377" s="223"/>
      <c r="D1377" s="223"/>
      <c r="E1377"/>
      <c r="F1377" s="224"/>
      <c r="G1377"/>
      <c r="H1377"/>
      <c r="I1377" s="225"/>
      <c r="J1377" s="226"/>
      <c r="K1377"/>
      <c r="L1377"/>
      <c r="M1377"/>
      <c r="N1377"/>
      <c r="O1377" s="224"/>
      <c r="P1377"/>
      <c r="Q1377"/>
      <c r="R1377"/>
      <c r="S1377"/>
      <c r="T1377"/>
      <c r="U1377"/>
      <c r="V1377"/>
      <c r="W1377"/>
      <c r="Z1377"/>
      <c r="AC1377" s="228"/>
      <c r="AD1377"/>
    </row>
    <row r="1378" spans="1:31" ht="27.75" x14ac:dyDescent="0.2">
      <c r="A1378" s="222"/>
      <c r="B1378" s="223"/>
      <c r="C1378" s="223"/>
      <c r="D1378" s="223"/>
      <c r="E1378"/>
      <c r="F1378" s="224"/>
      <c r="G1378"/>
      <c r="H1378"/>
      <c r="I1378" s="225"/>
      <c r="J1378" s="226"/>
      <c r="K1378"/>
      <c r="L1378"/>
      <c r="M1378"/>
      <c r="N1378"/>
      <c r="O1378" s="224"/>
      <c r="P1378"/>
      <c r="Q1378"/>
      <c r="R1378"/>
      <c r="S1378"/>
      <c r="T1378"/>
      <c r="U1378"/>
      <c r="V1378"/>
      <c r="W1378"/>
      <c r="Z1378"/>
      <c r="AC1378" s="228"/>
      <c r="AD1378"/>
    </row>
    <row r="1379" spans="1:31" ht="27.75" x14ac:dyDescent="0.2">
      <c r="A1379" s="222"/>
      <c r="B1379" s="223"/>
      <c r="C1379" s="223"/>
      <c r="D1379" s="223"/>
      <c r="E1379"/>
      <c r="F1379" s="224"/>
      <c r="G1379"/>
      <c r="H1379"/>
      <c r="I1379" s="225"/>
      <c r="J1379" s="226"/>
      <c r="K1379"/>
      <c r="L1379"/>
      <c r="M1379"/>
      <c r="N1379"/>
      <c r="O1379" s="224"/>
      <c r="P1379"/>
      <c r="Q1379"/>
      <c r="R1379"/>
      <c r="S1379"/>
      <c r="T1379"/>
      <c r="U1379"/>
      <c r="V1379"/>
      <c r="W1379"/>
      <c r="Z1379"/>
      <c r="AC1379" s="228"/>
      <c r="AD1379"/>
    </row>
    <row r="1380" spans="1:31" ht="27.75" x14ac:dyDescent="0.2">
      <c r="A1380" s="222"/>
      <c r="B1380" s="223"/>
      <c r="C1380" s="223"/>
      <c r="D1380" s="223"/>
      <c r="E1380"/>
      <c r="F1380" s="224"/>
      <c r="G1380"/>
      <c r="H1380"/>
      <c r="I1380" s="225"/>
      <c r="J1380" s="226"/>
      <c r="K1380"/>
      <c r="L1380"/>
      <c r="M1380"/>
      <c r="N1380"/>
      <c r="O1380" s="224"/>
      <c r="P1380"/>
      <c r="Q1380"/>
      <c r="R1380"/>
      <c r="S1380"/>
      <c r="T1380"/>
      <c r="U1380"/>
      <c r="V1380"/>
      <c r="W1380"/>
      <c r="Z1380"/>
      <c r="AC1380" s="228"/>
      <c r="AD1380"/>
    </row>
    <row r="1381" spans="1:31" ht="27.75" x14ac:dyDescent="0.2">
      <c r="A1381" s="222"/>
      <c r="B1381" s="223"/>
      <c r="C1381" s="223"/>
      <c r="D1381" s="223"/>
      <c r="E1381"/>
      <c r="F1381" s="224"/>
      <c r="G1381"/>
      <c r="H1381"/>
      <c r="I1381" s="225"/>
      <c r="J1381" s="226"/>
      <c r="K1381"/>
      <c r="L1381"/>
      <c r="M1381"/>
      <c r="N1381"/>
      <c r="O1381" s="224"/>
      <c r="P1381"/>
      <c r="Q1381"/>
      <c r="R1381"/>
      <c r="S1381"/>
      <c r="T1381"/>
      <c r="U1381"/>
      <c r="V1381"/>
      <c r="W1381"/>
      <c r="Z1381"/>
      <c r="AC1381" s="228"/>
      <c r="AD1381"/>
    </row>
    <row r="1382" spans="1:31" ht="27.75" x14ac:dyDescent="0.2">
      <c r="A1382" s="222"/>
      <c r="B1382" s="223"/>
      <c r="C1382" s="223"/>
      <c r="D1382" s="223"/>
      <c r="E1382"/>
      <c r="F1382" s="224"/>
      <c r="G1382"/>
      <c r="H1382"/>
      <c r="I1382" s="225"/>
      <c r="J1382" s="226"/>
      <c r="K1382"/>
      <c r="L1382"/>
      <c r="M1382"/>
      <c r="N1382"/>
      <c r="O1382" s="224"/>
      <c r="P1382"/>
      <c r="Q1382"/>
      <c r="R1382"/>
      <c r="S1382"/>
      <c r="T1382"/>
      <c r="U1382"/>
      <c r="V1382"/>
      <c r="W1382"/>
      <c r="Z1382"/>
      <c r="AC1382" s="228"/>
      <c r="AD1382"/>
    </row>
    <row r="1383" spans="1:31" ht="27.75" x14ac:dyDescent="0.2">
      <c r="A1383" s="222"/>
      <c r="B1383" s="223"/>
      <c r="C1383" s="223"/>
      <c r="D1383" s="223"/>
      <c r="E1383"/>
      <c r="F1383" s="224"/>
      <c r="G1383"/>
      <c r="H1383"/>
      <c r="I1383" s="225"/>
      <c r="J1383" s="226"/>
      <c r="K1383"/>
      <c r="L1383"/>
      <c r="M1383"/>
      <c r="N1383"/>
      <c r="O1383" s="224"/>
      <c r="P1383"/>
      <c r="Q1383"/>
      <c r="R1383"/>
      <c r="S1383"/>
      <c r="T1383"/>
      <c r="U1383"/>
      <c r="V1383"/>
      <c r="W1383"/>
      <c r="Z1383"/>
      <c r="AC1383" s="228"/>
      <c r="AD1383"/>
    </row>
    <row r="1384" spans="1:31" ht="27.75" x14ac:dyDescent="0.2">
      <c r="A1384" s="222"/>
      <c r="B1384" s="223"/>
      <c r="C1384" s="223"/>
      <c r="D1384" s="223"/>
      <c r="E1384"/>
      <c r="F1384" s="224"/>
      <c r="G1384"/>
      <c r="H1384"/>
      <c r="I1384" s="225"/>
      <c r="J1384" s="226"/>
      <c r="K1384"/>
      <c r="L1384"/>
      <c r="M1384"/>
      <c r="N1384"/>
      <c r="O1384" s="224"/>
      <c r="P1384"/>
      <c r="Q1384"/>
      <c r="R1384"/>
      <c r="S1384"/>
      <c r="T1384"/>
      <c r="U1384"/>
      <c r="V1384"/>
      <c r="W1384"/>
      <c r="Z1384"/>
      <c r="AC1384" s="228"/>
      <c r="AD1384"/>
    </row>
    <row r="1385" spans="1:31" ht="27.75" x14ac:dyDescent="0.2">
      <c r="A1385" s="222"/>
      <c r="B1385" s="223"/>
      <c r="C1385" s="223"/>
      <c r="D1385" s="223"/>
      <c r="E1385"/>
      <c r="F1385" s="224"/>
      <c r="G1385"/>
      <c r="H1385"/>
      <c r="I1385" s="225"/>
      <c r="J1385" s="226"/>
      <c r="K1385"/>
      <c r="L1385"/>
      <c r="M1385"/>
      <c r="N1385"/>
      <c r="O1385" s="224"/>
      <c r="P1385"/>
      <c r="Q1385"/>
      <c r="R1385"/>
      <c r="S1385"/>
      <c r="T1385"/>
      <c r="U1385"/>
      <c r="V1385"/>
      <c r="W1385"/>
      <c r="Z1385"/>
      <c r="AC1385" s="228"/>
      <c r="AD1385"/>
    </row>
    <row r="1386" spans="1:31" ht="27.75" x14ac:dyDescent="0.2">
      <c r="A1386" s="222">
        <v>214689</v>
      </c>
      <c r="B1386" s="223" t="s">
        <v>1618</v>
      </c>
      <c r="C1386" s="223" t="s">
        <v>183</v>
      </c>
      <c r="D1386" s="223" t="s">
        <v>287</v>
      </c>
      <c r="E1386" t="s">
        <v>374</v>
      </c>
      <c r="F1386" s="224">
        <v>34165</v>
      </c>
      <c r="G1386" t="s">
        <v>360</v>
      </c>
      <c r="H1386" t="s">
        <v>375</v>
      </c>
      <c r="I1386" s="225" t="s">
        <v>61</v>
      </c>
      <c r="J1386" s="226">
        <v>0</v>
      </c>
      <c r="K1386">
        <v>0</v>
      </c>
      <c r="L1386">
        <v>0</v>
      </c>
      <c r="M1386"/>
      <c r="N1386"/>
      <c r="O1386" s="224"/>
      <c r="P1386"/>
      <c r="Q1386"/>
      <c r="R1386"/>
      <c r="S1386"/>
      <c r="T1386"/>
      <c r="U1386"/>
      <c r="V1386"/>
      <c r="W1386"/>
      <c r="Z1386"/>
      <c r="AC1386" s="228"/>
      <c r="AD1386"/>
      <c r="AE1386" s="53">
        <v>3</v>
      </c>
    </row>
    <row r="1387" spans="1:31" ht="27.75" x14ac:dyDescent="0.2">
      <c r="A1387" s="222">
        <v>214692</v>
      </c>
      <c r="B1387" s="223" t="s">
        <v>2089</v>
      </c>
      <c r="C1387" s="223" t="s">
        <v>1350</v>
      </c>
      <c r="D1387" s="223" t="s">
        <v>280</v>
      </c>
      <c r="E1387" t="s">
        <v>374</v>
      </c>
      <c r="F1387" s="224">
        <v>35691</v>
      </c>
      <c r="G1387" t="s">
        <v>789</v>
      </c>
      <c r="H1387" t="s">
        <v>375</v>
      </c>
      <c r="I1387" s="225" t="s">
        <v>61</v>
      </c>
      <c r="J1387" s="226" t="s">
        <v>376</v>
      </c>
      <c r="K1387">
        <v>2016</v>
      </c>
      <c r="L1387" t="s">
        <v>352</v>
      </c>
      <c r="M1387"/>
      <c r="N1387"/>
      <c r="O1387" s="224"/>
      <c r="P1387"/>
      <c r="Q1387"/>
      <c r="R1387"/>
      <c r="S1387"/>
      <c r="T1387"/>
      <c r="U1387"/>
      <c r="V1387"/>
      <c r="W1387"/>
      <c r="Z1387"/>
      <c r="AC1387" s="228"/>
      <c r="AD1387"/>
      <c r="AE1387" s="53">
        <v>4</v>
      </c>
    </row>
    <row r="1388" spans="1:31" ht="33.75" customHeight="1" x14ac:dyDescent="0.2">
      <c r="A1388" s="222">
        <v>214693</v>
      </c>
      <c r="B1388" s="223" t="s">
        <v>2090</v>
      </c>
      <c r="C1388" s="223" t="s">
        <v>778</v>
      </c>
      <c r="D1388" s="223" t="s">
        <v>1987</v>
      </c>
      <c r="E1388" t="s">
        <v>374</v>
      </c>
      <c r="F1388" s="224">
        <v>34335</v>
      </c>
      <c r="G1388" t="s">
        <v>1007</v>
      </c>
      <c r="H1388" t="s">
        <v>375</v>
      </c>
      <c r="I1388" s="225" t="s">
        <v>61</v>
      </c>
      <c r="J1388" s="226" t="s">
        <v>376</v>
      </c>
      <c r="K1388">
        <v>2012</v>
      </c>
      <c r="L1388" t="s">
        <v>354</v>
      </c>
      <c r="M1388"/>
      <c r="N1388"/>
      <c r="O1388" s="224"/>
      <c r="P1388"/>
      <c r="Q1388"/>
      <c r="R1388"/>
      <c r="S1388"/>
      <c r="T1388"/>
      <c r="U1388"/>
      <c r="V1388"/>
      <c r="W1388"/>
      <c r="Z1388"/>
      <c r="AC1388" s="228"/>
      <c r="AD1388"/>
      <c r="AE1388" s="53">
        <v>3</v>
      </c>
    </row>
    <row r="1389" spans="1:31" ht="27.75" x14ac:dyDescent="0.2">
      <c r="A1389" s="222">
        <v>214694</v>
      </c>
      <c r="B1389" s="223" t="s">
        <v>2091</v>
      </c>
      <c r="C1389" s="223" t="s">
        <v>118</v>
      </c>
      <c r="D1389" s="223" t="s">
        <v>2092</v>
      </c>
      <c r="E1389" t="s">
        <v>374</v>
      </c>
      <c r="F1389" s="224">
        <v>35498</v>
      </c>
      <c r="G1389" t="s">
        <v>1341</v>
      </c>
      <c r="H1389" t="s">
        <v>375</v>
      </c>
      <c r="I1389" s="225" t="s">
        <v>61</v>
      </c>
      <c r="J1389" s="226" t="s">
        <v>353</v>
      </c>
      <c r="K1389">
        <v>2015</v>
      </c>
      <c r="L1389" t="s">
        <v>354</v>
      </c>
      <c r="M1389"/>
      <c r="N1389"/>
      <c r="O1389" s="224"/>
      <c r="P1389"/>
      <c r="Q1389"/>
      <c r="R1389"/>
      <c r="S1389"/>
      <c r="T1389"/>
      <c r="U1389"/>
      <c r="V1389"/>
      <c r="W1389"/>
      <c r="Z1389"/>
      <c r="AC1389" s="228"/>
      <c r="AD1389"/>
      <c r="AE1389" s="53">
        <v>4</v>
      </c>
    </row>
    <row r="1390" spans="1:31" ht="27.75" x14ac:dyDescent="0.2">
      <c r="A1390" s="222">
        <v>214697</v>
      </c>
      <c r="B1390" s="223" t="s">
        <v>1369</v>
      </c>
      <c r="C1390" s="223" t="s">
        <v>68</v>
      </c>
      <c r="D1390" s="223" t="s">
        <v>293</v>
      </c>
      <c r="E1390" t="s">
        <v>374</v>
      </c>
      <c r="F1390" s="224">
        <v>35994</v>
      </c>
      <c r="G1390" t="s">
        <v>352</v>
      </c>
      <c r="H1390" t="s">
        <v>375</v>
      </c>
      <c r="I1390" s="225" t="s">
        <v>61</v>
      </c>
      <c r="J1390" s="226" t="s">
        <v>353</v>
      </c>
      <c r="K1390">
        <v>2016</v>
      </c>
      <c r="L1390" t="s">
        <v>352</v>
      </c>
      <c r="M1390"/>
      <c r="N1390"/>
      <c r="O1390" s="224"/>
      <c r="P1390"/>
      <c r="Q1390"/>
      <c r="R1390"/>
      <c r="S1390"/>
      <c r="T1390"/>
      <c r="U1390"/>
      <c r="V1390"/>
      <c r="W1390"/>
      <c r="Z1390"/>
      <c r="AC1390" s="228"/>
      <c r="AD1390"/>
      <c r="AE1390" s="53">
        <v>4</v>
      </c>
    </row>
    <row r="1391" spans="1:31" ht="27.75" x14ac:dyDescent="0.2">
      <c r="A1391" s="222">
        <v>214699</v>
      </c>
      <c r="B1391" s="223" t="s">
        <v>1376</v>
      </c>
      <c r="C1391" s="223" t="s">
        <v>75</v>
      </c>
      <c r="D1391" s="223" t="s">
        <v>243</v>
      </c>
      <c r="E1391" t="s">
        <v>374</v>
      </c>
      <c r="F1391" s="224">
        <v>36161</v>
      </c>
      <c r="G1391" t="s">
        <v>802</v>
      </c>
      <c r="H1391" t="s">
        <v>375</v>
      </c>
      <c r="I1391" s="225" t="s">
        <v>61</v>
      </c>
      <c r="J1391" s="226" t="s">
        <v>353</v>
      </c>
      <c r="K1391">
        <v>2017</v>
      </c>
      <c r="L1391" t="s">
        <v>365</v>
      </c>
      <c r="M1391"/>
      <c r="N1391"/>
      <c r="O1391" s="224"/>
      <c r="P1391"/>
      <c r="Q1391"/>
      <c r="R1391"/>
      <c r="S1391"/>
      <c r="T1391"/>
      <c r="U1391"/>
      <c r="V1391"/>
      <c r="W1391"/>
      <c r="Z1391"/>
      <c r="AC1391" s="228"/>
      <c r="AD1391"/>
      <c r="AE1391" s="53">
        <v>5</v>
      </c>
    </row>
    <row r="1392" spans="1:31" ht="27.75" x14ac:dyDescent="0.35">
      <c r="A1392" s="232">
        <v>214705</v>
      </c>
      <c r="B1392" s="232" t="s">
        <v>2093</v>
      </c>
      <c r="C1392" s="232" t="s">
        <v>94</v>
      </c>
      <c r="D1392" s="232" t="s">
        <v>430</v>
      </c>
      <c r="E1392" t="s">
        <v>374</v>
      </c>
      <c r="F1392" s="224">
        <v>32204</v>
      </c>
      <c r="G1392" t="s">
        <v>831</v>
      </c>
      <c r="H1392" t="s">
        <v>375</v>
      </c>
      <c r="I1392" s="225" t="s">
        <v>609</v>
      </c>
      <c r="J1392" s="226">
        <v>0</v>
      </c>
      <c r="K1392">
        <v>0</v>
      </c>
      <c r="L1392">
        <v>0</v>
      </c>
      <c r="M1392"/>
      <c r="N1392"/>
      <c r="O1392" s="224"/>
      <c r="P1392"/>
      <c r="Q1392"/>
      <c r="R1392"/>
      <c r="S1392"/>
      <c r="T1392"/>
      <c r="U1392"/>
      <c r="V1392"/>
      <c r="W1392"/>
      <c r="Z1392"/>
      <c r="AC1392" s="227"/>
      <c r="AD1392" t="s">
        <v>660</v>
      </c>
      <c r="AE1392" s="53" t="s">
        <v>2170</v>
      </c>
    </row>
    <row r="1393" spans="1:31" ht="27.75" x14ac:dyDescent="0.2">
      <c r="A1393" s="233"/>
      <c r="B1393" s="231"/>
      <c r="C1393" s="231"/>
      <c r="D1393" s="231"/>
      <c r="E1393"/>
      <c r="F1393" s="224"/>
      <c r="G1393"/>
      <c r="H1393"/>
      <c r="I1393" s="225"/>
      <c r="J1393" s="226"/>
      <c r="K1393"/>
      <c r="L1393"/>
      <c r="M1393"/>
      <c r="N1393"/>
      <c r="O1393" s="224"/>
      <c r="P1393"/>
      <c r="Q1393"/>
      <c r="R1393"/>
      <c r="S1393"/>
      <c r="T1393"/>
      <c r="U1393"/>
      <c r="V1393"/>
      <c r="W1393"/>
      <c r="Z1393"/>
      <c r="AC1393" s="228"/>
      <c r="AD1393"/>
    </row>
    <row r="1394" spans="1:31" ht="27.75" x14ac:dyDescent="0.2">
      <c r="A1394" s="222">
        <v>214707</v>
      </c>
      <c r="B1394" s="223" t="s">
        <v>1277</v>
      </c>
      <c r="C1394" s="223" t="s">
        <v>90</v>
      </c>
      <c r="D1394" s="223" t="s">
        <v>292</v>
      </c>
      <c r="E1394" t="s">
        <v>374</v>
      </c>
      <c r="F1394" s="224">
        <v>32609</v>
      </c>
      <c r="G1394" t="s">
        <v>791</v>
      </c>
      <c r="H1394" t="s">
        <v>375</v>
      </c>
      <c r="I1394" s="225" t="s">
        <v>61</v>
      </c>
      <c r="J1394" s="226" t="s">
        <v>376</v>
      </c>
      <c r="K1394">
        <v>2008</v>
      </c>
      <c r="L1394" t="s">
        <v>367</v>
      </c>
      <c r="M1394"/>
      <c r="N1394"/>
      <c r="O1394" s="224"/>
      <c r="P1394"/>
      <c r="Q1394"/>
      <c r="R1394"/>
      <c r="S1394"/>
      <c r="T1394"/>
      <c r="U1394"/>
      <c r="V1394"/>
      <c r="W1394"/>
      <c r="Z1394"/>
      <c r="AC1394" s="228"/>
      <c r="AD1394"/>
      <c r="AE1394" s="53">
        <v>4</v>
      </c>
    </row>
    <row r="1395" spans="1:31" ht="27.75" x14ac:dyDescent="0.2">
      <c r="A1395" s="222"/>
      <c r="B1395" s="223"/>
      <c r="C1395" s="223"/>
      <c r="D1395" s="223"/>
      <c r="E1395"/>
      <c r="F1395" s="224"/>
      <c r="G1395"/>
      <c r="H1395"/>
      <c r="I1395" s="225"/>
      <c r="J1395" s="226"/>
      <c r="K1395"/>
      <c r="L1395"/>
      <c r="M1395"/>
      <c r="N1395"/>
      <c r="O1395" s="224"/>
      <c r="P1395"/>
      <c r="Q1395"/>
      <c r="R1395"/>
      <c r="S1395"/>
      <c r="T1395"/>
      <c r="U1395"/>
      <c r="V1395"/>
      <c r="W1395"/>
      <c r="Z1395"/>
      <c r="AC1395" s="228"/>
      <c r="AD1395"/>
    </row>
    <row r="1396" spans="1:31" ht="27.75" x14ac:dyDescent="0.2">
      <c r="A1396" s="222">
        <v>214712</v>
      </c>
      <c r="B1396" s="223" t="s">
        <v>934</v>
      </c>
      <c r="C1396" s="223" t="s">
        <v>145</v>
      </c>
      <c r="D1396" s="223" t="s">
        <v>935</v>
      </c>
      <c r="E1396" t="s">
        <v>374</v>
      </c>
      <c r="F1396" s="224">
        <v>28056</v>
      </c>
      <c r="G1396" t="s">
        <v>566</v>
      </c>
      <c r="H1396" t="s">
        <v>375</v>
      </c>
      <c r="I1396" s="225" t="s">
        <v>61</v>
      </c>
      <c r="J1396" s="226" t="s">
        <v>376</v>
      </c>
      <c r="K1396">
        <v>1997</v>
      </c>
      <c r="L1396" t="s">
        <v>367</v>
      </c>
      <c r="M1396"/>
      <c r="N1396"/>
      <c r="O1396" s="224"/>
      <c r="P1396"/>
      <c r="Q1396"/>
      <c r="R1396"/>
      <c r="S1396"/>
      <c r="T1396"/>
      <c r="U1396"/>
      <c r="V1396"/>
      <c r="W1396"/>
      <c r="Z1396"/>
      <c r="AC1396" s="228"/>
      <c r="AD1396"/>
      <c r="AE1396" s="53">
        <v>5</v>
      </c>
    </row>
    <row r="1397" spans="1:31" ht="27.75" x14ac:dyDescent="0.2">
      <c r="A1397" s="222"/>
      <c r="B1397" s="223"/>
      <c r="C1397" s="223"/>
      <c r="D1397" s="223"/>
      <c r="E1397"/>
      <c r="F1397" s="224"/>
      <c r="G1397"/>
      <c r="H1397"/>
      <c r="I1397" s="225"/>
      <c r="J1397" s="226"/>
      <c r="K1397"/>
      <c r="L1397"/>
      <c r="M1397"/>
      <c r="N1397"/>
      <c r="O1397" s="224"/>
      <c r="P1397"/>
      <c r="Q1397"/>
      <c r="R1397"/>
      <c r="S1397"/>
      <c r="T1397"/>
      <c r="U1397"/>
      <c r="V1397"/>
      <c r="W1397"/>
      <c r="Z1397"/>
      <c r="AC1397" s="228"/>
      <c r="AD1397"/>
    </row>
    <row r="1398" spans="1:31" ht="27.75" x14ac:dyDescent="0.2">
      <c r="A1398" s="222"/>
      <c r="B1398" s="223"/>
      <c r="C1398" s="223"/>
      <c r="D1398" s="223"/>
      <c r="E1398"/>
      <c r="F1398" s="224"/>
      <c r="G1398"/>
      <c r="H1398"/>
      <c r="I1398" s="225"/>
      <c r="J1398" s="226"/>
      <c r="K1398"/>
      <c r="L1398"/>
      <c r="M1398"/>
      <c r="N1398"/>
      <c r="O1398" s="224"/>
      <c r="P1398"/>
      <c r="Q1398"/>
      <c r="R1398"/>
      <c r="S1398"/>
      <c r="T1398"/>
      <c r="U1398"/>
      <c r="V1398"/>
      <c r="W1398"/>
      <c r="Z1398"/>
      <c r="AC1398" s="228"/>
      <c r="AD1398"/>
    </row>
    <row r="1399" spans="1:31" ht="27.75" x14ac:dyDescent="0.2">
      <c r="A1399" s="222"/>
      <c r="B1399" s="223"/>
      <c r="C1399" s="223"/>
      <c r="D1399" s="223"/>
      <c r="E1399"/>
      <c r="F1399" s="224"/>
      <c r="G1399"/>
      <c r="H1399"/>
      <c r="I1399" s="225"/>
      <c r="J1399" s="226"/>
      <c r="K1399"/>
      <c r="L1399"/>
      <c r="M1399"/>
      <c r="N1399"/>
      <c r="O1399" s="224"/>
      <c r="P1399"/>
      <c r="Q1399"/>
      <c r="R1399"/>
      <c r="S1399"/>
      <c r="T1399"/>
      <c r="U1399"/>
      <c r="V1399"/>
      <c r="W1399"/>
      <c r="Z1399"/>
      <c r="AC1399" s="228"/>
      <c r="AD1399"/>
    </row>
    <row r="1400" spans="1:31" ht="27.75" x14ac:dyDescent="0.2">
      <c r="A1400" s="222"/>
      <c r="B1400" s="223"/>
      <c r="C1400" s="223"/>
      <c r="D1400" s="223"/>
      <c r="E1400"/>
      <c r="F1400" s="224"/>
      <c r="G1400"/>
      <c r="H1400"/>
      <c r="I1400" s="225"/>
      <c r="J1400" s="226"/>
      <c r="K1400"/>
      <c r="L1400"/>
      <c r="M1400"/>
      <c r="N1400"/>
      <c r="O1400" s="224"/>
      <c r="P1400"/>
      <c r="Q1400"/>
      <c r="R1400"/>
      <c r="S1400"/>
      <c r="T1400"/>
      <c r="U1400"/>
      <c r="V1400"/>
      <c r="W1400"/>
      <c r="Z1400"/>
      <c r="AC1400" s="228"/>
      <c r="AD1400"/>
    </row>
    <row r="1401" spans="1:31" ht="27.75" x14ac:dyDescent="0.2">
      <c r="A1401" s="222"/>
      <c r="B1401" s="223"/>
      <c r="C1401" s="223"/>
      <c r="D1401" s="223"/>
      <c r="E1401"/>
      <c r="F1401" s="224"/>
      <c r="G1401"/>
      <c r="H1401"/>
      <c r="I1401" s="225"/>
      <c r="J1401" s="226"/>
      <c r="K1401"/>
      <c r="L1401"/>
      <c r="M1401"/>
      <c r="N1401"/>
      <c r="O1401" s="224"/>
      <c r="P1401"/>
      <c r="Q1401"/>
      <c r="R1401"/>
      <c r="S1401"/>
      <c r="T1401"/>
      <c r="U1401"/>
      <c r="V1401"/>
      <c r="W1401"/>
      <c r="Z1401"/>
      <c r="AC1401" s="228"/>
      <c r="AD1401"/>
    </row>
    <row r="1402" spans="1:31" ht="27.75" x14ac:dyDescent="0.2">
      <c r="A1402" s="222">
        <v>214723</v>
      </c>
      <c r="B1402" s="223" t="s">
        <v>2094</v>
      </c>
      <c r="C1402" s="223" t="s">
        <v>2095</v>
      </c>
      <c r="D1402" s="223" t="s">
        <v>240</v>
      </c>
      <c r="E1402" t="s">
        <v>374</v>
      </c>
      <c r="F1402" s="224">
        <v>30930</v>
      </c>
      <c r="G1402" t="s">
        <v>352</v>
      </c>
      <c r="H1402" t="s">
        <v>375</v>
      </c>
      <c r="I1402" s="225" t="s">
        <v>61</v>
      </c>
      <c r="J1402" s="226" t="s">
        <v>376</v>
      </c>
      <c r="K1402">
        <v>2005</v>
      </c>
      <c r="L1402" t="s">
        <v>352</v>
      </c>
      <c r="M1402"/>
      <c r="N1402"/>
      <c r="O1402" s="224"/>
      <c r="P1402"/>
      <c r="Q1402"/>
      <c r="R1402"/>
      <c r="S1402"/>
      <c r="T1402"/>
      <c r="U1402"/>
      <c r="V1402"/>
      <c r="W1402"/>
      <c r="Z1402"/>
      <c r="AC1402" s="228"/>
      <c r="AD1402"/>
      <c r="AE1402" s="53">
        <v>5</v>
      </c>
    </row>
    <row r="1403" spans="1:31" ht="27.75" x14ac:dyDescent="0.2">
      <c r="A1403" s="222"/>
      <c r="B1403" s="223"/>
      <c r="C1403" s="223"/>
      <c r="D1403" s="223"/>
      <c r="E1403"/>
      <c r="F1403" s="224"/>
      <c r="G1403"/>
      <c r="H1403"/>
      <c r="I1403" s="225"/>
      <c r="J1403" s="226"/>
      <c r="K1403"/>
      <c r="L1403"/>
      <c r="M1403"/>
      <c r="N1403"/>
      <c r="O1403" s="224"/>
      <c r="P1403"/>
      <c r="Q1403"/>
      <c r="R1403"/>
      <c r="S1403"/>
      <c r="T1403"/>
      <c r="U1403"/>
      <c r="V1403"/>
      <c r="W1403"/>
      <c r="Z1403"/>
      <c r="AC1403" s="228"/>
      <c r="AD1403"/>
    </row>
    <row r="1404" spans="1:31" ht="27.75" x14ac:dyDescent="0.2">
      <c r="A1404" s="222">
        <v>214729</v>
      </c>
      <c r="B1404" s="223" t="s">
        <v>2096</v>
      </c>
      <c r="C1404" s="223" t="s">
        <v>105</v>
      </c>
      <c r="D1404" s="223" t="s">
        <v>312</v>
      </c>
      <c r="E1404" t="s">
        <v>374</v>
      </c>
      <c r="F1404" s="224">
        <v>34724</v>
      </c>
      <c r="G1404" t="s">
        <v>806</v>
      </c>
      <c r="H1404" t="s">
        <v>375</v>
      </c>
      <c r="I1404" s="225" t="s">
        <v>61</v>
      </c>
      <c r="J1404" s="226">
        <v>0</v>
      </c>
      <c r="K1404">
        <v>0</v>
      </c>
      <c r="L1404">
        <v>0</v>
      </c>
      <c r="M1404"/>
      <c r="N1404"/>
      <c r="O1404" s="224"/>
      <c r="P1404"/>
      <c r="Q1404"/>
      <c r="R1404"/>
      <c r="S1404"/>
      <c r="T1404"/>
      <c r="U1404"/>
      <c r="V1404"/>
      <c r="W1404"/>
      <c r="Z1404"/>
      <c r="AC1404" s="228"/>
      <c r="AD1404"/>
      <c r="AE1404" s="53">
        <v>5</v>
      </c>
    </row>
    <row r="1405" spans="1:31" ht="27.75" x14ac:dyDescent="0.2">
      <c r="A1405" s="222"/>
      <c r="B1405" s="223"/>
      <c r="C1405" s="223"/>
      <c r="D1405" s="223"/>
      <c r="E1405"/>
      <c r="F1405" s="224"/>
      <c r="G1405"/>
      <c r="H1405"/>
      <c r="I1405" s="225"/>
      <c r="J1405" s="226"/>
      <c r="K1405"/>
      <c r="L1405"/>
      <c r="M1405"/>
      <c r="N1405"/>
      <c r="O1405" s="224"/>
      <c r="P1405"/>
      <c r="Q1405"/>
      <c r="R1405"/>
      <c r="S1405"/>
      <c r="T1405"/>
      <c r="U1405"/>
      <c r="V1405"/>
      <c r="W1405"/>
      <c r="Z1405"/>
      <c r="AC1405" s="228"/>
      <c r="AD1405"/>
    </row>
    <row r="1406" spans="1:31" ht="27.75" x14ac:dyDescent="0.2">
      <c r="A1406" s="222"/>
      <c r="B1406" s="223"/>
      <c r="C1406" s="223"/>
      <c r="D1406" s="223"/>
      <c r="E1406"/>
      <c r="F1406" s="224"/>
      <c r="G1406"/>
      <c r="H1406"/>
      <c r="I1406" s="225"/>
      <c r="J1406" s="226"/>
      <c r="K1406"/>
      <c r="L1406"/>
      <c r="M1406"/>
      <c r="N1406"/>
      <c r="O1406" s="224"/>
      <c r="P1406"/>
      <c r="Q1406"/>
      <c r="R1406"/>
      <c r="S1406"/>
      <c r="T1406"/>
      <c r="U1406"/>
      <c r="V1406"/>
      <c r="W1406"/>
      <c r="Z1406"/>
      <c r="AC1406" s="228"/>
      <c r="AD1406"/>
    </row>
    <row r="1407" spans="1:31" ht="27.75" x14ac:dyDescent="0.2">
      <c r="A1407" s="222">
        <v>214742</v>
      </c>
      <c r="B1407" s="223" t="s">
        <v>1351</v>
      </c>
      <c r="C1407" s="223" t="s">
        <v>94</v>
      </c>
      <c r="D1407" s="223" t="s">
        <v>233</v>
      </c>
      <c r="E1407" t="s">
        <v>374</v>
      </c>
      <c r="F1407" s="224">
        <v>35763</v>
      </c>
      <c r="G1407" t="s">
        <v>1352</v>
      </c>
      <c r="H1407" t="s">
        <v>375</v>
      </c>
      <c r="I1407" s="225" t="s">
        <v>61</v>
      </c>
      <c r="J1407" s="226" t="s">
        <v>353</v>
      </c>
      <c r="K1407">
        <v>2017</v>
      </c>
      <c r="L1407" t="s">
        <v>600</v>
      </c>
      <c r="M1407"/>
      <c r="N1407"/>
      <c r="O1407" s="224"/>
      <c r="P1407"/>
      <c r="Q1407"/>
      <c r="R1407"/>
      <c r="S1407"/>
      <c r="T1407"/>
      <c r="U1407"/>
      <c r="V1407"/>
      <c r="W1407"/>
      <c r="Z1407"/>
      <c r="AC1407" s="228"/>
      <c r="AD1407"/>
      <c r="AE1407" s="53">
        <v>4</v>
      </c>
    </row>
    <row r="1408" spans="1:31" ht="27.75" x14ac:dyDescent="0.2">
      <c r="A1408" s="222">
        <v>214744</v>
      </c>
      <c r="B1408" s="223" t="s">
        <v>1295</v>
      </c>
      <c r="C1408" s="223" t="s">
        <v>71</v>
      </c>
      <c r="D1408" s="223" t="s">
        <v>319</v>
      </c>
      <c r="E1408" t="s">
        <v>374</v>
      </c>
      <c r="F1408" s="224">
        <v>33685</v>
      </c>
      <c r="G1408" t="s">
        <v>1296</v>
      </c>
      <c r="H1408" t="s">
        <v>375</v>
      </c>
      <c r="I1408" s="225" t="s">
        <v>61</v>
      </c>
      <c r="J1408" s="226" t="s">
        <v>376</v>
      </c>
      <c r="K1408">
        <v>2010</v>
      </c>
      <c r="L1408" t="s">
        <v>352</v>
      </c>
      <c r="M1408"/>
      <c r="N1408"/>
      <c r="O1408" s="224"/>
      <c r="P1408"/>
      <c r="Q1408"/>
      <c r="R1408"/>
      <c r="S1408"/>
      <c r="T1408"/>
      <c r="U1408"/>
      <c r="V1408"/>
      <c r="W1408"/>
      <c r="Z1408"/>
      <c r="AC1408" s="228"/>
      <c r="AD1408"/>
      <c r="AE1408" s="53">
        <v>4</v>
      </c>
    </row>
    <row r="1409" spans="1:31" ht="27.75" x14ac:dyDescent="0.2">
      <c r="A1409" s="222"/>
      <c r="B1409" s="223"/>
      <c r="C1409" s="223"/>
      <c r="D1409" s="223"/>
      <c r="E1409"/>
      <c r="F1409" s="224"/>
      <c r="G1409"/>
      <c r="H1409"/>
      <c r="I1409" s="225"/>
      <c r="J1409" s="226"/>
      <c r="K1409"/>
      <c r="L1409"/>
      <c r="M1409"/>
      <c r="N1409"/>
      <c r="O1409" s="224"/>
      <c r="P1409"/>
      <c r="Q1409"/>
      <c r="R1409"/>
      <c r="S1409"/>
      <c r="T1409"/>
      <c r="U1409"/>
      <c r="V1409"/>
      <c r="W1409"/>
      <c r="Z1409"/>
      <c r="AC1409" s="228"/>
      <c r="AD1409"/>
    </row>
    <row r="1410" spans="1:31" ht="27.75" x14ac:dyDescent="0.2">
      <c r="A1410" s="222"/>
      <c r="B1410" s="223"/>
      <c r="C1410" s="223"/>
      <c r="D1410" s="223"/>
      <c r="E1410"/>
      <c r="F1410" s="224"/>
      <c r="G1410"/>
      <c r="H1410"/>
      <c r="I1410" s="225"/>
      <c r="J1410" s="226"/>
      <c r="K1410"/>
      <c r="L1410"/>
      <c r="M1410"/>
      <c r="N1410"/>
      <c r="O1410" s="224"/>
      <c r="P1410"/>
      <c r="Q1410"/>
      <c r="R1410"/>
      <c r="S1410"/>
      <c r="T1410"/>
      <c r="U1410"/>
      <c r="V1410"/>
      <c r="W1410"/>
      <c r="Z1410"/>
      <c r="AC1410" s="228"/>
      <c r="AD1410"/>
    </row>
    <row r="1411" spans="1:31" ht="27.75" x14ac:dyDescent="0.2">
      <c r="A1411" s="222">
        <v>214751</v>
      </c>
      <c r="B1411" s="223" t="s">
        <v>1124</v>
      </c>
      <c r="C1411" s="223" t="s">
        <v>496</v>
      </c>
      <c r="D1411" s="223" t="s">
        <v>301</v>
      </c>
      <c r="E1411" t="s">
        <v>374</v>
      </c>
      <c r="F1411" s="224">
        <v>35545</v>
      </c>
      <c r="G1411" t="s">
        <v>789</v>
      </c>
      <c r="H1411" t="s">
        <v>375</v>
      </c>
      <c r="I1411" s="225" t="s">
        <v>61</v>
      </c>
      <c r="J1411" s="226" t="s">
        <v>353</v>
      </c>
      <c r="K1411">
        <v>2016</v>
      </c>
      <c r="L1411" t="s">
        <v>354</v>
      </c>
      <c r="M1411"/>
      <c r="N1411"/>
      <c r="O1411" s="224"/>
      <c r="P1411"/>
      <c r="Q1411"/>
      <c r="R1411"/>
      <c r="S1411"/>
      <c r="T1411"/>
      <c r="U1411"/>
      <c r="V1411"/>
      <c r="W1411"/>
      <c r="Z1411"/>
      <c r="AC1411" s="228"/>
      <c r="AD1411"/>
      <c r="AE1411" s="53">
        <v>5</v>
      </c>
    </row>
    <row r="1412" spans="1:31" ht="27.75" x14ac:dyDescent="0.2">
      <c r="A1412" s="222">
        <v>214752</v>
      </c>
      <c r="B1412" s="223" t="s">
        <v>1289</v>
      </c>
      <c r="C1412" s="223" t="s">
        <v>105</v>
      </c>
      <c r="D1412" s="223" t="s">
        <v>2097</v>
      </c>
      <c r="E1412" t="s">
        <v>374</v>
      </c>
      <c r="F1412" s="224">
        <v>33253</v>
      </c>
      <c r="G1412" t="s">
        <v>1207</v>
      </c>
      <c r="H1412" t="s">
        <v>375</v>
      </c>
      <c r="I1412" s="225" t="s">
        <v>61</v>
      </c>
      <c r="J1412" s="226" t="s">
        <v>376</v>
      </c>
      <c r="K1412">
        <v>2009</v>
      </c>
      <c r="L1412" t="s">
        <v>361</v>
      </c>
      <c r="M1412"/>
      <c r="N1412"/>
      <c r="O1412" s="224"/>
      <c r="P1412"/>
      <c r="Q1412"/>
      <c r="R1412"/>
      <c r="S1412"/>
      <c r="T1412"/>
      <c r="U1412"/>
      <c r="V1412"/>
      <c r="W1412"/>
      <c r="Z1412"/>
      <c r="AC1412" s="228"/>
      <c r="AD1412"/>
      <c r="AE1412" s="53">
        <v>5</v>
      </c>
    </row>
    <row r="1413" spans="1:31" ht="27.75" x14ac:dyDescent="0.2">
      <c r="A1413" s="222">
        <v>214753</v>
      </c>
      <c r="B1413" s="223" t="s">
        <v>1312</v>
      </c>
      <c r="C1413" s="223" t="s">
        <v>64</v>
      </c>
      <c r="D1413" s="223" t="s">
        <v>301</v>
      </c>
      <c r="E1413" t="s">
        <v>374</v>
      </c>
      <c r="F1413" s="224">
        <v>34439</v>
      </c>
      <c r="G1413" t="s">
        <v>352</v>
      </c>
      <c r="H1413" t="s">
        <v>375</v>
      </c>
      <c r="I1413" s="225" t="s">
        <v>61</v>
      </c>
      <c r="J1413" s="226" t="s">
        <v>376</v>
      </c>
      <c r="K1413">
        <v>2013</v>
      </c>
      <c r="L1413" t="s">
        <v>352</v>
      </c>
      <c r="M1413"/>
      <c r="N1413"/>
      <c r="O1413" s="224"/>
      <c r="P1413"/>
      <c r="Q1413"/>
      <c r="R1413"/>
      <c r="S1413"/>
      <c r="T1413"/>
      <c r="U1413"/>
      <c r="V1413"/>
      <c r="W1413"/>
      <c r="Z1413"/>
      <c r="AC1413" s="228"/>
      <c r="AD1413"/>
      <c r="AE1413" s="53">
        <v>4</v>
      </c>
    </row>
    <row r="1414" spans="1:31" ht="27.75" x14ac:dyDescent="0.2">
      <c r="A1414" s="222">
        <v>214755</v>
      </c>
      <c r="B1414" s="223" t="s">
        <v>1109</v>
      </c>
      <c r="C1414" s="223" t="s">
        <v>1110</v>
      </c>
      <c r="D1414" s="223" t="s">
        <v>287</v>
      </c>
      <c r="E1414" t="s">
        <v>374</v>
      </c>
      <c r="F1414" s="224">
        <v>35442</v>
      </c>
      <c r="G1414" t="s">
        <v>789</v>
      </c>
      <c r="H1414" t="s">
        <v>375</v>
      </c>
      <c r="I1414" s="225" t="s">
        <v>61</v>
      </c>
      <c r="J1414" s="226" t="s">
        <v>353</v>
      </c>
      <c r="K1414">
        <v>2016</v>
      </c>
      <c r="L1414" t="s">
        <v>352</v>
      </c>
      <c r="M1414"/>
      <c r="N1414"/>
      <c r="O1414" s="224"/>
      <c r="P1414"/>
      <c r="Q1414"/>
      <c r="R1414"/>
      <c r="S1414"/>
      <c r="T1414"/>
      <c r="U1414"/>
      <c r="V1414"/>
      <c r="W1414"/>
      <c r="Z1414"/>
      <c r="AC1414" s="228"/>
      <c r="AD1414"/>
      <c r="AE1414" s="53">
        <v>5</v>
      </c>
    </row>
    <row r="1415" spans="1:31" ht="27.75" x14ac:dyDescent="0.2">
      <c r="A1415" s="222"/>
      <c r="B1415" s="223"/>
      <c r="C1415" s="223"/>
      <c r="D1415" s="223"/>
      <c r="E1415"/>
      <c r="F1415" s="224"/>
      <c r="G1415"/>
      <c r="H1415"/>
      <c r="I1415" s="225"/>
      <c r="J1415" s="226"/>
      <c r="K1415"/>
      <c r="L1415"/>
      <c r="M1415"/>
      <c r="N1415"/>
      <c r="O1415" s="224"/>
      <c r="P1415"/>
      <c r="Q1415"/>
      <c r="R1415"/>
      <c r="S1415"/>
      <c r="T1415"/>
      <c r="U1415"/>
      <c r="V1415"/>
      <c r="W1415"/>
      <c r="Z1415"/>
      <c r="AC1415" s="228"/>
      <c r="AD1415"/>
    </row>
    <row r="1416" spans="1:31" ht="27.75" x14ac:dyDescent="0.2">
      <c r="A1416" s="222"/>
      <c r="B1416" s="223"/>
      <c r="C1416" s="223"/>
      <c r="D1416" s="223"/>
      <c r="E1416"/>
      <c r="F1416" s="224"/>
      <c r="G1416"/>
      <c r="H1416"/>
      <c r="I1416" s="225"/>
      <c r="J1416" s="226"/>
      <c r="K1416"/>
      <c r="L1416"/>
      <c r="M1416"/>
      <c r="N1416"/>
      <c r="O1416" s="224"/>
      <c r="P1416"/>
      <c r="Q1416"/>
      <c r="R1416"/>
      <c r="S1416"/>
      <c r="T1416"/>
      <c r="U1416"/>
      <c r="V1416"/>
      <c r="W1416"/>
      <c r="Z1416"/>
      <c r="AC1416" s="228"/>
      <c r="AD1416"/>
    </row>
    <row r="1417" spans="1:31" ht="27.75" x14ac:dyDescent="0.2">
      <c r="A1417" s="222"/>
      <c r="B1417" s="223"/>
      <c r="C1417" s="223"/>
      <c r="D1417" s="223"/>
      <c r="E1417"/>
      <c r="F1417" s="224"/>
      <c r="G1417"/>
      <c r="H1417"/>
      <c r="I1417" s="225"/>
      <c r="J1417" s="226"/>
      <c r="K1417"/>
      <c r="L1417"/>
      <c r="M1417"/>
      <c r="N1417"/>
      <c r="O1417" s="224"/>
      <c r="P1417"/>
      <c r="Q1417"/>
      <c r="R1417"/>
      <c r="S1417"/>
      <c r="T1417"/>
      <c r="U1417"/>
      <c r="V1417"/>
      <c r="W1417"/>
      <c r="Z1417"/>
      <c r="AC1417" s="228"/>
      <c r="AD1417"/>
    </row>
    <row r="1418" spans="1:31" ht="27.75" x14ac:dyDescent="0.2">
      <c r="A1418" s="222"/>
      <c r="B1418" s="223"/>
      <c r="C1418" s="223"/>
      <c r="D1418" s="223"/>
      <c r="E1418"/>
      <c r="F1418" s="224"/>
      <c r="G1418"/>
      <c r="H1418"/>
      <c r="I1418" s="225"/>
      <c r="J1418" s="226"/>
      <c r="K1418"/>
      <c r="L1418"/>
      <c r="M1418"/>
      <c r="N1418"/>
      <c r="O1418" s="224"/>
      <c r="P1418"/>
      <c r="Q1418"/>
      <c r="R1418"/>
      <c r="S1418"/>
      <c r="T1418"/>
      <c r="U1418"/>
      <c r="V1418"/>
      <c r="W1418"/>
      <c r="Z1418"/>
      <c r="AC1418" s="228"/>
      <c r="AD1418"/>
    </row>
    <row r="1419" spans="1:31" ht="27.75" x14ac:dyDescent="0.2">
      <c r="A1419" s="222">
        <v>214768</v>
      </c>
      <c r="B1419" s="223" t="s">
        <v>1165</v>
      </c>
      <c r="C1419" s="223" t="s">
        <v>474</v>
      </c>
      <c r="D1419" s="223" t="s">
        <v>2098</v>
      </c>
      <c r="E1419" t="s">
        <v>373</v>
      </c>
      <c r="F1419" s="224">
        <v>36090</v>
      </c>
      <c r="G1419" t="s">
        <v>789</v>
      </c>
      <c r="H1419" t="s">
        <v>375</v>
      </c>
      <c r="I1419" s="225" t="s">
        <v>61</v>
      </c>
      <c r="J1419" s="226" t="s">
        <v>376</v>
      </c>
      <c r="K1419">
        <v>2016</v>
      </c>
      <c r="L1419" t="s">
        <v>352</v>
      </c>
      <c r="M1419"/>
      <c r="N1419"/>
      <c r="O1419" s="224"/>
      <c r="P1419"/>
      <c r="Q1419"/>
      <c r="R1419"/>
      <c r="S1419"/>
      <c r="T1419"/>
      <c r="U1419"/>
      <c r="V1419"/>
      <c r="W1419"/>
      <c r="Z1419"/>
      <c r="AC1419" s="228"/>
      <c r="AD1419"/>
      <c r="AE1419" s="53">
        <v>5</v>
      </c>
    </row>
    <row r="1420" spans="1:31" ht="27.75" x14ac:dyDescent="0.2">
      <c r="A1420" s="222"/>
      <c r="B1420" s="223"/>
      <c r="C1420" s="223"/>
      <c r="D1420" s="223"/>
      <c r="E1420"/>
      <c r="F1420" s="224"/>
      <c r="G1420"/>
      <c r="H1420"/>
      <c r="I1420" s="225"/>
      <c r="J1420" s="226"/>
      <c r="K1420"/>
      <c r="L1420"/>
      <c r="M1420"/>
      <c r="N1420"/>
      <c r="O1420" s="224"/>
      <c r="P1420"/>
      <c r="Q1420"/>
      <c r="R1420"/>
      <c r="S1420"/>
      <c r="T1420"/>
      <c r="U1420"/>
      <c r="V1420"/>
      <c r="W1420"/>
      <c r="Z1420"/>
      <c r="AC1420" s="228"/>
      <c r="AD1420"/>
    </row>
    <row r="1421" spans="1:31" ht="27.75" x14ac:dyDescent="0.2">
      <c r="A1421" s="222"/>
      <c r="B1421" s="223"/>
      <c r="C1421" s="223"/>
      <c r="D1421" s="223"/>
      <c r="E1421"/>
      <c r="F1421" s="224"/>
      <c r="G1421"/>
      <c r="H1421"/>
      <c r="I1421" s="225"/>
      <c r="J1421" s="226"/>
      <c r="K1421"/>
      <c r="L1421"/>
      <c r="M1421"/>
      <c r="N1421"/>
      <c r="O1421" s="224"/>
      <c r="P1421"/>
      <c r="Q1421"/>
      <c r="R1421"/>
      <c r="S1421"/>
      <c r="T1421"/>
      <c r="U1421"/>
      <c r="V1421"/>
      <c r="W1421"/>
      <c r="Z1421"/>
      <c r="AC1421" s="228"/>
      <c r="AD1421"/>
    </row>
    <row r="1422" spans="1:31" ht="27.75" x14ac:dyDescent="0.2">
      <c r="A1422" s="222">
        <v>214782</v>
      </c>
      <c r="B1422" s="223" t="s">
        <v>1308</v>
      </c>
      <c r="C1422" s="223" t="s">
        <v>119</v>
      </c>
      <c r="D1422" s="223" t="s">
        <v>277</v>
      </c>
      <c r="E1422" t="s">
        <v>374</v>
      </c>
      <c r="F1422" s="224">
        <v>34289</v>
      </c>
      <c r="G1422" t="s">
        <v>352</v>
      </c>
      <c r="H1422" t="s">
        <v>375</v>
      </c>
      <c r="I1422" s="225" t="s">
        <v>61</v>
      </c>
      <c r="J1422" s="226" t="s">
        <v>376</v>
      </c>
      <c r="K1422">
        <v>2012</v>
      </c>
      <c r="L1422" t="s">
        <v>352</v>
      </c>
      <c r="M1422"/>
      <c r="N1422"/>
      <c r="O1422" s="224"/>
      <c r="P1422"/>
      <c r="Q1422"/>
      <c r="R1422"/>
      <c r="S1422"/>
      <c r="T1422"/>
      <c r="U1422"/>
      <c r="V1422"/>
      <c r="W1422"/>
      <c r="Z1422"/>
      <c r="AC1422" s="228"/>
      <c r="AD1422"/>
      <c r="AE1422" s="53">
        <v>4</v>
      </c>
    </row>
    <row r="1423" spans="1:31" ht="27.75" x14ac:dyDescent="0.2">
      <c r="A1423" s="222"/>
      <c r="B1423" s="223"/>
      <c r="C1423" s="223"/>
      <c r="D1423" s="223"/>
      <c r="E1423"/>
      <c r="F1423" s="224"/>
      <c r="G1423"/>
      <c r="H1423"/>
      <c r="I1423" s="225"/>
      <c r="J1423" s="226"/>
      <c r="K1423"/>
      <c r="L1423"/>
      <c r="M1423"/>
      <c r="N1423"/>
      <c r="O1423" s="224"/>
      <c r="P1423"/>
      <c r="Q1423"/>
      <c r="R1423"/>
      <c r="S1423"/>
      <c r="T1423"/>
      <c r="U1423"/>
      <c r="V1423"/>
      <c r="W1423"/>
      <c r="Z1423"/>
      <c r="AC1423" s="228"/>
      <c r="AD1423"/>
    </row>
    <row r="1424" spans="1:31" ht="27.75" x14ac:dyDescent="0.2">
      <c r="A1424" s="222"/>
      <c r="B1424" s="223"/>
      <c r="C1424" s="223"/>
      <c r="D1424" s="223"/>
      <c r="E1424"/>
      <c r="F1424" s="224"/>
      <c r="G1424"/>
      <c r="H1424"/>
      <c r="I1424" s="225"/>
      <c r="J1424" s="226"/>
      <c r="K1424"/>
      <c r="L1424"/>
      <c r="M1424"/>
      <c r="N1424"/>
      <c r="O1424" s="224"/>
      <c r="P1424"/>
      <c r="Q1424"/>
      <c r="R1424"/>
      <c r="S1424"/>
      <c r="T1424"/>
      <c r="U1424"/>
      <c r="V1424"/>
      <c r="W1424"/>
      <c r="Z1424"/>
      <c r="AC1424" s="228"/>
      <c r="AD1424"/>
    </row>
    <row r="1425" spans="1:31" ht="27.75" x14ac:dyDescent="0.2">
      <c r="A1425" s="222">
        <v>214788</v>
      </c>
      <c r="B1425" s="223" t="s">
        <v>1734</v>
      </c>
      <c r="C1425" s="223" t="s">
        <v>309</v>
      </c>
      <c r="D1425" s="223" t="s">
        <v>225</v>
      </c>
      <c r="E1425" t="s">
        <v>373</v>
      </c>
      <c r="F1425" s="224">
        <v>35536</v>
      </c>
      <c r="G1425" t="s">
        <v>564</v>
      </c>
      <c r="H1425" t="s">
        <v>375</v>
      </c>
      <c r="I1425" s="225" t="s">
        <v>61</v>
      </c>
      <c r="J1425" s="226" t="s">
        <v>353</v>
      </c>
      <c r="K1425">
        <v>2015</v>
      </c>
      <c r="L1425" t="s">
        <v>362</v>
      </c>
      <c r="M1425"/>
      <c r="N1425"/>
      <c r="O1425" s="224"/>
      <c r="P1425"/>
      <c r="Q1425"/>
      <c r="R1425"/>
      <c r="S1425"/>
      <c r="T1425"/>
      <c r="U1425"/>
      <c r="V1425"/>
      <c r="W1425"/>
      <c r="Z1425"/>
      <c r="AC1425" s="228"/>
      <c r="AD1425"/>
      <c r="AE1425" s="53">
        <v>3</v>
      </c>
    </row>
    <row r="1426" spans="1:31" ht="27.75" x14ac:dyDescent="0.2">
      <c r="A1426" s="222"/>
      <c r="B1426" s="223"/>
      <c r="C1426" s="223"/>
      <c r="D1426" s="223"/>
      <c r="E1426"/>
      <c r="F1426" s="224"/>
      <c r="G1426"/>
      <c r="H1426"/>
      <c r="I1426" s="225"/>
      <c r="J1426" s="226"/>
      <c r="K1426"/>
      <c r="L1426"/>
      <c r="M1426"/>
      <c r="N1426"/>
      <c r="O1426" s="224"/>
      <c r="P1426"/>
      <c r="Q1426"/>
      <c r="R1426"/>
      <c r="S1426"/>
      <c r="T1426"/>
      <c r="U1426"/>
      <c r="V1426"/>
      <c r="W1426"/>
      <c r="Z1426"/>
      <c r="AC1426" s="228"/>
      <c r="AD1426"/>
    </row>
    <row r="1427" spans="1:31" ht="27.75" x14ac:dyDescent="0.2">
      <c r="A1427" s="222"/>
      <c r="B1427" s="223"/>
      <c r="C1427" s="223"/>
      <c r="D1427" s="223"/>
      <c r="E1427"/>
      <c r="F1427" s="224"/>
      <c r="G1427"/>
      <c r="H1427"/>
      <c r="I1427" s="225"/>
      <c r="J1427" s="226"/>
      <c r="K1427"/>
      <c r="L1427"/>
      <c r="M1427"/>
      <c r="N1427"/>
      <c r="O1427" s="224"/>
      <c r="P1427"/>
      <c r="Q1427"/>
      <c r="R1427"/>
      <c r="S1427"/>
      <c r="T1427"/>
      <c r="U1427"/>
      <c r="V1427"/>
      <c r="W1427"/>
      <c r="Z1427"/>
      <c r="AC1427" s="228"/>
      <c r="AD1427"/>
    </row>
    <row r="1428" spans="1:31" ht="27.75" x14ac:dyDescent="0.2">
      <c r="A1428" s="222">
        <v>214800</v>
      </c>
      <c r="B1428" s="223" t="s">
        <v>1281</v>
      </c>
      <c r="C1428" s="223" t="s">
        <v>504</v>
      </c>
      <c r="D1428" s="223" t="s">
        <v>262</v>
      </c>
      <c r="E1428" t="s">
        <v>374</v>
      </c>
      <c r="F1428" s="224">
        <v>32893</v>
      </c>
      <c r="G1428" t="s">
        <v>1282</v>
      </c>
      <c r="H1428" t="s">
        <v>375</v>
      </c>
      <c r="I1428" s="225" t="s">
        <v>61</v>
      </c>
      <c r="J1428" s="226" t="s">
        <v>376</v>
      </c>
      <c r="K1428">
        <v>2008</v>
      </c>
      <c r="L1428" t="s">
        <v>362</v>
      </c>
      <c r="M1428"/>
      <c r="N1428"/>
      <c r="O1428" s="224"/>
      <c r="P1428"/>
      <c r="Q1428"/>
      <c r="R1428"/>
      <c r="S1428"/>
      <c r="T1428"/>
      <c r="U1428"/>
      <c r="V1428"/>
      <c r="W1428"/>
      <c r="Z1428"/>
      <c r="AC1428" s="228"/>
      <c r="AD1428"/>
      <c r="AE1428" s="53">
        <v>4</v>
      </c>
    </row>
    <row r="1429" spans="1:31" ht="27.75" x14ac:dyDescent="0.2">
      <c r="A1429" s="222"/>
      <c r="B1429" s="223"/>
      <c r="C1429" s="223"/>
      <c r="D1429" s="223"/>
      <c r="E1429"/>
      <c r="F1429" s="224"/>
      <c r="G1429"/>
      <c r="H1429"/>
      <c r="I1429" s="225"/>
      <c r="J1429" s="226"/>
      <c r="K1429"/>
      <c r="L1429"/>
      <c r="M1429"/>
      <c r="N1429"/>
      <c r="O1429" s="224"/>
      <c r="P1429"/>
      <c r="Q1429"/>
      <c r="R1429"/>
      <c r="S1429"/>
      <c r="T1429"/>
      <c r="U1429"/>
      <c r="V1429"/>
      <c r="W1429"/>
      <c r="Z1429"/>
      <c r="AC1429" s="228"/>
      <c r="AD1429"/>
    </row>
    <row r="1430" spans="1:31" ht="27.75" x14ac:dyDescent="0.2">
      <c r="A1430" s="222"/>
      <c r="B1430" s="223"/>
      <c r="C1430" s="223"/>
      <c r="D1430" s="223"/>
      <c r="E1430"/>
      <c r="F1430" s="224"/>
      <c r="G1430"/>
      <c r="H1430"/>
      <c r="I1430" s="225"/>
      <c r="J1430" s="226"/>
      <c r="K1430"/>
      <c r="L1430"/>
      <c r="M1430"/>
      <c r="N1430"/>
      <c r="O1430" s="224"/>
      <c r="P1430"/>
      <c r="Q1430"/>
      <c r="R1430"/>
      <c r="S1430"/>
      <c r="T1430"/>
      <c r="U1430"/>
      <c r="V1430"/>
      <c r="W1430"/>
      <c r="Z1430"/>
      <c r="AC1430" s="228"/>
      <c r="AD1430"/>
    </row>
    <row r="1431" spans="1:31" ht="27.75" x14ac:dyDescent="0.2">
      <c r="A1431" s="222">
        <v>214805</v>
      </c>
      <c r="B1431" s="223" t="s">
        <v>947</v>
      </c>
      <c r="C1431" s="223" t="s">
        <v>116</v>
      </c>
      <c r="D1431" s="223" t="s">
        <v>451</v>
      </c>
      <c r="E1431" t="s">
        <v>374</v>
      </c>
      <c r="F1431" s="224">
        <v>31138</v>
      </c>
      <c r="G1431" t="s">
        <v>948</v>
      </c>
      <c r="H1431" t="s">
        <v>375</v>
      </c>
      <c r="I1431" s="225" t="s">
        <v>61</v>
      </c>
      <c r="J1431" s="226" t="s">
        <v>353</v>
      </c>
      <c r="K1431">
        <v>2004</v>
      </c>
      <c r="L1431" t="s">
        <v>354</v>
      </c>
      <c r="M1431"/>
      <c r="N1431"/>
      <c r="O1431" s="224"/>
      <c r="P1431"/>
      <c r="Q1431"/>
      <c r="R1431"/>
      <c r="S1431"/>
      <c r="T1431"/>
      <c r="U1431"/>
      <c r="V1431"/>
      <c r="W1431"/>
      <c r="Z1431"/>
      <c r="AC1431" s="228"/>
      <c r="AD1431"/>
      <c r="AE1431" s="53">
        <v>5</v>
      </c>
    </row>
    <row r="1432" spans="1:31" ht="27.75" x14ac:dyDescent="0.2">
      <c r="A1432" s="222"/>
      <c r="B1432" s="223"/>
      <c r="C1432" s="223"/>
      <c r="D1432" s="223"/>
      <c r="E1432"/>
      <c r="F1432" s="224"/>
      <c r="G1432"/>
      <c r="H1432"/>
      <c r="I1432" s="225"/>
      <c r="J1432" s="226"/>
      <c r="K1432"/>
      <c r="L1432"/>
      <c r="M1432"/>
      <c r="N1432"/>
      <c r="O1432" s="224"/>
      <c r="P1432"/>
      <c r="Q1432"/>
      <c r="R1432"/>
      <c r="S1432"/>
      <c r="T1432"/>
      <c r="U1432"/>
      <c r="V1432"/>
      <c r="W1432"/>
      <c r="Z1432"/>
      <c r="AC1432" s="228"/>
      <c r="AD1432"/>
    </row>
    <row r="1433" spans="1:31" ht="27.75" x14ac:dyDescent="0.2">
      <c r="A1433" s="222"/>
      <c r="B1433" s="223"/>
      <c r="C1433" s="223"/>
      <c r="D1433" s="223"/>
      <c r="E1433"/>
      <c r="F1433" s="224"/>
      <c r="G1433"/>
      <c r="H1433"/>
      <c r="I1433" s="225"/>
      <c r="J1433" s="226"/>
      <c r="K1433"/>
      <c r="L1433"/>
      <c r="M1433"/>
      <c r="N1433"/>
      <c r="O1433" s="224"/>
      <c r="P1433"/>
      <c r="Q1433"/>
      <c r="R1433"/>
      <c r="S1433"/>
      <c r="T1433"/>
      <c r="U1433"/>
      <c r="V1433"/>
      <c r="W1433"/>
      <c r="Z1433"/>
      <c r="AC1433" s="228"/>
      <c r="AD1433"/>
    </row>
    <row r="1434" spans="1:31" ht="27.75" x14ac:dyDescent="0.2">
      <c r="A1434" s="222"/>
      <c r="B1434" s="223"/>
      <c r="C1434" s="223"/>
      <c r="D1434" s="223"/>
      <c r="E1434"/>
      <c r="F1434" s="224"/>
      <c r="G1434"/>
      <c r="H1434"/>
      <c r="I1434" s="225"/>
      <c r="J1434" s="226"/>
      <c r="K1434"/>
      <c r="L1434"/>
      <c r="M1434"/>
      <c r="N1434"/>
      <c r="O1434" s="224"/>
      <c r="P1434"/>
      <c r="Q1434"/>
      <c r="R1434"/>
      <c r="S1434"/>
      <c r="T1434"/>
      <c r="U1434"/>
      <c r="V1434"/>
      <c r="W1434"/>
      <c r="Z1434"/>
      <c r="AC1434" s="228"/>
      <c r="AD1434"/>
    </row>
    <row r="1435" spans="1:31" ht="27.75" x14ac:dyDescent="0.2">
      <c r="A1435" s="222"/>
      <c r="B1435" s="223"/>
      <c r="C1435" s="223"/>
      <c r="D1435" s="223"/>
      <c r="E1435"/>
      <c r="F1435" s="224"/>
      <c r="G1435"/>
      <c r="H1435"/>
      <c r="I1435" s="225"/>
      <c r="J1435" s="226"/>
      <c r="K1435"/>
      <c r="L1435"/>
      <c r="M1435"/>
      <c r="N1435"/>
      <c r="O1435" s="224"/>
      <c r="P1435"/>
      <c r="Q1435"/>
      <c r="R1435"/>
      <c r="S1435"/>
      <c r="T1435"/>
      <c r="U1435"/>
      <c r="V1435"/>
      <c r="W1435"/>
      <c r="Z1435"/>
      <c r="AC1435" s="228"/>
      <c r="AD1435"/>
    </row>
    <row r="1436" spans="1:31" ht="27.75" x14ac:dyDescent="0.2">
      <c r="A1436" s="222"/>
      <c r="B1436" s="223"/>
      <c r="C1436" s="223"/>
      <c r="D1436" s="223"/>
      <c r="E1436"/>
      <c r="F1436" s="224"/>
      <c r="G1436"/>
      <c r="H1436"/>
      <c r="I1436" s="225"/>
      <c r="J1436" s="226"/>
      <c r="K1436"/>
      <c r="L1436"/>
      <c r="M1436"/>
      <c r="N1436"/>
      <c r="O1436" s="224"/>
      <c r="P1436"/>
      <c r="Q1436"/>
      <c r="R1436"/>
      <c r="S1436"/>
      <c r="T1436"/>
      <c r="U1436"/>
      <c r="V1436"/>
      <c r="W1436"/>
      <c r="Z1436"/>
      <c r="AC1436" s="228"/>
      <c r="AD1436"/>
    </row>
    <row r="1437" spans="1:31" ht="27.75" x14ac:dyDescent="0.2">
      <c r="A1437" s="222"/>
      <c r="B1437" s="223"/>
      <c r="C1437" s="223"/>
      <c r="D1437" s="223"/>
      <c r="E1437"/>
      <c r="F1437" s="224"/>
      <c r="G1437"/>
      <c r="H1437"/>
      <c r="I1437" s="225"/>
      <c r="J1437" s="226"/>
      <c r="K1437"/>
      <c r="L1437"/>
      <c r="M1437"/>
      <c r="N1437"/>
      <c r="O1437" s="224"/>
      <c r="P1437"/>
      <c r="Q1437"/>
      <c r="R1437"/>
      <c r="S1437"/>
      <c r="T1437"/>
      <c r="U1437"/>
      <c r="V1437"/>
      <c r="W1437"/>
      <c r="Z1437"/>
      <c r="AC1437" s="228"/>
      <c r="AD1437"/>
    </row>
    <row r="1438" spans="1:31" ht="27.75" x14ac:dyDescent="0.2">
      <c r="A1438" s="222">
        <v>214828</v>
      </c>
      <c r="B1438" s="223" t="s">
        <v>2099</v>
      </c>
      <c r="C1438" s="223" t="s">
        <v>1785</v>
      </c>
      <c r="D1438" s="223" t="s">
        <v>233</v>
      </c>
      <c r="E1438" t="s">
        <v>373</v>
      </c>
      <c r="F1438" s="224">
        <v>36062</v>
      </c>
      <c r="G1438" t="s">
        <v>809</v>
      </c>
      <c r="H1438" t="s">
        <v>375</v>
      </c>
      <c r="I1438" s="225" t="s">
        <v>61</v>
      </c>
      <c r="J1438" s="226" t="s">
        <v>353</v>
      </c>
      <c r="K1438">
        <v>2016</v>
      </c>
      <c r="L1438" t="s">
        <v>352</v>
      </c>
      <c r="M1438"/>
      <c r="N1438"/>
      <c r="O1438" s="224"/>
      <c r="P1438"/>
      <c r="Q1438"/>
      <c r="R1438"/>
      <c r="S1438"/>
      <c r="T1438"/>
      <c r="U1438"/>
      <c r="V1438"/>
      <c r="W1438"/>
      <c r="Z1438"/>
      <c r="AC1438" s="228"/>
      <c r="AD1438"/>
      <c r="AE1438" s="53">
        <v>3</v>
      </c>
    </row>
    <row r="1439" spans="1:31" ht="27.75" x14ac:dyDescent="0.2">
      <c r="A1439" s="222">
        <v>214829</v>
      </c>
      <c r="B1439" s="223" t="s">
        <v>2100</v>
      </c>
      <c r="C1439" s="223" t="s">
        <v>136</v>
      </c>
      <c r="D1439" s="223" t="s">
        <v>537</v>
      </c>
      <c r="E1439" t="s">
        <v>374</v>
      </c>
      <c r="F1439" s="224">
        <v>34820</v>
      </c>
      <c r="G1439" t="s">
        <v>352</v>
      </c>
      <c r="H1439" t="s">
        <v>375</v>
      </c>
      <c r="I1439" s="225" t="s">
        <v>61</v>
      </c>
      <c r="J1439" s="226" t="s">
        <v>376</v>
      </c>
      <c r="K1439">
        <v>2015</v>
      </c>
      <c r="L1439" t="s">
        <v>352</v>
      </c>
      <c r="M1439"/>
      <c r="N1439"/>
      <c r="O1439" s="224"/>
      <c r="P1439"/>
      <c r="Q1439"/>
      <c r="R1439"/>
      <c r="S1439"/>
      <c r="T1439"/>
      <c r="U1439"/>
      <c r="V1439"/>
      <c r="W1439"/>
      <c r="Z1439"/>
      <c r="AC1439" s="228"/>
      <c r="AD1439"/>
      <c r="AE1439" s="53">
        <v>5</v>
      </c>
    </row>
    <row r="1440" spans="1:31" ht="27.75" x14ac:dyDescent="0.2">
      <c r="A1440" s="222">
        <v>214835</v>
      </c>
      <c r="B1440" s="223" t="s">
        <v>1072</v>
      </c>
      <c r="C1440" s="223" t="s">
        <v>89</v>
      </c>
      <c r="D1440" s="223" t="s">
        <v>285</v>
      </c>
      <c r="E1440" t="s">
        <v>374</v>
      </c>
      <c r="F1440" s="224">
        <v>34915</v>
      </c>
      <c r="G1440" t="s">
        <v>795</v>
      </c>
      <c r="H1440" t="s">
        <v>380</v>
      </c>
      <c r="I1440" s="225" t="s">
        <v>61</v>
      </c>
      <c r="J1440" s="226" t="s">
        <v>376</v>
      </c>
      <c r="K1440">
        <v>2014</v>
      </c>
      <c r="L1440" t="s">
        <v>352</v>
      </c>
      <c r="M1440"/>
      <c r="N1440"/>
      <c r="O1440" s="224"/>
      <c r="P1440"/>
      <c r="Q1440"/>
      <c r="R1440"/>
      <c r="S1440"/>
      <c r="T1440"/>
      <c r="U1440"/>
      <c r="V1440"/>
      <c r="W1440"/>
      <c r="Z1440"/>
      <c r="AC1440" s="228"/>
      <c r="AD1440"/>
      <c r="AE1440" s="53">
        <v>5</v>
      </c>
    </row>
    <row r="1441" spans="1:31" ht="27.75" x14ac:dyDescent="0.2">
      <c r="A1441" s="222"/>
      <c r="B1441" s="223"/>
      <c r="C1441" s="223"/>
      <c r="D1441" s="223"/>
      <c r="E1441"/>
      <c r="F1441" s="224"/>
      <c r="G1441"/>
      <c r="H1441"/>
      <c r="I1441" s="225"/>
      <c r="J1441" s="226"/>
      <c r="K1441"/>
      <c r="L1441"/>
      <c r="M1441"/>
      <c r="N1441"/>
      <c r="O1441" s="224"/>
      <c r="P1441"/>
      <c r="Q1441"/>
      <c r="R1441"/>
      <c r="S1441"/>
      <c r="T1441"/>
      <c r="U1441"/>
      <c r="V1441"/>
      <c r="W1441"/>
      <c r="Z1441"/>
      <c r="AC1441" s="228"/>
      <c r="AD1441"/>
    </row>
    <row r="1442" spans="1:31" ht="27.75" x14ac:dyDescent="0.2">
      <c r="A1442" s="222"/>
      <c r="B1442" s="223"/>
      <c r="C1442" s="223"/>
      <c r="D1442" s="223"/>
      <c r="E1442"/>
      <c r="F1442" s="224"/>
      <c r="G1442"/>
      <c r="H1442"/>
      <c r="I1442" s="225"/>
      <c r="J1442" s="226"/>
      <c r="K1442"/>
      <c r="L1442"/>
      <c r="M1442"/>
      <c r="N1442"/>
      <c r="O1442" s="224"/>
      <c r="P1442"/>
      <c r="Q1442"/>
      <c r="R1442"/>
      <c r="S1442"/>
      <c r="T1442"/>
      <c r="U1442"/>
      <c r="V1442"/>
      <c r="W1442"/>
      <c r="Z1442"/>
      <c r="AC1442" s="228"/>
      <c r="AD1442"/>
    </row>
    <row r="1443" spans="1:31" ht="27.75" x14ac:dyDescent="0.2">
      <c r="A1443" s="222"/>
      <c r="B1443" s="223"/>
      <c r="C1443" s="223"/>
      <c r="D1443" s="223"/>
      <c r="E1443"/>
      <c r="F1443" s="224"/>
      <c r="G1443"/>
      <c r="H1443"/>
      <c r="I1443" s="225"/>
      <c r="J1443" s="226"/>
      <c r="K1443"/>
      <c r="L1443"/>
      <c r="M1443"/>
      <c r="N1443"/>
      <c r="O1443" s="224"/>
      <c r="P1443"/>
      <c r="Q1443"/>
      <c r="R1443"/>
      <c r="S1443"/>
      <c r="T1443"/>
      <c r="U1443"/>
      <c r="V1443"/>
      <c r="W1443"/>
      <c r="Z1443"/>
      <c r="AC1443" s="228"/>
      <c r="AD1443"/>
    </row>
    <row r="1444" spans="1:31" ht="27.75" x14ac:dyDescent="0.2">
      <c r="A1444" s="222">
        <v>214842</v>
      </c>
      <c r="B1444" s="223" t="s">
        <v>1056</v>
      </c>
      <c r="C1444" s="223" t="s">
        <v>94</v>
      </c>
      <c r="D1444" s="223" t="s">
        <v>2101</v>
      </c>
      <c r="E1444" t="s">
        <v>374</v>
      </c>
      <c r="F1444" s="224">
        <v>34700</v>
      </c>
      <c r="G1444" t="s">
        <v>1057</v>
      </c>
      <c r="H1444" t="s">
        <v>375</v>
      </c>
      <c r="I1444" s="225" t="s">
        <v>61</v>
      </c>
      <c r="J1444" s="226">
        <v>0</v>
      </c>
      <c r="K1444">
        <v>0</v>
      </c>
      <c r="L1444">
        <v>0</v>
      </c>
      <c r="M1444"/>
      <c r="N1444"/>
      <c r="O1444" s="224"/>
      <c r="P1444"/>
      <c r="Q1444"/>
      <c r="R1444"/>
      <c r="S1444"/>
      <c r="T1444"/>
      <c r="U1444"/>
      <c r="V1444"/>
      <c r="W1444"/>
      <c r="Z1444"/>
      <c r="AC1444" s="228"/>
      <c r="AD1444"/>
      <c r="AE1444" s="53">
        <v>5</v>
      </c>
    </row>
    <row r="1445" spans="1:31" ht="27.75" x14ac:dyDescent="0.2">
      <c r="A1445" s="222"/>
      <c r="B1445" s="223"/>
      <c r="C1445" s="223"/>
      <c r="D1445" s="223"/>
      <c r="E1445"/>
      <c r="F1445" s="224"/>
      <c r="G1445"/>
      <c r="H1445"/>
      <c r="I1445" s="225"/>
      <c r="J1445" s="226"/>
      <c r="K1445"/>
      <c r="L1445"/>
      <c r="M1445"/>
      <c r="N1445"/>
      <c r="O1445" s="224"/>
      <c r="P1445"/>
      <c r="Q1445"/>
      <c r="R1445"/>
      <c r="S1445"/>
      <c r="T1445"/>
      <c r="U1445"/>
      <c r="V1445"/>
      <c r="W1445"/>
      <c r="Z1445"/>
      <c r="AC1445" s="228"/>
      <c r="AD1445"/>
    </row>
    <row r="1446" spans="1:31" ht="27.75" x14ac:dyDescent="0.2">
      <c r="A1446" s="222"/>
      <c r="B1446" s="223"/>
      <c r="C1446" s="223"/>
      <c r="D1446" s="223"/>
      <c r="E1446"/>
      <c r="F1446" s="224"/>
      <c r="G1446"/>
      <c r="H1446"/>
      <c r="I1446" s="225"/>
      <c r="J1446" s="226"/>
      <c r="K1446"/>
      <c r="L1446"/>
      <c r="M1446"/>
      <c r="N1446"/>
      <c r="O1446" s="224"/>
      <c r="P1446"/>
      <c r="Q1446"/>
      <c r="R1446"/>
      <c r="S1446"/>
      <c r="T1446"/>
      <c r="U1446"/>
      <c r="V1446"/>
      <c r="W1446"/>
      <c r="Z1446"/>
      <c r="AC1446" s="228"/>
      <c r="AD1446"/>
    </row>
    <row r="1447" spans="1:31" ht="27.75" x14ac:dyDescent="0.2">
      <c r="A1447" s="222">
        <v>214854</v>
      </c>
      <c r="B1447" s="223" t="s">
        <v>1548</v>
      </c>
      <c r="C1447" s="223" t="s">
        <v>155</v>
      </c>
      <c r="D1447" s="223" t="s">
        <v>1502</v>
      </c>
      <c r="E1447" t="s">
        <v>374</v>
      </c>
      <c r="F1447" s="224">
        <v>32377</v>
      </c>
      <c r="G1447" t="s">
        <v>700</v>
      </c>
      <c r="H1447" t="s">
        <v>375</v>
      </c>
      <c r="I1447" s="225" t="s">
        <v>61</v>
      </c>
      <c r="J1447" s="226" t="s">
        <v>376</v>
      </c>
      <c r="K1447">
        <v>2017</v>
      </c>
      <c r="L1447" t="s">
        <v>362</v>
      </c>
      <c r="M1447"/>
      <c r="N1447"/>
      <c r="O1447" s="224"/>
      <c r="P1447"/>
      <c r="Q1447"/>
      <c r="R1447"/>
      <c r="S1447"/>
      <c r="T1447"/>
      <c r="U1447"/>
      <c r="V1447"/>
      <c r="W1447"/>
      <c r="Z1447"/>
      <c r="AC1447" s="228"/>
      <c r="AD1447"/>
      <c r="AE1447" s="53">
        <v>3</v>
      </c>
    </row>
    <row r="1448" spans="1:31" ht="27.75" x14ac:dyDescent="0.2">
      <c r="A1448" s="222"/>
      <c r="B1448" s="223"/>
      <c r="C1448" s="223"/>
      <c r="D1448" s="223"/>
      <c r="E1448"/>
      <c r="F1448" s="224"/>
      <c r="G1448"/>
      <c r="H1448"/>
      <c r="I1448" s="225"/>
      <c r="J1448" s="226"/>
      <c r="K1448"/>
      <c r="L1448"/>
      <c r="M1448"/>
      <c r="N1448"/>
      <c r="O1448" s="224"/>
      <c r="P1448"/>
      <c r="Q1448"/>
      <c r="R1448"/>
      <c r="S1448"/>
      <c r="T1448"/>
      <c r="U1448"/>
      <c r="V1448"/>
      <c r="W1448"/>
      <c r="Z1448"/>
      <c r="AC1448" s="228"/>
      <c r="AD1448"/>
    </row>
    <row r="1449" spans="1:31" ht="27.75" x14ac:dyDescent="0.2">
      <c r="A1449" s="222"/>
      <c r="B1449" s="223"/>
      <c r="C1449" s="223"/>
      <c r="D1449" s="223"/>
      <c r="E1449"/>
      <c r="F1449" s="224"/>
      <c r="G1449"/>
      <c r="H1449"/>
      <c r="I1449" s="225"/>
      <c r="J1449" s="226"/>
      <c r="K1449"/>
      <c r="L1449"/>
      <c r="M1449"/>
      <c r="N1449"/>
      <c r="O1449" s="224"/>
      <c r="P1449"/>
      <c r="Q1449"/>
      <c r="R1449"/>
      <c r="S1449"/>
      <c r="T1449"/>
      <c r="U1449"/>
      <c r="V1449"/>
      <c r="W1449"/>
      <c r="Z1449"/>
      <c r="AC1449" s="228"/>
      <c r="AD1449"/>
    </row>
    <row r="1450" spans="1:31" ht="27.75" x14ac:dyDescent="0.2">
      <c r="A1450" s="222">
        <v>214869</v>
      </c>
      <c r="B1450" s="223" t="s">
        <v>1337</v>
      </c>
      <c r="C1450" s="223" t="s">
        <v>74</v>
      </c>
      <c r="D1450" s="223" t="s">
        <v>222</v>
      </c>
      <c r="E1450" t="s">
        <v>374</v>
      </c>
      <c r="F1450" s="224">
        <v>35436</v>
      </c>
      <c r="G1450" t="s">
        <v>352</v>
      </c>
      <c r="H1450" t="s">
        <v>375</v>
      </c>
      <c r="I1450" s="225" t="s">
        <v>61</v>
      </c>
      <c r="J1450" s="226" t="s">
        <v>353</v>
      </c>
      <c r="K1450">
        <v>2015</v>
      </c>
      <c r="L1450" t="s">
        <v>364</v>
      </c>
      <c r="M1450"/>
      <c r="N1450"/>
      <c r="O1450" s="224"/>
      <c r="P1450"/>
      <c r="Q1450"/>
      <c r="R1450"/>
      <c r="S1450"/>
      <c r="T1450"/>
      <c r="U1450"/>
      <c r="V1450"/>
      <c r="W1450"/>
      <c r="Z1450"/>
      <c r="AC1450" s="228"/>
      <c r="AD1450"/>
      <c r="AE1450" s="53">
        <v>4</v>
      </c>
    </row>
    <row r="1451" spans="1:31" ht="27.75" x14ac:dyDescent="0.2">
      <c r="A1451" s="222"/>
      <c r="B1451" s="223"/>
      <c r="C1451" s="223"/>
      <c r="D1451" s="223"/>
      <c r="E1451"/>
      <c r="F1451" s="224"/>
      <c r="G1451"/>
      <c r="H1451"/>
      <c r="I1451" s="225"/>
      <c r="J1451" s="226"/>
      <c r="K1451"/>
      <c r="L1451"/>
      <c r="M1451"/>
      <c r="N1451"/>
      <c r="O1451" s="224"/>
      <c r="P1451"/>
      <c r="Q1451"/>
      <c r="R1451"/>
      <c r="S1451"/>
      <c r="T1451"/>
      <c r="U1451"/>
      <c r="V1451"/>
      <c r="W1451"/>
      <c r="Z1451"/>
      <c r="AC1451" s="228"/>
      <c r="AD1451"/>
    </row>
    <row r="1452" spans="1:31" ht="27.75" x14ac:dyDescent="0.2">
      <c r="A1452" s="222">
        <v>214871</v>
      </c>
      <c r="B1452" s="223" t="s">
        <v>1294</v>
      </c>
      <c r="C1452" s="223" t="s">
        <v>140</v>
      </c>
      <c r="D1452" s="223" t="s">
        <v>520</v>
      </c>
      <c r="E1452" t="s">
        <v>374</v>
      </c>
      <c r="F1452" s="224">
        <v>33675</v>
      </c>
      <c r="G1452" t="s">
        <v>789</v>
      </c>
      <c r="H1452" t="s">
        <v>375</v>
      </c>
      <c r="I1452" s="225" t="s">
        <v>61</v>
      </c>
      <c r="J1452" s="226" t="s">
        <v>353</v>
      </c>
      <c r="K1452">
        <v>2011</v>
      </c>
      <c r="L1452" t="s">
        <v>352</v>
      </c>
      <c r="M1452"/>
      <c r="N1452"/>
      <c r="O1452" s="224"/>
      <c r="P1452"/>
      <c r="Q1452"/>
      <c r="R1452"/>
      <c r="S1452"/>
      <c r="T1452"/>
      <c r="U1452"/>
      <c r="V1452"/>
      <c r="W1452"/>
      <c r="Z1452"/>
      <c r="AC1452" s="228"/>
      <c r="AD1452"/>
      <c r="AE1452" s="53">
        <v>4</v>
      </c>
    </row>
    <row r="1453" spans="1:31" ht="27.75" x14ac:dyDescent="0.2">
      <c r="A1453" s="222">
        <v>214873</v>
      </c>
      <c r="B1453" s="223" t="s">
        <v>1793</v>
      </c>
      <c r="C1453" s="223" t="s">
        <v>104</v>
      </c>
      <c r="D1453" s="223" t="s">
        <v>254</v>
      </c>
      <c r="E1453" t="s">
        <v>374</v>
      </c>
      <c r="F1453" s="224">
        <v>36190</v>
      </c>
      <c r="G1453" t="s">
        <v>789</v>
      </c>
      <c r="H1453" t="s">
        <v>375</v>
      </c>
      <c r="I1453" s="225" t="s">
        <v>61</v>
      </c>
      <c r="J1453" s="226" t="s">
        <v>353</v>
      </c>
      <c r="K1453">
        <v>2015</v>
      </c>
      <c r="L1453" t="s">
        <v>352</v>
      </c>
      <c r="M1453"/>
      <c r="N1453"/>
      <c r="O1453" s="224"/>
      <c r="P1453"/>
      <c r="Q1453"/>
      <c r="R1453"/>
      <c r="S1453"/>
      <c r="T1453"/>
      <c r="U1453"/>
      <c r="V1453"/>
      <c r="W1453"/>
      <c r="Z1453"/>
      <c r="AC1453" s="228"/>
      <c r="AD1453"/>
      <c r="AE1453" s="53">
        <v>3</v>
      </c>
    </row>
    <row r="1454" spans="1:31" ht="27.75" x14ac:dyDescent="0.2">
      <c r="A1454" s="222">
        <v>214874</v>
      </c>
      <c r="B1454" s="223" t="s">
        <v>2102</v>
      </c>
      <c r="C1454" s="223" t="s">
        <v>64</v>
      </c>
      <c r="D1454" s="223" t="s">
        <v>271</v>
      </c>
      <c r="E1454" t="s">
        <v>373</v>
      </c>
      <c r="F1454" s="224">
        <v>33620</v>
      </c>
      <c r="G1454" t="s">
        <v>789</v>
      </c>
      <c r="H1454" t="s">
        <v>380</v>
      </c>
      <c r="I1454" s="225" t="s">
        <v>61</v>
      </c>
      <c r="J1454" s="226" t="s">
        <v>353</v>
      </c>
      <c r="K1454">
        <v>2010</v>
      </c>
      <c r="L1454" t="s">
        <v>352</v>
      </c>
      <c r="M1454"/>
      <c r="N1454"/>
      <c r="O1454" s="224"/>
      <c r="P1454"/>
      <c r="Q1454"/>
      <c r="R1454"/>
      <c r="S1454"/>
      <c r="T1454"/>
      <c r="U1454"/>
      <c r="V1454"/>
      <c r="W1454"/>
      <c r="Z1454"/>
      <c r="AC1454" s="228"/>
      <c r="AD1454"/>
      <c r="AE1454" s="53">
        <v>5</v>
      </c>
    </row>
    <row r="1455" spans="1:31" ht="27.75" x14ac:dyDescent="0.2">
      <c r="A1455" s="222">
        <v>214880</v>
      </c>
      <c r="B1455" s="223" t="s">
        <v>1561</v>
      </c>
      <c r="C1455" s="223" t="s">
        <v>68</v>
      </c>
      <c r="D1455" s="223" t="s">
        <v>270</v>
      </c>
      <c r="E1455" t="s">
        <v>374</v>
      </c>
      <c r="F1455" s="224">
        <v>32774</v>
      </c>
      <c r="G1455" t="s">
        <v>1341</v>
      </c>
      <c r="H1455" t="s">
        <v>375</v>
      </c>
      <c r="I1455" s="225" t="s">
        <v>61</v>
      </c>
      <c r="J1455" s="226" t="s">
        <v>353</v>
      </c>
      <c r="K1455">
        <v>2007</v>
      </c>
      <c r="L1455" t="s">
        <v>354</v>
      </c>
      <c r="M1455"/>
      <c r="N1455"/>
      <c r="O1455" s="224"/>
      <c r="P1455"/>
      <c r="Q1455"/>
      <c r="R1455"/>
      <c r="S1455"/>
      <c r="T1455"/>
      <c r="U1455"/>
      <c r="V1455"/>
      <c r="W1455"/>
      <c r="Z1455"/>
      <c r="AC1455" s="228"/>
      <c r="AD1455"/>
      <c r="AE1455" s="53">
        <v>3</v>
      </c>
    </row>
    <row r="1456" spans="1:31" ht="27.75" x14ac:dyDescent="0.2">
      <c r="A1456" s="222"/>
      <c r="B1456" s="223"/>
      <c r="C1456" s="223"/>
      <c r="D1456" s="223"/>
      <c r="E1456"/>
      <c r="F1456" s="224"/>
      <c r="G1456"/>
      <c r="H1456"/>
      <c r="I1456" s="225"/>
      <c r="J1456" s="226"/>
      <c r="K1456"/>
      <c r="L1456"/>
      <c r="M1456"/>
      <c r="N1456"/>
      <c r="O1456" s="224"/>
      <c r="P1456"/>
      <c r="Q1456"/>
      <c r="R1456"/>
      <c r="S1456"/>
      <c r="T1456"/>
      <c r="U1456"/>
      <c r="V1456"/>
      <c r="W1456"/>
      <c r="Z1456"/>
      <c r="AC1456" s="228"/>
      <c r="AD1456"/>
    </row>
    <row r="1457" spans="1:31" ht="27.75" x14ac:dyDescent="0.2">
      <c r="A1457" s="222"/>
      <c r="B1457" s="223"/>
      <c r="C1457" s="223"/>
      <c r="D1457" s="223"/>
      <c r="E1457"/>
      <c r="F1457" s="224"/>
      <c r="G1457"/>
      <c r="H1457"/>
      <c r="I1457" s="225"/>
      <c r="J1457" s="226"/>
      <c r="K1457"/>
      <c r="L1457"/>
      <c r="M1457"/>
      <c r="N1457"/>
      <c r="O1457" s="224"/>
      <c r="P1457"/>
      <c r="Q1457"/>
      <c r="R1457"/>
      <c r="S1457"/>
      <c r="T1457"/>
      <c r="U1457"/>
      <c r="V1457"/>
      <c r="W1457"/>
      <c r="Z1457"/>
      <c r="AC1457" s="228"/>
      <c r="AD1457"/>
    </row>
    <row r="1458" spans="1:31" ht="27.75" x14ac:dyDescent="0.2">
      <c r="A1458" s="222">
        <v>214883</v>
      </c>
      <c r="B1458" s="223" t="s">
        <v>1278</v>
      </c>
      <c r="C1458" s="223" t="s">
        <v>166</v>
      </c>
      <c r="D1458" s="223" t="s">
        <v>247</v>
      </c>
      <c r="E1458" t="s">
        <v>373</v>
      </c>
      <c r="F1458" s="224">
        <v>32667</v>
      </c>
      <c r="G1458" t="s">
        <v>789</v>
      </c>
      <c r="H1458" t="s">
        <v>380</v>
      </c>
      <c r="I1458" s="225" t="s">
        <v>61</v>
      </c>
      <c r="J1458" s="226" t="s">
        <v>376</v>
      </c>
      <c r="K1458">
        <v>2015</v>
      </c>
      <c r="L1458" t="s">
        <v>352</v>
      </c>
      <c r="M1458"/>
      <c r="N1458"/>
      <c r="O1458" s="224"/>
      <c r="P1458"/>
      <c r="Q1458"/>
      <c r="R1458"/>
      <c r="S1458"/>
      <c r="T1458"/>
      <c r="U1458"/>
      <c r="V1458"/>
      <c r="W1458"/>
      <c r="Z1458"/>
      <c r="AC1458" s="228"/>
      <c r="AD1458"/>
      <c r="AE1458" s="53">
        <v>4</v>
      </c>
    </row>
    <row r="1459" spans="1:31" ht="27.75" x14ac:dyDescent="0.2">
      <c r="A1459" s="222"/>
      <c r="B1459" s="223"/>
      <c r="C1459" s="223"/>
      <c r="D1459" s="223"/>
      <c r="E1459"/>
      <c r="F1459" s="224"/>
      <c r="G1459"/>
      <c r="H1459"/>
      <c r="I1459" s="225"/>
      <c r="J1459" s="226"/>
      <c r="K1459"/>
      <c r="L1459"/>
      <c r="M1459"/>
      <c r="N1459"/>
      <c r="O1459" s="224"/>
      <c r="P1459"/>
      <c r="Q1459"/>
      <c r="R1459"/>
      <c r="S1459"/>
      <c r="T1459"/>
      <c r="U1459"/>
      <c r="V1459"/>
      <c r="W1459"/>
      <c r="Z1459"/>
      <c r="AC1459" s="228"/>
      <c r="AD1459"/>
    </row>
    <row r="1460" spans="1:31" ht="27.75" x14ac:dyDescent="0.2">
      <c r="A1460" s="222">
        <v>214888</v>
      </c>
      <c r="B1460" s="223" t="s">
        <v>2103</v>
      </c>
      <c r="C1460" s="223" t="s">
        <v>68</v>
      </c>
      <c r="D1460" s="223" t="s">
        <v>287</v>
      </c>
      <c r="E1460" t="s">
        <v>374</v>
      </c>
      <c r="F1460" s="224">
        <v>0</v>
      </c>
      <c r="G1460" t="s">
        <v>596</v>
      </c>
      <c r="H1460" t="s">
        <v>375</v>
      </c>
      <c r="I1460" s="225" t="s">
        <v>61</v>
      </c>
      <c r="J1460" s="226">
        <v>0</v>
      </c>
      <c r="K1460">
        <v>0</v>
      </c>
      <c r="L1460">
        <v>0</v>
      </c>
      <c r="M1460"/>
      <c r="N1460"/>
      <c r="O1460" s="224"/>
      <c r="P1460"/>
      <c r="Q1460"/>
      <c r="R1460"/>
      <c r="S1460"/>
      <c r="T1460"/>
      <c r="U1460"/>
      <c r="V1460"/>
      <c r="W1460"/>
      <c r="Z1460"/>
      <c r="AC1460" s="228"/>
      <c r="AD1460"/>
      <c r="AE1460" s="53">
        <v>4</v>
      </c>
    </row>
    <row r="1461" spans="1:31" ht="27.75" x14ac:dyDescent="0.2">
      <c r="A1461" s="222"/>
      <c r="B1461" s="223"/>
      <c r="C1461" s="223"/>
      <c r="D1461" s="223"/>
      <c r="E1461"/>
      <c r="F1461" s="224"/>
      <c r="G1461"/>
      <c r="H1461"/>
      <c r="I1461" s="225"/>
      <c r="J1461" s="226"/>
      <c r="K1461"/>
      <c r="L1461"/>
      <c r="M1461"/>
      <c r="N1461"/>
      <c r="O1461" s="224"/>
      <c r="P1461"/>
      <c r="Q1461"/>
      <c r="R1461"/>
      <c r="S1461"/>
      <c r="T1461"/>
      <c r="U1461"/>
      <c r="V1461"/>
      <c r="W1461"/>
      <c r="Z1461"/>
      <c r="AC1461" s="228"/>
      <c r="AD1461"/>
    </row>
    <row r="1462" spans="1:31" ht="27.75" x14ac:dyDescent="0.2">
      <c r="A1462" s="222"/>
      <c r="B1462" s="223"/>
      <c r="C1462" s="223"/>
      <c r="D1462" s="223"/>
      <c r="E1462"/>
      <c r="F1462" s="224"/>
      <c r="G1462"/>
      <c r="H1462"/>
      <c r="I1462" s="225"/>
      <c r="J1462" s="226"/>
      <c r="K1462"/>
      <c r="L1462"/>
      <c r="M1462"/>
      <c r="N1462"/>
      <c r="O1462" s="224"/>
      <c r="P1462"/>
      <c r="Q1462"/>
      <c r="R1462"/>
      <c r="S1462"/>
      <c r="T1462"/>
      <c r="U1462"/>
      <c r="V1462"/>
      <c r="W1462"/>
      <c r="Z1462"/>
      <c r="AC1462" s="228"/>
      <c r="AD1462"/>
    </row>
    <row r="1463" spans="1:31" ht="27.75" x14ac:dyDescent="0.2">
      <c r="A1463" s="222"/>
      <c r="B1463" s="223"/>
      <c r="C1463" s="223"/>
      <c r="D1463" s="223"/>
      <c r="E1463"/>
      <c r="F1463" s="224"/>
      <c r="G1463"/>
      <c r="H1463"/>
      <c r="I1463" s="225"/>
      <c r="J1463" s="226"/>
      <c r="K1463"/>
      <c r="L1463"/>
      <c r="M1463"/>
      <c r="N1463"/>
      <c r="O1463" s="224"/>
      <c r="P1463"/>
      <c r="Q1463"/>
      <c r="R1463"/>
      <c r="S1463"/>
      <c r="T1463"/>
      <c r="U1463"/>
      <c r="V1463"/>
      <c r="W1463"/>
      <c r="Z1463"/>
      <c r="AC1463" s="228"/>
      <c r="AD1463"/>
    </row>
    <row r="1464" spans="1:31" ht="27.75" x14ac:dyDescent="0.2">
      <c r="A1464" s="222"/>
      <c r="B1464" s="223"/>
      <c r="C1464" s="223"/>
      <c r="D1464" s="223"/>
      <c r="E1464"/>
      <c r="F1464" s="224"/>
      <c r="G1464"/>
      <c r="H1464"/>
      <c r="I1464" s="225"/>
      <c r="J1464" s="226"/>
      <c r="K1464"/>
      <c r="L1464"/>
      <c r="M1464"/>
      <c r="N1464"/>
      <c r="O1464" s="224"/>
      <c r="P1464"/>
      <c r="Q1464"/>
      <c r="R1464"/>
      <c r="S1464"/>
      <c r="T1464"/>
      <c r="U1464"/>
      <c r="V1464"/>
      <c r="W1464"/>
      <c r="Z1464"/>
      <c r="AC1464" s="228"/>
      <c r="AD1464"/>
    </row>
    <row r="1465" spans="1:31" ht="27.75" x14ac:dyDescent="0.2">
      <c r="A1465" s="222"/>
      <c r="B1465" s="223"/>
      <c r="C1465" s="223"/>
      <c r="D1465" s="223"/>
      <c r="E1465"/>
      <c r="F1465" s="224"/>
      <c r="G1465"/>
      <c r="H1465"/>
      <c r="I1465" s="225"/>
      <c r="J1465" s="226"/>
      <c r="K1465"/>
      <c r="L1465"/>
      <c r="M1465"/>
      <c r="N1465"/>
      <c r="O1465" s="224"/>
      <c r="P1465"/>
      <c r="Q1465"/>
      <c r="R1465"/>
      <c r="S1465"/>
      <c r="T1465"/>
      <c r="U1465"/>
      <c r="V1465"/>
      <c r="W1465"/>
      <c r="Z1465"/>
      <c r="AC1465" s="228"/>
      <c r="AD1465"/>
    </row>
    <row r="1466" spans="1:31" ht="27.75" x14ac:dyDescent="0.2">
      <c r="A1466" s="222"/>
      <c r="B1466" s="223"/>
      <c r="C1466" s="223"/>
      <c r="D1466" s="223"/>
      <c r="E1466"/>
      <c r="F1466" s="224"/>
      <c r="G1466"/>
      <c r="H1466"/>
      <c r="I1466" s="225"/>
      <c r="J1466" s="226"/>
      <c r="K1466"/>
      <c r="L1466"/>
      <c r="M1466"/>
      <c r="N1466"/>
      <c r="O1466" s="224"/>
      <c r="P1466"/>
      <c r="Q1466"/>
      <c r="R1466"/>
      <c r="S1466"/>
      <c r="T1466"/>
      <c r="U1466"/>
      <c r="V1466"/>
      <c r="W1466"/>
      <c r="Z1466"/>
      <c r="AC1466" s="228"/>
      <c r="AD1466"/>
    </row>
    <row r="1467" spans="1:31" ht="27.75" x14ac:dyDescent="0.2">
      <c r="A1467" s="222">
        <v>214897</v>
      </c>
      <c r="B1467" s="223" t="s">
        <v>995</v>
      </c>
      <c r="C1467" s="223" t="s">
        <v>71</v>
      </c>
      <c r="D1467" s="223" t="s">
        <v>2104</v>
      </c>
      <c r="E1467" t="s">
        <v>374</v>
      </c>
      <c r="F1467" s="224">
        <v>33283</v>
      </c>
      <c r="G1467" t="s">
        <v>789</v>
      </c>
      <c r="H1467" t="s">
        <v>375</v>
      </c>
      <c r="I1467" s="225" t="s">
        <v>61</v>
      </c>
      <c r="J1467" s="226" t="s">
        <v>376</v>
      </c>
      <c r="K1467">
        <v>2009</v>
      </c>
      <c r="L1467" t="s">
        <v>352</v>
      </c>
      <c r="M1467"/>
      <c r="N1467"/>
      <c r="O1467" s="224"/>
      <c r="P1467"/>
      <c r="Q1467"/>
      <c r="R1467"/>
      <c r="S1467"/>
      <c r="T1467"/>
      <c r="U1467"/>
      <c r="V1467"/>
      <c r="W1467"/>
      <c r="Z1467"/>
      <c r="AC1467" s="228"/>
      <c r="AD1467"/>
      <c r="AE1467" s="53">
        <v>5</v>
      </c>
    </row>
    <row r="1468" spans="1:31" ht="27.75" x14ac:dyDescent="0.2">
      <c r="A1468" s="222"/>
      <c r="B1468" s="223"/>
      <c r="C1468" s="223"/>
      <c r="D1468" s="223"/>
      <c r="E1468"/>
      <c r="F1468" s="224"/>
      <c r="G1468"/>
      <c r="H1468"/>
      <c r="I1468" s="225"/>
      <c r="J1468" s="226"/>
      <c r="K1468"/>
      <c r="L1468"/>
      <c r="M1468"/>
      <c r="N1468"/>
      <c r="O1468" s="224"/>
      <c r="P1468"/>
      <c r="Q1468"/>
      <c r="R1468"/>
      <c r="S1468"/>
      <c r="T1468"/>
      <c r="U1468"/>
      <c r="V1468"/>
      <c r="W1468"/>
      <c r="Z1468"/>
      <c r="AC1468" s="228"/>
      <c r="AD1468"/>
    </row>
    <row r="1469" spans="1:31" ht="27.75" x14ac:dyDescent="0.2">
      <c r="A1469" s="222"/>
      <c r="B1469" s="223"/>
      <c r="C1469" s="223"/>
      <c r="D1469" s="223"/>
      <c r="E1469"/>
      <c r="F1469" s="224"/>
      <c r="G1469"/>
      <c r="H1469"/>
      <c r="I1469" s="225"/>
      <c r="J1469" s="226"/>
      <c r="K1469"/>
      <c r="L1469"/>
      <c r="M1469"/>
      <c r="N1469"/>
      <c r="O1469" s="224"/>
      <c r="P1469"/>
      <c r="Q1469"/>
      <c r="R1469"/>
      <c r="S1469"/>
      <c r="T1469"/>
      <c r="U1469"/>
      <c r="V1469"/>
      <c r="W1469"/>
      <c r="Z1469"/>
      <c r="AC1469" s="228"/>
      <c r="AD1469"/>
    </row>
    <row r="1470" spans="1:31" ht="27.75" x14ac:dyDescent="0.2">
      <c r="A1470" s="222"/>
      <c r="B1470" s="223"/>
      <c r="C1470" s="223"/>
      <c r="D1470" s="223"/>
      <c r="E1470"/>
      <c r="F1470" s="224"/>
      <c r="G1470"/>
      <c r="H1470"/>
      <c r="I1470" s="225"/>
      <c r="J1470" s="226"/>
      <c r="K1470"/>
      <c r="L1470"/>
      <c r="M1470"/>
      <c r="N1470"/>
      <c r="O1470" s="224"/>
      <c r="P1470"/>
      <c r="Q1470"/>
      <c r="R1470"/>
      <c r="S1470"/>
      <c r="T1470"/>
      <c r="U1470"/>
      <c r="V1470"/>
      <c r="W1470"/>
      <c r="Z1470"/>
      <c r="AC1470" s="228"/>
      <c r="AD1470"/>
    </row>
    <row r="1471" spans="1:31" ht="27.75" x14ac:dyDescent="0.2">
      <c r="A1471" s="222">
        <v>214902</v>
      </c>
      <c r="B1471" s="223" t="s">
        <v>2105</v>
      </c>
      <c r="C1471" s="223" t="s">
        <v>1287</v>
      </c>
      <c r="D1471" s="223" t="s">
        <v>221</v>
      </c>
      <c r="E1471" t="s">
        <v>374</v>
      </c>
      <c r="F1471" s="224">
        <v>33213</v>
      </c>
      <c r="G1471" t="s">
        <v>832</v>
      </c>
      <c r="H1471" t="s">
        <v>375</v>
      </c>
      <c r="I1471" s="225" t="s">
        <v>61</v>
      </c>
      <c r="J1471" s="226" t="s">
        <v>376</v>
      </c>
      <c r="K1471">
        <v>2009</v>
      </c>
      <c r="L1471" t="s">
        <v>354</v>
      </c>
      <c r="M1471"/>
      <c r="N1471"/>
      <c r="O1471" s="224"/>
      <c r="P1471"/>
      <c r="Q1471"/>
      <c r="R1471"/>
      <c r="S1471"/>
      <c r="T1471"/>
      <c r="U1471"/>
      <c r="V1471"/>
      <c r="W1471"/>
      <c r="Z1471"/>
      <c r="AC1471" s="228"/>
      <c r="AD1471"/>
      <c r="AE1471" s="53">
        <v>4</v>
      </c>
    </row>
    <row r="1472" spans="1:31" ht="27.75" x14ac:dyDescent="0.2">
      <c r="A1472" s="222"/>
      <c r="B1472" s="223"/>
      <c r="C1472" s="223"/>
      <c r="D1472" s="223"/>
      <c r="E1472"/>
      <c r="F1472" s="224"/>
      <c r="G1472"/>
      <c r="H1472"/>
      <c r="I1472" s="225"/>
      <c r="J1472" s="226"/>
      <c r="K1472"/>
      <c r="L1472"/>
      <c r="M1472"/>
      <c r="N1472"/>
      <c r="O1472" s="224"/>
      <c r="P1472"/>
      <c r="Q1472"/>
      <c r="R1472"/>
      <c r="S1472"/>
      <c r="T1472"/>
      <c r="U1472"/>
      <c r="V1472"/>
      <c r="W1472"/>
      <c r="Z1472"/>
      <c r="AC1472" s="228"/>
      <c r="AD1472"/>
    </row>
    <row r="1473" spans="1:31" ht="27.75" x14ac:dyDescent="0.2">
      <c r="A1473" s="222"/>
      <c r="B1473" s="223"/>
      <c r="C1473" s="223"/>
      <c r="D1473" s="223"/>
      <c r="E1473"/>
      <c r="F1473" s="224"/>
      <c r="G1473"/>
      <c r="H1473"/>
      <c r="I1473" s="225"/>
      <c r="J1473" s="226"/>
      <c r="K1473"/>
      <c r="L1473"/>
      <c r="M1473"/>
      <c r="N1473"/>
      <c r="O1473" s="224"/>
      <c r="P1473"/>
      <c r="Q1473"/>
      <c r="R1473"/>
      <c r="S1473"/>
      <c r="T1473"/>
      <c r="U1473"/>
      <c r="V1473"/>
      <c r="W1473"/>
      <c r="Z1473"/>
      <c r="AC1473" s="228"/>
      <c r="AD1473"/>
    </row>
    <row r="1474" spans="1:31" ht="27.75" x14ac:dyDescent="0.2">
      <c r="A1474" s="222"/>
      <c r="B1474" s="223"/>
      <c r="C1474" s="223"/>
      <c r="D1474" s="223"/>
      <c r="E1474"/>
      <c r="F1474" s="224"/>
      <c r="G1474"/>
      <c r="H1474"/>
      <c r="I1474" s="225"/>
      <c r="J1474" s="226"/>
      <c r="K1474"/>
      <c r="L1474"/>
      <c r="M1474"/>
      <c r="N1474"/>
      <c r="O1474" s="224"/>
      <c r="P1474"/>
      <c r="Q1474"/>
      <c r="R1474"/>
      <c r="S1474"/>
      <c r="T1474"/>
      <c r="U1474"/>
      <c r="V1474"/>
      <c r="W1474"/>
      <c r="Z1474"/>
      <c r="AC1474" s="228"/>
      <c r="AD1474"/>
    </row>
    <row r="1475" spans="1:31" ht="27.75" x14ac:dyDescent="0.2">
      <c r="A1475" s="222"/>
      <c r="B1475" s="223"/>
      <c r="C1475" s="223"/>
      <c r="D1475" s="223"/>
      <c r="E1475"/>
      <c r="F1475" s="224"/>
      <c r="G1475"/>
      <c r="H1475"/>
      <c r="I1475" s="225"/>
      <c r="J1475" s="226"/>
      <c r="K1475"/>
      <c r="L1475"/>
      <c r="M1475"/>
      <c r="N1475"/>
      <c r="O1475" s="224"/>
      <c r="P1475"/>
      <c r="Q1475"/>
      <c r="R1475"/>
      <c r="S1475"/>
      <c r="T1475"/>
      <c r="U1475"/>
      <c r="V1475"/>
      <c r="W1475"/>
      <c r="Z1475"/>
      <c r="AC1475" s="228"/>
      <c r="AD1475"/>
    </row>
    <row r="1476" spans="1:31" ht="27.75" x14ac:dyDescent="0.2">
      <c r="A1476" s="222"/>
      <c r="B1476" s="223"/>
      <c r="C1476" s="223"/>
      <c r="D1476" s="223"/>
      <c r="E1476"/>
      <c r="F1476" s="224"/>
      <c r="G1476"/>
      <c r="H1476"/>
      <c r="I1476" s="225"/>
      <c r="J1476" s="226"/>
      <c r="K1476"/>
      <c r="L1476"/>
      <c r="M1476"/>
      <c r="N1476"/>
      <c r="O1476" s="224"/>
      <c r="P1476"/>
      <c r="Q1476"/>
      <c r="R1476"/>
      <c r="S1476"/>
      <c r="T1476"/>
      <c r="U1476"/>
      <c r="V1476"/>
      <c r="W1476"/>
      <c r="Z1476"/>
      <c r="AC1476" s="228"/>
      <c r="AD1476"/>
    </row>
    <row r="1477" spans="1:31" ht="27.75" x14ac:dyDescent="0.2">
      <c r="A1477" s="222">
        <v>214916</v>
      </c>
      <c r="B1477" s="223" t="s">
        <v>1298</v>
      </c>
      <c r="C1477" s="223" t="s">
        <v>863</v>
      </c>
      <c r="D1477" s="223" t="s">
        <v>838</v>
      </c>
      <c r="E1477" t="s">
        <v>374</v>
      </c>
      <c r="F1477" s="224">
        <v>33970</v>
      </c>
      <c r="G1477" t="s">
        <v>1299</v>
      </c>
      <c r="H1477" t="s">
        <v>375</v>
      </c>
      <c r="I1477" s="225" t="s">
        <v>61</v>
      </c>
      <c r="J1477" s="226" t="s">
        <v>376</v>
      </c>
      <c r="K1477">
        <v>2010</v>
      </c>
      <c r="L1477" t="s">
        <v>364</v>
      </c>
      <c r="M1477"/>
      <c r="N1477"/>
      <c r="O1477" s="224"/>
      <c r="P1477"/>
      <c r="Q1477"/>
      <c r="R1477"/>
      <c r="S1477"/>
      <c r="T1477"/>
      <c r="U1477"/>
      <c r="V1477"/>
      <c r="W1477"/>
      <c r="Z1477"/>
      <c r="AC1477" s="228"/>
      <c r="AD1477"/>
      <c r="AE1477" s="53">
        <v>4</v>
      </c>
    </row>
    <row r="1478" spans="1:31" ht="27.75" x14ac:dyDescent="0.2">
      <c r="A1478" s="222">
        <v>214917</v>
      </c>
      <c r="B1478" s="223" t="s">
        <v>1377</v>
      </c>
      <c r="C1478" s="223" t="s">
        <v>127</v>
      </c>
      <c r="D1478" s="223" t="s">
        <v>275</v>
      </c>
      <c r="E1478" t="s">
        <v>374</v>
      </c>
      <c r="F1478" s="224">
        <v>36171</v>
      </c>
      <c r="G1478" t="s">
        <v>352</v>
      </c>
      <c r="H1478" t="s">
        <v>375</v>
      </c>
      <c r="I1478" s="225" t="s">
        <v>61</v>
      </c>
      <c r="J1478" s="226" t="s">
        <v>353</v>
      </c>
      <c r="K1478">
        <v>2016</v>
      </c>
      <c r="L1478" t="s">
        <v>361</v>
      </c>
      <c r="M1478"/>
      <c r="N1478"/>
      <c r="O1478" s="224"/>
      <c r="P1478"/>
      <c r="Q1478"/>
      <c r="R1478"/>
      <c r="S1478"/>
      <c r="T1478"/>
      <c r="U1478"/>
      <c r="V1478"/>
      <c r="W1478"/>
      <c r="Z1478"/>
      <c r="AC1478" s="228"/>
      <c r="AD1478"/>
      <c r="AE1478" s="53">
        <v>4</v>
      </c>
    </row>
    <row r="1479" spans="1:31" ht="27.75" x14ac:dyDescent="0.2">
      <c r="A1479" s="222"/>
      <c r="B1479" s="223"/>
      <c r="C1479" s="223"/>
      <c r="D1479" s="223"/>
      <c r="E1479"/>
      <c r="F1479" s="224"/>
      <c r="G1479"/>
      <c r="H1479"/>
      <c r="I1479" s="225"/>
      <c r="J1479" s="226"/>
      <c r="K1479"/>
      <c r="L1479"/>
      <c r="M1479"/>
      <c r="N1479"/>
      <c r="O1479" s="224"/>
      <c r="P1479"/>
      <c r="Q1479"/>
      <c r="R1479"/>
      <c r="S1479"/>
      <c r="T1479"/>
      <c r="U1479"/>
      <c r="V1479"/>
      <c r="W1479"/>
      <c r="Z1479"/>
      <c r="AC1479" s="228"/>
      <c r="AD1479"/>
    </row>
    <row r="1480" spans="1:31" ht="27.75" x14ac:dyDescent="0.2">
      <c r="A1480" s="222">
        <v>214919</v>
      </c>
      <c r="B1480" s="223" t="s">
        <v>966</v>
      </c>
      <c r="C1480" s="223" t="s">
        <v>68</v>
      </c>
      <c r="D1480" s="223" t="s">
        <v>454</v>
      </c>
      <c r="E1480" t="s">
        <v>374</v>
      </c>
      <c r="F1480" s="224">
        <v>32436</v>
      </c>
      <c r="G1480" t="s">
        <v>967</v>
      </c>
      <c r="H1480" t="s">
        <v>375</v>
      </c>
      <c r="I1480" s="225" t="s">
        <v>61</v>
      </c>
      <c r="J1480" s="226" t="s">
        <v>376</v>
      </c>
      <c r="K1480">
        <v>2010</v>
      </c>
      <c r="L1480" t="s">
        <v>352</v>
      </c>
      <c r="M1480"/>
      <c r="N1480"/>
      <c r="O1480" s="224"/>
      <c r="P1480"/>
      <c r="Q1480"/>
      <c r="R1480"/>
      <c r="S1480"/>
      <c r="T1480"/>
      <c r="U1480"/>
      <c r="V1480"/>
      <c r="W1480"/>
      <c r="Z1480"/>
      <c r="AC1480" s="227"/>
      <c r="AD1480"/>
      <c r="AE1480" s="53">
        <v>6</v>
      </c>
    </row>
    <row r="1481" spans="1:31" ht="27.75" x14ac:dyDescent="0.2">
      <c r="A1481" s="222">
        <v>214923</v>
      </c>
      <c r="B1481" s="223" t="s">
        <v>1315</v>
      </c>
      <c r="C1481" s="223" t="s">
        <v>71</v>
      </c>
      <c r="D1481" s="223" t="s">
        <v>501</v>
      </c>
      <c r="E1481" t="s">
        <v>374</v>
      </c>
      <c r="F1481" s="224">
        <v>34537</v>
      </c>
      <c r="G1481" t="s">
        <v>904</v>
      </c>
      <c r="H1481" t="s">
        <v>375</v>
      </c>
      <c r="I1481" s="225" t="s">
        <v>61</v>
      </c>
      <c r="J1481" s="226" t="s">
        <v>376</v>
      </c>
      <c r="K1481">
        <v>2013</v>
      </c>
      <c r="L1481" t="s">
        <v>600</v>
      </c>
      <c r="M1481"/>
      <c r="N1481"/>
      <c r="O1481" s="224"/>
      <c r="P1481"/>
      <c r="Q1481"/>
      <c r="R1481"/>
      <c r="S1481"/>
      <c r="T1481"/>
      <c r="U1481"/>
      <c r="V1481"/>
      <c r="W1481"/>
      <c r="Z1481"/>
      <c r="AC1481" s="228"/>
      <c r="AD1481"/>
      <c r="AE1481" s="53">
        <v>4</v>
      </c>
    </row>
    <row r="1482" spans="1:31" ht="27.75" x14ac:dyDescent="0.2">
      <c r="A1482" s="222"/>
      <c r="B1482" s="223"/>
      <c r="C1482" s="223"/>
      <c r="D1482" s="223"/>
      <c r="E1482"/>
      <c r="F1482" s="224"/>
      <c r="G1482"/>
      <c r="H1482"/>
      <c r="I1482" s="225"/>
      <c r="J1482" s="226"/>
      <c r="K1482"/>
      <c r="L1482"/>
      <c r="M1482"/>
      <c r="N1482"/>
      <c r="O1482" s="224"/>
      <c r="P1482"/>
      <c r="Q1482"/>
      <c r="R1482"/>
      <c r="S1482"/>
      <c r="T1482"/>
      <c r="U1482"/>
      <c r="V1482"/>
      <c r="W1482"/>
      <c r="Z1482"/>
      <c r="AC1482" s="228"/>
      <c r="AD1482"/>
    </row>
    <row r="1483" spans="1:31" ht="27.75" x14ac:dyDescent="0.2">
      <c r="A1483" s="222"/>
      <c r="B1483" s="223"/>
      <c r="C1483" s="223"/>
      <c r="D1483" s="223"/>
      <c r="E1483"/>
      <c r="F1483" s="224"/>
      <c r="G1483"/>
      <c r="H1483"/>
      <c r="I1483" s="225"/>
      <c r="J1483" s="226"/>
      <c r="K1483"/>
      <c r="L1483"/>
      <c r="M1483"/>
      <c r="N1483"/>
      <c r="O1483" s="224"/>
      <c r="P1483"/>
      <c r="Q1483"/>
      <c r="R1483"/>
      <c r="S1483"/>
      <c r="T1483"/>
      <c r="U1483"/>
      <c r="V1483"/>
      <c r="W1483"/>
      <c r="Z1483"/>
      <c r="AC1483" s="228"/>
      <c r="AD1483"/>
    </row>
    <row r="1484" spans="1:31" ht="27.75" x14ac:dyDescent="0.2">
      <c r="A1484" s="222"/>
      <c r="B1484" s="223"/>
      <c r="C1484" s="223"/>
      <c r="D1484" s="223"/>
      <c r="E1484"/>
      <c r="F1484" s="224"/>
      <c r="G1484"/>
      <c r="H1484"/>
      <c r="I1484" s="225"/>
      <c r="J1484" s="226"/>
      <c r="K1484"/>
      <c r="L1484"/>
      <c r="M1484"/>
      <c r="N1484"/>
      <c r="O1484" s="224"/>
      <c r="P1484"/>
      <c r="Q1484"/>
      <c r="R1484"/>
      <c r="S1484"/>
      <c r="T1484"/>
      <c r="U1484"/>
      <c r="V1484"/>
      <c r="W1484"/>
      <c r="Z1484"/>
      <c r="AC1484" s="228"/>
      <c r="AD1484"/>
    </row>
    <row r="1485" spans="1:31" ht="27.75" x14ac:dyDescent="0.2">
      <c r="A1485" s="222">
        <v>214931</v>
      </c>
      <c r="B1485" s="223" t="s">
        <v>1140</v>
      </c>
      <c r="C1485" s="223" t="s">
        <v>72</v>
      </c>
      <c r="D1485" s="223" t="s">
        <v>712</v>
      </c>
      <c r="E1485" t="s">
        <v>374</v>
      </c>
      <c r="F1485" s="224">
        <v>35808</v>
      </c>
      <c r="G1485" t="s">
        <v>789</v>
      </c>
      <c r="H1485" t="s">
        <v>375</v>
      </c>
      <c r="I1485" s="225" t="s">
        <v>61</v>
      </c>
      <c r="J1485" s="226">
        <v>0</v>
      </c>
      <c r="K1485">
        <v>0</v>
      </c>
      <c r="L1485">
        <v>0</v>
      </c>
      <c r="M1485"/>
      <c r="N1485"/>
      <c r="O1485" s="224"/>
      <c r="P1485"/>
      <c r="Q1485"/>
      <c r="R1485"/>
      <c r="S1485"/>
      <c r="T1485"/>
      <c r="U1485"/>
      <c r="V1485"/>
      <c r="W1485"/>
      <c r="Z1485"/>
      <c r="AC1485" s="228"/>
      <c r="AD1485"/>
      <c r="AE1485" s="53">
        <v>4</v>
      </c>
    </row>
    <row r="1486" spans="1:31" ht="27.75" x14ac:dyDescent="0.2">
      <c r="A1486" s="222"/>
      <c r="B1486" s="223"/>
      <c r="C1486" s="223"/>
      <c r="D1486" s="223"/>
      <c r="E1486"/>
      <c r="F1486" s="224"/>
      <c r="G1486"/>
      <c r="H1486"/>
      <c r="I1486" s="225"/>
      <c r="J1486" s="226"/>
      <c r="K1486"/>
      <c r="L1486"/>
      <c r="M1486"/>
      <c r="N1486"/>
      <c r="O1486" s="224"/>
      <c r="P1486"/>
      <c r="Q1486"/>
      <c r="R1486"/>
      <c r="S1486"/>
      <c r="T1486"/>
      <c r="U1486"/>
      <c r="V1486"/>
      <c r="W1486"/>
      <c r="Z1486"/>
      <c r="AC1486" s="228"/>
      <c r="AD1486"/>
    </row>
    <row r="1487" spans="1:31" ht="27.75" x14ac:dyDescent="0.2">
      <c r="A1487" s="222"/>
      <c r="B1487" s="223"/>
      <c r="C1487" s="223"/>
      <c r="D1487" s="223"/>
      <c r="E1487"/>
      <c r="F1487" s="224"/>
      <c r="G1487"/>
      <c r="H1487"/>
      <c r="I1487" s="225"/>
      <c r="J1487" s="226"/>
      <c r="K1487"/>
      <c r="L1487"/>
      <c r="M1487"/>
      <c r="N1487"/>
      <c r="O1487" s="224"/>
      <c r="P1487"/>
      <c r="Q1487"/>
      <c r="R1487"/>
      <c r="S1487"/>
      <c r="T1487"/>
      <c r="U1487"/>
      <c r="V1487"/>
      <c r="W1487"/>
      <c r="Z1487"/>
      <c r="AC1487" s="228"/>
      <c r="AD1487"/>
    </row>
    <row r="1488" spans="1:31" ht="27.75" x14ac:dyDescent="0.2">
      <c r="A1488" s="222"/>
      <c r="B1488" s="223"/>
      <c r="C1488" s="223"/>
      <c r="D1488" s="223"/>
      <c r="E1488"/>
      <c r="F1488" s="224"/>
      <c r="G1488"/>
      <c r="H1488"/>
      <c r="I1488" s="225"/>
      <c r="J1488" s="226"/>
      <c r="K1488"/>
      <c r="L1488"/>
      <c r="M1488"/>
      <c r="N1488"/>
      <c r="O1488" s="224"/>
      <c r="P1488"/>
      <c r="Q1488"/>
      <c r="R1488"/>
      <c r="S1488"/>
      <c r="T1488"/>
      <c r="U1488"/>
      <c r="V1488"/>
      <c r="W1488"/>
      <c r="Z1488"/>
      <c r="AC1488" s="228"/>
      <c r="AD1488"/>
    </row>
    <row r="1489" spans="1:31" ht="27.75" x14ac:dyDescent="0.2">
      <c r="A1489" s="222"/>
      <c r="B1489" s="223"/>
      <c r="C1489" s="223"/>
      <c r="D1489" s="223"/>
      <c r="E1489"/>
      <c r="F1489" s="224"/>
      <c r="G1489"/>
      <c r="H1489"/>
      <c r="I1489" s="225"/>
      <c r="J1489" s="226"/>
      <c r="K1489"/>
      <c r="L1489"/>
      <c r="M1489"/>
      <c r="N1489"/>
      <c r="O1489" s="224"/>
      <c r="P1489"/>
      <c r="Q1489"/>
      <c r="R1489"/>
      <c r="S1489"/>
      <c r="T1489"/>
      <c r="U1489"/>
      <c r="V1489"/>
      <c r="W1489"/>
      <c r="Z1489"/>
      <c r="AC1489" s="228"/>
      <c r="AD1489"/>
    </row>
    <row r="1490" spans="1:31" ht="27.75" x14ac:dyDescent="0.2">
      <c r="A1490" s="222"/>
      <c r="B1490" s="223"/>
      <c r="C1490" s="223"/>
      <c r="D1490" s="223"/>
      <c r="E1490"/>
      <c r="F1490" s="224"/>
      <c r="G1490"/>
      <c r="H1490"/>
      <c r="I1490" s="225"/>
      <c r="J1490" s="226"/>
      <c r="K1490"/>
      <c r="L1490"/>
      <c r="M1490"/>
      <c r="N1490"/>
      <c r="O1490" s="224"/>
      <c r="P1490"/>
      <c r="Q1490"/>
      <c r="R1490"/>
      <c r="S1490"/>
      <c r="T1490"/>
      <c r="U1490"/>
      <c r="V1490"/>
      <c r="W1490"/>
      <c r="Z1490"/>
      <c r="AC1490" s="228"/>
      <c r="AD1490"/>
    </row>
    <row r="1491" spans="1:31" ht="27.75" x14ac:dyDescent="0.2">
      <c r="A1491" s="222">
        <v>214947</v>
      </c>
      <c r="B1491" s="223" t="s">
        <v>1016</v>
      </c>
      <c r="C1491" s="223" t="s">
        <v>71</v>
      </c>
      <c r="D1491" s="223" t="s">
        <v>454</v>
      </c>
      <c r="E1491" t="s">
        <v>374</v>
      </c>
      <c r="F1491" s="224">
        <v>33970</v>
      </c>
      <c r="G1491" t="s">
        <v>1017</v>
      </c>
      <c r="H1491" t="s">
        <v>375</v>
      </c>
      <c r="I1491" s="225" t="s">
        <v>61</v>
      </c>
      <c r="J1491" s="226">
        <v>0</v>
      </c>
      <c r="K1491">
        <v>0</v>
      </c>
      <c r="L1491">
        <v>0</v>
      </c>
      <c r="M1491"/>
      <c r="N1491"/>
      <c r="O1491" s="224"/>
      <c r="P1491"/>
      <c r="Q1491"/>
      <c r="R1491"/>
      <c r="S1491"/>
      <c r="T1491"/>
      <c r="U1491"/>
      <c r="V1491"/>
      <c r="W1491"/>
      <c r="Z1491"/>
      <c r="AC1491" s="227"/>
      <c r="AD1491"/>
      <c r="AE1491" s="53">
        <v>6</v>
      </c>
    </row>
    <row r="1492" spans="1:31" ht="27.75" x14ac:dyDescent="0.2">
      <c r="A1492" s="222"/>
      <c r="B1492" s="223"/>
      <c r="C1492" s="223"/>
      <c r="D1492" s="223"/>
      <c r="E1492"/>
      <c r="F1492" s="224"/>
      <c r="G1492"/>
      <c r="H1492"/>
      <c r="I1492" s="225"/>
      <c r="J1492" s="226"/>
      <c r="K1492"/>
      <c r="L1492"/>
      <c r="M1492"/>
      <c r="N1492"/>
      <c r="O1492" s="224"/>
      <c r="P1492"/>
      <c r="Q1492"/>
      <c r="R1492"/>
      <c r="S1492"/>
      <c r="T1492"/>
      <c r="U1492"/>
      <c r="V1492"/>
      <c r="W1492"/>
      <c r="Z1492"/>
      <c r="AC1492" s="228"/>
      <c r="AD1492"/>
    </row>
    <row r="1493" spans="1:31" ht="27.75" x14ac:dyDescent="0.2">
      <c r="A1493" s="222"/>
      <c r="B1493" s="223"/>
      <c r="C1493" s="223"/>
      <c r="D1493" s="223"/>
      <c r="E1493"/>
      <c r="F1493" s="224"/>
      <c r="G1493"/>
      <c r="H1493"/>
      <c r="I1493" s="225"/>
      <c r="J1493" s="226"/>
      <c r="K1493"/>
      <c r="L1493"/>
      <c r="M1493"/>
      <c r="N1493"/>
      <c r="O1493" s="224"/>
      <c r="P1493"/>
      <c r="Q1493"/>
      <c r="R1493"/>
      <c r="S1493"/>
      <c r="T1493"/>
      <c r="U1493"/>
      <c r="V1493"/>
      <c r="W1493"/>
      <c r="Z1493"/>
      <c r="AC1493" s="228"/>
      <c r="AD1493"/>
    </row>
    <row r="1494" spans="1:31" ht="27.75" x14ac:dyDescent="0.2">
      <c r="A1494" s="222"/>
      <c r="B1494" s="223"/>
      <c r="C1494" s="223"/>
      <c r="D1494" s="223"/>
      <c r="E1494"/>
      <c r="F1494" s="224"/>
      <c r="G1494"/>
      <c r="H1494"/>
      <c r="I1494" s="225"/>
      <c r="J1494" s="226"/>
      <c r="K1494"/>
      <c r="L1494"/>
      <c r="M1494"/>
      <c r="N1494"/>
      <c r="O1494" s="224"/>
      <c r="P1494"/>
      <c r="Q1494"/>
      <c r="R1494"/>
      <c r="S1494"/>
      <c r="T1494"/>
      <c r="U1494"/>
      <c r="V1494"/>
      <c r="W1494"/>
      <c r="Z1494"/>
      <c r="AC1494" s="228"/>
      <c r="AD1494"/>
    </row>
    <row r="1495" spans="1:31" ht="27.75" x14ac:dyDescent="0.2">
      <c r="A1495" s="222"/>
      <c r="B1495" s="223"/>
      <c r="C1495" s="223"/>
      <c r="D1495" s="223"/>
      <c r="E1495"/>
      <c r="F1495" s="224"/>
      <c r="G1495"/>
      <c r="H1495"/>
      <c r="I1495" s="225"/>
      <c r="J1495" s="226"/>
      <c r="K1495"/>
      <c r="L1495"/>
      <c r="M1495"/>
      <c r="N1495"/>
      <c r="O1495" s="224"/>
      <c r="P1495"/>
      <c r="Q1495"/>
      <c r="R1495"/>
      <c r="S1495"/>
      <c r="T1495"/>
      <c r="U1495"/>
      <c r="V1495"/>
      <c r="W1495"/>
      <c r="Z1495"/>
      <c r="AC1495" s="228"/>
      <c r="AD1495"/>
    </row>
    <row r="1496" spans="1:31" ht="27.75" x14ac:dyDescent="0.2">
      <c r="A1496" s="222">
        <v>214961</v>
      </c>
      <c r="B1496" s="223" t="s">
        <v>988</v>
      </c>
      <c r="C1496" s="223" t="s">
        <v>71</v>
      </c>
      <c r="D1496" s="223" t="s">
        <v>235</v>
      </c>
      <c r="E1496" t="s">
        <v>373</v>
      </c>
      <c r="F1496" s="224">
        <v>33107</v>
      </c>
      <c r="G1496" t="s">
        <v>789</v>
      </c>
      <c r="H1496" t="s">
        <v>375</v>
      </c>
      <c r="I1496" s="225" t="s">
        <v>61</v>
      </c>
      <c r="J1496" s="226" t="s">
        <v>376</v>
      </c>
      <c r="K1496">
        <v>2009</v>
      </c>
      <c r="L1496" t="s">
        <v>352</v>
      </c>
      <c r="M1496"/>
      <c r="N1496"/>
      <c r="O1496" s="224"/>
      <c r="P1496"/>
      <c r="Q1496"/>
      <c r="R1496"/>
      <c r="S1496"/>
      <c r="T1496"/>
      <c r="U1496"/>
      <c r="V1496"/>
      <c r="W1496"/>
      <c r="Z1496"/>
      <c r="AC1496" s="228"/>
      <c r="AD1496"/>
      <c r="AE1496" s="53">
        <v>6</v>
      </c>
    </row>
    <row r="1497" spans="1:31" ht="27.75" x14ac:dyDescent="0.2">
      <c r="A1497" s="222">
        <v>214962</v>
      </c>
      <c r="B1497" s="223" t="s">
        <v>1378</v>
      </c>
      <c r="C1497" s="223" t="s">
        <v>88</v>
      </c>
      <c r="D1497" s="223" t="s">
        <v>2106</v>
      </c>
      <c r="E1497" t="s">
        <v>373</v>
      </c>
      <c r="F1497" s="224">
        <v>36183</v>
      </c>
      <c r="G1497" t="s">
        <v>817</v>
      </c>
      <c r="H1497" t="s">
        <v>375</v>
      </c>
      <c r="I1497" s="225" t="s">
        <v>61</v>
      </c>
      <c r="J1497" s="226" t="s">
        <v>353</v>
      </c>
      <c r="K1497">
        <v>2016</v>
      </c>
      <c r="L1497" t="s">
        <v>352</v>
      </c>
      <c r="M1497"/>
      <c r="N1497"/>
      <c r="O1497" s="224"/>
      <c r="P1497"/>
      <c r="Q1497"/>
      <c r="R1497"/>
      <c r="S1497"/>
      <c r="T1497"/>
      <c r="U1497"/>
      <c r="V1497"/>
      <c r="W1497"/>
      <c r="Z1497"/>
      <c r="AC1497" s="228"/>
      <c r="AD1497"/>
      <c r="AE1497" s="53">
        <v>4</v>
      </c>
    </row>
    <row r="1498" spans="1:31" ht="27.75" x14ac:dyDescent="0.2">
      <c r="A1498" s="222"/>
      <c r="B1498" s="223"/>
      <c r="C1498" s="223"/>
      <c r="D1498" s="223"/>
      <c r="E1498"/>
      <c r="F1498" s="224"/>
      <c r="G1498"/>
      <c r="H1498"/>
      <c r="I1498" s="225"/>
      <c r="J1498" s="226"/>
      <c r="K1498"/>
      <c r="L1498"/>
      <c r="M1498"/>
      <c r="N1498"/>
      <c r="O1498" s="224"/>
      <c r="P1498"/>
      <c r="Q1498"/>
      <c r="R1498"/>
      <c r="S1498"/>
      <c r="T1498"/>
      <c r="U1498"/>
      <c r="V1498"/>
      <c r="W1498"/>
      <c r="Z1498"/>
      <c r="AC1498" s="228"/>
      <c r="AD1498"/>
    </row>
    <row r="1499" spans="1:31" ht="27.75" x14ac:dyDescent="0.2">
      <c r="A1499" s="222">
        <v>214966</v>
      </c>
      <c r="B1499" s="223" t="s">
        <v>1572</v>
      </c>
      <c r="C1499" s="223" t="s">
        <v>155</v>
      </c>
      <c r="D1499" s="223" t="s">
        <v>305</v>
      </c>
      <c r="E1499" t="s">
        <v>374</v>
      </c>
      <c r="F1499" s="224">
        <v>33251</v>
      </c>
      <c r="G1499" t="s">
        <v>789</v>
      </c>
      <c r="H1499" t="s">
        <v>375</v>
      </c>
      <c r="I1499" s="225" t="s">
        <v>61</v>
      </c>
      <c r="J1499" s="226" t="s">
        <v>376</v>
      </c>
      <c r="K1499">
        <v>2008</v>
      </c>
      <c r="L1499" t="s">
        <v>352</v>
      </c>
      <c r="M1499"/>
      <c r="N1499"/>
      <c r="O1499" s="224"/>
      <c r="P1499"/>
      <c r="Q1499"/>
      <c r="R1499"/>
      <c r="S1499"/>
      <c r="T1499"/>
      <c r="U1499"/>
      <c r="V1499"/>
      <c r="W1499"/>
      <c r="Z1499"/>
      <c r="AC1499" s="228"/>
      <c r="AD1499"/>
      <c r="AE1499" s="53">
        <v>5</v>
      </c>
    </row>
    <row r="1500" spans="1:31" ht="27.75" x14ac:dyDescent="0.2">
      <c r="A1500" s="222"/>
      <c r="B1500" s="223"/>
      <c r="C1500" s="223"/>
      <c r="D1500" s="223"/>
      <c r="E1500"/>
      <c r="F1500" s="224"/>
      <c r="G1500"/>
      <c r="H1500"/>
      <c r="I1500" s="225"/>
      <c r="J1500" s="226"/>
      <c r="K1500"/>
      <c r="L1500"/>
      <c r="M1500"/>
      <c r="N1500"/>
      <c r="O1500" s="224"/>
      <c r="P1500"/>
      <c r="Q1500"/>
      <c r="R1500"/>
      <c r="S1500"/>
      <c r="T1500"/>
      <c r="U1500"/>
      <c r="V1500"/>
      <c r="W1500"/>
      <c r="Z1500"/>
      <c r="AC1500" s="228"/>
      <c r="AD1500"/>
    </row>
    <row r="1501" spans="1:31" ht="27.75" x14ac:dyDescent="0.2">
      <c r="A1501" s="222">
        <v>214971</v>
      </c>
      <c r="B1501" s="223" t="s">
        <v>1144</v>
      </c>
      <c r="C1501" s="223" t="s">
        <v>181</v>
      </c>
      <c r="D1501" s="223" t="s">
        <v>269</v>
      </c>
      <c r="E1501" t="s">
        <v>374</v>
      </c>
      <c r="F1501" s="224">
        <v>35860</v>
      </c>
      <c r="G1501" t="s">
        <v>809</v>
      </c>
      <c r="H1501" t="s">
        <v>375</v>
      </c>
      <c r="I1501" s="225" t="s">
        <v>61</v>
      </c>
      <c r="J1501" s="226">
        <v>0</v>
      </c>
      <c r="K1501">
        <v>0</v>
      </c>
      <c r="L1501">
        <v>0</v>
      </c>
      <c r="M1501"/>
      <c r="N1501"/>
      <c r="O1501" s="224"/>
      <c r="P1501"/>
      <c r="Q1501"/>
      <c r="R1501"/>
      <c r="S1501"/>
      <c r="T1501"/>
      <c r="U1501"/>
      <c r="V1501"/>
      <c r="W1501"/>
      <c r="Z1501"/>
      <c r="AC1501" s="228"/>
      <c r="AD1501"/>
      <c r="AE1501" s="53">
        <v>5</v>
      </c>
    </row>
    <row r="1502" spans="1:31" ht="27.75" x14ac:dyDescent="0.2">
      <c r="A1502" s="222"/>
      <c r="B1502" s="223"/>
      <c r="C1502" s="223"/>
      <c r="D1502" s="223"/>
      <c r="E1502"/>
      <c r="F1502" s="224"/>
      <c r="G1502"/>
      <c r="H1502"/>
      <c r="I1502" s="225"/>
      <c r="J1502" s="226"/>
      <c r="K1502"/>
      <c r="L1502"/>
      <c r="M1502"/>
      <c r="N1502"/>
      <c r="O1502" s="224"/>
      <c r="P1502"/>
      <c r="Q1502"/>
      <c r="R1502"/>
      <c r="S1502"/>
      <c r="T1502"/>
      <c r="U1502"/>
      <c r="V1502"/>
      <c r="W1502"/>
      <c r="Z1502"/>
      <c r="AC1502" s="228"/>
      <c r="AD1502"/>
    </row>
    <row r="1503" spans="1:31" ht="27.75" x14ac:dyDescent="0.2">
      <c r="A1503" s="222"/>
      <c r="B1503" s="223"/>
      <c r="C1503" s="223"/>
      <c r="D1503" s="223"/>
      <c r="E1503"/>
      <c r="F1503" s="224"/>
      <c r="G1503"/>
      <c r="H1503"/>
      <c r="I1503" s="225"/>
      <c r="J1503" s="226"/>
      <c r="K1503"/>
      <c r="L1503"/>
      <c r="M1503"/>
      <c r="N1503"/>
      <c r="O1503" s="224"/>
      <c r="P1503"/>
      <c r="Q1503"/>
      <c r="R1503"/>
      <c r="S1503"/>
      <c r="T1503"/>
      <c r="U1503"/>
      <c r="V1503"/>
      <c r="W1503"/>
      <c r="Z1503"/>
      <c r="AC1503" s="228"/>
      <c r="AD1503"/>
    </row>
    <row r="1504" spans="1:31" ht="27.75" x14ac:dyDescent="0.2">
      <c r="A1504" s="222">
        <v>214974</v>
      </c>
      <c r="B1504" s="223" t="s">
        <v>786</v>
      </c>
      <c r="C1504" s="223" t="s">
        <v>411</v>
      </c>
      <c r="D1504" s="223" t="s">
        <v>793</v>
      </c>
      <c r="E1504" t="s">
        <v>374</v>
      </c>
      <c r="F1504" s="224">
        <v>34700</v>
      </c>
      <c r="G1504" t="s">
        <v>585</v>
      </c>
      <c r="H1504" t="s">
        <v>375</v>
      </c>
      <c r="I1504" s="225" t="s">
        <v>609</v>
      </c>
      <c r="J1504" s="226">
        <v>0</v>
      </c>
      <c r="K1504">
        <v>0</v>
      </c>
      <c r="L1504">
        <v>0</v>
      </c>
      <c r="M1504"/>
      <c r="N1504"/>
      <c r="O1504" s="224"/>
      <c r="P1504"/>
      <c r="Q1504"/>
      <c r="R1504"/>
      <c r="S1504"/>
      <c r="T1504"/>
      <c r="U1504"/>
      <c r="V1504"/>
      <c r="W1504"/>
      <c r="Z1504"/>
      <c r="AC1504" s="227"/>
      <c r="AD1504" t="s">
        <v>660</v>
      </c>
      <c r="AE1504" s="53" t="s">
        <v>2170</v>
      </c>
    </row>
    <row r="1505" spans="1:31" ht="27.75" x14ac:dyDescent="0.2">
      <c r="A1505" s="222">
        <v>214978</v>
      </c>
      <c r="B1505" s="223" t="s">
        <v>1325</v>
      </c>
      <c r="C1505" s="223" t="s">
        <v>130</v>
      </c>
      <c r="D1505" s="223" t="s">
        <v>2107</v>
      </c>
      <c r="E1505" t="s">
        <v>374</v>
      </c>
      <c r="F1505" s="224">
        <v>35065</v>
      </c>
      <c r="G1505" t="s">
        <v>789</v>
      </c>
      <c r="H1505" t="s">
        <v>375</v>
      </c>
      <c r="I1505" s="225" t="s">
        <v>61</v>
      </c>
      <c r="J1505" s="226" t="s">
        <v>376</v>
      </c>
      <c r="K1505">
        <v>2014</v>
      </c>
      <c r="L1505" t="s">
        <v>352</v>
      </c>
      <c r="M1505"/>
      <c r="N1505"/>
      <c r="O1505" s="224"/>
      <c r="P1505"/>
      <c r="Q1505"/>
      <c r="R1505"/>
      <c r="S1505"/>
      <c r="T1505"/>
      <c r="U1505"/>
      <c r="V1505"/>
      <c r="W1505"/>
      <c r="Z1505"/>
      <c r="AC1505" s="228"/>
      <c r="AD1505"/>
      <c r="AE1505" s="53">
        <v>4</v>
      </c>
    </row>
    <row r="1506" spans="1:31" ht="27.75" x14ac:dyDescent="0.2">
      <c r="A1506" s="222">
        <v>214979</v>
      </c>
      <c r="B1506" s="223" t="s">
        <v>1061</v>
      </c>
      <c r="C1506" s="223" t="s">
        <v>68</v>
      </c>
      <c r="D1506" s="223" t="s">
        <v>269</v>
      </c>
      <c r="E1506" t="s">
        <v>374</v>
      </c>
      <c r="F1506" s="224">
        <v>34708</v>
      </c>
      <c r="G1506" t="s">
        <v>789</v>
      </c>
      <c r="H1506" t="s">
        <v>375</v>
      </c>
      <c r="I1506" s="225" t="s">
        <v>61</v>
      </c>
      <c r="J1506" s="226" t="s">
        <v>376</v>
      </c>
      <c r="K1506">
        <v>2012</v>
      </c>
      <c r="L1506" t="s">
        <v>368</v>
      </c>
      <c r="M1506"/>
      <c r="N1506"/>
      <c r="O1506" s="224"/>
      <c r="P1506"/>
      <c r="Q1506"/>
      <c r="R1506"/>
      <c r="S1506"/>
      <c r="T1506"/>
      <c r="U1506"/>
      <c r="V1506"/>
      <c r="W1506"/>
      <c r="Z1506"/>
      <c r="AC1506" s="227"/>
      <c r="AD1506"/>
      <c r="AE1506" s="53">
        <v>6</v>
      </c>
    </row>
    <row r="1507" spans="1:31" ht="27.75" x14ac:dyDescent="0.2">
      <c r="A1507" s="222"/>
      <c r="B1507" s="223"/>
      <c r="C1507" s="223"/>
      <c r="D1507" s="223"/>
      <c r="E1507"/>
      <c r="F1507" s="224"/>
      <c r="G1507"/>
      <c r="H1507"/>
      <c r="I1507" s="225"/>
      <c r="J1507" s="226"/>
      <c r="K1507"/>
      <c r="L1507"/>
      <c r="M1507"/>
      <c r="N1507"/>
      <c r="O1507" s="224"/>
      <c r="P1507"/>
      <c r="Q1507"/>
      <c r="R1507"/>
      <c r="S1507"/>
      <c r="T1507"/>
      <c r="U1507"/>
      <c r="V1507"/>
      <c r="W1507"/>
      <c r="Z1507"/>
      <c r="AC1507" s="228"/>
      <c r="AD1507"/>
    </row>
    <row r="1508" spans="1:31" ht="27.75" x14ac:dyDescent="0.2">
      <c r="A1508" s="222"/>
      <c r="B1508" s="223"/>
      <c r="C1508" s="223"/>
      <c r="D1508" s="223"/>
      <c r="E1508"/>
      <c r="F1508" s="224"/>
      <c r="G1508"/>
      <c r="H1508"/>
      <c r="I1508" s="225"/>
      <c r="J1508" s="226"/>
      <c r="K1508"/>
      <c r="L1508"/>
      <c r="M1508"/>
      <c r="N1508"/>
      <c r="O1508" s="224"/>
      <c r="P1508"/>
      <c r="Q1508"/>
      <c r="R1508"/>
      <c r="S1508"/>
      <c r="T1508"/>
      <c r="U1508"/>
      <c r="V1508"/>
      <c r="W1508"/>
      <c r="Z1508"/>
      <c r="AC1508" s="228"/>
      <c r="AD1508"/>
    </row>
    <row r="1509" spans="1:31" ht="27.75" x14ac:dyDescent="0.2">
      <c r="A1509" s="222"/>
      <c r="B1509" s="223"/>
      <c r="C1509" s="223"/>
      <c r="D1509" s="223"/>
      <c r="E1509"/>
      <c r="F1509" s="224"/>
      <c r="G1509"/>
      <c r="H1509"/>
      <c r="I1509" s="225"/>
      <c r="J1509" s="226"/>
      <c r="K1509"/>
      <c r="L1509"/>
      <c r="M1509"/>
      <c r="N1509"/>
      <c r="O1509" s="224"/>
      <c r="P1509"/>
      <c r="Q1509"/>
      <c r="R1509"/>
      <c r="S1509"/>
      <c r="T1509"/>
      <c r="U1509"/>
      <c r="V1509"/>
      <c r="W1509"/>
      <c r="Z1509"/>
      <c r="AC1509" s="228"/>
      <c r="AD1509"/>
    </row>
    <row r="1510" spans="1:31" ht="27.75" x14ac:dyDescent="0.2">
      <c r="A1510" s="222">
        <v>214989</v>
      </c>
      <c r="B1510" s="223" t="s">
        <v>1371</v>
      </c>
      <c r="C1510" s="223" t="s">
        <v>479</v>
      </c>
      <c r="D1510" s="223" t="s">
        <v>2108</v>
      </c>
      <c r="E1510" t="s">
        <v>374</v>
      </c>
      <c r="F1510" s="224">
        <v>36013</v>
      </c>
      <c r="G1510" t="s">
        <v>789</v>
      </c>
      <c r="H1510" t="s">
        <v>375</v>
      </c>
      <c r="I1510" s="225" t="s">
        <v>61</v>
      </c>
      <c r="J1510" s="226" t="s">
        <v>353</v>
      </c>
      <c r="K1510">
        <v>2016</v>
      </c>
      <c r="L1510" t="s">
        <v>354</v>
      </c>
      <c r="M1510"/>
      <c r="N1510"/>
      <c r="O1510" s="224"/>
      <c r="P1510"/>
      <c r="Q1510"/>
      <c r="R1510"/>
      <c r="S1510"/>
      <c r="T1510"/>
      <c r="U1510"/>
      <c r="V1510"/>
      <c r="W1510"/>
      <c r="Z1510"/>
      <c r="AC1510" s="228"/>
      <c r="AD1510"/>
      <c r="AE1510" s="53">
        <v>4</v>
      </c>
    </row>
    <row r="1511" spans="1:31" ht="27.75" x14ac:dyDescent="0.2">
      <c r="A1511" s="222"/>
      <c r="B1511" s="223"/>
      <c r="C1511" s="223"/>
      <c r="D1511" s="223"/>
      <c r="E1511"/>
      <c r="F1511" s="224"/>
      <c r="G1511"/>
      <c r="H1511"/>
      <c r="I1511" s="225"/>
      <c r="J1511" s="226"/>
      <c r="K1511"/>
      <c r="L1511"/>
      <c r="M1511"/>
      <c r="N1511"/>
      <c r="O1511" s="224"/>
      <c r="P1511"/>
      <c r="Q1511"/>
      <c r="R1511"/>
      <c r="S1511"/>
      <c r="T1511"/>
      <c r="U1511"/>
      <c r="V1511"/>
      <c r="W1511"/>
      <c r="Z1511"/>
      <c r="AC1511" s="228"/>
      <c r="AD1511"/>
    </row>
    <row r="1512" spans="1:31" ht="27.75" x14ac:dyDescent="0.2">
      <c r="A1512" s="222"/>
      <c r="B1512" s="223"/>
      <c r="C1512" s="223"/>
      <c r="D1512" s="223"/>
      <c r="E1512"/>
      <c r="F1512" s="224"/>
      <c r="G1512"/>
      <c r="H1512"/>
      <c r="I1512" s="225"/>
      <c r="J1512" s="226"/>
      <c r="K1512"/>
      <c r="L1512"/>
      <c r="M1512"/>
      <c r="N1512"/>
      <c r="O1512" s="224"/>
      <c r="P1512"/>
      <c r="Q1512"/>
      <c r="R1512"/>
      <c r="S1512"/>
      <c r="T1512"/>
      <c r="U1512"/>
      <c r="V1512"/>
      <c r="W1512"/>
      <c r="Z1512"/>
      <c r="AC1512" s="228"/>
      <c r="AD1512"/>
    </row>
    <row r="1513" spans="1:31" ht="27.75" x14ac:dyDescent="0.2">
      <c r="A1513" s="222">
        <v>214997</v>
      </c>
      <c r="B1513" s="223" t="s">
        <v>775</v>
      </c>
      <c r="C1513" s="223" t="s">
        <v>436</v>
      </c>
      <c r="D1513" s="223" t="s">
        <v>220</v>
      </c>
      <c r="E1513" t="s">
        <v>374</v>
      </c>
      <c r="F1513" s="224">
        <v>33795</v>
      </c>
      <c r="G1513" t="s">
        <v>776</v>
      </c>
      <c r="H1513" t="s">
        <v>375</v>
      </c>
      <c r="I1513" s="225" t="s">
        <v>609</v>
      </c>
      <c r="J1513" s="226">
        <v>0</v>
      </c>
      <c r="K1513">
        <v>0</v>
      </c>
      <c r="L1513">
        <v>0</v>
      </c>
      <c r="M1513"/>
      <c r="N1513"/>
      <c r="O1513" s="224"/>
      <c r="P1513"/>
      <c r="Q1513"/>
      <c r="R1513"/>
      <c r="S1513"/>
      <c r="T1513"/>
      <c r="U1513"/>
      <c r="V1513"/>
      <c r="W1513"/>
      <c r="Z1513"/>
      <c r="AC1513" s="227"/>
      <c r="AD1513" t="s">
        <v>660</v>
      </c>
      <c r="AE1513" s="53" t="s">
        <v>2171</v>
      </c>
    </row>
    <row r="1514" spans="1:31" ht="27.75" x14ac:dyDescent="0.2">
      <c r="A1514" s="222"/>
      <c r="B1514" s="223"/>
      <c r="C1514" s="223"/>
      <c r="D1514" s="223"/>
      <c r="E1514"/>
      <c r="F1514" s="224"/>
      <c r="G1514"/>
      <c r="H1514"/>
      <c r="I1514" s="225"/>
      <c r="J1514" s="226"/>
      <c r="K1514"/>
      <c r="L1514"/>
      <c r="M1514"/>
      <c r="N1514"/>
      <c r="O1514" s="224"/>
      <c r="P1514"/>
      <c r="Q1514"/>
      <c r="R1514"/>
      <c r="S1514"/>
      <c r="T1514"/>
      <c r="U1514"/>
      <c r="V1514"/>
      <c r="W1514"/>
      <c r="Z1514"/>
      <c r="AC1514" s="228"/>
      <c r="AD1514"/>
    </row>
    <row r="1515" spans="1:31" ht="27.75" x14ac:dyDescent="0.2">
      <c r="A1515" s="222">
        <v>215004</v>
      </c>
      <c r="B1515" s="223" t="s">
        <v>1802</v>
      </c>
      <c r="C1515" s="223" t="s">
        <v>72</v>
      </c>
      <c r="D1515" s="223" t="s">
        <v>260</v>
      </c>
      <c r="E1515" t="s">
        <v>374</v>
      </c>
      <c r="F1515" s="224">
        <v>36377</v>
      </c>
      <c r="G1515" t="s">
        <v>1232</v>
      </c>
      <c r="H1515" t="s">
        <v>375</v>
      </c>
      <c r="I1515" s="225" t="s">
        <v>61</v>
      </c>
      <c r="J1515" s="226" t="s">
        <v>353</v>
      </c>
      <c r="K1515">
        <v>2017</v>
      </c>
      <c r="L1515" t="s">
        <v>354</v>
      </c>
      <c r="M1515"/>
      <c r="N1515"/>
      <c r="O1515" s="224"/>
      <c r="P1515"/>
      <c r="Q1515"/>
      <c r="R1515"/>
      <c r="S1515"/>
      <c r="T1515"/>
      <c r="U1515"/>
      <c r="V1515"/>
      <c r="W1515"/>
      <c r="Z1515"/>
      <c r="AC1515" s="228"/>
      <c r="AD1515"/>
      <c r="AE1515" s="53">
        <v>3</v>
      </c>
    </row>
    <row r="1516" spans="1:31" ht="27.75" x14ac:dyDescent="0.2">
      <c r="A1516" s="222"/>
      <c r="B1516" s="223"/>
      <c r="C1516" s="223"/>
      <c r="D1516" s="223"/>
      <c r="E1516"/>
      <c r="F1516" s="224"/>
      <c r="G1516"/>
      <c r="H1516"/>
      <c r="I1516" s="225"/>
      <c r="J1516" s="226"/>
      <c r="K1516"/>
      <c r="L1516"/>
      <c r="M1516"/>
      <c r="N1516"/>
      <c r="O1516" s="224"/>
      <c r="P1516"/>
      <c r="Q1516"/>
      <c r="R1516"/>
      <c r="S1516"/>
      <c r="T1516"/>
      <c r="U1516"/>
      <c r="V1516"/>
      <c r="W1516"/>
      <c r="Z1516"/>
      <c r="AC1516" s="228"/>
      <c r="AD1516"/>
    </row>
    <row r="1517" spans="1:31" ht="27.75" x14ac:dyDescent="0.2">
      <c r="A1517" s="222"/>
      <c r="B1517" s="223"/>
      <c r="C1517" s="223"/>
      <c r="D1517" s="223"/>
      <c r="E1517"/>
      <c r="F1517" s="224"/>
      <c r="G1517"/>
      <c r="H1517"/>
      <c r="I1517" s="225"/>
      <c r="J1517" s="226"/>
      <c r="K1517"/>
      <c r="L1517"/>
      <c r="M1517"/>
      <c r="N1517"/>
      <c r="O1517" s="224"/>
      <c r="P1517"/>
      <c r="Q1517"/>
      <c r="R1517"/>
      <c r="S1517"/>
      <c r="T1517"/>
      <c r="U1517"/>
      <c r="V1517"/>
      <c r="W1517"/>
      <c r="Z1517"/>
      <c r="AC1517" s="228"/>
      <c r="AD1517"/>
    </row>
    <row r="1518" spans="1:31" ht="27.75" x14ac:dyDescent="0.2">
      <c r="A1518" s="222"/>
      <c r="B1518" s="223"/>
      <c r="C1518" s="223"/>
      <c r="D1518" s="223"/>
      <c r="E1518"/>
      <c r="F1518" s="224"/>
      <c r="G1518"/>
      <c r="H1518"/>
      <c r="I1518" s="225"/>
      <c r="J1518" s="226"/>
      <c r="K1518"/>
      <c r="L1518"/>
      <c r="M1518"/>
      <c r="N1518"/>
      <c r="O1518" s="224"/>
      <c r="P1518"/>
      <c r="Q1518"/>
      <c r="R1518"/>
      <c r="S1518"/>
      <c r="T1518"/>
      <c r="U1518"/>
      <c r="V1518"/>
      <c r="W1518"/>
      <c r="Z1518"/>
      <c r="AC1518" s="228"/>
      <c r="AD1518"/>
    </row>
    <row r="1519" spans="1:31" ht="27.75" x14ac:dyDescent="0.2">
      <c r="A1519" s="222"/>
      <c r="B1519" s="223"/>
      <c r="C1519" s="223"/>
      <c r="D1519" s="223"/>
      <c r="E1519"/>
      <c r="F1519" s="224"/>
      <c r="G1519"/>
      <c r="H1519"/>
      <c r="I1519" s="225"/>
      <c r="J1519" s="226"/>
      <c r="K1519"/>
      <c r="L1519"/>
      <c r="M1519"/>
      <c r="N1519"/>
      <c r="O1519" s="224"/>
      <c r="P1519"/>
      <c r="Q1519"/>
      <c r="R1519"/>
      <c r="S1519"/>
      <c r="T1519"/>
      <c r="U1519"/>
      <c r="V1519"/>
      <c r="W1519"/>
      <c r="Z1519"/>
      <c r="AC1519" s="228"/>
      <c r="AD1519"/>
    </row>
    <row r="1520" spans="1:31" ht="27.75" x14ac:dyDescent="0.2">
      <c r="A1520" s="222">
        <v>215012</v>
      </c>
      <c r="B1520" s="223" t="s">
        <v>1720</v>
      </c>
      <c r="C1520" s="223" t="s">
        <v>171</v>
      </c>
      <c r="D1520" s="223" t="s">
        <v>312</v>
      </c>
      <c r="E1520" t="s">
        <v>374</v>
      </c>
      <c r="F1520" s="224">
        <v>35431</v>
      </c>
      <c r="G1520" t="s">
        <v>927</v>
      </c>
      <c r="H1520" t="s">
        <v>375</v>
      </c>
      <c r="I1520" s="225" t="s">
        <v>61</v>
      </c>
      <c r="J1520" s="226" t="s">
        <v>353</v>
      </c>
      <c r="K1520">
        <v>2015</v>
      </c>
      <c r="L1520" t="s">
        <v>354</v>
      </c>
      <c r="M1520"/>
      <c r="N1520"/>
      <c r="O1520" s="224"/>
      <c r="P1520"/>
      <c r="Q1520"/>
      <c r="R1520"/>
      <c r="S1520"/>
      <c r="T1520"/>
      <c r="U1520"/>
      <c r="V1520"/>
      <c r="W1520"/>
      <c r="Z1520"/>
      <c r="AC1520" s="228"/>
      <c r="AD1520"/>
      <c r="AE1520" s="53">
        <v>4</v>
      </c>
    </row>
    <row r="1521" spans="1:31" ht="27.75" x14ac:dyDescent="0.2">
      <c r="A1521" s="222"/>
      <c r="B1521" s="223"/>
      <c r="C1521" s="223"/>
      <c r="D1521" s="223"/>
      <c r="E1521"/>
      <c r="F1521" s="224"/>
      <c r="G1521"/>
      <c r="H1521"/>
      <c r="I1521" s="225"/>
      <c r="J1521" s="226"/>
      <c r="K1521"/>
      <c r="L1521"/>
      <c r="M1521"/>
      <c r="N1521"/>
      <c r="O1521" s="224"/>
      <c r="P1521"/>
      <c r="Q1521"/>
      <c r="R1521"/>
      <c r="S1521"/>
      <c r="T1521"/>
      <c r="U1521"/>
      <c r="V1521"/>
      <c r="W1521"/>
      <c r="Z1521"/>
      <c r="AC1521" s="228"/>
      <c r="AD1521"/>
    </row>
    <row r="1522" spans="1:31" ht="27.75" x14ac:dyDescent="0.2">
      <c r="A1522" s="222"/>
      <c r="B1522" s="223"/>
      <c r="C1522" s="223"/>
      <c r="D1522" s="223"/>
      <c r="E1522"/>
      <c r="F1522" s="224"/>
      <c r="G1522"/>
      <c r="H1522"/>
      <c r="I1522" s="225"/>
      <c r="J1522" s="226"/>
      <c r="K1522"/>
      <c r="L1522"/>
      <c r="M1522"/>
      <c r="N1522"/>
      <c r="O1522" s="224"/>
      <c r="P1522"/>
      <c r="Q1522"/>
      <c r="R1522"/>
      <c r="S1522"/>
      <c r="T1522"/>
      <c r="U1522"/>
      <c r="V1522"/>
      <c r="W1522"/>
      <c r="Z1522"/>
      <c r="AC1522" s="228"/>
      <c r="AD1522"/>
    </row>
    <row r="1523" spans="1:31" ht="27.75" x14ac:dyDescent="0.2">
      <c r="A1523" s="222"/>
      <c r="B1523" s="223"/>
      <c r="C1523" s="223"/>
      <c r="D1523" s="223"/>
      <c r="E1523"/>
      <c r="F1523" s="224"/>
      <c r="G1523"/>
      <c r="H1523"/>
      <c r="I1523" s="225"/>
      <c r="J1523" s="226"/>
      <c r="K1523"/>
      <c r="L1523"/>
      <c r="M1523"/>
      <c r="N1523"/>
      <c r="O1523" s="224"/>
      <c r="P1523"/>
      <c r="Q1523"/>
      <c r="R1523"/>
      <c r="S1523"/>
      <c r="T1523"/>
      <c r="U1523"/>
      <c r="V1523"/>
      <c r="W1523"/>
      <c r="Z1523"/>
      <c r="AC1523" s="228"/>
      <c r="AD1523"/>
    </row>
    <row r="1524" spans="1:31" ht="27.75" x14ac:dyDescent="0.2">
      <c r="A1524" s="222">
        <v>215018</v>
      </c>
      <c r="B1524" s="223" t="s">
        <v>1499</v>
      </c>
      <c r="C1524" s="223" t="s">
        <v>68</v>
      </c>
      <c r="D1524" s="223" t="s">
        <v>247</v>
      </c>
      <c r="E1524" t="s">
        <v>373</v>
      </c>
      <c r="F1524" s="224">
        <v>30218</v>
      </c>
      <c r="G1524" t="s">
        <v>789</v>
      </c>
      <c r="H1524" t="s">
        <v>375</v>
      </c>
      <c r="I1524" s="225" t="s">
        <v>61</v>
      </c>
      <c r="J1524" s="226" t="s">
        <v>376</v>
      </c>
      <c r="K1524">
        <v>2000</v>
      </c>
      <c r="L1524" t="s">
        <v>352</v>
      </c>
      <c r="M1524"/>
      <c r="N1524"/>
      <c r="O1524" s="224"/>
      <c r="P1524"/>
      <c r="Q1524"/>
      <c r="R1524"/>
      <c r="S1524"/>
      <c r="T1524"/>
      <c r="U1524"/>
      <c r="V1524"/>
      <c r="W1524"/>
      <c r="Z1524"/>
      <c r="AC1524" s="228"/>
      <c r="AD1524"/>
      <c r="AE1524" s="53">
        <v>3</v>
      </c>
    </row>
    <row r="1525" spans="1:31" ht="27.75" x14ac:dyDescent="0.2">
      <c r="A1525" s="222">
        <v>215024</v>
      </c>
      <c r="B1525" s="223" t="s">
        <v>2109</v>
      </c>
      <c r="C1525" s="223" t="s">
        <v>81</v>
      </c>
      <c r="D1525" s="223" t="s">
        <v>2110</v>
      </c>
      <c r="E1525" t="s">
        <v>374</v>
      </c>
      <c r="F1525" s="224">
        <v>32635</v>
      </c>
      <c r="G1525" t="s">
        <v>800</v>
      </c>
      <c r="H1525" t="s">
        <v>375</v>
      </c>
      <c r="I1525" s="225" t="s">
        <v>61</v>
      </c>
      <c r="J1525" s="226" t="s">
        <v>376</v>
      </c>
      <c r="K1525">
        <v>2008</v>
      </c>
      <c r="L1525" t="s">
        <v>354</v>
      </c>
      <c r="M1525"/>
      <c r="N1525"/>
      <c r="O1525" s="224"/>
      <c r="P1525"/>
      <c r="Q1525"/>
      <c r="R1525"/>
      <c r="S1525"/>
      <c r="T1525"/>
      <c r="U1525"/>
      <c r="V1525"/>
      <c r="W1525"/>
      <c r="Z1525"/>
      <c r="AC1525" s="228"/>
      <c r="AD1525"/>
      <c r="AE1525" s="53">
        <v>4</v>
      </c>
    </row>
    <row r="1526" spans="1:31" ht="27.75" x14ac:dyDescent="0.2">
      <c r="A1526" s="222"/>
      <c r="B1526" s="223"/>
      <c r="C1526" s="223"/>
      <c r="D1526" s="223"/>
      <c r="E1526"/>
      <c r="F1526" s="224"/>
      <c r="G1526"/>
      <c r="H1526"/>
      <c r="I1526" s="225"/>
      <c r="J1526" s="226"/>
      <c r="K1526"/>
      <c r="L1526"/>
      <c r="M1526"/>
      <c r="N1526"/>
      <c r="O1526" s="224"/>
      <c r="P1526"/>
      <c r="Q1526"/>
      <c r="R1526"/>
      <c r="S1526"/>
      <c r="T1526"/>
      <c r="U1526"/>
      <c r="V1526"/>
      <c r="W1526"/>
      <c r="Z1526"/>
      <c r="AC1526" s="228"/>
      <c r="AD1526"/>
    </row>
    <row r="1527" spans="1:31" ht="27.75" x14ac:dyDescent="0.2">
      <c r="A1527" s="222"/>
      <c r="B1527" s="223"/>
      <c r="C1527" s="223"/>
      <c r="D1527" s="223"/>
      <c r="E1527"/>
      <c r="F1527" s="224"/>
      <c r="G1527"/>
      <c r="H1527"/>
      <c r="I1527" s="225"/>
      <c r="J1527" s="226"/>
      <c r="K1527"/>
      <c r="L1527"/>
      <c r="M1527"/>
      <c r="N1527"/>
      <c r="O1527" s="224"/>
      <c r="P1527"/>
      <c r="Q1527"/>
      <c r="R1527"/>
      <c r="S1527"/>
      <c r="T1527"/>
      <c r="U1527"/>
      <c r="V1527"/>
      <c r="W1527"/>
      <c r="Z1527"/>
      <c r="AC1527" s="228"/>
      <c r="AD1527"/>
    </row>
    <row r="1528" spans="1:31" ht="27.75" x14ac:dyDescent="0.2">
      <c r="A1528" s="222"/>
      <c r="B1528" s="223"/>
      <c r="C1528" s="223"/>
      <c r="D1528" s="223"/>
      <c r="E1528"/>
      <c r="F1528" s="224"/>
      <c r="G1528"/>
      <c r="H1528"/>
      <c r="I1528" s="225"/>
      <c r="J1528" s="226"/>
      <c r="K1528"/>
      <c r="L1528"/>
      <c r="M1528"/>
      <c r="N1528"/>
      <c r="O1528" s="224"/>
      <c r="P1528"/>
      <c r="Q1528"/>
      <c r="R1528"/>
      <c r="S1528"/>
      <c r="T1528"/>
      <c r="U1528"/>
      <c r="V1528"/>
      <c r="W1528"/>
      <c r="Z1528"/>
      <c r="AC1528" s="228"/>
      <c r="AD1528"/>
    </row>
    <row r="1529" spans="1:31" ht="27.75" x14ac:dyDescent="0.2">
      <c r="A1529" s="222">
        <v>215049</v>
      </c>
      <c r="B1529" s="223" t="s">
        <v>1353</v>
      </c>
      <c r="C1529" s="223" t="s">
        <v>128</v>
      </c>
      <c r="D1529" s="223" t="s">
        <v>249</v>
      </c>
      <c r="E1529" t="s">
        <v>373</v>
      </c>
      <c r="F1529" s="224">
        <v>35803</v>
      </c>
      <c r="G1529" t="s">
        <v>1253</v>
      </c>
      <c r="H1529" t="s">
        <v>375</v>
      </c>
      <c r="I1529" s="225" t="s">
        <v>61</v>
      </c>
      <c r="J1529" s="226">
        <v>0</v>
      </c>
      <c r="K1529">
        <v>0</v>
      </c>
      <c r="L1529">
        <v>0</v>
      </c>
      <c r="M1529"/>
      <c r="N1529"/>
      <c r="O1529" s="224"/>
      <c r="P1529"/>
      <c r="Q1529"/>
      <c r="R1529"/>
      <c r="S1529"/>
      <c r="T1529"/>
      <c r="U1529"/>
      <c r="V1529"/>
      <c r="W1529"/>
      <c r="Z1529"/>
      <c r="AC1529" s="228"/>
      <c r="AD1529"/>
      <c r="AE1529" s="53">
        <v>4</v>
      </c>
    </row>
    <row r="1530" spans="1:31" ht="27.75" x14ac:dyDescent="0.2">
      <c r="A1530" s="222">
        <v>215052</v>
      </c>
      <c r="B1530" s="223" t="s">
        <v>1724</v>
      </c>
      <c r="C1530" s="223" t="s">
        <v>169</v>
      </c>
      <c r="D1530" s="223" t="s">
        <v>455</v>
      </c>
      <c r="E1530" t="s">
        <v>374</v>
      </c>
      <c r="F1530" s="224">
        <v>35435</v>
      </c>
      <c r="G1530" t="s">
        <v>1636</v>
      </c>
      <c r="H1530" t="s">
        <v>375</v>
      </c>
      <c r="I1530" s="225" t="s">
        <v>61</v>
      </c>
      <c r="J1530" s="226" t="s">
        <v>376</v>
      </c>
      <c r="K1530">
        <v>2014</v>
      </c>
      <c r="L1530" t="s">
        <v>361</v>
      </c>
      <c r="M1530"/>
      <c r="N1530"/>
      <c r="O1530" s="224"/>
      <c r="P1530"/>
      <c r="Q1530"/>
      <c r="R1530"/>
      <c r="S1530"/>
      <c r="T1530"/>
      <c r="U1530"/>
      <c r="V1530"/>
      <c r="W1530"/>
      <c r="Z1530"/>
      <c r="AC1530" s="228"/>
      <c r="AD1530"/>
      <c r="AE1530" s="53">
        <v>3</v>
      </c>
    </row>
    <row r="1531" spans="1:31" ht="27.75" x14ac:dyDescent="0.2">
      <c r="A1531" s="222"/>
      <c r="B1531" s="223"/>
      <c r="C1531" s="223"/>
      <c r="D1531" s="223"/>
      <c r="E1531"/>
      <c r="F1531" s="224"/>
      <c r="G1531"/>
      <c r="H1531"/>
      <c r="I1531" s="225"/>
      <c r="J1531" s="226"/>
      <c r="K1531"/>
      <c r="L1531"/>
      <c r="M1531"/>
      <c r="N1531"/>
      <c r="O1531" s="224"/>
      <c r="P1531"/>
      <c r="Q1531"/>
      <c r="R1531"/>
      <c r="S1531"/>
      <c r="T1531"/>
      <c r="U1531"/>
      <c r="V1531"/>
      <c r="W1531"/>
      <c r="Z1531"/>
      <c r="AC1531" s="228"/>
      <c r="AD1531"/>
    </row>
    <row r="1532" spans="1:31" ht="27.75" x14ac:dyDescent="0.2">
      <c r="A1532" s="222"/>
      <c r="B1532" s="223"/>
      <c r="C1532" s="223"/>
      <c r="D1532" s="223"/>
      <c r="E1532"/>
      <c r="F1532" s="224"/>
      <c r="G1532"/>
      <c r="H1532"/>
      <c r="I1532" s="225"/>
      <c r="J1532" s="226"/>
      <c r="K1532"/>
      <c r="L1532"/>
      <c r="M1532"/>
      <c r="N1532"/>
      <c r="O1532" s="224"/>
      <c r="P1532"/>
      <c r="Q1532"/>
      <c r="R1532"/>
      <c r="S1532"/>
      <c r="T1532"/>
      <c r="U1532"/>
      <c r="V1532"/>
      <c r="W1532"/>
      <c r="Z1532"/>
      <c r="AC1532" s="228"/>
      <c r="AD1532"/>
    </row>
    <row r="1533" spans="1:31" ht="27.75" x14ac:dyDescent="0.2">
      <c r="A1533" s="222">
        <v>215058</v>
      </c>
      <c r="B1533" s="223" t="s">
        <v>945</v>
      </c>
      <c r="C1533" s="223" t="s">
        <v>68</v>
      </c>
      <c r="D1533" s="223" t="s">
        <v>220</v>
      </c>
      <c r="E1533" t="s">
        <v>374</v>
      </c>
      <c r="F1533" s="224">
        <v>31057</v>
      </c>
      <c r="G1533" t="s">
        <v>789</v>
      </c>
      <c r="H1533" t="s">
        <v>375</v>
      </c>
      <c r="I1533" s="225" t="s">
        <v>61</v>
      </c>
      <c r="J1533" s="226">
        <v>0</v>
      </c>
      <c r="K1533">
        <v>0</v>
      </c>
      <c r="L1533">
        <v>0</v>
      </c>
      <c r="M1533"/>
      <c r="N1533"/>
      <c r="O1533" s="224"/>
      <c r="P1533"/>
      <c r="Q1533"/>
      <c r="R1533"/>
      <c r="S1533"/>
      <c r="T1533"/>
      <c r="U1533"/>
      <c r="V1533"/>
      <c r="W1533"/>
      <c r="Z1533"/>
      <c r="AC1533" s="228"/>
      <c r="AD1533"/>
      <c r="AE1533" s="53">
        <v>5</v>
      </c>
    </row>
    <row r="1534" spans="1:31" ht="27.75" x14ac:dyDescent="0.2">
      <c r="A1534" s="222"/>
      <c r="B1534" s="223"/>
      <c r="C1534" s="223"/>
      <c r="D1534" s="223"/>
      <c r="E1534"/>
      <c r="F1534" s="224"/>
      <c r="G1534"/>
      <c r="H1534"/>
      <c r="I1534" s="225"/>
      <c r="J1534" s="226"/>
      <c r="K1534"/>
      <c r="L1534"/>
      <c r="M1534"/>
      <c r="N1534"/>
      <c r="O1534" s="224"/>
      <c r="P1534"/>
      <c r="Q1534"/>
      <c r="R1534"/>
      <c r="S1534"/>
      <c r="T1534"/>
      <c r="U1534"/>
      <c r="V1534"/>
      <c r="W1534"/>
      <c r="Z1534"/>
      <c r="AC1534" s="228"/>
      <c r="AD1534"/>
    </row>
    <row r="1535" spans="1:31" ht="27.75" x14ac:dyDescent="0.2">
      <c r="A1535" s="222"/>
      <c r="B1535" s="223"/>
      <c r="C1535" s="223"/>
      <c r="D1535" s="223"/>
      <c r="E1535"/>
      <c r="F1535" s="224"/>
      <c r="G1535"/>
      <c r="H1535"/>
      <c r="I1535" s="225"/>
      <c r="J1535" s="226"/>
      <c r="K1535"/>
      <c r="L1535"/>
      <c r="M1535"/>
      <c r="N1535"/>
      <c r="O1535" s="224"/>
      <c r="P1535"/>
      <c r="Q1535"/>
      <c r="R1535"/>
      <c r="S1535"/>
      <c r="T1535"/>
      <c r="U1535"/>
      <c r="V1535"/>
      <c r="W1535"/>
      <c r="Z1535"/>
      <c r="AC1535" s="228"/>
      <c r="AD1535"/>
    </row>
    <row r="1536" spans="1:31" ht="27.75" x14ac:dyDescent="0.2">
      <c r="A1536" s="222"/>
      <c r="B1536" s="223"/>
      <c r="C1536" s="223"/>
      <c r="D1536" s="223"/>
      <c r="E1536"/>
      <c r="F1536" s="224"/>
      <c r="G1536"/>
      <c r="H1536"/>
      <c r="I1536" s="225"/>
      <c r="J1536" s="226"/>
      <c r="K1536"/>
      <c r="L1536"/>
      <c r="M1536"/>
      <c r="N1536"/>
      <c r="O1536" s="224"/>
      <c r="P1536"/>
      <c r="Q1536"/>
      <c r="R1536"/>
      <c r="S1536"/>
      <c r="T1536"/>
      <c r="U1536"/>
      <c r="V1536"/>
      <c r="W1536"/>
      <c r="Z1536"/>
      <c r="AC1536" s="228"/>
      <c r="AD1536"/>
    </row>
    <row r="1537" spans="1:31" ht="27.75" x14ac:dyDescent="0.2">
      <c r="A1537" s="222"/>
      <c r="B1537" s="223"/>
      <c r="C1537" s="223"/>
      <c r="D1537" s="223"/>
      <c r="E1537"/>
      <c r="F1537" s="224"/>
      <c r="G1537"/>
      <c r="H1537"/>
      <c r="I1537" s="225"/>
      <c r="J1537" s="226"/>
      <c r="K1537"/>
      <c r="L1537"/>
      <c r="M1537"/>
      <c r="N1537"/>
      <c r="O1537" s="224"/>
      <c r="P1537"/>
      <c r="Q1537"/>
      <c r="R1537"/>
      <c r="S1537"/>
      <c r="T1537"/>
      <c r="U1537"/>
      <c r="V1537"/>
      <c r="W1537"/>
      <c r="Z1537"/>
      <c r="AC1537" s="228"/>
      <c r="AD1537"/>
    </row>
    <row r="1538" spans="1:31" ht="27.75" x14ac:dyDescent="0.2">
      <c r="A1538" s="222"/>
      <c r="B1538" s="223"/>
      <c r="C1538" s="223"/>
      <c r="D1538" s="223"/>
      <c r="E1538"/>
      <c r="F1538" s="224"/>
      <c r="G1538"/>
      <c r="H1538"/>
      <c r="I1538" s="225"/>
      <c r="J1538" s="226"/>
      <c r="K1538"/>
      <c r="L1538"/>
      <c r="M1538"/>
      <c r="N1538"/>
      <c r="O1538" s="224"/>
      <c r="P1538"/>
      <c r="Q1538"/>
      <c r="R1538"/>
      <c r="S1538"/>
      <c r="T1538"/>
      <c r="U1538"/>
      <c r="V1538"/>
      <c r="W1538"/>
      <c r="Z1538"/>
      <c r="AC1538" s="228"/>
      <c r="AD1538"/>
    </row>
    <row r="1539" spans="1:31" ht="27.75" x14ac:dyDescent="0.2">
      <c r="A1539" s="222"/>
      <c r="B1539" s="223"/>
      <c r="C1539" s="223"/>
      <c r="D1539" s="223"/>
      <c r="E1539"/>
      <c r="F1539" s="224"/>
      <c r="G1539"/>
      <c r="H1539"/>
      <c r="I1539" s="225"/>
      <c r="J1539" s="226"/>
      <c r="K1539"/>
      <c r="L1539"/>
      <c r="M1539"/>
      <c r="N1539"/>
      <c r="O1539" s="224"/>
      <c r="P1539"/>
      <c r="Q1539"/>
      <c r="R1539"/>
      <c r="S1539"/>
      <c r="T1539"/>
      <c r="U1539"/>
      <c r="V1539"/>
      <c r="W1539"/>
      <c r="Z1539"/>
      <c r="AC1539" s="228"/>
      <c r="AD1539"/>
    </row>
    <row r="1540" spans="1:31" ht="27.75" x14ac:dyDescent="0.2">
      <c r="A1540" s="222"/>
      <c r="B1540" s="223"/>
      <c r="C1540" s="223"/>
      <c r="D1540" s="223"/>
      <c r="E1540"/>
      <c r="F1540" s="224"/>
      <c r="G1540"/>
      <c r="H1540"/>
      <c r="I1540" s="225"/>
      <c r="J1540" s="226"/>
      <c r="K1540"/>
      <c r="L1540"/>
      <c r="M1540"/>
      <c r="N1540"/>
      <c r="O1540" s="224"/>
      <c r="P1540"/>
      <c r="Q1540"/>
      <c r="R1540"/>
      <c r="S1540"/>
      <c r="T1540"/>
      <c r="U1540"/>
      <c r="V1540"/>
      <c r="W1540"/>
      <c r="Z1540"/>
      <c r="AC1540" s="228"/>
      <c r="AD1540"/>
    </row>
    <row r="1541" spans="1:31" ht="27.75" x14ac:dyDescent="0.2">
      <c r="A1541" s="222"/>
      <c r="B1541" s="223"/>
      <c r="C1541" s="223"/>
      <c r="D1541" s="223"/>
      <c r="E1541"/>
      <c r="F1541" s="224"/>
      <c r="G1541"/>
      <c r="H1541"/>
      <c r="I1541" s="225"/>
      <c r="J1541" s="226"/>
      <c r="K1541"/>
      <c r="L1541"/>
      <c r="M1541"/>
      <c r="N1541"/>
      <c r="O1541" s="224"/>
      <c r="P1541"/>
      <c r="Q1541"/>
      <c r="R1541"/>
      <c r="S1541"/>
      <c r="T1541"/>
      <c r="U1541"/>
      <c r="V1541"/>
      <c r="W1541"/>
      <c r="Z1541"/>
      <c r="AC1541" s="228"/>
      <c r="AD1541"/>
    </row>
    <row r="1542" spans="1:31" ht="27.75" x14ac:dyDescent="0.2">
      <c r="A1542" s="222"/>
      <c r="B1542" s="223"/>
      <c r="C1542" s="223"/>
      <c r="D1542" s="223"/>
      <c r="E1542"/>
      <c r="F1542" s="224"/>
      <c r="G1542"/>
      <c r="H1542"/>
      <c r="I1542" s="225"/>
      <c r="J1542" s="226"/>
      <c r="K1542"/>
      <c r="L1542"/>
      <c r="M1542"/>
      <c r="N1542"/>
      <c r="O1542" s="224"/>
      <c r="P1542"/>
      <c r="Q1542"/>
      <c r="R1542"/>
      <c r="S1542"/>
      <c r="T1542"/>
      <c r="U1542"/>
      <c r="V1542"/>
      <c r="W1542"/>
      <c r="Z1542"/>
      <c r="AC1542" s="228"/>
      <c r="AD1542"/>
    </row>
    <row r="1543" spans="1:31" ht="27.75" x14ac:dyDescent="0.2">
      <c r="A1543" s="222">
        <v>215083</v>
      </c>
      <c r="B1543" s="223" t="s">
        <v>1383</v>
      </c>
      <c r="C1543" s="223" t="s">
        <v>90</v>
      </c>
      <c r="D1543" s="223" t="s">
        <v>338</v>
      </c>
      <c r="E1543" t="s">
        <v>374</v>
      </c>
      <c r="F1543" s="224">
        <v>0</v>
      </c>
      <c r="G1543" t="s">
        <v>598</v>
      </c>
      <c r="H1543" t="s">
        <v>375</v>
      </c>
      <c r="I1543" s="225" t="s">
        <v>61</v>
      </c>
      <c r="J1543" s="226" t="s">
        <v>353</v>
      </c>
      <c r="K1543">
        <v>2014</v>
      </c>
      <c r="L1543" t="s">
        <v>354</v>
      </c>
      <c r="M1543"/>
      <c r="N1543"/>
      <c r="O1543" s="224"/>
      <c r="P1543"/>
      <c r="Q1543"/>
      <c r="R1543"/>
      <c r="S1543"/>
      <c r="T1543"/>
      <c r="U1543"/>
      <c r="V1543"/>
      <c r="W1543"/>
      <c r="Z1543"/>
      <c r="AC1543" s="228"/>
      <c r="AD1543"/>
      <c r="AE1543" s="53">
        <v>4</v>
      </c>
    </row>
    <row r="1544" spans="1:31" ht="27.75" x14ac:dyDescent="0.2">
      <c r="A1544" s="222">
        <v>215085</v>
      </c>
      <c r="B1544" s="223" t="s">
        <v>2111</v>
      </c>
      <c r="C1544" s="223" t="s">
        <v>123</v>
      </c>
      <c r="D1544" s="223" t="s">
        <v>253</v>
      </c>
      <c r="E1544" t="s">
        <v>373</v>
      </c>
      <c r="F1544" s="224" t="e">
        <v>#N/A</v>
      </c>
      <c r="G1544" t="e">
        <v>#N/A</v>
      </c>
      <c r="H1544" t="e">
        <v>#N/A</v>
      </c>
      <c r="I1544" s="225" t="s">
        <v>609</v>
      </c>
      <c r="J1544" s="226"/>
      <c r="K1544"/>
      <c r="L1544"/>
      <c r="M1544"/>
      <c r="N1544"/>
      <c r="O1544" s="224"/>
      <c r="P1544"/>
      <c r="Q1544"/>
      <c r="R1544"/>
      <c r="S1544"/>
      <c r="T1544"/>
      <c r="U1544"/>
      <c r="V1544"/>
      <c r="W1544"/>
      <c r="Z1544"/>
      <c r="AC1544" s="228"/>
      <c r="AD1544" t="s">
        <v>660</v>
      </c>
      <c r="AE1544" s="53" t="s">
        <v>2160</v>
      </c>
    </row>
    <row r="1545" spans="1:31" ht="27.75" x14ac:dyDescent="0.2">
      <c r="A1545" s="222">
        <v>215088</v>
      </c>
      <c r="B1545" s="223" t="s">
        <v>787</v>
      </c>
      <c r="C1545" s="223" t="s">
        <v>475</v>
      </c>
      <c r="D1545" s="223" t="s">
        <v>241</v>
      </c>
      <c r="E1545" t="s">
        <v>373</v>
      </c>
      <c r="F1545" s="224">
        <v>33117</v>
      </c>
      <c r="G1545" t="s">
        <v>352</v>
      </c>
      <c r="H1545" t="s">
        <v>375</v>
      </c>
      <c r="I1545" s="225" t="s">
        <v>609</v>
      </c>
      <c r="J1545" s="226">
        <v>0</v>
      </c>
      <c r="K1545">
        <v>0</v>
      </c>
      <c r="L1545">
        <v>0</v>
      </c>
      <c r="M1545"/>
      <c r="N1545"/>
      <c r="O1545" s="224"/>
      <c r="P1545"/>
      <c r="Q1545"/>
      <c r="R1545"/>
      <c r="S1545"/>
      <c r="T1545"/>
      <c r="U1545"/>
      <c r="V1545"/>
      <c r="W1545"/>
      <c r="Z1545"/>
      <c r="AC1545" s="227"/>
      <c r="AD1545"/>
      <c r="AE1545" s="53" t="s">
        <v>2170</v>
      </c>
    </row>
    <row r="1546" spans="1:31" ht="27.75" x14ac:dyDescent="0.2">
      <c r="A1546" s="222"/>
      <c r="B1546" s="223"/>
      <c r="C1546" s="223"/>
      <c r="D1546" s="223"/>
      <c r="E1546"/>
      <c r="F1546" s="224"/>
      <c r="G1546"/>
      <c r="H1546"/>
      <c r="I1546" s="225"/>
      <c r="J1546" s="226"/>
      <c r="K1546"/>
      <c r="L1546"/>
      <c r="M1546"/>
      <c r="N1546"/>
      <c r="O1546" s="224"/>
      <c r="P1546"/>
      <c r="Q1546"/>
      <c r="R1546"/>
      <c r="S1546"/>
      <c r="T1546"/>
      <c r="U1546"/>
      <c r="V1546"/>
      <c r="W1546"/>
      <c r="Z1546"/>
      <c r="AC1546" s="228"/>
      <c r="AD1546"/>
    </row>
    <row r="1547" spans="1:31" ht="27.75" x14ac:dyDescent="0.2">
      <c r="A1547" s="222">
        <v>215101</v>
      </c>
      <c r="B1547" s="223" t="s">
        <v>1354</v>
      </c>
      <c r="C1547" s="223" t="s">
        <v>68</v>
      </c>
      <c r="D1547" s="223" t="s">
        <v>1355</v>
      </c>
      <c r="E1547" t="s">
        <v>373</v>
      </c>
      <c r="F1547" s="224">
        <v>35812</v>
      </c>
      <c r="G1547" t="s">
        <v>352</v>
      </c>
      <c r="H1547" t="s">
        <v>375</v>
      </c>
      <c r="I1547" s="225" t="s">
        <v>61</v>
      </c>
      <c r="J1547" s="226" t="s">
        <v>353</v>
      </c>
      <c r="K1547">
        <v>2015</v>
      </c>
      <c r="L1547" t="s">
        <v>352</v>
      </c>
      <c r="M1547"/>
      <c r="N1547"/>
      <c r="O1547" s="224"/>
      <c r="P1547"/>
      <c r="Q1547"/>
      <c r="R1547"/>
      <c r="S1547"/>
      <c r="T1547"/>
      <c r="U1547"/>
      <c r="V1547"/>
      <c r="W1547"/>
      <c r="Z1547"/>
      <c r="AC1547" s="228"/>
      <c r="AD1547"/>
      <c r="AE1547" s="53">
        <v>4</v>
      </c>
    </row>
    <row r="1548" spans="1:31" ht="27.75" x14ac:dyDescent="0.2">
      <c r="A1548" s="222">
        <v>215103</v>
      </c>
      <c r="B1548" s="223" t="s">
        <v>2112</v>
      </c>
      <c r="C1548" s="223" t="s">
        <v>122</v>
      </c>
      <c r="D1548" s="223" t="s">
        <v>2113</v>
      </c>
      <c r="E1548" t="s">
        <v>374</v>
      </c>
      <c r="F1548" s="224">
        <v>34854</v>
      </c>
      <c r="G1548" t="s">
        <v>789</v>
      </c>
      <c r="H1548" t="s">
        <v>375</v>
      </c>
      <c r="I1548" s="225" t="s">
        <v>609</v>
      </c>
      <c r="J1548" s="226">
        <v>0</v>
      </c>
      <c r="K1548">
        <v>0</v>
      </c>
      <c r="L1548">
        <v>0</v>
      </c>
      <c r="M1548"/>
      <c r="N1548"/>
      <c r="O1548" s="224"/>
      <c r="P1548"/>
      <c r="Q1548"/>
      <c r="R1548"/>
      <c r="S1548"/>
      <c r="T1548"/>
      <c r="U1548"/>
      <c r="V1548"/>
      <c r="W1548"/>
      <c r="Z1548"/>
      <c r="AC1548" s="227"/>
      <c r="AD1548"/>
      <c r="AE1548" s="53" t="s">
        <v>2170</v>
      </c>
    </row>
    <row r="1549" spans="1:31" ht="27.75" x14ac:dyDescent="0.2">
      <c r="A1549" s="222"/>
      <c r="B1549" s="223"/>
      <c r="C1549" s="223"/>
      <c r="D1549" s="223"/>
      <c r="E1549"/>
      <c r="F1549" s="224"/>
      <c r="G1549"/>
      <c r="H1549"/>
      <c r="I1549" s="225"/>
      <c r="J1549" s="226"/>
      <c r="K1549"/>
      <c r="L1549"/>
      <c r="M1549"/>
      <c r="N1549"/>
      <c r="O1549" s="224"/>
      <c r="P1549"/>
      <c r="Q1549"/>
      <c r="R1549"/>
      <c r="S1549"/>
      <c r="T1549"/>
      <c r="U1549"/>
      <c r="V1549"/>
      <c r="W1549"/>
      <c r="Z1549"/>
      <c r="AC1549" s="228"/>
      <c r="AD1549"/>
    </row>
    <row r="1550" spans="1:31" ht="27.75" x14ac:dyDescent="0.2">
      <c r="A1550" s="222"/>
      <c r="B1550" s="223"/>
      <c r="C1550" s="223"/>
      <c r="D1550" s="223"/>
      <c r="E1550"/>
      <c r="F1550" s="224"/>
      <c r="G1550"/>
      <c r="H1550"/>
      <c r="I1550" s="225"/>
      <c r="J1550" s="226"/>
      <c r="K1550"/>
      <c r="L1550"/>
      <c r="M1550"/>
      <c r="N1550"/>
      <c r="O1550" s="224"/>
      <c r="P1550"/>
      <c r="Q1550"/>
      <c r="R1550"/>
      <c r="S1550"/>
      <c r="T1550"/>
      <c r="U1550"/>
      <c r="V1550"/>
      <c r="W1550"/>
      <c r="Z1550"/>
      <c r="AC1550" s="228"/>
      <c r="AD1550"/>
    </row>
    <row r="1551" spans="1:31" ht="27.75" x14ac:dyDescent="0.2">
      <c r="A1551" s="222">
        <v>215106</v>
      </c>
      <c r="B1551" s="223" t="s">
        <v>1307</v>
      </c>
      <c r="C1551" s="223" t="s">
        <v>130</v>
      </c>
      <c r="D1551" s="223" t="s">
        <v>250</v>
      </c>
      <c r="E1551" t="s">
        <v>374</v>
      </c>
      <c r="F1551" s="224">
        <v>34203</v>
      </c>
      <c r="G1551" t="s">
        <v>799</v>
      </c>
      <c r="H1551" t="s">
        <v>375</v>
      </c>
      <c r="I1551" s="225" t="s">
        <v>61</v>
      </c>
      <c r="J1551" s="226">
        <v>0</v>
      </c>
      <c r="K1551">
        <v>0</v>
      </c>
      <c r="L1551">
        <v>0</v>
      </c>
      <c r="M1551"/>
      <c r="N1551"/>
      <c r="O1551" s="224"/>
      <c r="P1551"/>
      <c r="Q1551"/>
      <c r="R1551"/>
      <c r="S1551"/>
      <c r="T1551"/>
      <c r="U1551"/>
      <c r="V1551"/>
      <c r="W1551"/>
      <c r="Z1551"/>
      <c r="AC1551" s="228"/>
      <c r="AD1551"/>
      <c r="AE1551" s="53">
        <v>4</v>
      </c>
    </row>
    <row r="1552" spans="1:31" ht="27.75" x14ac:dyDescent="0.2">
      <c r="A1552" s="222"/>
      <c r="B1552" s="223"/>
      <c r="C1552" s="223"/>
      <c r="D1552" s="223"/>
      <c r="E1552"/>
      <c r="F1552" s="224"/>
      <c r="G1552"/>
      <c r="H1552"/>
      <c r="I1552" s="225"/>
      <c r="J1552" s="226"/>
      <c r="K1552"/>
      <c r="L1552"/>
      <c r="M1552"/>
      <c r="N1552"/>
      <c r="O1552" s="224"/>
      <c r="P1552"/>
      <c r="Q1552"/>
      <c r="R1552"/>
      <c r="S1552"/>
      <c r="T1552"/>
      <c r="U1552"/>
      <c r="V1552"/>
      <c r="W1552"/>
      <c r="Z1552"/>
      <c r="AC1552" s="228"/>
      <c r="AD1552"/>
    </row>
    <row r="1553" spans="1:31" ht="27.75" x14ac:dyDescent="0.2">
      <c r="A1553" s="222"/>
      <c r="B1553" s="223"/>
      <c r="C1553" s="223"/>
      <c r="D1553" s="223"/>
      <c r="E1553"/>
      <c r="F1553" s="224"/>
      <c r="G1553"/>
      <c r="H1553"/>
      <c r="I1553" s="225"/>
      <c r="J1553" s="226"/>
      <c r="K1553"/>
      <c r="L1553"/>
      <c r="M1553"/>
      <c r="N1553"/>
      <c r="O1553" s="224"/>
      <c r="P1553"/>
      <c r="Q1553"/>
      <c r="R1553"/>
      <c r="S1553"/>
      <c r="T1553"/>
      <c r="U1553"/>
      <c r="V1553"/>
      <c r="W1553"/>
      <c r="Z1553"/>
      <c r="AC1553" s="228"/>
      <c r="AD1553"/>
    </row>
    <row r="1554" spans="1:31" ht="27.75" x14ac:dyDescent="0.2">
      <c r="A1554" s="222">
        <v>215113</v>
      </c>
      <c r="B1554" s="223" t="s">
        <v>1102</v>
      </c>
      <c r="C1554" s="223" t="s">
        <v>71</v>
      </c>
      <c r="D1554" s="223" t="s">
        <v>2072</v>
      </c>
      <c r="E1554" t="s">
        <v>374</v>
      </c>
      <c r="F1554" s="224">
        <v>35342</v>
      </c>
      <c r="G1554" t="s">
        <v>789</v>
      </c>
      <c r="H1554" t="s">
        <v>375</v>
      </c>
      <c r="I1554" s="225" t="s">
        <v>61</v>
      </c>
      <c r="J1554" s="226">
        <v>0</v>
      </c>
      <c r="K1554">
        <v>0</v>
      </c>
      <c r="L1554">
        <v>0</v>
      </c>
      <c r="M1554"/>
      <c r="N1554"/>
      <c r="O1554" s="224"/>
      <c r="P1554"/>
      <c r="Q1554"/>
      <c r="R1554"/>
      <c r="S1554"/>
      <c r="T1554"/>
      <c r="U1554"/>
      <c r="V1554"/>
      <c r="W1554"/>
      <c r="Z1554"/>
      <c r="AC1554" s="228"/>
      <c r="AD1554"/>
      <c r="AE1554" s="53">
        <v>5</v>
      </c>
    </row>
    <row r="1555" spans="1:31" ht="27.75" x14ac:dyDescent="0.2">
      <c r="A1555" s="233">
        <v>215115</v>
      </c>
      <c r="B1555" s="231" t="s">
        <v>1202</v>
      </c>
      <c r="C1555" s="231" t="s">
        <v>107</v>
      </c>
      <c r="D1555" s="231" t="s">
        <v>697</v>
      </c>
      <c r="E1555">
        <v>0</v>
      </c>
      <c r="F1555" s="224">
        <v>0</v>
      </c>
      <c r="G1555">
        <v>0</v>
      </c>
      <c r="H1555">
        <v>0</v>
      </c>
      <c r="I1555" s="225" t="s">
        <v>61</v>
      </c>
      <c r="J1555" s="226">
        <v>0</v>
      </c>
      <c r="K1555">
        <v>0</v>
      </c>
      <c r="L1555">
        <v>0</v>
      </c>
      <c r="M1555"/>
      <c r="N1555"/>
      <c r="O1555" s="224"/>
      <c r="P1555"/>
      <c r="Q1555"/>
      <c r="R1555"/>
      <c r="S1555"/>
      <c r="T1555"/>
      <c r="U1555"/>
      <c r="V1555"/>
      <c r="W1555"/>
      <c r="Z1555"/>
      <c r="AC1555" s="227"/>
      <c r="AD1555"/>
      <c r="AE1555" s="53">
        <v>6</v>
      </c>
    </row>
    <row r="1556" spans="1:31" ht="27.75" x14ac:dyDescent="0.2">
      <c r="A1556" s="222"/>
      <c r="B1556" s="223"/>
      <c r="C1556" s="223"/>
      <c r="D1556" s="223"/>
      <c r="E1556"/>
      <c r="F1556" s="224"/>
      <c r="G1556"/>
      <c r="H1556"/>
      <c r="I1556" s="225"/>
      <c r="J1556" s="226"/>
      <c r="K1556"/>
      <c r="L1556"/>
      <c r="M1556"/>
      <c r="N1556"/>
      <c r="O1556" s="224"/>
      <c r="P1556"/>
      <c r="Q1556"/>
      <c r="R1556"/>
      <c r="S1556"/>
      <c r="T1556"/>
      <c r="U1556"/>
      <c r="V1556"/>
      <c r="W1556"/>
      <c r="Z1556"/>
      <c r="AC1556" s="228"/>
      <c r="AD1556"/>
    </row>
    <row r="1557" spans="1:31" ht="27.75" x14ac:dyDescent="0.2">
      <c r="A1557" s="222"/>
      <c r="B1557" s="223"/>
      <c r="C1557" s="223"/>
      <c r="D1557" s="223"/>
      <c r="E1557"/>
      <c r="F1557" s="224"/>
      <c r="G1557"/>
      <c r="H1557"/>
      <c r="I1557" s="225"/>
      <c r="J1557" s="226"/>
      <c r="K1557"/>
      <c r="L1557"/>
      <c r="M1557"/>
      <c r="N1557"/>
      <c r="O1557" s="224"/>
      <c r="P1557"/>
      <c r="Q1557"/>
      <c r="R1557"/>
      <c r="S1557"/>
      <c r="T1557"/>
      <c r="U1557"/>
      <c r="V1557"/>
      <c r="W1557"/>
      <c r="Z1557"/>
      <c r="AC1557" s="228"/>
      <c r="AD1557"/>
    </row>
    <row r="1558" spans="1:31" ht="27.75" x14ac:dyDescent="0.2">
      <c r="A1558" s="222">
        <v>215120</v>
      </c>
      <c r="B1558" s="223" t="s">
        <v>1272</v>
      </c>
      <c r="C1558" s="223" t="s">
        <v>94</v>
      </c>
      <c r="D1558" s="223" t="s">
        <v>2028</v>
      </c>
      <c r="E1558" t="s">
        <v>373</v>
      </c>
      <c r="F1558" s="224">
        <v>32143</v>
      </c>
      <c r="G1558" t="s">
        <v>1273</v>
      </c>
      <c r="H1558" t="s">
        <v>375</v>
      </c>
      <c r="I1558" s="225" t="s">
        <v>61</v>
      </c>
      <c r="J1558" s="226" t="s">
        <v>376</v>
      </c>
      <c r="K1558">
        <v>2005</v>
      </c>
      <c r="L1558" t="s">
        <v>372</v>
      </c>
      <c r="M1558"/>
      <c r="N1558"/>
      <c r="O1558" s="224"/>
      <c r="P1558"/>
      <c r="Q1558"/>
      <c r="R1558"/>
      <c r="S1558"/>
      <c r="T1558"/>
      <c r="U1558"/>
      <c r="V1558"/>
      <c r="W1558"/>
      <c r="Z1558"/>
      <c r="AC1558" s="228"/>
      <c r="AD1558"/>
      <c r="AE1558" s="53">
        <v>4</v>
      </c>
    </row>
    <row r="1559" spans="1:31" ht="27.75" x14ac:dyDescent="0.2">
      <c r="A1559" s="222"/>
      <c r="B1559" s="223"/>
      <c r="C1559" s="223"/>
      <c r="D1559" s="223"/>
      <c r="E1559"/>
      <c r="F1559" s="224"/>
      <c r="G1559"/>
      <c r="H1559"/>
      <c r="I1559" s="225"/>
      <c r="J1559" s="226"/>
      <c r="K1559"/>
      <c r="L1559"/>
      <c r="M1559"/>
      <c r="N1559"/>
      <c r="O1559" s="224"/>
      <c r="P1559"/>
      <c r="Q1559"/>
      <c r="R1559"/>
      <c r="S1559"/>
      <c r="T1559"/>
      <c r="U1559"/>
      <c r="V1559"/>
      <c r="W1559"/>
      <c r="Z1559"/>
      <c r="AC1559" s="228"/>
      <c r="AD1559"/>
    </row>
    <row r="1560" spans="1:31" ht="27.75" x14ac:dyDescent="0.2">
      <c r="A1560" s="222"/>
      <c r="B1560" s="223"/>
      <c r="C1560" s="223"/>
      <c r="D1560" s="223"/>
      <c r="E1560"/>
      <c r="F1560" s="224"/>
      <c r="G1560"/>
      <c r="H1560"/>
      <c r="I1560" s="225"/>
      <c r="J1560" s="226"/>
      <c r="K1560"/>
      <c r="L1560"/>
      <c r="M1560"/>
      <c r="N1560"/>
      <c r="O1560" s="224"/>
      <c r="P1560"/>
      <c r="Q1560"/>
      <c r="R1560"/>
      <c r="S1560"/>
      <c r="T1560"/>
      <c r="U1560"/>
      <c r="V1560"/>
      <c r="W1560"/>
      <c r="Z1560"/>
      <c r="AC1560" s="228"/>
      <c r="AD1560"/>
    </row>
    <row r="1561" spans="1:31" ht="27.75" x14ac:dyDescent="0.2">
      <c r="A1561" s="222"/>
      <c r="B1561" s="223"/>
      <c r="C1561" s="223"/>
      <c r="D1561" s="223"/>
      <c r="E1561"/>
      <c r="F1561" s="224"/>
      <c r="G1561"/>
      <c r="H1561"/>
      <c r="I1561" s="225"/>
      <c r="J1561" s="226"/>
      <c r="K1561"/>
      <c r="L1561"/>
      <c r="M1561"/>
      <c r="N1561"/>
      <c r="O1561" s="224"/>
      <c r="P1561"/>
      <c r="Q1561"/>
      <c r="R1561"/>
      <c r="S1561"/>
      <c r="T1561"/>
      <c r="U1561"/>
      <c r="V1561"/>
      <c r="W1561"/>
      <c r="Z1561"/>
      <c r="AC1561" s="228"/>
      <c r="AD1561"/>
    </row>
    <row r="1562" spans="1:31" ht="27.75" x14ac:dyDescent="0.2">
      <c r="A1562" s="222"/>
      <c r="B1562" s="223"/>
      <c r="C1562" s="223"/>
      <c r="D1562" s="223"/>
      <c r="E1562"/>
      <c r="F1562" s="224"/>
      <c r="G1562"/>
      <c r="H1562"/>
      <c r="I1562" s="225"/>
      <c r="J1562" s="226"/>
      <c r="K1562"/>
      <c r="L1562"/>
      <c r="M1562"/>
      <c r="N1562"/>
      <c r="O1562" s="224"/>
      <c r="P1562"/>
      <c r="Q1562"/>
      <c r="R1562"/>
      <c r="S1562"/>
      <c r="T1562"/>
      <c r="U1562"/>
      <c r="V1562"/>
      <c r="W1562"/>
      <c r="Z1562"/>
      <c r="AC1562" s="228"/>
      <c r="AD1562"/>
    </row>
    <row r="1563" spans="1:31" ht="27.75" x14ac:dyDescent="0.2">
      <c r="A1563" s="222"/>
      <c r="B1563" s="223"/>
      <c r="C1563" s="223"/>
      <c r="D1563" s="223"/>
      <c r="E1563"/>
      <c r="F1563" s="224"/>
      <c r="G1563"/>
      <c r="H1563"/>
      <c r="I1563" s="225"/>
      <c r="J1563" s="226"/>
      <c r="K1563"/>
      <c r="L1563"/>
      <c r="M1563"/>
      <c r="N1563"/>
      <c r="O1563" s="224"/>
      <c r="P1563"/>
      <c r="Q1563"/>
      <c r="R1563"/>
      <c r="S1563"/>
      <c r="T1563"/>
      <c r="U1563"/>
      <c r="V1563"/>
      <c r="W1563"/>
      <c r="Z1563"/>
      <c r="AC1563" s="228"/>
      <c r="AD1563"/>
    </row>
    <row r="1564" spans="1:31" ht="27.75" x14ac:dyDescent="0.2">
      <c r="A1564" s="222">
        <v>215136</v>
      </c>
      <c r="B1564" s="223" t="s">
        <v>858</v>
      </c>
      <c r="C1564" s="223" t="s">
        <v>96</v>
      </c>
      <c r="D1564" s="223" t="s">
        <v>288</v>
      </c>
      <c r="E1564" t="s">
        <v>374</v>
      </c>
      <c r="F1564" s="224">
        <v>35236</v>
      </c>
      <c r="G1564" t="s">
        <v>789</v>
      </c>
      <c r="H1564" t="s">
        <v>375</v>
      </c>
      <c r="I1564" s="225" t="s">
        <v>61</v>
      </c>
      <c r="J1564" s="226">
        <v>0</v>
      </c>
      <c r="K1564">
        <v>0</v>
      </c>
      <c r="L1564">
        <v>0</v>
      </c>
      <c r="M1564"/>
      <c r="N1564"/>
      <c r="O1564" s="224"/>
      <c r="P1564"/>
      <c r="Q1564"/>
      <c r="R1564"/>
      <c r="S1564"/>
      <c r="T1564"/>
      <c r="U1564"/>
      <c r="V1564"/>
      <c r="W1564"/>
      <c r="Z1564"/>
      <c r="AC1564" s="227"/>
      <c r="AD1564"/>
      <c r="AE1564" s="53">
        <v>6</v>
      </c>
    </row>
    <row r="1565" spans="1:31" ht="27.75" x14ac:dyDescent="0.2">
      <c r="A1565" s="222"/>
      <c r="B1565" s="223"/>
      <c r="C1565" s="223"/>
      <c r="D1565" s="223"/>
      <c r="E1565"/>
      <c r="F1565" s="224"/>
      <c r="G1565"/>
      <c r="H1565"/>
      <c r="I1565" s="225"/>
      <c r="J1565" s="226"/>
      <c r="K1565"/>
      <c r="L1565"/>
      <c r="M1565"/>
      <c r="N1565"/>
      <c r="O1565" s="224"/>
      <c r="P1565"/>
      <c r="Q1565"/>
      <c r="R1565"/>
      <c r="S1565"/>
      <c r="T1565"/>
      <c r="U1565"/>
      <c r="V1565"/>
      <c r="W1565"/>
      <c r="Z1565"/>
      <c r="AC1565" s="228"/>
      <c r="AD1565"/>
    </row>
    <row r="1566" spans="1:31" ht="27.75" x14ac:dyDescent="0.2">
      <c r="A1566" s="222"/>
      <c r="B1566" s="223"/>
      <c r="C1566" s="223"/>
      <c r="D1566" s="223"/>
      <c r="E1566"/>
      <c r="F1566" s="224"/>
      <c r="G1566"/>
      <c r="H1566"/>
      <c r="I1566" s="225"/>
      <c r="J1566" s="226"/>
      <c r="K1566"/>
      <c r="L1566"/>
      <c r="M1566"/>
      <c r="N1566"/>
      <c r="O1566" s="224"/>
      <c r="P1566"/>
      <c r="Q1566"/>
      <c r="R1566"/>
      <c r="S1566"/>
      <c r="T1566"/>
      <c r="U1566"/>
      <c r="V1566"/>
      <c r="W1566"/>
      <c r="Z1566"/>
      <c r="AC1566" s="228"/>
      <c r="AD1566"/>
    </row>
    <row r="1567" spans="1:31" ht="27.75" x14ac:dyDescent="0.2">
      <c r="A1567" s="222">
        <v>215142</v>
      </c>
      <c r="B1567" s="223" t="s">
        <v>2114</v>
      </c>
      <c r="C1567" s="223" t="s">
        <v>1179</v>
      </c>
      <c r="D1567" s="223" t="s">
        <v>115</v>
      </c>
      <c r="E1567" t="s">
        <v>374</v>
      </c>
      <c r="F1567" s="224">
        <v>32449</v>
      </c>
      <c r="G1567" t="s">
        <v>789</v>
      </c>
      <c r="H1567" t="s">
        <v>375</v>
      </c>
      <c r="I1567" s="225" t="s">
        <v>61</v>
      </c>
      <c r="J1567" s="226" t="s">
        <v>353</v>
      </c>
      <c r="K1567">
        <v>2007</v>
      </c>
      <c r="L1567" t="s">
        <v>352</v>
      </c>
      <c r="M1567"/>
      <c r="N1567"/>
      <c r="O1567" s="224"/>
      <c r="P1567"/>
      <c r="Q1567"/>
      <c r="R1567"/>
      <c r="S1567"/>
      <c r="T1567"/>
      <c r="U1567"/>
      <c r="V1567"/>
      <c r="W1567"/>
      <c r="Z1567"/>
      <c r="AC1567" s="228"/>
      <c r="AD1567"/>
      <c r="AE1567" s="53">
        <v>5</v>
      </c>
    </row>
    <row r="1568" spans="1:31" ht="27.75" x14ac:dyDescent="0.2">
      <c r="A1568" s="222">
        <v>215143</v>
      </c>
      <c r="B1568" s="223" t="s">
        <v>1263</v>
      </c>
      <c r="C1568" s="223" t="s">
        <v>462</v>
      </c>
      <c r="D1568" s="223" t="s">
        <v>478</v>
      </c>
      <c r="E1568" t="s">
        <v>374</v>
      </c>
      <c r="F1568" s="224">
        <v>28342</v>
      </c>
      <c r="G1568" t="s">
        <v>1078</v>
      </c>
      <c r="H1568" t="s">
        <v>375</v>
      </c>
      <c r="I1568" s="225" t="s">
        <v>61</v>
      </c>
      <c r="J1568" s="226" t="s">
        <v>376</v>
      </c>
      <c r="K1568">
        <v>2000</v>
      </c>
      <c r="L1568" t="s">
        <v>354</v>
      </c>
      <c r="M1568"/>
      <c r="N1568"/>
      <c r="O1568" s="224"/>
      <c r="P1568"/>
      <c r="Q1568"/>
      <c r="R1568"/>
      <c r="S1568"/>
      <c r="T1568"/>
      <c r="U1568"/>
      <c r="V1568"/>
      <c r="W1568"/>
      <c r="Z1568"/>
      <c r="AC1568" s="228"/>
      <c r="AD1568"/>
      <c r="AE1568" s="53">
        <v>4</v>
      </c>
    </row>
    <row r="1569" spans="1:31" ht="27.75" x14ac:dyDescent="0.2">
      <c r="A1569" s="222"/>
      <c r="B1569" s="223"/>
      <c r="C1569" s="223"/>
      <c r="D1569" s="223"/>
      <c r="E1569"/>
      <c r="F1569" s="224"/>
      <c r="G1569"/>
      <c r="H1569"/>
      <c r="I1569" s="225"/>
      <c r="J1569" s="226"/>
      <c r="K1569"/>
      <c r="L1569"/>
      <c r="M1569"/>
      <c r="N1569"/>
      <c r="O1569" s="224"/>
      <c r="P1569"/>
      <c r="Q1569"/>
      <c r="R1569"/>
      <c r="S1569"/>
      <c r="T1569"/>
      <c r="U1569"/>
      <c r="V1569"/>
      <c r="W1569"/>
      <c r="Z1569"/>
      <c r="AC1569" s="228"/>
      <c r="AD1569"/>
    </row>
    <row r="1570" spans="1:31" ht="27.75" x14ac:dyDescent="0.2">
      <c r="A1570" s="222"/>
      <c r="B1570" s="223"/>
      <c r="C1570" s="223"/>
      <c r="D1570" s="223"/>
      <c r="E1570"/>
      <c r="F1570" s="224"/>
      <c r="G1570"/>
      <c r="H1570"/>
      <c r="I1570" s="225"/>
      <c r="J1570" s="226"/>
      <c r="K1570"/>
      <c r="L1570"/>
      <c r="M1570"/>
      <c r="N1570"/>
      <c r="O1570" s="224"/>
      <c r="P1570"/>
      <c r="Q1570"/>
      <c r="R1570"/>
      <c r="S1570"/>
      <c r="T1570"/>
      <c r="U1570"/>
      <c r="V1570"/>
      <c r="W1570"/>
      <c r="Z1570"/>
      <c r="AC1570" s="228"/>
      <c r="AD1570"/>
    </row>
    <row r="1571" spans="1:31" ht="27.75" x14ac:dyDescent="0.2">
      <c r="A1571" s="222"/>
      <c r="B1571" s="223"/>
      <c r="C1571" s="223"/>
      <c r="D1571" s="223"/>
      <c r="E1571"/>
      <c r="F1571" s="224"/>
      <c r="G1571"/>
      <c r="H1571"/>
      <c r="I1571" s="225"/>
      <c r="J1571" s="226"/>
      <c r="K1571"/>
      <c r="L1571"/>
      <c r="M1571"/>
      <c r="N1571"/>
      <c r="O1571" s="224"/>
      <c r="P1571"/>
      <c r="Q1571"/>
      <c r="R1571"/>
      <c r="S1571"/>
      <c r="T1571"/>
      <c r="U1571"/>
      <c r="V1571"/>
      <c r="W1571"/>
      <c r="Z1571"/>
      <c r="AC1571" s="228"/>
      <c r="AD1571"/>
    </row>
    <row r="1572" spans="1:31" ht="27.75" x14ac:dyDescent="0.2">
      <c r="A1572" s="222"/>
      <c r="B1572" s="223"/>
      <c r="C1572" s="223"/>
      <c r="D1572" s="223"/>
      <c r="E1572"/>
      <c r="F1572" s="224"/>
      <c r="G1572"/>
      <c r="H1572"/>
      <c r="I1572" s="225"/>
      <c r="J1572" s="226"/>
      <c r="K1572"/>
      <c r="L1572"/>
      <c r="M1572"/>
      <c r="N1572"/>
      <c r="O1572" s="224"/>
      <c r="P1572"/>
      <c r="Q1572"/>
      <c r="R1572"/>
      <c r="S1572"/>
      <c r="T1572"/>
      <c r="U1572"/>
      <c r="V1572"/>
      <c r="W1572"/>
      <c r="Z1572"/>
      <c r="AC1572" s="228"/>
      <c r="AD1572"/>
    </row>
    <row r="1573" spans="1:31" ht="27.75" x14ac:dyDescent="0.2">
      <c r="A1573" s="222"/>
      <c r="B1573" s="223"/>
      <c r="C1573" s="223"/>
      <c r="D1573" s="223"/>
      <c r="E1573"/>
      <c r="F1573" s="224"/>
      <c r="G1573"/>
      <c r="H1573"/>
      <c r="I1573" s="225"/>
      <c r="J1573" s="226"/>
      <c r="K1573"/>
      <c r="L1573"/>
      <c r="M1573"/>
      <c r="N1573"/>
      <c r="O1573" s="224"/>
      <c r="P1573"/>
      <c r="Q1573"/>
      <c r="R1573"/>
      <c r="S1573"/>
      <c r="T1573"/>
      <c r="U1573"/>
      <c r="V1573"/>
      <c r="W1573"/>
      <c r="Z1573"/>
      <c r="AC1573" s="228"/>
      <c r="AD1573"/>
    </row>
    <row r="1574" spans="1:31" ht="27.75" x14ac:dyDescent="0.2">
      <c r="A1574" s="222">
        <v>215158</v>
      </c>
      <c r="B1574" s="223" t="s">
        <v>716</v>
      </c>
      <c r="C1574" s="223" t="s">
        <v>99</v>
      </c>
      <c r="D1574" s="223" t="s">
        <v>717</v>
      </c>
      <c r="E1574" t="s">
        <v>374</v>
      </c>
      <c r="F1574" s="224" t="e">
        <v>#N/A</v>
      </c>
      <c r="G1574" t="e">
        <v>#N/A</v>
      </c>
      <c r="H1574" t="e">
        <v>#N/A</v>
      </c>
      <c r="I1574" s="225" t="s">
        <v>609</v>
      </c>
      <c r="J1574" s="226"/>
      <c r="K1574"/>
      <c r="L1574"/>
      <c r="M1574"/>
      <c r="N1574"/>
      <c r="O1574" s="224"/>
      <c r="P1574"/>
      <c r="Q1574"/>
      <c r="R1574"/>
      <c r="S1574"/>
      <c r="T1574"/>
      <c r="U1574"/>
      <c r="V1574"/>
      <c r="W1574"/>
      <c r="Z1574"/>
      <c r="AC1574" s="227"/>
      <c r="AD1574" t="s">
        <v>660</v>
      </c>
      <c r="AE1574" s="53" t="s">
        <v>2170</v>
      </c>
    </row>
    <row r="1575" spans="1:31" ht="27.75" x14ac:dyDescent="0.2">
      <c r="A1575" s="222">
        <v>215159</v>
      </c>
      <c r="B1575" s="223" t="s">
        <v>1171</v>
      </c>
      <c r="C1575" s="223" t="s">
        <v>105</v>
      </c>
      <c r="D1575" s="223" t="s">
        <v>2115</v>
      </c>
      <c r="E1575" t="s">
        <v>374</v>
      </c>
      <c r="F1575" s="224">
        <v>36161</v>
      </c>
      <c r="G1575" t="s">
        <v>370</v>
      </c>
      <c r="H1575" t="s">
        <v>375</v>
      </c>
      <c r="I1575" s="225" t="s">
        <v>61</v>
      </c>
      <c r="J1575" s="226" t="s">
        <v>376</v>
      </c>
      <c r="K1575">
        <v>2016</v>
      </c>
      <c r="L1575" t="s">
        <v>352</v>
      </c>
      <c r="M1575"/>
      <c r="N1575"/>
      <c r="O1575" s="224"/>
      <c r="P1575"/>
      <c r="Q1575"/>
      <c r="R1575"/>
      <c r="S1575"/>
      <c r="T1575"/>
      <c r="U1575"/>
      <c r="V1575"/>
      <c r="W1575"/>
      <c r="Z1575"/>
      <c r="AC1575" s="228"/>
      <c r="AD1575"/>
      <c r="AE1575" s="53">
        <v>5</v>
      </c>
    </row>
    <row r="1576" spans="1:31" ht="27.75" x14ac:dyDescent="0.2">
      <c r="A1576" s="222">
        <v>215160</v>
      </c>
      <c r="B1576" s="223" t="s">
        <v>2116</v>
      </c>
      <c r="C1576" s="223" t="s">
        <v>84</v>
      </c>
      <c r="D1576" s="223" t="s">
        <v>218</v>
      </c>
      <c r="E1576" t="s">
        <v>374</v>
      </c>
      <c r="F1576" s="224" t="e">
        <v>#N/A</v>
      </c>
      <c r="G1576" t="e">
        <v>#N/A</v>
      </c>
      <c r="H1576" t="e">
        <v>#N/A</v>
      </c>
      <c r="I1576" s="225" t="s">
        <v>609</v>
      </c>
      <c r="J1576" s="226"/>
      <c r="K1576"/>
      <c r="L1576"/>
      <c r="M1576"/>
      <c r="N1576"/>
      <c r="O1576" s="224"/>
      <c r="P1576"/>
      <c r="Q1576"/>
      <c r="R1576"/>
      <c r="S1576"/>
      <c r="T1576"/>
      <c r="U1576"/>
      <c r="V1576"/>
      <c r="W1576"/>
      <c r="Z1576"/>
      <c r="AC1576" s="228"/>
      <c r="AD1576" t="s">
        <v>660</v>
      </c>
      <c r="AE1576" s="53" t="s">
        <v>2203</v>
      </c>
    </row>
    <row r="1577" spans="1:31" ht="27.75" x14ac:dyDescent="0.2">
      <c r="A1577" s="222"/>
      <c r="B1577" s="223"/>
      <c r="C1577" s="223"/>
      <c r="D1577" s="223"/>
      <c r="E1577"/>
      <c r="F1577" s="224"/>
      <c r="G1577"/>
      <c r="H1577"/>
      <c r="I1577" s="225"/>
      <c r="J1577" s="226"/>
      <c r="K1577"/>
      <c r="L1577"/>
      <c r="M1577"/>
      <c r="N1577"/>
      <c r="O1577" s="224"/>
      <c r="P1577"/>
      <c r="Q1577"/>
      <c r="R1577"/>
      <c r="S1577"/>
      <c r="T1577"/>
      <c r="U1577"/>
      <c r="V1577"/>
      <c r="W1577"/>
      <c r="Z1577"/>
      <c r="AC1577" s="228"/>
      <c r="AD1577"/>
    </row>
    <row r="1578" spans="1:31" ht="27.75" x14ac:dyDescent="0.2">
      <c r="A1578" s="222"/>
      <c r="B1578" s="223"/>
      <c r="C1578" s="223"/>
      <c r="D1578" s="223"/>
      <c r="E1578"/>
      <c r="F1578" s="224"/>
      <c r="G1578"/>
      <c r="H1578"/>
      <c r="I1578" s="225"/>
      <c r="J1578" s="226"/>
      <c r="K1578"/>
      <c r="L1578"/>
      <c r="M1578"/>
      <c r="N1578"/>
      <c r="O1578" s="224"/>
      <c r="P1578"/>
      <c r="Q1578"/>
      <c r="R1578"/>
      <c r="S1578"/>
      <c r="T1578"/>
      <c r="U1578"/>
      <c r="V1578"/>
      <c r="W1578"/>
      <c r="Z1578"/>
      <c r="AC1578" s="228"/>
      <c r="AD1578"/>
    </row>
    <row r="1579" spans="1:31" ht="27.75" x14ac:dyDescent="0.2">
      <c r="A1579" s="222">
        <v>215165</v>
      </c>
      <c r="B1579" s="223" t="s">
        <v>2117</v>
      </c>
      <c r="C1579" s="223" t="s">
        <v>452</v>
      </c>
      <c r="D1579" s="223" t="s">
        <v>237</v>
      </c>
      <c r="E1579" t="s">
        <v>374</v>
      </c>
      <c r="F1579" s="224">
        <v>31694</v>
      </c>
      <c r="G1579" t="s">
        <v>789</v>
      </c>
      <c r="H1579" t="s">
        <v>380</v>
      </c>
      <c r="I1579" s="225" t="s">
        <v>61</v>
      </c>
      <c r="J1579" s="226" t="s">
        <v>353</v>
      </c>
      <c r="K1579">
        <v>2004</v>
      </c>
      <c r="L1579" t="s">
        <v>352</v>
      </c>
      <c r="M1579"/>
      <c r="N1579"/>
      <c r="O1579" s="224"/>
      <c r="P1579"/>
      <c r="Q1579"/>
      <c r="R1579"/>
      <c r="S1579"/>
      <c r="T1579"/>
      <c r="U1579"/>
      <c r="V1579"/>
      <c r="W1579"/>
      <c r="Z1579"/>
      <c r="AC1579" s="228"/>
      <c r="AD1579"/>
      <c r="AE1579" s="53">
        <v>6</v>
      </c>
    </row>
    <row r="1580" spans="1:31" ht="27.75" x14ac:dyDescent="0.2">
      <c r="A1580" s="222"/>
      <c r="B1580" s="223"/>
      <c r="C1580" s="223"/>
      <c r="D1580" s="223"/>
      <c r="E1580"/>
      <c r="F1580" s="224"/>
      <c r="G1580"/>
      <c r="H1580"/>
      <c r="I1580" s="225"/>
      <c r="J1580" s="226"/>
      <c r="K1580"/>
      <c r="L1580"/>
      <c r="M1580"/>
      <c r="N1580"/>
      <c r="O1580" s="224"/>
      <c r="P1580"/>
      <c r="Q1580"/>
      <c r="R1580"/>
      <c r="S1580"/>
      <c r="T1580"/>
      <c r="U1580"/>
      <c r="V1580"/>
      <c r="W1580"/>
      <c r="Z1580"/>
      <c r="AC1580" s="228"/>
      <c r="AD1580"/>
    </row>
    <row r="1581" spans="1:31" ht="27.75" x14ac:dyDescent="0.2">
      <c r="A1581" s="222">
        <v>215169</v>
      </c>
      <c r="B1581" s="223" t="s">
        <v>1136</v>
      </c>
      <c r="C1581" s="223" t="s">
        <v>68</v>
      </c>
      <c r="D1581" s="223" t="s">
        <v>269</v>
      </c>
      <c r="E1581" t="s">
        <v>374</v>
      </c>
      <c r="F1581" s="224">
        <v>35676</v>
      </c>
      <c r="G1581" t="s">
        <v>593</v>
      </c>
      <c r="H1581" t="s">
        <v>375</v>
      </c>
      <c r="I1581" s="225" t="s">
        <v>61</v>
      </c>
      <c r="J1581" s="226" t="s">
        <v>376</v>
      </c>
      <c r="K1581">
        <v>2015</v>
      </c>
      <c r="L1581" t="s">
        <v>352</v>
      </c>
      <c r="M1581"/>
      <c r="N1581"/>
      <c r="O1581" s="224"/>
      <c r="P1581"/>
      <c r="Q1581"/>
      <c r="R1581"/>
      <c r="S1581"/>
      <c r="T1581"/>
      <c r="U1581"/>
      <c r="V1581"/>
      <c r="W1581"/>
      <c r="Z1581"/>
      <c r="AC1581" s="228"/>
      <c r="AD1581"/>
      <c r="AE1581" s="53">
        <v>5</v>
      </c>
    </row>
    <row r="1582" spans="1:31" ht="27.75" x14ac:dyDescent="0.2">
      <c r="A1582" s="222"/>
      <c r="B1582" s="223"/>
      <c r="C1582" s="223"/>
      <c r="D1582" s="223"/>
      <c r="E1582"/>
      <c r="F1582" s="224"/>
      <c r="G1582"/>
      <c r="H1582"/>
      <c r="I1582" s="225"/>
      <c r="J1582" s="226"/>
      <c r="K1582"/>
      <c r="L1582"/>
      <c r="M1582"/>
      <c r="N1582"/>
      <c r="O1582" s="224"/>
      <c r="P1582"/>
      <c r="Q1582"/>
      <c r="R1582"/>
      <c r="S1582"/>
      <c r="T1582"/>
      <c r="U1582"/>
      <c r="V1582"/>
      <c r="W1582"/>
      <c r="Z1582"/>
      <c r="AC1582" s="228"/>
      <c r="AD1582"/>
    </row>
    <row r="1583" spans="1:31" ht="27.75" x14ac:dyDescent="0.2">
      <c r="A1583" s="222"/>
      <c r="B1583" s="223"/>
      <c r="C1583" s="223"/>
      <c r="D1583" s="223"/>
      <c r="E1583"/>
      <c r="F1583" s="224"/>
      <c r="G1583"/>
      <c r="H1583"/>
      <c r="I1583" s="225"/>
      <c r="J1583" s="226"/>
      <c r="K1583"/>
      <c r="L1583"/>
      <c r="M1583"/>
      <c r="N1583"/>
      <c r="O1583" s="224"/>
      <c r="P1583"/>
      <c r="Q1583"/>
      <c r="R1583"/>
      <c r="S1583"/>
      <c r="T1583"/>
      <c r="U1583"/>
      <c r="V1583"/>
      <c r="W1583"/>
      <c r="Z1583"/>
      <c r="AC1583" s="228"/>
      <c r="AD1583"/>
    </row>
    <row r="1584" spans="1:31" ht="27.75" x14ac:dyDescent="0.2">
      <c r="A1584" s="222"/>
      <c r="B1584" s="223"/>
      <c r="C1584" s="223"/>
      <c r="D1584" s="223"/>
      <c r="E1584"/>
      <c r="F1584" s="224"/>
      <c r="G1584"/>
      <c r="H1584"/>
      <c r="I1584" s="225"/>
      <c r="J1584" s="226"/>
      <c r="K1584"/>
      <c r="L1584"/>
      <c r="M1584"/>
      <c r="N1584"/>
      <c r="O1584" s="224"/>
      <c r="P1584"/>
      <c r="Q1584"/>
      <c r="R1584"/>
      <c r="S1584"/>
      <c r="T1584"/>
      <c r="U1584"/>
      <c r="V1584"/>
      <c r="W1584"/>
      <c r="Z1584"/>
      <c r="AC1584" s="228"/>
      <c r="AD1584"/>
    </row>
    <row r="1585" spans="1:31" ht="27.75" x14ac:dyDescent="0.2">
      <c r="A1585" s="222"/>
      <c r="B1585" s="223"/>
      <c r="C1585" s="223"/>
      <c r="D1585" s="223"/>
      <c r="E1585"/>
      <c r="F1585" s="224"/>
      <c r="G1585"/>
      <c r="H1585"/>
      <c r="I1585" s="225"/>
      <c r="J1585" s="226"/>
      <c r="K1585"/>
      <c r="L1585"/>
      <c r="M1585"/>
      <c r="N1585"/>
      <c r="O1585" s="224"/>
      <c r="P1585"/>
      <c r="Q1585"/>
      <c r="R1585"/>
      <c r="S1585"/>
      <c r="T1585"/>
      <c r="U1585"/>
      <c r="V1585"/>
      <c r="W1585"/>
      <c r="Z1585"/>
      <c r="AC1585" s="228"/>
      <c r="AD1585"/>
    </row>
    <row r="1586" spans="1:31" ht="27.75" x14ac:dyDescent="0.2">
      <c r="A1586" s="222"/>
      <c r="B1586" s="223"/>
      <c r="C1586" s="223"/>
      <c r="D1586" s="223"/>
      <c r="E1586"/>
      <c r="F1586" s="224"/>
      <c r="G1586"/>
      <c r="H1586"/>
      <c r="I1586" s="225"/>
      <c r="J1586" s="226"/>
      <c r="K1586"/>
      <c r="L1586"/>
      <c r="M1586"/>
      <c r="N1586"/>
      <c r="O1586" s="224"/>
      <c r="P1586"/>
      <c r="Q1586"/>
      <c r="R1586"/>
      <c r="S1586"/>
      <c r="T1586"/>
      <c r="U1586"/>
      <c r="V1586"/>
      <c r="W1586"/>
      <c r="Z1586"/>
      <c r="AC1586" s="228"/>
      <c r="AD1586"/>
    </row>
    <row r="1587" spans="1:31" ht="27.75" x14ac:dyDescent="0.2">
      <c r="A1587" s="222"/>
      <c r="B1587" s="223"/>
      <c r="C1587" s="223"/>
      <c r="D1587" s="223"/>
      <c r="E1587"/>
      <c r="F1587" s="224"/>
      <c r="G1587"/>
      <c r="H1587"/>
      <c r="I1587" s="225"/>
      <c r="J1587" s="226"/>
      <c r="K1587"/>
      <c r="L1587"/>
      <c r="M1587"/>
      <c r="N1587"/>
      <c r="O1587" s="224"/>
      <c r="P1587"/>
      <c r="Q1587"/>
      <c r="R1587"/>
      <c r="S1587"/>
      <c r="T1587"/>
      <c r="U1587"/>
      <c r="V1587"/>
      <c r="W1587"/>
      <c r="Z1587"/>
      <c r="AC1587" s="228"/>
      <c r="AD1587"/>
    </row>
    <row r="1588" spans="1:31" ht="27.75" x14ac:dyDescent="0.2">
      <c r="A1588" s="222"/>
      <c r="B1588" s="223"/>
      <c r="C1588" s="223"/>
      <c r="D1588" s="223"/>
      <c r="E1588"/>
      <c r="F1588" s="224"/>
      <c r="G1588"/>
      <c r="H1588"/>
      <c r="I1588" s="225"/>
      <c r="J1588" s="226"/>
      <c r="K1588"/>
      <c r="L1588"/>
      <c r="M1588"/>
      <c r="N1588"/>
      <c r="O1588" s="224"/>
      <c r="P1588"/>
      <c r="Q1588"/>
      <c r="R1588"/>
      <c r="S1588"/>
      <c r="T1588"/>
      <c r="U1588"/>
      <c r="V1588"/>
      <c r="W1588"/>
      <c r="Z1588"/>
      <c r="AC1588" s="228"/>
      <c r="AD1588"/>
    </row>
    <row r="1589" spans="1:31" ht="27.75" x14ac:dyDescent="0.2">
      <c r="A1589" s="222"/>
      <c r="B1589" s="223"/>
      <c r="C1589" s="223"/>
      <c r="D1589" s="223"/>
      <c r="E1589"/>
      <c r="F1589" s="224"/>
      <c r="G1589"/>
      <c r="H1589"/>
      <c r="I1589" s="225"/>
      <c r="J1589" s="226"/>
      <c r="K1589"/>
      <c r="L1589"/>
      <c r="M1589"/>
      <c r="N1589"/>
      <c r="O1589" s="224"/>
      <c r="P1589"/>
      <c r="Q1589"/>
      <c r="R1589"/>
      <c r="S1589"/>
      <c r="T1589"/>
      <c r="U1589"/>
      <c r="V1589"/>
      <c r="W1589"/>
      <c r="Z1589"/>
      <c r="AC1589" s="228"/>
      <c r="AD1589"/>
    </row>
    <row r="1590" spans="1:31" ht="27.75" x14ac:dyDescent="0.2">
      <c r="A1590" s="222"/>
      <c r="B1590" s="223"/>
      <c r="C1590" s="223"/>
      <c r="D1590" s="223"/>
      <c r="E1590"/>
      <c r="F1590" s="224"/>
      <c r="G1590"/>
      <c r="H1590"/>
      <c r="I1590" s="225"/>
      <c r="J1590" s="226"/>
      <c r="K1590"/>
      <c r="L1590"/>
      <c r="M1590"/>
      <c r="N1590"/>
      <c r="O1590" s="224"/>
      <c r="P1590"/>
      <c r="Q1590"/>
      <c r="R1590"/>
      <c r="S1590"/>
      <c r="T1590"/>
      <c r="U1590"/>
      <c r="V1590"/>
      <c r="W1590"/>
      <c r="Z1590"/>
      <c r="AC1590" s="228"/>
      <c r="AD1590"/>
    </row>
    <row r="1591" spans="1:31" ht="27.75" x14ac:dyDescent="0.2">
      <c r="A1591" s="222"/>
      <c r="B1591" s="223"/>
      <c r="C1591" s="223"/>
      <c r="D1591" s="223"/>
      <c r="E1591"/>
      <c r="F1591" s="224"/>
      <c r="G1591"/>
      <c r="H1591"/>
      <c r="I1591" s="225"/>
      <c r="J1591" s="226"/>
      <c r="K1591"/>
      <c r="L1591"/>
      <c r="M1591"/>
      <c r="N1591"/>
      <c r="O1591" s="224"/>
      <c r="P1591"/>
      <c r="Q1591"/>
      <c r="R1591"/>
      <c r="S1591"/>
      <c r="T1591"/>
      <c r="U1591"/>
      <c r="V1591"/>
      <c r="W1591"/>
      <c r="Z1591"/>
      <c r="AC1591" s="228"/>
      <c r="AD1591"/>
    </row>
    <row r="1592" spans="1:31" ht="27.75" x14ac:dyDescent="0.2">
      <c r="A1592" s="222"/>
      <c r="B1592" s="223"/>
      <c r="C1592" s="223"/>
      <c r="D1592" s="223"/>
      <c r="E1592"/>
      <c r="F1592" s="224"/>
      <c r="G1592"/>
      <c r="H1592"/>
      <c r="I1592" s="225"/>
      <c r="J1592" s="226"/>
      <c r="K1592"/>
      <c r="L1592"/>
      <c r="M1592"/>
      <c r="N1592"/>
      <c r="O1592" s="224"/>
      <c r="P1592"/>
      <c r="Q1592"/>
      <c r="R1592"/>
      <c r="S1592"/>
      <c r="T1592"/>
      <c r="U1592"/>
      <c r="V1592"/>
      <c r="W1592"/>
      <c r="Z1592"/>
      <c r="AC1592" s="227"/>
      <c r="AD1592"/>
    </row>
    <row r="1593" spans="1:31" ht="27.75" x14ac:dyDescent="0.2">
      <c r="A1593" s="222">
        <v>215190</v>
      </c>
      <c r="B1593" s="223" t="s">
        <v>1318</v>
      </c>
      <c r="C1593" s="223" t="s">
        <v>77</v>
      </c>
      <c r="D1593" s="223" t="s">
        <v>233</v>
      </c>
      <c r="E1593" t="s">
        <v>374</v>
      </c>
      <c r="F1593" s="224">
        <v>34774</v>
      </c>
      <c r="G1593" t="s">
        <v>1005</v>
      </c>
      <c r="H1593" t="s">
        <v>375</v>
      </c>
      <c r="I1593" s="225" t="s">
        <v>61</v>
      </c>
      <c r="J1593" s="226" t="s">
        <v>376</v>
      </c>
      <c r="K1593">
        <v>2013</v>
      </c>
      <c r="L1593" t="s">
        <v>369</v>
      </c>
      <c r="M1593"/>
      <c r="N1593"/>
      <c r="O1593" s="224"/>
      <c r="P1593"/>
      <c r="Q1593"/>
      <c r="R1593"/>
      <c r="S1593"/>
      <c r="T1593"/>
      <c r="U1593"/>
      <c r="V1593"/>
      <c r="W1593"/>
      <c r="Z1593"/>
      <c r="AC1593" s="228"/>
      <c r="AD1593"/>
      <c r="AE1593" s="53">
        <v>4</v>
      </c>
    </row>
    <row r="1594" spans="1:31" ht="27.75" x14ac:dyDescent="0.2">
      <c r="A1594" s="222"/>
      <c r="B1594" s="223"/>
      <c r="C1594" s="223"/>
      <c r="D1594" s="223"/>
      <c r="E1594"/>
      <c r="F1594" s="224"/>
      <c r="G1594"/>
      <c r="H1594"/>
      <c r="I1594" s="225"/>
      <c r="J1594" s="226"/>
      <c r="K1594"/>
      <c r="L1594"/>
      <c r="M1594"/>
      <c r="N1594"/>
      <c r="O1594" s="224"/>
      <c r="P1594"/>
      <c r="Q1594"/>
      <c r="R1594"/>
      <c r="S1594"/>
      <c r="T1594"/>
      <c r="U1594"/>
      <c r="V1594"/>
      <c r="W1594"/>
      <c r="Z1594"/>
      <c r="AC1594" s="228"/>
      <c r="AD1594"/>
    </row>
    <row r="1595" spans="1:31" ht="27.75" x14ac:dyDescent="0.2">
      <c r="A1595" s="222">
        <v>215193</v>
      </c>
      <c r="B1595" s="223" t="s">
        <v>1036</v>
      </c>
      <c r="C1595" s="223" t="s">
        <v>113</v>
      </c>
      <c r="D1595" s="223" t="s">
        <v>315</v>
      </c>
      <c r="E1595" t="s">
        <v>374</v>
      </c>
      <c r="F1595" s="224">
        <v>34341</v>
      </c>
      <c r="G1595" t="s">
        <v>1037</v>
      </c>
      <c r="H1595" t="s">
        <v>375</v>
      </c>
      <c r="I1595" s="225" t="s">
        <v>61</v>
      </c>
      <c r="J1595" s="226" t="s">
        <v>376</v>
      </c>
      <c r="K1595">
        <v>2012</v>
      </c>
      <c r="L1595" t="s">
        <v>367</v>
      </c>
      <c r="M1595"/>
      <c r="N1595"/>
      <c r="O1595" s="224"/>
      <c r="P1595"/>
      <c r="Q1595"/>
      <c r="R1595"/>
      <c r="S1595"/>
      <c r="T1595"/>
      <c r="U1595"/>
      <c r="V1595"/>
      <c r="W1595"/>
      <c r="Z1595"/>
      <c r="AC1595" s="228"/>
      <c r="AD1595"/>
      <c r="AE1595" s="53">
        <v>5</v>
      </c>
    </row>
    <row r="1596" spans="1:31" ht="27.75" x14ac:dyDescent="0.2">
      <c r="A1596" s="222"/>
      <c r="B1596" s="223"/>
      <c r="C1596" s="223"/>
      <c r="D1596" s="223"/>
      <c r="E1596"/>
      <c r="F1596" s="224"/>
      <c r="G1596"/>
      <c r="H1596"/>
      <c r="I1596" s="225"/>
      <c r="J1596" s="226"/>
      <c r="K1596"/>
      <c r="L1596"/>
      <c r="M1596"/>
      <c r="N1596"/>
      <c r="O1596" s="224"/>
      <c r="P1596"/>
      <c r="Q1596"/>
      <c r="R1596"/>
      <c r="S1596"/>
      <c r="T1596"/>
      <c r="U1596"/>
      <c r="V1596"/>
      <c r="W1596"/>
      <c r="Z1596"/>
      <c r="AC1596" s="228"/>
      <c r="AD1596"/>
    </row>
    <row r="1597" spans="1:31" ht="27.75" x14ac:dyDescent="0.2">
      <c r="A1597" s="222"/>
      <c r="B1597" s="223"/>
      <c r="C1597" s="223"/>
      <c r="D1597" s="223"/>
      <c r="E1597"/>
      <c r="F1597" s="224"/>
      <c r="G1597"/>
      <c r="H1597"/>
      <c r="I1597" s="225"/>
      <c r="J1597" s="226"/>
      <c r="K1597"/>
      <c r="L1597"/>
      <c r="M1597"/>
      <c r="N1597"/>
      <c r="O1597" s="224"/>
      <c r="P1597"/>
      <c r="Q1597"/>
      <c r="R1597"/>
      <c r="S1597"/>
      <c r="T1597"/>
      <c r="U1597"/>
      <c r="V1597"/>
      <c r="W1597"/>
      <c r="Z1597"/>
      <c r="AC1597" s="228"/>
      <c r="AD1597"/>
    </row>
    <row r="1598" spans="1:31" ht="27.75" x14ac:dyDescent="0.2">
      <c r="A1598" s="222"/>
      <c r="B1598" s="223"/>
      <c r="C1598" s="223"/>
      <c r="D1598" s="223"/>
      <c r="E1598"/>
      <c r="F1598" s="224"/>
      <c r="G1598"/>
      <c r="H1598"/>
      <c r="I1598" s="225"/>
      <c r="J1598" s="226"/>
      <c r="K1598"/>
      <c r="L1598"/>
      <c r="M1598"/>
      <c r="N1598"/>
      <c r="O1598" s="224"/>
      <c r="P1598"/>
      <c r="Q1598"/>
      <c r="R1598"/>
      <c r="S1598"/>
      <c r="T1598"/>
      <c r="U1598"/>
      <c r="V1598"/>
      <c r="W1598"/>
      <c r="Z1598"/>
      <c r="AC1598" s="228"/>
      <c r="AD1598"/>
    </row>
    <row r="1599" spans="1:31" ht="27.75" x14ac:dyDescent="0.2">
      <c r="A1599" s="222">
        <v>215206</v>
      </c>
      <c r="B1599" s="223" t="s">
        <v>1099</v>
      </c>
      <c r="C1599" s="223" t="s">
        <v>1100</v>
      </c>
      <c r="D1599" s="223" t="s">
        <v>320</v>
      </c>
      <c r="E1599" t="s">
        <v>374</v>
      </c>
      <c r="F1599" s="224">
        <v>35297</v>
      </c>
      <c r="G1599" t="s">
        <v>568</v>
      </c>
      <c r="H1599" t="s">
        <v>375</v>
      </c>
      <c r="I1599" s="225" t="s">
        <v>61</v>
      </c>
      <c r="J1599" s="226" t="s">
        <v>353</v>
      </c>
      <c r="K1599">
        <v>2016</v>
      </c>
      <c r="L1599" t="s">
        <v>354</v>
      </c>
      <c r="M1599"/>
      <c r="N1599"/>
      <c r="O1599" s="224"/>
      <c r="P1599"/>
      <c r="Q1599"/>
      <c r="R1599"/>
      <c r="S1599"/>
      <c r="T1599"/>
      <c r="U1599"/>
      <c r="V1599"/>
      <c r="W1599"/>
      <c r="Z1599"/>
      <c r="AC1599" s="227"/>
      <c r="AD1599"/>
      <c r="AE1599" s="53">
        <v>6</v>
      </c>
    </row>
    <row r="1600" spans="1:31" ht="27.75" x14ac:dyDescent="0.2">
      <c r="A1600" s="222">
        <v>215210</v>
      </c>
      <c r="B1600" s="223" t="s">
        <v>1789</v>
      </c>
      <c r="C1600" s="223" t="s">
        <v>99</v>
      </c>
      <c r="D1600" s="223" t="s">
        <v>2118</v>
      </c>
      <c r="E1600" t="s">
        <v>373</v>
      </c>
      <c r="F1600" s="224">
        <v>36161</v>
      </c>
      <c r="G1600" t="s">
        <v>807</v>
      </c>
      <c r="H1600" t="s">
        <v>380</v>
      </c>
      <c r="I1600" s="225" t="s">
        <v>61</v>
      </c>
      <c r="J1600" s="226">
        <v>0</v>
      </c>
      <c r="K1600">
        <v>0</v>
      </c>
      <c r="L1600">
        <v>0</v>
      </c>
      <c r="M1600"/>
      <c r="N1600"/>
      <c r="O1600" s="224"/>
      <c r="P1600"/>
      <c r="Q1600"/>
      <c r="R1600"/>
      <c r="S1600"/>
      <c r="T1600"/>
      <c r="U1600"/>
      <c r="V1600"/>
      <c r="W1600"/>
      <c r="Z1600"/>
      <c r="AC1600" s="228"/>
      <c r="AD1600"/>
      <c r="AE1600" s="53">
        <v>3</v>
      </c>
    </row>
    <row r="1601" spans="1:31" ht="27.75" x14ac:dyDescent="0.2">
      <c r="A1601" s="222"/>
      <c r="B1601" s="223"/>
      <c r="C1601" s="223"/>
      <c r="D1601" s="223"/>
      <c r="E1601"/>
      <c r="F1601" s="224"/>
      <c r="G1601"/>
      <c r="H1601"/>
      <c r="I1601" s="225"/>
      <c r="J1601" s="226"/>
      <c r="K1601"/>
      <c r="L1601"/>
      <c r="M1601"/>
      <c r="N1601"/>
      <c r="O1601" s="224"/>
      <c r="P1601"/>
      <c r="Q1601"/>
      <c r="R1601"/>
      <c r="S1601"/>
      <c r="T1601"/>
      <c r="U1601"/>
      <c r="V1601"/>
      <c r="W1601"/>
      <c r="Z1601"/>
      <c r="AC1601" s="228"/>
      <c r="AD1601"/>
    </row>
    <row r="1602" spans="1:31" ht="27.75" x14ac:dyDescent="0.2">
      <c r="A1602" s="222">
        <v>215215</v>
      </c>
      <c r="B1602" s="223" t="s">
        <v>2119</v>
      </c>
      <c r="C1602" s="223" t="s">
        <v>121</v>
      </c>
      <c r="D1602" s="223" t="s">
        <v>85</v>
      </c>
      <c r="E1602" t="s">
        <v>374</v>
      </c>
      <c r="F1602" s="224">
        <v>34605</v>
      </c>
      <c r="G1602" t="s">
        <v>789</v>
      </c>
      <c r="H1602" t="s">
        <v>375</v>
      </c>
      <c r="I1602" s="225" t="s">
        <v>61</v>
      </c>
      <c r="J1602" s="226" t="s">
        <v>376</v>
      </c>
      <c r="K1602">
        <v>2012</v>
      </c>
      <c r="L1602" t="s">
        <v>352</v>
      </c>
      <c r="M1602"/>
      <c r="N1602"/>
      <c r="O1602" s="224"/>
      <c r="P1602"/>
      <c r="Q1602"/>
      <c r="R1602"/>
      <c r="S1602"/>
      <c r="T1602"/>
      <c r="U1602"/>
      <c r="V1602"/>
      <c r="W1602"/>
      <c r="Z1602"/>
      <c r="AC1602" s="228"/>
      <c r="AD1602"/>
      <c r="AE1602" s="53">
        <v>4</v>
      </c>
    </row>
    <row r="1603" spans="1:31" ht="27.75" x14ac:dyDescent="0.2">
      <c r="A1603" s="242"/>
      <c r="B1603" s="223"/>
      <c r="C1603" s="223"/>
      <c r="D1603" s="223"/>
      <c r="E1603"/>
      <c r="F1603" s="224"/>
      <c r="G1603"/>
      <c r="H1603"/>
      <c r="I1603" s="225"/>
      <c r="J1603" s="226"/>
      <c r="K1603"/>
      <c r="L1603"/>
      <c r="M1603"/>
      <c r="N1603"/>
      <c r="O1603" s="224"/>
      <c r="P1603"/>
      <c r="Q1603"/>
      <c r="R1603"/>
      <c r="S1603"/>
      <c r="T1603"/>
      <c r="U1603"/>
      <c r="V1603"/>
      <c r="W1603"/>
      <c r="Z1603"/>
      <c r="AC1603" s="228"/>
      <c r="AD1603"/>
    </row>
    <row r="1604" spans="1:31" ht="27.75" x14ac:dyDescent="0.2">
      <c r="A1604" s="222">
        <v>215222</v>
      </c>
      <c r="B1604" s="223" t="s">
        <v>2120</v>
      </c>
      <c r="C1604" s="223" t="s">
        <v>63</v>
      </c>
      <c r="D1604" s="223" t="s">
        <v>2038</v>
      </c>
      <c r="E1604" t="s">
        <v>373</v>
      </c>
      <c r="F1604" s="224">
        <v>35951</v>
      </c>
      <c r="G1604" t="s">
        <v>789</v>
      </c>
      <c r="H1604" t="s">
        <v>375</v>
      </c>
      <c r="I1604" s="225" t="s">
        <v>61</v>
      </c>
      <c r="J1604" s="226" t="s">
        <v>353</v>
      </c>
      <c r="K1604">
        <v>2016</v>
      </c>
      <c r="L1604" t="s">
        <v>352</v>
      </c>
      <c r="M1604"/>
      <c r="N1604"/>
      <c r="O1604" s="224"/>
      <c r="P1604"/>
      <c r="Q1604"/>
      <c r="R1604"/>
      <c r="S1604"/>
      <c r="T1604"/>
      <c r="U1604"/>
      <c r="V1604"/>
      <c r="W1604"/>
      <c r="Z1604"/>
      <c r="AC1604" s="228"/>
      <c r="AD1604"/>
      <c r="AE1604" s="53">
        <v>4</v>
      </c>
    </row>
    <row r="1605" spans="1:31" ht="27.75" x14ac:dyDescent="0.2">
      <c r="A1605" s="222"/>
      <c r="B1605" s="223"/>
      <c r="C1605" s="223"/>
      <c r="D1605" s="223"/>
      <c r="E1605"/>
      <c r="F1605" s="224"/>
      <c r="G1605"/>
      <c r="H1605"/>
      <c r="I1605" s="225"/>
      <c r="J1605" s="226"/>
      <c r="K1605"/>
      <c r="L1605"/>
      <c r="M1605"/>
      <c r="N1605"/>
      <c r="O1605" s="224"/>
      <c r="P1605"/>
      <c r="Q1605"/>
      <c r="R1605"/>
      <c r="S1605"/>
      <c r="T1605"/>
      <c r="U1605"/>
      <c r="V1605"/>
      <c r="W1605"/>
      <c r="Z1605"/>
      <c r="AC1605" s="228"/>
      <c r="AD1605"/>
    </row>
    <row r="1606" spans="1:31" ht="27.75" x14ac:dyDescent="0.2">
      <c r="A1606" s="222"/>
      <c r="B1606" s="223"/>
      <c r="C1606" s="223"/>
      <c r="D1606" s="223"/>
      <c r="E1606"/>
      <c r="F1606" s="224"/>
      <c r="G1606"/>
      <c r="H1606"/>
      <c r="I1606" s="225"/>
      <c r="J1606" s="226"/>
      <c r="K1606"/>
      <c r="L1606"/>
      <c r="M1606"/>
      <c r="N1606"/>
      <c r="O1606" s="224"/>
      <c r="P1606"/>
      <c r="Q1606"/>
      <c r="R1606"/>
      <c r="S1606"/>
      <c r="T1606"/>
      <c r="U1606"/>
      <c r="V1606"/>
      <c r="W1606"/>
      <c r="Z1606"/>
      <c r="AC1606" s="228"/>
      <c r="AD1606"/>
    </row>
    <row r="1607" spans="1:31" ht="27.75" x14ac:dyDescent="0.2">
      <c r="A1607" s="222">
        <v>215229</v>
      </c>
      <c r="B1607" s="223" t="s">
        <v>441</v>
      </c>
      <c r="C1607" s="223" t="s">
        <v>499</v>
      </c>
      <c r="D1607" s="223" t="s">
        <v>220</v>
      </c>
      <c r="E1607" t="s">
        <v>373</v>
      </c>
      <c r="F1607" s="224">
        <v>35478</v>
      </c>
      <c r="G1607" t="s">
        <v>789</v>
      </c>
      <c r="H1607" t="s">
        <v>375</v>
      </c>
      <c r="I1607" s="225" t="s">
        <v>61</v>
      </c>
      <c r="J1607" s="226" t="s">
        <v>353</v>
      </c>
      <c r="K1607">
        <v>2016</v>
      </c>
      <c r="L1607" t="s">
        <v>352</v>
      </c>
      <c r="M1607"/>
      <c r="N1607"/>
      <c r="O1607" s="224"/>
      <c r="P1607"/>
      <c r="Q1607"/>
      <c r="R1607"/>
      <c r="S1607"/>
      <c r="T1607"/>
      <c r="U1607"/>
      <c r="V1607"/>
      <c r="W1607"/>
      <c r="Z1607"/>
      <c r="AC1607" s="228"/>
      <c r="AD1607"/>
      <c r="AE1607" s="53">
        <v>5</v>
      </c>
    </row>
    <row r="1608" spans="1:31" ht="27.75" x14ac:dyDescent="0.2">
      <c r="A1608" s="222"/>
      <c r="B1608" s="223"/>
      <c r="C1608" s="223"/>
      <c r="D1608" s="223"/>
      <c r="E1608"/>
      <c r="F1608" s="224"/>
      <c r="G1608"/>
      <c r="H1608"/>
      <c r="I1608" s="225"/>
      <c r="J1608" s="226"/>
      <c r="K1608"/>
      <c r="L1608"/>
      <c r="M1608"/>
      <c r="N1608"/>
      <c r="O1608" s="224"/>
      <c r="P1608"/>
      <c r="Q1608"/>
      <c r="R1608"/>
      <c r="S1608"/>
      <c r="T1608"/>
      <c r="U1608"/>
      <c r="V1608"/>
      <c r="W1608"/>
      <c r="Z1608"/>
      <c r="AC1608" s="228"/>
      <c r="AD1608"/>
    </row>
    <row r="1609" spans="1:31" ht="27.75" x14ac:dyDescent="0.2">
      <c r="A1609" s="222"/>
      <c r="B1609" s="223"/>
      <c r="C1609" s="223"/>
      <c r="D1609" s="223"/>
      <c r="E1609"/>
      <c r="F1609" s="224"/>
      <c r="G1609"/>
      <c r="H1609"/>
      <c r="I1609" s="225"/>
      <c r="J1609" s="226"/>
      <c r="K1609"/>
      <c r="L1609"/>
      <c r="M1609"/>
      <c r="N1609"/>
      <c r="O1609" s="224"/>
      <c r="P1609"/>
      <c r="Q1609"/>
      <c r="R1609"/>
      <c r="S1609"/>
      <c r="T1609"/>
      <c r="U1609"/>
      <c r="V1609"/>
      <c r="W1609"/>
      <c r="Z1609"/>
      <c r="AC1609" s="228"/>
      <c r="AD1609"/>
    </row>
    <row r="1610" spans="1:31" ht="27.75" x14ac:dyDescent="0.2">
      <c r="A1610" s="222"/>
      <c r="B1610" s="223"/>
      <c r="C1610" s="223"/>
      <c r="D1610" s="223"/>
      <c r="E1610"/>
      <c r="F1610" s="224"/>
      <c r="G1610"/>
      <c r="H1610"/>
      <c r="I1610" s="225"/>
      <c r="J1610" s="226"/>
      <c r="K1610"/>
      <c r="L1610"/>
      <c r="M1610"/>
      <c r="N1610"/>
      <c r="O1610" s="224"/>
      <c r="P1610"/>
      <c r="Q1610"/>
      <c r="R1610"/>
      <c r="S1610"/>
      <c r="T1610"/>
      <c r="U1610"/>
      <c r="V1610"/>
      <c r="W1610"/>
      <c r="Z1610"/>
      <c r="AC1610" s="228"/>
      <c r="AD1610"/>
    </row>
    <row r="1611" spans="1:31" ht="27.75" x14ac:dyDescent="0.2">
      <c r="A1611" s="222"/>
      <c r="B1611" s="223"/>
      <c r="C1611" s="223"/>
      <c r="D1611" s="223"/>
      <c r="E1611"/>
      <c r="F1611" s="224"/>
      <c r="G1611"/>
      <c r="H1611"/>
      <c r="I1611" s="225"/>
      <c r="J1611" s="226"/>
      <c r="K1611"/>
      <c r="L1611"/>
      <c r="M1611"/>
      <c r="N1611"/>
      <c r="O1611" s="224"/>
      <c r="P1611"/>
      <c r="Q1611"/>
      <c r="R1611"/>
      <c r="S1611"/>
      <c r="T1611"/>
      <c r="U1611"/>
      <c r="V1611"/>
      <c r="W1611"/>
      <c r="Z1611"/>
      <c r="AC1611" s="228"/>
      <c r="AD1611"/>
    </row>
    <row r="1612" spans="1:31" ht="27.75" x14ac:dyDescent="0.2">
      <c r="A1612" s="222"/>
      <c r="B1612" s="223"/>
      <c r="C1612" s="223"/>
      <c r="D1612" s="223"/>
      <c r="E1612"/>
      <c r="F1612" s="224"/>
      <c r="G1612"/>
      <c r="H1612"/>
      <c r="I1612" s="225"/>
      <c r="J1612" s="226"/>
      <c r="K1612"/>
      <c r="L1612"/>
      <c r="M1612"/>
      <c r="N1612"/>
      <c r="O1612" s="224"/>
      <c r="P1612"/>
      <c r="Q1612"/>
      <c r="R1612"/>
      <c r="S1612"/>
      <c r="T1612"/>
      <c r="U1612"/>
      <c r="V1612"/>
      <c r="W1612"/>
      <c r="Z1612"/>
      <c r="AC1612" s="228"/>
      <c r="AD1612"/>
    </row>
    <row r="1613" spans="1:31" ht="27.75" x14ac:dyDescent="0.2">
      <c r="A1613" s="222">
        <v>215260</v>
      </c>
      <c r="B1613" s="223" t="s">
        <v>702</v>
      </c>
      <c r="C1613" s="223" t="s">
        <v>465</v>
      </c>
      <c r="D1613" s="223" t="s">
        <v>294</v>
      </c>
      <c r="E1613" t="s">
        <v>373</v>
      </c>
      <c r="F1613" s="224" t="e">
        <v>#N/A</v>
      </c>
      <c r="G1613" t="e">
        <v>#N/A</v>
      </c>
      <c r="H1613" t="e">
        <v>#N/A</v>
      </c>
      <c r="I1613" s="225" t="s">
        <v>609</v>
      </c>
      <c r="J1613" s="226"/>
      <c r="K1613"/>
      <c r="L1613"/>
      <c r="M1613"/>
      <c r="N1613"/>
      <c r="O1613" s="224"/>
      <c r="P1613" t="e">
        <v>#N/A</v>
      </c>
      <c r="Q1613"/>
      <c r="R1613"/>
      <c r="S1613"/>
      <c r="T1613"/>
      <c r="U1613"/>
      <c r="V1613"/>
      <c r="W1613"/>
      <c r="Z1613"/>
      <c r="AC1613" s="228"/>
      <c r="AD1613" t="s">
        <v>660</v>
      </c>
      <c r="AE1613" s="53" t="s">
        <v>2166</v>
      </c>
    </row>
    <row r="1614" spans="1:31" ht="27.75" x14ac:dyDescent="0.2">
      <c r="A1614" s="222"/>
      <c r="B1614" s="223"/>
      <c r="C1614" s="223"/>
      <c r="D1614" s="223"/>
      <c r="E1614"/>
      <c r="F1614" s="224"/>
      <c r="G1614"/>
      <c r="H1614"/>
      <c r="I1614" s="225"/>
      <c r="J1614" s="226"/>
      <c r="K1614"/>
      <c r="L1614"/>
      <c r="M1614"/>
      <c r="N1614"/>
      <c r="O1614" s="224"/>
      <c r="P1614"/>
      <c r="Q1614"/>
      <c r="R1614"/>
      <c r="S1614"/>
      <c r="T1614"/>
      <c r="U1614"/>
      <c r="V1614"/>
      <c r="W1614"/>
      <c r="Z1614"/>
      <c r="AC1614" s="227"/>
      <c r="AD1614"/>
    </row>
    <row r="1615" spans="1:31" ht="27.75" x14ac:dyDescent="0.2">
      <c r="A1615" s="222"/>
      <c r="B1615" s="223"/>
      <c r="C1615" s="223"/>
      <c r="D1615" s="223"/>
      <c r="E1615"/>
      <c r="F1615" s="224"/>
      <c r="G1615"/>
      <c r="H1615"/>
      <c r="I1615" s="225"/>
      <c r="J1615" s="226"/>
      <c r="K1615"/>
      <c r="L1615"/>
      <c r="M1615"/>
      <c r="N1615"/>
      <c r="O1615" s="224"/>
      <c r="P1615"/>
      <c r="Q1615"/>
      <c r="R1615"/>
      <c r="S1615"/>
      <c r="T1615"/>
      <c r="U1615"/>
      <c r="V1615"/>
      <c r="W1615"/>
      <c r="Z1615"/>
      <c r="AC1615" s="228"/>
      <c r="AD1615"/>
    </row>
    <row r="1616" spans="1:31" ht="27.75" x14ac:dyDescent="0.2">
      <c r="A1616" s="222"/>
      <c r="B1616" s="223"/>
      <c r="C1616" s="223"/>
      <c r="D1616" s="223"/>
      <c r="E1616"/>
      <c r="F1616" s="224"/>
      <c r="G1616"/>
      <c r="H1616"/>
      <c r="I1616" s="225"/>
      <c r="J1616" s="226"/>
      <c r="K1616"/>
      <c r="L1616"/>
      <c r="M1616"/>
      <c r="N1616"/>
      <c r="O1616" s="224"/>
      <c r="P1616"/>
      <c r="Q1616"/>
      <c r="R1616"/>
      <c r="S1616"/>
      <c r="T1616"/>
      <c r="U1616"/>
      <c r="V1616"/>
      <c r="W1616"/>
      <c r="Z1616"/>
      <c r="AC1616" s="228"/>
      <c r="AD1616"/>
    </row>
    <row r="1617" spans="1:31" ht="27.75" x14ac:dyDescent="0.2">
      <c r="A1617" s="222">
        <v>215270</v>
      </c>
      <c r="B1617" s="223" t="s">
        <v>1755</v>
      </c>
      <c r="C1617" s="223" t="s">
        <v>76</v>
      </c>
      <c r="D1617" s="223" t="s">
        <v>233</v>
      </c>
      <c r="E1617" t="s">
        <v>373</v>
      </c>
      <c r="F1617" s="224">
        <v>35796</v>
      </c>
      <c r="G1617" t="s">
        <v>806</v>
      </c>
      <c r="H1617" t="s">
        <v>375</v>
      </c>
      <c r="I1617" s="225" t="s">
        <v>61</v>
      </c>
      <c r="J1617" s="226">
        <v>0</v>
      </c>
      <c r="K1617">
        <v>0</v>
      </c>
      <c r="L1617">
        <v>0</v>
      </c>
      <c r="M1617"/>
      <c r="N1617"/>
      <c r="O1617" s="224"/>
      <c r="P1617"/>
      <c r="Q1617"/>
      <c r="R1617"/>
      <c r="S1617"/>
      <c r="T1617"/>
      <c r="U1617"/>
      <c r="V1617"/>
      <c r="W1617"/>
      <c r="Z1617"/>
      <c r="AC1617" s="228"/>
      <c r="AD1617"/>
      <c r="AE1617" s="53">
        <v>3</v>
      </c>
    </row>
    <row r="1618" spans="1:31" ht="27.75" x14ac:dyDescent="0.2">
      <c r="A1618" s="222"/>
      <c r="B1618" s="223"/>
      <c r="C1618" s="223"/>
      <c r="D1618" s="223"/>
      <c r="E1618"/>
      <c r="F1618" s="224"/>
      <c r="G1618"/>
      <c r="H1618"/>
      <c r="I1618" s="225"/>
      <c r="J1618" s="226"/>
      <c r="K1618"/>
      <c r="L1618"/>
      <c r="M1618"/>
      <c r="N1618"/>
      <c r="O1618" s="224"/>
      <c r="P1618"/>
      <c r="Q1618"/>
      <c r="R1618"/>
      <c r="S1618"/>
      <c r="T1618"/>
      <c r="U1618"/>
      <c r="V1618"/>
      <c r="W1618"/>
      <c r="Z1618"/>
      <c r="AC1618" s="228"/>
      <c r="AD1618"/>
    </row>
    <row r="1619" spans="1:31" ht="27.75" x14ac:dyDescent="0.2">
      <c r="A1619" s="222">
        <v>215274</v>
      </c>
      <c r="B1619" s="223" t="s">
        <v>1206</v>
      </c>
      <c r="C1619" s="223" t="s">
        <v>64</v>
      </c>
      <c r="D1619" s="223" t="s">
        <v>188</v>
      </c>
      <c r="E1619" t="s">
        <v>373</v>
      </c>
      <c r="F1619" s="224" t="e">
        <v>#N/A</v>
      </c>
      <c r="G1619" t="e">
        <v>#N/A</v>
      </c>
      <c r="H1619" t="e">
        <v>#N/A</v>
      </c>
      <c r="I1619" s="225" t="s">
        <v>609</v>
      </c>
      <c r="J1619" s="226"/>
      <c r="K1619"/>
      <c r="L1619"/>
      <c r="M1619"/>
      <c r="N1619"/>
      <c r="O1619" s="224"/>
      <c r="P1619"/>
      <c r="Q1619"/>
      <c r="R1619"/>
      <c r="S1619"/>
      <c r="T1619"/>
      <c r="U1619"/>
      <c r="V1619"/>
      <c r="W1619"/>
      <c r="Z1619"/>
      <c r="AC1619" s="228"/>
      <c r="AD1619" t="s">
        <v>660</v>
      </c>
      <c r="AE1619" s="53" t="s">
        <v>2166</v>
      </c>
    </row>
    <row r="1620" spans="1:31" ht="27.75" x14ac:dyDescent="0.2">
      <c r="A1620" s="222"/>
      <c r="B1620" s="223"/>
      <c r="C1620" s="223"/>
      <c r="D1620" s="223"/>
      <c r="E1620"/>
      <c r="F1620" s="224"/>
      <c r="G1620"/>
      <c r="H1620"/>
      <c r="I1620" s="225"/>
      <c r="J1620" s="226"/>
      <c r="K1620"/>
      <c r="L1620"/>
      <c r="M1620"/>
      <c r="N1620"/>
      <c r="O1620" s="224"/>
      <c r="P1620"/>
      <c r="Q1620"/>
      <c r="R1620"/>
      <c r="S1620"/>
      <c r="T1620"/>
      <c r="U1620"/>
      <c r="V1620"/>
      <c r="W1620"/>
      <c r="Z1620"/>
      <c r="AC1620" s="228"/>
      <c r="AD1620"/>
    </row>
    <row r="1621" spans="1:31" ht="27.75" x14ac:dyDescent="0.2">
      <c r="A1621" s="222"/>
      <c r="B1621" s="223"/>
      <c r="C1621" s="223"/>
      <c r="D1621" s="223"/>
      <c r="E1621"/>
      <c r="F1621" s="224"/>
      <c r="G1621"/>
      <c r="H1621"/>
      <c r="I1621" s="225"/>
      <c r="J1621" s="226"/>
      <c r="K1621"/>
      <c r="L1621"/>
      <c r="M1621"/>
      <c r="N1621"/>
      <c r="O1621" s="224"/>
      <c r="P1621"/>
      <c r="Q1621"/>
      <c r="R1621"/>
      <c r="S1621"/>
      <c r="T1621"/>
      <c r="U1621"/>
      <c r="V1621"/>
      <c r="W1621"/>
      <c r="Z1621"/>
      <c r="AC1621" s="228"/>
      <c r="AD1621"/>
    </row>
    <row r="1622" spans="1:31" ht="27.75" x14ac:dyDescent="0.2">
      <c r="A1622" s="222"/>
      <c r="B1622" s="223"/>
      <c r="C1622" s="223"/>
      <c r="D1622" s="223"/>
      <c r="E1622"/>
      <c r="F1622" s="224"/>
      <c r="G1622"/>
      <c r="H1622"/>
      <c r="I1622" s="225"/>
      <c r="J1622" s="226"/>
      <c r="K1622"/>
      <c r="L1622"/>
      <c r="M1622"/>
      <c r="N1622"/>
      <c r="O1622" s="224"/>
      <c r="P1622"/>
      <c r="Q1622"/>
      <c r="R1622"/>
      <c r="S1622"/>
      <c r="T1622"/>
      <c r="U1622"/>
      <c r="V1622"/>
      <c r="W1622"/>
      <c r="Z1622"/>
      <c r="AC1622" s="228"/>
      <c r="AD1622"/>
    </row>
    <row r="1623" spans="1:31" ht="27.75" x14ac:dyDescent="0.2">
      <c r="A1623" s="222">
        <v>215282</v>
      </c>
      <c r="B1623" s="223" t="s">
        <v>1123</v>
      </c>
      <c r="C1623" s="223" t="s">
        <v>159</v>
      </c>
      <c r="D1623" s="223" t="s">
        <v>231</v>
      </c>
      <c r="E1623" t="s">
        <v>373</v>
      </c>
      <c r="F1623" s="224">
        <v>35509</v>
      </c>
      <c r="G1623" t="s">
        <v>822</v>
      </c>
      <c r="H1623" t="s">
        <v>380</v>
      </c>
      <c r="I1623" s="225" t="s">
        <v>61</v>
      </c>
      <c r="J1623" s="226" t="s">
        <v>353</v>
      </c>
      <c r="K1623">
        <v>2016</v>
      </c>
      <c r="L1623" t="s">
        <v>352</v>
      </c>
      <c r="M1623"/>
      <c r="N1623"/>
      <c r="O1623" s="224"/>
      <c r="P1623"/>
      <c r="Q1623"/>
      <c r="R1623"/>
      <c r="S1623"/>
      <c r="T1623"/>
      <c r="U1623"/>
      <c r="V1623"/>
      <c r="W1623"/>
      <c r="Z1623"/>
      <c r="AC1623" s="228"/>
      <c r="AD1623"/>
      <c r="AE1623" s="53">
        <v>5</v>
      </c>
    </row>
    <row r="1624" spans="1:31" ht="27.75" x14ac:dyDescent="0.2">
      <c r="A1624" s="222"/>
      <c r="B1624" s="223"/>
      <c r="C1624" s="223"/>
      <c r="D1624" s="223"/>
      <c r="E1624"/>
      <c r="F1624" s="224"/>
      <c r="G1624"/>
      <c r="H1624"/>
      <c r="I1624" s="225"/>
      <c r="J1624" s="226"/>
      <c r="K1624"/>
      <c r="L1624"/>
      <c r="M1624"/>
      <c r="N1624"/>
      <c r="O1624" s="224"/>
      <c r="P1624"/>
      <c r="Q1624"/>
      <c r="R1624"/>
      <c r="S1624"/>
      <c r="T1624"/>
      <c r="U1624"/>
      <c r="V1624"/>
      <c r="W1624"/>
      <c r="Z1624"/>
      <c r="AC1624" s="228"/>
      <c r="AD1624"/>
    </row>
    <row r="1625" spans="1:31" ht="27.75" x14ac:dyDescent="0.2">
      <c r="A1625" s="233"/>
      <c r="B1625" s="231"/>
      <c r="C1625" s="231"/>
      <c r="D1625" s="231"/>
      <c r="E1625"/>
      <c r="F1625" s="224"/>
      <c r="G1625"/>
      <c r="H1625"/>
      <c r="I1625" s="225"/>
      <c r="J1625" s="226"/>
      <c r="K1625"/>
      <c r="L1625"/>
      <c r="M1625"/>
      <c r="N1625"/>
      <c r="O1625" s="224"/>
      <c r="P1625"/>
      <c r="Q1625"/>
      <c r="R1625"/>
      <c r="S1625"/>
      <c r="T1625"/>
      <c r="U1625"/>
      <c r="V1625"/>
      <c r="W1625"/>
      <c r="Z1625"/>
      <c r="AC1625" s="228"/>
      <c r="AD1625"/>
    </row>
    <row r="1626" spans="1:31" ht="27.75" x14ac:dyDescent="0.2">
      <c r="A1626" s="222"/>
      <c r="B1626" s="223"/>
      <c r="C1626" s="223"/>
      <c r="D1626" s="223"/>
      <c r="E1626"/>
      <c r="F1626" s="224"/>
      <c r="G1626"/>
      <c r="H1626"/>
      <c r="I1626" s="225"/>
      <c r="J1626" s="226"/>
      <c r="K1626"/>
      <c r="L1626"/>
      <c r="M1626"/>
      <c r="N1626"/>
      <c r="O1626" s="224"/>
      <c r="P1626"/>
      <c r="Q1626"/>
      <c r="R1626"/>
      <c r="S1626"/>
      <c r="T1626"/>
      <c r="U1626"/>
      <c r="V1626"/>
      <c r="W1626"/>
      <c r="Z1626"/>
      <c r="AC1626" s="228"/>
      <c r="AD1626"/>
    </row>
    <row r="1627" spans="1:31" ht="27.75" x14ac:dyDescent="0.2">
      <c r="A1627" s="222"/>
      <c r="B1627" s="223"/>
      <c r="C1627" s="223"/>
      <c r="D1627" s="223"/>
      <c r="E1627"/>
      <c r="F1627" s="224"/>
      <c r="G1627"/>
      <c r="H1627"/>
      <c r="I1627" s="225"/>
      <c r="J1627" s="226"/>
      <c r="K1627"/>
      <c r="L1627"/>
      <c r="M1627"/>
      <c r="N1627"/>
      <c r="O1627" s="224"/>
      <c r="P1627"/>
      <c r="Q1627"/>
      <c r="R1627"/>
      <c r="S1627"/>
      <c r="T1627"/>
      <c r="U1627"/>
      <c r="V1627"/>
      <c r="W1627"/>
      <c r="Z1627"/>
      <c r="AC1627" s="228"/>
      <c r="AD1627"/>
    </row>
    <row r="1628" spans="1:31" ht="27.75" x14ac:dyDescent="0.2">
      <c r="A1628" s="222"/>
      <c r="B1628" s="223"/>
      <c r="C1628" s="223"/>
      <c r="D1628" s="223"/>
      <c r="E1628"/>
      <c r="F1628" s="224"/>
      <c r="G1628"/>
      <c r="H1628"/>
      <c r="I1628" s="225"/>
      <c r="J1628" s="226"/>
      <c r="K1628"/>
      <c r="L1628"/>
      <c r="M1628"/>
      <c r="N1628"/>
      <c r="O1628" s="224"/>
      <c r="P1628"/>
      <c r="Q1628"/>
      <c r="R1628"/>
      <c r="S1628"/>
      <c r="T1628"/>
      <c r="U1628"/>
      <c r="V1628"/>
      <c r="W1628"/>
      <c r="Z1628"/>
      <c r="AC1628" s="228"/>
      <c r="AD1628"/>
    </row>
    <row r="1629" spans="1:31" ht="27.75" x14ac:dyDescent="0.2">
      <c r="A1629" s="222"/>
      <c r="B1629" s="223"/>
      <c r="C1629" s="223"/>
      <c r="D1629" s="223"/>
      <c r="E1629"/>
      <c r="F1629" s="224"/>
      <c r="G1629"/>
      <c r="H1629"/>
      <c r="I1629" s="225"/>
      <c r="J1629" s="226"/>
      <c r="K1629"/>
      <c r="L1629"/>
      <c r="M1629"/>
      <c r="N1629"/>
      <c r="O1629" s="224"/>
      <c r="P1629"/>
      <c r="Q1629"/>
      <c r="R1629"/>
      <c r="S1629"/>
      <c r="T1629"/>
      <c r="U1629"/>
      <c r="V1629"/>
      <c r="W1629"/>
      <c r="Z1629"/>
      <c r="AC1629" s="228"/>
      <c r="AD1629"/>
    </row>
    <row r="1630" spans="1:31" ht="27.75" x14ac:dyDescent="0.2">
      <c r="A1630" s="222"/>
      <c r="B1630" s="223"/>
      <c r="C1630" s="223"/>
      <c r="D1630" s="223"/>
      <c r="E1630"/>
      <c r="F1630" s="224"/>
      <c r="G1630"/>
      <c r="H1630"/>
      <c r="I1630" s="225"/>
      <c r="J1630" s="226"/>
      <c r="K1630"/>
      <c r="L1630"/>
      <c r="M1630"/>
      <c r="N1630"/>
      <c r="O1630" s="224"/>
      <c r="P1630"/>
      <c r="Q1630"/>
      <c r="R1630"/>
      <c r="S1630"/>
      <c r="T1630"/>
      <c r="U1630"/>
      <c r="V1630"/>
      <c r="W1630"/>
      <c r="Z1630"/>
      <c r="AC1630" s="228"/>
      <c r="AD1630"/>
    </row>
    <row r="1631" spans="1:31" ht="27.75" x14ac:dyDescent="0.2">
      <c r="A1631" s="222">
        <v>215297</v>
      </c>
      <c r="B1631" s="223" t="s">
        <v>1792</v>
      </c>
      <c r="C1631" s="223" t="s">
        <v>68</v>
      </c>
      <c r="D1631" s="223" t="s">
        <v>90</v>
      </c>
      <c r="E1631" t="s">
        <v>374</v>
      </c>
      <c r="F1631" s="224">
        <v>36180</v>
      </c>
      <c r="G1631" t="s">
        <v>789</v>
      </c>
      <c r="H1631" t="s">
        <v>375</v>
      </c>
      <c r="I1631" s="225" t="s">
        <v>61</v>
      </c>
      <c r="J1631" s="226" t="s">
        <v>353</v>
      </c>
      <c r="K1631">
        <v>2016</v>
      </c>
      <c r="L1631" t="s">
        <v>368</v>
      </c>
      <c r="M1631"/>
      <c r="N1631"/>
      <c r="O1631" s="224"/>
      <c r="P1631"/>
      <c r="Q1631"/>
      <c r="R1631"/>
      <c r="S1631"/>
      <c r="T1631"/>
      <c r="U1631"/>
      <c r="V1631"/>
      <c r="W1631"/>
      <c r="Z1631"/>
      <c r="AC1631" s="228"/>
      <c r="AD1631"/>
      <c r="AE1631" s="53">
        <v>3</v>
      </c>
    </row>
    <row r="1632" spans="1:31" ht="27.75" x14ac:dyDescent="0.2">
      <c r="A1632" s="222">
        <v>215298</v>
      </c>
      <c r="B1632" s="223" t="s">
        <v>1285</v>
      </c>
      <c r="C1632" s="223" t="s">
        <v>71</v>
      </c>
      <c r="D1632" s="223" t="s">
        <v>2121</v>
      </c>
      <c r="E1632" t="s">
        <v>374</v>
      </c>
      <c r="F1632" s="224">
        <v>33086</v>
      </c>
      <c r="G1632" t="s">
        <v>1286</v>
      </c>
      <c r="H1632" t="s">
        <v>375</v>
      </c>
      <c r="I1632" s="225" t="s">
        <v>61</v>
      </c>
      <c r="J1632" s="226">
        <v>0</v>
      </c>
      <c r="K1632">
        <v>0</v>
      </c>
      <c r="L1632">
        <v>0</v>
      </c>
      <c r="M1632"/>
      <c r="N1632"/>
      <c r="O1632" s="224"/>
      <c r="P1632"/>
      <c r="Q1632"/>
      <c r="R1632"/>
      <c r="S1632"/>
      <c r="T1632"/>
      <c r="U1632"/>
      <c r="V1632"/>
      <c r="W1632"/>
      <c r="Z1632"/>
      <c r="AC1632" s="228"/>
      <c r="AD1632"/>
      <c r="AE1632" s="53">
        <v>5</v>
      </c>
    </row>
    <row r="1633" spans="1:31" ht="27.75" x14ac:dyDescent="0.2">
      <c r="A1633" s="222"/>
      <c r="B1633" s="223"/>
      <c r="C1633" s="223"/>
      <c r="D1633" s="223"/>
      <c r="E1633"/>
      <c r="F1633" s="224"/>
      <c r="G1633"/>
      <c r="H1633"/>
      <c r="I1633" s="225"/>
      <c r="J1633" s="226"/>
      <c r="K1633"/>
      <c r="L1633"/>
      <c r="M1633"/>
      <c r="N1633"/>
      <c r="O1633" s="224"/>
      <c r="P1633"/>
      <c r="Q1633"/>
      <c r="R1633"/>
      <c r="S1633"/>
      <c r="T1633"/>
      <c r="U1633"/>
      <c r="V1633"/>
      <c r="W1633"/>
      <c r="Z1633"/>
      <c r="AC1633" s="228"/>
      <c r="AD1633"/>
    </row>
    <row r="1634" spans="1:31" ht="27.75" x14ac:dyDescent="0.2">
      <c r="A1634" s="222"/>
      <c r="B1634" s="223"/>
      <c r="C1634" s="223"/>
      <c r="D1634" s="223"/>
      <c r="E1634"/>
      <c r="F1634" s="224"/>
      <c r="G1634"/>
      <c r="H1634"/>
      <c r="I1634" s="225"/>
      <c r="J1634" s="226"/>
      <c r="K1634"/>
      <c r="L1634"/>
      <c r="M1634"/>
      <c r="N1634"/>
      <c r="O1634" s="224"/>
      <c r="P1634"/>
      <c r="Q1634"/>
      <c r="R1634"/>
      <c r="S1634"/>
      <c r="T1634"/>
      <c r="U1634"/>
      <c r="V1634"/>
      <c r="W1634"/>
      <c r="Z1634"/>
      <c r="AC1634" s="228"/>
      <c r="AD1634"/>
    </row>
    <row r="1635" spans="1:31" ht="27.75" x14ac:dyDescent="0.2">
      <c r="A1635" s="222">
        <v>215303</v>
      </c>
      <c r="B1635" s="223" t="s">
        <v>1001</v>
      </c>
      <c r="C1635" s="223" t="s">
        <v>503</v>
      </c>
      <c r="D1635" s="223" t="s">
        <v>1002</v>
      </c>
      <c r="E1635" t="s">
        <v>374</v>
      </c>
      <c r="F1635" s="224">
        <v>33482</v>
      </c>
      <c r="G1635" t="s">
        <v>1003</v>
      </c>
      <c r="H1635" t="s">
        <v>375</v>
      </c>
      <c r="I1635" s="225" t="s">
        <v>61</v>
      </c>
      <c r="J1635" s="226" t="s">
        <v>376</v>
      </c>
      <c r="K1635">
        <v>2009</v>
      </c>
      <c r="L1635" t="s">
        <v>362</v>
      </c>
      <c r="M1635"/>
      <c r="N1635"/>
      <c r="O1635" s="224"/>
      <c r="P1635"/>
      <c r="Q1635"/>
      <c r="R1635"/>
      <c r="S1635"/>
      <c r="T1635"/>
      <c r="U1635"/>
      <c r="V1635"/>
      <c r="W1635"/>
      <c r="Z1635"/>
      <c r="AC1635" s="227"/>
      <c r="AD1635"/>
      <c r="AE1635" s="53">
        <v>6</v>
      </c>
    </row>
    <row r="1636" spans="1:31" ht="27.75" x14ac:dyDescent="0.2">
      <c r="A1636" s="222">
        <v>215304</v>
      </c>
      <c r="B1636" s="223" t="s">
        <v>2122</v>
      </c>
      <c r="C1636" s="223" t="s">
        <v>91</v>
      </c>
      <c r="D1636" s="223" t="s">
        <v>520</v>
      </c>
      <c r="E1636" t="s">
        <v>374</v>
      </c>
      <c r="F1636" s="224">
        <v>35971</v>
      </c>
      <c r="G1636" t="s">
        <v>352</v>
      </c>
      <c r="H1636" t="s">
        <v>375</v>
      </c>
      <c r="I1636" s="225" t="s">
        <v>61</v>
      </c>
      <c r="J1636" s="226" t="s">
        <v>376</v>
      </c>
      <c r="K1636">
        <v>2016</v>
      </c>
      <c r="L1636" t="s">
        <v>352</v>
      </c>
      <c r="M1636"/>
      <c r="N1636"/>
      <c r="O1636" s="224"/>
      <c r="P1636"/>
      <c r="Q1636"/>
      <c r="R1636"/>
      <c r="S1636"/>
      <c r="T1636"/>
      <c r="U1636"/>
      <c r="V1636"/>
      <c r="W1636"/>
      <c r="Z1636"/>
      <c r="AC1636" s="228"/>
      <c r="AD1636"/>
      <c r="AE1636" s="53">
        <v>3</v>
      </c>
    </row>
    <row r="1637" spans="1:31" ht="27.75" x14ac:dyDescent="0.2">
      <c r="A1637" s="222"/>
      <c r="B1637" s="223"/>
      <c r="C1637" s="223"/>
      <c r="D1637" s="223"/>
      <c r="E1637"/>
      <c r="F1637" s="224"/>
      <c r="G1637"/>
      <c r="H1637"/>
      <c r="I1637" s="225"/>
      <c r="J1637" s="226"/>
      <c r="K1637"/>
      <c r="L1637"/>
      <c r="M1637"/>
      <c r="N1637"/>
      <c r="O1637" s="224"/>
      <c r="P1637"/>
      <c r="Q1637"/>
      <c r="R1637"/>
      <c r="S1637"/>
      <c r="T1637"/>
      <c r="U1637"/>
      <c r="V1637"/>
      <c r="W1637"/>
      <c r="Z1637"/>
      <c r="AC1637" s="228"/>
      <c r="AD1637"/>
    </row>
    <row r="1638" spans="1:31" ht="27.75" x14ac:dyDescent="0.2">
      <c r="A1638" s="222"/>
      <c r="B1638" s="223"/>
      <c r="C1638" s="223"/>
      <c r="D1638" s="223"/>
      <c r="E1638"/>
      <c r="F1638" s="224"/>
      <c r="G1638"/>
      <c r="H1638"/>
      <c r="I1638" s="225"/>
      <c r="J1638" s="226"/>
      <c r="K1638"/>
      <c r="L1638"/>
      <c r="M1638"/>
      <c r="N1638"/>
      <c r="O1638" s="224"/>
      <c r="P1638"/>
      <c r="Q1638"/>
      <c r="R1638"/>
      <c r="S1638"/>
      <c r="T1638"/>
      <c r="U1638"/>
      <c r="V1638"/>
      <c r="W1638"/>
      <c r="Z1638"/>
      <c r="AC1638" s="228"/>
      <c r="AD1638"/>
    </row>
    <row r="1639" spans="1:31" ht="27.75" x14ac:dyDescent="0.2">
      <c r="A1639" s="222"/>
      <c r="B1639" s="223"/>
      <c r="C1639" s="223"/>
      <c r="D1639" s="223"/>
      <c r="E1639"/>
      <c r="F1639" s="224"/>
      <c r="G1639"/>
      <c r="H1639"/>
      <c r="I1639" s="225"/>
      <c r="J1639" s="226"/>
      <c r="K1639"/>
      <c r="L1639"/>
      <c r="M1639"/>
      <c r="N1639"/>
      <c r="O1639" s="224"/>
      <c r="P1639"/>
      <c r="Q1639"/>
      <c r="R1639"/>
      <c r="S1639"/>
      <c r="T1639"/>
      <c r="U1639"/>
      <c r="V1639"/>
      <c r="W1639"/>
      <c r="Z1639"/>
      <c r="AC1639" s="228"/>
      <c r="AD1639"/>
    </row>
    <row r="1640" spans="1:31" ht="27.75" x14ac:dyDescent="0.2">
      <c r="A1640" s="233"/>
      <c r="B1640" s="231"/>
      <c r="C1640" s="231"/>
      <c r="D1640" s="231"/>
      <c r="E1640"/>
      <c r="F1640" s="224"/>
      <c r="G1640"/>
      <c r="H1640"/>
      <c r="I1640" s="225"/>
      <c r="J1640" s="226"/>
      <c r="K1640"/>
      <c r="L1640"/>
      <c r="M1640"/>
      <c r="N1640"/>
      <c r="O1640" s="224"/>
      <c r="P1640"/>
      <c r="Q1640"/>
      <c r="R1640"/>
      <c r="S1640"/>
      <c r="T1640"/>
      <c r="U1640"/>
      <c r="V1640"/>
      <c r="W1640"/>
      <c r="Z1640"/>
      <c r="AC1640" s="228"/>
      <c r="AD1640"/>
    </row>
    <row r="1641" spans="1:31" ht="27.75" x14ac:dyDescent="0.2">
      <c r="A1641" s="222"/>
      <c r="B1641" s="223"/>
      <c r="C1641" s="223"/>
      <c r="D1641" s="223"/>
      <c r="E1641"/>
      <c r="F1641" s="224"/>
      <c r="G1641"/>
      <c r="H1641"/>
      <c r="I1641" s="225"/>
      <c r="J1641" s="226"/>
      <c r="K1641"/>
      <c r="L1641"/>
      <c r="M1641"/>
      <c r="N1641"/>
      <c r="O1641" s="224"/>
      <c r="P1641"/>
      <c r="Q1641"/>
      <c r="R1641"/>
      <c r="S1641"/>
      <c r="T1641"/>
      <c r="U1641"/>
      <c r="V1641"/>
      <c r="W1641"/>
      <c r="Z1641"/>
      <c r="AC1641" s="228"/>
      <c r="AD1641"/>
    </row>
    <row r="1642" spans="1:31" ht="27.75" x14ac:dyDescent="0.2">
      <c r="A1642" s="222"/>
      <c r="B1642" s="223"/>
      <c r="C1642" s="223"/>
      <c r="D1642" s="223"/>
      <c r="E1642"/>
      <c r="F1642" s="224"/>
      <c r="G1642"/>
      <c r="H1642"/>
      <c r="I1642" s="225"/>
      <c r="J1642" s="226"/>
      <c r="K1642"/>
      <c r="L1642"/>
      <c r="M1642"/>
      <c r="N1642"/>
      <c r="O1642" s="224"/>
      <c r="P1642"/>
      <c r="Q1642"/>
      <c r="R1642"/>
      <c r="S1642"/>
      <c r="T1642"/>
      <c r="U1642"/>
      <c r="V1642"/>
      <c r="W1642"/>
      <c r="Z1642"/>
      <c r="AC1642" s="228"/>
      <c r="AD1642"/>
    </row>
    <row r="1643" spans="1:31" ht="27.75" x14ac:dyDescent="0.2">
      <c r="A1643" s="222"/>
      <c r="B1643" s="223"/>
      <c r="C1643" s="223"/>
      <c r="D1643" s="223"/>
      <c r="E1643"/>
      <c r="F1643" s="224"/>
      <c r="G1643"/>
      <c r="H1643"/>
      <c r="I1643" s="225"/>
      <c r="J1643" s="226"/>
      <c r="K1643"/>
      <c r="L1643"/>
      <c r="M1643"/>
      <c r="N1643"/>
      <c r="O1643" s="224"/>
      <c r="P1643"/>
      <c r="Q1643"/>
      <c r="R1643"/>
      <c r="S1643"/>
      <c r="T1643"/>
      <c r="U1643"/>
      <c r="V1643"/>
      <c r="W1643"/>
      <c r="Z1643"/>
      <c r="AC1643" s="228"/>
      <c r="AD1643"/>
    </row>
    <row r="1644" spans="1:31" ht="27.75" x14ac:dyDescent="0.2">
      <c r="A1644" s="222"/>
      <c r="B1644" s="223"/>
      <c r="C1644" s="223"/>
      <c r="D1644" s="223"/>
      <c r="E1644"/>
      <c r="F1644" s="224"/>
      <c r="G1644"/>
      <c r="H1644"/>
      <c r="I1644" s="225"/>
      <c r="J1644" s="226"/>
      <c r="K1644"/>
      <c r="L1644"/>
      <c r="M1644"/>
      <c r="N1644"/>
      <c r="O1644" s="224"/>
      <c r="P1644"/>
      <c r="Q1644"/>
      <c r="R1644"/>
      <c r="S1644"/>
      <c r="T1644"/>
      <c r="U1644"/>
      <c r="V1644"/>
      <c r="W1644"/>
      <c r="Z1644"/>
      <c r="AC1644" s="228"/>
      <c r="AD1644"/>
    </row>
    <row r="1645" spans="1:31" ht="27.75" x14ac:dyDescent="0.2">
      <c r="A1645" s="222"/>
      <c r="B1645" s="223"/>
      <c r="C1645" s="223"/>
      <c r="D1645" s="223"/>
      <c r="E1645"/>
      <c r="F1645" s="224"/>
      <c r="G1645"/>
      <c r="H1645"/>
      <c r="I1645" s="225"/>
      <c r="J1645" s="226"/>
      <c r="K1645"/>
      <c r="L1645"/>
      <c r="M1645"/>
      <c r="N1645"/>
      <c r="O1645" s="224"/>
      <c r="P1645"/>
      <c r="Q1645"/>
      <c r="R1645"/>
      <c r="S1645"/>
      <c r="T1645"/>
      <c r="U1645"/>
      <c r="V1645"/>
      <c r="W1645"/>
      <c r="Z1645"/>
      <c r="AC1645" s="228"/>
      <c r="AD1645"/>
    </row>
    <row r="1646" spans="1:31" ht="27.75" x14ac:dyDescent="0.2">
      <c r="A1646" s="222"/>
      <c r="B1646" s="223"/>
      <c r="C1646" s="223"/>
      <c r="D1646" s="223"/>
      <c r="E1646"/>
      <c r="F1646" s="224"/>
      <c r="G1646"/>
      <c r="H1646"/>
      <c r="I1646" s="225"/>
      <c r="J1646" s="226"/>
      <c r="K1646"/>
      <c r="L1646"/>
      <c r="M1646"/>
      <c r="N1646"/>
      <c r="O1646" s="224"/>
      <c r="P1646"/>
      <c r="Q1646"/>
      <c r="R1646"/>
      <c r="S1646"/>
      <c r="T1646"/>
      <c r="U1646"/>
      <c r="V1646"/>
      <c r="W1646"/>
      <c r="Z1646"/>
      <c r="AC1646" s="228"/>
      <c r="AD1646"/>
    </row>
    <row r="1647" spans="1:31" ht="27.75" x14ac:dyDescent="0.2">
      <c r="A1647" s="222"/>
      <c r="B1647" s="223"/>
      <c r="C1647" s="223"/>
      <c r="D1647" s="223"/>
      <c r="E1647"/>
      <c r="F1647" s="224"/>
      <c r="G1647"/>
      <c r="H1647"/>
      <c r="I1647" s="225"/>
      <c r="J1647" s="226"/>
      <c r="K1647"/>
      <c r="L1647"/>
      <c r="M1647"/>
      <c r="N1647"/>
      <c r="O1647" s="224"/>
      <c r="P1647"/>
      <c r="Q1647"/>
      <c r="R1647"/>
      <c r="S1647"/>
      <c r="T1647"/>
      <c r="U1647"/>
      <c r="V1647"/>
      <c r="W1647"/>
      <c r="Z1647"/>
      <c r="AC1647" s="228"/>
      <c r="AD1647"/>
    </row>
    <row r="1648" spans="1:31" ht="27.75" x14ac:dyDescent="0.2">
      <c r="A1648" s="222"/>
      <c r="B1648" s="223"/>
      <c r="C1648" s="223"/>
      <c r="D1648" s="223"/>
      <c r="E1648"/>
      <c r="F1648" s="224"/>
      <c r="G1648"/>
      <c r="H1648"/>
      <c r="I1648" s="225"/>
      <c r="J1648" s="226"/>
      <c r="K1648"/>
      <c r="L1648"/>
      <c r="M1648"/>
      <c r="N1648"/>
      <c r="O1648" s="224"/>
      <c r="P1648"/>
      <c r="Q1648"/>
      <c r="R1648"/>
      <c r="S1648"/>
      <c r="T1648"/>
      <c r="U1648"/>
      <c r="V1648"/>
      <c r="W1648"/>
      <c r="Z1648"/>
      <c r="AC1648" s="228"/>
      <c r="AD1648"/>
    </row>
    <row r="1649" spans="1:31" ht="27.75" x14ac:dyDescent="0.2">
      <c r="A1649" s="222">
        <v>215330</v>
      </c>
      <c r="B1649" s="223" t="s">
        <v>1261</v>
      </c>
      <c r="C1649" s="223" t="s">
        <v>860</v>
      </c>
      <c r="D1649" s="223" t="s">
        <v>287</v>
      </c>
      <c r="E1649" t="s">
        <v>374</v>
      </c>
      <c r="F1649" s="224">
        <v>25997</v>
      </c>
      <c r="G1649" t="s">
        <v>1262</v>
      </c>
      <c r="H1649" t="s">
        <v>375</v>
      </c>
      <c r="I1649" s="225" t="s">
        <v>61</v>
      </c>
      <c r="J1649" s="226" t="s">
        <v>376</v>
      </c>
      <c r="K1649">
        <v>2000</v>
      </c>
      <c r="L1649" t="s">
        <v>352</v>
      </c>
      <c r="M1649"/>
      <c r="N1649"/>
      <c r="O1649" s="224"/>
      <c r="P1649"/>
      <c r="Q1649"/>
      <c r="R1649"/>
      <c r="S1649"/>
      <c r="T1649"/>
      <c r="U1649"/>
      <c r="V1649"/>
      <c r="W1649"/>
      <c r="Z1649"/>
      <c r="AC1649" s="228"/>
      <c r="AD1649"/>
      <c r="AE1649" s="53">
        <v>4</v>
      </c>
    </row>
    <row r="1650" spans="1:31" ht="27.75" x14ac:dyDescent="0.2">
      <c r="A1650" s="222"/>
      <c r="B1650" s="223"/>
      <c r="C1650" s="223"/>
      <c r="D1650" s="223"/>
      <c r="E1650"/>
      <c r="F1650" s="224"/>
      <c r="G1650"/>
      <c r="H1650"/>
      <c r="I1650" s="225"/>
      <c r="J1650" s="226"/>
      <c r="K1650"/>
      <c r="L1650"/>
      <c r="M1650"/>
      <c r="N1650"/>
      <c r="O1650" s="224"/>
      <c r="P1650"/>
      <c r="Q1650"/>
      <c r="R1650"/>
      <c r="S1650"/>
      <c r="T1650"/>
      <c r="U1650"/>
      <c r="V1650"/>
      <c r="W1650"/>
      <c r="Z1650"/>
      <c r="AC1650" s="228"/>
      <c r="AD1650"/>
    </row>
    <row r="1651" spans="1:31" ht="27.75" x14ac:dyDescent="0.2">
      <c r="A1651" s="222"/>
      <c r="B1651" s="223"/>
      <c r="C1651" s="223"/>
      <c r="D1651" s="223"/>
      <c r="E1651"/>
      <c r="F1651" s="224"/>
      <c r="G1651"/>
      <c r="H1651"/>
      <c r="I1651" s="225"/>
      <c r="J1651" s="226"/>
      <c r="K1651"/>
      <c r="L1651"/>
      <c r="M1651"/>
      <c r="N1651"/>
      <c r="O1651" s="224"/>
      <c r="P1651"/>
      <c r="Q1651"/>
      <c r="R1651"/>
      <c r="S1651"/>
      <c r="T1651"/>
      <c r="U1651"/>
      <c r="V1651"/>
      <c r="W1651"/>
      <c r="Z1651"/>
      <c r="AC1651" s="228"/>
      <c r="AD1651"/>
    </row>
    <row r="1652" spans="1:31" ht="27.75" x14ac:dyDescent="0.2">
      <c r="A1652" s="222"/>
      <c r="B1652" s="223"/>
      <c r="C1652" s="223"/>
      <c r="D1652" s="223"/>
      <c r="E1652"/>
      <c r="F1652" s="224"/>
      <c r="G1652"/>
      <c r="H1652"/>
      <c r="I1652" s="225"/>
      <c r="J1652" s="226"/>
      <c r="K1652"/>
      <c r="L1652"/>
      <c r="M1652"/>
      <c r="N1652"/>
      <c r="O1652" s="224"/>
      <c r="P1652"/>
      <c r="Q1652"/>
      <c r="R1652"/>
      <c r="S1652"/>
      <c r="T1652"/>
      <c r="U1652"/>
      <c r="V1652"/>
      <c r="W1652"/>
      <c r="Z1652"/>
      <c r="AC1652" s="228"/>
      <c r="AD1652"/>
    </row>
    <row r="1653" spans="1:31" ht="27.75" x14ac:dyDescent="0.2">
      <c r="A1653" s="222"/>
      <c r="B1653" s="223"/>
      <c r="C1653" s="223"/>
      <c r="D1653" s="223"/>
      <c r="E1653"/>
      <c r="F1653" s="224"/>
      <c r="G1653"/>
      <c r="H1653"/>
      <c r="I1653" s="225"/>
      <c r="J1653" s="226"/>
      <c r="K1653"/>
      <c r="L1653"/>
      <c r="M1653"/>
      <c r="N1653"/>
      <c r="O1653" s="224"/>
      <c r="P1653"/>
      <c r="Q1653"/>
      <c r="R1653"/>
      <c r="S1653"/>
      <c r="T1653"/>
      <c r="U1653"/>
      <c r="V1653"/>
      <c r="W1653"/>
      <c r="Z1653"/>
      <c r="AC1653" s="228"/>
      <c r="AD1653"/>
    </row>
    <row r="1654" spans="1:31" ht="27.75" x14ac:dyDescent="0.2">
      <c r="A1654" s="222">
        <v>215339</v>
      </c>
      <c r="B1654" s="223" t="s">
        <v>2123</v>
      </c>
      <c r="C1654" s="223" t="s">
        <v>101</v>
      </c>
      <c r="D1654" s="223" t="s">
        <v>509</v>
      </c>
      <c r="E1654" t="s">
        <v>373</v>
      </c>
      <c r="F1654" s="224">
        <v>35893</v>
      </c>
      <c r="G1654" t="s">
        <v>789</v>
      </c>
      <c r="H1654" t="s">
        <v>375</v>
      </c>
      <c r="I1654" s="225" t="s">
        <v>61</v>
      </c>
      <c r="J1654" s="226" t="s">
        <v>376</v>
      </c>
      <c r="K1654">
        <v>2016</v>
      </c>
      <c r="L1654" t="s">
        <v>352</v>
      </c>
      <c r="M1654"/>
      <c r="N1654"/>
      <c r="O1654" s="224"/>
      <c r="P1654"/>
      <c r="Q1654"/>
      <c r="R1654"/>
      <c r="S1654"/>
      <c r="T1654"/>
      <c r="U1654"/>
      <c r="V1654"/>
      <c r="W1654"/>
      <c r="Z1654"/>
      <c r="AC1654" s="227"/>
      <c r="AD1654"/>
      <c r="AE1654" s="53">
        <v>6</v>
      </c>
    </row>
    <row r="1655" spans="1:31" ht="27.75" x14ac:dyDescent="0.2">
      <c r="A1655" s="222"/>
      <c r="B1655" s="223"/>
      <c r="C1655" s="223"/>
      <c r="D1655" s="223"/>
      <c r="E1655"/>
      <c r="F1655" s="224"/>
      <c r="G1655"/>
      <c r="H1655"/>
      <c r="I1655" s="225"/>
      <c r="J1655" s="226"/>
      <c r="K1655"/>
      <c r="L1655"/>
      <c r="M1655"/>
      <c r="N1655"/>
      <c r="O1655" s="224"/>
      <c r="P1655"/>
      <c r="Q1655"/>
      <c r="R1655"/>
      <c r="S1655"/>
      <c r="T1655"/>
      <c r="U1655"/>
      <c r="V1655"/>
      <c r="W1655"/>
      <c r="Z1655"/>
      <c r="AC1655" s="228"/>
      <c r="AD1655"/>
    </row>
    <row r="1656" spans="1:31" ht="27.75" x14ac:dyDescent="0.2">
      <c r="A1656" s="222"/>
      <c r="B1656" s="223"/>
      <c r="C1656" s="223"/>
      <c r="D1656" s="223"/>
      <c r="E1656"/>
      <c r="F1656" s="224"/>
      <c r="G1656"/>
      <c r="H1656"/>
      <c r="I1656" s="225"/>
      <c r="J1656" s="226"/>
      <c r="K1656"/>
      <c r="L1656"/>
      <c r="M1656"/>
      <c r="N1656"/>
      <c r="O1656" s="224"/>
      <c r="P1656"/>
      <c r="Q1656"/>
      <c r="R1656"/>
      <c r="S1656"/>
      <c r="T1656"/>
      <c r="U1656"/>
      <c r="V1656"/>
      <c r="W1656"/>
      <c r="Z1656"/>
      <c r="AC1656" s="228"/>
      <c r="AD1656"/>
    </row>
    <row r="1657" spans="1:31" ht="27.75" x14ac:dyDescent="0.2">
      <c r="A1657" s="222">
        <v>215347</v>
      </c>
      <c r="B1657" s="223" t="s">
        <v>1601</v>
      </c>
      <c r="C1657" s="223" t="s">
        <v>528</v>
      </c>
      <c r="D1657" s="223" t="s">
        <v>235</v>
      </c>
      <c r="E1657" t="s">
        <v>374</v>
      </c>
      <c r="F1657" s="224">
        <v>33883</v>
      </c>
      <c r="G1657" t="s">
        <v>833</v>
      </c>
      <c r="H1657" t="s">
        <v>375</v>
      </c>
      <c r="I1657" s="225" t="s">
        <v>61</v>
      </c>
      <c r="J1657" s="226" t="s">
        <v>353</v>
      </c>
      <c r="K1657">
        <v>2011</v>
      </c>
      <c r="L1657" t="s">
        <v>361</v>
      </c>
      <c r="M1657"/>
      <c r="N1657"/>
      <c r="O1657" s="224"/>
      <c r="P1657"/>
      <c r="Q1657"/>
      <c r="R1657"/>
      <c r="S1657"/>
      <c r="T1657"/>
      <c r="U1657"/>
      <c r="V1657"/>
      <c r="W1657"/>
      <c r="Z1657"/>
      <c r="AC1657" s="228"/>
      <c r="AD1657"/>
      <c r="AE1657" s="53">
        <v>3</v>
      </c>
    </row>
    <row r="1658" spans="1:31" ht="27.75" x14ac:dyDescent="0.2">
      <c r="A1658" s="222"/>
      <c r="B1658" s="223"/>
      <c r="C1658" s="223"/>
      <c r="D1658" s="223"/>
      <c r="E1658"/>
      <c r="F1658" s="224"/>
      <c r="G1658"/>
      <c r="H1658"/>
      <c r="I1658" s="225"/>
      <c r="J1658" s="226"/>
      <c r="K1658"/>
      <c r="L1658"/>
      <c r="M1658"/>
      <c r="N1658"/>
      <c r="O1658" s="224"/>
      <c r="P1658"/>
      <c r="Q1658"/>
      <c r="R1658"/>
      <c r="S1658"/>
      <c r="T1658"/>
      <c r="U1658"/>
      <c r="V1658"/>
      <c r="W1658"/>
      <c r="Z1658"/>
      <c r="AC1658" s="228"/>
      <c r="AD1658"/>
    </row>
    <row r="1659" spans="1:31" ht="27.75" x14ac:dyDescent="0.2">
      <c r="A1659" s="222">
        <v>215351</v>
      </c>
      <c r="B1659" s="223" t="s">
        <v>1269</v>
      </c>
      <c r="C1659" s="223" t="s">
        <v>507</v>
      </c>
      <c r="D1659" s="223" t="s">
        <v>235</v>
      </c>
      <c r="E1659" t="s">
        <v>374</v>
      </c>
      <c r="F1659" s="224">
        <v>30715</v>
      </c>
      <c r="G1659" t="s">
        <v>352</v>
      </c>
      <c r="H1659" t="s">
        <v>375</v>
      </c>
      <c r="I1659" s="225" t="s">
        <v>61</v>
      </c>
      <c r="J1659" s="226" t="s">
        <v>353</v>
      </c>
      <c r="K1659">
        <v>2003</v>
      </c>
      <c r="L1659" t="s">
        <v>352</v>
      </c>
      <c r="M1659"/>
      <c r="N1659"/>
      <c r="O1659" s="224"/>
      <c r="P1659"/>
      <c r="Q1659"/>
      <c r="R1659"/>
      <c r="S1659"/>
      <c r="T1659"/>
      <c r="U1659"/>
      <c r="V1659"/>
      <c r="W1659"/>
      <c r="Z1659"/>
      <c r="AC1659" s="228"/>
      <c r="AD1659"/>
      <c r="AE1659" s="53">
        <v>4</v>
      </c>
    </row>
    <row r="1660" spans="1:31" ht="27.75" x14ac:dyDescent="0.2">
      <c r="A1660" s="222"/>
      <c r="B1660" s="223"/>
      <c r="C1660" s="223"/>
      <c r="D1660" s="223"/>
      <c r="E1660"/>
      <c r="F1660" s="224"/>
      <c r="G1660"/>
      <c r="H1660"/>
      <c r="I1660" s="225"/>
      <c r="J1660" s="226"/>
      <c r="K1660"/>
      <c r="L1660"/>
      <c r="M1660"/>
      <c r="N1660"/>
      <c r="O1660" s="224"/>
      <c r="P1660"/>
      <c r="Q1660"/>
      <c r="R1660"/>
      <c r="S1660"/>
      <c r="T1660"/>
      <c r="U1660"/>
      <c r="V1660"/>
      <c r="W1660"/>
      <c r="Z1660"/>
      <c r="AC1660" s="228"/>
      <c r="AD1660"/>
    </row>
    <row r="1661" spans="1:31" ht="27.75" x14ac:dyDescent="0.2">
      <c r="A1661" s="222"/>
      <c r="B1661" s="223"/>
      <c r="C1661" s="223"/>
      <c r="D1661" s="223"/>
      <c r="E1661"/>
      <c r="F1661" s="224"/>
      <c r="G1661"/>
      <c r="H1661"/>
      <c r="I1661" s="225"/>
      <c r="J1661" s="226"/>
      <c r="K1661"/>
      <c r="L1661"/>
      <c r="M1661"/>
      <c r="N1661"/>
      <c r="O1661" s="224"/>
      <c r="P1661"/>
      <c r="Q1661"/>
      <c r="R1661"/>
      <c r="S1661"/>
      <c r="T1661"/>
      <c r="U1661"/>
      <c r="V1661"/>
      <c r="W1661"/>
      <c r="Z1661"/>
      <c r="AC1661" s="228"/>
      <c r="AD1661"/>
    </row>
    <row r="1662" spans="1:31" ht="27.75" x14ac:dyDescent="0.2">
      <c r="A1662" s="222">
        <v>215354</v>
      </c>
      <c r="B1662" s="223" t="s">
        <v>1162</v>
      </c>
      <c r="C1662" s="223" t="s">
        <v>129</v>
      </c>
      <c r="D1662" s="223" t="s">
        <v>2124</v>
      </c>
      <c r="E1662" t="s">
        <v>374</v>
      </c>
      <c r="F1662" s="224">
        <v>36074</v>
      </c>
      <c r="G1662" t="s">
        <v>789</v>
      </c>
      <c r="H1662" t="s">
        <v>375</v>
      </c>
      <c r="I1662" s="225" t="s">
        <v>61</v>
      </c>
      <c r="J1662" s="226" t="s">
        <v>353</v>
      </c>
      <c r="K1662">
        <v>2016</v>
      </c>
      <c r="L1662" t="s">
        <v>352</v>
      </c>
      <c r="M1662"/>
      <c r="N1662"/>
      <c r="O1662" s="224"/>
      <c r="P1662"/>
      <c r="Q1662"/>
      <c r="R1662"/>
      <c r="S1662"/>
      <c r="T1662"/>
      <c r="U1662"/>
      <c r="V1662"/>
      <c r="W1662"/>
      <c r="Z1662"/>
      <c r="AC1662" s="228"/>
      <c r="AD1662"/>
      <c r="AE1662" s="53">
        <v>5</v>
      </c>
    </row>
    <row r="1663" spans="1:31" ht="27.75" x14ac:dyDescent="0.2">
      <c r="A1663" s="222"/>
      <c r="B1663" s="223"/>
      <c r="C1663" s="223"/>
      <c r="D1663" s="223"/>
      <c r="E1663"/>
      <c r="F1663" s="224"/>
      <c r="G1663"/>
      <c r="H1663"/>
      <c r="I1663" s="225"/>
      <c r="J1663" s="226"/>
      <c r="K1663"/>
      <c r="L1663"/>
      <c r="M1663"/>
      <c r="N1663"/>
      <c r="O1663" s="224"/>
      <c r="P1663"/>
      <c r="Q1663"/>
      <c r="R1663"/>
      <c r="S1663"/>
      <c r="T1663"/>
      <c r="U1663"/>
      <c r="V1663"/>
      <c r="W1663"/>
      <c r="Z1663"/>
      <c r="AC1663" s="228"/>
      <c r="AD1663"/>
    </row>
    <row r="1664" spans="1:31" ht="27.75" x14ac:dyDescent="0.2">
      <c r="A1664" s="222">
        <v>215360</v>
      </c>
      <c r="B1664" s="223" t="s">
        <v>1054</v>
      </c>
      <c r="C1664" s="223" t="s">
        <v>71</v>
      </c>
      <c r="D1664" s="223" t="s">
        <v>2046</v>
      </c>
      <c r="E1664" t="s">
        <v>374</v>
      </c>
      <c r="F1664" s="224">
        <v>34658</v>
      </c>
      <c r="G1664" t="s">
        <v>1055</v>
      </c>
      <c r="H1664" t="s">
        <v>375</v>
      </c>
      <c r="I1664" s="225" t="s">
        <v>61</v>
      </c>
      <c r="J1664" s="226" t="s">
        <v>353</v>
      </c>
      <c r="K1664">
        <v>2014</v>
      </c>
      <c r="L1664" t="s">
        <v>371</v>
      </c>
      <c r="M1664"/>
      <c r="N1664"/>
      <c r="O1664" s="224"/>
      <c r="P1664"/>
      <c r="Q1664"/>
      <c r="R1664"/>
      <c r="S1664"/>
      <c r="T1664"/>
      <c r="U1664"/>
      <c r="V1664"/>
      <c r="W1664"/>
      <c r="Z1664"/>
      <c r="AC1664" s="227"/>
      <c r="AD1664"/>
      <c r="AE1664" s="53">
        <v>6</v>
      </c>
    </row>
    <row r="1665" spans="1:31" ht="27.75" x14ac:dyDescent="0.2">
      <c r="A1665" s="222"/>
      <c r="B1665" s="223"/>
      <c r="C1665" s="223"/>
      <c r="D1665" s="223"/>
      <c r="E1665"/>
      <c r="F1665" s="224"/>
      <c r="G1665"/>
      <c r="H1665"/>
      <c r="I1665" s="225"/>
      <c r="J1665" s="226"/>
      <c r="K1665"/>
      <c r="L1665"/>
      <c r="M1665"/>
      <c r="N1665"/>
      <c r="O1665" s="224"/>
      <c r="P1665"/>
      <c r="Q1665"/>
      <c r="R1665"/>
      <c r="S1665"/>
      <c r="T1665"/>
      <c r="U1665"/>
      <c r="V1665"/>
      <c r="W1665"/>
      <c r="Z1665"/>
      <c r="AC1665" s="228"/>
      <c r="AD1665"/>
    </row>
    <row r="1666" spans="1:31" ht="27.75" x14ac:dyDescent="0.2">
      <c r="A1666" s="222"/>
      <c r="B1666" s="223"/>
      <c r="C1666" s="223"/>
      <c r="D1666" s="223"/>
      <c r="E1666"/>
      <c r="F1666" s="224"/>
      <c r="G1666"/>
      <c r="H1666"/>
      <c r="I1666" s="225"/>
      <c r="J1666" s="226"/>
      <c r="K1666"/>
      <c r="L1666"/>
      <c r="M1666"/>
      <c r="N1666"/>
      <c r="O1666" s="224"/>
      <c r="P1666"/>
      <c r="Q1666"/>
      <c r="R1666"/>
      <c r="S1666"/>
      <c r="T1666"/>
      <c r="U1666"/>
      <c r="V1666"/>
      <c r="W1666"/>
      <c r="Z1666"/>
      <c r="AC1666" s="228"/>
      <c r="AD1666"/>
    </row>
    <row r="1667" spans="1:31" ht="27.75" x14ac:dyDescent="0.2">
      <c r="A1667" s="222">
        <v>215365</v>
      </c>
      <c r="B1667" s="223" t="s">
        <v>1373</v>
      </c>
      <c r="C1667" s="223" t="s">
        <v>66</v>
      </c>
      <c r="D1667" s="223" t="s">
        <v>1967</v>
      </c>
      <c r="E1667" t="s">
        <v>374</v>
      </c>
      <c r="F1667" s="224">
        <v>36061</v>
      </c>
      <c r="G1667" t="s">
        <v>790</v>
      </c>
      <c r="H1667" t="s">
        <v>375</v>
      </c>
      <c r="I1667" s="225" t="s">
        <v>61</v>
      </c>
      <c r="J1667" s="226" t="s">
        <v>353</v>
      </c>
      <c r="K1667">
        <v>2016</v>
      </c>
      <c r="L1667" t="s">
        <v>354</v>
      </c>
      <c r="M1667"/>
      <c r="N1667"/>
      <c r="O1667" s="224"/>
      <c r="P1667"/>
      <c r="Q1667"/>
      <c r="R1667"/>
      <c r="S1667"/>
      <c r="T1667"/>
      <c r="U1667"/>
      <c r="V1667"/>
      <c r="W1667"/>
      <c r="Z1667"/>
      <c r="AC1667" s="228"/>
      <c r="AD1667"/>
      <c r="AE1667" s="53">
        <v>4</v>
      </c>
    </row>
    <row r="1668" spans="1:31" ht="27.75" x14ac:dyDescent="0.2">
      <c r="A1668" s="222">
        <v>215366</v>
      </c>
      <c r="B1668" s="223" t="s">
        <v>1346</v>
      </c>
      <c r="C1668" s="223" t="s">
        <v>105</v>
      </c>
      <c r="D1668" s="223" t="s">
        <v>2125</v>
      </c>
      <c r="E1668" t="s">
        <v>374</v>
      </c>
      <c r="F1668" s="224">
        <v>35601</v>
      </c>
      <c r="G1668" t="s">
        <v>807</v>
      </c>
      <c r="H1668" t="s">
        <v>375</v>
      </c>
      <c r="I1668" s="225" t="s">
        <v>61</v>
      </c>
      <c r="J1668" s="226" t="s">
        <v>353</v>
      </c>
      <c r="K1668">
        <v>2016</v>
      </c>
      <c r="L1668" t="s">
        <v>352</v>
      </c>
      <c r="M1668"/>
      <c r="N1668"/>
      <c r="O1668" s="224"/>
      <c r="P1668"/>
      <c r="Q1668"/>
      <c r="R1668"/>
      <c r="S1668"/>
      <c r="T1668"/>
      <c r="U1668"/>
      <c r="V1668"/>
      <c r="W1668"/>
      <c r="Z1668"/>
      <c r="AC1668" s="228"/>
      <c r="AD1668"/>
      <c r="AE1668" s="53">
        <v>5</v>
      </c>
    </row>
    <row r="1669" spans="1:31" ht="27.75" x14ac:dyDescent="0.2">
      <c r="A1669" s="222"/>
      <c r="B1669" s="223"/>
      <c r="C1669" s="223"/>
      <c r="D1669" s="223"/>
      <c r="E1669"/>
      <c r="F1669" s="224"/>
      <c r="G1669"/>
      <c r="H1669"/>
      <c r="I1669" s="225"/>
      <c r="J1669" s="226"/>
      <c r="K1669"/>
      <c r="L1669"/>
      <c r="M1669"/>
      <c r="N1669"/>
      <c r="O1669" s="224"/>
      <c r="P1669"/>
      <c r="Q1669"/>
      <c r="R1669"/>
      <c r="S1669"/>
      <c r="T1669"/>
      <c r="U1669"/>
      <c r="V1669"/>
      <c r="W1669"/>
      <c r="Z1669"/>
      <c r="AC1669" s="228"/>
      <c r="AD1669"/>
    </row>
    <row r="1670" spans="1:31" ht="27.75" x14ac:dyDescent="0.2">
      <c r="A1670" s="222"/>
      <c r="B1670" s="223"/>
      <c r="C1670" s="223"/>
      <c r="D1670" s="223"/>
      <c r="E1670"/>
      <c r="F1670" s="224"/>
      <c r="G1670"/>
      <c r="H1670"/>
      <c r="I1670" s="225"/>
      <c r="J1670" s="226"/>
      <c r="K1670"/>
      <c r="L1670"/>
      <c r="M1670"/>
      <c r="N1670"/>
      <c r="O1670" s="224"/>
      <c r="P1670"/>
      <c r="Q1670"/>
      <c r="R1670"/>
      <c r="S1670"/>
      <c r="T1670"/>
      <c r="U1670"/>
      <c r="V1670"/>
      <c r="W1670"/>
      <c r="Z1670"/>
      <c r="AC1670" s="228"/>
      <c r="AD1670"/>
    </row>
    <row r="1671" spans="1:31" ht="27.75" x14ac:dyDescent="0.2">
      <c r="A1671" s="222"/>
      <c r="B1671" s="223"/>
      <c r="C1671" s="223"/>
      <c r="D1671" s="223"/>
      <c r="E1671"/>
      <c r="F1671" s="224"/>
      <c r="G1671"/>
      <c r="H1671"/>
      <c r="I1671" s="225"/>
      <c r="J1671" s="226"/>
      <c r="K1671"/>
      <c r="L1671"/>
      <c r="M1671"/>
      <c r="N1671"/>
      <c r="O1671" s="224"/>
      <c r="P1671"/>
      <c r="Q1671"/>
      <c r="R1671"/>
      <c r="S1671"/>
      <c r="T1671"/>
      <c r="U1671"/>
      <c r="V1671"/>
      <c r="W1671"/>
      <c r="Z1671"/>
      <c r="AC1671" s="228"/>
      <c r="AD1671"/>
    </row>
    <row r="1672" spans="1:31" ht="27.75" x14ac:dyDescent="0.2">
      <c r="A1672" s="222">
        <v>215374</v>
      </c>
      <c r="B1672" s="223" t="s">
        <v>1127</v>
      </c>
      <c r="C1672" s="223" t="s">
        <v>130</v>
      </c>
      <c r="D1672" s="223" t="s">
        <v>497</v>
      </c>
      <c r="E1672" t="s">
        <v>374</v>
      </c>
      <c r="F1672" s="224">
        <v>35606</v>
      </c>
      <c r="G1672" t="s">
        <v>791</v>
      </c>
      <c r="H1672" t="s">
        <v>375</v>
      </c>
      <c r="I1672" s="225" t="s">
        <v>61</v>
      </c>
      <c r="J1672" s="226" t="s">
        <v>376</v>
      </c>
      <c r="K1672">
        <v>2015</v>
      </c>
      <c r="L1672" t="s">
        <v>367</v>
      </c>
      <c r="M1672"/>
      <c r="N1672"/>
      <c r="O1672" s="224"/>
      <c r="P1672"/>
      <c r="Q1672"/>
      <c r="R1672"/>
      <c r="S1672"/>
      <c r="T1672"/>
      <c r="U1672"/>
      <c r="V1672"/>
      <c r="W1672"/>
      <c r="Z1672"/>
      <c r="AC1672" s="228"/>
      <c r="AD1672"/>
      <c r="AE1672" s="53">
        <v>5</v>
      </c>
    </row>
    <row r="1673" spans="1:31" ht="27.75" x14ac:dyDescent="0.2">
      <c r="A1673" s="222"/>
      <c r="B1673" s="223"/>
      <c r="C1673" s="223"/>
      <c r="D1673" s="223"/>
      <c r="E1673"/>
      <c r="F1673" s="224"/>
      <c r="G1673"/>
      <c r="H1673"/>
      <c r="I1673" s="225"/>
      <c r="J1673" s="226"/>
      <c r="K1673"/>
      <c r="L1673"/>
      <c r="M1673"/>
      <c r="N1673"/>
      <c r="O1673" s="224"/>
      <c r="P1673"/>
      <c r="Q1673"/>
      <c r="R1673"/>
      <c r="S1673"/>
      <c r="T1673"/>
      <c r="U1673"/>
      <c r="V1673"/>
      <c r="W1673"/>
      <c r="Z1673"/>
      <c r="AC1673" s="228"/>
      <c r="AD1673"/>
    </row>
    <row r="1674" spans="1:31" ht="27.75" x14ac:dyDescent="0.2">
      <c r="A1674" s="222">
        <v>215384</v>
      </c>
      <c r="B1674" s="223" t="s">
        <v>2126</v>
      </c>
      <c r="C1674" s="223" t="s">
        <v>176</v>
      </c>
      <c r="D1674" s="223" t="s">
        <v>234</v>
      </c>
      <c r="E1674" t="s">
        <v>374</v>
      </c>
      <c r="F1674" s="224">
        <v>34973</v>
      </c>
      <c r="G1674" t="s">
        <v>1077</v>
      </c>
      <c r="H1674" t="s">
        <v>375</v>
      </c>
      <c r="I1674" s="225" t="s">
        <v>61</v>
      </c>
      <c r="J1674" s="226" t="s">
        <v>376</v>
      </c>
      <c r="K1674">
        <v>2013</v>
      </c>
      <c r="L1674" t="s">
        <v>354</v>
      </c>
      <c r="M1674"/>
      <c r="N1674"/>
      <c r="O1674" s="224"/>
      <c r="P1674"/>
      <c r="Q1674"/>
      <c r="R1674"/>
      <c r="S1674"/>
      <c r="T1674"/>
      <c r="U1674"/>
      <c r="V1674"/>
      <c r="W1674"/>
      <c r="Z1674"/>
      <c r="AC1674" s="227"/>
      <c r="AD1674"/>
      <c r="AE1674" s="53">
        <v>6</v>
      </c>
    </row>
    <row r="1675" spans="1:31" ht="27.75" x14ac:dyDescent="0.2">
      <c r="A1675" s="222"/>
      <c r="B1675" s="223"/>
      <c r="C1675" s="223"/>
      <c r="D1675" s="223"/>
      <c r="E1675"/>
      <c r="F1675" s="224"/>
      <c r="G1675"/>
      <c r="H1675"/>
      <c r="I1675" s="225"/>
      <c r="J1675" s="226"/>
      <c r="K1675"/>
      <c r="L1675"/>
      <c r="M1675"/>
      <c r="N1675"/>
      <c r="O1675" s="224"/>
      <c r="P1675"/>
      <c r="Q1675"/>
      <c r="R1675"/>
      <c r="S1675"/>
      <c r="T1675"/>
      <c r="U1675"/>
      <c r="V1675"/>
      <c r="W1675"/>
      <c r="Z1675"/>
      <c r="AC1675" s="228"/>
      <c r="AD1675"/>
    </row>
    <row r="1676" spans="1:31" ht="27.75" x14ac:dyDescent="0.2">
      <c r="A1676" s="222">
        <v>215387</v>
      </c>
      <c r="B1676" s="223" t="s">
        <v>677</v>
      </c>
      <c r="C1676" s="223" t="s">
        <v>678</v>
      </c>
      <c r="D1676" s="223" t="s">
        <v>2127</v>
      </c>
      <c r="E1676" t="s">
        <v>374</v>
      </c>
      <c r="F1676" s="224" t="e">
        <v>#N/A</v>
      </c>
      <c r="G1676" t="e">
        <v>#N/A</v>
      </c>
      <c r="H1676" t="e">
        <v>#N/A</v>
      </c>
      <c r="I1676" s="225" t="s">
        <v>609</v>
      </c>
      <c r="J1676" s="226"/>
      <c r="K1676"/>
      <c r="L1676"/>
      <c r="M1676"/>
      <c r="N1676"/>
      <c r="O1676" s="224"/>
      <c r="P1676"/>
      <c r="Q1676"/>
      <c r="R1676"/>
      <c r="S1676"/>
      <c r="T1676"/>
      <c r="U1676"/>
      <c r="V1676"/>
      <c r="W1676"/>
      <c r="Z1676"/>
      <c r="AC1676" s="227"/>
      <c r="AD1676" t="s">
        <v>660</v>
      </c>
      <c r="AE1676" s="53" t="s">
        <v>2160</v>
      </c>
    </row>
    <row r="1677" spans="1:31" ht="27.75" x14ac:dyDescent="0.2">
      <c r="A1677" s="222"/>
      <c r="B1677" s="223"/>
      <c r="C1677" s="223"/>
      <c r="D1677" s="223"/>
      <c r="E1677"/>
      <c r="F1677" s="224"/>
      <c r="G1677"/>
      <c r="H1677"/>
      <c r="I1677" s="225"/>
      <c r="J1677" s="226"/>
      <c r="K1677"/>
      <c r="L1677"/>
      <c r="M1677"/>
      <c r="N1677"/>
      <c r="O1677" s="224"/>
      <c r="P1677"/>
      <c r="Q1677"/>
      <c r="R1677"/>
      <c r="S1677"/>
      <c r="T1677"/>
      <c r="U1677"/>
      <c r="V1677"/>
      <c r="W1677"/>
      <c r="Z1677"/>
      <c r="AC1677" s="228"/>
      <c r="AD1677"/>
    </row>
    <row r="1678" spans="1:31" ht="27.75" x14ac:dyDescent="0.2">
      <c r="A1678" s="222"/>
      <c r="B1678" s="223"/>
      <c r="C1678" s="223"/>
      <c r="D1678" s="223"/>
      <c r="E1678"/>
      <c r="F1678" s="224"/>
      <c r="G1678"/>
      <c r="H1678"/>
      <c r="I1678" s="225"/>
      <c r="J1678" s="226"/>
      <c r="K1678"/>
      <c r="L1678"/>
      <c r="M1678"/>
      <c r="N1678"/>
      <c r="O1678" s="224"/>
      <c r="P1678"/>
      <c r="Q1678"/>
      <c r="R1678"/>
      <c r="S1678"/>
      <c r="T1678"/>
      <c r="U1678"/>
      <c r="V1678"/>
      <c r="W1678"/>
      <c r="Z1678"/>
      <c r="AC1678" s="228"/>
      <c r="AD1678"/>
    </row>
    <row r="1679" spans="1:31" ht="27.75" x14ac:dyDescent="0.2">
      <c r="A1679" s="222">
        <v>215392</v>
      </c>
      <c r="B1679" s="223" t="s">
        <v>2128</v>
      </c>
      <c r="C1679" s="223" t="s">
        <v>1130</v>
      </c>
      <c r="D1679" s="223" t="s">
        <v>307</v>
      </c>
      <c r="E1679" t="s">
        <v>374</v>
      </c>
      <c r="F1679" s="224">
        <v>35635</v>
      </c>
      <c r="G1679" t="s">
        <v>789</v>
      </c>
      <c r="H1679" t="s">
        <v>375</v>
      </c>
      <c r="I1679" s="225" t="s">
        <v>61</v>
      </c>
      <c r="J1679" s="226" t="s">
        <v>376</v>
      </c>
      <c r="K1679">
        <v>2015</v>
      </c>
      <c r="L1679" t="s">
        <v>352</v>
      </c>
      <c r="M1679"/>
      <c r="N1679"/>
      <c r="O1679" s="224"/>
      <c r="P1679"/>
      <c r="Q1679"/>
      <c r="R1679"/>
      <c r="S1679"/>
      <c r="T1679"/>
      <c r="U1679"/>
      <c r="V1679"/>
      <c r="W1679"/>
      <c r="Z1679"/>
      <c r="AC1679" s="228"/>
      <c r="AD1679"/>
      <c r="AE1679" s="53">
        <v>5</v>
      </c>
    </row>
    <row r="1680" spans="1:31" ht="27.75" x14ac:dyDescent="0.2">
      <c r="A1680" s="222">
        <v>215393</v>
      </c>
      <c r="B1680" s="223" t="s">
        <v>1543</v>
      </c>
      <c r="C1680" s="223" t="s">
        <v>164</v>
      </c>
      <c r="D1680" s="223" t="s">
        <v>115</v>
      </c>
      <c r="E1680" t="s">
        <v>374</v>
      </c>
      <c r="F1680" s="224">
        <v>32194</v>
      </c>
      <c r="G1680" t="s">
        <v>789</v>
      </c>
      <c r="H1680" t="s">
        <v>375</v>
      </c>
      <c r="I1680" s="225" t="s">
        <v>61</v>
      </c>
      <c r="J1680" s="226" t="s">
        <v>376</v>
      </c>
      <c r="K1680">
        <v>2006</v>
      </c>
      <c r="L1680" t="s">
        <v>352</v>
      </c>
      <c r="M1680"/>
      <c r="N1680"/>
      <c r="O1680" s="224"/>
      <c r="P1680"/>
      <c r="Q1680"/>
      <c r="R1680"/>
      <c r="S1680"/>
      <c r="T1680"/>
      <c r="U1680"/>
      <c r="V1680"/>
      <c r="W1680"/>
      <c r="Z1680"/>
      <c r="AC1680" s="228"/>
      <c r="AD1680"/>
      <c r="AE1680" s="53">
        <v>3</v>
      </c>
    </row>
    <row r="1681" spans="1:31" ht="27.75" x14ac:dyDescent="0.2">
      <c r="A1681" s="222"/>
      <c r="B1681" s="223"/>
      <c r="C1681" s="223"/>
      <c r="D1681" s="223"/>
      <c r="E1681"/>
      <c r="F1681" s="224"/>
      <c r="G1681"/>
      <c r="H1681"/>
      <c r="I1681" s="225"/>
      <c r="J1681" s="226"/>
      <c r="K1681"/>
      <c r="L1681"/>
      <c r="M1681"/>
      <c r="N1681"/>
      <c r="O1681" s="224"/>
      <c r="P1681"/>
      <c r="Q1681"/>
      <c r="R1681"/>
      <c r="S1681"/>
      <c r="T1681"/>
      <c r="U1681"/>
      <c r="V1681"/>
      <c r="W1681"/>
      <c r="Z1681"/>
      <c r="AC1681" s="227"/>
      <c r="AD1681"/>
    </row>
    <row r="1682" spans="1:31" ht="27.75" x14ac:dyDescent="0.2">
      <c r="A1682" s="222">
        <v>215395</v>
      </c>
      <c r="B1682" s="223" t="s">
        <v>1786</v>
      </c>
      <c r="C1682" s="223" t="s">
        <v>65</v>
      </c>
      <c r="D1682" s="223" t="s">
        <v>293</v>
      </c>
      <c r="E1682" t="s">
        <v>374</v>
      </c>
      <c r="F1682" s="224">
        <v>36161</v>
      </c>
      <c r="G1682" t="s">
        <v>789</v>
      </c>
      <c r="H1682" t="s">
        <v>375</v>
      </c>
      <c r="I1682" s="225" t="s">
        <v>61</v>
      </c>
      <c r="J1682" s="226" t="s">
        <v>376</v>
      </c>
      <c r="K1682">
        <v>2016</v>
      </c>
      <c r="L1682" t="s">
        <v>354</v>
      </c>
      <c r="M1682"/>
      <c r="N1682"/>
      <c r="O1682" s="224"/>
      <c r="P1682"/>
      <c r="Q1682"/>
      <c r="R1682"/>
      <c r="S1682"/>
      <c r="T1682"/>
      <c r="U1682"/>
      <c r="V1682"/>
      <c r="W1682"/>
      <c r="Z1682"/>
      <c r="AC1682" s="228"/>
      <c r="AD1682"/>
      <c r="AE1682" s="53">
        <v>3</v>
      </c>
    </row>
    <row r="1683" spans="1:31" ht="27.75" x14ac:dyDescent="0.2">
      <c r="A1683" s="222"/>
      <c r="B1683" s="223"/>
      <c r="C1683" s="223"/>
      <c r="D1683" s="223"/>
      <c r="E1683"/>
      <c r="F1683" s="224"/>
      <c r="G1683"/>
      <c r="H1683"/>
      <c r="I1683" s="225"/>
      <c r="J1683" s="226"/>
      <c r="K1683"/>
      <c r="L1683"/>
      <c r="M1683"/>
      <c r="N1683"/>
      <c r="O1683" s="224"/>
      <c r="P1683"/>
      <c r="Q1683"/>
      <c r="R1683"/>
      <c r="S1683"/>
      <c r="T1683"/>
      <c r="U1683"/>
      <c r="V1683"/>
      <c r="W1683"/>
      <c r="Z1683"/>
      <c r="AC1683" s="228"/>
      <c r="AD1683"/>
    </row>
    <row r="1684" spans="1:31" ht="27.75" x14ac:dyDescent="0.2">
      <c r="A1684" s="222">
        <v>215397</v>
      </c>
      <c r="B1684" s="223" t="s">
        <v>1115</v>
      </c>
      <c r="C1684" s="223" t="s">
        <v>105</v>
      </c>
      <c r="D1684" s="223" t="s">
        <v>248</v>
      </c>
      <c r="E1684" t="s">
        <v>374</v>
      </c>
      <c r="F1684" s="224">
        <v>35455</v>
      </c>
      <c r="G1684" t="s">
        <v>789</v>
      </c>
      <c r="H1684" t="s">
        <v>375</v>
      </c>
      <c r="I1684" s="225" t="s">
        <v>61</v>
      </c>
      <c r="J1684" s="226" t="s">
        <v>353</v>
      </c>
      <c r="K1684">
        <v>2015</v>
      </c>
      <c r="L1684" t="s">
        <v>352</v>
      </c>
      <c r="M1684"/>
      <c r="N1684"/>
      <c r="O1684" s="224"/>
      <c r="P1684"/>
      <c r="Q1684"/>
      <c r="R1684"/>
      <c r="S1684"/>
      <c r="T1684"/>
      <c r="U1684"/>
      <c r="V1684"/>
      <c r="W1684"/>
      <c r="Z1684"/>
      <c r="AC1684" s="228"/>
      <c r="AD1684"/>
      <c r="AE1684" s="53">
        <v>5</v>
      </c>
    </row>
    <row r="1685" spans="1:31" ht="27.75" x14ac:dyDescent="0.2">
      <c r="A1685" s="222"/>
      <c r="B1685" s="223"/>
      <c r="C1685" s="223"/>
      <c r="D1685" s="223"/>
      <c r="E1685"/>
      <c r="F1685" s="224"/>
      <c r="G1685"/>
      <c r="H1685"/>
      <c r="I1685" s="225"/>
      <c r="J1685" s="226"/>
      <c r="K1685"/>
      <c r="L1685"/>
      <c r="M1685"/>
      <c r="N1685"/>
      <c r="O1685" s="224"/>
      <c r="P1685"/>
      <c r="Q1685"/>
      <c r="R1685"/>
      <c r="S1685"/>
      <c r="T1685"/>
      <c r="U1685"/>
      <c r="V1685"/>
      <c r="W1685"/>
      <c r="Z1685"/>
      <c r="AC1685" s="228"/>
      <c r="AD1685"/>
    </row>
    <row r="1686" spans="1:31" ht="27.75" x14ac:dyDescent="0.2">
      <c r="A1686" s="222">
        <v>215399</v>
      </c>
      <c r="B1686" s="223" t="s">
        <v>1349</v>
      </c>
      <c r="C1686" s="223" t="s">
        <v>98</v>
      </c>
      <c r="D1686" s="223" t="s">
        <v>1151</v>
      </c>
      <c r="E1686" t="s">
        <v>374</v>
      </c>
      <c r="F1686" s="224">
        <v>35667</v>
      </c>
      <c r="G1686" t="s">
        <v>804</v>
      </c>
      <c r="H1686" t="s">
        <v>375</v>
      </c>
      <c r="I1686" s="225" t="s">
        <v>61</v>
      </c>
      <c r="J1686" s="226" t="s">
        <v>353</v>
      </c>
      <c r="K1686">
        <v>2015</v>
      </c>
      <c r="L1686" t="s">
        <v>361</v>
      </c>
      <c r="M1686"/>
      <c r="N1686"/>
      <c r="O1686" s="224"/>
      <c r="P1686"/>
      <c r="Q1686"/>
      <c r="R1686"/>
      <c r="S1686"/>
      <c r="T1686"/>
      <c r="U1686"/>
      <c r="V1686"/>
      <c r="W1686"/>
      <c r="Z1686"/>
      <c r="AC1686" s="228"/>
      <c r="AD1686"/>
      <c r="AE1686" s="53">
        <v>4</v>
      </c>
    </row>
    <row r="1687" spans="1:31" ht="27.75" x14ac:dyDescent="0.2">
      <c r="A1687" s="222"/>
      <c r="B1687" s="223"/>
      <c r="C1687" s="223"/>
      <c r="D1687" s="223"/>
      <c r="E1687"/>
      <c r="F1687" s="224"/>
      <c r="G1687"/>
      <c r="H1687"/>
      <c r="I1687" s="225"/>
      <c r="J1687" s="226"/>
      <c r="K1687"/>
      <c r="L1687"/>
      <c r="M1687"/>
      <c r="N1687"/>
      <c r="O1687" s="224"/>
      <c r="P1687"/>
      <c r="Q1687"/>
      <c r="R1687"/>
      <c r="S1687"/>
      <c r="T1687"/>
      <c r="U1687"/>
      <c r="V1687"/>
      <c r="W1687"/>
      <c r="Z1687"/>
      <c r="AC1687" s="228"/>
      <c r="AD1687"/>
    </row>
    <row r="1688" spans="1:31" ht="27.75" x14ac:dyDescent="0.2">
      <c r="A1688" s="222">
        <v>215402</v>
      </c>
      <c r="B1688" s="223" t="s">
        <v>782</v>
      </c>
      <c r="C1688" s="223" t="s">
        <v>464</v>
      </c>
      <c r="D1688" s="223" t="s">
        <v>279</v>
      </c>
      <c r="E1688" t="s">
        <v>374</v>
      </c>
      <c r="F1688" s="224">
        <v>35461</v>
      </c>
      <c r="G1688" t="s">
        <v>783</v>
      </c>
      <c r="H1688" t="s">
        <v>375</v>
      </c>
      <c r="I1688" s="225" t="s">
        <v>609</v>
      </c>
      <c r="J1688" s="226">
        <v>0</v>
      </c>
      <c r="K1688">
        <v>0</v>
      </c>
      <c r="L1688">
        <v>0</v>
      </c>
      <c r="M1688"/>
      <c r="N1688"/>
      <c r="O1688" s="224"/>
      <c r="P1688"/>
      <c r="Q1688"/>
      <c r="R1688"/>
      <c r="S1688"/>
      <c r="T1688"/>
      <c r="U1688"/>
      <c r="V1688"/>
      <c r="W1688"/>
      <c r="Z1688"/>
      <c r="AC1688" s="227"/>
      <c r="AD1688" t="s">
        <v>660</v>
      </c>
      <c r="AE1688" s="53" t="s">
        <v>2191</v>
      </c>
    </row>
    <row r="1689" spans="1:31" ht="27.75" x14ac:dyDescent="0.2">
      <c r="A1689" s="222"/>
      <c r="B1689" s="223"/>
      <c r="C1689" s="223"/>
      <c r="D1689" s="223"/>
      <c r="E1689"/>
      <c r="F1689" s="224"/>
      <c r="G1689"/>
      <c r="H1689"/>
      <c r="I1689" s="225"/>
      <c r="J1689" s="226"/>
      <c r="K1689"/>
      <c r="L1689"/>
      <c r="M1689"/>
      <c r="N1689"/>
      <c r="O1689" s="224"/>
      <c r="P1689"/>
      <c r="Q1689"/>
      <c r="R1689"/>
      <c r="S1689"/>
      <c r="T1689"/>
      <c r="U1689"/>
      <c r="V1689"/>
      <c r="W1689"/>
      <c r="Z1689"/>
      <c r="AC1689" s="228"/>
      <c r="AD1689"/>
    </row>
    <row r="1690" spans="1:31" ht="27.75" x14ac:dyDescent="0.2">
      <c r="A1690" s="222">
        <v>215404</v>
      </c>
      <c r="B1690" s="223" t="s">
        <v>1566</v>
      </c>
      <c r="C1690" s="223" t="s">
        <v>1567</v>
      </c>
      <c r="D1690" s="223" t="s">
        <v>473</v>
      </c>
      <c r="E1690" t="s">
        <v>374</v>
      </c>
      <c r="F1690" s="224">
        <v>33074</v>
      </c>
      <c r="G1690" t="s">
        <v>352</v>
      </c>
      <c r="H1690" t="s">
        <v>375</v>
      </c>
      <c r="I1690" s="225" t="s">
        <v>61</v>
      </c>
      <c r="J1690" s="226" t="s">
        <v>376</v>
      </c>
      <c r="K1690">
        <v>2008</v>
      </c>
      <c r="L1690" t="s">
        <v>352</v>
      </c>
      <c r="M1690"/>
      <c r="N1690"/>
      <c r="O1690" s="224"/>
      <c r="P1690"/>
      <c r="Q1690"/>
      <c r="R1690"/>
      <c r="S1690"/>
      <c r="T1690"/>
      <c r="U1690"/>
      <c r="V1690"/>
      <c r="W1690"/>
      <c r="Z1690"/>
      <c r="AC1690" s="228"/>
      <c r="AD1690"/>
      <c r="AE1690" s="53">
        <v>3</v>
      </c>
    </row>
    <row r="1691" spans="1:31" ht="27.75" x14ac:dyDescent="0.2">
      <c r="A1691" s="222">
        <v>215406</v>
      </c>
      <c r="B1691" s="223" t="s">
        <v>1368</v>
      </c>
      <c r="C1691" s="223" t="s">
        <v>84</v>
      </c>
      <c r="D1691" s="223" t="s">
        <v>414</v>
      </c>
      <c r="E1691" t="s">
        <v>374</v>
      </c>
      <c r="F1691" s="224">
        <v>35961</v>
      </c>
      <c r="G1691" t="s">
        <v>821</v>
      </c>
      <c r="H1691" t="s">
        <v>375</v>
      </c>
      <c r="I1691" s="225" t="s">
        <v>61</v>
      </c>
      <c r="J1691" s="226" t="s">
        <v>376</v>
      </c>
      <c r="K1691">
        <v>2016</v>
      </c>
      <c r="L1691" t="s">
        <v>354</v>
      </c>
      <c r="M1691"/>
      <c r="N1691"/>
      <c r="O1691" s="224"/>
      <c r="P1691"/>
      <c r="Q1691"/>
      <c r="R1691"/>
      <c r="S1691"/>
      <c r="T1691"/>
      <c r="U1691"/>
      <c r="V1691"/>
      <c r="W1691"/>
      <c r="Z1691"/>
      <c r="AC1691" s="228"/>
      <c r="AD1691"/>
      <c r="AE1691" s="53">
        <v>4</v>
      </c>
    </row>
    <row r="1692" spans="1:31" ht="27.75" x14ac:dyDescent="0.2">
      <c r="A1692" s="222"/>
      <c r="B1692" s="223"/>
      <c r="C1692" s="223"/>
      <c r="D1692" s="223"/>
      <c r="E1692"/>
      <c r="F1692" s="224"/>
      <c r="G1692"/>
      <c r="H1692"/>
      <c r="I1692" s="225"/>
      <c r="J1692" s="226"/>
      <c r="K1692"/>
      <c r="L1692"/>
      <c r="M1692"/>
      <c r="N1692"/>
      <c r="O1692" s="224"/>
      <c r="P1692"/>
      <c r="Q1692"/>
      <c r="R1692"/>
      <c r="S1692"/>
      <c r="T1692"/>
      <c r="U1692"/>
      <c r="V1692"/>
      <c r="W1692"/>
      <c r="Z1692"/>
      <c r="AC1692" s="228"/>
      <c r="AD1692"/>
    </row>
    <row r="1693" spans="1:31" ht="27.75" x14ac:dyDescent="0.2">
      <c r="A1693" s="222"/>
      <c r="B1693" s="223"/>
      <c r="C1693" s="223"/>
      <c r="D1693" s="223"/>
      <c r="E1693"/>
      <c r="F1693" s="224"/>
      <c r="G1693"/>
      <c r="H1693"/>
      <c r="I1693" s="225"/>
      <c r="J1693" s="226"/>
      <c r="K1693"/>
      <c r="L1693"/>
      <c r="M1693"/>
      <c r="N1693"/>
      <c r="O1693" s="224"/>
      <c r="P1693"/>
      <c r="Q1693"/>
      <c r="R1693"/>
      <c r="S1693"/>
      <c r="T1693"/>
      <c r="U1693"/>
      <c r="V1693"/>
      <c r="W1693"/>
      <c r="Z1693"/>
      <c r="AC1693" s="228"/>
      <c r="AD1693"/>
    </row>
    <row r="1694" spans="1:31" ht="27.75" x14ac:dyDescent="0.2">
      <c r="A1694" s="222"/>
      <c r="B1694" s="223"/>
      <c r="C1694" s="223"/>
      <c r="D1694" s="223"/>
      <c r="E1694"/>
      <c r="F1694" s="224"/>
      <c r="G1694"/>
      <c r="H1694"/>
      <c r="I1694" s="225"/>
      <c r="J1694" s="226"/>
      <c r="K1694"/>
      <c r="L1694"/>
      <c r="M1694"/>
      <c r="N1694"/>
      <c r="O1694" s="224"/>
      <c r="P1694"/>
      <c r="Q1694"/>
      <c r="R1694"/>
      <c r="S1694"/>
      <c r="T1694"/>
      <c r="U1694"/>
      <c r="V1694"/>
      <c r="W1694"/>
      <c r="Z1694"/>
      <c r="AC1694" s="228"/>
      <c r="AD1694"/>
    </row>
    <row r="1695" spans="1:31" ht="27.75" x14ac:dyDescent="0.2">
      <c r="A1695" s="222">
        <v>215414</v>
      </c>
      <c r="B1695" s="223" t="s">
        <v>1027</v>
      </c>
      <c r="C1695" s="223" t="s">
        <v>96</v>
      </c>
      <c r="D1695" s="223" t="s">
        <v>293</v>
      </c>
      <c r="E1695" t="s">
        <v>374</v>
      </c>
      <c r="F1695" s="224">
        <v>34148</v>
      </c>
      <c r="G1695" t="s">
        <v>789</v>
      </c>
      <c r="H1695" t="s">
        <v>375</v>
      </c>
      <c r="I1695" s="225" t="s">
        <v>61</v>
      </c>
      <c r="J1695" s="226" t="s">
        <v>376</v>
      </c>
      <c r="K1695">
        <v>2012</v>
      </c>
      <c r="L1695" t="s">
        <v>354</v>
      </c>
      <c r="M1695"/>
      <c r="N1695"/>
      <c r="O1695" s="224"/>
      <c r="P1695"/>
      <c r="Q1695"/>
      <c r="R1695"/>
      <c r="S1695"/>
      <c r="T1695"/>
      <c r="U1695"/>
      <c r="V1695"/>
      <c r="W1695"/>
      <c r="Z1695"/>
      <c r="AC1695" s="228"/>
      <c r="AD1695"/>
      <c r="AE1695" s="53">
        <v>5</v>
      </c>
    </row>
    <row r="1696" spans="1:31" ht="27.75" x14ac:dyDescent="0.2">
      <c r="A1696" s="222"/>
      <c r="B1696" s="223"/>
      <c r="C1696" s="223"/>
      <c r="D1696" s="223"/>
      <c r="E1696"/>
      <c r="F1696" s="224"/>
      <c r="G1696"/>
      <c r="H1696"/>
      <c r="I1696" s="225"/>
      <c r="J1696" s="226"/>
      <c r="K1696"/>
      <c r="L1696"/>
      <c r="M1696"/>
      <c r="N1696"/>
      <c r="O1696" s="224"/>
      <c r="P1696"/>
      <c r="Q1696"/>
      <c r="R1696"/>
      <c r="S1696"/>
      <c r="T1696"/>
      <c r="U1696"/>
      <c r="V1696"/>
      <c r="W1696"/>
      <c r="Z1696"/>
      <c r="AC1696" s="228"/>
      <c r="AD1696"/>
    </row>
    <row r="1697" spans="1:31" ht="27.75" x14ac:dyDescent="0.2">
      <c r="A1697" s="222">
        <v>215417</v>
      </c>
      <c r="B1697" s="223" t="s">
        <v>1048</v>
      </c>
      <c r="C1697" s="223" t="s">
        <v>82</v>
      </c>
      <c r="D1697" s="223" t="s">
        <v>244</v>
      </c>
      <c r="E1697" t="s">
        <v>374</v>
      </c>
      <c r="F1697" s="224">
        <v>34528</v>
      </c>
      <c r="G1697" t="s">
        <v>1049</v>
      </c>
      <c r="H1697" t="s">
        <v>375</v>
      </c>
      <c r="I1697" s="225" t="s">
        <v>61</v>
      </c>
      <c r="J1697" s="226" t="s">
        <v>353</v>
      </c>
      <c r="K1697">
        <v>2013</v>
      </c>
      <c r="L1697" t="s">
        <v>362</v>
      </c>
      <c r="M1697"/>
      <c r="N1697"/>
      <c r="O1697" s="224"/>
      <c r="P1697"/>
      <c r="Q1697"/>
      <c r="R1697"/>
      <c r="S1697"/>
      <c r="T1697"/>
      <c r="U1697"/>
      <c r="V1697"/>
      <c r="W1697"/>
      <c r="Z1697"/>
      <c r="AC1697" s="228"/>
      <c r="AD1697"/>
      <c r="AE1697" s="53">
        <v>5</v>
      </c>
    </row>
    <row r="1698" spans="1:31" ht="27.75" x14ac:dyDescent="0.2">
      <c r="A1698" s="222"/>
      <c r="B1698" s="223"/>
      <c r="C1698" s="223"/>
      <c r="D1698" s="223"/>
      <c r="E1698"/>
      <c r="F1698" s="224"/>
      <c r="G1698"/>
      <c r="H1698"/>
      <c r="I1698" s="225"/>
      <c r="J1698" s="226"/>
      <c r="K1698"/>
      <c r="L1698"/>
      <c r="M1698"/>
      <c r="N1698"/>
      <c r="O1698" s="224"/>
      <c r="P1698"/>
      <c r="Q1698"/>
      <c r="R1698"/>
      <c r="S1698"/>
      <c r="T1698"/>
      <c r="U1698"/>
      <c r="V1698"/>
      <c r="W1698"/>
      <c r="Z1698"/>
      <c r="AC1698" s="228"/>
      <c r="AD1698"/>
    </row>
    <row r="1699" spans="1:31" ht="27.75" x14ac:dyDescent="0.2">
      <c r="A1699" s="222"/>
      <c r="B1699" s="223"/>
      <c r="C1699" s="223"/>
      <c r="D1699" s="223"/>
      <c r="E1699"/>
      <c r="F1699" s="224"/>
      <c r="G1699"/>
      <c r="H1699"/>
      <c r="I1699" s="225"/>
      <c r="J1699" s="226"/>
      <c r="K1699"/>
      <c r="L1699"/>
      <c r="M1699"/>
      <c r="N1699"/>
      <c r="O1699" s="224"/>
      <c r="P1699"/>
      <c r="Q1699"/>
      <c r="R1699"/>
      <c r="S1699"/>
      <c r="T1699"/>
      <c r="U1699"/>
      <c r="V1699"/>
      <c r="W1699"/>
      <c r="Z1699"/>
      <c r="AC1699" s="228"/>
      <c r="AD1699"/>
    </row>
    <row r="1700" spans="1:31" ht="27.75" x14ac:dyDescent="0.2">
      <c r="A1700" s="222"/>
      <c r="B1700" s="223"/>
      <c r="C1700" s="223"/>
      <c r="D1700" s="223"/>
      <c r="E1700"/>
      <c r="F1700" s="224"/>
      <c r="G1700"/>
      <c r="H1700"/>
      <c r="I1700" s="225"/>
      <c r="J1700" s="226"/>
      <c r="K1700"/>
      <c r="L1700"/>
      <c r="M1700"/>
      <c r="N1700"/>
      <c r="O1700" s="224"/>
      <c r="P1700"/>
      <c r="Q1700"/>
      <c r="R1700"/>
      <c r="S1700"/>
      <c r="T1700"/>
      <c r="U1700"/>
      <c r="V1700"/>
      <c r="W1700"/>
      <c r="Z1700"/>
      <c r="AC1700" s="228"/>
      <c r="AD1700"/>
    </row>
    <row r="1701" spans="1:31" ht="27.75" x14ac:dyDescent="0.2">
      <c r="A1701" s="222"/>
      <c r="B1701" s="223"/>
      <c r="C1701" s="223"/>
      <c r="D1701" s="223"/>
      <c r="E1701"/>
      <c r="F1701" s="224"/>
      <c r="G1701"/>
      <c r="H1701"/>
      <c r="I1701" s="225"/>
      <c r="J1701" s="226"/>
      <c r="K1701"/>
      <c r="L1701"/>
      <c r="M1701"/>
      <c r="N1701"/>
      <c r="O1701" s="224"/>
      <c r="P1701"/>
      <c r="Q1701"/>
      <c r="R1701"/>
      <c r="S1701"/>
      <c r="T1701"/>
      <c r="U1701"/>
      <c r="V1701"/>
      <c r="W1701"/>
      <c r="Z1701"/>
      <c r="AC1701" s="228"/>
      <c r="AD1701"/>
    </row>
    <row r="1702" spans="1:31" ht="27.75" x14ac:dyDescent="0.2">
      <c r="A1702" s="222">
        <v>215426</v>
      </c>
      <c r="B1702" s="223" t="s">
        <v>1170</v>
      </c>
      <c r="C1702" s="223" t="s">
        <v>72</v>
      </c>
      <c r="D1702" s="223" t="s">
        <v>2129</v>
      </c>
      <c r="E1702" t="s">
        <v>374</v>
      </c>
      <c r="F1702" s="224">
        <v>36161</v>
      </c>
      <c r="G1702" t="s">
        <v>789</v>
      </c>
      <c r="H1702" t="s">
        <v>375</v>
      </c>
      <c r="I1702" s="225" t="s">
        <v>61</v>
      </c>
      <c r="J1702" s="226" t="s">
        <v>353</v>
      </c>
      <c r="K1702">
        <v>2016</v>
      </c>
      <c r="L1702" t="s">
        <v>352</v>
      </c>
      <c r="M1702"/>
      <c r="N1702"/>
      <c r="O1702" s="224"/>
      <c r="P1702"/>
      <c r="Q1702"/>
      <c r="R1702"/>
      <c r="S1702"/>
      <c r="T1702"/>
      <c r="U1702"/>
      <c r="V1702"/>
      <c r="W1702"/>
      <c r="Z1702"/>
      <c r="AC1702" s="228"/>
      <c r="AD1702"/>
      <c r="AE1702" s="53">
        <v>5</v>
      </c>
    </row>
    <row r="1703" spans="1:31" ht="27.75" x14ac:dyDescent="0.2">
      <c r="A1703" s="222">
        <v>215427</v>
      </c>
      <c r="B1703" s="223" t="s">
        <v>1356</v>
      </c>
      <c r="C1703" s="223" t="s">
        <v>1357</v>
      </c>
      <c r="D1703" s="223" t="s">
        <v>540</v>
      </c>
      <c r="E1703" t="s">
        <v>374</v>
      </c>
      <c r="F1703" s="224">
        <v>35815</v>
      </c>
      <c r="G1703" t="s">
        <v>815</v>
      </c>
      <c r="H1703" t="s">
        <v>375</v>
      </c>
      <c r="I1703" s="225" t="s">
        <v>61</v>
      </c>
      <c r="J1703" s="226">
        <v>0</v>
      </c>
      <c r="K1703">
        <v>0</v>
      </c>
      <c r="L1703">
        <v>0</v>
      </c>
      <c r="M1703"/>
      <c r="N1703"/>
      <c r="O1703" s="224"/>
      <c r="P1703"/>
      <c r="Q1703"/>
      <c r="R1703"/>
      <c r="S1703"/>
      <c r="T1703"/>
      <c r="U1703"/>
      <c r="V1703"/>
      <c r="W1703"/>
      <c r="Z1703"/>
      <c r="AC1703" s="228"/>
      <c r="AD1703"/>
      <c r="AE1703" s="53">
        <v>4</v>
      </c>
    </row>
    <row r="1704" spans="1:31" ht="27.75" x14ac:dyDescent="0.2">
      <c r="A1704" s="222">
        <v>215430</v>
      </c>
      <c r="B1704" s="223" t="s">
        <v>1375</v>
      </c>
      <c r="C1704" s="223" t="s">
        <v>148</v>
      </c>
      <c r="D1704" s="223" t="s">
        <v>254</v>
      </c>
      <c r="E1704" t="s">
        <v>374</v>
      </c>
      <c r="F1704" s="224">
        <v>36109</v>
      </c>
      <c r="G1704" t="s">
        <v>800</v>
      </c>
      <c r="H1704" t="s">
        <v>375</v>
      </c>
      <c r="I1704" s="225" t="s">
        <v>61</v>
      </c>
      <c r="J1704" s="226" t="s">
        <v>353</v>
      </c>
      <c r="K1704">
        <v>2016</v>
      </c>
      <c r="L1704" t="s">
        <v>368</v>
      </c>
      <c r="M1704"/>
      <c r="N1704"/>
      <c r="O1704" s="224"/>
      <c r="P1704"/>
      <c r="Q1704"/>
      <c r="R1704"/>
      <c r="S1704"/>
      <c r="T1704"/>
      <c r="U1704"/>
      <c r="V1704"/>
      <c r="W1704"/>
      <c r="Z1704"/>
      <c r="AC1704" s="228"/>
      <c r="AD1704"/>
      <c r="AE1704" s="53">
        <v>4</v>
      </c>
    </row>
    <row r="1705" spans="1:31" ht="27.75" x14ac:dyDescent="0.2">
      <c r="A1705" s="222"/>
      <c r="B1705" s="223"/>
      <c r="C1705" s="223"/>
      <c r="D1705" s="223"/>
      <c r="E1705"/>
      <c r="F1705" s="224"/>
      <c r="G1705"/>
      <c r="H1705"/>
      <c r="I1705" s="225"/>
      <c r="J1705" s="226"/>
      <c r="K1705"/>
      <c r="L1705"/>
      <c r="M1705"/>
      <c r="N1705"/>
      <c r="O1705" s="224"/>
      <c r="P1705"/>
      <c r="Q1705"/>
      <c r="R1705"/>
      <c r="S1705"/>
      <c r="T1705"/>
      <c r="U1705"/>
      <c r="V1705"/>
      <c r="W1705"/>
      <c r="Z1705"/>
      <c r="AC1705" s="228"/>
      <c r="AD1705"/>
    </row>
    <row r="1706" spans="1:31" ht="27.75" x14ac:dyDescent="0.2">
      <c r="A1706" s="222">
        <v>215434</v>
      </c>
      <c r="B1706" s="223" t="s">
        <v>1154</v>
      </c>
      <c r="C1706" s="223" t="s">
        <v>140</v>
      </c>
      <c r="D1706" s="223" t="s">
        <v>448</v>
      </c>
      <c r="E1706" t="s">
        <v>374</v>
      </c>
      <c r="F1706" s="224">
        <v>36020</v>
      </c>
      <c r="G1706" t="s">
        <v>352</v>
      </c>
      <c r="H1706" t="s">
        <v>375</v>
      </c>
      <c r="I1706" s="225" t="s">
        <v>61</v>
      </c>
      <c r="J1706" s="226" t="s">
        <v>353</v>
      </c>
      <c r="K1706">
        <v>2016</v>
      </c>
      <c r="L1706" t="s">
        <v>354</v>
      </c>
      <c r="M1706"/>
      <c r="N1706"/>
      <c r="O1706" s="224"/>
      <c r="P1706"/>
      <c r="Q1706"/>
      <c r="R1706"/>
      <c r="S1706"/>
      <c r="T1706"/>
      <c r="U1706"/>
      <c r="V1706"/>
      <c r="W1706"/>
      <c r="Z1706"/>
      <c r="AC1706" s="228"/>
      <c r="AD1706"/>
      <c r="AE1706" s="53">
        <v>5</v>
      </c>
    </row>
    <row r="1707" spans="1:31" ht="27.75" x14ac:dyDescent="0.2">
      <c r="A1707" s="222">
        <v>215437</v>
      </c>
      <c r="B1707" s="223" t="s">
        <v>1705</v>
      </c>
      <c r="C1707" s="223" t="s">
        <v>160</v>
      </c>
      <c r="D1707" s="223" t="s">
        <v>311</v>
      </c>
      <c r="E1707" t="s">
        <v>374</v>
      </c>
      <c r="F1707" s="224">
        <v>35163</v>
      </c>
      <c r="G1707" t="s">
        <v>805</v>
      </c>
      <c r="H1707" t="s">
        <v>375</v>
      </c>
      <c r="I1707" s="225" t="s">
        <v>61</v>
      </c>
      <c r="J1707" s="226" t="s">
        <v>376</v>
      </c>
      <c r="K1707">
        <v>2013</v>
      </c>
      <c r="L1707" t="s">
        <v>360</v>
      </c>
      <c r="M1707"/>
      <c r="N1707"/>
      <c r="O1707" s="224"/>
      <c r="P1707"/>
      <c r="Q1707"/>
      <c r="R1707"/>
      <c r="S1707"/>
      <c r="T1707"/>
      <c r="U1707"/>
      <c r="V1707"/>
      <c r="W1707"/>
      <c r="Z1707"/>
      <c r="AC1707" s="228"/>
      <c r="AD1707"/>
      <c r="AE1707" s="53">
        <v>3</v>
      </c>
    </row>
    <row r="1708" spans="1:31" ht="27.75" x14ac:dyDescent="0.2">
      <c r="A1708" s="222">
        <v>215439</v>
      </c>
      <c r="B1708" s="223" t="s">
        <v>856</v>
      </c>
      <c r="C1708" s="223" t="s">
        <v>68</v>
      </c>
      <c r="D1708" s="223" t="s">
        <v>220</v>
      </c>
      <c r="E1708" t="s">
        <v>374</v>
      </c>
      <c r="F1708" s="224">
        <v>34184</v>
      </c>
      <c r="G1708" t="s">
        <v>857</v>
      </c>
      <c r="H1708" t="s">
        <v>375</v>
      </c>
      <c r="I1708" s="225" t="s">
        <v>61</v>
      </c>
      <c r="J1708" s="226" t="s">
        <v>376</v>
      </c>
      <c r="K1708">
        <v>2016</v>
      </c>
      <c r="L1708" t="s">
        <v>354</v>
      </c>
      <c r="M1708"/>
      <c r="N1708"/>
      <c r="O1708" s="224"/>
      <c r="P1708"/>
      <c r="Q1708"/>
      <c r="R1708"/>
      <c r="S1708"/>
      <c r="T1708"/>
      <c r="U1708"/>
      <c r="V1708"/>
      <c r="W1708"/>
      <c r="Z1708"/>
      <c r="AC1708" s="227"/>
      <c r="AD1708"/>
      <c r="AE1708" s="53">
        <v>6</v>
      </c>
    </row>
    <row r="1709" spans="1:31" ht="27.75" x14ac:dyDescent="0.2">
      <c r="A1709" s="222"/>
      <c r="B1709" s="223"/>
      <c r="C1709" s="223"/>
      <c r="D1709" s="223"/>
      <c r="E1709"/>
      <c r="F1709" s="224"/>
      <c r="G1709"/>
      <c r="H1709"/>
      <c r="I1709" s="225"/>
      <c r="J1709" s="226"/>
      <c r="K1709"/>
      <c r="L1709"/>
      <c r="M1709"/>
      <c r="N1709"/>
      <c r="O1709" s="224"/>
      <c r="P1709"/>
      <c r="Q1709"/>
      <c r="R1709"/>
      <c r="S1709"/>
      <c r="T1709"/>
      <c r="U1709"/>
      <c r="V1709"/>
      <c r="W1709"/>
      <c r="Z1709"/>
      <c r="AC1709" s="228"/>
      <c r="AD1709"/>
    </row>
    <row r="1710" spans="1:31" ht="27.75" x14ac:dyDescent="0.2">
      <c r="A1710" s="222"/>
      <c r="B1710" s="223"/>
      <c r="C1710" s="223"/>
      <c r="D1710" s="223"/>
      <c r="E1710"/>
      <c r="F1710" s="224"/>
      <c r="G1710"/>
      <c r="H1710"/>
      <c r="I1710" s="225"/>
      <c r="J1710" s="226"/>
      <c r="K1710"/>
      <c r="L1710"/>
      <c r="M1710"/>
      <c r="N1710"/>
      <c r="O1710" s="224"/>
      <c r="P1710"/>
      <c r="Q1710"/>
      <c r="R1710"/>
      <c r="S1710"/>
      <c r="T1710"/>
      <c r="U1710"/>
      <c r="V1710"/>
      <c r="W1710"/>
      <c r="Z1710"/>
      <c r="AC1710" s="228"/>
      <c r="AD1710"/>
    </row>
    <row r="1711" spans="1:31" ht="27.75" x14ac:dyDescent="0.2">
      <c r="A1711" s="222"/>
      <c r="B1711" s="223"/>
      <c r="C1711" s="223"/>
      <c r="D1711" s="223"/>
      <c r="E1711"/>
      <c r="F1711" s="224"/>
      <c r="G1711"/>
      <c r="H1711"/>
      <c r="I1711" s="225"/>
      <c r="J1711" s="226"/>
      <c r="K1711"/>
      <c r="L1711"/>
      <c r="M1711"/>
      <c r="N1711"/>
      <c r="O1711" s="224"/>
      <c r="P1711"/>
      <c r="Q1711"/>
      <c r="R1711"/>
      <c r="S1711"/>
      <c r="T1711"/>
      <c r="U1711"/>
      <c r="V1711"/>
      <c r="W1711"/>
      <c r="Z1711"/>
      <c r="AC1711" s="228"/>
      <c r="AD1711"/>
    </row>
    <row r="1712" spans="1:31" ht="27.75" x14ac:dyDescent="0.2">
      <c r="A1712" s="222"/>
      <c r="B1712" s="223"/>
      <c r="C1712" s="223"/>
      <c r="D1712" s="223"/>
      <c r="E1712"/>
      <c r="F1712" s="224"/>
      <c r="G1712"/>
      <c r="H1712"/>
      <c r="I1712" s="225"/>
      <c r="J1712" s="226"/>
      <c r="K1712"/>
      <c r="L1712"/>
      <c r="M1712"/>
      <c r="N1712"/>
      <c r="O1712" s="224"/>
      <c r="P1712"/>
      <c r="Q1712"/>
      <c r="R1712"/>
      <c r="S1712"/>
      <c r="T1712"/>
      <c r="U1712"/>
      <c r="V1712"/>
      <c r="W1712"/>
      <c r="Z1712"/>
      <c r="AC1712" s="228"/>
      <c r="AD1712"/>
    </row>
    <row r="1713" spans="1:31" ht="27.75" x14ac:dyDescent="0.2">
      <c r="A1713" s="222"/>
      <c r="B1713" s="223"/>
      <c r="C1713" s="223"/>
      <c r="D1713" s="223"/>
      <c r="E1713"/>
      <c r="F1713" s="224"/>
      <c r="G1713"/>
      <c r="H1713"/>
      <c r="I1713" s="225"/>
      <c r="J1713" s="226"/>
      <c r="K1713"/>
      <c r="L1713"/>
      <c r="M1713"/>
      <c r="N1713"/>
      <c r="O1713" s="224"/>
      <c r="P1713"/>
      <c r="Q1713"/>
      <c r="R1713"/>
      <c r="S1713"/>
      <c r="T1713"/>
      <c r="U1713"/>
      <c r="V1713"/>
      <c r="W1713"/>
      <c r="Z1713"/>
      <c r="AC1713" s="228"/>
      <c r="AD1713"/>
    </row>
    <row r="1714" spans="1:31" ht="27.75" x14ac:dyDescent="0.2">
      <c r="A1714" s="222"/>
      <c r="B1714" s="223"/>
      <c r="C1714" s="223"/>
      <c r="D1714" s="223"/>
      <c r="E1714"/>
      <c r="F1714" s="224"/>
      <c r="G1714"/>
      <c r="H1714"/>
      <c r="I1714" s="225"/>
      <c r="J1714" s="226"/>
      <c r="K1714"/>
      <c r="L1714"/>
      <c r="M1714"/>
      <c r="N1714"/>
      <c r="O1714" s="224"/>
      <c r="P1714"/>
      <c r="Q1714"/>
      <c r="R1714"/>
      <c r="S1714"/>
      <c r="T1714"/>
      <c r="U1714"/>
      <c r="V1714"/>
      <c r="W1714"/>
      <c r="Z1714"/>
      <c r="AC1714" s="228"/>
      <c r="AD1714"/>
    </row>
    <row r="1715" spans="1:31" ht="27.75" x14ac:dyDescent="0.2">
      <c r="A1715" s="222"/>
      <c r="B1715" s="223"/>
      <c r="C1715" s="223"/>
      <c r="D1715" s="223"/>
      <c r="E1715"/>
      <c r="F1715" s="224"/>
      <c r="G1715"/>
      <c r="H1715"/>
      <c r="I1715" s="225"/>
      <c r="J1715" s="226"/>
      <c r="K1715"/>
      <c r="L1715"/>
      <c r="M1715"/>
      <c r="N1715"/>
      <c r="O1715" s="224"/>
      <c r="P1715"/>
      <c r="Q1715"/>
      <c r="R1715"/>
      <c r="S1715"/>
      <c r="T1715"/>
      <c r="U1715"/>
      <c r="V1715"/>
      <c r="W1715"/>
      <c r="Z1715"/>
      <c r="AC1715" s="228"/>
      <c r="AD1715"/>
    </row>
    <row r="1716" spans="1:31" ht="27.75" x14ac:dyDescent="0.2">
      <c r="A1716" s="222"/>
      <c r="B1716" s="223"/>
      <c r="C1716" s="223"/>
      <c r="D1716" s="223"/>
      <c r="E1716"/>
      <c r="F1716" s="224"/>
      <c r="G1716"/>
      <c r="H1716"/>
      <c r="I1716" s="225"/>
      <c r="J1716" s="226"/>
      <c r="K1716"/>
      <c r="L1716"/>
      <c r="M1716"/>
      <c r="N1716"/>
      <c r="O1716" s="224"/>
      <c r="P1716"/>
      <c r="Q1716"/>
      <c r="R1716"/>
      <c r="S1716"/>
      <c r="T1716"/>
      <c r="U1716"/>
      <c r="V1716"/>
      <c r="W1716"/>
      <c r="Z1716"/>
      <c r="AC1716" s="228"/>
      <c r="AD1716"/>
    </row>
    <row r="1717" spans="1:31" ht="27.75" x14ac:dyDescent="0.2">
      <c r="A1717" s="222"/>
      <c r="B1717" s="223"/>
      <c r="C1717" s="223"/>
      <c r="D1717" s="223"/>
      <c r="E1717"/>
      <c r="F1717" s="224"/>
      <c r="G1717"/>
      <c r="H1717"/>
      <c r="I1717" s="225"/>
      <c r="J1717" s="226"/>
      <c r="K1717"/>
      <c r="L1717"/>
      <c r="M1717"/>
      <c r="N1717"/>
      <c r="O1717" s="224"/>
      <c r="P1717"/>
      <c r="Q1717"/>
      <c r="R1717"/>
      <c r="S1717"/>
      <c r="T1717"/>
      <c r="U1717"/>
      <c r="V1717"/>
      <c r="W1717"/>
      <c r="Z1717"/>
      <c r="AC1717" s="228"/>
      <c r="AD1717"/>
    </row>
    <row r="1718" spans="1:31" ht="27.75" x14ac:dyDescent="0.2">
      <c r="A1718" s="222"/>
      <c r="B1718" s="223"/>
      <c r="C1718" s="223"/>
      <c r="D1718" s="223"/>
      <c r="E1718"/>
      <c r="F1718" s="224"/>
      <c r="G1718"/>
      <c r="H1718"/>
      <c r="I1718" s="225"/>
      <c r="J1718" s="226"/>
      <c r="K1718"/>
      <c r="L1718"/>
      <c r="M1718"/>
      <c r="N1718"/>
      <c r="O1718" s="224"/>
      <c r="P1718"/>
      <c r="Q1718"/>
      <c r="R1718"/>
      <c r="S1718"/>
      <c r="T1718"/>
      <c r="U1718"/>
      <c r="V1718"/>
      <c r="W1718"/>
      <c r="Z1718"/>
      <c r="AC1718" s="228"/>
      <c r="AD1718"/>
    </row>
    <row r="1719" spans="1:31" ht="27.75" x14ac:dyDescent="0.2">
      <c r="A1719" s="222"/>
      <c r="B1719" s="223"/>
      <c r="C1719" s="223"/>
      <c r="D1719" s="223"/>
      <c r="E1719"/>
      <c r="F1719" s="224"/>
      <c r="G1719"/>
      <c r="H1719"/>
      <c r="I1719" s="225"/>
      <c r="J1719" s="226"/>
      <c r="K1719"/>
      <c r="L1719"/>
      <c r="M1719"/>
      <c r="N1719"/>
      <c r="O1719" s="224"/>
      <c r="P1719"/>
      <c r="Q1719"/>
      <c r="R1719"/>
      <c r="S1719"/>
      <c r="T1719"/>
      <c r="U1719"/>
      <c r="V1719"/>
      <c r="W1719"/>
      <c r="Z1719"/>
      <c r="AC1719" s="228"/>
      <c r="AD1719"/>
    </row>
    <row r="1720" spans="1:31" ht="27.75" x14ac:dyDescent="0.2">
      <c r="A1720" s="222"/>
      <c r="B1720" s="223"/>
      <c r="C1720" s="223"/>
      <c r="D1720" s="223"/>
      <c r="E1720"/>
      <c r="F1720" s="224"/>
      <c r="G1720"/>
      <c r="H1720"/>
      <c r="I1720" s="225"/>
      <c r="J1720" s="226"/>
      <c r="K1720"/>
      <c r="L1720"/>
      <c r="M1720"/>
      <c r="N1720"/>
      <c r="O1720" s="224"/>
      <c r="P1720"/>
      <c r="Q1720"/>
      <c r="R1720"/>
      <c r="S1720"/>
      <c r="T1720"/>
      <c r="U1720"/>
      <c r="V1720"/>
      <c r="W1720"/>
      <c r="Z1720"/>
      <c r="AC1720" s="228"/>
      <c r="AD1720"/>
    </row>
    <row r="1721" spans="1:31" ht="27.75" x14ac:dyDescent="0.2">
      <c r="A1721" s="222">
        <v>215469</v>
      </c>
      <c r="B1721" s="223" t="s">
        <v>1009</v>
      </c>
      <c r="C1721" s="223" t="s">
        <v>701</v>
      </c>
      <c r="D1721" s="223" t="s">
        <v>1252</v>
      </c>
      <c r="E1721" t="s">
        <v>374</v>
      </c>
      <c r="F1721" s="224">
        <v>33660</v>
      </c>
      <c r="G1721" t="s">
        <v>820</v>
      </c>
      <c r="H1721" t="s">
        <v>380</v>
      </c>
      <c r="I1721" s="225" t="s">
        <v>61</v>
      </c>
      <c r="J1721" s="226" t="s">
        <v>376</v>
      </c>
      <c r="K1721">
        <v>2011</v>
      </c>
      <c r="L1721" t="s">
        <v>354</v>
      </c>
      <c r="M1721"/>
      <c r="N1721"/>
      <c r="O1721" s="224"/>
      <c r="P1721"/>
      <c r="Q1721"/>
      <c r="R1721"/>
      <c r="S1721"/>
      <c r="T1721"/>
      <c r="U1721"/>
      <c r="V1721"/>
      <c r="W1721"/>
      <c r="Z1721"/>
      <c r="AC1721" s="228"/>
      <c r="AD1721"/>
      <c r="AE1721" s="53">
        <v>5</v>
      </c>
    </row>
    <row r="1722" spans="1:31" ht="27.75" x14ac:dyDescent="0.2">
      <c r="A1722" s="222"/>
      <c r="B1722" s="223"/>
      <c r="C1722" s="223"/>
      <c r="D1722" s="223"/>
      <c r="E1722"/>
      <c r="F1722" s="224"/>
      <c r="G1722"/>
      <c r="H1722"/>
      <c r="I1722" s="225"/>
      <c r="J1722" s="226"/>
      <c r="K1722"/>
      <c r="L1722"/>
      <c r="M1722"/>
      <c r="N1722"/>
      <c r="O1722" s="224"/>
      <c r="P1722"/>
      <c r="Q1722"/>
      <c r="R1722"/>
      <c r="S1722"/>
      <c r="T1722"/>
      <c r="U1722"/>
      <c r="V1722"/>
      <c r="W1722"/>
      <c r="Z1722"/>
      <c r="AC1722" s="228"/>
      <c r="AD1722"/>
    </row>
    <row r="1723" spans="1:31" ht="27.75" x14ac:dyDescent="0.2">
      <c r="A1723" s="222">
        <v>215472</v>
      </c>
      <c r="B1723" s="223" t="s">
        <v>1030</v>
      </c>
      <c r="C1723" s="223" t="s">
        <v>1772</v>
      </c>
      <c r="D1723" s="223" t="s">
        <v>2130</v>
      </c>
      <c r="E1723" t="s">
        <v>374</v>
      </c>
      <c r="F1723" s="224">
        <v>34329</v>
      </c>
      <c r="G1723" t="s">
        <v>808</v>
      </c>
      <c r="H1723" t="s">
        <v>375</v>
      </c>
      <c r="I1723" s="225" t="s">
        <v>61</v>
      </c>
      <c r="J1723" s="226" t="s">
        <v>376</v>
      </c>
      <c r="K1723">
        <v>2010</v>
      </c>
      <c r="L1723" t="s">
        <v>354</v>
      </c>
      <c r="M1723"/>
      <c r="N1723"/>
      <c r="O1723" s="224"/>
      <c r="P1723"/>
      <c r="Q1723"/>
      <c r="R1723"/>
      <c r="S1723"/>
      <c r="T1723"/>
      <c r="U1723"/>
      <c r="V1723"/>
      <c r="W1723"/>
      <c r="Z1723"/>
      <c r="AC1723" s="227"/>
      <c r="AD1723"/>
      <c r="AE1723" s="53">
        <v>6</v>
      </c>
    </row>
    <row r="1724" spans="1:31" ht="27.75" x14ac:dyDescent="0.2">
      <c r="A1724" s="222"/>
      <c r="B1724" s="223"/>
      <c r="C1724" s="223"/>
      <c r="D1724" s="223"/>
      <c r="E1724"/>
      <c r="F1724" s="224"/>
      <c r="G1724"/>
      <c r="H1724"/>
      <c r="I1724" s="225"/>
      <c r="J1724" s="226"/>
      <c r="K1724"/>
      <c r="L1724"/>
      <c r="M1724"/>
      <c r="N1724"/>
      <c r="O1724" s="224"/>
      <c r="P1724"/>
      <c r="Q1724"/>
      <c r="R1724"/>
      <c r="S1724"/>
      <c r="T1724"/>
      <c r="U1724"/>
      <c r="V1724"/>
      <c r="W1724"/>
      <c r="Z1724"/>
      <c r="AC1724" s="228"/>
      <c r="AD1724"/>
    </row>
    <row r="1725" spans="1:31" ht="27.75" x14ac:dyDescent="0.2">
      <c r="A1725" s="222"/>
      <c r="B1725" s="223"/>
      <c r="C1725" s="223"/>
      <c r="D1725" s="223"/>
      <c r="E1725"/>
      <c r="F1725" s="224"/>
      <c r="G1725"/>
      <c r="H1725"/>
      <c r="I1725" s="225"/>
      <c r="J1725" s="226"/>
      <c r="K1725"/>
      <c r="L1725"/>
      <c r="M1725"/>
      <c r="N1725"/>
      <c r="O1725" s="224"/>
      <c r="P1725"/>
      <c r="Q1725"/>
      <c r="R1725"/>
      <c r="S1725"/>
      <c r="T1725"/>
      <c r="U1725"/>
      <c r="V1725"/>
      <c r="W1725"/>
      <c r="Z1725"/>
      <c r="AC1725" s="228"/>
      <c r="AD1725"/>
    </row>
    <row r="1726" spans="1:31" ht="27.75" x14ac:dyDescent="0.2">
      <c r="A1726" s="222">
        <v>215482</v>
      </c>
      <c r="B1726" s="223" t="s">
        <v>1333</v>
      </c>
      <c r="C1726" s="223" t="s">
        <v>692</v>
      </c>
      <c r="D1726" s="223" t="s">
        <v>288</v>
      </c>
      <c r="E1726" t="s">
        <v>374</v>
      </c>
      <c r="F1726" s="224">
        <v>35264</v>
      </c>
      <c r="G1726" t="s">
        <v>789</v>
      </c>
      <c r="H1726" t="s">
        <v>375</v>
      </c>
      <c r="I1726" s="225" t="s">
        <v>61</v>
      </c>
      <c r="J1726" s="226" t="s">
        <v>376</v>
      </c>
      <c r="K1726">
        <v>2014</v>
      </c>
      <c r="L1726" t="s">
        <v>352</v>
      </c>
      <c r="M1726"/>
      <c r="N1726"/>
      <c r="O1726" s="224"/>
      <c r="P1726"/>
      <c r="Q1726"/>
      <c r="R1726"/>
      <c r="S1726"/>
      <c r="T1726"/>
      <c r="U1726"/>
      <c r="V1726"/>
      <c r="W1726"/>
      <c r="Z1726"/>
      <c r="AC1726" s="228"/>
      <c r="AD1726"/>
      <c r="AE1726" s="53">
        <v>4</v>
      </c>
    </row>
    <row r="1727" spans="1:31" ht="27.75" x14ac:dyDescent="0.2">
      <c r="A1727" s="222"/>
      <c r="B1727" s="223"/>
      <c r="C1727" s="223"/>
      <c r="D1727" s="223"/>
      <c r="E1727"/>
      <c r="F1727" s="224"/>
      <c r="G1727"/>
      <c r="H1727"/>
      <c r="I1727" s="225"/>
      <c r="J1727" s="226"/>
      <c r="K1727"/>
      <c r="L1727"/>
      <c r="M1727"/>
      <c r="N1727"/>
      <c r="O1727" s="224"/>
      <c r="P1727"/>
      <c r="Q1727"/>
      <c r="R1727"/>
      <c r="S1727"/>
      <c r="T1727"/>
      <c r="U1727"/>
      <c r="V1727"/>
      <c r="W1727"/>
      <c r="Z1727"/>
      <c r="AC1727" s="228"/>
      <c r="AD1727"/>
    </row>
    <row r="1728" spans="1:31" ht="27.75" x14ac:dyDescent="0.2">
      <c r="A1728" s="222"/>
      <c r="B1728" s="223"/>
      <c r="C1728" s="223"/>
      <c r="D1728" s="223"/>
      <c r="E1728"/>
      <c r="F1728" s="224"/>
      <c r="G1728"/>
      <c r="H1728"/>
      <c r="I1728" s="225"/>
      <c r="J1728" s="226"/>
      <c r="K1728"/>
      <c r="L1728"/>
      <c r="M1728"/>
      <c r="N1728"/>
      <c r="O1728" s="224"/>
      <c r="P1728"/>
      <c r="Q1728"/>
      <c r="R1728"/>
      <c r="S1728"/>
      <c r="T1728"/>
      <c r="U1728"/>
      <c r="V1728"/>
      <c r="W1728"/>
      <c r="Z1728"/>
      <c r="AC1728" s="228"/>
      <c r="AD1728"/>
    </row>
    <row r="1729" spans="1:31" ht="27.75" x14ac:dyDescent="0.2">
      <c r="A1729" s="222"/>
      <c r="B1729" s="223"/>
      <c r="C1729" s="223"/>
      <c r="D1729" s="223"/>
      <c r="E1729"/>
      <c r="F1729" s="224"/>
      <c r="G1729"/>
      <c r="H1729"/>
      <c r="I1729" s="225"/>
      <c r="J1729" s="226"/>
      <c r="K1729"/>
      <c r="L1729"/>
      <c r="M1729"/>
      <c r="N1729"/>
      <c r="O1729" s="224"/>
      <c r="P1729"/>
      <c r="Q1729"/>
      <c r="R1729"/>
      <c r="S1729"/>
      <c r="T1729"/>
      <c r="U1729"/>
      <c r="V1729"/>
      <c r="W1729"/>
      <c r="Z1729"/>
      <c r="AC1729" s="228"/>
      <c r="AD1729"/>
    </row>
    <row r="1730" spans="1:31" ht="27.75" x14ac:dyDescent="0.2">
      <c r="A1730" s="222"/>
      <c r="B1730" s="223"/>
      <c r="C1730" s="223"/>
      <c r="D1730" s="223"/>
      <c r="E1730"/>
      <c r="F1730" s="224"/>
      <c r="G1730"/>
      <c r="H1730"/>
      <c r="I1730" s="225"/>
      <c r="J1730" s="226"/>
      <c r="K1730"/>
      <c r="L1730"/>
      <c r="M1730"/>
      <c r="N1730"/>
      <c r="O1730" s="224"/>
      <c r="P1730"/>
      <c r="Q1730"/>
      <c r="R1730"/>
      <c r="S1730"/>
      <c r="T1730"/>
      <c r="U1730"/>
      <c r="V1730"/>
      <c r="W1730"/>
      <c r="Z1730"/>
      <c r="AC1730" s="228"/>
      <c r="AD1730"/>
    </row>
    <row r="1731" spans="1:31" ht="27.75" x14ac:dyDescent="0.2">
      <c r="A1731" s="222"/>
      <c r="B1731" s="223"/>
      <c r="C1731" s="223"/>
      <c r="D1731" s="223"/>
      <c r="E1731"/>
      <c r="F1731" s="224"/>
      <c r="G1731"/>
      <c r="H1731"/>
      <c r="I1731" s="225"/>
      <c r="J1731" s="226"/>
      <c r="K1731"/>
      <c r="L1731"/>
      <c r="M1731"/>
      <c r="N1731"/>
      <c r="O1731" s="224"/>
      <c r="P1731"/>
      <c r="Q1731"/>
      <c r="R1731"/>
      <c r="S1731"/>
      <c r="T1731"/>
      <c r="U1731"/>
      <c r="V1731"/>
      <c r="W1731"/>
      <c r="Z1731"/>
      <c r="AC1731" s="228"/>
      <c r="AD1731"/>
    </row>
    <row r="1732" spans="1:31" ht="27.75" x14ac:dyDescent="0.2">
      <c r="A1732" s="222"/>
      <c r="B1732" s="223"/>
      <c r="C1732" s="223"/>
      <c r="D1732" s="223"/>
      <c r="E1732"/>
      <c r="F1732" s="224"/>
      <c r="G1732"/>
      <c r="H1732"/>
      <c r="I1732" s="225"/>
      <c r="J1732" s="226"/>
      <c r="K1732"/>
      <c r="L1732"/>
      <c r="M1732"/>
      <c r="N1732"/>
      <c r="O1732" s="224"/>
      <c r="P1732"/>
      <c r="Q1732"/>
      <c r="R1732"/>
      <c r="S1732"/>
      <c r="T1732"/>
      <c r="U1732"/>
      <c r="V1732"/>
      <c r="W1732"/>
      <c r="Z1732"/>
      <c r="AC1732" s="228"/>
      <c r="AD1732"/>
    </row>
    <row r="1733" spans="1:31" ht="27.75" x14ac:dyDescent="0.2">
      <c r="A1733" s="222"/>
      <c r="B1733" s="223"/>
      <c r="C1733" s="223"/>
      <c r="D1733" s="223"/>
      <c r="E1733"/>
      <c r="F1733" s="224"/>
      <c r="G1733"/>
      <c r="H1733"/>
      <c r="I1733" s="225"/>
      <c r="J1733" s="226"/>
      <c r="K1733"/>
      <c r="L1733"/>
      <c r="M1733"/>
      <c r="N1733"/>
      <c r="O1733" s="224"/>
      <c r="P1733"/>
      <c r="Q1733"/>
      <c r="R1733"/>
      <c r="S1733"/>
      <c r="T1733"/>
      <c r="U1733"/>
      <c r="V1733"/>
      <c r="W1733"/>
      <c r="Z1733"/>
      <c r="AC1733" s="228"/>
      <c r="AD1733"/>
    </row>
    <row r="1734" spans="1:31" ht="27.75" x14ac:dyDescent="0.2">
      <c r="A1734" s="222"/>
      <c r="B1734" s="223"/>
      <c r="C1734" s="223"/>
      <c r="D1734" s="223"/>
      <c r="E1734"/>
      <c r="F1734" s="224"/>
      <c r="G1734"/>
      <c r="H1734"/>
      <c r="I1734" s="225"/>
      <c r="J1734" s="226"/>
      <c r="K1734"/>
      <c r="L1734"/>
      <c r="M1734"/>
      <c r="N1734"/>
      <c r="O1734" s="224"/>
      <c r="P1734"/>
      <c r="Q1734"/>
      <c r="R1734"/>
      <c r="S1734"/>
      <c r="T1734"/>
      <c r="U1734"/>
      <c r="V1734"/>
      <c r="W1734"/>
      <c r="Z1734"/>
      <c r="AC1734" s="228"/>
      <c r="AD1734"/>
    </row>
    <row r="1735" spans="1:31" ht="27.75" x14ac:dyDescent="0.2">
      <c r="A1735" s="222"/>
      <c r="B1735" s="223"/>
      <c r="C1735" s="223"/>
      <c r="D1735" s="223"/>
      <c r="E1735"/>
      <c r="F1735" s="224"/>
      <c r="G1735"/>
      <c r="H1735"/>
      <c r="I1735" s="225"/>
      <c r="J1735" s="226"/>
      <c r="K1735"/>
      <c r="L1735"/>
      <c r="M1735"/>
      <c r="N1735"/>
      <c r="O1735" s="224"/>
      <c r="P1735"/>
      <c r="Q1735"/>
      <c r="R1735"/>
      <c r="S1735"/>
      <c r="T1735"/>
      <c r="U1735"/>
      <c r="V1735"/>
      <c r="W1735"/>
      <c r="Z1735"/>
      <c r="AC1735" s="228"/>
      <c r="AD1735"/>
    </row>
    <row r="1736" spans="1:31" ht="27.75" x14ac:dyDescent="0.2">
      <c r="A1736" s="222"/>
      <c r="B1736" s="223"/>
      <c r="C1736" s="223"/>
      <c r="D1736" s="223"/>
      <c r="E1736"/>
      <c r="F1736" s="224"/>
      <c r="G1736"/>
      <c r="H1736"/>
      <c r="I1736" s="225"/>
      <c r="J1736" s="226"/>
      <c r="K1736"/>
      <c r="L1736"/>
      <c r="M1736"/>
      <c r="N1736"/>
      <c r="O1736" s="224"/>
      <c r="P1736"/>
      <c r="Q1736"/>
      <c r="R1736"/>
      <c r="S1736"/>
      <c r="T1736"/>
      <c r="U1736"/>
      <c r="V1736"/>
      <c r="W1736"/>
      <c r="Z1736"/>
      <c r="AC1736" s="228"/>
      <c r="AD1736"/>
    </row>
    <row r="1737" spans="1:31" ht="27.75" x14ac:dyDescent="0.2">
      <c r="A1737" s="222">
        <v>215510</v>
      </c>
      <c r="B1737" s="223" t="s">
        <v>1064</v>
      </c>
      <c r="C1737" s="223" t="s">
        <v>1065</v>
      </c>
      <c r="D1737" s="223" t="s">
        <v>317</v>
      </c>
      <c r="E1737" t="s">
        <v>374</v>
      </c>
      <c r="F1737" s="224">
        <v>34762</v>
      </c>
      <c r="G1737" t="s">
        <v>789</v>
      </c>
      <c r="H1737" t="s">
        <v>375</v>
      </c>
      <c r="I1737" s="225" t="s">
        <v>61</v>
      </c>
      <c r="J1737" s="226" t="s">
        <v>376</v>
      </c>
      <c r="K1737">
        <v>2015</v>
      </c>
      <c r="L1737" t="s">
        <v>352</v>
      </c>
      <c r="M1737"/>
      <c r="N1737"/>
      <c r="O1737" s="224"/>
      <c r="P1737"/>
      <c r="Q1737"/>
      <c r="R1737"/>
      <c r="S1737"/>
      <c r="T1737"/>
      <c r="U1737"/>
      <c r="V1737"/>
      <c r="W1737"/>
      <c r="Z1737"/>
      <c r="AC1737" s="227"/>
      <c r="AD1737"/>
      <c r="AE1737" s="53">
        <v>6</v>
      </c>
    </row>
    <row r="1738" spans="1:31" ht="27.75" x14ac:dyDescent="0.2">
      <c r="A1738" s="222"/>
      <c r="B1738" s="223"/>
      <c r="C1738" s="223"/>
      <c r="D1738" s="223"/>
      <c r="E1738"/>
      <c r="F1738" s="224"/>
      <c r="G1738"/>
      <c r="H1738"/>
      <c r="I1738" s="225"/>
      <c r="J1738" s="226"/>
      <c r="K1738"/>
      <c r="L1738"/>
      <c r="M1738"/>
      <c r="N1738"/>
      <c r="O1738" s="224"/>
      <c r="P1738"/>
      <c r="Q1738"/>
      <c r="R1738"/>
      <c r="S1738"/>
      <c r="T1738"/>
      <c r="U1738"/>
      <c r="V1738"/>
      <c r="W1738"/>
      <c r="Z1738"/>
      <c r="AC1738" s="228"/>
      <c r="AD1738"/>
    </row>
    <row r="1739" spans="1:31" ht="27.75" x14ac:dyDescent="0.2">
      <c r="A1739" s="222"/>
      <c r="B1739" s="223"/>
      <c r="C1739" s="223"/>
      <c r="D1739" s="223"/>
      <c r="E1739"/>
      <c r="F1739" s="224"/>
      <c r="G1739"/>
      <c r="H1739"/>
      <c r="I1739" s="225"/>
      <c r="J1739" s="226"/>
      <c r="K1739"/>
      <c r="L1739"/>
      <c r="M1739"/>
      <c r="N1739"/>
      <c r="O1739" s="224"/>
      <c r="P1739"/>
      <c r="Q1739"/>
      <c r="R1739"/>
      <c r="S1739"/>
      <c r="T1739"/>
      <c r="U1739"/>
      <c r="V1739"/>
      <c r="W1739"/>
      <c r="Z1739"/>
      <c r="AC1739" s="228"/>
      <c r="AD1739"/>
    </row>
    <row r="1740" spans="1:31" ht="27.75" x14ac:dyDescent="0.2">
      <c r="A1740" s="222">
        <v>215518</v>
      </c>
      <c r="B1740" s="223" t="s">
        <v>943</v>
      </c>
      <c r="C1740" s="223" t="s">
        <v>159</v>
      </c>
      <c r="D1740" s="223" t="s">
        <v>260</v>
      </c>
      <c r="E1740" t="s">
        <v>373</v>
      </c>
      <c r="F1740" s="224">
        <v>30961</v>
      </c>
      <c r="G1740" t="s">
        <v>944</v>
      </c>
      <c r="H1740" t="s">
        <v>375</v>
      </c>
      <c r="I1740" s="225" t="s">
        <v>61</v>
      </c>
      <c r="J1740" s="226" t="s">
        <v>376</v>
      </c>
      <c r="K1740">
        <v>2003</v>
      </c>
      <c r="L1740" t="s">
        <v>370</v>
      </c>
      <c r="M1740"/>
      <c r="N1740"/>
      <c r="O1740" s="224"/>
      <c r="P1740"/>
      <c r="Q1740"/>
      <c r="R1740"/>
      <c r="S1740"/>
      <c r="T1740"/>
      <c r="U1740"/>
      <c r="V1740"/>
      <c r="W1740"/>
      <c r="Z1740"/>
      <c r="AC1740" s="227"/>
      <c r="AD1740"/>
      <c r="AE1740" s="53">
        <v>6</v>
      </c>
    </row>
    <row r="1741" spans="1:31" ht="27.75" x14ac:dyDescent="0.2">
      <c r="A1741" s="222"/>
      <c r="B1741" s="223"/>
      <c r="C1741" s="223"/>
      <c r="D1741" s="223"/>
      <c r="E1741"/>
      <c r="F1741" s="224"/>
      <c r="G1741"/>
      <c r="H1741"/>
      <c r="I1741" s="225"/>
      <c r="J1741" s="226"/>
      <c r="K1741"/>
      <c r="L1741"/>
      <c r="M1741"/>
      <c r="N1741"/>
      <c r="O1741" s="224"/>
      <c r="P1741"/>
      <c r="Q1741"/>
      <c r="R1741"/>
      <c r="S1741"/>
      <c r="T1741"/>
      <c r="U1741"/>
      <c r="V1741"/>
      <c r="W1741"/>
      <c r="Z1741"/>
      <c r="AC1741" s="228"/>
      <c r="AD1741"/>
    </row>
    <row r="1742" spans="1:31" ht="27.75" x14ac:dyDescent="0.2">
      <c r="A1742" s="222"/>
      <c r="B1742" s="223"/>
      <c r="C1742" s="223"/>
      <c r="D1742" s="223"/>
      <c r="E1742"/>
      <c r="F1742" s="224"/>
      <c r="G1742"/>
      <c r="H1742"/>
      <c r="I1742" s="225"/>
      <c r="J1742" s="226"/>
      <c r="K1742"/>
      <c r="L1742"/>
      <c r="M1742"/>
      <c r="N1742"/>
      <c r="O1742" s="224"/>
      <c r="P1742"/>
      <c r="Q1742"/>
      <c r="R1742"/>
      <c r="S1742"/>
      <c r="T1742"/>
      <c r="U1742"/>
      <c r="V1742"/>
      <c r="W1742"/>
      <c r="Z1742"/>
      <c r="AC1742" s="228"/>
      <c r="AD1742"/>
    </row>
    <row r="1743" spans="1:31" ht="27.75" x14ac:dyDescent="0.2">
      <c r="A1743" s="222"/>
      <c r="B1743" s="223"/>
      <c r="C1743" s="223"/>
      <c r="D1743" s="223"/>
      <c r="E1743"/>
      <c r="F1743" s="224"/>
      <c r="G1743"/>
      <c r="H1743"/>
      <c r="I1743" s="225"/>
      <c r="J1743" s="226"/>
      <c r="K1743"/>
      <c r="L1743"/>
      <c r="M1743"/>
      <c r="N1743"/>
      <c r="O1743" s="224"/>
      <c r="P1743"/>
      <c r="Q1743"/>
      <c r="R1743"/>
      <c r="S1743"/>
      <c r="T1743"/>
      <c r="U1743"/>
      <c r="V1743"/>
      <c r="W1743"/>
      <c r="Z1743"/>
      <c r="AC1743" s="228"/>
      <c r="AD1743"/>
    </row>
    <row r="1744" spans="1:31" ht="27.75" x14ac:dyDescent="0.2">
      <c r="A1744" s="222"/>
      <c r="B1744" s="223"/>
      <c r="C1744" s="223"/>
      <c r="D1744" s="223"/>
      <c r="E1744"/>
      <c r="F1744" s="224"/>
      <c r="G1744"/>
      <c r="H1744"/>
      <c r="I1744" s="225"/>
      <c r="J1744" s="226"/>
      <c r="K1744"/>
      <c r="L1744"/>
      <c r="M1744"/>
      <c r="N1744"/>
      <c r="O1744" s="224"/>
      <c r="P1744"/>
      <c r="Q1744"/>
      <c r="R1744"/>
      <c r="S1744"/>
      <c r="T1744"/>
      <c r="U1744"/>
      <c r="V1744"/>
      <c r="W1744"/>
      <c r="Z1744"/>
      <c r="AC1744" s="228"/>
      <c r="AD1744"/>
    </row>
    <row r="1745" spans="1:31" ht="27.75" x14ac:dyDescent="0.2">
      <c r="A1745" s="222"/>
      <c r="B1745" s="223"/>
      <c r="C1745" s="223"/>
      <c r="D1745" s="223"/>
      <c r="E1745"/>
      <c r="F1745" s="224"/>
      <c r="G1745"/>
      <c r="H1745"/>
      <c r="I1745" s="225"/>
      <c r="J1745" s="226"/>
      <c r="K1745"/>
      <c r="L1745"/>
      <c r="M1745"/>
      <c r="N1745"/>
      <c r="O1745" s="224"/>
      <c r="P1745"/>
      <c r="Q1745"/>
      <c r="R1745"/>
      <c r="S1745"/>
      <c r="T1745"/>
      <c r="U1745"/>
      <c r="V1745"/>
      <c r="W1745"/>
      <c r="Z1745"/>
      <c r="AC1745" s="228"/>
      <c r="AD1745"/>
    </row>
    <row r="1746" spans="1:31" ht="27.75" x14ac:dyDescent="0.2">
      <c r="A1746" s="222"/>
      <c r="B1746" s="223"/>
      <c r="C1746" s="223"/>
      <c r="D1746" s="223"/>
      <c r="E1746"/>
      <c r="F1746" s="224"/>
      <c r="G1746"/>
      <c r="H1746"/>
      <c r="I1746" s="225"/>
      <c r="J1746" s="226"/>
      <c r="K1746"/>
      <c r="L1746"/>
      <c r="M1746"/>
      <c r="N1746"/>
      <c r="O1746" s="224"/>
      <c r="P1746"/>
      <c r="Q1746"/>
      <c r="R1746"/>
      <c r="S1746"/>
      <c r="T1746"/>
      <c r="U1746"/>
      <c r="V1746"/>
      <c r="W1746"/>
      <c r="Z1746"/>
      <c r="AC1746" s="228"/>
      <c r="AD1746"/>
    </row>
    <row r="1747" spans="1:31" ht="27.75" x14ac:dyDescent="0.2">
      <c r="A1747" s="222">
        <v>215528</v>
      </c>
      <c r="B1747" s="223" t="s">
        <v>705</v>
      </c>
      <c r="C1747" s="223" t="s">
        <v>68</v>
      </c>
      <c r="D1747" s="223" t="s">
        <v>704</v>
      </c>
      <c r="E1747" t="s">
        <v>373</v>
      </c>
      <c r="F1747" s="224">
        <v>35072</v>
      </c>
      <c r="G1747" t="s">
        <v>352</v>
      </c>
      <c r="H1747" t="s">
        <v>375</v>
      </c>
      <c r="I1747" s="225" t="s">
        <v>609</v>
      </c>
      <c r="J1747" s="226">
        <v>0</v>
      </c>
      <c r="K1747">
        <v>0</v>
      </c>
      <c r="L1747">
        <v>0</v>
      </c>
      <c r="M1747"/>
      <c r="N1747"/>
      <c r="O1747" s="224"/>
      <c r="P1747"/>
      <c r="Q1747"/>
      <c r="R1747"/>
      <c r="S1747"/>
      <c r="T1747"/>
      <c r="U1747"/>
      <c r="V1747"/>
      <c r="W1747"/>
      <c r="Z1747"/>
      <c r="AC1747" s="228"/>
      <c r="AD1747" t="s">
        <v>660</v>
      </c>
      <c r="AE1747" s="53" t="s">
        <v>2160</v>
      </c>
    </row>
    <row r="1748" spans="1:31" ht="27.75" x14ac:dyDescent="0.2">
      <c r="A1748" s="222"/>
      <c r="B1748" s="223"/>
      <c r="C1748" s="223"/>
      <c r="D1748" s="223"/>
      <c r="E1748"/>
      <c r="F1748" s="224"/>
      <c r="G1748"/>
      <c r="H1748"/>
      <c r="I1748" s="225"/>
      <c r="J1748" s="226"/>
      <c r="K1748"/>
      <c r="L1748"/>
      <c r="M1748"/>
      <c r="N1748"/>
      <c r="O1748" s="224"/>
      <c r="P1748"/>
      <c r="Q1748"/>
      <c r="R1748"/>
      <c r="S1748"/>
      <c r="T1748"/>
      <c r="U1748"/>
      <c r="V1748"/>
      <c r="W1748"/>
      <c r="Z1748"/>
      <c r="AC1748" s="228"/>
      <c r="AD1748"/>
    </row>
    <row r="1749" spans="1:31" ht="27.75" x14ac:dyDescent="0.2">
      <c r="A1749" s="222"/>
      <c r="B1749" s="223"/>
      <c r="C1749" s="223"/>
      <c r="D1749" s="223"/>
      <c r="E1749"/>
      <c r="F1749" s="224"/>
      <c r="G1749"/>
      <c r="H1749"/>
      <c r="I1749" s="225"/>
      <c r="J1749" s="226"/>
      <c r="K1749"/>
      <c r="L1749"/>
      <c r="M1749"/>
      <c r="N1749"/>
      <c r="O1749" s="224"/>
      <c r="P1749"/>
      <c r="Q1749"/>
      <c r="R1749"/>
      <c r="S1749"/>
      <c r="T1749"/>
      <c r="U1749"/>
      <c r="V1749"/>
      <c r="W1749"/>
      <c r="Z1749"/>
      <c r="AC1749" s="228"/>
      <c r="AD1749"/>
    </row>
    <row r="1750" spans="1:31" ht="27.75" x14ac:dyDescent="0.2">
      <c r="A1750" s="222"/>
      <c r="B1750" s="223"/>
      <c r="C1750" s="223"/>
      <c r="D1750" s="223"/>
      <c r="E1750"/>
      <c r="F1750" s="224"/>
      <c r="G1750"/>
      <c r="H1750"/>
      <c r="I1750" s="225"/>
      <c r="J1750" s="226"/>
      <c r="K1750"/>
      <c r="L1750"/>
      <c r="M1750"/>
      <c r="N1750"/>
      <c r="O1750" s="224"/>
      <c r="P1750"/>
      <c r="Q1750"/>
      <c r="R1750"/>
      <c r="S1750"/>
      <c r="T1750"/>
      <c r="U1750"/>
      <c r="V1750"/>
      <c r="W1750"/>
      <c r="Z1750"/>
      <c r="AC1750" s="228"/>
      <c r="AD1750"/>
    </row>
    <row r="1751" spans="1:31" ht="27.75" x14ac:dyDescent="0.2">
      <c r="A1751" s="222"/>
      <c r="B1751" s="223"/>
      <c r="C1751" s="223"/>
      <c r="D1751" s="223"/>
      <c r="E1751"/>
      <c r="F1751" s="224"/>
      <c r="G1751"/>
      <c r="H1751"/>
      <c r="I1751" s="225"/>
      <c r="J1751" s="226"/>
      <c r="K1751"/>
      <c r="L1751"/>
      <c r="M1751"/>
      <c r="N1751"/>
      <c r="O1751" s="224"/>
      <c r="P1751"/>
      <c r="Q1751"/>
      <c r="R1751"/>
      <c r="S1751"/>
      <c r="T1751"/>
      <c r="U1751"/>
      <c r="V1751"/>
      <c r="W1751"/>
      <c r="Z1751"/>
      <c r="AC1751" s="228"/>
      <c r="AD1751"/>
    </row>
    <row r="1752" spans="1:31" ht="27.75" x14ac:dyDescent="0.35">
      <c r="A1752" s="232"/>
      <c r="B1752" s="232"/>
      <c r="C1752" s="232"/>
      <c r="D1752" s="232"/>
      <c r="E1752"/>
      <c r="F1752" s="224"/>
      <c r="G1752"/>
      <c r="H1752"/>
      <c r="I1752" s="225"/>
      <c r="J1752" s="226"/>
      <c r="K1752"/>
      <c r="L1752"/>
      <c r="M1752"/>
      <c r="N1752"/>
      <c r="O1752" s="224"/>
      <c r="P1752"/>
      <c r="Q1752"/>
      <c r="R1752"/>
      <c r="S1752"/>
      <c r="T1752"/>
      <c r="U1752"/>
      <c r="V1752"/>
      <c r="W1752"/>
      <c r="Z1752"/>
      <c r="AC1752" s="228"/>
      <c r="AD1752"/>
    </row>
    <row r="1753" spans="1:31" ht="27.75" x14ac:dyDescent="0.2">
      <c r="A1753" s="222"/>
      <c r="B1753" s="223"/>
      <c r="C1753" s="223"/>
      <c r="D1753" s="223"/>
      <c r="E1753"/>
      <c r="F1753" s="224"/>
      <c r="G1753"/>
      <c r="H1753"/>
      <c r="I1753" s="225"/>
      <c r="J1753" s="226"/>
      <c r="K1753"/>
      <c r="L1753"/>
      <c r="M1753"/>
      <c r="N1753"/>
      <c r="O1753" s="224"/>
      <c r="P1753"/>
      <c r="Q1753"/>
      <c r="R1753"/>
      <c r="S1753"/>
      <c r="T1753"/>
      <c r="U1753"/>
      <c r="V1753"/>
      <c r="W1753"/>
      <c r="Z1753"/>
      <c r="AC1753" s="228"/>
      <c r="AD1753"/>
    </row>
    <row r="1754" spans="1:31" ht="27.75" x14ac:dyDescent="0.2">
      <c r="A1754" s="222"/>
      <c r="B1754" s="223"/>
      <c r="C1754" s="223"/>
      <c r="D1754" s="223"/>
      <c r="E1754"/>
      <c r="F1754" s="224"/>
      <c r="G1754"/>
      <c r="H1754"/>
      <c r="I1754" s="225"/>
      <c r="J1754" s="226"/>
      <c r="K1754"/>
      <c r="L1754"/>
      <c r="M1754"/>
      <c r="N1754"/>
      <c r="O1754" s="224"/>
      <c r="P1754"/>
      <c r="Q1754"/>
      <c r="R1754"/>
      <c r="S1754"/>
      <c r="T1754"/>
      <c r="U1754"/>
      <c r="V1754"/>
      <c r="W1754"/>
      <c r="Z1754"/>
      <c r="AC1754" s="228"/>
      <c r="AD1754"/>
    </row>
    <row r="1755" spans="1:31" ht="27.75" x14ac:dyDescent="0.2">
      <c r="A1755" s="222"/>
      <c r="B1755" s="223"/>
      <c r="C1755" s="223"/>
      <c r="D1755" s="223"/>
      <c r="E1755"/>
      <c r="F1755" s="224"/>
      <c r="G1755"/>
      <c r="H1755"/>
      <c r="I1755" s="225"/>
      <c r="J1755" s="226"/>
      <c r="K1755"/>
      <c r="L1755"/>
      <c r="M1755"/>
      <c r="N1755"/>
      <c r="O1755" s="224"/>
      <c r="P1755"/>
      <c r="Q1755"/>
      <c r="R1755"/>
      <c r="S1755"/>
      <c r="T1755"/>
      <c r="U1755"/>
      <c r="V1755"/>
      <c r="W1755"/>
      <c r="Z1755"/>
      <c r="AC1755" s="228"/>
      <c r="AD1755"/>
    </row>
    <row r="1756" spans="1:31" ht="27.75" x14ac:dyDescent="0.2">
      <c r="A1756" s="222">
        <v>215540</v>
      </c>
      <c r="B1756" s="223" t="s">
        <v>1161</v>
      </c>
      <c r="C1756" s="223" t="s">
        <v>136</v>
      </c>
      <c r="D1756" s="223" t="s">
        <v>284</v>
      </c>
      <c r="E1756" t="s">
        <v>373</v>
      </c>
      <c r="F1756" s="224">
        <v>36072</v>
      </c>
      <c r="G1756" t="s">
        <v>791</v>
      </c>
      <c r="H1756" t="s">
        <v>375</v>
      </c>
      <c r="I1756" s="225" t="s">
        <v>61</v>
      </c>
      <c r="J1756" s="226" t="s">
        <v>353</v>
      </c>
      <c r="K1756">
        <v>2016</v>
      </c>
      <c r="L1756" t="s">
        <v>367</v>
      </c>
      <c r="M1756"/>
      <c r="N1756"/>
      <c r="O1756" s="224"/>
      <c r="P1756"/>
      <c r="Q1756"/>
      <c r="R1756"/>
      <c r="S1756"/>
      <c r="T1756"/>
      <c r="U1756"/>
      <c r="V1756"/>
      <c r="W1756"/>
      <c r="Z1756"/>
      <c r="AC1756" s="227"/>
      <c r="AD1756"/>
      <c r="AE1756" s="53">
        <v>6</v>
      </c>
    </row>
    <row r="1757" spans="1:31" ht="27.75" x14ac:dyDescent="0.2">
      <c r="A1757" s="222"/>
      <c r="B1757" s="223"/>
      <c r="C1757" s="223"/>
      <c r="D1757" s="223"/>
      <c r="E1757"/>
      <c r="F1757" s="224"/>
      <c r="G1757"/>
      <c r="H1757"/>
      <c r="I1757" s="225"/>
      <c r="J1757" s="226"/>
      <c r="K1757"/>
      <c r="L1757"/>
      <c r="M1757"/>
      <c r="N1757"/>
      <c r="O1757" s="224"/>
      <c r="P1757"/>
      <c r="Q1757"/>
      <c r="R1757"/>
      <c r="S1757"/>
      <c r="T1757"/>
      <c r="U1757"/>
      <c r="V1757"/>
      <c r="W1757"/>
      <c r="Z1757"/>
      <c r="AC1757" s="228"/>
      <c r="AD1757"/>
    </row>
    <row r="1758" spans="1:31" ht="27.75" x14ac:dyDescent="0.2">
      <c r="A1758" s="222"/>
      <c r="B1758" s="223"/>
      <c r="C1758" s="223"/>
      <c r="D1758" s="223"/>
      <c r="E1758"/>
      <c r="F1758" s="224"/>
      <c r="G1758"/>
      <c r="H1758"/>
      <c r="I1758" s="225"/>
      <c r="J1758" s="226"/>
      <c r="K1758"/>
      <c r="L1758"/>
      <c r="M1758"/>
      <c r="N1758"/>
      <c r="O1758" s="224"/>
      <c r="P1758"/>
      <c r="Q1758"/>
      <c r="R1758"/>
      <c r="S1758"/>
      <c r="T1758"/>
      <c r="U1758"/>
      <c r="V1758"/>
      <c r="W1758"/>
      <c r="Z1758"/>
      <c r="AC1758" s="228"/>
      <c r="AD1758"/>
    </row>
    <row r="1759" spans="1:31" ht="27.75" x14ac:dyDescent="0.2">
      <c r="A1759" s="222">
        <v>215543</v>
      </c>
      <c r="B1759" s="223" t="s">
        <v>2131</v>
      </c>
      <c r="C1759" s="223" t="s">
        <v>68</v>
      </c>
      <c r="D1759" s="223" t="s">
        <v>234</v>
      </c>
      <c r="E1759" t="s">
        <v>373</v>
      </c>
      <c r="F1759" s="224">
        <v>33070</v>
      </c>
      <c r="G1759" t="s">
        <v>377</v>
      </c>
      <c r="H1759" t="s">
        <v>375</v>
      </c>
      <c r="I1759" s="225" t="s">
        <v>61</v>
      </c>
      <c r="J1759" s="226" t="s">
        <v>353</v>
      </c>
      <c r="K1759">
        <v>2009</v>
      </c>
      <c r="L1759" t="s">
        <v>354</v>
      </c>
      <c r="M1759"/>
      <c r="N1759"/>
      <c r="O1759" s="224"/>
      <c r="P1759"/>
      <c r="Q1759"/>
      <c r="R1759"/>
      <c r="S1759"/>
      <c r="T1759"/>
      <c r="U1759"/>
      <c r="V1759"/>
      <c r="W1759"/>
      <c r="Z1759"/>
      <c r="AC1759" s="228"/>
      <c r="AD1759"/>
      <c r="AE1759" s="53">
        <v>5</v>
      </c>
    </row>
    <row r="1760" spans="1:31" ht="27.75" x14ac:dyDescent="0.2">
      <c r="A1760" s="222"/>
      <c r="B1760" s="223"/>
      <c r="C1760" s="223"/>
      <c r="D1760" s="223"/>
      <c r="E1760"/>
      <c r="F1760" s="224"/>
      <c r="G1760"/>
      <c r="H1760"/>
      <c r="I1760" s="225"/>
      <c r="J1760" s="226"/>
      <c r="K1760"/>
      <c r="L1760"/>
      <c r="M1760"/>
      <c r="N1760"/>
      <c r="O1760" s="224"/>
      <c r="P1760"/>
      <c r="Q1760"/>
      <c r="R1760"/>
      <c r="S1760"/>
      <c r="T1760"/>
      <c r="U1760"/>
      <c r="V1760"/>
      <c r="W1760"/>
      <c r="Z1760"/>
      <c r="AC1760" s="228"/>
      <c r="AD1760"/>
    </row>
    <row r="1761" spans="1:31" ht="27.75" x14ac:dyDescent="0.2">
      <c r="A1761" s="222"/>
      <c r="B1761" s="223"/>
      <c r="C1761" s="223"/>
      <c r="D1761" s="223"/>
      <c r="E1761"/>
      <c r="F1761" s="224"/>
      <c r="G1761"/>
      <c r="H1761"/>
      <c r="I1761" s="225"/>
      <c r="J1761" s="226"/>
      <c r="K1761"/>
      <c r="L1761"/>
      <c r="M1761"/>
      <c r="N1761"/>
      <c r="O1761" s="224"/>
      <c r="P1761"/>
      <c r="Q1761"/>
      <c r="R1761"/>
      <c r="S1761"/>
      <c r="T1761"/>
      <c r="U1761"/>
      <c r="V1761"/>
      <c r="W1761"/>
      <c r="Z1761"/>
      <c r="AC1761" s="228"/>
      <c r="AD1761"/>
    </row>
    <row r="1762" spans="1:31" ht="27.75" x14ac:dyDescent="0.2">
      <c r="A1762" s="222"/>
      <c r="B1762" s="223"/>
      <c r="C1762" s="223"/>
      <c r="D1762" s="223"/>
      <c r="E1762"/>
      <c r="F1762" s="224"/>
      <c r="G1762"/>
      <c r="H1762"/>
      <c r="I1762" s="225"/>
      <c r="J1762" s="226"/>
      <c r="K1762"/>
      <c r="L1762"/>
      <c r="M1762"/>
      <c r="N1762"/>
      <c r="O1762" s="224"/>
      <c r="P1762"/>
      <c r="Q1762"/>
      <c r="R1762"/>
      <c r="S1762"/>
      <c r="T1762"/>
      <c r="U1762"/>
      <c r="V1762"/>
      <c r="W1762"/>
      <c r="Z1762"/>
      <c r="AC1762" s="228"/>
      <c r="AD1762"/>
    </row>
    <row r="1763" spans="1:31" ht="27.75" x14ac:dyDescent="0.2">
      <c r="A1763" s="222"/>
      <c r="B1763" s="223"/>
      <c r="C1763" s="223"/>
      <c r="D1763" s="223"/>
      <c r="E1763"/>
      <c r="F1763" s="224"/>
      <c r="G1763"/>
      <c r="H1763"/>
      <c r="I1763" s="225"/>
      <c r="J1763" s="226"/>
      <c r="K1763"/>
      <c r="L1763"/>
      <c r="M1763"/>
      <c r="N1763"/>
      <c r="O1763" s="224"/>
      <c r="P1763"/>
      <c r="Q1763"/>
      <c r="R1763"/>
      <c r="S1763"/>
      <c r="T1763"/>
      <c r="U1763"/>
      <c r="V1763"/>
      <c r="W1763"/>
      <c r="Z1763"/>
      <c r="AC1763" s="228"/>
      <c r="AD1763"/>
    </row>
    <row r="1764" spans="1:31" ht="27.75" x14ac:dyDescent="0.2">
      <c r="A1764" s="222"/>
      <c r="B1764" s="223"/>
      <c r="C1764" s="223"/>
      <c r="D1764" s="223"/>
      <c r="E1764"/>
      <c r="F1764" s="224"/>
      <c r="G1764"/>
      <c r="H1764"/>
      <c r="I1764" s="225"/>
      <c r="J1764" s="226"/>
      <c r="K1764"/>
      <c r="L1764"/>
      <c r="M1764"/>
      <c r="N1764"/>
      <c r="O1764" s="224"/>
      <c r="P1764"/>
      <c r="Q1764"/>
      <c r="R1764"/>
      <c r="S1764"/>
      <c r="T1764"/>
      <c r="U1764"/>
      <c r="V1764"/>
      <c r="W1764"/>
      <c r="Z1764"/>
      <c r="AC1764" s="228"/>
      <c r="AD1764"/>
    </row>
    <row r="1765" spans="1:31" ht="27.75" x14ac:dyDescent="0.2">
      <c r="A1765" s="222"/>
      <c r="B1765" s="223"/>
      <c r="C1765" s="223"/>
      <c r="D1765" s="223"/>
      <c r="E1765"/>
      <c r="F1765" s="224"/>
      <c r="G1765"/>
      <c r="H1765"/>
      <c r="I1765" s="225"/>
      <c r="J1765" s="226"/>
      <c r="K1765"/>
      <c r="L1765"/>
      <c r="M1765"/>
      <c r="N1765"/>
      <c r="O1765" s="224"/>
      <c r="P1765"/>
      <c r="Q1765"/>
      <c r="R1765"/>
      <c r="S1765"/>
      <c r="T1765"/>
      <c r="U1765"/>
      <c r="V1765"/>
      <c r="W1765"/>
      <c r="Z1765"/>
      <c r="AC1765" s="228"/>
      <c r="AD1765"/>
    </row>
    <row r="1766" spans="1:31" ht="27.75" x14ac:dyDescent="0.2">
      <c r="A1766" s="222"/>
      <c r="B1766" s="223"/>
      <c r="C1766" s="223"/>
      <c r="D1766" s="223"/>
      <c r="E1766"/>
      <c r="F1766" s="224"/>
      <c r="G1766"/>
      <c r="H1766"/>
      <c r="I1766" s="225"/>
      <c r="J1766" s="226"/>
      <c r="K1766"/>
      <c r="L1766"/>
      <c r="M1766"/>
      <c r="N1766"/>
      <c r="O1766" s="224"/>
      <c r="P1766"/>
      <c r="Q1766"/>
      <c r="R1766"/>
      <c r="S1766"/>
      <c r="T1766"/>
      <c r="U1766"/>
      <c r="V1766"/>
      <c r="W1766"/>
      <c r="Z1766"/>
      <c r="AC1766" s="228"/>
      <c r="AD1766"/>
    </row>
    <row r="1767" spans="1:31" ht="27.75" x14ac:dyDescent="0.2">
      <c r="A1767" s="222">
        <v>215553</v>
      </c>
      <c r="B1767" s="223" t="s">
        <v>1070</v>
      </c>
      <c r="C1767" s="223" t="s">
        <v>68</v>
      </c>
      <c r="D1767" s="223" t="s">
        <v>515</v>
      </c>
      <c r="E1767" t="s">
        <v>374</v>
      </c>
      <c r="F1767" s="224">
        <v>34840</v>
      </c>
      <c r="G1767" t="s">
        <v>789</v>
      </c>
      <c r="H1767" t="s">
        <v>375</v>
      </c>
      <c r="I1767" s="225" t="s">
        <v>61</v>
      </c>
      <c r="J1767" s="226" t="s">
        <v>376</v>
      </c>
      <c r="K1767">
        <v>2013</v>
      </c>
      <c r="L1767" t="s">
        <v>352</v>
      </c>
      <c r="M1767"/>
      <c r="N1767"/>
      <c r="O1767" s="224"/>
      <c r="P1767"/>
      <c r="Q1767"/>
      <c r="R1767"/>
      <c r="S1767"/>
      <c r="T1767"/>
      <c r="U1767"/>
      <c r="V1767"/>
      <c r="W1767"/>
      <c r="Z1767"/>
      <c r="AC1767" s="227"/>
      <c r="AD1767"/>
      <c r="AE1767" s="53">
        <v>6</v>
      </c>
    </row>
    <row r="1768" spans="1:31" ht="27.75" x14ac:dyDescent="0.2">
      <c r="A1768" s="222"/>
      <c r="B1768" s="223"/>
      <c r="C1768" s="223"/>
      <c r="D1768" s="223"/>
      <c r="E1768"/>
      <c r="F1768" s="224"/>
      <c r="G1768"/>
      <c r="H1768"/>
      <c r="I1768" s="225"/>
      <c r="J1768" s="226"/>
      <c r="K1768"/>
      <c r="L1768"/>
      <c r="M1768"/>
      <c r="N1768"/>
      <c r="O1768" s="224"/>
      <c r="P1768"/>
      <c r="Q1768"/>
      <c r="R1768"/>
      <c r="S1768"/>
      <c r="T1768"/>
      <c r="U1768"/>
      <c r="V1768"/>
      <c r="W1768"/>
      <c r="Z1768"/>
      <c r="AC1768" s="228"/>
      <c r="AD1768"/>
    </row>
    <row r="1769" spans="1:31" ht="27.75" x14ac:dyDescent="0.2">
      <c r="A1769" s="222"/>
      <c r="B1769" s="223"/>
      <c r="C1769" s="223"/>
      <c r="D1769" s="223"/>
      <c r="E1769"/>
      <c r="F1769" s="224"/>
      <c r="G1769"/>
      <c r="H1769"/>
      <c r="I1769" s="225"/>
      <c r="J1769" s="226"/>
      <c r="K1769"/>
      <c r="L1769"/>
      <c r="M1769"/>
      <c r="N1769"/>
      <c r="O1769" s="224"/>
      <c r="P1769"/>
      <c r="Q1769"/>
      <c r="R1769"/>
      <c r="S1769"/>
      <c r="T1769"/>
      <c r="U1769"/>
      <c r="V1769"/>
      <c r="W1769"/>
      <c r="Z1769"/>
      <c r="AC1769" s="228"/>
      <c r="AD1769"/>
    </row>
    <row r="1770" spans="1:31" ht="27.75" x14ac:dyDescent="0.2">
      <c r="A1770" s="222"/>
      <c r="B1770" s="223"/>
      <c r="C1770" s="223"/>
      <c r="D1770" s="223"/>
      <c r="E1770"/>
      <c r="F1770" s="224"/>
      <c r="G1770"/>
      <c r="H1770"/>
      <c r="I1770" s="225"/>
      <c r="J1770" s="226"/>
      <c r="K1770"/>
      <c r="L1770"/>
      <c r="M1770"/>
      <c r="N1770"/>
      <c r="O1770" s="224"/>
      <c r="P1770"/>
      <c r="Q1770"/>
      <c r="R1770"/>
      <c r="S1770"/>
      <c r="T1770"/>
      <c r="U1770"/>
      <c r="V1770"/>
      <c r="W1770"/>
      <c r="Z1770"/>
      <c r="AC1770" s="228"/>
      <c r="AD1770"/>
    </row>
    <row r="1771" spans="1:31" ht="27.75" x14ac:dyDescent="0.2">
      <c r="A1771" s="222"/>
      <c r="B1771" s="223"/>
      <c r="C1771" s="223"/>
      <c r="D1771" s="223"/>
      <c r="E1771"/>
      <c r="F1771" s="224"/>
      <c r="G1771"/>
      <c r="H1771"/>
      <c r="I1771" s="225"/>
      <c r="J1771" s="226"/>
      <c r="K1771"/>
      <c r="L1771"/>
      <c r="M1771"/>
      <c r="N1771"/>
      <c r="O1771" s="224"/>
      <c r="P1771"/>
      <c r="Q1771"/>
      <c r="R1771"/>
      <c r="S1771"/>
      <c r="T1771"/>
      <c r="U1771"/>
      <c r="V1771"/>
      <c r="W1771"/>
      <c r="Z1771"/>
      <c r="AC1771" s="228"/>
      <c r="AD1771"/>
    </row>
    <row r="1772" spans="1:31" ht="27.75" x14ac:dyDescent="0.2">
      <c r="A1772" s="222"/>
      <c r="B1772" s="223"/>
      <c r="C1772" s="223"/>
      <c r="D1772" s="223"/>
      <c r="E1772"/>
      <c r="F1772" s="224"/>
      <c r="G1772"/>
      <c r="H1772"/>
      <c r="I1772" s="225"/>
      <c r="J1772" s="226"/>
      <c r="K1772"/>
      <c r="L1772"/>
      <c r="M1772"/>
      <c r="N1772"/>
      <c r="O1772" s="224"/>
      <c r="P1772"/>
      <c r="Q1772"/>
      <c r="R1772"/>
      <c r="S1772"/>
      <c r="T1772"/>
      <c r="U1772"/>
      <c r="V1772"/>
      <c r="W1772"/>
      <c r="Z1772"/>
      <c r="AC1772" s="228"/>
      <c r="AD1772"/>
    </row>
    <row r="1773" spans="1:31" ht="27.75" x14ac:dyDescent="0.2">
      <c r="A1773" s="222"/>
      <c r="B1773" s="223"/>
      <c r="C1773" s="223"/>
      <c r="D1773" s="223"/>
      <c r="E1773"/>
      <c r="F1773" s="224"/>
      <c r="G1773"/>
      <c r="H1773"/>
      <c r="I1773" s="225"/>
      <c r="J1773" s="226"/>
      <c r="K1773"/>
      <c r="L1773"/>
      <c r="M1773"/>
      <c r="N1773"/>
      <c r="O1773" s="224"/>
      <c r="P1773"/>
      <c r="Q1773"/>
      <c r="R1773"/>
      <c r="S1773"/>
      <c r="T1773"/>
      <c r="U1773"/>
      <c r="V1773"/>
      <c r="W1773"/>
      <c r="Z1773"/>
      <c r="AC1773" s="228"/>
      <c r="AD1773"/>
    </row>
    <row r="1774" spans="1:31" ht="27.75" x14ac:dyDescent="0.2">
      <c r="A1774" s="222"/>
      <c r="B1774" s="223"/>
      <c r="C1774" s="223"/>
      <c r="D1774" s="223"/>
      <c r="E1774"/>
      <c r="F1774" s="224"/>
      <c r="G1774"/>
      <c r="H1774"/>
      <c r="I1774" s="225"/>
      <c r="J1774" s="226"/>
      <c r="K1774"/>
      <c r="L1774"/>
      <c r="M1774"/>
      <c r="N1774"/>
      <c r="O1774" s="224"/>
      <c r="P1774"/>
      <c r="Q1774"/>
      <c r="R1774"/>
      <c r="S1774"/>
      <c r="T1774"/>
      <c r="U1774"/>
      <c r="V1774"/>
      <c r="W1774"/>
      <c r="Z1774"/>
      <c r="AC1774" s="228"/>
      <c r="AD1774"/>
    </row>
    <row r="1775" spans="1:31" ht="27.75" x14ac:dyDescent="0.2">
      <c r="A1775" s="222"/>
      <c r="B1775" s="223"/>
      <c r="C1775" s="223"/>
      <c r="D1775" s="223"/>
      <c r="E1775"/>
      <c r="F1775" s="224"/>
      <c r="G1775"/>
      <c r="H1775"/>
      <c r="I1775" s="225"/>
      <c r="J1775" s="226"/>
      <c r="K1775"/>
      <c r="L1775"/>
      <c r="M1775"/>
      <c r="N1775"/>
      <c r="O1775" s="224"/>
      <c r="P1775"/>
      <c r="Q1775"/>
      <c r="R1775"/>
      <c r="S1775"/>
      <c r="T1775"/>
      <c r="U1775"/>
      <c r="V1775"/>
      <c r="W1775"/>
      <c r="Z1775"/>
      <c r="AC1775" s="228"/>
      <c r="AD1775"/>
    </row>
    <row r="1776" spans="1:31" ht="27.75" x14ac:dyDescent="0.2">
      <c r="A1776" s="222"/>
      <c r="B1776" s="223"/>
      <c r="C1776" s="223"/>
      <c r="D1776" s="223"/>
      <c r="E1776"/>
      <c r="F1776" s="224"/>
      <c r="G1776"/>
      <c r="H1776"/>
      <c r="I1776" s="225"/>
      <c r="J1776" s="226"/>
      <c r="K1776"/>
      <c r="L1776"/>
      <c r="M1776"/>
      <c r="N1776"/>
      <c r="O1776" s="224"/>
      <c r="P1776"/>
      <c r="Q1776"/>
      <c r="R1776"/>
      <c r="S1776"/>
      <c r="T1776"/>
      <c r="U1776"/>
      <c r="V1776"/>
      <c r="W1776"/>
      <c r="Z1776"/>
      <c r="AC1776" s="228"/>
      <c r="AD1776"/>
    </row>
    <row r="1777" spans="1:31" ht="27.75" x14ac:dyDescent="0.2">
      <c r="A1777" s="222"/>
      <c r="B1777" s="223"/>
      <c r="C1777" s="223"/>
      <c r="D1777" s="223"/>
      <c r="E1777"/>
      <c r="F1777" s="224"/>
      <c r="G1777"/>
      <c r="H1777"/>
      <c r="I1777" s="225"/>
      <c r="J1777" s="226"/>
      <c r="K1777"/>
      <c r="L1777"/>
      <c r="M1777"/>
      <c r="N1777"/>
      <c r="O1777" s="224"/>
      <c r="P1777"/>
      <c r="Q1777"/>
      <c r="R1777"/>
      <c r="S1777"/>
      <c r="T1777"/>
      <c r="U1777"/>
      <c r="V1777"/>
      <c r="W1777"/>
      <c r="Z1777"/>
      <c r="AC1777" s="228"/>
      <c r="AD1777"/>
    </row>
    <row r="1778" spans="1:31" ht="27.75" x14ac:dyDescent="0.2">
      <c r="A1778" s="222"/>
      <c r="B1778" s="223"/>
      <c r="C1778" s="223"/>
      <c r="D1778" s="223"/>
      <c r="E1778"/>
      <c r="F1778" s="224"/>
      <c r="G1778"/>
      <c r="H1778"/>
      <c r="I1778" s="225"/>
      <c r="J1778" s="226"/>
      <c r="K1778"/>
      <c r="L1778"/>
      <c r="M1778"/>
      <c r="N1778"/>
      <c r="O1778" s="224"/>
      <c r="P1778"/>
      <c r="Q1778"/>
      <c r="R1778"/>
      <c r="S1778"/>
      <c r="T1778"/>
      <c r="U1778"/>
      <c r="V1778"/>
      <c r="W1778"/>
      <c r="Z1778"/>
      <c r="AC1778" s="228"/>
      <c r="AD1778"/>
    </row>
    <row r="1779" spans="1:31" ht="27.75" x14ac:dyDescent="0.2">
      <c r="A1779" s="222">
        <v>215569</v>
      </c>
      <c r="B1779" s="223" t="s">
        <v>1117</v>
      </c>
      <c r="C1779" s="223" t="s">
        <v>530</v>
      </c>
      <c r="D1779" s="223" t="s">
        <v>2132</v>
      </c>
      <c r="E1779" t="s">
        <v>374</v>
      </c>
      <c r="F1779" s="224">
        <v>35461</v>
      </c>
      <c r="G1779" t="s">
        <v>912</v>
      </c>
      <c r="H1779" t="s">
        <v>375</v>
      </c>
      <c r="I1779" s="225" t="s">
        <v>61</v>
      </c>
      <c r="J1779" s="226" t="s">
        <v>353</v>
      </c>
      <c r="K1779">
        <v>2014</v>
      </c>
      <c r="L1779" t="s">
        <v>360</v>
      </c>
      <c r="M1779"/>
      <c r="N1779"/>
      <c r="O1779" s="224"/>
      <c r="P1779"/>
      <c r="Q1779"/>
      <c r="R1779"/>
      <c r="S1779"/>
      <c r="T1779"/>
      <c r="U1779"/>
      <c r="V1779"/>
      <c r="W1779"/>
      <c r="Z1779"/>
      <c r="AC1779" s="228"/>
      <c r="AD1779"/>
      <c r="AE1779" s="53">
        <v>5</v>
      </c>
    </row>
    <row r="1780" spans="1:31" ht="27.75" x14ac:dyDescent="0.2">
      <c r="A1780" s="222"/>
      <c r="B1780" s="223"/>
      <c r="C1780" s="223"/>
      <c r="D1780" s="223"/>
      <c r="E1780"/>
      <c r="F1780" s="224"/>
      <c r="G1780"/>
      <c r="H1780"/>
      <c r="I1780" s="225"/>
      <c r="J1780" s="226"/>
      <c r="K1780"/>
      <c r="L1780"/>
      <c r="M1780"/>
      <c r="N1780"/>
      <c r="O1780" s="224"/>
      <c r="P1780"/>
      <c r="Q1780"/>
      <c r="R1780"/>
      <c r="S1780"/>
      <c r="T1780"/>
      <c r="U1780"/>
      <c r="V1780"/>
      <c r="W1780"/>
      <c r="Z1780"/>
      <c r="AC1780" s="228"/>
      <c r="AD1780"/>
    </row>
    <row r="1781" spans="1:31" ht="27.75" x14ac:dyDescent="0.2">
      <c r="A1781" s="222"/>
      <c r="B1781" s="223"/>
      <c r="C1781" s="223"/>
      <c r="D1781" s="223"/>
      <c r="E1781"/>
      <c r="F1781" s="224"/>
      <c r="G1781"/>
      <c r="H1781"/>
      <c r="I1781" s="225"/>
      <c r="J1781" s="226"/>
      <c r="K1781"/>
      <c r="L1781"/>
      <c r="M1781"/>
      <c r="N1781"/>
      <c r="O1781" s="224"/>
      <c r="P1781"/>
      <c r="Q1781"/>
      <c r="R1781"/>
      <c r="S1781"/>
      <c r="T1781"/>
      <c r="U1781"/>
      <c r="V1781"/>
      <c r="W1781"/>
      <c r="Z1781"/>
      <c r="AC1781" s="228"/>
      <c r="AD1781"/>
    </row>
    <row r="1782" spans="1:31" ht="27.75" x14ac:dyDescent="0.2">
      <c r="A1782" s="222"/>
      <c r="B1782" s="223"/>
      <c r="C1782" s="223"/>
      <c r="D1782" s="223"/>
      <c r="E1782"/>
      <c r="F1782" s="224"/>
      <c r="G1782"/>
      <c r="H1782"/>
      <c r="I1782" s="225"/>
      <c r="J1782" s="226"/>
      <c r="K1782"/>
      <c r="L1782"/>
      <c r="M1782"/>
      <c r="N1782"/>
      <c r="O1782" s="224"/>
      <c r="P1782"/>
      <c r="Q1782"/>
      <c r="R1782"/>
      <c r="S1782"/>
      <c r="T1782"/>
      <c r="U1782"/>
      <c r="V1782"/>
      <c r="W1782"/>
      <c r="Z1782"/>
      <c r="AC1782" s="228"/>
      <c r="AD1782"/>
    </row>
    <row r="1783" spans="1:31" ht="27.75" x14ac:dyDescent="0.2">
      <c r="A1783" s="222"/>
      <c r="B1783" s="223"/>
      <c r="C1783" s="223"/>
      <c r="D1783" s="223"/>
      <c r="E1783"/>
      <c r="F1783" s="224"/>
      <c r="G1783"/>
      <c r="H1783"/>
      <c r="I1783" s="225"/>
      <c r="J1783" s="226"/>
      <c r="K1783"/>
      <c r="L1783"/>
      <c r="M1783"/>
      <c r="N1783"/>
      <c r="O1783" s="224"/>
      <c r="P1783"/>
      <c r="Q1783"/>
      <c r="R1783"/>
      <c r="S1783"/>
      <c r="T1783"/>
      <c r="U1783"/>
      <c r="V1783"/>
      <c r="W1783"/>
      <c r="Z1783"/>
      <c r="AC1783" s="228"/>
      <c r="AD1783"/>
    </row>
    <row r="1784" spans="1:31" ht="27.75" x14ac:dyDescent="0.2">
      <c r="A1784" s="222"/>
      <c r="B1784" s="223"/>
      <c r="C1784" s="223"/>
      <c r="D1784" s="223"/>
      <c r="E1784"/>
      <c r="F1784" s="224"/>
      <c r="G1784"/>
      <c r="H1784"/>
      <c r="I1784" s="225"/>
      <c r="J1784" s="226"/>
      <c r="K1784"/>
      <c r="L1784"/>
      <c r="M1784"/>
      <c r="N1784"/>
      <c r="O1784" s="224"/>
      <c r="P1784"/>
      <c r="Q1784"/>
      <c r="R1784"/>
      <c r="S1784"/>
      <c r="T1784"/>
      <c r="U1784"/>
      <c r="V1784"/>
      <c r="W1784"/>
      <c r="Z1784"/>
      <c r="AC1784" s="228"/>
      <c r="AD1784"/>
    </row>
    <row r="1785" spans="1:31" ht="27.75" x14ac:dyDescent="0.2">
      <c r="A1785" s="222"/>
      <c r="B1785" s="223"/>
      <c r="C1785" s="223"/>
      <c r="D1785" s="223"/>
      <c r="E1785"/>
      <c r="F1785" s="224"/>
      <c r="G1785"/>
      <c r="H1785"/>
      <c r="I1785" s="225"/>
      <c r="J1785" s="226"/>
      <c r="K1785"/>
      <c r="L1785"/>
      <c r="M1785"/>
      <c r="N1785"/>
      <c r="O1785" s="224"/>
      <c r="P1785"/>
      <c r="Q1785"/>
      <c r="R1785"/>
      <c r="S1785"/>
      <c r="T1785"/>
      <c r="U1785"/>
      <c r="V1785"/>
      <c r="W1785"/>
      <c r="Z1785"/>
      <c r="AC1785" s="228"/>
      <c r="AD1785"/>
    </row>
    <row r="1786" spans="1:31" ht="27.75" x14ac:dyDescent="0.2">
      <c r="A1786" s="222"/>
      <c r="B1786" s="223"/>
      <c r="C1786" s="223"/>
      <c r="D1786" s="223"/>
      <c r="E1786"/>
      <c r="F1786" s="224"/>
      <c r="G1786"/>
      <c r="H1786"/>
      <c r="I1786" s="225"/>
      <c r="J1786" s="226"/>
      <c r="K1786"/>
      <c r="L1786"/>
      <c r="M1786"/>
      <c r="N1786"/>
      <c r="O1786" s="224"/>
      <c r="P1786"/>
      <c r="Q1786"/>
      <c r="R1786"/>
      <c r="S1786"/>
      <c r="T1786"/>
      <c r="U1786"/>
      <c r="V1786"/>
      <c r="W1786"/>
      <c r="Z1786"/>
      <c r="AC1786" s="228"/>
      <c r="AD1786"/>
    </row>
    <row r="1787" spans="1:31" ht="27.75" x14ac:dyDescent="0.2">
      <c r="A1787" s="222"/>
      <c r="B1787" s="223"/>
      <c r="C1787" s="223"/>
      <c r="D1787" s="223"/>
      <c r="E1787"/>
      <c r="F1787" s="224"/>
      <c r="G1787"/>
      <c r="H1787"/>
      <c r="I1787" s="225"/>
      <c r="J1787" s="226"/>
      <c r="K1787"/>
      <c r="L1787"/>
      <c r="M1787"/>
      <c r="N1787"/>
      <c r="O1787" s="224"/>
      <c r="P1787"/>
      <c r="Q1787"/>
      <c r="R1787"/>
      <c r="S1787"/>
      <c r="T1787"/>
      <c r="U1787"/>
      <c r="V1787"/>
      <c r="W1787"/>
      <c r="Z1787"/>
      <c r="AC1787" s="228"/>
      <c r="AD1787"/>
    </row>
    <row r="1788" spans="1:31" ht="27.75" x14ac:dyDescent="0.2">
      <c r="A1788" s="222"/>
      <c r="B1788" s="223"/>
      <c r="C1788" s="223"/>
      <c r="D1788" s="223"/>
      <c r="E1788"/>
      <c r="F1788" s="224"/>
      <c r="G1788"/>
      <c r="H1788"/>
      <c r="I1788" s="225"/>
      <c r="J1788" s="226"/>
      <c r="K1788"/>
      <c r="L1788"/>
      <c r="M1788"/>
      <c r="N1788"/>
      <c r="O1788" s="224"/>
      <c r="P1788"/>
      <c r="Q1788"/>
      <c r="R1788"/>
      <c r="S1788"/>
      <c r="T1788"/>
      <c r="U1788"/>
      <c r="V1788"/>
      <c r="W1788"/>
      <c r="Z1788"/>
      <c r="AC1788" s="228"/>
      <c r="AD1788"/>
    </row>
    <row r="1789" spans="1:31" ht="27.75" x14ac:dyDescent="0.2">
      <c r="A1789" s="222"/>
      <c r="B1789" s="223"/>
      <c r="C1789" s="223"/>
      <c r="D1789" s="223"/>
      <c r="E1789"/>
      <c r="F1789" s="224"/>
      <c r="G1789"/>
      <c r="H1789"/>
      <c r="I1789" s="225"/>
      <c r="J1789" s="226"/>
      <c r="K1789"/>
      <c r="L1789"/>
      <c r="M1789"/>
      <c r="N1789"/>
      <c r="O1789" s="224"/>
      <c r="P1789"/>
      <c r="Q1789"/>
      <c r="R1789"/>
      <c r="S1789"/>
      <c r="T1789"/>
      <c r="U1789"/>
      <c r="V1789"/>
      <c r="W1789"/>
      <c r="Z1789"/>
      <c r="AC1789" s="228"/>
      <c r="AD1789"/>
    </row>
    <row r="1790" spans="1:31" ht="27.75" x14ac:dyDescent="0.2">
      <c r="A1790" s="222"/>
      <c r="B1790" s="223"/>
      <c r="C1790" s="223"/>
      <c r="D1790" s="223"/>
      <c r="E1790"/>
      <c r="F1790" s="224"/>
      <c r="G1790"/>
      <c r="H1790"/>
      <c r="I1790" s="225"/>
      <c r="J1790" s="226"/>
      <c r="K1790"/>
      <c r="L1790"/>
      <c r="M1790"/>
      <c r="N1790"/>
      <c r="O1790" s="224"/>
      <c r="P1790"/>
      <c r="Q1790"/>
      <c r="R1790"/>
      <c r="S1790"/>
      <c r="T1790"/>
      <c r="U1790"/>
      <c r="V1790"/>
      <c r="W1790"/>
      <c r="Z1790"/>
      <c r="AC1790" s="228"/>
      <c r="AD1790"/>
    </row>
    <row r="1791" spans="1:31" ht="27.75" x14ac:dyDescent="0.2">
      <c r="A1791" s="222"/>
      <c r="B1791" s="223"/>
      <c r="C1791" s="223"/>
      <c r="D1791" s="223"/>
      <c r="E1791"/>
      <c r="F1791" s="224"/>
      <c r="G1791"/>
      <c r="H1791"/>
      <c r="I1791" s="225"/>
      <c r="J1791" s="226"/>
      <c r="K1791"/>
      <c r="L1791"/>
      <c r="M1791"/>
      <c r="N1791"/>
      <c r="O1791" s="224"/>
      <c r="P1791"/>
      <c r="Q1791"/>
      <c r="R1791"/>
      <c r="S1791"/>
      <c r="T1791"/>
      <c r="U1791"/>
      <c r="V1791"/>
      <c r="W1791"/>
      <c r="Z1791"/>
      <c r="AC1791" s="228"/>
      <c r="AD1791"/>
    </row>
    <row r="1792" spans="1:31" ht="27.75" x14ac:dyDescent="0.2">
      <c r="A1792" s="222"/>
      <c r="B1792" s="223"/>
      <c r="C1792" s="223"/>
      <c r="D1792" s="223"/>
      <c r="E1792"/>
      <c r="F1792" s="224"/>
      <c r="G1792"/>
      <c r="H1792"/>
      <c r="I1792" s="225"/>
      <c r="J1792" s="226"/>
      <c r="K1792"/>
      <c r="L1792"/>
      <c r="M1792"/>
      <c r="N1792"/>
      <c r="O1792" s="224"/>
      <c r="P1792"/>
      <c r="Q1792"/>
      <c r="R1792"/>
      <c r="S1792"/>
      <c r="T1792"/>
      <c r="U1792"/>
      <c r="V1792"/>
      <c r="W1792"/>
      <c r="Z1792"/>
      <c r="AC1792" s="228"/>
      <c r="AD1792"/>
    </row>
    <row r="1793" spans="1:31" ht="27.75" x14ac:dyDescent="0.2">
      <c r="A1793" s="222"/>
      <c r="B1793" s="223"/>
      <c r="C1793" s="223"/>
      <c r="D1793" s="223"/>
      <c r="E1793"/>
      <c r="F1793" s="224"/>
      <c r="G1793"/>
      <c r="H1793"/>
      <c r="I1793" s="225"/>
      <c r="J1793" s="226"/>
      <c r="K1793"/>
      <c r="L1793"/>
      <c r="M1793"/>
      <c r="N1793"/>
      <c r="O1793" s="224"/>
      <c r="P1793"/>
      <c r="Q1793"/>
      <c r="R1793"/>
      <c r="S1793"/>
      <c r="T1793"/>
      <c r="U1793"/>
      <c r="V1793"/>
      <c r="W1793"/>
      <c r="Z1793"/>
      <c r="AC1793" s="228"/>
      <c r="AD1793"/>
    </row>
    <row r="1794" spans="1:31" ht="27.75" x14ac:dyDescent="0.2">
      <c r="A1794" s="222"/>
      <c r="B1794" s="223"/>
      <c r="C1794" s="223"/>
      <c r="D1794" s="223"/>
      <c r="E1794"/>
      <c r="F1794" s="224"/>
      <c r="G1794"/>
      <c r="H1794"/>
      <c r="I1794" s="225"/>
      <c r="J1794" s="226"/>
      <c r="K1794"/>
      <c r="L1794"/>
      <c r="M1794"/>
      <c r="N1794"/>
      <c r="O1794" s="224"/>
      <c r="P1794"/>
      <c r="Q1794"/>
      <c r="R1794"/>
      <c r="S1794"/>
      <c r="T1794"/>
      <c r="U1794"/>
      <c r="V1794"/>
      <c r="W1794"/>
      <c r="Z1794"/>
      <c r="AC1794" s="228"/>
      <c r="AD1794"/>
    </row>
    <row r="1795" spans="1:31" ht="27.75" x14ac:dyDescent="0.2">
      <c r="A1795" s="222"/>
      <c r="B1795" s="223"/>
      <c r="C1795" s="223"/>
      <c r="D1795" s="223"/>
      <c r="E1795"/>
      <c r="F1795" s="224"/>
      <c r="G1795"/>
      <c r="H1795"/>
      <c r="I1795" s="225"/>
      <c r="J1795" s="226"/>
      <c r="K1795"/>
      <c r="L1795"/>
      <c r="M1795"/>
      <c r="N1795"/>
      <c r="O1795" s="224"/>
      <c r="P1795"/>
      <c r="Q1795"/>
      <c r="R1795"/>
      <c r="S1795"/>
      <c r="T1795"/>
      <c r="U1795"/>
      <c r="V1795"/>
      <c r="W1795"/>
      <c r="Z1795"/>
      <c r="AC1795" s="228"/>
      <c r="AD1795"/>
    </row>
    <row r="1796" spans="1:31" ht="27.75" x14ac:dyDescent="0.2">
      <c r="A1796" s="222"/>
      <c r="B1796" s="223"/>
      <c r="C1796" s="223"/>
      <c r="D1796" s="223"/>
      <c r="E1796"/>
      <c r="F1796" s="224"/>
      <c r="G1796"/>
      <c r="H1796"/>
      <c r="I1796" s="225"/>
      <c r="J1796" s="226"/>
      <c r="K1796"/>
      <c r="L1796"/>
      <c r="M1796"/>
      <c r="N1796"/>
      <c r="O1796" s="224"/>
      <c r="P1796"/>
      <c r="Q1796"/>
      <c r="R1796"/>
      <c r="S1796"/>
      <c r="T1796"/>
      <c r="U1796"/>
      <c r="V1796"/>
      <c r="W1796"/>
      <c r="Z1796"/>
      <c r="AC1796" s="228"/>
      <c r="AD1796"/>
    </row>
    <row r="1797" spans="1:31" ht="27.75" x14ac:dyDescent="0.2">
      <c r="A1797" s="222"/>
      <c r="B1797" s="223"/>
      <c r="C1797" s="223"/>
      <c r="D1797" s="223"/>
      <c r="E1797"/>
      <c r="F1797" s="224"/>
      <c r="G1797"/>
      <c r="H1797"/>
      <c r="I1797" s="225"/>
      <c r="J1797" s="226"/>
      <c r="K1797"/>
      <c r="L1797"/>
      <c r="M1797"/>
      <c r="N1797"/>
      <c r="O1797" s="224"/>
      <c r="P1797"/>
      <c r="Q1797"/>
      <c r="R1797"/>
      <c r="S1797"/>
      <c r="T1797"/>
      <c r="U1797"/>
      <c r="V1797"/>
      <c r="W1797"/>
      <c r="Z1797"/>
      <c r="AC1797" s="228"/>
      <c r="AD1797"/>
    </row>
    <row r="1798" spans="1:31" ht="27.75" x14ac:dyDescent="0.2">
      <c r="A1798" s="222">
        <v>215589</v>
      </c>
      <c r="B1798" s="223" t="s">
        <v>2133</v>
      </c>
      <c r="C1798" s="223" t="s">
        <v>70</v>
      </c>
      <c r="D1798" s="223" t="s">
        <v>486</v>
      </c>
      <c r="E1798" t="s">
        <v>374</v>
      </c>
      <c r="F1798" s="224">
        <v>34517</v>
      </c>
      <c r="G1798" t="s">
        <v>352</v>
      </c>
      <c r="H1798" t="s">
        <v>375</v>
      </c>
      <c r="I1798" s="225" t="s">
        <v>61</v>
      </c>
      <c r="J1798" s="226">
        <v>0</v>
      </c>
      <c r="K1798">
        <v>0</v>
      </c>
      <c r="L1798">
        <v>0</v>
      </c>
      <c r="M1798"/>
      <c r="N1798"/>
      <c r="O1798" s="224"/>
      <c r="P1798"/>
      <c r="Q1798"/>
      <c r="R1798"/>
      <c r="S1798"/>
      <c r="T1798"/>
      <c r="U1798"/>
      <c r="V1798"/>
      <c r="W1798"/>
      <c r="Z1798"/>
      <c r="AC1798" s="228"/>
      <c r="AD1798"/>
      <c r="AE1798" s="53">
        <v>5</v>
      </c>
    </row>
    <row r="1799" spans="1:31" ht="27.75" x14ac:dyDescent="0.2">
      <c r="A1799" s="222"/>
      <c r="B1799" s="223"/>
      <c r="C1799" s="223"/>
      <c r="D1799" s="223"/>
      <c r="E1799"/>
      <c r="F1799" s="224"/>
      <c r="G1799"/>
      <c r="H1799"/>
      <c r="I1799" s="225"/>
      <c r="J1799" s="226"/>
      <c r="K1799"/>
      <c r="L1799"/>
      <c r="M1799"/>
      <c r="N1799"/>
      <c r="O1799" s="224"/>
      <c r="P1799"/>
      <c r="Q1799"/>
      <c r="R1799"/>
      <c r="S1799"/>
      <c r="T1799"/>
      <c r="U1799"/>
      <c r="V1799"/>
      <c r="W1799"/>
      <c r="Z1799"/>
      <c r="AC1799" s="228"/>
      <c r="AD1799"/>
    </row>
    <row r="1800" spans="1:31" ht="27.75" x14ac:dyDescent="0.2">
      <c r="A1800" s="222"/>
      <c r="B1800" s="223"/>
      <c r="C1800" s="223"/>
      <c r="D1800" s="223"/>
      <c r="E1800"/>
      <c r="F1800" s="224"/>
      <c r="G1800"/>
      <c r="H1800"/>
      <c r="I1800" s="225"/>
      <c r="J1800" s="226"/>
      <c r="K1800"/>
      <c r="L1800"/>
      <c r="M1800"/>
      <c r="N1800"/>
      <c r="O1800" s="224"/>
      <c r="P1800"/>
      <c r="Q1800"/>
      <c r="R1800"/>
      <c r="S1800"/>
      <c r="T1800"/>
      <c r="U1800"/>
      <c r="V1800"/>
      <c r="W1800"/>
      <c r="Z1800"/>
      <c r="AC1800" s="228"/>
      <c r="AD1800"/>
    </row>
    <row r="1801" spans="1:31" ht="27.75" x14ac:dyDescent="0.2">
      <c r="A1801" s="222"/>
      <c r="B1801" s="223"/>
      <c r="C1801" s="223"/>
      <c r="D1801" s="223"/>
      <c r="E1801"/>
      <c r="F1801" s="224"/>
      <c r="G1801"/>
      <c r="H1801"/>
      <c r="I1801" s="225"/>
      <c r="J1801" s="226"/>
      <c r="K1801"/>
      <c r="L1801"/>
      <c r="M1801"/>
      <c r="N1801"/>
      <c r="O1801" s="224"/>
      <c r="P1801"/>
      <c r="Q1801"/>
      <c r="R1801"/>
      <c r="S1801"/>
      <c r="T1801"/>
      <c r="U1801"/>
      <c r="V1801"/>
      <c r="W1801"/>
      <c r="Z1801"/>
      <c r="AC1801" s="228"/>
      <c r="AD1801"/>
    </row>
    <row r="1802" spans="1:31" ht="27.75" x14ac:dyDescent="0.2">
      <c r="A1802" s="222"/>
      <c r="B1802" s="223"/>
      <c r="C1802" s="223"/>
      <c r="D1802" s="223"/>
      <c r="E1802"/>
      <c r="F1802" s="224"/>
      <c r="G1802"/>
      <c r="H1802"/>
      <c r="I1802" s="225"/>
      <c r="J1802" s="226"/>
      <c r="K1802"/>
      <c r="L1802"/>
      <c r="M1802"/>
      <c r="N1802"/>
      <c r="O1802" s="224"/>
      <c r="P1802"/>
      <c r="Q1802"/>
      <c r="R1802"/>
      <c r="S1802"/>
      <c r="T1802"/>
      <c r="U1802"/>
      <c r="V1802"/>
      <c r="W1802"/>
      <c r="Z1802"/>
      <c r="AC1802" s="228"/>
      <c r="AD1802"/>
    </row>
    <row r="1803" spans="1:31" ht="27.75" x14ac:dyDescent="0.2">
      <c r="A1803" s="222"/>
      <c r="B1803" s="223"/>
      <c r="C1803" s="223"/>
      <c r="D1803" s="223"/>
      <c r="E1803"/>
      <c r="F1803" s="224"/>
      <c r="G1803"/>
      <c r="H1803"/>
      <c r="I1803" s="225"/>
      <c r="J1803" s="226"/>
      <c r="K1803"/>
      <c r="L1803"/>
      <c r="M1803"/>
      <c r="N1803"/>
      <c r="O1803" s="224"/>
      <c r="P1803"/>
      <c r="Q1803"/>
      <c r="R1803"/>
      <c r="S1803"/>
      <c r="T1803"/>
      <c r="U1803"/>
      <c r="V1803"/>
      <c r="W1803"/>
      <c r="Z1803"/>
      <c r="AC1803" s="228"/>
      <c r="AD1803"/>
    </row>
    <row r="1804" spans="1:31" ht="27.75" x14ac:dyDescent="0.2">
      <c r="A1804" s="222"/>
      <c r="B1804" s="223"/>
      <c r="C1804" s="223"/>
      <c r="D1804" s="223"/>
      <c r="E1804"/>
      <c r="F1804" s="224"/>
      <c r="G1804"/>
      <c r="H1804"/>
      <c r="I1804" s="225"/>
      <c r="J1804" s="226"/>
      <c r="K1804"/>
      <c r="L1804"/>
      <c r="M1804"/>
      <c r="N1804"/>
      <c r="O1804" s="224"/>
      <c r="P1804"/>
      <c r="Q1804"/>
      <c r="R1804"/>
      <c r="S1804"/>
      <c r="T1804"/>
      <c r="U1804"/>
      <c r="V1804"/>
      <c r="W1804"/>
      <c r="Z1804"/>
      <c r="AC1804" s="228"/>
      <c r="AD1804"/>
    </row>
    <row r="1805" spans="1:31" ht="27.75" x14ac:dyDescent="0.2">
      <c r="A1805" s="222"/>
      <c r="B1805" s="223"/>
      <c r="C1805" s="223"/>
      <c r="D1805" s="223"/>
      <c r="E1805"/>
      <c r="F1805" s="224"/>
      <c r="G1805"/>
      <c r="H1805"/>
      <c r="I1805" s="225"/>
      <c r="J1805" s="226"/>
      <c r="K1805"/>
      <c r="L1805"/>
      <c r="M1805"/>
      <c r="N1805"/>
      <c r="O1805" s="224"/>
      <c r="P1805"/>
      <c r="Q1805"/>
      <c r="R1805"/>
      <c r="S1805"/>
      <c r="T1805"/>
      <c r="U1805"/>
      <c r="V1805"/>
      <c r="W1805"/>
      <c r="Z1805"/>
      <c r="AC1805" s="228"/>
      <c r="AD1805"/>
    </row>
    <row r="1806" spans="1:31" ht="27.75" x14ac:dyDescent="0.2">
      <c r="A1806" s="222"/>
      <c r="B1806" s="223"/>
      <c r="C1806" s="223"/>
      <c r="D1806" s="223"/>
      <c r="E1806"/>
      <c r="F1806" s="224"/>
      <c r="G1806"/>
      <c r="H1806"/>
      <c r="I1806" s="225"/>
      <c r="J1806" s="226"/>
      <c r="K1806"/>
      <c r="L1806"/>
      <c r="M1806"/>
      <c r="N1806"/>
      <c r="O1806" s="224"/>
      <c r="P1806"/>
      <c r="Q1806"/>
      <c r="R1806"/>
      <c r="S1806"/>
      <c r="T1806"/>
      <c r="U1806"/>
      <c r="V1806"/>
      <c r="W1806"/>
      <c r="Z1806"/>
      <c r="AC1806" s="228"/>
      <c r="AD1806"/>
    </row>
    <row r="1807" spans="1:31" ht="27.75" x14ac:dyDescent="0.2">
      <c r="A1807" s="222"/>
      <c r="B1807" s="223"/>
      <c r="C1807" s="223"/>
      <c r="D1807" s="223"/>
      <c r="E1807"/>
      <c r="F1807" s="224"/>
      <c r="G1807"/>
      <c r="H1807"/>
      <c r="I1807" s="225"/>
      <c r="J1807" s="226"/>
      <c r="K1807"/>
      <c r="L1807"/>
      <c r="M1807"/>
      <c r="N1807"/>
      <c r="O1807" s="224"/>
      <c r="P1807"/>
      <c r="Q1807"/>
      <c r="R1807"/>
      <c r="S1807"/>
      <c r="T1807"/>
      <c r="U1807"/>
      <c r="V1807"/>
      <c r="W1807"/>
      <c r="Z1807"/>
      <c r="AC1807" s="228"/>
      <c r="AD1807"/>
    </row>
    <row r="1808" spans="1:31" ht="27.75" x14ac:dyDescent="0.2">
      <c r="A1808" s="222"/>
      <c r="B1808" s="223"/>
      <c r="C1808" s="223"/>
      <c r="D1808" s="223"/>
      <c r="E1808"/>
      <c r="F1808" s="224"/>
      <c r="G1808"/>
      <c r="H1808"/>
      <c r="I1808" s="225"/>
      <c r="J1808" s="226"/>
      <c r="K1808"/>
      <c r="L1808"/>
      <c r="M1808"/>
      <c r="N1808"/>
      <c r="O1808" s="224"/>
      <c r="P1808"/>
      <c r="Q1808"/>
      <c r="R1808"/>
      <c r="S1808"/>
      <c r="T1808"/>
      <c r="U1808"/>
      <c r="V1808"/>
      <c r="W1808"/>
      <c r="Z1808"/>
      <c r="AC1808" s="228"/>
      <c r="AD1808"/>
    </row>
    <row r="1809" spans="1:31" ht="27.75" x14ac:dyDescent="0.2">
      <c r="A1809" s="222">
        <v>215600</v>
      </c>
      <c r="B1809" s="223" t="s">
        <v>1147</v>
      </c>
      <c r="C1809" s="223" t="s">
        <v>71</v>
      </c>
      <c r="D1809" s="223" t="s">
        <v>313</v>
      </c>
      <c r="E1809" t="s">
        <v>374</v>
      </c>
      <c r="F1809" s="224">
        <v>35902</v>
      </c>
      <c r="G1809" t="s">
        <v>789</v>
      </c>
      <c r="H1809" t="s">
        <v>375</v>
      </c>
      <c r="I1809" s="225" t="s">
        <v>61</v>
      </c>
      <c r="J1809" s="226" t="s">
        <v>353</v>
      </c>
      <c r="K1809">
        <v>2017</v>
      </c>
      <c r="L1809" t="s">
        <v>352</v>
      </c>
      <c r="M1809"/>
      <c r="N1809"/>
      <c r="O1809" s="224"/>
      <c r="P1809"/>
      <c r="Q1809"/>
      <c r="R1809"/>
      <c r="S1809"/>
      <c r="T1809"/>
      <c r="U1809"/>
      <c r="V1809"/>
      <c r="W1809"/>
      <c r="Z1809"/>
      <c r="AC1809" s="227"/>
      <c r="AD1809"/>
      <c r="AE1809" s="53">
        <v>6</v>
      </c>
    </row>
    <row r="1810" spans="1:31" ht="27.75" x14ac:dyDescent="0.2">
      <c r="A1810" s="222"/>
      <c r="B1810" s="223"/>
      <c r="C1810" s="223"/>
      <c r="D1810" s="223"/>
      <c r="E1810"/>
      <c r="F1810" s="224"/>
      <c r="G1810"/>
      <c r="H1810"/>
      <c r="I1810" s="225"/>
      <c r="J1810" s="226"/>
      <c r="K1810"/>
      <c r="L1810"/>
      <c r="M1810"/>
      <c r="N1810"/>
      <c r="O1810" s="224"/>
      <c r="P1810"/>
      <c r="Q1810"/>
      <c r="R1810"/>
      <c r="S1810"/>
      <c r="T1810"/>
      <c r="U1810"/>
      <c r="V1810"/>
      <c r="W1810"/>
      <c r="Z1810"/>
      <c r="AC1810" s="228"/>
      <c r="AD1810"/>
    </row>
    <row r="1811" spans="1:31" ht="27.75" x14ac:dyDescent="0.2">
      <c r="A1811" s="222">
        <v>215602</v>
      </c>
      <c r="B1811" s="223" t="s">
        <v>1172</v>
      </c>
      <c r="C1811" s="223" t="s">
        <v>68</v>
      </c>
      <c r="D1811" s="223" t="s">
        <v>2134</v>
      </c>
      <c r="E1811" t="s">
        <v>373</v>
      </c>
      <c r="F1811" s="224">
        <v>36162</v>
      </c>
      <c r="G1811" t="s">
        <v>1173</v>
      </c>
      <c r="H1811" t="s">
        <v>375</v>
      </c>
      <c r="I1811" s="225" t="s">
        <v>61</v>
      </c>
      <c r="J1811" s="226" t="s">
        <v>353</v>
      </c>
      <c r="K1811">
        <v>2016</v>
      </c>
      <c r="L1811" t="s">
        <v>354</v>
      </c>
      <c r="M1811"/>
      <c r="N1811"/>
      <c r="O1811" s="224"/>
      <c r="P1811"/>
      <c r="Q1811"/>
      <c r="R1811"/>
      <c r="S1811"/>
      <c r="T1811"/>
      <c r="U1811"/>
      <c r="V1811"/>
      <c r="W1811"/>
      <c r="Z1811"/>
      <c r="AC1811" s="228"/>
      <c r="AD1811"/>
      <c r="AE1811" s="53">
        <v>5</v>
      </c>
    </row>
    <row r="1812" spans="1:31" ht="27.75" x14ac:dyDescent="0.2">
      <c r="A1812" s="222"/>
      <c r="B1812" s="223"/>
      <c r="C1812" s="223"/>
      <c r="D1812" s="223"/>
      <c r="E1812"/>
      <c r="F1812" s="224"/>
      <c r="G1812"/>
      <c r="H1812"/>
      <c r="I1812" s="225"/>
      <c r="J1812" s="226"/>
      <c r="K1812"/>
      <c r="L1812"/>
      <c r="M1812"/>
      <c r="N1812"/>
      <c r="O1812" s="224"/>
      <c r="P1812"/>
      <c r="Q1812"/>
      <c r="R1812"/>
      <c r="S1812"/>
      <c r="T1812"/>
      <c r="U1812"/>
      <c r="V1812"/>
      <c r="W1812"/>
      <c r="Z1812"/>
      <c r="AC1812" s="228"/>
      <c r="AD1812"/>
    </row>
    <row r="1813" spans="1:31" ht="27.75" x14ac:dyDescent="0.2">
      <c r="A1813" s="222"/>
      <c r="B1813" s="223"/>
      <c r="C1813" s="223"/>
      <c r="D1813" s="223"/>
      <c r="E1813"/>
      <c r="F1813" s="224"/>
      <c r="G1813"/>
      <c r="H1813"/>
      <c r="I1813" s="225"/>
      <c r="J1813" s="226"/>
      <c r="K1813"/>
      <c r="L1813"/>
      <c r="M1813"/>
      <c r="N1813"/>
      <c r="O1813" s="224"/>
      <c r="P1813"/>
      <c r="Q1813"/>
      <c r="R1813"/>
      <c r="S1813"/>
      <c r="T1813"/>
      <c r="U1813"/>
      <c r="V1813"/>
      <c r="W1813"/>
      <c r="Z1813"/>
      <c r="AC1813" s="228"/>
      <c r="AD1813"/>
    </row>
    <row r="1814" spans="1:31" ht="27.75" x14ac:dyDescent="0.2">
      <c r="A1814" s="222"/>
      <c r="B1814" s="223"/>
      <c r="C1814" s="223"/>
      <c r="D1814" s="223"/>
      <c r="E1814"/>
      <c r="F1814" s="224"/>
      <c r="G1814"/>
      <c r="H1814"/>
      <c r="I1814" s="225"/>
      <c r="J1814" s="226"/>
      <c r="K1814"/>
      <c r="L1814"/>
      <c r="M1814"/>
      <c r="N1814"/>
      <c r="O1814" s="224"/>
      <c r="P1814"/>
      <c r="Q1814"/>
      <c r="R1814"/>
      <c r="S1814"/>
      <c r="T1814"/>
      <c r="U1814"/>
      <c r="V1814"/>
      <c r="W1814"/>
      <c r="Z1814"/>
      <c r="AC1814" s="228"/>
      <c r="AD1814"/>
    </row>
    <row r="1815" spans="1:31" ht="27.75" x14ac:dyDescent="0.2">
      <c r="A1815" s="222"/>
      <c r="B1815" s="223"/>
      <c r="C1815" s="223"/>
      <c r="D1815" s="223"/>
      <c r="E1815"/>
      <c r="F1815" s="224"/>
      <c r="G1815"/>
      <c r="H1815"/>
      <c r="I1815" s="225"/>
      <c r="J1815" s="226"/>
      <c r="K1815"/>
      <c r="L1815"/>
      <c r="M1815"/>
      <c r="N1815"/>
      <c r="O1815" s="224"/>
      <c r="P1815"/>
      <c r="Q1815"/>
      <c r="R1815"/>
      <c r="S1815"/>
      <c r="T1815"/>
      <c r="U1815"/>
      <c r="V1815"/>
      <c r="W1815"/>
      <c r="Z1815"/>
      <c r="AC1815" s="228"/>
      <c r="AD1815"/>
    </row>
    <row r="1816" spans="1:31" ht="27.75" x14ac:dyDescent="0.2">
      <c r="A1816" s="222"/>
      <c r="B1816" s="223"/>
      <c r="C1816" s="223"/>
      <c r="D1816" s="223"/>
      <c r="E1816"/>
      <c r="F1816" s="224"/>
      <c r="G1816"/>
      <c r="H1816"/>
      <c r="I1816" s="225"/>
      <c r="J1816" s="226"/>
      <c r="K1816"/>
      <c r="L1816"/>
      <c r="M1816"/>
      <c r="N1816"/>
      <c r="O1816" s="224"/>
      <c r="P1816"/>
      <c r="Q1816"/>
      <c r="R1816"/>
      <c r="S1816"/>
      <c r="T1816"/>
      <c r="U1816"/>
      <c r="V1816"/>
      <c r="W1816"/>
      <c r="Z1816"/>
      <c r="AC1816" s="228"/>
      <c r="AD1816"/>
    </row>
    <row r="1817" spans="1:31" ht="27.75" x14ac:dyDescent="0.2">
      <c r="A1817" s="222"/>
      <c r="B1817" s="223"/>
      <c r="C1817" s="223"/>
      <c r="D1817" s="223"/>
      <c r="E1817"/>
      <c r="F1817" s="224"/>
      <c r="G1817"/>
      <c r="H1817"/>
      <c r="I1817" s="225"/>
      <c r="J1817" s="226"/>
      <c r="K1817"/>
      <c r="L1817"/>
      <c r="M1817"/>
      <c r="N1817"/>
      <c r="O1817" s="224"/>
      <c r="P1817"/>
      <c r="Q1817"/>
      <c r="R1817"/>
      <c r="S1817"/>
      <c r="T1817"/>
      <c r="U1817"/>
      <c r="V1817"/>
      <c r="W1817"/>
      <c r="Z1817"/>
      <c r="AC1817" s="228"/>
      <c r="AD1817"/>
    </row>
    <row r="1818" spans="1:31" ht="27.75" x14ac:dyDescent="0.2">
      <c r="A1818" s="222">
        <v>215613</v>
      </c>
      <c r="B1818" s="223" t="s">
        <v>1111</v>
      </c>
      <c r="C1818" s="223" t="s">
        <v>133</v>
      </c>
      <c r="D1818" s="223" t="s">
        <v>220</v>
      </c>
      <c r="E1818" t="s">
        <v>374</v>
      </c>
      <c r="F1818" s="224">
        <v>35444</v>
      </c>
      <c r="G1818" t="s">
        <v>789</v>
      </c>
      <c r="H1818" t="s">
        <v>375</v>
      </c>
      <c r="I1818" s="225" t="s">
        <v>61</v>
      </c>
      <c r="J1818" s="226" t="s">
        <v>376</v>
      </c>
      <c r="K1818">
        <v>2014</v>
      </c>
      <c r="L1818" t="s">
        <v>352</v>
      </c>
      <c r="M1818"/>
      <c r="N1818"/>
      <c r="O1818" s="224"/>
      <c r="P1818"/>
      <c r="Q1818"/>
      <c r="R1818"/>
      <c r="S1818"/>
      <c r="T1818"/>
      <c r="U1818"/>
      <c r="V1818"/>
      <c r="W1818"/>
      <c r="Z1818"/>
      <c r="AC1818" s="228"/>
      <c r="AD1818"/>
      <c r="AE1818" s="53">
        <v>5</v>
      </c>
    </row>
    <row r="1819" spans="1:31" ht="27.75" x14ac:dyDescent="0.2">
      <c r="A1819" s="222"/>
      <c r="B1819" s="223"/>
      <c r="C1819" s="223"/>
      <c r="D1819" s="223"/>
      <c r="E1819"/>
      <c r="F1819" s="224"/>
      <c r="G1819"/>
      <c r="H1819"/>
      <c r="I1819" s="225"/>
      <c r="J1819" s="226"/>
      <c r="K1819"/>
      <c r="L1819"/>
      <c r="M1819"/>
      <c r="N1819"/>
      <c r="O1819" s="224"/>
      <c r="P1819"/>
      <c r="Q1819"/>
      <c r="R1819"/>
      <c r="S1819"/>
      <c r="T1819"/>
      <c r="U1819"/>
      <c r="V1819"/>
      <c r="W1819"/>
      <c r="Z1819"/>
      <c r="AC1819" s="228"/>
      <c r="AD1819"/>
    </row>
    <row r="1820" spans="1:31" ht="27.75" x14ac:dyDescent="0.2">
      <c r="A1820" s="222"/>
      <c r="B1820" s="223"/>
      <c r="C1820" s="223"/>
      <c r="D1820" s="223"/>
      <c r="E1820"/>
      <c r="F1820" s="224"/>
      <c r="G1820"/>
      <c r="H1820"/>
      <c r="I1820" s="225"/>
      <c r="J1820" s="226"/>
      <c r="K1820"/>
      <c r="L1820"/>
      <c r="M1820"/>
      <c r="N1820"/>
      <c r="O1820" s="224"/>
      <c r="P1820"/>
      <c r="Q1820"/>
      <c r="R1820"/>
      <c r="S1820"/>
      <c r="T1820"/>
      <c r="U1820"/>
      <c r="V1820"/>
      <c r="W1820"/>
      <c r="Z1820"/>
      <c r="AC1820" s="228"/>
      <c r="AD1820"/>
    </row>
    <row r="1821" spans="1:31" ht="27.75" x14ac:dyDescent="0.2">
      <c r="A1821" s="222"/>
      <c r="B1821" s="223"/>
      <c r="C1821" s="223"/>
      <c r="D1821" s="223"/>
      <c r="E1821"/>
      <c r="F1821" s="224"/>
      <c r="G1821"/>
      <c r="H1821"/>
      <c r="I1821" s="225"/>
      <c r="J1821" s="226"/>
      <c r="K1821"/>
      <c r="L1821"/>
      <c r="M1821"/>
      <c r="N1821"/>
      <c r="O1821" s="224"/>
      <c r="P1821"/>
      <c r="Q1821"/>
      <c r="R1821"/>
      <c r="S1821"/>
      <c r="T1821"/>
      <c r="U1821"/>
      <c r="V1821"/>
      <c r="W1821"/>
      <c r="Z1821"/>
      <c r="AC1821" s="228"/>
      <c r="AD1821"/>
    </row>
    <row r="1822" spans="1:31" ht="27.75" x14ac:dyDescent="0.2">
      <c r="A1822" s="222"/>
      <c r="B1822" s="223"/>
      <c r="C1822" s="223"/>
      <c r="D1822" s="223"/>
      <c r="E1822"/>
      <c r="F1822" s="224"/>
      <c r="G1822"/>
      <c r="H1822"/>
      <c r="I1822" s="225"/>
      <c r="J1822" s="226"/>
      <c r="K1822"/>
      <c r="L1822"/>
      <c r="M1822"/>
      <c r="N1822"/>
      <c r="O1822" s="224"/>
      <c r="P1822"/>
      <c r="Q1822"/>
      <c r="R1822"/>
      <c r="S1822"/>
      <c r="T1822"/>
      <c r="U1822"/>
      <c r="V1822"/>
      <c r="W1822"/>
      <c r="Z1822"/>
      <c r="AC1822" s="228"/>
      <c r="AD1822"/>
    </row>
    <row r="1823" spans="1:31" ht="27.75" x14ac:dyDescent="0.2">
      <c r="A1823" s="222"/>
      <c r="B1823" s="223"/>
      <c r="C1823" s="223"/>
      <c r="D1823" s="223"/>
      <c r="E1823"/>
      <c r="F1823" s="224"/>
      <c r="G1823"/>
      <c r="H1823"/>
      <c r="I1823" s="225"/>
      <c r="J1823" s="226"/>
      <c r="K1823"/>
      <c r="L1823"/>
      <c r="M1823"/>
      <c r="N1823"/>
      <c r="O1823" s="224"/>
      <c r="P1823"/>
      <c r="Q1823"/>
      <c r="R1823"/>
      <c r="S1823"/>
      <c r="T1823"/>
      <c r="U1823"/>
      <c r="V1823"/>
      <c r="W1823"/>
      <c r="Z1823"/>
      <c r="AC1823" s="228"/>
      <c r="AD1823"/>
    </row>
    <row r="1824" spans="1:31" ht="27.75" x14ac:dyDescent="0.2">
      <c r="A1824" s="222"/>
      <c r="B1824" s="223"/>
      <c r="C1824" s="223"/>
      <c r="D1824" s="223"/>
      <c r="E1824"/>
      <c r="F1824" s="224"/>
      <c r="G1824"/>
      <c r="H1824"/>
      <c r="I1824" s="225"/>
      <c r="J1824" s="226"/>
      <c r="K1824"/>
      <c r="L1824"/>
      <c r="M1824"/>
      <c r="N1824"/>
      <c r="O1824" s="224"/>
      <c r="P1824"/>
      <c r="Q1824"/>
      <c r="R1824"/>
      <c r="S1824"/>
      <c r="T1824"/>
      <c r="U1824"/>
      <c r="V1824"/>
      <c r="W1824"/>
      <c r="Z1824"/>
      <c r="AC1824" s="228"/>
      <c r="AD1824"/>
    </row>
    <row r="1825" spans="1:31" ht="27.75" x14ac:dyDescent="0.2">
      <c r="A1825" s="222"/>
      <c r="B1825" s="223"/>
      <c r="C1825" s="223"/>
      <c r="D1825" s="223"/>
      <c r="E1825"/>
      <c r="F1825" s="224"/>
      <c r="G1825"/>
      <c r="H1825"/>
      <c r="I1825" s="225"/>
      <c r="J1825" s="226"/>
      <c r="K1825"/>
      <c r="L1825"/>
      <c r="M1825"/>
      <c r="N1825"/>
      <c r="O1825" s="224"/>
      <c r="P1825"/>
      <c r="Q1825"/>
      <c r="R1825"/>
      <c r="S1825"/>
      <c r="T1825"/>
      <c r="U1825"/>
      <c r="V1825"/>
      <c r="W1825"/>
      <c r="Z1825"/>
      <c r="AC1825" s="228"/>
      <c r="AD1825"/>
    </row>
    <row r="1826" spans="1:31" ht="27.75" x14ac:dyDescent="0.2">
      <c r="A1826" s="222"/>
      <c r="B1826" s="223"/>
      <c r="C1826" s="223"/>
      <c r="D1826" s="223"/>
      <c r="E1826"/>
      <c r="F1826" s="224"/>
      <c r="G1826"/>
      <c r="H1826"/>
      <c r="I1826" s="225"/>
      <c r="J1826" s="226"/>
      <c r="K1826"/>
      <c r="L1826"/>
      <c r="M1826"/>
      <c r="N1826"/>
      <c r="O1826" s="224"/>
      <c r="P1826"/>
      <c r="Q1826"/>
      <c r="R1826"/>
      <c r="S1826"/>
      <c r="T1826"/>
      <c r="U1826"/>
      <c r="V1826"/>
      <c r="W1826"/>
      <c r="Z1826"/>
      <c r="AC1826" s="228"/>
      <c r="AD1826"/>
    </row>
    <row r="1827" spans="1:31" ht="27.75" x14ac:dyDescent="0.2">
      <c r="A1827" s="222"/>
      <c r="B1827" s="223"/>
      <c r="C1827" s="223"/>
      <c r="D1827" s="223"/>
      <c r="E1827"/>
      <c r="F1827" s="224"/>
      <c r="G1827"/>
      <c r="H1827"/>
      <c r="I1827" s="225"/>
      <c r="J1827" s="226"/>
      <c r="K1827"/>
      <c r="L1827"/>
      <c r="M1827"/>
      <c r="N1827"/>
      <c r="O1827" s="224"/>
      <c r="P1827"/>
      <c r="Q1827"/>
      <c r="R1827"/>
      <c r="S1827"/>
      <c r="T1827"/>
      <c r="U1827"/>
      <c r="V1827"/>
      <c r="W1827"/>
      <c r="Z1827"/>
      <c r="AC1827" s="228"/>
      <c r="AD1827"/>
    </row>
    <row r="1828" spans="1:31" ht="27.75" x14ac:dyDescent="0.2">
      <c r="A1828" s="222"/>
      <c r="B1828" s="223"/>
      <c r="C1828" s="223"/>
      <c r="D1828" s="223"/>
      <c r="E1828"/>
      <c r="F1828" s="224"/>
      <c r="G1828"/>
      <c r="H1828"/>
      <c r="I1828" s="225"/>
      <c r="J1828" s="226"/>
      <c r="K1828"/>
      <c r="L1828"/>
      <c r="M1828"/>
      <c r="N1828"/>
      <c r="O1828" s="224"/>
      <c r="P1828"/>
      <c r="Q1828"/>
      <c r="R1828"/>
      <c r="S1828"/>
      <c r="T1828"/>
      <c r="U1828"/>
      <c r="V1828"/>
      <c r="W1828"/>
      <c r="Z1828"/>
      <c r="AC1828" s="228"/>
      <c r="AD1828"/>
    </row>
    <row r="1829" spans="1:31" ht="27.75" x14ac:dyDescent="0.2">
      <c r="A1829" s="222"/>
      <c r="B1829" s="223"/>
      <c r="C1829" s="223"/>
      <c r="D1829" s="223"/>
      <c r="E1829"/>
      <c r="F1829" s="224"/>
      <c r="G1829"/>
      <c r="H1829"/>
      <c r="I1829" s="225"/>
      <c r="J1829" s="226"/>
      <c r="K1829"/>
      <c r="L1829"/>
      <c r="M1829"/>
      <c r="N1829"/>
      <c r="O1829" s="224"/>
      <c r="P1829"/>
      <c r="Q1829"/>
      <c r="R1829"/>
      <c r="S1829"/>
      <c r="T1829"/>
      <c r="U1829"/>
      <c r="V1829"/>
      <c r="W1829"/>
      <c r="Z1829"/>
      <c r="AC1829" s="228"/>
      <c r="AD1829"/>
    </row>
    <row r="1830" spans="1:31" ht="27.75" x14ac:dyDescent="0.2">
      <c r="A1830" s="222"/>
      <c r="B1830" s="223"/>
      <c r="C1830" s="223"/>
      <c r="D1830" s="223"/>
      <c r="E1830"/>
      <c r="F1830" s="224"/>
      <c r="G1830"/>
      <c r="H1830"/>
      <c r="I1830" s="225"/>
      <c r="J1830" s="226"/>
      <c r="K1830"/>
      <c r="L1830"/>
      <c r="M1830"/>
      <c r="N1830"/>
      <c r="O1830" s="224"/>
      <c r="P1830"/>
      <c r="Q1830"/>
      <c r="R1830"/>
      <c r="S1830"/>
      <c r="T1830"/>
      <c r="U1830"/>
      <c r="V1830"/>
      <c r="W1830"/>
      <c r="Z1830"/>
      <c r="AC1830" s="228"/>
      <c r="AD1830"/>
    </row>
    <row r="1831" spans="1:31" ht="27.75" x14ac:dyDescent="0.2">
      <c r="A1831" s="222"/>
      <c r="B1831" s="223"/>
      <c r="C1831" s="223"/>
      <c r="D1831" s="223"/>
      <c r="E1831"/>
      <c r="F1831" s="224"/>
      <c r="G1831"/>
      <c r="H1831"/>
      <c r="I1831" s="225"/>
      <c r="J1831" s="226"/>
      <c r="K1831"/>
      <c r="L1831"/>
      <c r="M1831"/>
      <c r="N1831"/>
      <c r="O1831" s="224"/>
      <c r="P1831"/>
      <c r="Q1831"/>
      <c r="R1831"/>
      <c r="S1831"/>
      <c r="T1831"/>
      <c r="U1831"/>
      <c r="V1831"/>
      <c r="W1831"/>
      <c r="Z1831"/>
      <c r="AC1831" s="228"/>
      <c r="AD1831"/>
    </row>
    <row r="1832" spans="1:31" ht="27.75" x14ac:dyDescent="0.2">
      <c r="A1832" s="222"/>
      <c r="B1832" s="223"/>
      <c r="C1832" s="223"/>
      <c r="D1832" s="223"/>
      <c r="E1832"/>
      <c r="F1832" s="224"/>
      <c r="G1832"/>
      <c r="H1832"/>
      <c r="I1832" s="225"/>
      <c r="J1832" s="226"/>
      <c r="K1832"/>
      <c r="L1832"/>
      <c r="M1832"/>
      <c r="N1832"/>
      <c r="O1832" s="224"/>
      <c r="P1832"/>
      <c r="Q1832"/>
      <c r="R1832"/>
      <c r="S1832"/>
      <c r="T1832"/>
      <c r="U1832"/>
      <c r="V1832"/>
      <c r="W1832"/>
      <c r="Z1832"/>
      <c r="AC1832" s="228"/>
      <c r="AD1832"/>
    </row>
    <row r="1833" spans="1:31" ht="27.75" x14ac:dyDescent="0.2">
      <c r="A1833" s="222">
        <v>215630</v>
      </c>
      <c r="B1833" s="223" t="s">
        <v>970</v>
      </c>
      <c r="C1833" s="223" t="s">
        <v>159</v>
      </c>
      <c r="D1833" s="223" t="s">
        <v>417</v>
      </c>
      <c r="E1833" t="s">
        <v>373</v>
      </c>
      <c r="F1833" s="224">
        <v>32625</v>
      </c>
      <c r="G1833" t="s">
        <v>805</v>
      </c>
      <c r="H1833" t="s">
        <v>375</v>
      </c>
      <c r="I1833" s="225" t="s">
        <v>61</v>
      </c>
      <c r="J1833" s="226" t="s">
        <v>353</v>
      </c>
      <c r="K1833">
        <v>2008</v>
      </c>
      <c r="L1833" t="s">
        <v>360</v>
      </c>
      <c r="M1833"/>
      <c r="N1833"/>
      <c r="O1833" s="224"/>
      <c r="P1833"/>
      <c r="Q1833"/>
      <c r="R1833"/>
      <c r="S1833"/>
      <c r="T1833"/>
      <c r="U1833"/>
      <c r="V1833"/>
      <c r="W1833"/>
      <c r="Z1833"/>
      <c r="AC1833" s="227"/>
      <c r="AD1833"/>
      <c r="AE1833" s="53">
        <v>6</v>
      </c>
    </row>
    <row r="1834" spans="1:31" ht="27.75" x14ac:dyDescent="0.2">
      <c r="A1834" s="222"/>
      <c r="B1834" s="223"/>
      <c r="C1834" s="223"/>
      <c r="D1834" s="223"/>
      <c r="E1834"/>
      <c r="F1834" s="224"/>
      <c r="G1834"/>
      <c r="H1834"/>
      <c r="I1834" s="225"/>
      <c r="J1834" s="226"/>
      <c r="K1834"/>
      <c r="L1834"/>
      <c r="M1834"/>
      <c r="N1834"/>
      <c r="O1834" s="224"/>
      <c r="P1834"/>
      <c r="Q1834"/>
      <c r="R1834"/>
      <c r="S1834"/>
      <c r="T1834"/>
      <c r="U1834"/>
      <c r="V1834"/>
      <c r="W1834"/>
      <c r="Z1834"/>
      <c r="AC1834" s="228"/>
      <c r="AD1834"/>
    </row>
    <row r="1835" spans="1:31" ht="27.75" x14ac:dyDescent="0.2">
      <c r="A1835" s="222"/>
      <c r="B1835" s="223"/>
      <c r="C1835" s="223"/>
      <c r="D1835" s="223"/>
      <c r="E1835"/>
      <c r="F1835" s="224"/>
      <c r="G1835"/>
      <c r="H1835"/>
      <c r="I1835" s="225"/>
      <c r="J1835" s="226"/>
      <c r="K1835"/>
      <c r="L1835"/>
      <c r="M1835"/>
      <c r="N1835"/>
      <c r="O1835" s="224"/>
      <c r="P1835"/>
      <c r="Q1835"/>
      <c r="R1835"/>
      <c r="S1835"/>
      <c r="T1835"/>
      <c r="U1835"/>
      <c r="V1835"/>
      <c r="W1835"/>
      <c r="Z1835"/>
      <c r="AC1835" s="228"/>
      <c r="AD1835"/>
    </row>
    <row r="1836" spans="1:31" ht="27.75" x14ac:dyDescent="0.2">
      <c r="A1836" s="222"/>
      <c r="B1836" s="223"/>
      <c r="C1836" s="223"/>
      <c r="D1836" s="223"/>
      <c r="E1836"/>
      <c r="F1836" s="224"/>
      <c r="G1836"/>
      <c r="H1836"/>
      <c r="I1836" s="225"/>
      <c r="J1836" s="226"/>
      <c r="K1836"/>
      <c r="L1836"/>
      <c r="M1836"/>
      <c r="N1836"/>
      <c r="O1836" s="224"/>
      <c r="P1836"/>
      <c r="Q1836"/>
      <c r="R1836"/>
      <c r="S1836"/>
      <c r="T1836"/>
      <c r="U1836"/>
      <c r="V1836"/>
      <c r="W1836"/>
      <c r="Z1836"/>
      <c r="AC1836" s="228"/>
      <c r="AD1836"/>
    </row>
    <row r="1837" spans="1:31" ht="27.75" x14ac:dyDescent="0.2">
      <c r="A1837" s="222"/>
      <c r="B1837" s="223"/>
      <c r="C1837" s="223"/>
      <c r="D1837" s="223"/>
      <c r="E1837"/>
      <c r="F1837" s="224"/>
      <c r="G1837"/>
      <c r="H1837"/>
      <c r="I1837" s="225"/>
      <c r="J1837" s="226"/>
      <c r="K1837"/>
      <c r="L1837"/>
      <c r="M1837"/>
      <c r="N1837"/>
      <c r="O1837" s="224"/>
      <c r="P1837"/>
      <c r="Q1837"/>
      <c r="R1837"/>
      <c r="S1837"/>
      <c r="T1837"/>
      <c r="U1837"/>
      <c r="V1837"/>
      <c r="W1837"/>
      <c r="Z1837"/>
      <c r="AC1837" s="228"/>
      <c r="AD1837"/>
    </row>
    <row r="1838" spans="1:31" ht="27.75" x14ac:dyDescent="0.2">
      <c r="A1838" s="222"/>
      <c r="B1838" s="223"/>
      <c r="C1838" s="223"/>
      <c r="D1838" s="223"/>
      <c r="E1838"/>
      <c r="F1838" s="224"/>
      <c r="G1838"/>
      <c r="H1838"/>
      <c r="I1838" s="225"/>
      <c r="J1838" s="226"/>
      <c r="K1838"/>
      <c r="L1838"/>
      <c r="M1838"/>
      <c r="N1838"/>
      <c r="O1838" s="224"/>
      <c r="P1838"/>
      <c r="Q1838"/>
      <c r="R1838"/>
      <c r="S1838"/>
      <c r="T1838"/>
      <c r="U1838"/>
      <c r="V1838"/>
      <c r="W1838"/>
      <c r="Z1838"/>
      <c r="AC1838" s="228"/>
      <c r="AD1838"/>
    </row>
    <row r="1839" spans="1:31" ht="27.75" x14ac:dyDescent="0.2">
      <c r="A1839" s="222"/>
      <c r="B1839" s="223"/>
      <c r="C1839" s="223"/>
      <c r="D1839" s="223"/>
      <c r="E1839"/>
      <c r="F1839" s="224"/>
      <c r="G1839"/>
      <c r="H1839"/>
      <c r="I1839" s="225"/>
      <c r="J1839" s="226"/>
      <c r="K1839"/>
      <c r="L1839"/>
      <c r="M1839"/>
      <c r="N1839"/>
      <c r="O1839" s="224"/>
      <c r="P1839"/>
      <c r="Q1839"/>
      <c r="R1839"/>
      <c r="S1839"/>
      <c r="T1839"/>
      <c r="U1839"/>
      <c r="V1839"/>
      <c r="W1839"/>
      <c r="Z1839"/>
      <c r="AC1839" s="228"/>
      <c r="AD1839"/>
    </row>
    <row r="1840" spans="1:31" ht="27.75" x14ac:dyDescent="0.2">
      <c r="A1840" s="222"/>
      <c r="B1840" s="223"/>
      <c r="C1840" s="223"/>
      <c r="D1840" s="223"/>
      <c r="E1840"/>
      <c r="F1840" s="224"/>
      <c r="G1840"/>
      <c r="H1840"/>
      <c r="I1840" s="225"/>
      <c r="J1840" s="226"/>
      <c r="K1840"/>
      <c r="L1840"/>
      <c r="M1840"/>
      <c r="N1840"/>
      <c r="O1840" s="224"/>
      <c r="P1840"/>
      <c r="Q1840"/>
      <c r="R1840"/>
      <c r="S1840"/>
      <c r="T1840"/>
      <c r="U1840"/>
      <c r="V1840"/>
      <c r="W1840"/>
      <c r="Z1840"/>
      <c r="AC1840" s="228"/>
      <c r="AD1840"/>
    </row>
    <row r="1841" spans="1:31" ht="27.75" x14ac:dyDescent="0.2">
      <c r="A1841" s="222"/>
      <c r="B1841" s="223"/>
      <c r="C1841" s="223"/>
      <c r="D1841" s="223"/>
      <c r="E1841"/>
      <c r="F1841" s="224"/>
      <c r="G1841"/>
      <c r="H1841"/>
      <c r="I1841" s="225"/>
      <c r="J1841" s="226"/>
      <c r="K1841"/>
      <c r="L1841"/>
      <c r="M1841"/>
      <c r="N1841"/>
      <c r="O1841" s="224"/>
      <c r="P1841"/>
      <c r="Q1841"/>
      <c r="R1841"/>
      <c r="S1841"/>
      <c r="T1841"/>
      <c r="U1841"/>
      <c r="V1841"/>
      <c r="W1841"/>
      <c r="Z1841"/>
      <c r="AC1841" s="228"/>
      <c r="AD1841"/>
    </row>
    <row r="1842" spans="1:31" ht="27.75" x14ac:dyDescent="0.2">
      <c r="A1842" s="222"/>
      <c r="B1842" s="223"/>
      <c r="C1842" s="223"/>
      <c r="D1842" s="223"/>
      <c r="E1842"/>
      <c r="F1842" s="224"/>
      <c r="G1842"/>
      <c r="H1842"/>
      <c r="I1842" s="225"/>
      <c r="J1842" s="226"/>
      <c r="K1842"/>
      <c r="L1842"/>
      <c r="M1842"/>
      <c r="N1842"/>
      <c r="O1842" s="224"/>
      <c r="P1842"/>
      <c r="Q1842"/>
      <c r="R1842"/>
      <c r="S1842"/>
      <c r="T1842"/>
      <c r="U1842"/>
      <c r="V1842"/>
      <c r="W1842"/>
      <c r="Z1842"/>
      <c r="AC1842" s="228"/>
      <c r="AD1842"/>
    </row>
    <row r="1843" spans="1:31" ht="27.75" x14ac:dyDescent="0.2">
      <c r="A1843" s="222">
        <v>215641</v>
      </c>
      <c r="B1843" s="223" t="s">
        <v>1189</v>
      </c>
      <c r="C1843" s="223" t="s">
        <v>86</v>
      </c>
      <c r="D1843" s="223" t="s">
        <v>2135</v>
      </c>
      <c r="E1843" t="s">
        <v>374</v>
      </c>
      <c r="F1843" s="224">
        <v>36324</v>
      </c>
      <c r="G1843" t="s">
        <v>789</v>
      </c>
      <c r="H1843" t="s">
        <v>375</v>
      </c>
      <c r="I1843" s="225" t="s">
        <v>61</v>
      </c>
      <c r="J1843" s="226" t="s">
        <v>353</v>
      </c>
      <c r="K1843">
        <v>2017</v>
      </c>
      <c r="L1843" t="s">
        <v>354</v>
      </c>
      <c r="M1843"/>
      <c r="N1843"/>
      <c r="O1843" s="224"/>
      <c r="P1843"/>
      <c r="Q1843"/>
      <c r="R1843"/>
      <c r="S1843"/>
      <c r="T1843"/>
      <c r="U1843"/>
      <c r="V1843"/>
      <c r="W1843"/>
      <c r="Z1843"/>
      <c r="AC1843" s="228"/>
      <c r="AD1843"/>
      <c r="AE1843" s="53">
        <v>5</v>
      </c>
    </row>
    <row r="1844" spans="1:31" ht="27.75" x14ac:dyDescent="0.2">
      <c r="A1844" s="222"/>
      <c r="B1844" s="223"/>
      <c r="C1844" s="223"/>
      <c r="D1844" s="223"/>
      <c r="E1844"/>
      <c r="F1844" s="224"/>
      <c r="G1844"/>
      <c r="H1844"/>
      <c r="I1844" s="225"/>
      <c r="J1844" s="226"/>
      <c r="K1844"/>
      <c r="L1844"/>
      <c r="M1844"/>
      <c r="N1844"/>
      <c r="O1844" s="224"/>
      <c r="P1844"/>
      <c r="Q1844"/>
      <c r="R1844"/>
      <c r="S1844"/>
      <c r="T1844"/>
      <c r="U1844"/>
      <c r="V1844"/>
      <c r="W1844"/>
      <c r="Z1844"/>
      <c r="AC1844" s="228"/>
      <c r="AD1844"/>
    </row>
    <row r="1845" spans="1:31" ht="27.75" x14ac:dyDescent="0.2">
      <c r="A1845" s="222"/>
      <c r="B1845" s="223"/>
      <c r="C1845" s="223"/>
      <c r="D1845" s="223"/>
      <c r="E1845"/>
      <c r="F1845" s="224"/>
      <c r="G1845"/>
      <c r="H1845"/>
      <c r="I1845" s="225"/>
      <c r="J1845" s="226"/>
      <c r="K1845"/>
      <c r="L1845"/>
      <c r="M1845"/>
      <c r="N1845"/>
      <c r="O1845" s="224"/>
      <c r="P1845"/>
      <c r="Q1845"/>
      <c r="R1845"/>
      <c r="S1845"/>
      <c r="T1845"/>
      <c r="U1845"/>
      <c r="V1845"/>
      <c r="W1845"/>
      <c r="Z1845"/>
      <c r="AC1845" s="228"/>
      <c r="AD1845"/>
    </row>
    <row r="1846" spans="1:31" ht="27.75" x14ac:dyDescent="0.2">
      <c r="A1846" s="222"/>
      <c r="B1846" s="223"/>
      <c r="C1846" s="223"/>
      <c r="D1846" s="223"/>
      <c r="E1846"/>
      <c r="F1846" s="224"/>
      <c r="G1846"/>
      <c r="H1846"/>
      <c r="I1846" s="225"/>
      <c r="J1846" s="226"/>
      <c r="K1846"/>
      <c r="L1846"/>
      <c r="M1846"/>
      <c r="N1846"/>
      <c r="O1846" s="224"/>
      <c r="P1846"/>
      <c r="Q1846"/>
      <c r="R1846"/>
      <c r="S1846"/>
      <c r="T1846"/>
      <c r="U1846"/>
      <c r="V1846"/>
      <c r="W1846"/>
      <c r="Z1846"/>
      <c r="AC1846" s="228"/>
      <c r="AD1846"/>
    </row>
    <row r="1847" spans="1:31" ht="27.75" x14ac:dyDescent="0.2">
      <c r="A1847" s="222">
        <v>215645</v>
      </c>
      <c r="B1847" s="223" t="s">
        <v>1163</v>
      </c>
      <c r="C1847" s="223" t="s">
        <v>449</v>
      </c>
      <c r="D1847" s="223" t="s">
        <v>249</v>
      </c>
      <c r="E1847" t="s">
        <v>374</v>
      </c>
      <c r="F1847" s="224">
        <v>36079</v>
      </c>
      <c r="G1847" t="s">
        <v>1164</v>
      </c>
      <c r="H1847" t="s">
        <v>375</v>
      </c>
      <c r="I1847" s="225" t="s">
        <v>61</v>
      </c>
      <c r="J1847" s="226" t="s">
        <v>353</v>
      </c>
      <c r="K1847">
        <v>2018</v>
      </c>
      <c r="L1847" t="s">
        <v>370</v>
      </c>
      <c r="M1847"/>
      <c r="N1847"/>
      <c r="O1847" s="224"/>
      <c r="P1847"/>
      <c r="Q1847"/>
      <c r="R1847"/>
      <c r="S1847"/>
      <c r="T1847"/>
      <c r="U1847"/>
      <c r="V1847"/>
      <c r="W1847"/>
      <c r="Z1847"/>
      <c r="AC1847" s="228"/>
      <c r="AD1847"/>
      <c r="AE1847" s="53">
        <v>5</v>
      </c>
    </row>
    <row r="1848" spans="1:31" ht="27.75" x14ac:dyDescent="0.2">
      <c r="A1848" s="222"/>
      <c r="B1848" s="223"/>
      <c r="C1848" s="223"/>
      <c r="D1848" s="223"/>
      <c r="E1848"/>
      <c r="F1848" s="224"/>
      <c r="G1848"/>
      <c r="H1848"/>
      <c r="I1848" s="225"/>
      <c r="J1848" s="226"/>
      <c r="K1848"/>
      <c r="L1848"/>
      <c r="M1848"/>
      <c r="N1848"/>
      <c r="O1848" s="224"/>
      <c r="P1848"/>
      <c r="Q1848"/>
      <c r="R1848"/>
      <c r="S1848"/>
      <c r="T1848"/>
      <c r="U1848"/>
      <c r="V1848"/>
      <c r="W1848"/>
      <c r="Z1848"/>
      <c r="AC1848" s="228"/>
      <c r="AD1848"/>
    </row>
    <row r="1849" spans="1:31" ht="27.75" x14ac:dyDescent="0.2">
      <c r="A1849" s="222">
        <v>215647</v>
      </c>
      <c r="B1849" s="223" t="s">
        <v>1166</v>
      </c>
      <c r="C1849" s="223" t="s">
        <v>68</v>
      </c>
      <c r="D1849" s="223" t="s">
        <v>305</v>
      </c>
      <c r="E1849" t="s">
        <v>373</v>
      </c>
      <c r="F1849" s="224">
        <v>36091</v>
      </c>
      <c r="G1849" t="s">
        <v>364</v>
      </c>
      <c r="H1849" t="s">
        <v>375</v>
      </c>
      <c r="I1849" s="225" t="s">
        <v>61</v>
      </c>
      <c r="J1849" s="226" t="s">
        <v>353</v>
      </c>
      <c r="K1849">
        <v>2016</v>
      </c>
      <c r="L1849" t="s">
        <v>364</v>
      </c>
      <c r="M1849"/>
      <c r="N1849"/>
      <c r="O1849" s="224"/>
      <c r="P1849"/>
      <c r="Q1849"/>
      <c r="R1849"/>
      <c r="S1849"/>
      <c r="T1849"/>
      <c r="U1849"/>
      <c r="V1849"/>
      <c r="W1849"/>
      <c r="Z1849"/>
      <c r="AC1849" s="227"/>
      <c r="AD1849"/>
      <c r="AE1849" s="53">
        <v>6</v>
      </c>
    </row>
    <row r="1850" spans="1:31" ht="27.75" x14ac:dyDescent="0.2">
      <c r="A1850" s="222"/>
      <c r="B1850" s="223"/>
      <c r="C1850" s="223"/>
      <c r="D1850" s="223"/>
      <c r="E1850"/>
      <c r="F1850" s="224"/>
      <c r="G1850"/>
      <c r="H1850"/>
      <c r="I1850" s="225"/>
      <c r="J1850" s="226"/>
      <c r="K1850"/>
      <c r="L1850"/>
      <c r="M1850"/>
      <c r="N1850"/>
      <c r="O1850" s="224"/>
      <c r="P1850"/>
      <c r="Q1850"/>
      <c r="R1850"/>
      <c r="S1850"/>
      <c r="T1850"/>
      <c r="U1850"/>
      <c r="V1850"/>
      <c r="W1850"/>
      <c r="Z1850"/>
      <c r="AC1850" s="228"/>
      <c r="AD1850"/>
    </row>
    <row r="1851" spans="1:31" ht="27.75" x14ac:dyDescent="0.2">
      <c r="A1851" s="222"/>
      <c r="B1851" s="223"/>
      <c r="C1851" s="223"/>
      <c r="D1851" s="223"/>
      <c r="E1851"/>
      <c r="F1851" s="224"/>
      <c r="G1851"/>
      <c r="H1851"/>
      <c r="I1851" s="225"/>
      <c r="J1851" s="226"/>
      <c r="K1851"/>
      <c r="L1851"/>
      <c r="M1851"/>
      <c r="N1851"/>
      <c r="O1851" s="224"/>
      <c r="P1851"/>
      <c r="Q1851"/>
      <c r="R1851"/>
      <c r="S1851"/>
      <c r="T1851"/>
      <c r="U1851"/>
      <c r="V1851"/>
      <c r="W1851"/>
      <c r="Z1851"/>
      <c r="AC1851" s="228"/>
      <c r="AD1851"/>
    </row>
    <row r="1852" spans="1:31" ht="27.75" x14ac:dyDescent="0.2">
      <c r="A1852" s="222">
        <v>215651</v>
      </c>
      <c r="B1852" s="223" t="s">
        <v>1132</v>
      </c>
      <c r="C1852" s="223" t="s">
        <v>129</v>
      </c>
      <c r="D1852" s="223" t="s">
        <v>446</v>
      </c>
      <c r="E1852" t="s">
        <v>373</v>
      </c>
      <c r="F1852" s="224">
        <v>35647</v>
      </c>
      <c r="G1852" t="s">
        <v>789</v>
      </c>
      <c r="H1852" t="s">
        <v>375</v>
      </c>
      <c r="I1852" s="225" t="s">
        <v>61</v>
      </c>
      <c r="J1852" s="226" t="s">
        <v>353</v>
      </c>
      <c r="K1852">
        <v>2015</v>
      </c>
      <c r="L1852" t="s">
        <v>354</v>
      </c>
      <c r="M1852"/>
      <c r="N1852"/>
      <c r="O1852" s="224"/>
      <c r="P1852"/>
      <c r="Q1852"/>
      <c r="R1852"/>
      <c r="S1852"/>
      <c r="T1852"/>
      <c r="U1852"/>
      <c r="V1852"/>
      <c r="W1852"/>
      <c r="Z1852"/>
      <c r="AC1852" s="227"/>
      <c r="AD1852"/>
      <c r="AE1852" s="53">
        <v>6</v>
      </c>
    </row>
    <row r="1853" spans="1:31" ht="27.75" x14ac:dyDescent="0.2">
      <c r="A1853" s="222"/>
      <c r="B1853" s="223"/>
      <c r="C1853" s="223"/>
      <c r="D1853" s="223"/>
      <c r="E1853"/>
      <c r="F1853" s="224"/>
      <c r="G1853"/>
      <c r="H1853"/>
      <c r="I1853" s="225"/>
      <c r="J1853" s="226"/>
      <c r="K1853"/>
      <c r="L1853"/>
      <c r="M1853"/>
      <c r="N1853"/>
      <c r="O1853" s="224"/>
      <c r="P1853"/>
      <c r="Q1853"/>
      <c r="R1853"/>
      <c r="S1853"/>
      <c r="T1853"/>
      <c r="U1853"/>
      <c r="V1853"/>
      <c r="W1853"/>
      <c r="Z1853"/>
      <c r="AC1853" s="228"/>
      <c r="AD1853"/>
    </row>
    <row r="1854" spans="1:31" ht="27.75" x14ac:dyDescent="0.2">
      <c r="A1854" s="222"/>
      <c r="B1854" s="223"/>
      <c r="C1854" s="223"/>
      <c r="D1854" s="223"/>
      <c r="E1854"/>
      <c r="F1854" s="224"/>
      <c r="G1854"/>
      <c r="H1854"/>
      <c r="I1854" s="225"/>
      <c r="J1854" s="226"/>
      <c r="K1854"/>
      <c r="L1854"/>
      <c r="M1854"/>
      <c r="N1854"/>
      <c r="O1854" s="224"/>
      <c r="P1854"/>
      <c r="Q1854"/>
      <c r="R1854"/>
      <c r="S1854"/>
      <c r="T1854"/>
      <c r="U1854"/>
      <c r="V1854"/>
      <c r="W1854"/>
      <c r="Z1854"/>
      <c r="AC1854" s="228"/>
      <c r="AD1854"/>
    </row>
    <row r="1855" spans="1:31" ht="27.75" x14ac:dyDescent="0.2">
      <c r="A1855" s="222"/>
      <c r="B1855" s="223"/>
      <c r="C1855" s="223"/>
      <c r="D1855" s="223"/>
      <c r="E1855"/>
      <c r="F1855" s="224"/>
      <c r="G1855"/>
      <c r="H1855"/>
      <c r="I1855" s="225"/>
      <c r="J1855" s="226"/>
      <c r="K1855"/>
      <c r="L1855"/>
      <c r="M1855"/>
      <c r="N1855"/>
      <c r="O1855" s="224"/>
      <c r="P1855"/>
      <c r="Q1855"/>
      <c r="R1855"/>
      <c r="S1855"/>
      <c r="T1855"/>
      <c r="U1855"/>
      <c r="V1855"/>
      <c r="W1855"/>
      <c r="Z1855"/>
      <c r="AC1855" s="228"/>
      <c r="AD1855"/>
    </row>
    <row r="1856" spans="1:31" ht="27.75" x14ac:dyDescent="0.2">
      <c r="A1856" s="222"/>
      <c r="B1856" s="223"/>
      <c r="C1856" s="223"/>
      <c r="D1856" s="223"/>
      <c r="E1856"/>
      <c r="F1856" s="224"/>
      <c r="G1856"/>
      <c r="H1856"/>
      <c r="I1856" s="225"/>
      <c r="J1856" s="226"/>
      <c r="K1856"/>
      <c r="L1856"/>
      <c r="M1856"/>
      <c r="N1856"/>
      <c r="O1856" s="224"/>
      <c r="P1856"/>
      <c r="Q1856"/>
      <c r="R1856"/>
      <c r="S1856"/>
      <c r="T1856"/>
      <c r="U1856"/>
      <c r="V1856"/>
      <c r="W1856"/>
      <c r="Z1856"/>
      <c r="AC1856" s="228"/>
      <c r="AD1856"/>
    </row>
    <row r="1857" spans="1:31" ht="27.75" x14ac:dyDescent="0.2">
      <c r="A1857" s="222"/>
      <c r="B1857" s="223"/>
      <c r="C1857" s="223"/>
      <c r="D1857" s="223"/>
      <c r="E1857"/>
      <c r="F1857" s="224"/>
      <c r="G1857"/>
      <c r="H1857"/>
      <c r="I1857" s="225"/>
      <c r="J1857" s="226"/>
      <c r="K1857"/>
      <c r="L1857"/>
      <c r="M1857"/>
      <c r="N1857"/>
      <c r="O1857" s="224"/>
      <c r="P1857"/>
      <c r="Q1857"/>
      <c r="R1857"/>
      <c r="S1857"/>
      <c r="T1857"/>
      <c r="U1857"/>
      <c r="V1857"/>
      <c r="W1857"/>
      <c r="Z1857"/>
      <c r="AC1857" s="228"/>
      <c r="AD1857"/>
    </row>
    <row r="1858" spans="1:31" ht="27.75" x14ac:dyDescent="0.2">
      <c r="A1858" s="222"/>
      <c r="B1858" s="223"/>
      <c r="C1858" s="223"/>
      <c r="D1858" s="223"/>
      <c r="E1858"/>
      <c r="F1858" s="224"/>
      <c r="G1858"/>
      <c r="H1858"/>
      <c r="I1858" s="225"/>
      <c r="J1858" s="226"/>
      <c r="K1858"/>
      <c r="L1858"/>
      <c r="M1858"/>
      <c r="N1858"/>
      <c r="O1858" s="224"/>
      <c r="P1858"/>
      <c r="Q1858"/>
      <c r="R1858"/>
      <c r="S1858"/>
      <c r="T1858"/>
      <c r="U1858"/>
      <c r="V1858"/>
      <c r="W1858"/>
      <c r="Z1858"/>
      <c r="AC1858" s="228"/>
      <c r="AD1858"/>
    </row>
    <row r="1859" spans="1:31" ht="27.75" x14ac:dyDescent="0.2">
      <c r="A1859" s="222"/>
      <c r="B1859" s="223"/>
      <c r="C1859" s="223"/>
      <c r="D1859" s="223"/>
      <c r="E1859"/>
      <c r="F1859" s="224"/>
      <c r="G1859"/>
      <c r="H1859"/>
      <c r="I1859" s="225"/>
      <c r="J1859" s="226"/>
      <c r="K1859"/>
      <c r="L1859"/>
      <c r="M1859"/>
      <c r="N1859"/>
      <c r="O1859" s="224"/>
      <c r="P1859"/>
      <c r="Q1859"/>
      <c r="R1859"/>
      <c r="S1859"/>
      <c r="T1859"/>
      <c r="U1859"/>
      <c r="V1859"/>
      <c r="W1859"/>
      <c r="Z1859"/>
      <c r="AC1859" s="228"/>
      <c r="AD1859"/>
    </row>
    <row r="1860" spans="1:31" ht="27.75" x14ac:dyDescent="0.2">
      <c r="A1860" s="222">
        <v>215659</v>
      </c>
      <c r="B1860" s="223" t="s">
        <v>981</v>
      </c>
      <c r="C1860" s="223" t="s">
        <v>403</v>
      </c>
      <c r="D1860" s="223" t="s">
        <v>502</v>
      </c>
      <c r="E1860" t="s">
        <v>374</v>
      </c>
      <c r="F1860" s="224">
        <v>32968</v>
      </c>
      <c r="G1860" t="s">
        <v>789</v>
      </c>
      <c r="H1860" t="s">
        <v>375</v>
      </c>
      <c r="I1860" s="225" t="s">
        <v>61</v>
      </c>
      <c r="J1860" s="226" t="s">
        <v>353</v>
      </c>
      <c r="K1860">
        <v>2008</v>
      </c>
      <c r="L1860" t="s">
        <v>354</v>
      </c>
      <c r="M1860"/>
      <c r="N1860"/>
      <c r="O1860" s="224"/>
      <c r="P1860"/>
      <c r="Q1860"/>
      <c r="R1860"/>
      <c r="S1860"/>
      <c r="T1860"/>
      <c r="U1860"/>
      <c r="V1860"/>
      <c r="W1860"/>
      <c r="Z1860"/>
      <c r="AC1860" s="228"/>
      <c r="AD1860"/>
      <c r="AE1860" s="53">
        <v>5</v>
      </c>
    </row>
    <row r="1861" spans="1:31" ht="27.75" x14ac:dyDescent="0.2">
      <c r="A1861" s="222">
        <v>215660</v>
      </c>
      <c r="B1861" s="223" t="s">
        <v>1181</v>
      </c>
      <c r="C1861" s="223" t="s">
        <v>544</v>
      </c>
      <c r="D1861" s="223" t="s">
        <v>234</v>
      </c>
      <c r="E1861" t="s">
        <v>374</v>
      </c>
      <c r="F1861" s="224">
        <v>36254</v>
      </c>
      <c r="G1861" t="s">
        <v>796</v>
      </c>
      <c r="H1861" t="s">
        <v>375</v>
      </c>
      <c r="I1861" s="225" t="s">
        <v>61</v>
      </c>
      <c r="J1861" s="226" t="s">
        <v>353</v>
      </c>
      <c r="K1861">
        <v>2017</v>
      </c>
      <c r="L1861" t="s">
        <v>354</v>
      </c>
      <c r="M1861"/>
      <c r="N1861"/>
      <c r="O1861" s="224"/>
      <c r="P1861"/>
      <c r="Q1861"/>
      <c r="R1861"/>
      <c r="S1861"/>
      <c r="T1861"/>
      <c r="U1861"/>
      <c r="V1861"/>
      <c r="W1861"/>
      <c r="Z1861"/>
      <c r="AC1861" s="228"/>
      <c r="AD1861"/>
      <c r="AE1861" s="53">
        <v>5</v>
      </c>
    </row>
    <row r="1862" spans="1:31" ht="27.75" x14ac:dyDescent="0.2">
      <c r="A1862" s="222"/>
      <c r="B1862" s="223"/>
      <c r="C1862" s="223"/>
      <c r="D1862" s="223"/>
      <c r="E1862"/>
      <c r="F1862" s="224"/>
      <c r="G1862"/>
      <c r="H1862"/>
      <c r="I1862" s="225"/>
      <c r="J1862" s="226"/>
      <c r="K1862"/>
      <c r="L1862"/>
      <c r="M1862"/>
      <c r="N1862"/>
      <c r="O1862" s="224"/>
      <c r="P1862"/>
      <c r="Q1862"/>
      <c r="R1862"/>
      <c r="S1862"/>
      <c r="T1862"/>
      <c r="U1862"/>
      <c r="V1862"/>
      <c r="W1862"/>
      <c r="Z1862"/>
      <c r="AC1862" s="228"/>
      <c r="AD1862"/>
    </row>
    <row r="1863" spans="1:31" ht="27.75" x14ac:dyDescent="0.2">
      <c r="A1863" s="222"/>
      <c r="B1863" s="223"/>
      <c r="C1863" s="223"/>
      <c r="D1863" s="223"/>
      <c r="E1863"/>
      <c r="F1863" s="224"/>
      <c r="G1863"/>
      <c r="H1863"/>
      <c r="I1863" s="225"/>
      <c r="J1863" s="226"/>
      <c r="K1863"/>
      <c r="L1863"/>
      <c r="M1863"/>
      <c r="N1863"/>
      <c r="O1863" s="224"/>
      <c r="P1863"/>
      <c r="Q1863"/>
      <c r="R1863"/>
      <c r="S1863"/>
      <c r="T1863"/>
      <c r="U1863"/>
      <c r="V1863"/>
      <c r="W1863"/>
      <c r="Z1863"/>
      <c r="AC1863" s="228"/>
      <c r="AD1863"/>
    </row>
    <row r="1864" spans="1:31" ht="27.75" x14ac:dyDescent="0.2">
      <c r="A1864" s="222"/>
      <c r="B1864" s="223"/>
      <c r="C1864" s="223"/>
      <c r="D1864" s="223"/>
      <c r="E1864"/>
      <c r="F1864" s="224"/>
      <c r="G1864"/>
      <c r="H1864"/>
      <c r="I1864" s="225"/>
      <c r="J1864" s="226"/>
      <c r="K1864"/>
      <c r="L1864"/>
      <c r="M1864"/>
      <c r="N1864"/>
      <c r="O1864" s="224"/>
      <c r="P1864"/>
      <c r="Q1864"/>
      <c r="R1864"/>
      <c r="S1864"/>
      <c r="T1864"/>
      <c r="U1864"/>
      <c r="V1864"/>
      <c r="W1864"/>
      <c r="Z1864"/>
      <c r="AC1864" s="228"/>
      <c r="AD1864"/>
    </row>
    <row r="1865" spans="1:31" ht="27.75" x14ac:dyDescent="0.2">
      <c r="A1865" s="222"/>
      <c r="B1865" s="223"/>
      <c r="C1865" s="223"/>
      <c r="D1865" s="223"/>
      <c r="E1865"/>
      <c r="F1865" s="224"/>
      <c r="G1865"/>
      <c r="H1865"/>
      <c r="I1865" s="225"/>
      <c r="J1865" s="226"/>
      <c r="K1865"/>
      <c r="L1865"/>
      <c r="M1865"/>
      <c r="N1865"/>
      <c r="O1865" s="224"/>
      <c r="P1865"/>
      <c r="Q1865"/>
      <c r="R1865"/>
      <c r="S1865"/>
      <c r="T1865"/>
      <c r="U1865"/>
      <c r="V1865"/>
      <c r="W1865"/>
      <c r="Z1865"/>
      <c r="AC1865" s="228"/>
      <c r="AD1865"/>
    </row>
    <row r="1866" spans="1:31" ht="27.75" x14ac:dyDescent="0.2">
      <c r="A1866" s="222"/>
      <c r="B1866" s="223"/>
      <c r="C1866" s="223"/>
      <c r="D1866" s="223"/>
      <c r="E1866"/>
      <c r="F1866" s="224"/>
      <c r="G1866"/>
      <c r="H1866"/>
      <c r="I1866" s="225"/>
      <c r="J1866" s="226"/>
      <c r="K1866"/>
      <c r="L1866"/>
      <c r="M1866"/>
      <c r="N1866"/>
      <c r="O1866" s="224"/>
      <c r="P1866"/>
      <c r="Q1866"/>
      <c r="R1866"/>
      <c r="S1866"/>
      <c r="T1866"/>
      <c r="U1866"/>
      <c r="V1866"/>
      <c r="W1866"/>
      <c r="Z1866"/>
      <c r="AC1866" s="228"/>
      <c r="AD1866"/>
    </row>
    <row r="1867" spans="1:31" ht="27.75" x14ac:dyDescent="0.2">
      <c r="A1867" s="222">
        <v>215666</v>
      </c>
      <c r="B1867" s="223" t="s">
        <v>706</v>
      </c>
      <c r="C1867" s="223" t="s">
        <v>147</v>
      </c>
      <c r="D1867" s="223" t="s">
        <v>2136</v>
      </c>
      <c r="E1867" t="s">
        <v>373</v>
      </c>
      <c r="F1867" s="224">
        <v>35690</v>
      </c>
      <c r="G1867" t="s">
        <v>824</v>
      </c>
      <c r="H1867" t="s">
        <v>375</v>
      </c>
      <c r="I1867" s="225" t="s">
        <v>61</v>
      </c>
      <c r="J1867" s="226" t="s">
        <v>353</v>
      </c>
      <c r="K1867">
        <v>2015</v>
      </c>
      <c r="L1867" t="s">
        <v>354</v>
      </c>
      <c r="M1867"/>
      <c r="N1867"/>
      <c r="O1867" s="224"/>
      <c r="P1867"/>
      <c r="Q1867"/>
      <c r="R1867"/>
      <c r="S1867"/>
      <c r="T1867"/>
      <c r="U1867"/>
      <c r="V1867"/>
      <c r="W1867"/>
      <c r="Z1867"/>
      <c r="AC1867" s="227"/>
      <c r="AD1867"/>
      <c r="AE1867" s="53">
        <v>6</v>
      </c>
    </row>
    <row r="1868" spans="1:31" ht="27.75" x14ac:dyDescent="0.2">
      <c r="A1868" s="222"/>
      <c r="B1868" s="223"/>
      <c r="C1868" s="223"/>
      <c r="D1868" s="223"/>
      <c r="E1868"/>
      <c r="F1868" s="224"/>
      <c r="G1868"/>
      <c r="H1868"/>
      <c r="I1868" s="225"/>
      <c r="J1868" s="226"/>
      <c r="K1868"/>
      <c r="L1868"/>
      <c r="M1868"/>
      <c r="N1868"/>
      <c r="O1868" s="224"/>
      <c r="P1868"/>
      <c r="Q1868"/>
      <c r="R1868"/>
      <c r="S1868"/>
      <c r="T1868"/>
      <c r="U1868"/>
      <c r="V1868"/>
      <c r="W1868"/>
      <c r="Z1868"/>
      <c r="AC1868" s="228"/>
      <c r="AD1868"/>
    </row>
    <row r="1869" spans="1:31" ht="27.75" x14ac:dyDescent="0.2">
      <c r="A1869" s="222"/>
      <c r="B1869" s="223"/>
      <c r="C1869" s="223"/>
      <c r="D1869" s="223"/>
      <c r="E1869"/>
      <c r="F1869" s="224"/>
      <c r="G1869"/>
      <c r="H1869"/>
      <c r="I1869" s="225"/>
      <c r="J1869" s="226"/>
      <c r="K1869"/>
      <c r="L1869"/>
      <c r="M1869"/>
      <c r="N1869"/>
      <c r="O1869" s="224"/>
      <c r="P1869"/>
      <c r="Q1869"/>
      <c r="R1869"/>
      <c r="S1869"/>
      <c r="T1869"/>
      <c r="U1869"/>
      <c r="V1869"/>
      <c r="W1869"/>
      <c r="Z1869"/>
      <c r="AC1869" s="228"/>
      <c r="AD1869"/>
    </row>
    <row r="1870" spans="1:31" ht="27.75" x14ac:dyDescent="0.2">
      <c r="A1870" s="222"/>
      <c r="B1870" s="223"/>
      <c r="C1870" s="223"/>
      <c r="D1870" s="223"/>
      <c r="E1870"/>
      <c r="F1870" s="224"/>
      <c r="G1870"/>
      <c r="H1870"/>
      <c r="I1870" s="225"/>
      <c r="J1870" s="226"/>
      <c r="K1870"/>
      <c r="L1870"/>
      <c r="M1870"/>
      <c r="N1870"/>
      <c r="O1870" s="224"/>
      <c r="P1870"/>
      <c r="Q1870"/>
      <c r="R1870"/>
      <c r="S1870"/>
      <c r="T1870"/>
      <c r="U1870"/>
      <c r="V1870"/>
      <c r="W1870"/>
      <c r="Z1870"/>
      <c r="AC1870" s="228"/>
      <c r="AD1870"/>
    </row>
    <row r="1871" spans="1:31" ht="27.75" x14ac:dyDescent="0.2">
      <c r="A1871" s="222"/>
      <c r="B1871" s="223"/>
      <c r="C1871" s="223"/>
      <c r="D1871" s="223"/>
      <c r="E1871"/>
      <c r="F1871" s="224"/>
      <c r="G1871"/>
      <c r="H1871"/>
      <c r="I1871" s="225"/>
      <c r="J1871" s="226"/>
      <c r="K1871"/>
      <c r="L1871"/>
      <c r="M1871"/>
      <c r="N1871"/>
      <c r="O1871" s="224"/>
      <c r="P1871"/>
      <c r="Q1871"/>
      <c r="R1871"/>
      <c r="S1871"/>
      <c r="T1871"/>
      <c r="U1871"/>
      <c r="V1871"/>
      <c r="W1871"/>
      <c r="Z1871"/>
      <c r="AC1871" s="228"/>
      <c r="AD1871"/>
    </row>
    <row r="1872" spans="1:31" ht="27.75" x14ac:dyDescent="0.2">
      <c r="A1872" s="222"/>
      <c r="B1872" s="223"/>
      <c r="C1872" s="223"/>
      <c r="D1872" s="223"/>
      <c r="E1872"/>
      <c r="F1872" s="224"/>
      <c r="G1872"/>
      <c r="H1872"/>
      <c r="I1872" s="225"/>
      <c r="J1872" s="226"/>
      <c r="K1872"/>
      <c r="L1872"/>
      <c r="M1872"/>
      <c r="N1872"/>
      <c r="O1872" s="224"/>
      <c r="P1872"/>
      <c r="Q1872"/>
      <c r="R1872"/>
      <c r="S1872"/>
      <c r="T1872"/>
      <c r="U1872"/>
      <c r="V1872"/>
      <c r="W1872"/>
      <c r="Z1872"/>
      <c r="AC1872" s="228"/>
      <c r="AD1872"/>
    </row>
    <row r="1873" spans="1:30" ht="27.75" x14ac:dyDescent="0.2">
      <c r="A1873" s="222"/>
      <c r="B1873" s="223"/>
      <c r="C1873" s="223"/>
      <c r="D1873" s="223"/>
      <c r="E1873"/>
      <c r="F1873" s="224"/>
      <c r="G1873"/>
      <c r="H1873"/>
      <c r="I1873" s="225"/>
      <c r="J1873" s="226"/>
      <c r="K1873"/>
      <c r="L1873"/>
      <c r="M1873"/>
      <c r="N1873"/>
      <c r="O1873" s="224"/>
      <c r="P1873"/>
      <c r="Q1873"/>
      <c r="R1873"/>
      <c r="S1873"/>
      <c r="T1873"/>
      <c r="U1873"/>
      <c r="V1873"/>
      <c r="W1873"/>
      <c r="Z1873"/>
      <c r="AC1873" s="228"/>
      <c r="AD1873"/>
    </row>
    <row r="1874" spans="1:30" ht="27.75" x14ac:dyDescent="0.2">
      <c r="A1874" s="222"/>
      <c r="B1874" s="223"/>
      <c r="C1874" s="223"/>
      <c r="D1874" s="223"/>
      <c r="E1874"/>
      <c r="F1874" s="224"/>
      <c r="G1874"/>
      <c r="H1874"/>
      <c r="I1874" s="225"/>
      <c r="J1874" s="226"/>
      <c r="K1874"/>
      <c r="L1874"/>
      <c r="M1874"/>
      <c r="N1874"/>
      <c r="O1874" s="224"/>
      <c r="P1874"/>
      <c r="Q1874"/>
      <c r="R1874"/>
      <c r="S1874"/>
      <c r="T1874"/>
      <c r="U1874"/>
      <c r="V1874"/>
      <c r="W1874"/>
      <c r="Z1874"/>
      <c r="AC1874" s="228"/>
      <c r="AD1874"/>
    </row>
    <row r="1875" spans="1:30" ht="27.75" x14ac:dyDescent="0.2">
      <c r="A1875" s="222"/>
      <c r="B1875" s="223"/>
      <c r="C1875" s="223"/>
      <c r="D1875" s="223"/>
      <c r="E1875"/>
      <c r="F1875" s="224"/>
      <c r="G1875"/>
      <c r="H1875"/>
      <c r="I1875" s="225"/>
      <c r="J1875" s="226"/>
      <c r="K1875"/>
      <c r="L1875"/>
      <c r="M1875"/>
      <c r="N1875"/>
      <c r="O1875" s="224"/>
      <c r="P1875"/>
      <c r="Q1875"/>
      <c r="R1875"/>
      <c r="S1875"/>
      <c r="T1875"/>
      <c r="U1875"/>
      <c r="V1875"/>
      <c r="W1875"/>
      <c r="Z1875"/>
      <c r="AC1875" s="228"/>
      <c r="AD1875"/>
    </row>
    <row r="1876" spans="1:30" ht="27.75" x14ac:dyDescent="0.2">
      <c r="A1876" s="222"/>
      <c r="B1876" s="223"/>
      <c r="C1876" s="223"/>
      <c r="D1876" s="223"/>
      <c r="E1876"/>
      <c r="F1876" s="224"/>
      <c r="G1876"/>
      <c r="H1876"/>
      <c r="I1876" s="225"/>
      <c r="J1876" s="226"/>
      <c r="K1876"/>
      <c r="L1876"/>
      <c r="M1876"/>
      <c r="N1876"/>
      <c r="O1876" s="224"/>
      <c r="P1876"/>
      <c r="Q1876"/>
      <c r="R1876"/>
      <c r="S1876"/>
      <c r="T1876"/>
      <c r="U1876"/>
      <c r="V1876"/>
      <c r="W1876"/>
      <c r="Z1876"/>
      <c r="AC1876" s="228"/>
      <c r="AD1876"/>
    </row>
    <row r="1877" spans="1:30" ht="27.75" x14ac:dyDescent="0.2">
      <c r="A1877" s="222"/>
      <c r="B1877" s="223"/>
      <c r="C1877" s="223"/>
      <c r="D1877" s="223"/>
      <c r="E1877"/>
      <c r="F1877" s="224"/>
      <c r="G1877"/>
      <c r="H1877"/>
      <c r="I1877" s="225"/>
      <c r="J1877" s="226"/>
      <c r="K1877"/>
      <c r="L1877"/>
      <c r="M1877"/>
      <c r="N1877"/>
      <c r="O1877" s="224"/>
      <c r="P1877"/>
      <c r="Q1877"/>
      <c r="R1877"/>
      <c r="S1877"/>
      <c r="T1877"/>
      <c r="U1877"/>
      <c r="V1877"/>
      <c r="W1877"/>
      <c r="Z1877"/>
      <c r="AC1877" s="228"/>
      <c r="AD1877"/>
    </row>
    <row r="1878" spans="1:30" ht="27.75" x14ac:dyDescent="0.2">
      <c r="A1878" s="222"/>
      <c r="B1878" s="223"/>
      <c r="C1878" s="223"/>
      <c r="D1878" s="223"/>
      <c r="E1878"/>
      <c r="F1878" s="224"/>
      <c r="G1878"/>
      <c r="H1878"/>
      <c r="I1878" s="225"/>
      <c r="J1878" s="226"/>
      <c r="K1878"/>
      <c r="L1878"/>
      <c r="M1878"/>
      <c r="N1878"/>
      <c r="O1878" s="224"/>
      <c r="P1878"/>
      <c r="Q1878"/>
      <c r="R1878"/>
      <c r="S1878"/>
      <c r="T1878"/>
      <c r="U1878"/>
      <c r="V1878"/>
      <c r="W1878"/>
      <c r="Z1878"/>
      <c r="AC1878" s="228"/>
      <c r="AD1878"/>
    </row>
    <row r="1879" spans="1:30" ht="27.75" x14ac:dyDescent="0.2">
      <c r="A1879" s="222"/>
      <c r="B1879" s="223"/>
      <c r="C1879" s="223"/>
      <c r="D1879" s="223"/>
      <c r="E1879"/>
      <c r="F1879" s="224"/>
      <c r="G1879"/>
      <c r="H1879"/>
      <c r="I1879" s="225"/>
      <c r="J1879" s="226"/>
      <c r="K1879"/>
      <c r="L1879"/>
      <c r="M1879"/>
      <c r="N1879"/>
      <c r="O1879" s="224"/>
      <c r="P1879"/>
      <c r="Q1879"/>
      <c r="R1879"/>
      <c r="S1879"/>
      <c r="T1879"/>
      <c r="U1879"/>
      <c r="V1879"/>
      <c r="W1879"/>
      <c r="Z1879"/>
      <c r="AC1879" s="228"/>
      <c r="AD1879"/>
    </row>
    <row r="1880" spans="1:30" ht="27.75" x14ac:dyDescent="0.2">
      <c r="A1880" s="222"/>
      <c r="B1880" s="223"/>
      <c r="C1880" s="223"/>
      <c r="D1880" s="223"/>
      <c r="E1880"/>
      <c r="F1880" s="224"/>
      <c r="G1880"/>
      <c r="H1880"/>
      <c r="I1880" s="225"/>
      <c r="J1880" s="226"/>
      <c r="K1880"/>
      <c r="L1880"/>
      <c r="M1880"/>
      <c r="N1880"/>
      <c r="O1880" s="224"/>
      <c r="P1880"/>
      <c r="Q1880"/>
      <c r="R1880"/>
      <c r="S1880"/>
      <c r="T1880"/>
      <c r="U1880"/>
      <c r="V1880"/>
      <c r="W1880"/>
      <c r="Z1880"/>
      <c r="AC1880" s="228"/>
      <c r="AD1880"/>
    </row>
    <row r="1881" spans="1:30" ht="27.75" x14ac:dyDescent="0.2">
      <c r="A1881" s="222"/>
      <c r="B1881" s="223"/>
      <c r="C1881" s="223"/>
      <c r="D1881" s="223"/>
      <c r="E1881"/>
      <c r="F1881" s="224"/>
      <c r="G1881"/>
      <c r="H1881"/>
      <c r="I1881" s="225"/>
      <c r="J1881" s="226"/>
      <c r="K1881"/>
      <c r="L1881"/>
      <c r="M1881"/>
      <c r="N1881"/>
      <c r="O1881" s="224"/>
      <c r="P1881"/>
      <c r="Q1881"/>
      <c r="R1881"/>
      <c r="S1881"/>
      <c r="T1881"/>
      <c r="U1881"/>
      <c r="V1881"/>
      <c r="W1881"/>
      <c r="Z1881"/>
      <c r="AC1881" s="228"/>
      <c r="AD1881"/>
    </row>
    <row r="1882" spans="1:30" ht="27.75" x14ac:dyDescent="0.2">
      <c r="A1882" s="222"/>
      <c r="B1882" s="223"/>
      <c r="C1882" s="223"/>
      <c r="D1882" s="223"/>
      <c r="E1882"/>
      <c r="F1882" s="224"/>
      <c r="G1882"/>
      <c r="H1882"/>
      <c r="I1882" s="225"/>
      <c r="J1882" s="226"/>
      <c r="K1882"/>
      <c r="L1882"/>
      <c r="M1882"/>
      <c r="N1882"/>
      <c r="O1882" s="224"/>
      <c r="P1882"/>
      <c r="Q1882"/>
      <c r="R1882"/>
      <c r="S1882"/>
      <c r="T1882"/>
      <c r="U1882"/>
      <c r="V1882"/>
      <c r="W1882"/>
      <c r="Z1882"/>
      <c r="AC1882" s="228"/>
      <c r="AD1882"/>
    </row>
    <row r="1883" spans="1:30" ht="27.75" x14ac:dyDescent="0.2">
      <c r="A1883" s="222"/>
      <c r="B1883" s="223"/>
      <c r="C1883" s="223"/>
      <c r="D1883" s="223"/>
      <c r="E1883"/>
      <c r="F1883" s="224"/>
      <c r="G1883"/>
      <c r="H1883"/>
      <c r="I1883" s="225"/>
      <c r="J1883" s="226"/>
      <c r="K1883"/>
      <c r="L1883"/>
      <c r="M1883"/>
      <c r="N1883"/>
      <c r="O1883" s="224"/>
      <c r="P1883"/>
      <c r="Q1883"/>
      <c r="R1883"/>
      <c r="S1883"/>
      <c r="T1883"/>
      <c r="U1883"/>
      <c r="V1883"/>
      <c r="W1883"/>
      <c r="Z1883"/>
      <c r="AC1883" s="228"/>
      <c r="AD1883"/>
    </row>
    <row r="1884" spans="1:30" ht="27.75" x14ac:dyDescent="0.2">
      <c r="A1884" s="222"/>
      <c r="B1884" s="223"/>
      <c r="C1884" s="223"/>
      <c r="D1884" s="223"/>
      <c r="E1884"/>
      <c r="F1884" s="224"/>
      <c r="G1884"/>
      <c r="H1884"/>
      <c r="I1884" s="225"/>
      <c r="J1884" s="226"/>
      <c r="K1884"/>
      <c r="L1884"/>
      <c r="M1884"/>
      <c r="N1884"/>
      <c r="O1884" s="224"/>
      <c r="P1884"/>
      <c r="Q1884"/>
      <c r="R1884"/>
      <c r="S1884"/>
      <c r="T1884"/>
      <c r="U1884"/>
      <c r="V1884"/>
      <c r="W1884"/>
      <c r="Z1884"/>
      <c r="AC1884" s="228"/>
      <c r="AD1884"/>
    </row>
    <row r="1885" spans="1:30" ht="27.75" x14ac:dyDescent="0.2">
      <c r="A1885" s="222"/>
      <c r="B1885" s="223"/>
      <c r="C1885" s="223"/>
      <c r="D1885" s="223"/>
      <c r="E1885"/>
      <c r="F1885" s="224"/>
      <c r="G1885"/>
      <c r="H1885"/>
      <c r="I1885" s="225"/>
      <c r="J1885" s="226"/>
      <c r="K1885"/>
      <c r="L1885"/>
      <c r="M1885"/>
      <c r="N1885"/>
      <c r="O1885" s="224"/>
      <c r="P1885"/>
      <c r="Q1885"/>
      <c r="R1885"/>
      <c r="S1885"/>
      <c r="T1885"/>
      <c r="U1885"/>
      <c r="V1885"/>
      <c r="W1885"/>
      <c r="Z1885"/>
      <c r="AC1885" s="228"/>
      <c r="AD1885"/>
    </row>
    <row r="1886" spans="1:30" ht="27.75" x14ac:dyDescent="0.2">
      <c r="A1886" s="222"/>
      <c r="B1886" s="223"/>
      <c r="C1886" s="223"/>
      <c r="D1886" s="223"/>
      <c r="E1886"/>
      <c r="F1886" s="224"/>
      <c r="G1886"/>
      <c r="H1886"/>
      <c r="I1886" s="225"/>
      <c r="J1886" s="226"/>
      <c r="K1886"/>
      <c r="L1886"/>
      <c r="M1886"/>
      <c r="N1886"/>
      <c r="O1886" s="224"/>
      <c r="P1886"/>
      <c r="Q1886"/>
      <c r="R1886"/>
      <c r="S1886"/>
      <c r="T1886"/>
      <c r="U1886"/>
      <c r="V1886"/>
      <c r="W1886"/>
      <c r="Z1886"/>
      <c r="AC1886" s="228"/>
      <c r="AD1886"/>
    </row>
    <row r="1887" spans="1:30" ht="27.75" x14ac:dyDescent="0.2">
      <c r="A1887" s="222"/>
      <c r="B1887" s="223"/>
      <c r="C1887" s="223"/>
      <c r="D1887" s="223"/>
      <c r="E1887"/>
      <c r="F1887" s="224"/>
      <c r="G1887"/>
      <c r="H1887"/>
      <c r="I1887" s="225"/>
      <c r="J1887" s="226"/>
      <c r="K1887"/>
      <c r="L1887"/>
      <c r="M1887"/>
      <c r="N1887"/>
      <c r="O1887" s="224"/>
      <c r="P1887"/>
      <c r="Q1887"/>
      <c r="R1887"/>
      <c r="S1887"/>
      <c r="T1887"/>
      <c r="U1887"/>
      <c r="V1887"/>
      <c r="W1887"/>
      <c r="Z1887"/>
      <c r="AC1887" s="228"/>
      <c r="AD1887"/>
    </row>
    <row r="1888" spans="1:30" ht="27.75" x14ac:dyDescent="0.2">
      <c r="A1888" s="222"/>
      <c r="B1888" s="223"/>
      <c r="C1888" s="223"/>
      <c r="D1888" s="223"/>
      <c r="E1888"/>
      <c r="F1888" s="224"/>
      <c r="G1888"/>
      <c r="H1888"/>
      <c r="I1888" s="225"/>
      <c r="J1888" s="226"/>
      <c r="K1888"/>
      <c r="L1888"/>
      <c r="M1888"/>
      <c r="N1888"/>
      <c r="O1888" s="224"/>
      <c r="P1888"/>
      <c r="Q1888"/>
      <c r="R1888"/>
      <c r="S1888"/>
      <c r="T1888"/>
      <c r="U1888"/>
      <c r="V1888"/>
      <c r="W1888"/>
      <c r="Z1888"/>
      <c r="AC1888" s="228"/>
      <c r="AD1888"/>
    </row>
    <row r="1889" spans="1:31" ht="27.75" x14ac:dyDescent="0.2">
      <c r="A1889" s="222"/>
      <c r="B1889" s="223"/>
      <c r="C1889" s="223"/>
      <c r="D1889" s="223"/>
      <c r="E1889"/>
      <c r="F1889" s="224"/>
      <c r="G1889"/>
      <c r="H1889"/>
      <c r="I1889" s="225"/>
      <c r="J1889" s="226"/>
      <c r="K1889"/>
      <c r="L1889"/>
      <c r="M1889"/>
      <c r="N1889"/>
      <c r="O1889" s="224"/>
      <c r="P1889"/>
      <c r="Q1889"/>
      <c r="R1889"/>
      <c r="S1889"/>
      <c r="T1889"/>
      <c r="U1889"/>
      <c r="V1889"/>
      <c r="W1889"/>
      <c r="Z1889"/>
      <c r="AC1889" s="228"/>
      <c r="AD1889"/>
    </row>
    <row r="1890" spans="1:31" ht="27.75" x14ac:dyDescent="0.2">
      <c r="A1890" s="222"/>
      <c r="B1890" s="223"/>
      <c r="C1890" s="223"/>
      <c r="D1890" s="223"/>
      <c r="E1890"/>
      <c r="F1890" s="224"/>
      <c r="G1890"/>
      <c r="H1890"/>
      <c r="I1890" s="225"/>
      <c r="J1890" s="226"/>
      <c r="K1890"/>
      <c r="L1890"/>
      <c r="M1890"/>
      <c r="N1890"/>
      <c r="O1890" s="224"/>
      <c r="P1890"/>
      <c r="Q1890"/>
      <c r="R1890"/>
      <c r="S1890"/>
      <c r="T1890"/>
      <c r="U1890"/>
      <c r="V1890"/>
      <c r="W1890"/>
      <c r="Z1890"/>
      <c r="AC1890" s="228"/>
      <c r="AD1890"/>
    </row>
    <row r="1891" spans="1:31" ht="27.75" x14ac:dyDescent="0.2">
      <c r="A1891" s="222">
        <v>215693</v>
      </c>
      <c r="B1891" s="223" t="s">
        <v>954</v>
      </c>
      <c r="C1891" s="223" t="s">
        <v>863</v>
      </c>
      <c r="D1891" s="223" t="s">
        <v>493</v>
      </c>
      <c r="E1891" t="s">
        <v>374</v>
      </c>
      <c r="F1891" s="224">
        <v>31771</v>
      </c>
      <c r="G1891" t="s">
        <v>789</v>
      </c>
      <c r="H1891" t="s">
        <v>375</v>
      </c>
      <c r="I1891" s="225" t="s">
        <v>61</v>
      </c>
      <c r="J1891" s="226" t="s">
        <v>376</v>
      </c>
      <c r="K1891">
        <v>2009</v>
      </c>
      <c r="L1891" t="s">
        <v>354</v>
      </c>
      <c r="M1891"/>
      <c r="N1891"/>
      <c r="O1891" s="224"/>
      <c r="P1891"/>
      <c r="Q1891"/>
      <c r="R1891"/>
      <c r="S1891"/>
      <c r="T1891"/>
      <c r="U1891"/>
      <c r="V1891"/>
      <c r="W1891"/>
      <c r="Z1891"/>
      <c r="AC1891" s="228"/>
      <c r="AD1891"/>
      <c r="AE1891" s="53">
        <v>5</v>
      </c>
    </row>
    <row r="1892" spans="1:31" ht="27.75" x14ac:dyDescent="0.2">
      <c r="A1892" s="222"/>
      <c r="B1892" s="223"/>
      <c r="C1892" s="223"/>
      <c r="D1892" s="223"/>
      <c r="E1892"/>
      <c r="F1892" s="224"/>
      <c r="G1892"/>
      <c r="H1892"/>
      <c r="I1892" s="225"/>
      <c r="J1892" s="226"/>
      <c r="K1892"/>
      <c r="L1892"/>
      <c r="M1892"/>
      <c r="N1892"/>
      <c r="O1892" s="224"/>
      <c r="P1892"/>
      <c r="Q1892"/>
      <c r="R1892"/>
      <c r="S1892"/>
      <c r="T1892"/>
      <c r="U1892"/>
      <c r="V1892"/>
      <c r="W1892"/>
      <c r="Z1892"/>
      <c r="AC1892" s="228"/>
      <c r="AD1892"/>
    </row>
    <row r="1893" spans="1:31" ht="27.75" x14ac:dyDescent="0.2">
      <c r="A1893" s="222"/>
      <c r="B1893" s="223"/>
      <c r="C1893" s="223"/>
      <c r="D1893" s="223"/>
      <c r="E1893"/>
      <c r="F1893" s="224"/>
      <c r="G1893"/>
      <c r="H1893"/>
      <c r="I1893" s="225"/>
      <c r="J1893" s="226"/>
      <c r="K1893"/>
      <c r="L1893"/>
      <c r="M1893"/>
      <c r="N1893"/>
      <c r="O1893" s="224"/>
      <c r="P1893"/>
      <c r="Q1893"/>
      <c r="R1893"/>
      <c r="S1893"/>
      <c r="T1893"/>
      <c r="U1893"/>
      <c r="V1893"/>
      <c r="W1893"/>
      <c r="Z1893"/>
      <c r="AC1893" s="228"/>
      <c r="AD1893"/>
    </row>
    <row r="1894" spans="1:31" ht="27.75" x14ac:dyDescent="0.2">
      <c r="A1894" s="222"/>
      <c r="B1894" s="223"/>
      <c r="C1894" s="223"/>
      <c r="D1894" s="223"/>
      <c r="E1894"/>
      <c r="F1894" s="224"/>
      <c r="G1894"/>
      <c r="H1894"/>
      <c r="I1894" s="225"/>
      <c r="J1894" s="226"/>
      <c r="K1894"/>
      <c r="L1894"/>
      <c r="M1894"/>
      <c r="N1894"/>
      <c r="O1894" s="224"/>
      <c r="P1894"/>
      <c r="Q1894"/>
      <c r="R1894"/>
      <c r="S1894"/>
      <c r="T1894"/>
      <c r="U1894"/>
      <c r="V1894"/>
      <c r="W1894"/>
      <c r="Z1894"/>
      <c r="AC1894" s="228"/>
      <c r="AD1894"/>
    </row>
    <row r="1895" spans="1:31" ht="27.75" x14ac:dyDescent="0.2">
      <c r="A1895" s="222"/>
      <c r="B1895" s="223"/>
      <c r="C1895" s="223"/>
      <c r="D1895" s="223"/>
      <c r="E1895"/>
      <c r="F1895" s="224"/>
      <c r="G1895"/>
      <c r="H1895"/>
      <c r="I1895" s="225"/>
      <c r="J1895" s="226"/>
      <c r="K1895"/>
      <c r="L1895"/>
      <c r="M1895"/>
      <c r="N1895"/>
      <c r="O1895" s="224"/>
      <c r="P1895"/>
      <c r="Q1895"/>
      <c r="R1895"/>
      <c r="S1895"/>
      <c r="T1895"/>
      <c r="U1895"/>
      <c r="V1895"/>
      <c r="W1895"/>
      <c r="Z1895"/>
      <c r="AC1895" s="228"/>
      <c r="AD1895"/>
    </row>
    <row r="1896" spans="1:31" ht="27.75" x14ac:dyDescent="0.2">
      <c r="A1896" s="222"/>
      <c r="B1896" s="223"/>
      <c r="C1896" s="223"/>
      <c r="D1896" s="223"/>
      <c r="E1896"/>
      <c r="F1896" s="224"/>
      <c r="G1896"/>
      <c r="H1896"/>
      <c r="I1896" s="225"/>
      <c r="J1896" s="226"/>
      <c r="K1896"/>
      <c r="L1896"/>
      <c r="M1896"/>
      <c r="N1896"/>
      <c r="O1896" s="224"/>
      <c r="P1896"/>
      <c r="Q1896"/>
      <c r="R1896"/>
      <c r="S1896"/>
      <c r="T1896"/>
      <c r="U1896"/>
      <c r="V1896"/>
      <c r="W1896"/>
      <c r="Z1896"/>
      <c r="AC1896" s="228"/>
      <c r="AD1896"/>
    </row>
    <row r="1897" spans="1:31" ht="27.75" x14ac:dyDescent="0.2">
      <c r="A1897" s="222"/>
      <c r="B1897" s="223"/>
      <c r="C1897" s="223"/>
      <c r="D1897" s="223"/>
      <c r="E1897"/>
      <c r="F1897" s="224"/>
      <c r="G1897"/>
      <c r="H1897"/>
      <c r="I1897" s="225"/>
      <c r="J1897" s="226"/>
      <c r="K1897"/>
      <c r="L1897"/>
      <c r="M1897"/>
      <c r="N1897"/>
      <c r="O1897" s="224"/>
      <c r="P1897"/>
      <c r="Q1897"/>
      <c r="R1897"/>
      <c r="S1897"/>
      <c r="T1897"/>
      <c r="U1897"/>
      <c r="V1897"/>
      <c r="W1897"/>
      <c r="Z1897"/>
      <c r="AC1897" s="228"/>
      <c r="AD1897"/>
    </row>
    <row r="1898" spans="1:31" ht="27.75" x14ac:dyDescent="0.2">
      <c r="A1898" s="222">
        <v>215700</v>
      </c>
      <c r="B1898" s="223" t="s">
        <v>1201</v>
      </c>
      <c r="C1898" s="223" t="s">
        <v>68</v>
      </c>
      <c r="D1898" s="223" t="s">
        <v>420</v>
      </c>
      <c r="E1898" t="s">
        <v>374</v>
      </c>
      <c r="F1898" s="224">
        <v>36802</v>
      </c>
      <c r="G1898" t="s">
        <v>789</v>
      </c>
      <c r="H1898" t="s">
        <v>375</v>
      </c>
      <c r="I1898" s="225" t="s">
        <v>61</v>
      </c>
      <c r="J1898" s="226">
        <v>0</v>
      </c>
      <c r="K1898">
        <v>0</v>
      </c>
      <c r="L1898">
        <v>0</v>
      </c>
      <c r="M1898"/>
      <c r="N1898"/>
      <c r="O1898" s="224"/>
      <c r="P1898"/>
      <c r="Q1898"/>
      <c r="R1898"/>
      <c r="S1898"/>
      <c r="T1898"/>
      <c r="U1898"/>
      <c r="V1898"/>
      <c r="W1898"/>
      <c r="Z1898"/>
      <c r="AC1898" s="228"/>
      <c r="AD1898"/>
      <c r="AE1898" s="53">
        <v>5</v>
      </c>
    </row>
    <row r="1899" spans="1:31" ht="27.75" x14ac:dyDescent="0.2">
      <c r="A1899" s="222"/>
      <c r="B1899" s="223"/>
      <c r="C1899" s="223"/>
      <c r="D1899" s="223"/>
      <c r="E1899"/>
      <c r="F1899" s="224"/>
      <c r="G1899"/>
      <c r="H1899"/>
      <c r="I1899" s="225"/>
      <c r="J1899" s="226"/>
      <c r="K1899"/>
      <c r="L1899"/>
      <c r="M1899"/>
      <c r="N1899"/>
      <c r="O1899" s="224"/>
      <c r="P1899"/>
      <c r="Q1899"/>
      <c r="R1899"/>
      <c r="S1899"/>
      <c r="T1899"/>
      <c r="U1899"/>
      <c r="V1899"/>
      <c r="W1899"/>
      <c r="Z1899"/>
      <c r="AC1899" s="228"/>
      <c r="AD1899"/>
    </row>
    <row r="1900" spans="1:31" ht="27.75" x14ac:dyDescent="0.2">
      <c r="A1900" s="222"/>
      <c r="B1900" s="223"/>
      <c r="C1900" s="223"/>
      <c r="D1900" s="223"/>
      <c r="E1900"/>
      <c r="F1900" s="224"/>
      <c r="G1900"/>
      <c r="H1900"/>
      <c r="I1900" s="225"/>
      <c r="J1900" s="226"/>
      <c r="K1900"/>
      <c r="L1900"/>
      <c r="M1900"/>
      <c r="N1900"/>
      <c r="O1900" s="224"/>
      <c r="P1900"/>
      <c r="Q1900"/>
      <c r="R1900"/>
      <c r="S1900"/>
      <c r="T1900"/>
      <c r="U1900"/>
      <c r="V1900"/>
      <c r="W1900"/>
      <c r="Z1900"/>
      <c r="AC1900" s="228"/>
      <c r="AD1900"/>
    </row>
    <row r="1901" spans="1:31" ht="27.75" x14ac:dyDescent="0.2">
      <c r="A1901" s="222"/>
      <c r="B1901" s="223"/>
      <c r="C1901" s="223"/>
      <c r="D1901" s="223"/>
      <c r="E1901"/>
      <c r="F1901" s="224"/>
      <c r="G1901"/>
      <c r="H1901"/>
      <c r="I1901" s="225"/>
      <c r="J1901" s="226"/>
      <c r="K1901"/>
      <c r="L1901"/>
      <c r="M1901"/>
      <c r="N1901"/>
      <c r="O1901" s="224"/>
      <c r="P1901"/>
      <c r="Q1901"/>
      <c r="R1901"/>
      <c r="S1901"/>
      <c r="T1901"/>
      <c r="U1901"/>
      <c r="V1901"/>
      <c r="W1901"/>
      <c r="Z1901"/>
      <c r="AC1901" s="228"/>
      <c r="AD1901"/>
    </row>
    <row r="1902" spans="1:31" ht="27.75" x14ac:dyDescent="0.2">
      <c r="A1902" s="222">
        <v>215705</v>
      </c>
      <c r="B1902" s="223" t="s">
        <v>985</v>
      </c>
      <c r="C1902" s="223" t="s">
        <v>68</v>
      </c>
      <c r="D1902" s="223" t="s">
        <v>698</v>
      </c>
      <c r="E1902" t="s">
        <v>374</v>
      </c>
      <c r="F1902" s="224">
        <v>33022</v>
      </c>
      <c r="G1902" t="s">
        <v>367</v>
      </c>
      <c r="H1902" t="s">
        <v>375</v>
      </c>
      <c r="I1902" s="225" t="s">
        <v>61</v>
      </c>
      <c r="J1902" s="226" t="s">
        <v>353</v>
      </c>
      <c r="K1902">
        <v>2009</v>
      </c>
      <c r="L1902" t="s">
        <v>354</v>
      </c>
      <c r="M1902"/>
      <c r="N1902"/>
      <c r="O1902" s="224"/>
      <c r="P1902"/>
      <c r="Q1902"/>
      <c r="R1902"/>
      <c r="S1902"/>
      <c r="T1902"/>
      <c r="U1902"/>
      <c r="V1902"/>
      <c r="W1902"/>
      <c r="Z1902"/>
      <c r="AC1902" s="227"/>
      <c r="AD1902"/>
      <c r="AE1902" s="53">
        <v>6</v>
      </c>
    </row>
    <row r="1903" spans="1:31" ht="27.75" x14ac:dyDescent="0.2">
      <c r="A1903" s="222"/>
      <c r="B1903" s="223"/>
      <c r="C1903" s="223"/>
      <c r="D1903" s="223"/>
      <c r="E1903"/>
      <c r="F1903" s="224"/>
      <c r="G1903"/>
      <c r="H1903"/>
      <c r="I1903" s="225"/>
      <c r="J1903" s="226"/>
      <c r="K1903"/>
      <c r="L1903"/>
      <c r="M1903"/>
      <c r="N1903"/>
      <c r="O1903" s="224"/>
      <c r="P1903"/>
      <c r="Q1903"/>
      <c r="R1903"/>
      <c r="S1903"/>
      <c r="T1903"/>
      <c r="U1903"/>
      <c r="V1903"/>
      <c r="W1903"/>
      <c r="Z1903"/>
      <c r="AC1903" s="228"/>
      <c r="AD1903"/>
    </row>
    <row r="1904" spans="1:31" ht="27.75" x14ac:dyDescent="0.2">
      <c r="A1904" s="222"/>
      <c r="B1904" s="223"/>
      <c r="C1904" s="223"/>
      <c r="D1904" s="223"/>
      <c r="E1904"/>
      <c r="F1904" s="224"/>
      <c r="G1904"/>
      <c r="H1904"/>
      <c r="I1904" s="225"/>
      <c r="J1904" s="226"/>
      <c r="K1904"/>
      <c r="L1904"/>
      <c r="M1904"/>
      <c r="N1904"/>
      <c r="O1904" s="224"/>
      <c r="P1904"/>
      <c r="Q1904"/>
      <c r="R1904"/>
      <c r="S1904"/>
      <c r="T1904"/>
      <c r="U1904"/>
      <c r="V1904"/>
      <c r="W1904"/>
      <c r="Z1904"/>
      <c r="AC1904" s="228"/>
      <c r="AD1904"/>
    </row>
    <row r="1905" spans="1:30" ht="27.75" x14ac:dyDescent="0.2">
      <c r="A1905" s="222"/>
      <c r="B1905" s="223"/>
      <c r="C1905" s="223"/>
      <c r="D1905" s="223"/>
      <c r="E1905"/>
      <c r="F1905" s="224"/>
      <c r="G1905"/>
      <c r="H1905"/>
      <c r="I1905" s="225"/>
      <c r="J1905" s="226"/>
      <c r="K1905"/>
      <c r="L1905"/>
      <c r="M1905"/>
      <c r="N1905"/>
      <c r="O1905" s="224"/>
      <c r="P1905"/>
      <c r="Q1905"/>
      <c r="R1905"/>
      <c r="S1905"/>
      <c r="T1905"/>
      <c r="U1905"/>
      <c r="V1905"/>
      <c r="W1905"/>
      <c r="Z1905"/>
      <c r="AC1905" s="228"/>
      <c r="AD1905"/>
    </row>
    <row r="1906" spans="1:30" ht="27.75" x14ac:dyDescent="0.2">
      <c r="A1906" s="222"/>
      <c r="B1906" s="223"/>
      <c r="C1906" s="223"/>
      <c r="D1906" s="223"/>
      <c r="E1906"/>
      <c r="F1906" s="224"/>
      <c r="G1906"/>
      <c r="H1906"/>
      <c r="I1906" s="225"/>
      <c r="J1906" s="226"/>
      <c r="K1906"/>
      <c r="L1906"/>
      <c r="M1906"/>
      <c r="N1906"/>
      <c r="O1906" s="224"/>
      <c r="P1906"/>
      <c r="Q1906"/>
      <c r="R1906"/>
      <c r="S1906"/>
      <c r="T1906"/>
      <c r="U1906"/>
      <c r="V1906"/>
      <c r="W1906"/>
      <c r="Z1906"/>
      <c r="AC1906" s="228"/>
      <c r="AD1906"/>
    </row>
    <row r="1907" spans="1:30" ht="27.75" x14ac:dyDescent="0.2">
      <c r="A1907" s="222"/>
      <c r="B1907" s="223"/>
      <c r="C1907" s="223"/>
      <c r="D1907" s="223"/>
      <c r="E1907"/>
      <c r="F1907" s="224"/>
      <c r="G1907"/>
      <c r="H1907"/>
      <c r="I1907" s="225"/>
      <c r="J1907" s="226"/>
      <c r="K1907"/>
      <c r="L1907"/>
      <c r="M1907"/>
      <c r="N1907"/>
      <c r="O1907" s="224"/>
      <c r="P1907"/>
      <c r="Q1907"/>
      <c r="R1907"/>
      <c r="S1907"/>
      <c r="T1907"/>
      <c r="U1907"/>
      <c r="V1907"/>
      <c r="W1907"/>
      <c r="Z1907"/>
      <c r="AC1907" s="228"/>
      <c r="AD1907"/>
    </row>
    <row r="1908" spans="1:30" ht="27.75" x14ac:dyDescent="0.2">
      <c r="A1908" s="222"/>
      <c r="B1908" s="223"/>
      <c r="C1908" s="223"/>
      <c r="D1908" s="223"/>
      <c r="E1908"/>
      <c r="F1908" s="224"/>
      <c r="G1908"/>
      <c r="H1908"/>
      <c r="I1908" s="225"/>
      <c r="J1908" s="226"/>
      <c r="K1908"/>
      <c r="L1908"/>
      <c r="M1908"/>
      <c r="N1908"/>
      <c r="O1908" s="224"/>
      <c r="P1908"/>
      <c r="Q1908"/>
      <c r="R1908"/>
      <c r="S1908"/>
      <c r="T1908"/>
      <c r="U1908"/>
      <c r="V1908"/>
      <c r="W1908"/>
      <c r="Z1908"/>
      <c r="AC1908" s="228"/>
      <c r="AD1908"/>
    </row>
    <row r="1909" spans="1:30" ht="27.75" x14ac:dyDescent="0.2">
      <c r="A1909" s="222"/>
      <c r="B1909" s="223"/>
      <c r="C1909" s="223"/>
      <c r="D1909" s="223"/>
      <c r="E1909"/>
      <c r="F1909" s="224"/>
      <c r="G1909"/>
      <c r="H1909"/>
      <c r="I1909" s="225"/>
      <c r="J1909" s="226"/>
      <c r="K1909"/>
      <c r="L1909"/>
      <c r="M1909"/>
      <c r="N1909"/>
      <c r="O1909" s="224"/>
      <c r="P1909"/>
      <c r="Q1909"/>
      <c r="R1909"/>
      <c r="S1909"/>
      <c r="T1909"/>
      <c r="U1909"/>
      <c r="V1909"/>
      <c r="W1909"/>
      <c r="Z1909"/>
      <c r="AC1909" s="228"/>
      <c r="AD1909"/>
    </row>
    <row r="1910" spans="1:30" ht="27.75" x14ac:dyDescent="0.2">
      <c r="A1910" s="222"/>
      <c r="B1910" s="223"/>
      <c r="C1910" s="223"/>
      <c r="D1910" s="223"/>
      <c r="E1910"/>
      <c r="F1910" s="224"/>
      <c r="G1910"/>
      <c r="H1910"/>
      <c r="I1910" s="225"/>
      <c r="J1910" s="226"/>
      <c r="K1910"/>
      <c r="L1910"/>
      <c r="M1910"/>
      <c r="N1910"/>
      <c r="O1910" s="224"/>
      <c r="P1910"/>
      <c r="Q1910"/>
      <c r="R1910"/>
      <c r="S1910"/>
      <c r="T1910"/>
      <c r="U1910"/>
      <c r="V1910"/>
      <c r="W1910"/>
      <c r="Z1910"/>
      <c r="AC1910" s="228"/>
      <c r="AD1910"/>
    </row>
    <row r="1911" spans="1:30" ht="27.75" x14ac:dyDescent="0.2">
      <c r="A1911" s="222"/>
      <c r="B1911" s="223"/>
      <c r="C1911" s="223"/>
      <c r="D1911" s="223"/>
      <c r="E1911"/>
      <c r="F1911" s="224"/>
      <c r="G1911"/>
      <c r="H1911"/>
      <c r="I1911" s="225"/>
      <c r="J1911" s="226"/>
      <c r="K1911"/>
      <c r="L1911"/>
      <c r="M1911"/>
      <c r="N1911"/>
      <c r="O1911" s="224"/>
      <c r="P1911"/>
      <c r="Q1911"/>
      <c r="R1911"/>
      <c r="S1911"/>
      <c r="T1911"/>
      <c r="U1911"/>
      <c r="V1911"/>
      <c r="W1911"/>
      <c r="Z1911"/>
      <c r="AC1911" s="228"/>
      <c r="AD1911"/>
    </row>
    <row r="1912" spans="1:30" ht="27.75" x14ac:dyDescent="0.2">
      <c r="A1912" s="222"/>
      <c r="B1912" s="223"/>
      <c r="C1912" s="223"/>
      <c r="D1912" s="223"/>
      <c r="E1912"/>
      <c r="F1912" s="224"/>
      <c r="G1912"/>
      <c r="H1912"/>
      <c r="I1912" s="225"/>
      <c r="J1912" s="226"/>
      <c r="K1912"/>
      <c r="L1912"/>
      <c r="M1912"/>
      <c r="N1912"/>
      <c r="O1912" s="224"/>
      <c r="P1912"/>
      <c r="Q1912"/>
      <c r="R1912"/>
      <c r="S1912"/>
      <c r="T1912"/>
      <c r="U1912"/>
      <c r="V1912"/>
      <c r="W1912"/>
      <c r="Z1912"/>
      <c r="AC1912" s="228"/>
      <c r="AD1912"/>
    </row>
    <row r="1913" spans="1:30" ht="27.75" x14ac:dyDescent="0.2">
      <c r="A1913" s="222"/>
      <c r="B1913" s="223"/>
      <c r="C1913" s="223"/>
      <c r="D1913" s="223"/>
      <c r="E1913"/>
      <c r="F1913" s="224"/>
      <c r="G1913"/>
      <c r="H1913"/>
      <c r="I1913" s="225"/>
      <c r="J1913" s="226"/>
      <c r="K1913"/>
      <c r="L1913"/>
      <c r="M1913"/>
      <c r="N1913"/>
      <c r="O1913" s="224"/>
      <c r="P1913"/>
      <c r="Q1913"/>
      <c r="R1913"/>
      <c r="S1913"/>
      <c r="T1913"/>
      <c r="U1913"/>
      <c r="V1913"/>
      <c r="W1913"/>
      <c r="Z1913"/>
      <c r="AC1913" s="228"/>
      <c r="AD1913"/>
    </row>
    <row r="1914" spans="1:30" ht="27.75" x14ac:dyDescent="0.2">
      <c r="A1914" s="222"/>
      <c r="B1914" s="243"/>
      <c r="C1914" s="223"/>
      <c r="D1914" s="223"/>
      <c r="E1914"/>
      <c r="F1914" s="224"/>
      <c r="G1914"/>
      <c r="H1914"/>
      <c r="I1914" s="225"/>
      <c r="J1914" s="226"/>
      <c r="K1914"/>
      <c r="L1914"/>
      <c r="M1914"/>
      <c r="N1914"/>
      <c r="O1914" s="224"/>
      <c r="P1914"/>
      <c r="Q1914"/>
      <c r="R1914"/>
      <c r="S1914"/>
      <c r="T1914"/>
      <c r="U1914"/>
      <c r="V1914"/>
      <c r="W1914"/>
      <c r="Z1914"/>
      <c r="AC1914" s="228"/>
      <c r="AD1914"/>
    </row>
    <row r="1915" spans="1:30" ht="27.75" x14ac:dyDescent="0.2">
      <c r="A1915" s="222"/>
      <c r="B1915" s="223"/>
      <c r="C1915" s="223"/>
      <c r="D1915" s="223"/>
      <c r="E1915"/>
      <c r="F1915" s="224"/>
      <c r="G1915"/>
      <c r="H1915"/>
      <c r="I1915" s="225"/>
      <c r="J1915" s="226"/>
      <c r="K1915"/>
      <c r="L1915"/>
      <c r="M1915"/>
      <c r="N1915"/>
      <c r="O1915" s="224"/>
      <c r="P1915"/>
      <c r="Q1915"/>
      <c r="R1915"/>
      <c r="S1915"/>
      <c r="T1915"/>
      <c r="U1915"/>
      <c r="V1915"/>
      <c r="W1915"/>
      <c r="Z1915"/>
      <c r="AC1915" s="228"/>
      <c r="AD1915"/>
    </row>
    <row r="1916" spans="1:30" ht="27.75" x14ac:dyDescent="0.2">
      <c r="A1916" s="222"/>
      <c r="B1916" s="223"/>
      <c r="C1916" s="223"/>
      <c r="D1916" s="223"/>
      <c r="E1916"/>
      <c r="F1916" s="224"/>
      <c r="G1916"/>
      <c r="H1916"/>
      <c r="I1916" s="225"/>
      <c r="J1916" s="226"/>
      <c r="K1916"/>
      <c r="L1916"/>
      <c r="M1916"/>
      <c r="N1916"/>
      <c r="O1916" s="224"/>
      <c r="P1916"/>
      <c r="Q1916"/>
      <c r="R1916"/>
      <c r="S1916"/>
      <c r="T1916"/>
      <c r="U1916"/>
      <c r="V1916"/>
      <c r="W1916"/>
      <c r="Z1916"/>
      <c r="AC1916" s="228"/>
      <c r="AD1916"/>
    </row>
    <row r="1917" spans="1:30" ht="27.75" x14ac:dyDescent="0.2">
      <c r="A1917" s="222"/>
      <c r="B1917" s="223"/>
      <c r="C1917" s="223"/>
      <c r="D1917" s="223"/>
      <c r="E1917"/>
      <c r="F1917" s="224"/>
      <c r="G1917"/>
      <c r="H1917"/>
      <c r="I1917" s="225"/>
      <c r="J1917" s="226"/>
      <c r="K1917"/>
      <c r="L1917"/>
      <c r="M1917"/>
      <c r="N1917"/>
      <c r="O1917" s="224"/>
      <c r="P1917"/>
      <c r="Q1917"/>
      <c r="R1917"/>
      <c r="S1917"/>
      <c r="T1917"/>
      <c r="U1917"/>
      <c r="V1917"/>
      <c r="W1917"/>
      <c r="Z1917"/>
      <c r="AC1917" s="228"/>
      <c r="AD1917"/>
    </row>
    <row r="1918" spans="1:30" ht="27.75" x14ac:dyDescent="0.2">
      <c r="A1918" s="222"/>
      <c r="B1918" s="223"/>
      <c r="C1918" s="223"/>
      <c r="D1918" s="223"/>
      <c r="E1918"/>
      <c r="F1918" s="224"/>
      <c r="G1918"/>
      <c r="H1918"/>
      <c r="I1918" s="225"/>
      <c r="J1918" s="226"/>
      <c r="K1918"/>
      <c r="L1918"/>
      <c r="M1918"/>
      <c r="N1918"/>
      <c r="O1918" s="224"/>
      <c r="P1918"/>
      <c r="Q1918"/>
      <c r="R1918"/>
      <c r="S1918"/>
      <c r="T1918"/>
      <c r="U1918"/>
      <c r="V1918"/>
      <c r="W1918"/>
      <c r="Z1918"/>
      <c r="AC1918" s="228"/>
      <c r="AD1918"/>
    </row>
    <row r="1919" spans="1:30" ht="27.75" x14ac:dyDescent="0.2">
      <c r="A1919" s="222"/>
      <c r="B1919" s="223"/>
      <c r="C1919" s="223"/>
      <c r="D1919" s="223"/>
      <c r="E1919"/>
      <c r="F1919" s="224"/>
      <c r="G1919"/>
      <c r="H1919"/>
      <c r="I1919" s="225"/>
      <c r="J1919" s="226"/>
      <c r="K1919"/>
      <c r="L1919"/>
      <c r="M1919"/>
      <c r="N1919"/>
      <c r="O1919" s="224"/>
      <c r="P1919"/>
      <c r="Q1919"/>
      <c r="R1919"/>
      <c r="S1919"/>
      <c r="T1919"/>
      <c r="U1919"/>
      <c r="V1919"/>
      <c r="W1919"/>
      <c r="Z1919"/>
      <c r="AC1919" s="228"/>
      <c r="AD1919"/>
    </row>
    <row r="1920" spans="1:30" ht="27.75" x14ac:dyDescent="0.2">
      <c r="A1920" s="222"/>
      <c r="B1920" s="223"/>
      <c r="C1920" s="223"/>
      <c r="D1920" s="223"/>
      <c r="E1920"/>
      <c r="F1920" s="224"/>
      <c r="G1920"/>
      <c r="H1920"/>
      <c r="I1920" s="225"/>
      <c r="J1920" s="226"/>
      <c r="K1920"/>
      <c r="L1920"/>
      <c r="M1920"/>
      <c r="N1920"/>
      <c r="O1920" s="224"/>
      <c r="P1920"/>
      <c r="Q1920"/>
      <c r="R1920"/>
      <c r="S1920"/>
      <c r="T1920"/>
      <c r="U1920"/>
      <c r="V1920"/>
      <c r="W1920"/>
      <c r="Z1920"/>
      <c r="AC1920" s="228"/>
      <c r="AD1920"/>
    </row>
    <row r="1921" spans="1:31" ht="27.75" x14ac:dyDescent="0.2">
      <c r="A1921" s="222"/>
      <c r="B1921" s="223"/>
      <c r="C1921" s="223"/>
      <c r="D1921" s="223"/>
      <c r="E1921"/>
      <c r="F1921" s="224"/>
      <c r="G1921"/>
      <c r="H1921"/>
      <c r="I1921" s="225"/>
      <c r="J1921" s="226"/>
      <c r="K1921"/>
      <c r="L1921"/>
      <c r="M1921"/>
      <c r="N1921"/>
      <c r="O1921" s="224"/>
      <c r="P1921"/>
      <c r="Q1921"/>
      <c r="R1921"/>
      <c r="S1921"/>
      <c r="T1921"/>
      <c r="U1921"/>
      <c r="V1921"/>
      <c r="W1921"/>
      <c r="Z1921"/>
      <c r="AC1921" s="228"/>
      <c r="AD1921"/>
    </row>
    <row r="1922" spans="1:31" ht="27.75" x14ac:dyDescent="0.2">
      <c r="A1922" s="222"/>
      <c r="B1922" s="223"/>
      <c r="C1922" s="223"/>
      <c r="D1922" s="223"/>
      <c r="E1922"/>
      <c r="F1922" s="224"/>
      <c r="G1922"/>
      <c r="H1922"/>
      <c r="I1922" s="225"/>
      <c r="J1922" s="226"/>
      <c r="K1922"/>
      <c r="L1922"/>
      <c r="M1922"/>
      <c r="N1922"/>
      <c r="O1922" s="224"/>
      <c r="P1922"/>
      <c r="Q1922"/>
      <c r="R1922"/>
      <c r="S1922"/>
      <c r="T1922"/>
      <c r="U1922"/>
      <c r="V1922"/>
      <c r="W1922"/>
      <c r="Z1922"/>
      <c r="AC1922" s="228"/>
      <c r="AD1922"/>
    </row>
    <row r="1923" spans="1:31" ht="27.75" x14ac:dyDescent="0.2">
      <c r="A1923" s="222"/>
      <c r="B1923" s="223"/>
      <c r="C1923" s="223"/>
      <c r="D1923" s="223"/>
      <c r="E1923"/>
      <c r="F1923" s="224"/>
      <c r="G1923"/>
      <c r="H1923"/>
      <c r="I1923" s="225"/>
      <c r="J1923" s="226"/>
      <c r="K1923"/>
      <c r="L1923"/>
      <c r="M1923"/>
      <c r="N1923"/>
      <c r="O1923" s="224"/>
      <c r="P1923"/>
      <c r="Q1923"/>
      <c r="R1923"/>
      <c r="S1923"/>
      <c r="T1923"/>
      <c r="U1923"/>
      <c r="V1923"/>
      <c r="W1923"/>
      <c r="Z1923"/>
      <c r="AC1923" s="228"/>
      <c r="AD1923"/>
    </row>
    <row r="1924" spans="1:31" ht="27.75" x14ac:dyDescent="0.2">
      <c r="A1924" s="222"/>
      <c r="B1924" s="223"/>
      <c r="C1924" s="223"/>
      <c r="D1924" s="223"/>
      <c r="E1924"/>
      <c r="F1924" s="224"/>
      <c r="G1924"/>
      <c r="H1924"/>
      <c r="I1924" s="225"/>
      <c r="J1924" s="226"/>
      <c r="K1924"/>
      <c r="L1924"/>
      <c r="M1924"/>
      <c r="N1924"/>
      <c r="O1924" s="224"/>
      <c r="P1924"/>
      <c r="Q1924"/>
      <c r="R1924"/>
      <c r="S1924"/>
      <c r="T1924"/>
      <c r="U1924"/>
      <c r="V1924"/>
      <c r="W1924"/>
      <c r="Z1924"/>
      <c r="AC1924" s="228"/>
      <c r="AD1924"/>
    </row>
    <row r="1925" spans="1:31" ht="27.75" x14ac:dyDescent="0.2">
      <c r="A1925" s="222">
        <v>215732</v>
      </c>
      <c r="B1925" s="223" t="s">
        <v>1058</v>
      </c>
      <c r="C1925" s="223" t="s">
        <v>512</v>
      </c>
      <c r="D1925" s="223" t="s">
        <v>518</v>
      </c>
      <c r="E1925" t="s">
        <v>374</v>
      </c>
      <c r="F1925" s="224">
        <v>34700</v>
      </c>
      <c r="G1925" t="s">
        <v>592</v>
      </c>
      <c r="H1925" t="s">
        <v>375</v>
      </c>
      <c r="I1925" s="225" t="s">
        <v>61</v>
      </c>
      <c r="J1925" s="226" t="s">
        <v>376</v>
      </c>
      <c r="K1925">
        <v>2012</v>
      </c>
      <c r="L1925" t="s">
        <v>365</v>
      </c>
      <c r="M1925"/>
      <c r="N1925"/>
      <c r="O1925" s="224"/>
      <c r="P1925"/>
      <c r="Q1925"/>
      <c r="R1925"/>
      <c r="S1925"/>
      <c r="T1925"/>
      <c r="U1925"/>
      <c r="V1925"/>
      <c r="W1925"/>
      <c r="Z1925"/>
      <c r="AC1925" s="228"/>
      <c r="AD1925"/>
      <c r="AE1925" s="53">
        <v>5</v>
      </c>
    </row>
    <row r="1926" spans="1:31" ht="27.75" x14ac:dyDescent="0.2">
      <c r="A1926" s="222"/>
      <c r="B1926" s="223"/>
      <c r="C1926" s="223"/>
      <c r="D1926" s="223"/>
      <c r="E1926"/>
      <c r="F1926" s="224"/>
      <c r="G1926"/>
      <c r="H1926"/>
      <c r="I1926" s="225"/>
      <c r="J1926" s="226"/>
      <c r="K1926"/>
      <c r="L1926"/>
      <c r="M1926"/>
      <c r="N1926"/>
      <c r="O1926" s="224"/>
      <c r="P1926"/>
      <c r="Q1926"/>
      <c r="R1926"/>
      <c r="S1926"/>
      <c r="T1926"/>
      <c r="U1926"/>
      <c r="V1926"/>
      <c r="W1926"/>
      <c r="Z1926"/>
      <c r="AC1926" s="228"/>
      <c r="AD1926"/>
    </row>
    <row r="1927" spans="1:31" ht="27.75" x14ac:dyDescent="0.2">
      <c r="A1927" s="222"/>
      <c r="B1927" s="223"/>
      <c r="C1927" s="223"/>
      <c r="D1927" s="223"/>
      <c r="E1927"/>
      <c r="F1927" s="224"/>
      <c r="G1927"/>
      <c r="H1927"/>
      <c r="I1927" s="225"/>
      <c r="J1927" s="226"/>
      <c r="K1927"/>
      <c r="L1927"/>
      <c r="M1927"/>
      <c r="N1927"/>
      <c r="O1927" s="224"/>
      <c r="P1927"/>
      <c r="Q1927"/>
      <c r="R1927"/>
      <c r="S1927"/>
      <c r="T1927"/>
      <c r="U1927"/>
      <c r="V1927"/>
      <c r="W1927"/>
      <c r="Z1927"/>
      <c r="AC1927" s="228"/>
      <c r="AD1927"/>
    </row>
    <row r="1928" spans="1:31" ht="27.75" x14ac:dyDescent="0.2">
      <c r="A1928" s="222">
        <v>215735</v>
      </c>
      <c r="B1928" s="223" t="s">
        <v>1150</v>
      </c>
      <c r="C1928" s="223" t="s">
        <v>125</v>
      </c>
      <c r="D1928" s="223" t="s">
        <v>233</v>
      </c>
      <c r="E1928" t="s">
        <v>374</v>
      </c>
      <c r="F1928" s="224">
        <v>35929</v>
      </c>
      <c r="G1928" t="s">
        <v>789</v>
      </c>
      <c r="H1928" t="s">
        <v>375</v>
      </c>
      <c r="I1928" s="225" t="s">
        <v>61</v>
      </c>
      <c r="J1928" s="226" t="s">
        <v>376</v>
      </c>
      <c r="K1928">
        <v>2017</v>
      </c>
      <c r="L1928" t="s">
        <v>352</v>
      </c>
      <c r="M1928"/>
      <c r="N1928"/>
      <c r="O1928" s="224"/>
      <c r="P1928"/>
      <c r="Q1928"/>
      <c r="R1928"/>
      <c r="S1928"/>
      <c r="T1928"/>
      <c r="U1928"/>
      <c r="V1928"/>
      <c r="W1928"/>
      <c r="Z1928"/>
      <c r="AC1928" s="227"/>
      <c r="AD1928"/>
      <c r="AE1928" s="53">
        <v>6</v>
      </c>
    </row>
    <row r="1929" spans="1:31" ht="27.75" x14ac:dyDescent="0.2">
      <c r="A1929" s="222">
        <v>215736</v>
      </c>
      <c r="B1929" s="223" t="s">
        <v>1192</v>
      </c>
      <c r="C1929" s="223" t="s">
        <v>2137</v>
      </c>
      <c r="D1929" s="223" t="s">
        <v>510</v>
      </c>
      <c r="E1929" t="s">
        <v>374</v>
      </c>
      <c r="F1929" s="224">
        <v>36416</v>
      </c>
      <c r="G1929" t="s">
        <v>789</v>
      </c>
      <c r="H1929" t="s">
        <v>375</v>
      </c>
      <c r="I1929" s="225" t="s">
        <v>61</v>
      </c>
      <c r="J1929" s="226" t="s">
        <v>353</v>
      </c>
      <c r="K1929">
        <v>2017</v>
      </c>
      <c r="L1929" t="s">
        <v>352</v>
      </c>
      <c r="M1929"/>
      <c r="N1929"/>
      <c r="O1929" s="224"/>
      <c r="P1929"/>
      <c r="Q1929"/>
      <c r="R1929"/>
      <c r="S1929"/>
      <c r="T1929"/>
      <c r="U1929"/>
      <c r="V1929"/>
      <c r="W1929"/>
      <c r="Z1929"/>
      <c r="AC1929" s="228"/>
      <c r="AD1929"/>
      <c r="AE1929" s="53">
        <v>5</v>
      </c>
    </row>
    <row r="1930" spans="1:31" ht="27.75" x14ac:dyDescent="0.2">
      <c r="A1930" s="222"/>
      <c r="B1930" s="223"/>
      <c r="C1930" s="223"/>
      <c r="D1930" s="223"/>
      <c r="E1930"/>
      <c r="F1930" s="224"/>
      <c r="G1930"/>
      <c r="H1930"/>
      <c r="I1930" s="225"/>
      <c r="J1930" s="226"/>
      <c r="K1930"/>
      <c r="L1930"/>
      <c r="M1930"/>
      <c r="N1930"/>
      <c r="O1930" s="224"/>
      <c r="P1930"/>
      <c r="Q1930"/>
      <c r="R1930"/>
      <c r="S1930"/>
      <c r="T1930"/>
      <c r="U1930"/>
      <c r="V1930"/>
      <c r="W1930"/>
      <c r="Z1930"/>
      <c r="AC1930" s="228"/>
      <c r="AD1930"/>
    </row>
    <row r="1931" spans="1:31" ht="27.75" x14ac:dyDescent="0.2">
      <c r="A1931" s="222"/>
      <c r="B1931" s="223"/>
      <c r="C1931" s="223"/>
      <c r="D1931" s="223"/>
      <c r="E1931"/>
      <c r="F1931" s="224"/>
      <c r="G1931"/>
      <c r="H1931"/>
      <c r="I1931" s="225"/>
      <c r="J1931" s="226"/>
      <c r="K1931"/>
      <c r="L1931"/>
      <c r="M1931"/>
      <c r="N1931"/>
      <c r="O1931" s="224"/>
      <c r="P1931"/>
      <c r="Q1931"/>
      <c r="R1931"/>
      <c r="S1931"/>
      <c r="T1931"/>
      <c r="U1931"/>
      <c r="V1931"/>
      <c r="W1931"/>
      <c r="Z1931"/>
      <c r="AC1931" s="228"/>
      <c r="AD1931"/>
    </row>
    <row r="1932" spans="1:31" ht="27.75" x14ac:dyDescent="0.2">
      <c r="A1932" s="222"/>
      <c r="B1932" s="223"/>
      <c r="C1932" s="223"/>
      <c r="D1932" s="223"/>
      <c r="E1932"/>
      <c r="F1932" s="224"/>
      <c r="G1932"/>
      <c r="H1932"/>
      <c r="I1932" s="225"/>
      <c r="J1932" s="226"/>
      <c r="K1932"/>
      <c r="L1932"/>
      <c r="M1932"/>
      <c r="N1932"/>
      <c r="O1932" s="224"/>
      <c r="P1932"/>
      <c r="Q1932"/>
      <c r="R1932"/>
      <c r="S1932"/>
      <c r="T1932"/>
      <c r="U1932"/>
      <c r="V1932"/>
      <c r="W1932"/>
      <c r="Z1932"/>
      <c r="AC1932" s="228"/>
      <c r="AD1932"/>
    </row>
    <row r="1933" spans="1:31" ht="27.75" x14ac:dyDescent="0.2">
      <c r="A1933" s="222">
        <v>215740</v>
      </c>
      <c r="B1933" s="223" t="s">
        <v>1053</v>
      </c>
      <c r="C1933" s="223" t="s">
        <v>94</v>
      </c>
      <c r="D1933" s="223" t="s">
        <v>840</v>
      </c>
      <c r="E1933" t="s">
        <v>374</v>
      </c>
      <c r="F1933" s="224">
        <v>34580</v>
      </c>
      <c r="G1933" t="s">
        <v>352</v>
      </c>
      <c r="H1933" t="s">
        <v>375</v>
      </c>
      <c r="I1933" s="225" t="s">
        <v>61</v>
      </c>
      <c r="J1933" s="226" t="s">
        <v>353</v>
      </c>
      <c r="K1933">
        <v>2012</v>
      </c>
      <c r="L1933" t="s">
        <v>368</v>
      </c>
      <c r="M1933"/>
      <c r="N1933"/>
      <c r="O1933" s="224"/>
      <c r="P1933"/>
      <c r="Q1933"/>
      <c r="R1933"/>
      <c r="S1933"/>
      <c r="T1933"/>
      <c r="U1933"/>
      <c r="V1933"/>
      <c r="W1933"/>
      <c r="Z1933"/>
      <c r="AC1933" s="227"/>
      <c r="AD1933"/>
      <c r="AE1933" s="53">
        <v>6</v>
      </c>
    </row>
    <row r="1934" spans="1:31" ht="27.75" x14ac:dyDescent="0.2">
      <c r="A1934" s="222"/>
      <c r="B1934" s="223"/>
      <c r="C1934" s="223"/>
      <c r="D1934" s="223"/>
      <c r="E1934"/>
      <c r="F1934" s="224"/>
      <c r="G1934"/>
      <c r="H1934"/>
      <c r="I1934" s="225"/>
      <c r="J1934" s="226"/>
      <c r="K1934"/>
      <c r="L1934"/>
      <c r="M1934"/>
      <c r="N1934"/>
      <c r="O1934" s="224"/>
      <c r="P1934"/>
      <c r="Q1934"/>
      <c r="R1934"/>
      <c r="S1934"/>
      <c r="T1934"/>
      <c r="U1934"/>
      <c r="V1934"/>
      <c r="W1934"/>
      <c r="Z1934"/>
      <c r="AC1934" s="228"/>
      <c r="AD1934"/>
    </row>
    <row r="1935" spans="1:31" ht="27.75" x14ac:dyDescent="0.2">
      <c r="A1935" s="222"/>
      <c r="B1935" s="223"/>
      <c r="C1935" s="223"/>
      <c r="D1935" s="223"/>
      <c r="E1935"/>
      <c r="F1935" s="224"/>
      <c r="G1935"/>
      <c r="H1935"/>
      <c r="I1935" s="225"/>
      <c r="J1935" s="226"/>
      <c r="K1935"/>
      <c r="L1935"/>
      <c r="M1935"/>
      <c r="N1935"/>
      <c r="O1935" s="224"/>
      <c r="P1935"/>
      <c r="Q1935"/>
      <c r="R1935"/>
      <c r="S1935"/>
      <c r="T1935"/>
      <c r="U1935"/>
      <c r="V1935"/>
      <c r="W1935"/>
      <c r="Z1935"/>
      <c r="AC1935" s="228"/>
      <c r="AD1935"/>
    </row>
    <row r="1936" spans="1:31" ht="27.75" x14ac:dyDescent="0.2">
      <c r="A1936" s="222"/>
      <c r="B1936" s="223"/>
      <c r="C1936" s="223"/>
      <c r="D1936" s="223"/>
      <c r="E1936"/>
      <c r="F1936" s="224"/>
      <c r="G1936"/>
      <c r="H1936"/>
      <c r="I1936" s="225"/>
      <c r="J1936" s="226"/>
      <c r="K1936"/>
      <c r="L1936"/>
      <c r="M1936"/>
      <c r="N1936"/>
      <c r="O1936" s="224"/>
      <c r="P1936"/>
      <c r="Q1936"/>
      <c r="R1936"/>
      <c r="S1936"/>
      <c r="T1936"/>
      <c r="U1936"/>
      <c r="V1936"/>
      <c r="W1936"/>
      <c r="Z1936"/>
      <c r="AC1936" s="228"/>
      <c r="AD1936"/>
    </row>
    <row r="1937" spans="1:30" ht="27.75" x14ac:dyDescent="0.2">
      <c r="A1937" s="222"/>
      <c r="B1937" s="223"/>
      <c r="C1937" s="223"/>
      <c r="D1937" s="223"/>
      <c r="E1937"/>
      <c r="F1937" s="224"/>
      <c r="G1937"/>
      <c r="H1937"/>
      <c r="I1937" s="225"/>
      <c r="J1937" s="226"/>
      <c r="K1937"/>
      <c r="L1937"/>
      <c r="M1937"/>
      <c r="N1937"/>
      <c r="O1937" s="224"/>
      <c r="P1937"/>
      <c r="Q1937"/>
      <c r="R1937"/>
      <c r="S1937"/>
      <c r="T1937"/>
      <c r="U1937"/>
      <c r="V1937"/>
      <c r="W1937"/>
      <c r="Z1937"/>
      <c r="AC1937" s="228"/>
      <c r="AD1937"/>
    </row>
    <row r="1938" spans="1:30" ht="27.75" x14ac:dyDescent="0.2">
      <c r="A1938" s="222"/>
      <c r="B1938" s="223"/>
      <c r="C1938" s="223"/>
      <c r="D1938" s="223"/>
      <c r="E1938"/>
      <c r="F1938" s="224"/>
      <c r="G1938"/>
      <c r="H1938"/>
      <c r="I1938" s="225"/>
      <c r="J1938" s="226"/>
      <c r="K1938"/>
      <c r="L1938"/>
      <c r="M1938"/>
      <c r="N1938"/>
      <c r="O1938" s="224"/>
      <c r="P1938"/>
      <c r="Q1938"/>
      <c r="R1938"/>
      <c r="S1938"/>
      <c r="T1938"/>
      <c r="U1938"/>
      <c r="V1938"/>
      <c r="W1938"/>
      <c r="Z1938"/>
      <c r="AC1938" s="228"/>
      <c r="AD1938"/>
    </row>
    <row r="1939" spans="1:30" ht="27.75" x14ac:dyDescent="0.2">
      <c r="A1939" s="222"/>
      <c r="B1939" s="223"/>
      <c r="C1939" s="223"/>
      <c r="D1939" s="223"/>
      <c r="E1939"/>
      <c r="F1939" s="224"/>
      <c r="G1939"/>
      <c r="H1939"/>
      <c r="I1939" s="225"/>
      <c r="J1939" s="226"/>
      <c r="K1939"/>
      <c r="L1939"/>
      <c r="M1939"/>
      <c r="N1939"/>
      <c r="O1939" s="224"/>
      <c r="P1939"/>
      <c r="Q1939"/>
      <c r="R1939"/>
      <c r="S1939"/>
      <c r="T1939"/>
      <c r="U1939"/>
      <c r="V1939"/>
      <c r="W1939"/>
      <c r="Z1939"/>
      <c r="AC1939" s="228"/>
      <c r="AD1939"/>
    </row>
    <row r="1940" spans="1:30" ht="27.75" x14ac:dyDescent="0.2">
      <c r="A1940" s="222"/>
      <c r="B1940" s="223"/>
      <c r="C1940" s="223"/>
      <c r="D1940" s="223"/>
      <c r="E1940"/>
      <c r="F1940" s="224"/>
      <c r="G1940"/>
      <c r="H1940"/>
      <c r="I1940" s="225"/>
      <c r="J1940" s="226"/>
      <c r="K1940"/>
      <c r="L1940"/>
      <c r="M1940"/>
      <c r="N1940"/>
      <c r="O1940" s="224"/>
      <c r="P1940"/>
      <c r="Q1940"/>
      <c r="R1940"/>
      <c r="S1940"/>
      <c r="T1940"/>
      <c r="U1940"/>
      <c r="V1940"/>
      <c r="W1940"/>
      <c r="Z1940"/>
      <c r="AC1940" s="228"/>
      <c r="AD1940"/>
    </row>
    <row r="1941" spans="1:30" ht="27.75" x14ac:dyDescent="0.2">
      <c r="A1941" s="222"/>
      <c r="B1941" s="223"/>
      <c r="C1941" s="223"/>
      <c r="D1941" s="223"/>
      <c r="E1941"/>
      <c r="F1941" s="224"/>
      <c r="G1941"/>
      <c r="H1941"/>
      <c r="I1941" s="225"/>
      <c r="J1941" s="226"/>
      <c r="K1941"/>
      <c r="L1941"/>
      <c r="M1941"/>
      <c r="N1941"/>
      <c r="O1941" s="224"/>
      <c r="P1941"/>
      <c r="Q1941"/>
      <c r="R1941"/>
      <c r="S1941"/>
      <c r="T1941"/>
      <c r="U1941"/>
      <c r="V1941"/>
      <c r="W1941"/>
      <c r="Z1941"/>
      <c r="AC1941" s="228"/>
      <c r="AD1941"/>
    </row>
    <row r="1942" spans="1:30" ht="27.75" x14ac:dyDescent="0.2">
      <c r="A1942" s="222"/>
      <c r="B1942" s="223"/>
      <c r="C1942" s="223"/>
      <c r="D1942" s="223"/>
      <c r="E1942"/>
      <c r="F1942" s="224"/>
      <c r="G1942"/>
      <c r="H1942"/>
      <c r="I1942" s="225"/>
      <c r="J1942" s="226"/>
      <c r="K1942"/>
      <c r="L1942"/>
      <c r="M1942"/>
      <c r="N1942"/>
      <c r="O1942" s="224"/>
      <c r="P1942"/>
      <c r="Q1942"/>
      <c r="R1942"/>
      <c r="S1942"/>
      <c r="T1942"/>
      <c r="U1942"/>
      <c r="V1942"/>
      <c r="W1942"/>
      <c r="Z1942"/>
      <c r="AC1942" s="228"/>
      <c r="AD1942"/>
    </row>
    <row r="1943" spans="1:30" ht="27.75" x14ac:dyDescent="0.2">
      <c r="A1943" s="222"/>
      <c r="B1943" s="223"/>
      <c r="C1943" s="223"/>
      <c r="D1943" s="223"/>
      <c r="E1943"/>
      <c r="F1943" s="224"/>
      <c r="G1943"/>
      <c r="H1943"/>
      <c r="I1943" s="225"/>
      <c r="J1943" s="226"/>
      <c r="K1943"/>
      <c r="L1943"/>
      <c r="M1943"/>
      <c r="N1943"/>
      <c r="O1943" s="224"/>
      <c r="P1943"/>
      <c r="Q1943"/>
      <c r="R1943"/>
      <c r="S1943"/>
      <c r="T1943"/>
      <c r="U1943"/>
      <c r="V1943"/>
      <c r="W1943"/>
      <c r="Z1943"/>
      <c r="AC1943" s="228"/>
      <c r="AD1943"/>
    </row>
    <row r="1944" spans="1:30" ht="27.75" x14ac:dyDescent="0.2">
      <c r="A1944" s="222"/>
      <c r="B1944" s="223"/>
      <c r="C1944" s="223"/>
      <c r="D1944" s="223"/>
      <c r="E1944"/>
      <c r="F1944" s="224"/>
      <c r="G1944"/>
      <c r="H1944"/>
      <c r="I1944" s="225"/>
      <c r="J1944" s="226"/>
      <c r="K1944"/>
      <c r="L1944"/>
      <c r="M1944"/>
      <c r="N1944"/>
      <c r="O1944" s="224"/>
      <c r="P1944"/>
      <c r="Q1944"/>
      <c r="R1944"/>
      <c r="S1944"/>
      <c r="T1944"/>
      <c r="U1944"/>
      <c r="V1944"/>
      <c r="W1944"/>
      <c r="Z1944"/>
      <c r="AC1944" s="228"/>
      <c r="AD1944"/>
    </row>
    <row r="1945" spans="1:30" ht="27.75" x14ac:dyDescent="0.2">
      <c r="A1945" s="222"/>
      <c r="B1945" s="223"/>
      <c r="C1945" s="223"/>
      <c r="D1945" s="223"/>
      <c r="E1945"/>
      <c r="F1945" s="224"/>
      <c r="G1945"/>
      <c r="H1945"/>
      <c r="I1945" s="225"/>
      <c r="J1945" s="226"/>
      <c r="K1945"/>
      <c r="L1945"/>
      <c r="M1945"/>
      <c r="N1945"/>
      <c r="O1945" s="224"/>
      <c r="P1945"/>
      <c r="Q1945"/>
      <c r="R1945"/>
      <c r="S1945"/>
      <c r="T1945"/>
      <c r="U1945"/>
      <c r="V1945"/>
      <c r="W1945"/>
      <c r="Z1945"/>
      <c r="AC1945" s="228"/>
      <c r="AD1945"/>
    </row>
    <row r="1946" spans="1:30" ht="27.75" x14ac:dyDescent="0.2">
      <c r="A1946" s="222"/>
      <c r="B1946" s="223"/>
      <c r="C1946" s="223"/>
      <c r="D1946" s="223"/>
      <c r="E1946"/>
      <c r="F1946" s="224"/>
      <c r="G1946"/>
      <c r="H1946"/>
      <c r="I1946" s="225"/>
      <c r="J1946" s="226"/>
      <c r="K1946"/>
      <c r="L1946"/>
      <c r="M1946"/>
      <c r="N1946"/>
      <c r="O1946" s="224"/>
      <c r="P1946"/>
      <c r="Q1946"/>
      <c r="R1946"/>
      <c r="S1946"/>
      <c r="T1946"/>
      <c r="U1946"/>
      <c r="V1946"/>
      <c r="W1946"/>
      <c r="Z1946"/>
      <c r="AC1946" s="228"/>
      <c r="AD1946"/>
    </row>
    <row r="1947" spans="1:30" ht="27.75" x14ac:dyDescent="0.2">
      <c r="A1947" s="222"/>
      <c r="B1947" s="223"/>
      <c r="C1947" s="223"/>
      <c r="D1947" s="223"/>
      <c r="E1947"/>
      <c r="F1947" s="224"/>
      <c r="G1947"/>
      <c r="H1947"/>
      <c r="I1947" s="225"/>
      <c r="J1947" s="226"/>
      <c r="K1947"/>
      <c r="L1947"/>
      <c r="M1947"/>
      <c r="N1947"/>
      <c r="O1947" s="224"/>
      <c r="P1947"/>
      <c r="Q1947"/>
      <c r="R1947"/>
      <c r="S1947"/>
      <c r="T1947"/>
      <c r="U1947"/>
      <c r="V1947"/>
      <c r="W1947"/>
      <c r="Z1947"/>
      <c r="AC1947" s="228"/>
      <c r="AD1947"/>
    </row>
    <row r="1948" spans="1:30" ht="27.75" x14ac:dyDescent="0.2">
      <c r="A1948" s="222"/>
      <c r="B1948" s="223"/>
      <c r="C1948" s="223"/>
      <c r="D1948" s="223"/>
      <c r="E1948"/>
      <c r="F1948" s="224"/>
      <c r="G1948"/>
      <c r="H1948"/>
      <c r="I1948" s="225"/>
      <c r="J1948" s="226"/>
      <c r="K1948"/>
      <c r="L1948"/>
      <c r="M1948"/>
      <c r="N1948"/>
      <c r="O1948" s="224"/>
      <c r="P1948"/>
      <c r="Q1948"/>
      <c r="R1948"/>
      <c r="S1948"/>
      <c r="T1948"/>
      <c r="U1948"/>
      <c r="V1948"/>
      <c r="W1948"/>
      <c r="Z1948"/>
      <c r="AC1948" s="228"/>
      <c r="AD1948"/>
    </row>
    <row r="1949" spans="1:30" ht="27.75" x14ac:dyDescent="0.2">
      <c r="A1949" s="222"/>
      <c r="B1949" s="223"/>
      <c r="C1949" s="223"/>
      <c r="D1949" s="223"/>
      <c r="E1949"/>
      <c r="F1949" s="224"/>
      <c r="G1949"/>
      <c r="H1949"/>
      <c r="I1949" s="225"/>
      <c r="J1949" s="226"/>
      <c r="K1949"/>
      <c r="L1949"/>
      <c r="M1949"/>
      <c r="N1949"/>
      <c r="O1949" s="224"/>
      <c r="P1949"/>
      <c r="Q1949"/>
      <c r="R1949"/>
      <c r="S1949"/>
      <c r="T1949"/>
      <c r="U1949"/>
      <c r="V1949"/>
      <c r="W1949"/>
      <c r="Z1949"/>
      <c r="AC1949" s="228"/>
      <c r="AD1949"/>
    </row>
    <row r="1950" spans="1:30" ht="27.75" x14ac:dyDescent="0.2">
      <c r="A1950" s="222"/>
      <c r="B1950" s="223"/>
      <c r="C1950" s="223"/>
      <c r="D1950" s="223"/>
      <c r="E1950"/>
      <c r="F1950" s="224"/>
      <c r="G1950"/>
      <c r="H1950"/>
      <c r="I1950" s="225"/>
      <c r="J1950" s="226"/>
      <c r="K1950"/>
      <c r="L1950"/>
      <c r="M1950"/>
      <c r="N1950"/>
      <c r="O1950" s="224"/>
      <c r="P1950"/>
      <c r="Q1950"/>
      <c r="R1950"/>
      <c r="S1950"/>
      <c r="T1950"/>
      <c r="U1950"/>
      <c r="V1950"/>
      <c r="W1950"/>
      <c r="Z1950"/>
      <c r="AC1950" s="228"/>
      <c r="AD1950"/>
    </row>
    <row r="1951" spans="1:30" ht="27.75" x14ac:dyDescent="0.2">
      <c r="A1951" s="222"/>
      <c r="B1951" s="223"/>
      <c r="C1951" s="223"/>
      <c r="D1951" s="223"/>
      <c r="E1951"/>
      <c r="F1951" s="224"/>
      <c r="G1951"/>
      <c r="H1951"/>
      <c r="I1951" s="225"/>
      <c r="J1951" s="226"/>
      <c r="K1951"/>
      <c r="L1951"/>
      <c r="M1951"/>
      <c r="N1951"/>
      <c r="O1951" s="224"/>
      <c r="P1951"/>
      <c r="Q1951"/>
      <c r="R1951"/>
      <c r="S1951"/>
      <c r="T1951"/>
      <c r="U1951"/>
      <c r="V1951"/>
      <c r="W1951"/>
      <c r="Z1951"/>
      <c r="AC1951" s="228"/>
      <c r="AD1951"/>
    </row>
    <row r="1952" spans="1:30" ht="27.75" x14ac:dyDescent="0.2">
      <c r="A1952" s="222"/>
      <c r="B1952" s="223"/>
      <c r="C1952" s="223"/>
      <c r="D1952" s="223"/>
      <c r="E1952"/>
      <c r="F1952" s="224"/>
      <c r="G1952"/>
      <c r="H1952"/>
      <c r="I1952" s="225"/>
      <c r="J1952" s="226"/>
      <c r="K1952"/>
      <c r="L1952"/>
      <c r="M1952"/>
      <c r="N1952"/>
      <c r="O1952" s="224"/>
      <c r="P1952"/>
      <c r="Q1952"/>
      <c r="R1952"/>
      <c r="S1952"/>
      <c r="T1952"/>
      <c r="U1952"/>
      <c r="V1952"/>
      <c r="W1952"/>
      <c r="Z1952"/>
      <c r="AC1952" s="228"/>
      <c r="AD1952"/>
    </row>
    <row r="1953" spans="1:31" ht="27.75" x14ac:dyDescent="0.2">
      <c r="A1953" s="222"/>
      <c r="B1953" s="223"/>
      <c r="C1953" s="223"/>
      <c r="D1953" s="223"/>
      <c r="E1953"/>
      <c r="F1953" s="224"/>
      <c r="G1953"/>
      <c r="H1953"/>
      <c r="I1953" s="225"/>
      <c r="J1953" s="226"/>
      <c r="K1953"/>
      <c r="L1953"/>
      <c r="M1953"/>
      <c r="N1953"/>
      <c r="O1953" s="224"/>
      <c r="P1953"/>
      <c r="Q1953"/>
      <c r="R1953"/>
      <c r="S1953"/>
      <c r="T1953"/>
      <c r="U1953"/>
      <c r="V1953"/>
      <c r="W1953"/>
      <c r="Z1953"/>
      <c r="AC1953" s="228"/>
      <c r="AD1953"/>
    </row>
    <row r="1954" spans="1:31" ht="27.75" x14ac:dyDescent="0.2">
      <c r="A1954" s="222"/>
      <c r="B1954" s="223"/>
      <c r="C1954" s="223"/>
      <c r="D1954" s="223"/>
      <c r="E1954"/>
      <c r="F1954" s="224"/>
      <c r="G1954"/>
      <c r="H1954"/>
      <c r="I1954" s="225"/>
      <c r="J1954" s="226"/>
      <c r="K1954"/>
      <c r="L1954"/>
      <c r="M1954"/>
      <c r="N1954"/>
      <c r="O1954" s="224"/>
      <c r="P1954"/>
      <c r="Q1954"/>
      <c r="R1954"/>
      <c r="S1954"/>
      <c r="T1954"/>
      <c r="U1954"/>
      <c r="V1954"/>
      <c r="W1954"/>
      <c r="Z1954"/>
      <c r="AC1954" s="228"/>
      <c r="AD1954"/>
    </row>
    <row r="1955" spans="1:31" ht="27.75" x14ac:dyDescent="0.2">
      <c r="A1955" s="222"/>
      <c r="B1955" s="223"/>
      <c r="C1955" s="223"/>
      <c r="D1955" s="223"/>
      <c r="E1955"/>
      <c r="F1955" s="224"/>
      <c r="G1955"/>
      <c r="H1955"/>
      <c r="I1955" s="225"/>
      <c r="J1955" s="226"/>
      <c r="K1955"/>
      <c r="L1955"/>
      <c r="M1955"/>
      <c r="N1955"/>
      <c r="O1955" s="224"/>
      <c r="P1955"/>
      <c r="Q1955"/>
      <c r="R1955"/>
      <c r="S1955"/>
      <c r="T1955"/>
      <c r="U1955"/>
      <c r="V1955"/>
      <c r="W1955"/>
      <c r="Z1955"/>
      <c r="AC1955" s="228"/>
      <c r="AD1955"/>
    </row>
    <row r="1956" spans="1:31" ht="27.75" x14ac:dyDescent="0.2">
      <c r="A1956" s="222"/>
      <c r="B1956" s="223"/>
      <c r="C1956" s="223"/>
      <c r="D1956" s="223"/>
      <c r="E1956"/>
      <c r="F1956" s="224"/>
      <c r="G1956"/>
      <c r="H1956"/>
      <c r="I1956" s="225"/>
      <c r="J1956" s="226"/>
      <c r="K1956"/>
      <c r="L1956"/>
      <c r="M1956"/>
      <c r="N1956"/>
      <c r="O1956" s="224"/>
      <c r="P1956"/>
      <c r="Q1956"/>
      <c r="R1956"/>
      <c r="S1956"/>
      <c r="T1956"/>
      <c r="U1956"/>
      <c r="V1956"/>
      <c r="W1956"/>
      <c r="Z1956"/>
      <c r="AC1956" s="228"/>
      <c r="AD1956"/>
    </row>
    <row r="1957" spans="1:31" ht="27.75" x14ac:dyDescent="0.2">
      <c r="A1957" s="222"/>
      <c r="B1957" s="223"/>
      <c r="C1957" s="223"/>
      <c r="D1957" s="223"/>
      <c r="E1957"/>
      <c r="F1957" s="224"/>
      <c r="G1957"/>
      <c r="H1957"/>
      <c r="I1957" s="225"/>
      <c r="J1957" s="226"/>
      <c r="K1957"/>
      <c r="L1957"/>
      <c r="M1957"/>
      <c r="N1957"/>
      <c r="O1957" s="224"/>
      <c r="P1957"/>
      <c r="Q1957"/>
      <c r="R1957"/>
      <c r="S1957"/>
      <c r="T1957"/>
      <c r="U1957"/>
      <c r="V1957"/>
      <c r="W1957"/>
      <c r="Z1957"/>
      <c r="AC1957" s="228"/>
      <c r="AD1957"/>
    </row>
    <row r="1958" spans="1:31" ht="27.75" x14ac:dyDescent="0.2">
      <c r="A1958" s="222"/>
      <c r="B1958" s="223"/>
      <c r="C1958" s="223"/>
      <c r="D1958" s="223"/>
      <c r="E1958"/>
      <c r="F1958" s="224"/>
      <c r="G1958"/>
      <c r="H1958"/>
      <c r="I1958" s="225"/>
      <c r="J1958" s="226"/>
      <c r="K1958"/>
      <c r="L1958"/>
      <c r="M1958"/>
      <c r="N1958"/>
      <c r="O1958" s="224"/>
      <c r="P1958"/>
      <c r="Q1958"/>
      <c r="R1958"/>
      <c r="S1958"/>
      <c r="T1958"/>
      <c r="U1958"/>
      <c r="V1958"/>
      <c r="W1958"/>
      <c r="Z1958"/>
      <c r="AC1958" s="228"/>
      <c r="AD1958"/>
    </row>
    <row r="1959" spans="1:31" ht="27.75" x14ac:dyDescent="0.2">
      <c r="A1959" s="222"/>
      <c r="B1959" s="223"/>
      <c r="C1959" s="223"/>
      <c r="D1959" s="223"/>
      <c r="E1959"/>
      <c r="F1959" s="224"/>
      <c r="G1959"/>
      <c r="H1959"/>
      <c r="I1959" s="225"/>
      <c r="J1959" s="226"/>
      <c r="K1959"/>
      <c r="L1959"/>
      <c r="M1959"/>
      <c r="N1959"/>
      <c r="O1959" s="224"/>
      <c r="P1959"/>
      <c r="Q1959"/>
      <c r="R1959"/>
      <c r="S1959"/>
      <c r="T1959"/>
      <c r="U1959"/>
      <c r="V1959"/>
      <c r="W1959"/>
      <c r="Z1959"/>
      <c r="AC1959" s="228"/>
      <c r="AD1959"/>
    </row>
    <row r="1960" spans="1:31" ht="27.75" x14ac:dyDescent="0.2">
      <c r="A1960" s="222"/>
      <c r="B1960" s="223"/>
      <c r="C1960" s="223"/>
      <c r="D1960" s="223"/>
      <c r="E1960"/>
      <c r="F1960" s="224"/>
      <c r="G1960"/>
      <c r="H1960"/>
      <c r="I1960" s="225"/>
      <c r="J1960" s="226"/>
      <c r="K1960"/>
      <c r="L1960"/>
      <c r="M1960"/>
      <c r="N1960"/>
      <c r="O1960" s="224"/>
      <c r="P1960"/>
      <c r="Q1960"/>
      <c r="R1960"/>
      <c r="S1960"/>
      <c r="T1960"/>
      <c r="U1960"/>
      <c r="V1960"/>
      <c r="W1960"/>
      <c r="Z1960"/>
      <c r="AC1960" s="228"/>
      <c r="AD1960"/>
    </row>
    <row r="1961" spans="1:31" ht="27.75" x14ac:dyDescent="0.2">
      <c r="A1961" s="222"/>
      <c r="B1961" s="223"/>
      <c r="C1961" s="223"/>
      <c r="D1961" s="223"/>
      <c r="E1961"/>
      <c r="F1961" s="224"/>
      <c r="G1961"/>
      <c r="H1961"/>
      <c r="I1961" s="225"/>
      <c r="J1961" s="226"/>
      <c r="K1961"/>
      <c r="L1961"/>
      <c r="M1961"/>
      <c r="N1961"/>
      <c r="O1961" s="224"/>
      <c r="P1961"/>
      <c r="Q1961"/>
      <c r="R1961"/>
      <c r="S1961"/>
      <c r="T1961"/>
      <c r="U1961"/>
      <c r="V1961"/>
      <c r="W1961"/>
      <c r="Z1961"/>
      <c r="AC1961" s="228"/>
      <c r="AD1961"/>
    </row>
    <row r="1962" spans="1:31" ht="27.75" x14ac:dyDescent="0.2">
      <c r="A1962" s="222"/>
      <c r="B1962" s="223"/>
      <c r="C1962" s="223"/>
      <c r="D1962" s="223"/>
      <c r="E1962"/>
      <c r="F1962" s="224"/>
      <c r="G1962"/>
      <c r="H1962"/>
      <c r="I1962" s="225"/>
      <c r="J1962" s="226"/>
      <c r="K1962"/>
      <c r="L1962"/>
      <c r="M1962"/>
      <c r="N1962"/>
      <c r="O1962" s="224"/>
      <c r="P1962"/>
      <c r="Q1962"/>
      <c r="R1962"/>
      <c r="S1962"/>
      <c r="T1962"/>
      <c r="U1962"/>
      <c r="V1962"/>
      <c r="W1962"/>
      <c r="Z1962"/>
      <c r="AC1962" s="228"/>
      <c r="AD1962"/>
    </row>
    <row r="1963" spans="1:31" ht="27.75" x14ac:dyDescent="0.2">
      <c r="A1963" s="222"/>
      <c r="B1963" s="223"/>
      <c r="C1963" s="223"/>
      <c r="D1963" s="223"/>
      <c r="E1963"/>
      <c r="F1963" s="224"/>
      <c r="G1963"/>
      <c r="H1963"/>
      <c r="I1963" s="225"/>
      <c r="J1963" s="226"/>
      <c r="K1963"/>
      <c r="L1963"/>
      <c r="M1963"/>
      <c r="N1963"/>
      <c r="O1963" s="224"/>
      <c r="P1963"/>
      <c r="Q1963"/>
      <c r="R1963"/>
      <c r="S1963"/>
      <c r="T1963"/>
      <c r="U1963"/>
      <c r="V1963"/>
      <c r="W1963"/>
      <c r="Z1963"/>
      <c r="AC1963" s="228"/>
      <c r="AD1963"/>
    </row>
    <row r="1964" spans="1:31" ht="27.75" x14ac:dyDescent="0.2">
      <c r="A1964" s="222"/>
      <c r="B1964" s="223"/>
      <c r="C1964" s="223"/>
      <c r="D1964" s="223"/>
      <c r="E1964"/>
      <c r="F1964" s="224"/>
      <c r="G1964"/>
      <c r="H1964"/>
      <c r="I1964" s="225"/>
      <c r="J1964" s="226"/>
      <c r="K1964"/>
      <c r="L1964"/>
      <c r="M1964"/>
      <c r="N1964"/>
      <c r="O1964" s="224"/>
      <c r="P1964"/>
      <c r="Q1964"/>
      <c r="R1964"/>
      <c r="S1964"/>
      <c r="T1964"/>
      <c r="U1964"/>
      <c r="V1964"/>
      <c r="W1964"/>
      <c r="Z1964"/>
      <c r="AC1964" s="228"/>
      <c r="AD1964"/>
    </row>
    <row r="1965" spans="1:31" ht="27.75" x14ac:dyDescent="0.2">
      <c r="A1965" s="222"/>
      <c r="B1965" s="223"/>
      <c r="C1965" s="223"/>
      <c r="D1965" s="223"/>
      <c r="E1965"/>
      <c r="F1965" s="224"/>
      <c r="G1965"/>
      <c r="H1965"/>
      <c r="I1965" s="225"/>
      <c r="J1965" s="226"/>
      <c r="K1965"/>
      <c r="L1965"/>
      <c r="M1965"/>
      <c r="N1965"/>
      <c r="O1965" s="224"/>
      <c r="P1965"/>
      <c r="Q1965"/>
      <c r="R1965"/>
      <c r="S1965"/>
      <c r="T1965"/>
      <c r="U1965"/>
      <c r="V1965"/>
      <c r="W1965"/>
      <c r="Z1965"/>
      <c r="AC1965" s="228"/>
      <c r="AD1965"/>
    </row>
    <row r="1966" spans="1:31" ht="27.75" x14ac:dyDescent="0.2">
      <c r="A1966" s="222">
        <v>215775</v>
      </c>
      <c r="B1966" s="223" t="s">
        <v>1075</v>
      </c>
      <c r="C1966" s="223" t="s">
        <v>64</v>
      </c>
      <c r="D1966" s="223" t="s">
        <v>2138</v>
      </c>
      <c r="E1966" t="s">
        <v>374</v>
      </c>
      <c r="F1966" s="224">
        <v>34969</v>
      </c>
      <c r="G1966" t="s">
        <v>789</v>
      </c>
      <c r="H1966" t="s">
        <v>375</v>
      </c>
      <c r="I1966" s="225" t="s">
        <v>61</v>
      </c>
      <c r="J1966" s="226" t="s">
        <v>353</v>
      </c>
      <c r="K1966">
        <v>2014</v>
      </c>
      <c r="L1966" t="s">
        <v>354</v>
      </c>
      <c r="M1966"/>
      <c r="N1966"/>
      <c r="O1966" s="224"/>
      <c r="P1966"/>
      <c r="Q1966"/>
      <c r="R1966"/>
      <c r="S1966"/>
      <c r="T1966"/>
      <c r="U1966"/>
      <c r="V1966"/>
      <c r="W1966"/>
      <c r="Z1966"/>
      <c r="AC1966" s="228"/>
      <c r="AD1966"/>
      <c r="AE1966" s="53">
        <v>5</v>
      </c>
    </row>
    <row r="1967" spans="1:31" ht="27.75" x14ac:dyDescent="0.2">
      <c r="A1967" s="222">
        <v>215776</v>
      </c>
      <c r="B1967" s="223" t="s">
        <v>1067</v>
      </c>
      <c r="C1967" s="223" t="s">
        <v>334</v>
      </c>
      <c r="D1967" s="223" t="s">
        <v>406</v>
      </c>
      <c r="E1967" t="s">
        <v>374</v>
      </c>
      <c r="F1967" s="224">
        <v>34785</v>
      </c>
      <c r="G1967" t="s">
        <v>352</v>
      </c>
      <c r="H1967" t="s">
        <v>375</v>
      </c>
      <c r="I1967" s="225" t="s">
        <v>61</v>
      </c>
      <c r="J1967" s="226" t="s">
        <v>376</v>
      </c>
      <c r="K1967">
        <v>2013</v>
      </c>
      <c r="L1967" t="s">
        <v>352</v>
      </c>
      <c r="M1967"/>
      <c r="N1967"/>
      <c r="O1967" s="224"/>
      <c r="P1967"/>
      <c r="Q1967"/>
      <c r="R1967"/>
      <c r="S1967"/>
      <c r="T1967"/>
      <c r="U1967"/>
      <c r="V1967"/>
      <c r="W1967"/>
      <c r="Z1967"/>
      <c r="AC1967" s="228"/>
      <c r="AD1967"/>
      <c r="AE1967" s="53">
        <v>5</v>
      </c>
    </row>
    <row r="1968" spans="1:31" ht="27.75" x14ac:dyDescent="0.2">
      <c r="A1968" s="222"/>
      <c r="B1968" s="223"/>
      <c r="C1968" s="223"/>
      <c r="D1968" s="223"/>
      <c r="E1968"/>
      <c r="F1968" s="224"/>
      <c r="G1968"/>
      <c r="H1968"/>
      <c r="I1968" s="225"/>
      <c r="J1968" s="226"/>
      <c r="K1968"/>
      <c r="L1968"/>
      <c r="M1968"/>
      <c r="N1968"/>
      <c r="O1968" s="224"/>
      <c r="P1968"/>
      <c r="Q1968"/>
      <c r="R1968"/>
      <c r="S1968"/>
      <c r="T1968"/>
      <c r="U1968"/>
      <c r="V1968"/>
      <c r="W1968"/>
      <c r="Z1968"/>
      <c r="AC1968" s="228"/>
      <c r="AD1968"/>
    </row>
    <row r="1969" spans="1:31" ht="27.75" x14ac:dyDescent="0.2">
      <c r="A1969" s="222"/>
      <c r="B1969" s="223"/>
      <c r="C1969" s="223"/>
      <c r="D1969" s="223"/>
      <c r="E1969"/>
      <c r="F1969" s="224"/>
      <c r="G1969"/>
      <c r="H1969"/>
      <c r="I1969" s="225"/>
      <c r="J1969" s="226"/>
      <c r="K1969"/>
      <c r="L1969"/>
      <c r="M1969"/>
      <c r="N1969"/>
      <c r="O1969" s="224"/>
      <c r="P1969"/>
      <c r="Q1969"/>
      <c r="R1969"/>
      <c r="S1969"/>
      <c r="T1969"/>
      <c r="U1969"/>
      <c r="V1969"/>
      <c r="W1969"/>
      <c r="Z1969"/>
      <c r="AC1969" s="228"/>
      <c r="AD1969"/>
    </row>
    <row r="1970" spans="1:31" ht="27.75" x14ac:dyDescent="0.2">
      <c r="A1970" s="222"/>
      <c r="B1970" s="223"/>
      <c r="C1970" s="223"/>
      <c r="D1970" s="223"/>
      <c r="E1970"/>
      <c r="F1970" s="224"/>
      <c r="G1970"/>
      <c r="H1970"/>
      <c r="I1970" s="225"/>
      <c r="J1970" s="226"/>
      <c r="K1970"/>
      <c r="L1970"/>
      <c r="M1970"/>
      <c r="N1970"/>
      <c r="O1970" s="224"/>
      <c r="P1970"/>
      <c r="Q1970"/>
      <c r="R1970"/>
      <c r="S1970"/>
      <c r="T1970"/>
      <c r="U1970"/>
      <c r="V1970"/>
      <c r="W1970"/>
      <c r="Z1970"/>
      <c r="AC1970" s="228"/>
      <c r="AD1970"/>
    </row>
    <row r="1971" spans="1:31" ht="27.75" x14ac:dyDescent="0.2">
      <c r="A1971" s="222"/>
      <c r="B1971" s="223"/>
      <c r="C1971" s="223"/>
      <c r="D1971" s="223"/>
      <c r="E1971"/>
      <c r="F1971" s="224"/>
      <c r="G1971"/>
      <c r="H1971"/>
      <c r="I1971" s="225"/>
      <c r="J1971" s="226"/>
      <c r="K1971"/>
      <c r="L1971"/>
      <c r="M1971"/>
      <c r="N1971"/>
      <c r="O1971" s="224"/>
      <c r="P1971"/>
      <c r="Q1971"/>
      <c r="R1971"/>
      <c r="S1971"/>
      <c r="T1971"/>
      <c r="U1971"/>
      <c r="V1971"/>
      <c r="W1971"/>
      <c r="Z1971"/>
      <c r="AC1971" s="228"/>
      <c r="AD1971"/>
    </row>
    <row r="1972" spans="1:31" ht="27.75" x14ac:dyDescent="0.2">
      <c r="A1972" s="222"/>
      <c r="B1972" s="223"/>
      <c r="C1972" s="223"/>
      <c r="D1972" s="223"/>
      <c r="E1972"/>
      <c r="F1972" s="224"/>
      <c r="G1972"/>
      <c r="H1972"/>
      <c r="I1972" s="225"/>
      <c r="J1972" s="226"/>
      <c r="K1972"/>
      <c r="L1972"/>
      <c r="M1972"/>
      <c r="N1972"/>
      <c r="O1972" s="224"/>
      <c r="P1972"/>
      <c r="Q1972"/>
      <c r="R1972"/>
      <c r="S1972"/>
      <c r="T1972"/>
      <c r="U1972"/>
      <c r="V1972"/>
      <c r="W1972"/>
      <c r="Z1972"/>
      <c r="AC1972" s="228"/>
      <c r="AD1972"/>
    </row>
    <row r="1973" spans="1:31" ht="27.75" x14ac:dyDescent="0.2">
      <c r="A1973" s="222"/>
      <c r="B1973" s="223"/>
      <c r="C1973" s="223"/>
      <c r="D1973" s="223"/>
      <c r="E1973"/>
      <c r="F1973" s="224"/>
      <c r="G1973"/>
      <c r="H1973"/>
      <c r="I1973" s="225"/>
      <c r="J1973" s="226"/>
      <c r="K1973"/>
      <c r="L1973"/>
      <c r="M1973"/>
      <c r="N1973"/>
      <c r="O1973" s="224"/>
      <c r="P1973"/>
      <c r="Q1973"/>
      <c r="R1973"/>
      <c r="S1973"/>
      <c r="T1973"/>
      <c r="U1973"/>
      <c r="V1973"/>
      <c r="W1973"/>
      <c r="Z1973"/>
      <c r="AC1973" s="228"/>
      <c r="AD1973"/>
    </row>
    <row r="1974" spans="1:31" ht="27.75" x14ac:dyDescent="0.2">
      <c r="A1974" s="222"/>
      <c r="B1974" s="223"/>
      <c r="C1974" s="223"/>
      <c r="D1974" s="223"/>
      <c r="E1974"/>
      <c r="F1974" s="224"/>
      <c r="G1974"/>
      <c r="H1974"/>
      <c r="I1974" s="225"/>
      <c r="J1974" s="226"/>
      <c r="K1974"/>
      <c r="L1974"/>
      <c r="M1974"/>
      <c r="N1974"/>
      <c r="O1974" s="224"/>
      <c r="P1974"/>
      <c r="Q1974"/>
      <c r="R1974"/>
      <c r="S1974"/>
      <c r="T1974"/>
      <c r="U1974"/>
      <c r="V1974"/>
      <c r="W1974"/>
      <c r="Z1974"/>
      <c r="AC1974" s="228"/>
      <c r="AD1974"/>
    </row>
    <row r="1975" spans="1:31" ht="27.75" x14ac:dyDescent="0.2">
      <c r="A1975" s="222"/>
      <c r="B1975" s="223"/>
      <c r="C1975" s="223"/>
      <c r="D1975" s="223"/>
      <c r="E1975"/>
      <c r="F1975" s="224"/>
      <c r="G1975"/>
      <c r="H1975"/>
      <c r="I1975" s="225"/>
      <c r="J1975" s="226"/>
      <c r="K1975"/>
      <c r="L1975"/>
      <c r="M1975"/>
      <c r="N1975"/>
      <c r="O1975" s="224"/>
      <c r="P1975"/>
      <c r="Q1975"/>
      <c r="R1975"/>
      <c r="S1975"/>
      <c r="T1975"/>
      <c r="U1975"/>
      <c r="V1975"/>
      <c r="W1975"/>
      <c r="Z1975"/>
      <c r="AC1975" s="228"/>
      <c r="AD1975"/>
    </row>
    <row r="1976" spans="1:31" ht="27.75" x14ac:dyDescent="0.2">
      <c r="A1976" s="222"/>
      <c r="B1976" s="223"/>
      <c r="C1976" s="223"/>
      <c r="D1976" s="223"/>
      <c r="E1976"/>
      <c r="F1976" s="224"/>
      <c r="G1976"/>
      <c r="H1976"/>
      <c r="I1976" s="225"/>
      <c r="J1976" s="226"/>
      <c r="K1976"/>
      <c r="L1976"/>
      <c r="M1976"/>
      <c r="N1976"/>
      <c r="O1976" s="224"/>
      <c r="P1976"/>
      <c r="Q1976"/>
      <c r="R1976"/>
      <c r="S1976"/>
      <c r="T1976"/>
      <c r="U1976"/>
      <c r="V1976"/>
      <c r="W1976"/>
      <c r="Z1976"/>
      <c r="AC1976" s="228"/>
      <c r="AD1976"/>
    </row>
    <row r="1977" spans="1:31" ht="27.75" x14ac:dyDescent="0.2">
      <c r="A1977" s="222"/>
      <c r="B1977" s="223"/>
      <c r="C1977" s="223"/>
      <c r="D1977" s="223"/>
      <c r="E1977"/>
      <c r="F1977" s="224"/>
      <c r="G1977"/>
      <c r="H1977"/>
      <c r="I1977" s="225"/>
      <c r="J1977" s="226"/>
      <c r="K1977"/>
      <c r="L1977"/>
      <c r="M1977"/>
      <c r="N1977"/>
      <c r="O1977" s="224"/>
      <c r="P1977"/>
      <c r="Q1977"/>
      <c r="R1977"/>
      <c r="S1977"/>
      <c r="T1977"/>
      <c r="U1977"/>
      <c r="V1977"/>
      <c r="W1977"/>
      <c r="Z1977"/>
      <c r="AC1977" s="228"/>
      <c r="AD1977"/>
    </row>
    <row r="1978" spans="1:31" ht="27.75" x14ac:dyDescent="0.2">
      <c r="A1978" s="222"/>
      <c r="B1978" s="223"/>
      <c r="C1978" s="223"/>
      <c r="D1978" s="223"/>
      <c r="E1978"/>
      <c r="F1978" s="224"/>
      <c r="G1978"/>
      <c r="H1978"/>
      <c r="I1978" s="225"/>
      <c r="J1978" s="226"/>
      <c r="K1978"/>
      <c r="L1978"/>
      <c r="M1978"/>
      <c r="N1978"/>
      <c r="O1978" s="224"/>
      <c r="P1978"/>
      <c r="Q1978"/>
      <c r="R1978"/>
      <c r="S1978"/>
      <c r="T1978"/>
      <c r="U1978"/>
      <c r="V1978"/>
      <c r="W1978"/>
      <c r="Z1978"/>
      <c r="AC1978" s="228"/>
      <c r="AD1978"/>
    </row>
    <row r="1979" spans="1:31" ht="27.75" x14ac:dyDescent="0.2">
      <c r="A1979" s="222"/>
      <c r="B1979" s="223"/>
      <c r="C1979" s="223"/>
      <c r="D1979" s="223"/>
      <c r="E1979"/>
      <c r="F1979" s="224"/>
      <c r="G1979"/>
      <c r="H1979"/>
      <c r="I1979" s="225"/>
      <c r="J1979" s="226"/>
      <c r="K1979"/>
      <c r="L1979"/>
      <c r="M1979"/>
      <c r="N1979"/>
      <c r="O1979" s="224"/>
      <c r="P1979"/>
      <c r="Q1979"/>
      <c r="R1979"/>
      <c r="S1979"/>
      <c r="T1979"/>
      <c r="U1979"/>
      <c r="V1979"/>
      <c r="W1979"/>
      <c r="Z1979"/>
      <c r="AC1979" s="228"/>
      <c r="AD1979"/>
    </row>
    <row r="1980" spans="1:31" ht="27.75" x14ac:dyDescent="0.2">
      <c r="A1980" s="222"/>
      <c r="B1980" s="223"/>
      <c r="C1980" s="223"/>
      <c r="D1980" s="223"/>
      <c r="E1980"/>
      <c r="F1980" s="224"/>
      <c r="G1980"/>
      <c r="H1980"/>
      <c r="I1980" s="225"/>
      <c r="J1980" s="226"/>
      <c r="K1980"/>
      <c r="L1980"/>
      <c r="M1980"/>
      <c r="N1980"/>
      <c r="O1980" s="224"/>
      <c r="P1980"/>
      <c r="Q1980"/>
      <c r="R1980"/>
      <c r="S1980"/>
      <c r="T1980"/>
      <c r="U1980"/>
      <c r="V1980"/>
      <c r="W1980"/>
      <c r="Z1980"/>
      <c r="AC1980" s="228"/>
      <c r="AD1980"/>
    </row>
    <row r="1981" spans="1:31" ht="27.75" x14ac:dyDescent="0.2">
      <c r="A1981" s="222"/>
      <c r="B1981" s="223"/>
      <c r="C1981" s="223"/>
      <c r="D1981" s="223"/>
      <c r="E1981"/>
      <c r="F1981" s="224"/>
      <c r="G1981"/>
      <c r="H1981"/>
      <c r="I1981" s="225"/>
      <c r="J1981" s="226"/>
      <c r="K1981"/>
      <c r="L1981"/>
      <c r="M1981"/>
      <c r="N1981"/>
      <c r="O1981" s="224"/>
      <c r="P1981"/>
      <c r="Q1981"/>
      <c r="R1981"/>
      <c r="S1981"/>
      <c r="T1981"/>
      <c r="U1981"/>
      <c r="V1981"/>
      <c r="W1981"/>
      <c r="Z1981"/>
      <c r="AC1981" s="228"/>
      <c r="AD1981"/>
    </row>
    <row r="1982" spans="1:31" ht="27.75" x14ac:dyDescent="0.2">
      <c r="A1982" s="222"/>
      <c r="B1982" s="223"/>
      <c r="C1982" s="223"/>
      <c r="D1982" s="223"/>
      <c r="E1982"/>
      <c r="F1982" s="224"/>
      <c r="G1982"/>
      <c r="H1982"/>
      <c r="I1982" s="225"/>
      <c r="J1982" s="226"/>
      <c r="K1982"/>
      <c r="L1982"/>
      <c r="M1982"/>
      <c r="N1982"/>
      <c r="O1982" s="224"/>
      <c r="P1982"/>
      <c r="Q1982"/>
      <c r="R1982"/>
      <c r="S1982"/>
      <c r="T1982"/>
      <c r="U1982"/>
      <c r="V1982"/>
      <c r="W1982"/>
      <c r="Z1982"/>
      <c r="AC1982" s="228"/>
      <c r="AD1982"/>
    </row>
    <row r="1983" spans="1:31" ht="27.75" x14ac:dyDescent="0.2">
      <c r="A1983" s="222"/>
      <c r="B1983" s="223"/>
      <c r="C1983" s="223"/>
      <c r="D1983" s="223"/>
      <c r="E1983"/>
      <c r="F1983" s="224"/>
      <c r="G1983"/>
      <c r="H1983"/>
      <c r="I1983" s="225"/>
      <c r="J1983" s="226"/>
      <c r="K1983"/>
      <c r="L1983"/>
      <c r="M1983"/>
      <c r="N1983"/>
      <c r="O1983" s="224"/>
      <c r="P1983"/>
      <c r="Q1983"/>
      <c r="R1983"/>
      <c r="S1983"/>
      <c r="T1983"/>
      <c r="U1983"/>
      <c r="V1983"/>
      <c r="W1983"/>
      <c r="Z1983"/>
      <c r="AC1983" s="228"/>
      <c r="AD1983"/>
    </row>
    <row r="1984" spans="1:31" ht="27.75" x14ac:dyDescent="0.2">
      <c r="A1984" s="222">
        <v>215795</v>
      </c>
      <c r="B1984" s="223" t="s">
        <v>955</v>
      </c>
      <c r="C1984" s="223" t="s">
        <v>105</v>
      </c>
      <c r="D1984" s="223" t="s">
        <v>404</v>
      </c>
      <c r="E1984" t="s">
        <v>374</v>
      </c>
      <c r="F1984" s="224">
        <v>31806</v>
      </c>
      <c r="G1984" t="s">
        <v>789</v>
      </c>
      <c r="H1984" t="s">
        <v>380</v>
      </c>
      <c r="I1984" s="225" t="s">
        <v>61</v>
      </c>
      <c r="J1984" s="226" t="s">
        <v>376</v>
      </c>
      <c r="K1984">
        <v>2009</v>
      </c>
      <c r="L1984" t="s">
        <v>352</v>
      </c>
      <c r="M1984"/>
      <c r="N1984"/>
      <c r="O1984" s="224"/>
      <c r="P1984"/>
      <c r="Q1984"/>
      <c r="R1984"/>
      <c r="S1984"/>
      <c r="T1984"/>
      <c r="U1984"/>
      <c r="V1984"/>
      <c r="W1984"/>
      <c r="Z1984"/>
      <c r="AC1984" s="228"/>
      <c r="AD1984"/>
      <c r="AE1984" s="53">
        <v>5</v>
      </c>
    </row>
    <row r="1985" spans="1:31" ht="27.75" x14ac:dyDescent="0.2">
      <c r="A1985" s="222"/>
      <c r="B1985" s="223"/>
      <c r="C1985" s="223"/>
      <c r="D1985" s="223"/>
      <c r="E1985"/>
      <c r="F1985" s="224"/>
      <c r="G1985"/>
      <c r="H1985"/>
      <c r="I1985" s="225"/>
      <c r="J1985" s="226"/>
      <c r="K1985"/>
      <c r="L1985"/>
      <c r="M1985"/>
      <c r="N1985"/>
      <c r="O1985" s="224"/>
      <c r="P1985"/>
      <c r="Q1985"/>
      <c r="R1985"/>
      <c r="S1985"/>
      <c r="T1985"/>
      <c r="U1985"/>
      <c r="V1985"/>
      <c r="W1985"/>
      <c r="Z1985"/>
      <c r="AC1985" s="228"/>
      <c r="AD1985"/>
    </row>
    <row r="1986" spans="1:31" ht="27.75" x14ac:dyDescent="0.2">
      <c r="A1986" s="222"/>
      <c r="B1986" s="223"/>
      <c r="C1986" s="223"/>
      <c r="D1986" s="223"/>
      <c r="E1986"/>
      <c r="F1986" s="224"/>
      <c r="G1986"/>
      <c r="H1986"/>
      <c r="I1986" s="225"/>
      <c r="J1986" s="226"/>
      <c r="K1986"/>
      <c r="L1986"/>
      <c r="M1986"/>
      <c r="N1986"/>
      <c r="O1986" s="224"/>
      <c r="P1986"/>
      <c r="Q1986"/>
      <c r="R1986"/>
      <c r="S1986"/>
      <c r="T1986"/>
      <c r="U1986"/>
      <c r="V1986"/>
      <c r="W1986"/>
      <c r="Z1986"/>
      <c r="AC1986" s="228"/>
      <c r="AD1986"/>
    </row>
    <row r="1987" spans="1:31" ht="27.75" x14ac:dyDescent="0.2">
      <c r="A1987" s="222"/>
      <c r="B1987" s="223"/>
      <c r="C1987" s="223"/>
      <c r="D1987" s="223"/>
      <c r="E1987"/>
      <c r="F1987" s="224"/>
      <c r="G1987"/>
      <c r="H1987"/>
      <c r="I1987" s="225"/>
      <c r="J1987" s="226"/>
      <c r="K1987"/>
      <c r="L1987"/>
      <c r="M1987"/>
      <c r="N1987"/>
      <c r="O1987" s="224"/>
      <c r="P1987"/>
      <c r="Q1987"/>
      <c r="R1987"/>
      <c r="S1987"/>
      <c r="T1987"/>
      <c r="U1987"/>
      <c r="V1987"/>
      <c r="W1987"/>
      <c r="Z1987"/>
      <c r="AC1987" s="228"/>
      <c r="AD1987"/>
    </row>
    <row r="1988" spans="1:31" ht="27.75" x14ac:dyDescent="0.2">
      <c r="A1988" s="222"/>
      <c r="B1988" s="223"/>
      <c r="C1988" s="223"/>
      <c r="D1988" s="223"/>
      <c r="E1988"/>
      <c r="F1988" s="224"/>
      <c r="G1988"/>
      <c r="H1988"/>
      <c r="I1988" s="225"/>
      <c r="J1988" s="226"/>
      <c r="K1988"/>
      <c r="L1988"/>
      <c r="M1988"/>
      <c r="N1988"/>
      <c r="O1988" s="224"/>
      <c r="P1988"/>
      <c r="Q1988"/>
      <c r="R1988"/>
      <c r="S1988"/>
      <c r="T1988"/>
      <c r="U1988"/>
      <c r="V1988"/>
      <c r="W1988"/>
      <c r="Z1988"/>
      <c r="AC1988" s="228"/>
      <c r="AD1988"/>
    </row>
    <row r="1989" spans="1:31" ht="27.75" x14ac:dyDescent="0.2">
      <c r="A1989" s="222"/>
      <c r="B1989" s="223"/>
      <c r="C1989" s="223"/>
      <c r="D1989" s="223"/>
      <c r="E1989"/>
      <c r="F1989" s="224"/>
      <c r="G1989"/>
      <c r="H1989"/>
      <c r="I1989" s="225"/>
      <c r="J1989" s="226"/>
      <c r="K1989"/>
      <c r="L1989"/>
      <c r="M1989"/>
      <c r="N1989"/>
      <c r="O1989" s="224"/>
      <c r="P1989"/>
      <c r="Q1989"/>
      <c r="R1989"/>
      <c r="S1989"/>
      <c r="T1989"/>
      <c r="U1989"/>
      <c r="V1989"/>
      <c r="W1989"/>
      <c r="Z1989"/>
      <c r="AC1989" s="228"/>
      <c r="AD1989"/>
    </row>
    <row r="1990" spans="1:31" ht="27.75" x14ac:dyDescent="0.2">
      <c r="A1990" s="222"/>
      <c r="B1990" s="223"/>
      <c r="C1990" s="223"/>
      <c r="D1990" s="223"/>
      <c r="E1990"/>
      <c r="F1990" s="224"/>
      <c r="G1990"/>
      <c r="H1990"/>
      <c r="I1990" s="225"/>
      <c r="J1990" s="226"/>
      <c r="K1990"/>
      <c r="L1990"/>
      <c r="M1990"/>
      <c r="N1990"/>
      <c r="O1990" s="224"/>
      <c r="P1990"/>
      <c r="Q1990"/>
      <c r="R1990"/>
      <c r="S1990"/>
      <c r="T1990"/>
      <c r="U1990"/>
      <c r="V1990"/>
      <c r="W1990"/>
      <c r="Z1990"/>
      <c r="AC1990" s="228"/>
      <c r="AD1990"/>
    </row>
    <row r="1991" spans="1:31" ht="27.75" x14ac:dyDescent="0.2">
      <c r="A1991" s="222"/>
      <c r="B1991" s="223"/>
      <c r="C1991" s="223"/>
      <c r="D1991" s="223"/>
      <c r="E1991"/>
      <c r="F1991" s="224"/>
      <c r="G1991"/>
      <c r="H1991"/>
      <c r="I1991" s="225"/>
      <c r="J1991" s="226"/>
      <c r="K1991"/>
      <c r="L1991"/>
      <c r="M1991"/>
      <c r="N1991"/>
      <c r="O1991" s="224"/>
      <c r="P1991"/>
      <c r="Q1991"/>
      <c r="R1991"/>
      <c r="S1991"/>
      <c r="T1991"/>
      <c r="U1991"/>
      <c r="V1991"/>
      <c r="W1991"/>
      <c r="Z1991"/>
      <c r="AC1991" s="228"/>
      <c r="AD1991"/>
    </row>
    <row r="1992" spans="1:31" ht="27.75" x14ac:dyDescent="0.2">
      <c r="A1992" s="222"/>
      <c r="B1992" s="223"/>
      <c r="C1992" s="223"/>
      <c r="D1992" s="223"/>
      <c r="E1992"/>
      <c r="F1992" s="224"/>
      <c r="G1992"/>
      <c r="H1992"/>
      <c r="I1992" s="225"/>
      <c r="J1992" s="226"/>
      <c r="K1992"/>
      <c r="L1992"/>
      <c r="M1992"/>
      <c r="N1992"/>
      <c r="O1992" s="224"/>
      <c r="P1992"/>
      <c r="Q1992"/>
      <c r="R1992"/>
      <c r="S1992"/>
      <c r="T1992"/>
      <c r="U1992"/>
      <c r="V1992"/>
      <c r="W1992"/>
      <c r="Z1992"/>
      <c r="AC1992" s="228"/>
      <c r="AD1992"/>
    </row>
    <row r="1993" spans="1:31" ht="27.75" x14ac:dyDescent="0.2">
      <c r="A1993" s="222"/>
      <c r="B1993" s="223"/>
      <c r="C1993" s="223"/>
      <c r="D1993" s="223"/>
      <c r="E1993"/>
      <c r="F1993" s="224"/>
      <c r="G1993"/>
      <c r="H1993"/>
      <c r="I1993" s="225"/>
      <c r="J1993" s="226"/>
      <c r="K1993"/>
      <c r="L1993"/>
      <c r="M1993"/>
      <c r="N1993"/>
      <c r="O1993" s="224"/>
      <c r="P1993"/>
      <c r="Q1993"/>
      <c r="R1993"/>
      <c r="S1993"/>
      <c r="T1993"/>
      <c r="U1993"/>
      <c r="V1993"/>
      <c r="W1993"/>
      <c r="Z1993"/>
      <c r="AC1993" s="228"/>
      <c r="AD1993"/>
    </row>
    <row r="1994" spans="1:31" ht="27.75" x14ac:dyDescent="0.2">
      <c r="A1994" s="222"/>
      <c r="B1994" s="223"/>
      <c r="C1994" s="223"/>
      <c r="D1994" s="223"/>
      <c r="E1994"/>
      <c r="F1994" s="224"/>
      <c r="G1994"/>
      <c r="H1994"/>
      <c r="I1994" s="225"/>
      <c r="J1994" s="226"/>
      <c r="K1994"/>
      <c r="L1994"/>
      <c r="M1994"/>
      <c r="N1994"/>
      <c r="O1994" s="224"/>
      <c r="P1994"/>
      <c r="Q1994"/>
      <c r="R1994"/>
      <c r="S1994"/>
      <c r="T1994"/>
      <c r="U1994"/>
      <c r="V1994"/>
      <c r="W1994"/>
      <c r="Z1994"/>
      <c r="AC1994" s="228"/>
      <c r="AD1994"/>
    </row>
    <row r="1995" spans="1:31" ht="27.75" x14ac:dyDescent="0.2">
      <c r="A1995" s="222"/>
      <c r="B1995" s="223"/>
      <c r="C1995" s="223"/>
      <c r="D1995" s="223"/>
      <c r="E1995"/>
      <c r="F1995" s="224"/>
      <c r="G1995"/>
      <c r="H1995"/>
      <c r="I1995" s="225"/>
      <c r="J1995" s="226"/>
      <c r="K1995"/>
      <c r="L1995"/>
      <c r="M1995"/>
      <c r="N1995"/>
      <c r="O1995" s="224"/>
      <c r="P1995"/>
      <c r="Q1995"/>
      <c r="R1995"/>
      <c r="S1995"/>
      <c r="T1995"/>
      <c r="U1995"/>
      <c r="V1995"/>
      <c r="W1995"/>
      <c r="Z1995"/>
      <c r="AC1995" s="228"/>
      <c r="AD1995"/>
    </row>
    <row r="1996" spans="1:31" ht="27.75" x14ac:dyDescent="0.2">
      <c r="A1996" s="222"/>
      <c r="B1996" s="223"/>
      <c r="C1996" s="223"/>
      <c r="D1996" s="223"/>
      <c r="E1996"/>
      <c r="F1996" s="224"/>
      <c r="G1996"/>
      <c r="H1996"/>
      <c r="I1996" s="225"/>
      <c r="J1996" s="226"/>
      <c r="K1996"/>
      <c r="L1996"/>
      <c r="M1996"/>
      <c r="N1996"/>
      <c r="O1996" s="224"/>
      <c r="P1996"/>
      <c r="Q1996"/>
      <c r="R1996"/>
      <c r="S1996"/>
      <c r="T1996"/>
      <c r="U1996"/>
      <c r="V1996"/>
      <c r="W1996"/>
      <c r="Z1996"/>
      <c r="AC1996" s="228"/>
      <c r="AD1996"/>
    </row>
    <row r="1997" spans="1:31" ht="27.75" x14ac:dyDescent="0.2">
      <c r="A1997" s="222">
        <v>215810</v>
      </c>
      <c r="B1997" s="223" t="s">
        <v>999</v>
      </c>
      <c r="C1997" s="223" t="s">
        <v>504</v>
      </c>
      <c r="D1997" s="223" t="s">
        <v>330</v>
      </c>
      <c r="E1997" t="s">
        <v>374</v>
      </c>
      <c r="F1997" s="224">
        <v>33344</v>
      </c>
      <c r="G1997" t="s">
        <v>789</v>
      </c>
      <c r="H1997" t="s">
        <v>375</v>
      </c>
      <c r="I1997" s="225" t="s">
        <v>61</v>
      </c>
      <c r="J1997" s="226" t="s">
        <v>376</v>
      </c>
      <c r="K1997">
        <v>2009</v>
      </c>
      <c r="L1997" t="s">
        <v>352</v>
      </c>
      <c r="M1997"/>
      <c r="N1997"/>
      <c r="O1997" s="224"/>
      <c r="P1997"/>
      <c r="Q1997"/>
      <c r="R1997"/>
      <c r="S1997"/>
      <c r="T1997"/>
      <c r="U1997"/>
      <c r="V1997"/>
      <c r="W1997"/>
      <c r="Z1997"/>
      <c r="AC1997" s="228"/>
      <c r="AD1997"/>
      <c r="AE1997" s="53">
        <v>5</v>
      </c>
    </row>
    <row r="1998" spans="1:31" ht="27.75" x14ac:dyDescent="0.2">
      <c r="A1998" s="222">
        <v>215811</v>
      </c>
      <c r="B1998" s="223" t="s">
        <v>866</v>
      </c>
      <c r="C1998" s="223" t="s">
        <v>867</v>
      </c>
      <c r="D1998" s="223" t="s">
        <v>2139</v>
      </c>
      <c r="E1998" t="s">
        <v>374</v>
      </c>
      <c r="F1998" s="224">
        <v>36345</v>
      </c>
      <c r="G1998" t="s">
        <v>833</v>
      </c>
      <c r="H1998" t="s">
        <v>375</v>
      </c>
      <c r="I1998" s="225" t="s">
        <v>61</v>
      </c>
      <c r="J1998" s="226" t="s">
        <v>353</v>
      </c>
      <c r="K1998">
        <v>2018</v>
      </c>
      <c r="L1998" t="s">
        <v>361</v>
      </c>
      <c r="M1998"/>
      <c r="N1998"/>
      <c r="O1998" s="224"/>
      <c r="P1998"/>
      <c r="Q1998"/>
      <c r="R1998"/>
      <c r="S1998"/>
      <c r="T1998"/>
      <c r="U1998"/>
      <c r="V1998"/>
      <c r="W1998"/>
      <c r="Z1998"/>
      <c r="AC1998" s="227"/>
      <c r="AD1998"/>
      <c r="AE1998" s="53">
        <v>6</v>
      </c>
    </row>
    <row r="1999" spans="1:31" ht="27.75" x14ac:dyDescent="0.2">
      <c r="A1999" s="222"/>
      <c r="B1999" s="223"/>
      <c r="C1999" s="223"/>
      <c r="D1999" s="223"/>
      <c r="E1999"/>
      <c r="F1999" s="224"/>
      <c r="G1999"/>
      <c r="H1999"/>
      <c r="I1999" s="225"/>
      <c r="J1999" s="226"/>
      <c r="K1999"/>
      <c r="L1999"/>
      <c r="M1999"/>
      <c r="N1999"/>
      <c r="O1999" s="224"/>
      <c r="P1999"/>
      <c r="Q1999"/>
      <c r="R1999"/>
      <c r="S1999"/>
      <c r="T1999"/>
      <c r="U1999"/>
      <c r="V1999"/>
      <c r="W1999"/>
      <c r="Z1999"/>
      <c r="AC1999" s="228"/>
      <c r="AD1999"/>
    </row>
    <row r="2000" spans="1:31" ht="27.75" x14ac:dyDescent="0.2">
      <c r="A2000" s="222"/>
      <c r="B2000" s="223"/>
      <c r="C2000" s="223"/>
      <c r="D2000" s="223"/>
      <c r="E2000"/>
      <c r="F2000" s="224"/>
      <c r="G2000"/>
      <c r="H2000"/>
      <c r="I2000" s="225"/>
      <c r="J2000" s="226"/>
      <c r="K2000"/>
      <c r="L2000"/>
      <c r="M2000"/>
      <c r="N2000"/>
      <c r="O2000" s="224"/>
      <c r="P2000"/>
      <c r="Q2000"/>
      <c r="R2000"/>
      <c r="S2000"/>
      <c r="T2000"/>
      <c r="U2000"/>
      <c r="V2000"/>
      <c r="W2000"/>
      <c r="Z2000"/>
      <c r="AC2000" s="228"/>
      <c r="AD2000"/>
    </row>
    <row r="2001" spans="1:31" ht="27.75" x14ac:dyDescent="0.2">
      <c r="A2001" s="222"/>
      <c r="B2001" s="223"/>
      <c r="C2001" s="223"/>
      <c r="D2001" s="223"/>
      <c r="E2001"/>
      <c r="F2001" s="224"/>
      <c r="G2001"/>
      <c r="H2001"/>
      <c r="I2001" s="225"/>
      <c r="J2001" s="226"/>
      <c r="K2001"/>
      <c r="L2001"/>
      <c r="M2001"/>
      <c r="N2001"/>
      <c r="O2001" s="224"/>
      <c r="P2001"/>
      <c r="Q2001"/>
      <c r="R2001"/>
      <c r="S2001"/>
      <c r="T2001"/>
      <c r="U2001"/>
      <c r="V2001"/>
      <c r="W2001"/>
      <c r="Z2001"/>
      <c r="AC2001" s="228"/>
      <c r="AD2001"/>
    </row>
    <row r="2002" spans="1:31" ht="27.75" x14ac:dyDescent="0.2">
      <c r="A2002" s="222"/>
      <c r="B2002" s="223"/>
      <c r="C2002" s="223"/>
      <c r="D2002" s="223"/>
      <c r="E2002"/>
      <c r="F2002" s="224"/>
      <c r="G2002"/>
      <c r="H2002"/>
      <c r="I2002" s="225"/>
      <c r="J2002" s="226"/>
      <c r="K2002"/>
      <c r="L2002"/>
      <c r="M2002"/>
      <c r="N2002"/>
      <c r="O2002" s="224"/>
      <c r="P2002"/>
      <c r="Q2002"/>
      <c r="R2002"/>
      <c r="S2002"/>
      <c r="T2002"/>
      <c r="U2002"/>
      <c r="V2002"/>
      <c r="W2002"/>
      <c r="Z2002"/>
      <c r="AC2002" s="228"/>
      <c r="AD2002"/>
    </row>
    <row r="2003" spans="1:31" ht="27.75" x14ac:dyDescent="0.2">
      <c r="A2003" s="222"/>
      <c r="B2003" s="223"/>
      <c r="C2003" s="223"/>
      <c r="D2003" s="223"/>
      <c r="E2003"/>
      <c r="F2003" s="224"/>
      <c r="G2003"/>
      <c r="H2003"/>
      <c r="I2003" s="225"/>
      <c r="J2003" s="226"/>
      <c r="K2003"/>
      <c r="L2003"/>
      <c r="M2003"/>
      <c r="N2003"/>
      <c r="O2003" s="224"/>
      <c r="P2003"/>
      <c r="Q2003"/>
      <c r="R2003"/>
      <c r="S2003"/>
      <c r="T2003"/>
      <c r="U2003"/>
      <c r="V2003"/>
      <c r="W2003"/>
      <c r="Z2003"/>
      <c r="AC2003" s="228"/>
      <c r="AD2003"/>
    </row>
    <row r="2004" spans="1:31" ht="27.75" x14ac:dyDescent="0.2">
      <c r="A2004" s="222"/>
      <c r="B2004" s="223"/>
      <c r="C2004" s="223"/>
      <c r="D2004" s="223"/>
      <c r="E2004"/>
      <c r="F2004" s="224"/>
      <c r="G2004"/>
      <c r="H2004"/>
      <c r="I2004" s="225"/>
      <c r="J2004" s="226"/>
      <c r="K2004"/>
      <c r="L2004"/>
      <c r="M2004"/>
      <c r="N2004"/>
      <c r="O2004" s="224"/>
      <c r="P2004"/>
      <c r="Q2004"/>
      <c r="R2004"/>
      <c r="S2004"/>
      <c r="T2004"/>
      <c r="U2004"/>
      <c r="V2004"/>
      <c r="W2004"/>
      <c r="Z2004"/>
      <c r="AC2004" s="228"/>
      <c r="AD2004"/>
    </row>
    <row r="2005" spans="1:31" ht="27.75" x14ac:dyDescent="0.2">
      <c r="A2005" s="222">
        <v>215819</v>
      </c>
      <c r="B2005" s="223" t="s">
        <v>938</v>
      </c>
      <c r="C2005" s="223" t="s">
        <v>402</v>
      </c>
      <c r="D2005" s="223" t="s">
        <v>220</v>
      </c>
      <c r="E2005" t="s">
        <v>374</v>
      </c>
      <c r="F2005" s="224" t="e">
        <v>#N/A</v>
      </c>
      <c r="G2005" t="e">
        <v>#N/A</v>
      </c>
      <c r="H2005" t="e">
        <v>#N/A</v>
      </c>
      <c r="I2005" s="225" t="s">
        <v>61</v>
      </c>
      <c r="J2005" s="226"/>
      <c r="K2005"/>
      <c r="L2005"/>
      <c r="M2005"/>
      <c r="N2005"/>
      <c r="O2005" s="224"/>
      <c r="P2005"/>
      <c r="Q2005"/>
      <c r="R2005"/>
      <c r="S2005"/>
      <c r="T2005"/>
      <c r="U2005"/>
      <c r="V2005"/>
      <c r="W2005"/>
      <c r="Z2005"/>
      <c r="AC2005" s="228"/>
      <c r="AD2005"/>
      <c r="AE2005" s="53">
        <v>5</v>
      </c>
    </row>
    <row r="2006" spans="1:31" ht="27.75" x14ac:dyDescent="0.2">
      <c r="A2006" s="222">
        <v>215821</v>
      </c>
      <c r="B2006" s="223" t="s">
        <v>1098</v>
      </c>
      <c r="C2006" s="223" t="s">
        <v>711</v>
      </c>
      <c r="D2006" s="223" t="s">
        <v>289</v>
      </c>
      <c r="E2006" t="s">
        <v>374</v>
      </c>
      <c r="F2006" s="224">
        <v>35297</v>
      </c>
      <c r="G2006" t="s">
        <v>815</v>
      </c>
      <c r="H2006" t="s">
        <v>375</v>
      </c>
      <c r="I2006" s="225" t="s">
        <v>61</v>
      </c>
      <c r="J2006" s="226" t="s">
        <v>353</v>
      </c>
      <c r="K2006">
        <v>2014</v>
      </c>
      <c r="L2006" t="s">
        <v>364</v>
      </c>
      <c r="M2006"/>
      <c r="N2006"/>
      <c r="O2006" s="224"/>
      <c r="P2006"/>
      <c r="Q2006"/>
      <c r="R2006"/>
      <c r="S2006"/>
      <c r="T2006"/>
      <c r="U2006"/>
      <c r="V2006"/>
      <c r="W2006"/>
      <c r="Z2006"/>
      <c r="AC2006" s="227"/>
      <c r="AD2006"/>
      <c r="AE2006" s="53">
        <v>6</v>
      </c>
    </row>
    <row r="2007" spans="1:31" ht="27.75" x14ac:dyDescent="0.2">
      <c r="A2007" s="222">
        <v>215822</v>
      </c>
      <c r="B2007" s="223" t="s">
        <v>940</v>
      </c>
      <c r="C2007" s="223" t="s">
        <v>68</v>
      </c>
      <c r="D2007" s="223" t="s">
        <v>294</v>
      </c>
      <c r="E2007" t="s">
        <v>373</v>
      </c>
      <c r="F2007" s="224">
        <v>30675</v>
      </c>
      <c r="G2007" t="s">
        <v>352</v>
      </c>
      <c r="H2007" t="s">
        <v>375</v>
      </c>
      <c r="I2007" s="225" t="s">
        <v>61</v>
      </c>
      <c r="J2007" s="226" t="s">
        <v>353</v>
      </c>
      <c r="K2007">
        <v>2002</v>
      </c>
      <c r="L2007" t="s">
        <v>352</v>
      </c>
      <c r="M2007"/>
      <c r="N2007"/>
      <c r="O2007" s="224"/>
      <c r="P2007"/>
      <c r="Q2007"/>
      <c r="R2007"/>
      <c r="S2007"/>
      <c r="T2007"/>
      <c r="U2007"/>
      <c r="V2007"/>
      <c r="W2007"/>
      <c r="Z2007"/>
      <c r="AC2007" s="228"/>
      <c r="AD2007"/>
      <c r="AE2007" s="53">
        <v>5</v>
      </c>
    </row>
    <row r="2008" spans="1:31" ht="27.75" x14ac:dyDescent="0.2">
      <c r="A2008" s="222"/>
      <c r="B2008" s="223"/>
      <c r="C2008" s="223"/>
      <c r="D2008" s="223"/>
      <c r="E2008"/>
      <c r="F2008" s="224"/>
      <c r="G2008"/>
      <c r="H2008"/>
      <c r="I2008" s="225"/>
      <c r="J2008" s="226"/>
      <c r="K2008"/>
      <c r="L2008"/>
      <c r="M2008"/>
      <c r="N2008"/>
      <c r="O2008" s="224"/>
      <c r="P2008"/>
      <c r="Q2008"/>
      <c r="R2008"/>
      <c r="S2008"/>
      <c r="T2008"/>
      <c r="U2008"/>
      <c r="V2008"/>
      <c r="W2008"/>
      <c r="Z2008"/>
      <c r="AC2008" s="228"/>
      <c r="AD2008"/>
    </row>
    <row r="2009" spans="1:31" ht="27.75" x14ac:dyDescent="0.2">
      <c r="A2009" s="222">
        <v>215824</v>
      </c>
      <c r="B2009" s="223" t="s">
        <v>1019</v>
      </c>
      <c r="C2009" s="223" t="s">
        <v>140</v>
      </c>
      <c r="D2009" s="223" t="s">
        <v>478</v>
      </c>
      <c r="E2009" t="s">
        <v>374</v>
      </c>
      <c r="F2009" s="224">
        <v>33999</v>
      </c>
      <c r="G2009" t="s">
        <v>352</v>
      </c>
      <c r="H2009" t="s">
        <v>375</v>
      </c>
      <c r="I2009" s="225" t="s">
        <v>61</v>
      </c>
      <c r="J2009" s="226" t="s">
        <v>376</v>
      </c>
      <c r="K2009">
        <v>2011</v>
      </c>
      <c r="L2009" t="s">
        <v>352</v>
      </c>
      <c r="M2009"/>
      <c r="N2009"/>
      <c r="O2009" s="224"/>
      <c r="P2009"/>
      <c r="Q2009"/>
      <c r="R2009"/>
      <c r="S2009"/>
      <c r="T2009"/>
      <c r="U2009"/>
      <c r="V2009"/>
      <c r="W2009"/>
      <c r="Z2009"/>
      <c r="AC2009" s="227"/>
      <c r="AD2009"/>
      <c r="AE2009" s="53">
        <v>6</v>
      </c>
    </row>
    <row r="2010" spans="1:31" ht="27.75" x14ac:dyDescent="0.2">
      <c r="A2010" s="222"/>
      <c r="B2010" s="223"/>
      <c r="C2010" s="223"/>
      <c r="D2010" s="223"/>
      <c r="E2010"/>
      <c r="F2010" s="224"/>
      <c r="G2010"/>
      <c r="H2010"/>
      <c r="I2010" s="225"/>
      <c r="J2010" s="226"/>
      <c r="K2010"/>
      <c r="L2010"/>
      <c r="M2010"/>
      <c r="N2010"/>
      <c r="O2010" s="224"/>
      <c r="P2010"/>
      <c r="Q2010"/>
      <c r="R2010"/>
      <c r="S2010"/>
      <c r="T2010"/>
      <c r="U2010"/>
      <c r="V2010"/>
      <c r="W2010"/>
      <c r="Z2010"/>
      <c r="AC2010" s="228"/>
      <c r="AD2010"/>
    </row>
    <row r="2011" spans="1:31" ht="27.75" x14ac:dyDescent="0.2">
      <c r="A2011" s="222"/>
      <c r="B2011" s="223"/>
      <c r="C2011" s="223"/>
      <c r="D2011" s="223"/>
      <c r="E2011"/>
      <c r="F2011" s="224"/>
      <c r="G2011"/>
      <c r="H2011"/>
      <c r="I2011" s="225"/>
      <c r="J2011" s="226"/>
      <c r="K2011"/>
      <c r="L2011"/>
      <c r="M2011"/>
      <c r="N2011"/>
      <c r="O2011" s="224"/>
      <c r="P2011"/>
      <c r="Q2011"/>
      <c r="R2011"/>
      <c r="S2011"/>
      <c r="T2011"/>
      <c r="U2011"/>
      <c r="V2011"/>
      <c r="W2011"/>
      <c r="Z2011"/>
      <c r="AC2011" s="228"/>
      <c r="AD2011"/>
    </row>
    <row r="2012" spans="1:31" ht="27.75" x14ac:dyDescent="0.2">
      <c r="A2012" s="222"/>
      <c r="B2012" s="223"/>
      <c r="C2012" s="223"/>
      <c r="D2012" s="223"/>
      <c r="E2012"/>
      <c r="F2012" s="224"/>
      <c r="G2012"/>
      <c r="H2012"/>
      <c r="I2012" s="225"/>
      <c r="J2012" s="226"/>
      <c r="K2012"/>
      <c r="L2012"/>
      <c r="M2012"/>
      <c r="N2012"/>
      <c r="O2012" s="224"/>
      <c r="P2012"/>
      <c r="Q2012"/>
      <c r="R2012"/>
      <c r="S2012"/>
      <c r="T2012"/>
      <c r="U2012"/>
      <c r="V2012"/>
      <c r="W2012"/>
      <c r="Z2012"/>
      <c r="AC2012" s="228"/>
      <c r="AD2012"/>
    </row>
    <row r="2013" spans="1:31" ht="27.75" x14ac:dyDescent="0.2">
      <c r="A2013" s="222"/>
      <c r="B2013" s="223"/>
      <c r="C2013" s="223"/>
      <c r="D2013" s="223"/>
      <c r="E2013"/>
      <c r="F2013" s="224"/>
      <c r="G2013"/>
      <c r="H2013"/>
      <c r="I2013" s="225"/>
      <c r="J2013" s="226"/>
      <c r="K2013"/>
      <c r="L2013"/>
      <c r="M2013"/>
      <c r="N2013"/>
      <c r="O2013" s="224"/>
      <c r="P2013"/>
      <c r="Q2013"/>
      <c r="R2013"/>
      <c r="S2013"/>
      <c r="T2013"/>
      <c r="U2013"/>
      <c r="V2013"/>
      <c r="W2013"/>
      <c r="Z2013"/>
      <c r="AC2013" s="228"/>
      <c r="AD2013"/>
    </row>
    <row r="2014" spans="1:31" ht="27.75" x14ac:dyDescent="0.2">
      <c r="A2014" s="222"/>
      <c r="B2014" s="223"/>
      <c r="C2014" s="223"/>
      <c r="D2014" s="223"/>
      <c r="E2014"/>
      <c r="F2014" s="224"/>
      <c r="G2014"/>
      <c r="H2014"/>
      <c r="I2014" s="225"/>
      <c r="J2014" s="226"/>
      <c r="K2014"/>
      <c r="L2014"/>
      <c r="M2014"/>
      <c r="N2014"/>
      <c r="O2014" s="224"/>
      <c r="P2014"/>
      <c r="Q2014"/>
      <c r="R2014"/>
      <c r="S2014"/>
      <c r="T2014"/>
      <c r="U2014"/>
      <c r="V2014"/>
      <c r="W2014"/>
      <c r="Z2014"/>
      <c r="AC2014" s="228"/>
      <c r="AD2014"/>
    </row>
    <row r="2015" spans="1:31" ht="27.75" x14ac:dyDescent="0.2">
      <c r="A2015" s="222"/>
      <c r="B2015" s="223"/>
      <c r="C2015" s="223"/>
      <c r="D2015" s="223"/>
      <c r="E2015"/>
      <c r="F2015" s="224"/>
      <c r="G2015"/>
      <c r="H2015"/>
      <c r="I2015" s="225"/>
      <c r="J2015" s="226"/>
      <c r="K2015"/>
      <c r="L2015"/>
      <c r="M2015"/>
      <c r="N2015"/>
      <c r="O2015" s="224"/>
      <c r="P2015"/>
      <c r="Q2015"/>
      <c r="R2015"/>
      <c r="S2015"/>
      <c r="T2015"/>
      <c r="U2015"/>
      <c r="V2015"/>
      <c r="W2015"/>
      <c r="Z2015"/>
      <c r="AC2015" s="228"/>
      <c r="AD2015"/>
    </row>
    <row r="2016" spans="1:31" ht="27.75" x14ac:dyDescent="0.2">
      <c r="A2016" s="222"/>
      <c r="B2016" s="223"/>
      <c r="C2016" s="223"/>
      <c r="D2016" s="223"/>
      <c r="E2016"/>
      <c r="F2016" s="224"/>
      <c r="G2016"/>
      <c r="H2016"/>
      <c r="I2016" s="225"/>
      <c r="J2016" s="226"/>
      <c r="K2016"/>
      <c r="L2016"/>
      <c r="M2016"/>
      <c r="N2016"/>
      <c r="O2016" s="224"/>
      <c r="P2016"/>
      <c r="Q2016"/>
      <c r="R2016"/>
      <c r="S2016"/>
      <c r="T2016"/>
      <c r="U2016"/>
      <c r="V2016"/>
      <c r="W2016"/>
      <c r="Z2016"/>
      <c r="AC2016" s="228"/>
      <c r="AD2016"/>
    </row>
    <row r="2017" spans="1:31" ht="27.75" x14ac:dyDescent="0.2">
      <c r="A2017" s="222"/>
      <c r="B2017" s="223"/>
      <c r="C2017" s="223"/>
      <c r="D2017" s="223"/>
      <c r="E2017"/>
      <c r="F2017" s="224"/>
      <c r="G2017"/>
      <c r="H2017"/>
      <c r="I2017" s="225"/>
      <c r="J2017" s="226"/>
      <c r="K2017"/>
      <c r="L2017"/>
      <c r="M2017"/>
      <c r="N2017"/>
      <c r="O2017" s="224"/>
      <c r="P2017"/>
      <c r="Q2017"/>
      <c r="R2017"/>
      <c r="S2017"/>
      <c r="T2017"/>
      <c r="U2017"/>
      <c r="V2017"/>
      <c r="W2017"/>
      <c r="Z2017"/>
      <c r="AC2017" s="228"/>
      <c r="AD2017"/>
    </row>
    <row r="2018" spans="1:31" ht="27.75" x14ac:dyDescent="0.2">
      <c r="A2018" s="222"/>
      <c r="B2018" s="223"/>
      <c r="C2018" s="223"/>
      <c r="D2018" s="223"/>
      <c r="E2018"/>
      <c r="F2018" s="224"/>
      <c r="G2018"/>
      <c r="H2018"/>
      <c r="I2018" s="225"/>
      <c r="J2018" s="226"/>
      <c r="K2018"/>
      <c r="L2018"/>
      <c r="M2018"/>
      <c r="N2018"/>
      <c r="O2018" s="224"/>
      <c r="P2018"/>
      <c r="Q2018"/>
      <c r="R2018"/>
      <c r="S2018"/>
      <c r="T2018"/>
      <c r="U2018"/>
      <c r="V2018"/>
      <c r="W2018"/>
      <c r="Z2018"/>
      <c r="AC2018" s="228"/>
      <c r="AD2018"/>
    </row>
    <row r="2019" spans="1:31" ht="27.75" x14ac:dyDescent="0.2">
      <c r="A2019" s="222">
        <v>215837</v>
      </c>
      <c r="B2019" s="223" t="s">
        <v>1079</v>
      </c>
      <c r="C2019" s="223" t="s">
        <v>1026</v>
      </c>
      <c r="D2019" s="223" t="s">
        <v>283</v>
      </c>
      <c r="E2019" t="s">
        <v>374</v>
      </c>
      <c r="F2019" s="224">
        <v>34994</v>
      </c>
      <c r="G2019" t="s">
        <v>1080</v>
      </c>
      <c r="H2019" t="s">
        <v>375</v>
      </c>
      <c r="I2019" s="225" t="s">
        <v>61</v>
      </c>
      <c r="J2019" s="226" t="s">
        <v>376</v>
      </c>
      <c r="K2019">
        <v>2013</v>
      </c>
      <c r="L2019" t="s">
        <v>362</v>
      </c>
      <c r="M2019"/>
      <c r="N2019"/>
      <c r="O2019" s="224"/>
      <c r="P2019"/>
      <c r="Q2019"/>
      <c r="R2019"/>
      <c r="S2019"/>
      <c r="T2019"/>
      <c r="U2019"/>
      <c r="V2019"/>
      <c r="W2019"/>
      <c r="Z2019"/>
      <c r="AC2019" s="227"/>
      <c r="AD2019"/>
      <c r="AE2019" s="53">
        <v>6</v>
      </c>
    </row>
    <row r="2020" spans="1:31" ht="27.75" x14ac:dyDescent="0.2">
      <c r="A2020" s="222">
        <v>215838</v>
      </c>
      <c r="B2020" s="223" t="s">
        <v>2140</v>
      </c>
      <c r="C2020" s="223" t="s">
        <v>72</v>
      </c>
      <c r="D2020" s="223" t="s">
        <v>430</v>
      </c>
      <c r="E2020" t="s">
        <v>374</v>
      </c>
      <c r="F2020" s="224">
        <v>35971</v>
      </c>
      <c r="G2020" t="s">
        <v>797</v>
      </c>
      <c r="H2020" t="s">
        <v>375</v>
      </c>
      <c r="I2020" s="225" t="s">
        <v>61</v>
      </c>
      <c r="J2020" s="226">
        <v>0</v>
      </c>
      <c r="K2020">
        <v>0</v>
      </c>
      <c r="L2020">
        <v>0</v>
      </c>
      <c r="M2020"/>
      <c r="N2020"/>
      <c r="O2020" s="224"/>
      <c r="P2020"/>
      <c r="Q2020"/>
      <c r="R2020"/>
      <c r="S2020"/>
      <c r="T2020"/>
      <c r="U2020"/>
      <c r="V2020"/>
      <c r="W2020"/>
      <c r="Z2020"/>
      <c r="AC2020" s="227"/>
      <c r="AD2020"/>
      <c r="AE2020" s="53">
        <v>6</v>
      </c>
    </row>
    <row r="2021" spans="1:31" ht="27.75" x14ac:dyDescent="0.2">
      <c r="A2021" s="222">
        <v>215839</v>
      </c>
      <c r="B2021" s="223" t="s">
        <v>1169</v>
      </c>
      <c r="C2021" s="223" t="s">
        <v>2141</v>
      </c>
      <c r="D2021" s="223" t="s">
        <v>253</v>
      </c>
      <c r="E2021" t="s">
        <v>374</v>
      </c>
      <c r="F2021" s="224">
        <v>36161</v>
      </c>
      <c r="G2021" t="s">
        <v>789</v>
      </c>
      <c r="H2021" t="s">
        <v>375</v>
      </c>
      <c r="I2021" s="225" t="s">
        <v>61</v>
      </c>
      <c r="J2021" s="226" t="s">
        <v>353</v>
      </c>
      <c r="K2021">
        <v>2017</v>
      </c>
      <c r="L2021" t="s">
        <v>352</v>
      </c>
      <c r="M2021"/>
      <c r="N2021"/>
      <c r="O2021" s="224"/>
      <c r="P2021"/>
      <c r="Q2021"/>
      <c r="R2021"/>
      <c r="S2021"/>
      <c r="T2021"/>
      <c r="U2021"/>
      <c r="V2021"/>
      <c r="W2021"/>
      <c r="Z2021"/>
      <c r="AC2021" s="227"/>
      <c r="AD2021"/>
      <c r="AE2021" s="53">
        <v>6</v>
      </c>
    </row>
    <row r="2022" spans="1:31" ht="27.75" x14ac:dyDescent="0.2">
      <c r="A2022" s="222"/>
      <c r="B2022" s="223"/>
      <c r="C2022" s="223"/>
      <c r="D2022" s="223"/>
      <c r="E2022"/>
      <c r="F2022" s="224"/>
      <c r="G2022"/>
      <c r="H2022"/>
      <c r="I2022" s="225"/>
      <c r="J2022" s="226"/>
      <c r="K2022"/>
      <c r="L2022"/>
      <c r="M2022"/>
      <c r="N2022"/>
      <c r="O2022" s="224"/>
      <c r="P2022"/>
      <c r="Q2022"/>
      <c r="R2022"/>
      <c r="S2022"/>
      <c r="T2022"/>
      <c r="U2022"/>
      <c r="V2022"/>
      <c r="W2022"/>
      <c r="Z2022"/>
      <c r="AC2022" s="228"/>
      <c r="AD2022"/>
    </row>
    <row r="2023" spans="1:31" ht="27.75" x14ac:dyDescent="0.2">
      <c r="A2023" s="222"/>
      <c r="B2023" s="223"/>
      <c r="C2023" s="223"/>
      <c r="D2023" s="223"/>
      <c r="E2023"/>
      <c r="F2023" s="224"/>
      <c r="G2023"/>
      <c r="H2023"/>
      <c r="I2023" s="225"/>
      <c r="J2023" s="226"/>
      <c r="K2023"/>
      <c r="L2023"/>
      <c r="M2023"/>
      <c r="N2023"/>
      <c r="O2023" s="224"/>
      <c r="P2023"/>
      <c r="Q2023"/>
      <c r="R2023"/>
      <c r="S2023"/>
      <c r="T2023"/>
      <c r="U2023"/>
      <c r="V2023"/>
      <c r="W2023"/>
      <c r="Z2023"/>
      <c r="AC2023" s="227"/>
      <c r="AD2023"/>
    </row>
    <row r="2024" spans="1:31" ht="27.75" x14ac:dyDescent="0.2">
      <c r="A2024" s="222"/>
      <c r="B2024" s="223"/>
      <c r="C2024" s="223"/>
      <c r="D2024" s="223"/>
      <c r="E2024"/>
      <c r="F2024" s="224"/>
      <c r="G2024"/>
      <c r="H2024"/>
      <c r="I2024" s="225"/>
      <c r="J2024" s="226"/>
      <c r="K2024"/>
      <c r="L2024"/>
      <c r="M2024"/>
      <c r="N2024"/>
      <c r="O2024" s="224"/>
      <c r="P2024"/>
      <c r="Q2024"/>
      <c r="R2024"/>
      <c r="S2024"/>
      <c r="T2024"/>
      <c r="U2024"/>
      <c r="V2024"/>
      <c r="W2024"/>
      <c r="Z2024"/>
      <c r="AC2024" s="228"/>
      <c r="AD2024"/>
    </row>
    <row r="2025" spans="1:31" ht="27.75" x14ac:dyDescent="0.2">
      <c r="A2025" s="222"/>
      <c r="B2025" s="223"/>
      <c r="C2025" s="223"/>
      <c r="D2025" s="223"/>
      <c r="E2025"/>
      <c r="F2025" s="224"/>
      <c r="G2025"/>
      <c r="H2025"/>
      <c r="I2025" s="225"/>
      <c r="J2025" s="226"/>
      <c r="K2025"/>
      <c r="L2025"/>
      <c r="M2025"/>
      <c r="N2025"/>
      <c r="O2025" s="224"/>
      <c r="P2025"/>
      <c r="Q2025"/>
      <c r="R2025"/>
      <c r="S2025"/>
      <c r="T2025"/>
      <c r="U2025"/>
      <c r="V2025"/>
      <c r="W2025"/>
      <c r="Z2025"/>
      <c r="AC2025" s="228"/>
      <c r="AD2025"/>
    </row>
    <row r="2026" spans="1:31" ht="27.75" x14ac:dyDescent="0.2">
      <c r="A2026" s="222">
        <v>215844</v>
      </c>
      <c r="B2026" s="223" t="s">
        <v>1157</v>
      </c>
      <c r="C2026" s="223" t="s">
        <v>97</v>
      </c>
      <c r="D2026" s="223" t="s">
        <v>262</v>
      </c>
      <c r="E2026" t="s">
        <v>373</v>
      </c>
      <c r="F2026" s="224">
        <v>36028</v>
      </c>
      <c r="G2026" t="s">
        <v>809</v>
      </c>
      <c r="H2026" t="s">
        <v>375</v>
      </c>
      <c r="I2026" s="225" t="s">
        <v>61</v>
      </c>
      <c r="J2026" s="226" t="s">
        <v>353</v>
      </c>
      <c r="K2026">
        <v>2016</v>
      </c>
      <c r="L2026" t="s">
        <v>367</v>
      </c>
      <c r="M2026"/>
      <c r="N2026"/>
      <c r="O2026" s="224"/>
      <c r="P2026"/>
      <c r="Q2026"/>
      <c r="R2026"/>
      <c r="S2026"/>
      <c r="T2026"/>
      <c r="U2026"/>
      <c r="V2026"/>
      <c r="W2026"/>
      <c r="Z2026"/>
      <c r="AC2026" s="227"/>
      <c r="AD2026"/>
      <c r="AE2026" s="53">
        <v>6</v>
      </c>
    </row>
    <row r="2027" spans="1:31" ht="27.75" x14ac:dyDescent="0.2">
      <c r="A2027" s="222"/>
      <c r="B2027" s="223"/>
      <c r="C2027" s="223"/>
      <c r="D2027" s="223"/>
      <c r="E2027"/>
      <c r="F2027" s="224"/>
      <c r="G2027"/>
      <c r="H2027"/>
      <c r="I2027" s="225"/>
      <c r="J2027" s="226"/>
      <c r="K2027"/>
      <c r="L2027"/>
      <c r="M2027"/>
      <c r="N2027"/>
      <c r="O2027" s="224"/>
      <c r="P2027"/>
      <c r="Q2027"/>
      <c r="R2027"/>
      <c r="S2027"/>
      <c r="T2027"/>
      <c r="U2027"/>
      <c r="V2027"/>
      <c r="W2027"/>
      <c r="Z2027"/>
      <c r="AC2027" s="228"/>
      <c r="AD2027"/>
    </row>
    <row r="2028" spans="1:31" ht="27.75" x14ac:dyDescent="0.2">
      <c r="A2028" s="222"/>
      <c r="B2028" s="223"/>
      <c r="C2028" s="223"/>
      <c r="D2028" s="223"/>
      <c r="E2028"/>
      <c r="F2028" s="224"/>
      <c r="G2028"/>
      <c r="H2028"/>
      <c r="I2028" s="225"/>
      <c r="J2028" s="226"/>
      <c r="K2028"/>
      <c r="L2028"/>
      <c r="M2028"/>
      <c r="N2028"/>
      <c r="O2028" s="224"/>
      <c r="P2028"/>
      <c r="Q2028"/>
      <c r="R2028"/>
      <c r="S2028"/>
      <c r="T2028"/>
      <c r="U2028"/>
      <c r="V2028"/>
      <c r="W2028"/>
      <c r="Z2028"/>
      <c r="AC2028" s="228"/>
      <c r="AD2028"/>
    </row>
    <row r="2029" spans="1:31" ht="27.75" x14ac:dyDescent="0.2">
      <c r="A2029" s="222">
        <v>215847</v>
      </c>
      <c r="B2029" s="223" t="s">
        <v>868</v>
      </c>
      <c r="C2029" s="223" t="s">
        <v>69</v>
      </c>
      <c r="D2029" s="223" t="s">
        <v>222</v>
      </c>
      <c r="E2029" t="s">
        <v>373</v>
      </c>
      <c r="F2029" s="224">
        <v>36526</v>
      </c>
      <c r="G2029" t="s">
        <v>789</v>
      </c>
      <c r="H2029" t="s">
        <v>375</v>
      </c>
      <c r="I2029" s="225" t="s">
        <v>61</v>
      </c>
      <c r="J2029" s="226" t="s">
        <v>353</v>
      </c>
      <c r="K2029">
        <v>2017</v>
      </c>
      <c r="L2029" t="s">
        <v>352</v>
      </c>
      <c r="M2029"/>
      <c r="N2029"/>
      <c r="O2029" s="224"/>
      <c r="P2029"/>
      <c r="Q2029"/>
      <c r="R2029"/>
      <c r="S2029"/>
      <c r="T2029"/>
      <c r="U2029"/>
      <c r="V2029"/>
      <c r="W2029"/>
      <c r="Z2029"/>
      <c r="AC2029" s="227"/>
      <c r="AD2029"/>
      <c r="AE2029" s="53">
        <v>6</v>
      </c>
    </row>
    <row r="2030" spans="1:31" ht="27.75" x14ac:dyDescent="0.2">
      <c r="A2030" s="222"/>
      <c r="B2030" s="223"/>
      <c r="C2030" s="223"/>
      <c r="D2030" s="223"/>
      <c r="E2030"/>
      <c r="F2030" s="224"/>
      <c r="G2030"/>
      <c r="H2030"/>
      <c r="I2030" s="225"/>
      <c r="J2030" s="226"/>
      <c r="K2030"/>
      <c r="L2030"/>
      <c r="M2030"/>
      <c r="N2030"/>
      <c r="O2030" s="224"/>
      <c r="P2030"/>
      <c r="Q2030"/>
      <c r="R2030"/>
      <c r="S2030"/>
      <c r="T2030"/>
      <c r="U2030"/>
      <c r="V2030"/>
      <c r="W2030"/>
      <c r="Z2030"/>
      <c r="AC2030" s="228"/>
      <c r="AD2030"/>
    </row>
    <row r="2031" spans="1:31" ht="27.75" x14ac:dyDescent="0.2">
      <c r="A2031" s="222"/>
      <c r="B2031" s="223"/>
      <c r="C2031" s="223"/>
      <c r="D2031" s="223"/>
      <c r="E2031"/>
      <c r="F2031" s="224"/>
      <c r="G2031"/>
      <c r="H2031"/>
      <c r="I2031" s="225"/>
      <c r="J2031" s="226"/>
      <c r="K2031"/>
      <c r="L2031"/>
      <c r="M2031"/>
      <c r="N2031"/>
      <c r="O2031" s="224"/>
      <c r="P2031"/>
      <c r="Q2031"/>
      <c r="R2031"/>
      <c r="S2031"/>
      <c r="T2031"/>
      <c r="U2031"/>
      <c r="V2031"/>
      <c r="W2031"/>
      <c r="Z2031"/>
      <c r="AC2031" s="228"/>
      <c r="AD2031"/>
    </row>
    <row r="2032" spans="1:31" ht="27.75" x14ac:dyDescent="0.2">
      <c r="A2032" s="222"/>
      <c r="B2032" s="223"/>
      <c r="C2032" s="223"/>
      <c r="D2032" s="223"/>
      <c r="E2032"/>
      <c r="F2032" s="224"/>
      <c r="G2032"/>
      <c r="H2032"/>
      <c r="I2032" s="225"/>
      <c r="J2032" s="226"/>
      <c r="K2032"/>
      <c r="L2032"/>
      <c r="M2032"/>
      <c r="N2032"/>
      <c r="O2032" s="224"/>
      <c r="P2032"/>
      <c r="Q2032"/>
      <c r="R2032"/>
      <c r="S2032"/>
      <c r="T2032"/>
      <c r="U2032"/>
      <c r="V2032"/>
      <c r="W2032"/>
      <c r="Z2032"/>
      <c r="AC2032" s="228"/>
      <c r="AD2032"/>
    </row>
    <row r="2033" spans="1:31" ht="27.75" x14ac:dyDescent="0.2">
      <c r="A2033" s="222"/>
      <c r="B2033" s="223"/>
      <c r="C2033" s="223"/>
      <c r="D2033" s="223"/>
      <c r="E2033"/>
      <c r="F2033" s="224"/>
      <c r="G2033"/>
      <c r="H2033"/>
      <c r="I2033" s="225"/>
      <c r="J2033" s="226"/>
      <c r="K2033"/>
      <c r="L2033"/>
      <c r="M2033"/>
      <c r="N2033"/>
      <c r="O2033" s="224"/>
      <c r="P2033"/>
      <c r="Q2033"/>
      <c r="R2033"/>
      <c r="S2033"/>
      <c r="T2033"/>
      <c r="U2033"/>
      <c r="V2033"/>
      <c r="W2033"/>
      <c r="Z2033"/>
      <c r="AC2033" s="228"/>
      <c r="AD2033"/>
    </row>
    <row r="2034" spans="1:31" ht="27.75" x14ac:dyDescent="0.2">
      <c r="A2034" s="222"/>
      <c r="B2034" s="223"/>
      <c r="C2034" s="223"/>
      <c r="D2034" s="223"/>
      <c r="E2034"/>
      <c r="F2034" s="224"/>
      <c r="G2034"/>
      <c r="H2034"/>
      <c r="I2034" s="225"/>
      <c r="J2034" s="226"/>
      <c r="K2034"/>
      <c r="L2034"/>
      <c r="M2034"/>
      <c r="N2034"/>
      <c r="O2034" s="224"/>
      <c r="P2034"/>
      <c r="Q2034"/>
      <c r="R2034"/>
      <c r="S2034"/>
      <c r="T2034"/>
      <c r="U2034"/>
      <c r="V2034"/>
      <c r="W2034"/>
      <c r="Z2034"/>
      <c r="AC2034" s="228"/>
      <c r="AD2034"/>
    </row>
    <row r="2035" spans="1:31" ht="27.75" x14ac:dyDescent="0.2">
      <c r="A2035" s="222"/>
      <c r="B2035" s="223"/>
      <c r="C2035" s="223"/>
      <c r="D2035" s="223"/>
      <c r="E2035"/>
      <c r="F2035" s="224"/>
      <c r="G2035"/>
      <c r="H2035"/>
      <c r="I2035" s="225"/>
      <c r="J2035" s="226"/>
      <c r="K2035"/>
      <c r="L2035"/>
      <c r="M2035"/>
      <c r="N2035"/>
      <c r="O2035" s="224"/>
      <c r="P2035"/>
      <c r="Q2035"/>
      <c r="R2035"/>
      <c r="S2035"/>
      <c r="T2035"/>
      <c r="U2035"/>
      <c r="V2035"/>
      <c r="W2035"/>
      <c r="Z2035"/>
      <c r="AC2035" s="228"/>
      <c r="AD2035"/>
    </row>
    <row r="2036" spans="1:31" ht="27.75" x14ac:dyDescent="0.2">
      <c r="A2036" s="222"/>
      <c r="B2036" s="223"/>
      <c r="C2036" s="223"/>
      <c r="D2036" s="223"/>
      <c r="E2036"/>
      <c r="F2036" s="224"/>
      <c r="G2036"/>
      <c r="H2036"/>
      <c r="I2036" s="225"/>
      <c r="J2036" s="226"/>
      <c r="K2036"/>
      <c r="L2036"/>
      <c r="M2036"/>
      <c r="N2036"/>
      <c r="O2036" s="224"/>
      <c r="P2036"/>
      <c r="Q2036"/>
      <c r="R2036"/>
      <c r="S2036"/>
      <c r="T2036"/>
      <c r="U2036"/>
      <c r="V2036"/>
      <c r="W2036"/>
      <c r="Z2036"/>
      <c r="AC2036" s="228"/>
      <c r="AD2036"/>
    </row>
    <row r="2037" spans="1:31" ht="27.75" x14ac:dyDescent="0.2">
      <c r="A2037" s="222"/>
      <c r="B2037" s="223"/>
      <c r="C2037" s="223"/>
      <c r="D2037" s="223"/>
      <c r="E2037"/>
      <c r="F2037" s="224"/>
      <c r="G2037"/>
      <c r="H2037"/>
      <c r="I2037" s="225"/>
      <c r="J2037" s="226"/>
      <c r="K2037"/>
      <c r="L2037"/>
      <c r="M2037"/>
      <c r="N2037"/>
      <c r="O2037" s="224"/>
      <c r="P2037"/>
      <c r="Q2037"/>
      <c r="R2037"/>
      <c r="S2037"/>
      <c r="T2037"/>
      <c r="U2037"/>
      <c r="V2037"/>
      <c r="W2037"/>
      <c r="Z2037"/>
      <c r="AC2037" s="228"/>
      <c r="AD2037"/>
    </row>
    <row r="2038" spans="1:31" ht="27.75" x14ac:dyDescent="0.2">
      <c r="A2038" s="222"/>
      <c r="B2038" s="223"/>
      <c r="C2038" s="223"/>
      <c r="D2038" s="223"/>
      <c r="E2038"/>
      <c r="F2038" s="224"/>
      <c r="G2038"/>
      <c r="H2038"/>
      <c r="I2038" s="225"/>
      <c r="J2038" s="226"/>
      <c r="K2038"/>
      <c r="L2038"/>
      <c r="M2038"/>
      <c r="N2038"/>
      <c r="O2038" s="224"/>
      <c r="P2038"/>
      <c r="Q2038"/>
      <c r="R2038"/>
      <c r="S2038"/>
      <c r="T2038"/>
      <c r="U2038"/>
      <c r="V2038"/>
      <c r="W2038"/>
      <c r="Z2038"/>
      <c r="AC2038" s="228"/>
      <c r="AD2038"/>
    </row>
    <row r="2039" spans="1:31" ht="27.75" x14ac:dyDescent="0.2">
      <c r="A2039" s="222">
        <v>215858</v>
      </c>
      <c r="B2039" s="223" t="s">
        <v>937</v>
      </c>
      <c r="C2039" s="223" t="s">
        <v>105</v>
      </c>
      <c r="D2039" s="223" t="s">
        <v>453</v>
      </c>
      <c r="E2039" t="s">
        <v>374</v>
      </c>
      <c r="F2039" s="224" t="e">
        <v>#N/A</v>
      </c>
      <c r="G2039" t="e">
        <v>#N/A</v>
      </c>
      <c r="H2039" t="e">
        <v>#N/A</v>
      </c>
      <c r="I2039" s="225" t="s">
        <v>61</v>
      </c>
      <c r="J2039" s="226"/>
      <c r="K2039"/>
      <c r="L2039"/>
      <c r="M2039"/>
      <c r="N2039"/>
      <c r="O2039" s="224"/>
      <c r="P2039"/>
      <c r="Q2039"/>
      <c r="R2039"/>
      <c r="S2039"/>
      <c r="T2039"/>
      <c r="U2039"/>
      <c r="V2039"/>
      <c r="W2039"/>
      <c r="Z2039"/>
      <c r="AC2039" s="228"/>
      <c r="AD2039"/>
      <c r="AE2039" s="53">
        <v>5</v>
      </c>
    </row>
    <row r="2040" spans="1:31" ht="27.75" x14ac:dyDescent="0.2">
      <c r="A2040" s="222"/>
      <c r="B2040" s="223"/>
      <c r="C2040" s="223"/>
      <c r="D2040" s="223"/>
      <c r="E2040"/>
      <c r="F2040" s="224"/>
      <c r="G2040"/>
      <c r="H2040"/>
      <c r="I2040" s="225"/>
      <c r="J2040" s="226"/>
      <c r="K2040"/>
      <c r="L2040"/>
      <c r="M2040"/>
      <c r="N2040"/>
      <c r="O2040" s="224"/>
      <c r="P2040"/>
      <c r="Q2040"/>
      <c r="R2040"/>
      <c r="S2040"/>
      <c r="T2040"/>
      <c r="U2040"/>
      <c r="V2040"/>
      <c r="W2040"/>
      <c r="Z2040"/>
      <c r="AC2040" s="228"/>
      <c r="AD2040"/>
    </row>
    <row r="2041" spans="1:31" ht="27.75" x14ac:dyDescent="0.2">
      <c r="A2041" s="222"/>
      <c r="B2041" s="223"/>
      <c r="C2041" s="223"/>
      <c r="D2041" s="223"/>
      <c r="E2041"/>
      <c r="F2041" s="224"/>
      <c r="G2041"/>
      <c r="H2041"/>
      <c r="I2041" s="225"/>
      <c r="J2041" s="226"/>
      <c r="K2041"/>
      <c r="L2041"/>
      <c r="M2041"/>
      <c r="N2041"/>
      <c r="O2041" s="224"/>
      <c r="P2041"/>
      <c r="Q2041"/>
      <c r="R2041"/>
      <c r="S2041"/>
      <c r="T2041"/>
      <c r="U2041"/>
      <c r="V2041"/>
      <c r="W2041"/>
      <c r="Z2041"/>
      <c r="AC2041" s="228"/>
      <c r="AD2041"/>
    </row>
    <row r="2042" spans="1:31" ht="27.75" x14ac:dyDescent="0.2">
      <c r="A2042" s="222"/>
      <c r="B2042" s="223"/>
      <c r="C2042" s="223"/>
      <c r="D2042" s="223"/>
      <c r="E2042"/>
      <c r="F2042" s="224"/>
      <c r="G2042"/>
      <c r="H2042"/>
      <c r="I2042" s="225"/>
      <c r="J2042" s="226"/>
      <c r="K2042"/>
      <c r="L2042"/>
      <c r="M2042"/>
      <c r="N2042"/>
      <c r="O2042" s="224"/>
      <c r="P2042"/>
      <c r="Q2042"/>
      <c r="R2042"/>
      <c r="S2042"/>
      <c r="T2042"/>
      <c r="U2042"/>
      <c r="V2042"/>
      <c r="W2042"/>
      <c r="Z2042"/>
      <c r="AC2042" s="228"/>
      <c r="AD2042"/>
    </row>
    <row r="2043" spans="1:31" ht="27.75" x14ac:dyDescent="0.2">
      <c r="A2043" s="222"/>
      <c r="B2043" s="223"/>
      <c r="C2043" s="223"/>
      <c r="D2043" s="223"/>
      <c r="E2043"/>
      <c r="F2043" s="224"/>
      <c r="G2043"/>
      <c r="H2043"/>
      <c r="I2043" s="225"/>
      <c r="J2043" s="226"/>
      <c r="K2043"/>
      <c r="L2043"/>
      <c r="M2043"/>
      <c r="N2043"/>
      <c r="O2043" s="224"/>
      <c r="P2043"/>
      <c r="Q2043"/>
      <c r="R2043"/>
      <c r="S2043"/>
      <c r="T2043"/>
      <c r="U2043"/>
      <c r="V2043"/>
      <c r="W2043"/>
      <c r="Z2043"/>
      <c r="AC2043" s="228"/>
      <c r="AD2043"/>
    </row>
    <row r="2044" spans="1:31" ht="27.75" x14ac:dyDescent="0.2">
      <c r="A2044" s="222"/>
      <c r="B2044" s="223"/>
      <c r="C2044" s="223"/>
      <c r="D2044" s="223"/>
      <c r="E2044"/>
      <c r="F2044" s="224"/>
      <c r="G2044"/>
      <c r="H2044"/>
      <c r="I2044" s="225"/>
      <c r="J2044" s="226"/>
      <c r="K2044"/>
      <c r="L2044"/>
      <c r="M2044"/>
      <c r="N2044"/>
      <c r="O2044" s="224"/>
      <c r="P2044"/>
      <c r="Q2044"/>
      <c r="R2044"/>
      <c r="S2044"/>
      <c r="T2044"/>
      <c r="U2044"/>
      <c r="V2044"/>
      <c r="W2044"/>
      <c r="Z2044"/>
      <c r="AC2044" s="228"/>
      <c r="AD2044"/>
    </row>
    <row r="2045" spans="1:31" ht="27.75" x14ac:dyDescent="0.2">
      <c r="A2045" s="222"/>
      <c r="B2045" s="223"/>
      <c r="C2045" s="223"/>
      <c r="D2045" s="223"/>
      <c r="E2045"/>
      <c r="F2045" s="224"/>
      <c r="G2045"/>
      <c r="H2045"/>
      <c r="I2045" s="225"/>
      <c r="J2045" s="226"/>
      <c r="K2045"/>
      <c r="L2045"/>
      <c r="M2045"/>
      <c r="N2045"/>
      <c r="O2045" s="224"/>
      <c r="P2045"/>
      <c r="Q2045"/>
      <c r="R2045"/>
      <c r="S2045"/>
      <c r="T2045"/>
      <c r="U2045"/>
      <c r="V2045"/>
      <c r="W2045"/>
      <c r="Z2045"/>
      <c r="AC2045" s="228"/>
      <c r="AD2045"/>
    </row>
    <row r="2046" spans="1:31" ht="27.75" x14ac:dyDescent="0.2">
      <c r="A2046" s="222"/>
      <c r="B2046" s="223"/>
      <c r="C2046" s="223"/>
      <c r="D2046" s="223"/>
      <c r="E2046"/>
      <c r="F2046" s="224"/>
      <c r="G2046"/>
      <c r="H2046"/>
      <c r="I2046" s="225"/>
      <c r="J2046" s="226"/>
      <c r="K2046"/>
      <c r="L2046"/>
      <c r="M2046"/>
      <c r="N2046"/>
      <c r="O2046" s="224"/>
      <c r="P2046"/>
      <c r="Q2046"/>
      <c r="R2046"/>
      <c r="S2046"/>
      <c r="T2046"/>
      <c r="U2046"/>
      <c r="V2046"/>
      <c r="W2046"/>
      <c r="Z2046"/>
      <c r="AC2046" s="228"/>
      <c r="AD2046"/>
    </row>
    <row r="2047" spans="1:31" ht="27.75" x14ac:dyDescent="0.2">
      <c r="A2047" s="222"/>
      <c r="B2047" s="223"/>
      <c r="C2047" s="223"/>
      <c r="D2047" s="223"/>
      <c r="E2047"/>
      <c r="F2047" s="224"/>
      <c r="G2047"/>
      <c r="H2047"/>
      <c r="I2047" s="225"/>
      <c r="J2047" s="226"/>
      <c r="K2047"/>
      <c r="L2047"/>
      <c r="M2047"/>
      <c r="N2047"/>
      <c r="O2047" s="224"/>
      <c r="P2047"/>
      <c r="Q2047"/>
      <c r="R2047"/>
      <c r="S2047"/>
      <c r="T2047"/>
      <c r="U2047"/>
      <c r="V2047"/>
      <c r="W2047"/>
      <c r="Z2047"/>
      <c r="AC2047" s="228"/>
      <c r="AD2047"/>
    </row>
    <row r="2048" spans="1:31" ht="27.75" x14ac:dyDescent="0.2">
      <c r="A2048" s="222"/>
      <c r="B2048" s="223"/>
      <c r="C2048" s="223"/>
      <c r="D2048" s="223"/>
      <c r="E2048"/>
      <c r="F2048" s="224"/>
      <c r="G2048"/>
      <c r="H2048"/>
      <c r="I2048" s="225"/>
      <c r="J2048" s="226"/>
      <c r="K2048"/>
      <c r="L2048"/>
      <c r="M2048"/>
      <c r="N2048"/>
      <c r="O2048" s="224"/>
      <c r="P2048"/>
      <c r="Q2048"/>
      <c r="R2048"/>
      <c r="S2048"/>
      <c r="T2048"/>
      <c r="U2048"/>
      <c r="V2048"/>
      <c r="W2048"/>
      <c r="Z2048"/>
      <c r="AC2048" s="228"/>
      <c r="AD2048"/>
    </row>
    <row r="2049" spans="1:31" ht="27.75" x14ac:dyDescent="0.2">
      <c r="A2049" s="222"/>
      <c r="B2049" s="223"/>
      <c r="C2049" s="223"/>
      <c r="D2049" s="223"/>
      <c r="E2049"/>
      <c r="F2049" s="224"/>
      <c r="G2049"/>
      <c r="H2049"/>
      <c r="I2049" s="225"/>
      <c r="J2049" s="226"/>
      <c r="K2049"/>
      <c r="L2049"/>
      <c r="M2049"/>
      <c r="N2049"/>
      <c r="O2049" s="224"/>
      <c r="P2049"/>
      <c r="Q2049"/>
      <c r="R2049"/>
      <c r="S2049"/>
      <c r="T2049"/>
      <c r="U2049"/>
      <c r="V2049"/>
      <c r="W2049"/>
      <c r="Z2049"/>
      <c r="AC2049" s="228"/>
      <c r="AD2049"/>
    </row>
    <row r="2050" spans="1:31" ht="27.75" x14ac:dyDescent="0.2">
      <c r="A2050" s="222"/>
      <c r="B2050" s="223"/>
      <c r="C2050" s="223"/>
      <c r="D2050" s="223"/>
      <c r="E2050"/>
      <c r="F2050" s="224"/>
      <c r="G2050"/>
      <c r="H2050"/>
      <c r="I2050" s="225"/>
      <c r="J2050" s="226"/>
      <c r="K2050"/>
      <c r="L2050"/>
      <c r="M2050"/>
      <c r="N2050"/>
      <c r="O2050" s="224"/>
      <c r="P2050"/>
      <c r="Q2050"/>
      <c r="R2050"/>
      <c r="S2050"/>
      <c r="T2050"/>
      <c r="U2050"/>
      <c r="V2050"/>
      <c r="W2050"/>
      <c r="Z2050"/>
      <c r="AC2050" s="228"/>
      <c r="AD2050"/>
    </row>
    <row r="2051" spans="1:31" ht="27.75" x14ac:dyDescent="0.2">
      <c r="A2051" s="222"/>
      <c r="B2051" s="223"/>
      <c r="C2051" s="223"/>
      <c r="D2051" s="223"/>
      <c r="E2051"/>
      <c r="F2051" s="224"/>
      <c r="G2051"/>
      <c r="H2051"/>
      <c r="I2051" s="225"/>
      <c r="J2051" s="226"/>
      <c r="K2051"/>
      <c r="L2051"/>
      <c r="M2051"/>
      <c r="N2051"/>
      <c r="O2051" s="224"/>
      <c r="P2051"/>
      <c r="Q2051"/>
      <c r="R2051"/>
      <c r="S2051"/>
      <c r="T2051"/>
      <c r="U2051"/>
      <c r="V2051"/>
      <c r="W2051"/>
      <c r="Z2051"/>
      <c r="AC2051" s="228"/>
      <c r="AD2051"/>
    </row>
    <row r="2052" spans="1:31" ht="27.75" x14ac:dyDescent="0.2">
      <c r="A2052" s="222"/>
      <c r="B2052" s="223"/>
      <c r="C2052" s="223"/>
      <c r="D2052" s="223"/>
      <c r="E2052"/>
      <c r="F2052" s="224"/>
      <c r="G2052"/>
      <c r="H2052"/>
      <c r="I2052" s="225"/>
      <c r="J2052" s="226"/>
      <c r="K2052"/>
      <c r="L2052"/>
      <c r="M2052"/>
      <c r="N2052"/>
      <c r="O2052" s="224"/>
      <c r="P2052"/>
      <c r="Q2052"/>
      <c r="R2052"/>
      <c r="S2052"/>
      <c r="T2052"/>
      <c r="U2052"/>
      <c r="V2052"/>
      <c r="W2052"/>
      <c r="Z2052"/>
      <c r="AC2052" s="228"/>
      <c r="AD2052"/>
    </row>
    <row r="2053" spans="1:31" ht="27.75" x14ac:dyDescent="0.2">
      <c r="A2053" s="222"/>
      <c r="B2053" s="223"/>
      <c r="C2053" s="223"/>
      <c r="D2053" s="223"/>
      <c r="E2053"/>
      <c r="F2053" s="224"/>
      <c r="G2053"/>
      <c r="H2053"/>
      <c r="I2053" s="225"/>
      <c r="J2053" s="226"/>
      <c r="K2053"/>
      <c r="L2053"/>
      <c r="M2053"/>
      <c r="N2053"/>
      <c r="O2053" s="224"/>
      <c r="P2053"/>
      <c r="Q2053"/>
      <c r="R2053"/>
      <c r="S2053"/>
      <c r="T2053"/>
      <c r="U2053"/>
      <c r="V2053"/>
      <c r="W2053"/>
      <c r="Z2053"/>
      <c r="AC2053" s="228"/>
      <c r="AD2053"/>
    </row>
    <row r="2054" spans="1:31" ht="27.75" x14ac:dyDescent="0.2">
      <c r="A2054" s="222">
        <v>215875</v>
      </c>
      <c r="B2054" s="223" t="s">
        <v>2142</v>
      </c>
      <c r="C2054" s="223" t="s">
        <v>994</v>
      </c>
      <c r="D2054" s="223" t="s">
        <v>246</v>
      </c>
      <c r="E2054" t="s">
        <v>373</v>
      </c>
      <c r="F2054" s="224">
        <v>33263</v>
      </c>
      <c r="G2054" t="s">
        <v>360</v>
      </c>
      <c r="H2054" t="s">
        <v>375</v>
      </c>
      <c r="I2054" s="225" t="s">
        <v>61</v>
      </c>
      <c r="J2054" s="226" t="s">
        <v>376</v>
      </c>
      <c r="K2054">
        <v>2009</v>
      </c>
      <c r="L2054" t="s">
        <v>360</v>
      </c>
      <c r="M2054"/>
      <c r="N2054"/>
      <c r="O2054" s="224"/>
      <c r="P2054"/>
      <c r="Q2054"/>
      <c r="R2054"/>
      <c r="S2054"/>
      <c r="T2054"/>
      <c r="U2054"/>
      <c r="V2054"/>
      <c r="W2054"/>
      <c r="Z2054"/>
      <c r="AC2054" s="228"/>
      <c r="AD2054"/>
      <c r="AE2054" s="53">
        <v>6</v>
      </c>
    </row>
    <row r="2055" spans="1:31" ht="27.75" x14ac:dyDescent="0.2">
      <c r="A2055" s="222"/>
      <c r="B2055" s="223"/>
      <c r="C2055" s="223"/>
      <c r="D2055" s="223"/>
      <c r="E2055"/>
      <c r="F2055" s="224"/>
      <c r="G2055"/>
      <c r="H2055"/>
      <c r="I2055" s="225"/>
      <c r="J2055" s="226"/>
      <c r="K2055"/>
      <c r="L2055"/>
      <c r="M2055"/>
      <c r="N2055"/>
      <c r="O2055" s="224"/>
      <c r="P2055"/>
      <c r="Q2055"/>
      <c r="R2055"/>
      <c r="S2055"/>
      <c r="T2055"/>
      <c r="U2055"/>
      <c r="V2055"/>
      <c r="W2055"/>
      <c r="Z2055"/>
      <c r="AC2055" s="228"/>
      <c r="AD2055"/>
    </row>
    <row r="2056" spans="1:31" ht="27.75" x14ac:dyDescent="0.2">
      <c r="A2056" s="222"/>
      <c r="B2056" s="223"/>
      <c r="C2056" s="223"/>
      <c r="D2056" s="223"/>
      <c r="E2056"/>
      <c r="F2056" s="224"/>
      <c r="G2056"/>
      <c r="H2056"/>
      <c r="I2056" s="225"/>
      <c r="J2056" s="226"/>
      <c r="K2056"/>
      <c r="L2056"/>
      <c r="M2056"/>
      <c r="N2056"/>
      <c r="O2056" s="224"/>
      <c r="P2056"/>
      <c r="Q2056"/>
      <c r="R2056"/>
      <c r="S2056"/>
      <c r="T2056"/>
      <c r="U2056"/>
      <c r="V2056"/>
      <c r="W2056"/>
      <c r="Z2056"/>
      <c r="AC2056" s="228"/>
      <c r="AD2056"/>
    </row>
    <row r="2057" spans="1:31" ht="27.75" x14ac:dyDescent="0.2">
      <c r="A2057" s="222">
        <v>215878</v>
      </c>
      <c r="B2057" s="223" t="s">
        <v>2143</v>
      </c>
      <c r="C2057" s="223" t="s">
        <v>424</v>
      </c>
      <c r="D2057" s="223" t="s">
        <v>2144</v>
      </c>
      <c r="E2057" t="s">
        <v>373</v>
      </c>
      <c r="F2057" s="224">
        <v>35432</v>
      </c>
      <c r="G2057" t="s">
        <v>568</v>
      </c>
      <c r="H2057" t="s">
        <v>375</v>
      </c>
      <c r="I2057" s="225" t="s">
        <v>61</v>
      </c>
      <c r="J2057" s="226" t="s">
        <v>376</v>
      </c>
      <c r="K2057">
        <v>2014</v>
      </c>
      <c r="L2057" t="s">
        <v>361</v>
      </c>
      <c r="M2057"/>
      <c r="N2057"/>
      <c r="O2057" s="224"/>
      <c r="P2057"/>
      <c r="Q2057"/>
      <c r="R2057"/>
      <c r="S2057"/>
      <c r="T2057"/>
      <c r="U2057"/>
      <c r="V2057"/>
      <c r="W2057"/>
      <c r="Z2057"/>
      <c r="AC2057" s="228"/>
      <c r="AD2057"/>
      <c r="AE2057" s="53">
        <v>5</v>
      </c>
    </row>
    <row r="2058" spans="1:31" ht="27.75" x14ac:dyDescent="0.2">
      <c r="A2058" s="222"/>
      <c r="B2058" s="223"/>
      <c r="C2058" s="223"/>
      <c r="D2058" s="223"/>
      <c r="E2058"/>
      <c r="F2058" s="224"/>
      <c r="G2058"/>
      <c r="H2058"/>
      <c r="I2058" s="225"/>
      <c r="J2058" s="226"/>
      <c r="K2058"/>
      <c r="L2058"/>
      <c r="M2058"/>
      <c r="N2058"/>
      <c r="O2058" s="224"/>
      <c r="P2058"/>
      <c r="Q2058"/>
      <c r="R2058"/>
      <c r="S2058"/>
      <c r="T2058"/>
      <c r="U2058"/>
      <c r="V2058"/>
      <c r="W2058"/>
      <c r="Z2058"/>
      <c r="AC2058" s="228"/>
      <c r="AD2058"/>
    </row>
    <row r="2059" spans="1:31" ht="27.75" x14ac:dyDescent="0.2">
      <c r="A2059" s="222"/>
      <c r="B2059" s="223"/>
      <c r="C2059" s="223"/>
      <c r="D2059" s="223"/>
      <c r="E2059"/>
      <c r="F2059" s="224"/>
      <c r="G2059"/>
      <c r="H2059"/>
      <c r="I2059" s="225"/>
      <c r="J2059" s="226"/>
      <c r="K2059"/>
      <c r="L2059"/>
      <c r="M2059"/>
      <c r="N2059"/>
      <c r="O2059" s="224"/>
      <c r="P2059"/>
      <c r="Q2059"/>
      <c r="R2059"/>
      <c r="S2059"/>
      <c r="T2059"/>
      <c r="U2059"/>
      <c r="V2059"/>
      <c r="W2059"/>
      <c r="Z2059"/>
      <c r="AC2059" s="228"/>
      <c r="AD2059"/>
    </row>
    <row r="2060" spans="1:31" ht="27.75" x14ac:dyDescent="0.2">
      <c r="A2060" s="222"/>
      <c r="B2060" s="223"/>
      <c r="C2060" s="223"/>
      <c r="D2060" s="223"/>
      <c r="E2060"/>
      <c r="F2060" s="224"/>
      <c r="G2060"/>
      <c r="H2060"/>
      <c r="I2060" s="225"/>
      <c r="J2060" s="226"/>
      <c r="K2060"/>
      <c r="L2060"/>
      <c r="M2060"/>
      <c r="N2060"/>
      <c r="O2060" s="224"/>
      <c r="P2060"/>
      <c r="Q2060"/>
      <c r="R2060"/>
      <c r="S2060"/>
      <c r="T2060"/>
      <c r="U2060"/>
      <c r="V2060"/>
      <c r="W2060"/>
      <c r="Z2060"/>
      <c r="AC2060" s="228"/>
      <c r="AD2060"/>
    </row>
    <row r="2061" spans="1:31" ht="27.75" x14ac:dyDescent="0.2">
      <c r="A2061" s="222"/>
      <c r="B2061" s="223"/>
      <c r="C2061" s="223"/>
      <c r="D2061" s="223"/>
      <c r="E2061"/>
      <c r="F2061" s="224"/>
      <c r="G2061"/>
      <c r="H2061"/>
      <c r="I2061" s="225"/>
      <c r="J2061" s="226"/>
      <c r="K2061"/>
      <c r="L2061"/>
      <c r="M2061"/>
      <c r="N2061"/>
      <c r="O2061" s="224"/>
      <c r="P2061"/>
      <c r="Q2061"/>
      <c r="R2061"/>
      <c r="S2061"/>
      <c r="T2061"/>
      <c r="U2061"/>
      <c r="V2061"/>
      <c r="W2061"/>
      <c r="Z2061"/>
      <c r="AC2061" s="228"/>
      <c r="AD2061"/>
    </row>
    <row r="2062" spans="1:31" ht="27.75" x14ac:dyDescent="0.2">
      <c r="A2062" s="222"/>
      <c r="B2062" s="223"/>
      <c r="C2062" s="223"/>
      <c r="D2062" s="223"/>
      <c r="E2062"/>
      <c r="F2062" s="224"/>
      <c r="G2062"/>
      <c r="H2062"/>
      <c r="I2062" s="225"/>
      <c r="J2062" s="226"/>
      <c r="K2062"/>
      <c r="L2062"/>
      <c r="M2062"/>
      <c r="N2062"/>
      <c r="O2062" s="224"/>
      <c r="P2062"/>
      <c r="Q2062"/>
      <c r="R2062"/>
      <c r="S2062"/>
      <c r="T2062"/>
      <c r="U2062"/>
      <c r="V2062"/>
      <c r="W2062"/>
      <c r="Z2062"/>
      <c r="AC2062" s="228"/>
      <c r="AD2062"/>
    </row>
    <row r="2063" spans="1:31" ht="27.75" x14ac:dyDescent="0.2">
      <c r="A2063" s="222"/>
      <c r="B2063" s="223"/>
      <c r="C2063" s="223"/>
      <c r="D2063" s="223"/>
      <c r="E2063"/>
      <c r="F2063" s="224"/>
      <c r="G2063"/>
      <c r="H2063"/>
      <c r="I2063" s="225"/>
      <c r="J2063" s="226"/>
      <c r="K2063"/>
      <c r="L2063"/>
      <c r="M2063"/>
      <c r="N2063"/>
      <c r="O2063" s="224"/>
      <c r="P2063"/>
      <c r="Q2063"/>
      <c r="R2063"/>
      <c r="S2063"/>
      <c r="T2063"/>
      <c r="U2063"/>
      <c r="V2063"/>
      <c r="W2063"/>
      <c r="Z2063"/>
      <c r="AC2063" s="228"/>
      <c r="AD2063"/>
    </row>
    <row r="2064" spans="1:31" ht="27.75" x14ac:dyDescent="0.2">
      <c r="A2064" s="222"/>
      <c r="B2064" s="223"/>
      <c r="C2064" s="223"/>
      <c r="D2064" s="223"/>
      <c r="E2064"/>
      <c r="F2064" s="224"/>
      <c r="G2064"/>
      <c r="H2064"/>
      <c r="I2064" s="225"/>
      <c r="J2064" s="226"/>
      <c r="K2064"/>
      <c r="L2064"/>
      <c r="M2064"/>
      <c r="N2064"/>
      <c r="O2064" s="224"/>
      <c r="P2064"/>
      <c r="Q2064"/>
      <c r="R2064"/>
      <c r="S2064"/>
      <c r="T2064"/>
      <c r="U2064"/>
      <c r="V2064"/>
      <c r="W2064"/>
      <c r="Z2064"/>
      <c r="AC2064" s="228"/>
      <c r="AD2064"/>
    </row>
    <row r="2065" spans="1:30" ht="27.75" x14ac:dyDescent="0.2">
      <c r="A2065" s="222"/>
      <c r="B2065" s="223"/>
      <c r="C2065" s="223"/>
      <c r="D2065" s="223"/>
      <c r="E2065"/>
      <c r="F2065" s="224"/>
      <c r="G2065"/>
      <c r="H2065"/>
      <c r="I2065" s="225"/>
      <c r="J2065" s="226"/>
      <c r="K2065"/>
      <c r="L2065"/>
      <c r="M2065"/>
      <c r="N2065"/>
      <c r="O2065" s="224"/>
      <c r="P2065"/>
      <c r="Q2065"/>
      <c r="R2065"/>
      <c r="S2065"/>
      <c r="T2065"/>
      <c r="U2065"/>
      <c r="V2065"/>
      <c r="W2065"/>
      <c r="Z2065"/>
      <c r="AC2065" s="228"/>
      <c r="AD2065"/>
    </row>
    <row r="2066" spans="1:30" ht="27.75" x14ac:dyDescent="0.2">
      <c r="A2066" s="222"/>
      <c r="B2066" s="223"/>
      <c r="C2066" s="223"/>
      <c r="D2066" s="223"/>
      <c r="E2066"/>
      <c r="F2066" s="224"/>
      <c r="G2066"/>
      <c r="H2066"/>
      <c r="I2066" s="225"/>
      <c r="J2066" s="226"/>
      <c r="K2066"/>
      <c r="L2066"/>
      <c r="M2066"/>
      <c r="N2066"/>
      <c r="O2066" s="224"/>
      <c r="P2066"/>
      <c r="Q2066"/>
      <c r="R2066"/>
      <c r="S2066"/>
      <c r="T2066"/>
      <c r="U2066"/>
      <c r="V2066"/>
      <c r="W2066"/>
      <c r="Z2066"/>
      <c r="AC2066" s="228"/>
      <c r="AD2066"/>
    </row>
    <row r="2067" spans="1:30" ht="27.75" x14ac:dyDescent="0.2">
      <c r="A2067" s="222"/>
      <c r="B2067" s="223"/>
      <c r="C2067" s="223"/>
      <c r="D2067" s="223"/>
      <c r="E2067"/>
      <c r="F2067" s="224"/>
      <c r="G2067"/>
      <c r="H2067"/>
      <c r="I2067" s="225"/>
      <c r="J2067" s="226"/>
      <c r="K2067"/>
      <c r="L2067"/>
      <c r="M2067"/>
      <c r="N2067"/>
      <c r="O2067" s="224"/>
      <c r="P2067"/>
      <c r="Q2067"/>
      <c r="R2067"/>
      <c r="S2067"/>
      <c r="T2067"/>
      <c r="U2067"/>
      <c r="V2067"/>
      <c r="W2067"/>
      <c r="Z2067"/>
      <c r="AC2067" s="228"/>
      <c r="AD2067"/>
    </row>
    <row r="2068" spans="1:30" ht="27.75" x14ac:dyDescent="0.2">
      <c r="A2068" s="222"/>
      <c r="B2068" s="223"/>
      <c r="C2068" s="223"/>
      <c r="D2068" s="223"/>
      <c r="E2068"/>
      <c r="F2068" s="224"/>
      <c r="G2068"/>
      <c r="H2068"/>
      <c r="I2068" s="225"/>
      <c r="J2068" s="226"/>
      <c r="K2068"/>
      <c r="L2068"/>
      <c r="M2068"/>
      <c r="N2068"/>
      <c r="O2068" s="224"/>
      <c r="P2068"/>
      <c r="Q2068"/>
      <c r="R2068"/>
      <c r="S2068"/>
      <c r="T2068"/>
      <c r="U2068"/>
      <c r="V2068"/>
      <c r="W2068"/>
      <c r="Z2068"/>
      <c r="AC2068" s="228"/>
      <c r="AD2068"/>
    </row>
    <row r="2069" spans="1:30" ht="27.75" x14ac:dyDescent="0.2">
      <c r="A2069" s="222"/>
      <c r="B2069" s="223"/>
      <c r="C2069" s="223"/>
      <c r="D2069" s="223"/>
      <c r="E2069"/>
      <c r="F2069" s="224"/>
      <c r="G2069"/>
      <c r="H2069"/>
      <c r="I2069" s="225"/>
      <c r="J2069" s="226"/>
      <c r="K2069"/>
      <c r="L2069"/>
      <c r="M2069"/>
      <c r="N2069"/>
      <c r="O2069" s="224"/>
      <c r="P2069"/>
      <c r="Q2069"/>
      <c r="R2069"/>
      <c r="S2069"/>
      <c r="T2069"/>
      <c r="U2069"/>
      <c r="V2069"/>
      <c r="W2069"/>
      <c r="Z2069"/>
      <c r="AC2069" s="228"/>
      <c r="AD2069"/>
    </row>
    <row r="2070" spans="1:30" ht="27.75" x14ac:dyDescent="0.2">
      <c r="A2070" s="222"/>
      <c r="B2070" s="223"/>
      <c r="C2070" s="223"/>
      <c r="D2070" s="223"/>
      <c r="E2070"/>
      <c r="F2070" s="224"/>
      <c r="G2070"/>
      <c r="H2070"/>
      <c r="I2070" s="225"/>
      <c r="J2070" s="226"/>
      <c r="K2070"/>
      <c r="L2070"/>
      <c r="M2070"/>
      <c r="N2070"/>
      <c r="O2070" s="224"/>
      <c r="P2070"/>
      <c r="Q2070"/>
      <c r="R2070"/>
      <c r="S2070"/>
      <c r="T2070"/>
      <c r="U2070"/>
      <c r="V2070"/>
      <c r="W2070"/>
      <c r="Z2070"/>
      <c r="AC2070" s="228"/>
      <c r="AD2070"/>
    </row>
    <row r="2071" spans="1:30" ht="27.75" x14ac:dyDescent="0.2">
      <c r="A2071" s="222"/>
      <c r="B2071" s="223"/>
      <c r="C2071" s="223"/>
      <c r="D2071" s="223"/>
      <c r="E2071"/>
      <c r="F2071" s="224"/>
      <c r="G2071"/>
      <c r="H2071"/>
      <c r="I2071" s="225"/>
      <c r="J2071" s="226"/>
      <c r="K2071"/>
      <c r="L2071"/>
      <c r="M2071"/>
      <c r="N2071"/>
      <c r="O2071" s="224"/>
      <c r="P2071"/>
      <c r="Q2071"/>
      <c r="R2071"/>
      <c r="S2071"/>
      <c r="T2071"/>
      <c r="U2071"/>
      <c r="V2071"/>
      <c r="W2071"/>
      <c r="Z2071"/>
      <c r="AC2071" s="228"/>
      <c r="AD2071"/>
    </row>
    <row r="2072" spans="1:30" ht="27.75" x14ac:dyDescent="0.2">
      <c r="A2072" s="222"/>
      <c r="B2072" s="223"/>
      <c r="C2072" s="223"/>
      <c r="D2072" s="223"/>
      <c r="E2072"/>
      <c r="F2072" s="224"/>
      <c r="G2072"/>
      <c r="H2072"/>
      <c r="I2072" s="225"/>
      <c r="J2072" s="226"/>
      <c r="K2072"/>
      <c r="L2072"/>
      <c r="M2072"/>
      <c r="N2072"/>
      <c r="O2072" s="224"/>
      <c r="P2072"/>
      <c r="Q2072"/>
      <c r="R2072"/>
      <c r="S2072"/>
      <c r="T2072"/>
      <c r="U2072"/>
      <c r="V2072"/>
      <c r="W2072"/>
      <c r="Z2072"/>
      <c r="AC2072" s="228"/>
      <c r="AD2072"/>
    </row>
    <row r="2073" spans="1:30" ht="27.75" x14ac:dyDescent="0.2">
      <c r="A2073" s="222"/>
      <c r="B2073" s="223"/>
      <c r="C2073" s="223"/>
      <c r="D2073" s="223"/>
      <c r="E2073"/>
      <c r="F2073" s="224"/>
      <c r="G2073"/>
      <c r="H2073"/>
      <c r="I2073" s="225"/>
      <c r="J2073" s="226"/>
      <c r="K2073"/>
      <c r="L2073"/>
      <c r="M2073"/>
      <c r="N2073"/>
      <c r="O2073" s="224"/>
      <c r="P2073"/>
      <c r="Q2073"/>
      <c r="R2073"/>
      <c r="S2073"/>
      <c r="T2073"/>
      <c r="U2073"/>
      <c r="V2073"/>
      <c r="W2073"/>
      <c r="Z2073"/>
      <c r="AC2073" s="228"/>
      <c r="AD2073"/>
    </row>
    <row r="2074" spans="1:30" ht="27.75" x14ac:dyDescent="0.2">
      <c r="A2074" s="222"/>
      <c r="B2074" s="223"/>
      <c r="C2074" s="223"/>
      <c r="D2074" s="223"/>
      <c r="E2074"/>
      <c r="F2074" s="224"/>
      <c r="G2074"/>
      <c r="H2074"/>
      <c r="I2074" s="225"/>
      <c r="J2074" s="226"/>
      <c r="K2074"/>
      <c r="L2074"/>
      <c r="M2074"/>
      <c r="N2074"/>
      <c r="O2074" s="224"/>
      <c r="P2074"/>
      <c r="Q2074"/>
      <c r="R2074"/>
      <c r="S2074"/>
      <c r="T2074"/>
      <c r="U2074"/>
      <c r="V2074"/>
      <c r="W2074"/>
      <c r="Z2074"/>
      <c r="AC2074" s="228"/>
      <c r="AD2074"/>
    </row>
    <row r="2075" spans="1:30" ht="27.75" x14ac:dyDescent="0.2">
      <c r="A2075" s="222"/>
      <c r="B2075" s="223"/>
      <c r="C2075" s="223"/>
      <c r="D2075" s="223"/>
      <c r="E2075"/>
      <c r="F2075" s="224"/>
      <c r="G2075"/>
      <c r="H2075"/>
      <c r="I2075" s="225"/>
      <c r="J2075" s="226"/>
      <c r="K2075"/>
      <c r="L2075"/>
      <c r="M2075"/>
      <c r="N2075"/>
      <c r="O2075" s="224"/>
      <c r="P2075"/>
      <c r="Q2075"/>
      <c r="R2075"/>
      <c r="S2075"/>
      <c r="T2075"/>
      <c r="U2075"/>
      <c r="V2075"/>
      <c r="W2075"/>
      <c r="Z2075"/>
      <c r="AC2075" s="228"/>
      <c r="AD2075"/>
    </row>
    <row r="2076" spans="1:30" ht="27.75" x14ac:dyDescent="0.2">
      <c r="A2076" s="222"/>
      <c r="B2076" s="223"/>
      <c r="C2076" s="223"/>
      <c r="D2076" s="223"/>
      <c r="E2076"/>
      <c r="F2076" s="224"/>
      <c r="G2076"/>
      <c r="H2076"/>
      <c r="I2076" s="225"/>
      <c r="J2076" s="226"/>
      <c r="K2076"/>
      <c r="L2076"/>
      <c r="M2076"/>
      <c r="N2076"/>
      <c r="O2076" s="224"/>
      <c r="P2076"/>
      <c r="Q2076"/>
      <c r="R2076"/>
      <c r="S2076"/>
      <c r="T2076"/>
      <c r="U2076"/>
      <c r="V2076"/>
      <c r="W2076"/>
      <c r="Z2076"/>
      <c r="AC2076" s="228"/>
      <c r="AD2076"/>
    </row>
    <row r="2077" spans="1:30" ht="27.75" x14ac:dyDescent="0.2">
      <c r="A2077" s="222"/>
      <c r="B2077" s="223"/>
      <c r="C2077" s="223"/>
      <c r="D2077" s="223"/>
      <c r="E2077"/>
      <c r="F2077" s="224"/>
      <c r="G2077"/>
      <c r="H2077"/>
      <c r="I2077" s="225"/>
      <c r="J2077" s="226"/>
      <c r="K2077"/>
      <c r="L2077"/>
      <c r="M2077"/>
      <c r="N2077"/>
      <c r="O2077" s="224"/>
      <c r="P2077"/>
      <c r="Q2077"/>
      <c r="R2077"/>
      <c r="S2077"/>
      <c r="T2077"/>
      <c r="U2077"/>
      <c r="V2077"/>
      <c r="W2077"/>
      <c r="Z2077"/>
      <c r="AC2077" s="228"/>
      <c r="AD2077"/>
    </row>
    <row r="2078" spans="1:30" ht="27.75" x14ac:dyDescent="0.2">
      <c r="A2078" s="222"/>
      <c r="B2078" s="223"/>
      <c r="C2078" s="223"/>
      <c r="D2078" s="223"/>
      <c r="E2078"/>
      <c r="F2078" s="224"/>
      <c r="G2078"/>
      <c r="H2078"/>
      <c r="I2078" s="225"/>
      <c r="J2078" s="226"/>
      <c r="K2078"/>
      <c r="L2078"/>
      <c r="M2078"/>
      <c r="N2078"/>
      <c r="O2078" s="224"/>
      <c r="P2078"/>
      <c r="Q2078"/>
      <c r="R2078"/>
      <c r="S2078"/>
      <c r="T2078"/>
      <c r="U2078"/>
      <c r="V2078"/>
      <c r="W2078"/>
      <c r="Z2078"/>
      <c r="AC2078" s="228"/>
      <c r="AD2078"/>
    </row>
    <row r="2079" spans="1:30" ht="27.75" x14ac:dyDescent="0.2">
      <c r="A2079" s="222"/>
      <c r="B2079" s="223"/>
      <c r="C2079" s="223"/>
      <c r="D2079" s="223"/>
      <c r="E2079"/>
      <c r="F2079" s="224"/>
      <c r="G2079"/>
      <c r="H2079"/>
      <c r="I2079" s="225"/>
      <c r="J2079" s="226"/>
      <c r="K2079"/>
      <c r="L2079"/>
      <c r="M2079"/>
      <c r="N2079"/>
      <c r="O2079" s="224"/>
      <c r="P2079"/>
      <c r="Q2079"/>
      <c r="R2079"/>
      <c r="S2079"/>
      <c r="T2079"/>
      <c r="U2079"/>
      <c r="V2079"/>
      <c r="W2079"/>
      <c r="Z2079"/>
      <c r="AC2079" s="228"/>
      <c r="AD2079"/>
    </row>
    <row r="2080" spans="1:30" ht="27.75" x14ac:dyDescent="0.2">
      <c r="A2080" s="222"/>
      <c r="B2080" s="223"/>
      <c r="C2080" s="223"/>
      <c r="D2080" s="223"/>
      <c r="E2080"/>
      <c r="F2080" s="224"/>
      <c r="G2080"/>
      <c r="H2080"/>
      <c r="I2080" s="225"/>
      <c r="J2080" s="226"/>
      <c r="K2080"/>
      <c r="L2080"/>
      <c r="M2080"/>
      <c r="N2080"/>
      <c r="O2080" s="224"/>
      <c r="P2080"/>
      <c r="Q2080"/>
      <c r="R2080"/>
      <c r="S2080"/>
      <c r="T2080"/>
      <c r="U2080"/>
      <c r="V2080"/>
      <c r="W2080"/>
      <c r="Z2080"/>
      <c r="AC2080" s="228"/>
      <c r="AD2080"/>
    </row>
    <row r="2081" spans="1:31" ht="27.75" x14ac:dyDescent="0.2">
      <c r="A2081" s="222"/>
      <c r="B2081" s="223"/>
      <c r="C2081" s="223"/>
      <c r="D2081" s="223"/>
      <c r="E2081"/>
      <c r="F2081" s="224"/>
      <c r="G2081"/>
      <c r="H2081"/>
      <c r="I2081" s="225"/>
      <c r="J2081" s="226"/>
      <c r="K2081"/>
      <c r="L2081"/>
      <c r="M2081"/>
      <c r="N2081"/>
      <c r="O2081" s="224"/>
      <c r="P2081"/>
      <c r="Q2081"/>
      <c r="R2081"/>
      <c r="S2081"/>
      <c r="T2081"/>
      <c r="U2081"/>
      <c r="V2081"/>
      <c r="W2081"/>
      <c r="Z2081"/>
      <c r="AC2081" s="228"/>
      <c r="AD2081"/>
    </row>
    <row r="2082" spans="1:31" ht="27.75" x14ac:dyDescent="0.2">
      <c r="A2082" s="222"/>
      <c r="B2082" s="223"/>
      <c r="C2082" s="223"/>
      <c r="D2082" s="223"/>
      <c r="E2082"/>
      <c r="F2082" s="224"/>
      <c r="G2082"/>
      <c r="H2082"/>
      <c r="I2082" s="225"/>
      <c r="J2082" s="226"/>
      <c r="K2082"/>
      <c r="L2082"/>
      <c r="M2082"/>
      <c r="N2082"/>
      <c r="O2082" s="224"/>
      <c r="P2082"/>
      <c r="Q2082"/>
      <c r="R2082"/>
      <c r="S2082"/>
      <c r="T2082"/>
      <c r="U2082"/>
      <c r="V2082"/>
      <c r="W2082"/>
      <c r="Z2082"/>
      <c r="AC2082" s="228"/>
      <c r="AD2082"/>
    </row>
    <row r="2083" spans="1:31" ht="27.75" x14ac:dyDescent="0.2">
      <c r="A2083" s="222"/>
      <c r="B2083" s="223"/>
      <c r="C2083" s="223"/>
      <c r="D2083" s="223"/>
      <c r="E2083"/>
      <c r="F2083" s="224"/>
      <c r="G2083"/>
      <c r="H2083"/>
      <c r="I2083" s="225"/>
      <c r="J2083" s="226"/>
      <c r="K2083"/>
      <c r="L2083"/>
      <c r="M2083"/>
      <c r="N2083"/>
      <c r="O2083" s="224"/>
      <c r="P2083"/>
      <c r="Q2083"/>
      <c r="R2083"/>
      <c r="S2083"/>
      <c r="T2083"/>
      <c r="U2083"/>
      <c r="V2083"/>
      <c r="W2083"/>
      <c r="Z2083"/>
      <c r="AC2083" s="228"/>
      <c r="AD2083"/>
    </row>
    <row r="2084" spans="1:31" ht="27.75" x14ac:dyDescent="0.2">
      <c r="A2084" s="222">
        <v>215906</v>
      </c>
      <c r="B2084" s="223" t="s">
        <v>2145</v>
      </c>
      <c r="C2084" s="223" t="s">
        <v>936</v>
      </c>
      <c r="D2084" s="223" t="s">
        <v>248</v>
      </c>
      <c r="E2084" t="s">
        <v>374</v>
      </c>
      <c r="F2084" s="224" t="e">
        <v>#N/A</v>
      </c>
      <c r="G2084" t="e">
        <v>#N/A</v>
      </c>
      <c r="H2084" t="e">
        <v>#N/A</v>
      </c>
      <c r="I2084" s="225" t="s">
        <v>61</v>
      </c>
      <c r="J2084" s="226"/>
      <c r="K2084"/>
      <c r="L2084"/>
      <c r="M2084"/>
      <c r="N2084"/>
      <c r="O2084" s="224"/>
      <c r="P2084"/>
      <c r="Q2084"/>
      <c r="R2084"/>
      <c r="S2084"/>
      <c r="T2084"/>
      <c r="U2084"/>
      <c r="V2084"/>
      <c r="W2084"/>
      <c r="Z2084"/>
      <c r="AC2084" s="227"/>
      <c r="AD2084"/>
      <c r="AE2084" s="53">
        <v>6</v>
      </c>
    </row>
    <row r="2085" spans="1:31" ht="27.75" x14ac:dyDescent="0.2">
      <c r="A2085" s="222"/>
      <c r="B2085" s="223"/>
      <c r="C2085" s="223"/>
      <c r="D2085" s="223"/>
      <c r="E2085"/>
      <c r="F2085" s="224"/>
      <c r="G2085"/>
      <c r="H2085"/>
      <c r="I2085" s="225"/>
      <c r="J2085" s="226"/>
      <c r="K2085"/>
      <c r="L2085"/>
      <c r="M2085"/>
      <c r="N2085"/>
      <c r="O2085" s="224"/>
      <c r="P2085"/>
      <c r="Q2085"/>
      <c r="R2085"/>
      <c r="S2085"/>
      <c r="T2085"/>
      <c r="U2085"/>
      <c r="V2085"/>
      <c r="W2085"/>
      <c r="Z2085"/>
      <c r="AC2085" s="228"/>
      <c r="AD2085"/>
    </row>
    <row r="2086" spans="1:31" ht="27.75" x14ac:dyDescent="0.2">
      <c r="A2086" s="222"/>
      <c r="B2086" s="223"/>
      <c r="C2086" s="223"/>
      <c r="D2086" s="223"/>
      <c r="E2086"/>
      <c r="F2086" s="224"/>
      <c r="G2086"/>
      <c r="H2086"/>
      <c r="I2086" s="225"/>
      <c r="J2086" s="226"/>
      <c r="K2086"/>
      <c r="L2086"/>
      <c r="M2086"/>
      <c r="N2086"/>
      <c r="O2086" s="224"/>
      <c r="P2086"/>
      <c r="Q2086"/>
      <c r="R2086"/>
      <c r="S2086"/>
      <c r="T2086"/>
      <c r="U2086"/>
      <c r="V2086"/>
      <c r="W2086"/>
      <c r="Z2086"/>
      <c r="AC2086" s="228"/>
      <c r="AD2086"/>
    </row>
    <row r="2087" spans="1:31" ht="27.75" x14ac:dyDescent="0.2">
      <c r="A2087" s="222"/>
      <c r="B2087" s="223"/>
      <c r="C2087" s="223"/>
      <c r="D2087" s="223"/>
      <c r="E2087"/>
      <c r="F2087" s="224"/>
      <c r="G2087"/>
      <c r="H2087"/>
      <c r="I2087" s="225"/>
      <c r="J2087" s="226"/>
      <c r="K2087"/>
      <c r="L2087"/>
      <c r="M2087"/>
      <c r="N2087"/>
      <c r="O2087" s="224"/>
      <c r="P2087"/>
      <c r="Q2087"/>
      <c r="R2087"/>
      <c r="S2087"/>
      <c r="T2087"/>
      <c r="U2087"/>
      <c r="V2087"/>
      <c r="W2087"/>
      <c r="Z2087"/>
      <c r="AC2087" s="228"/>
      <c r="AD2087"/>
    </row>
    <row r="2088" spans="1:31" ht="27.75" x14ac:dyDescent="0.2">
      <c r="A2088" s="222">
        <v>215911</v>
      </c>
      <c r="B2088" s="223" t="s">
        <v>2146</v>
      </c>
      <c r="C2088" s="223" t="s">
        <v>71</v>
      </c>
      <c r="D2088" s="223" t="s">
        <v>1096</v>
      </c>
      <c r="E2088" t="s">
        <v>374</v>
      </c>
      <c r="F2088" s="224">
        <v>35207</v>
      </c>
      <c r="G2088" t="s">
        <v>352</v>
      </c>
      <c r="H2088" t="s">
        <v>375</v>
      </c>
      <c r="I2088" s="225" t="s">
        <v>61</v>
      </c>
      <c r="J2088" s="226">
        <v>0</v>
      </c>
      <c r="K2088">
        <v>0</v>
      </c>
      <c r="L2088">
        <v>0</v>
      </c>
      <c r="M2088"/>
      <c r="N2088"/>
      <c r="O2088" s="224"/>
      <c r="P2088"/>
      <c r="Q2088"/>
      <c r="R2088"/>
      <c r="S2088"/>
      <c r="T2088"/>
      <c r="U2088"/>
      <c r="V2088"/>
      <c r="W2088"/>
      <c r="Z2088"/>
      <c r="AC2088" s="228"/>
      <c r="AD2088"/>
      <c r="AE2088" s="53">
        <v>5</v>
      </c>
    </row>
    <row r="2089" spans="1:31" ht="27.75" x14ac:dyDescent="0.2">
      <c r="A2089" s="222">
        <v>215912</v>
      </c>
      <c r="B2089" s="223" t="s">
        <v>977</v>
      </c>
      <c r="C2089" s="223" t="s">
        <v>401</v>
      </c>
      <c r="D2089" s="223" t="s">
        <v>254</v>
      </c>
      <c r="E2089" t="s">
        <v>374</v>
      </c>
      <c r="F2089" s="224">
        <v>32874</v>
      </c>
      <c r="G2089" t="s">
        <v>821</v>
      </c>
      <c r="H2089" t="s">
        <v>375</v>
      </c>
      <c r="I2089" s="225" t="s">
        <v>61</v>
      </c>
      <c r="J2089" s="226">
        <v>0</v>
      </c>
      <c r="K2089">
        <v>0</v>
      </c>
      <c r="L2089">
        <v>0</v>
      </c>
      <c r="M2089"/>
      <c r="N2089"/>
      <c r="O2089" s="224"/>
      <c r="P2089"/>
      <c r="Q2089"/>
      <c r="R2089"/>
      <c r="S2089"/>
      <c r="T2089"/>
      <c r="U2089"/>
      <c r="V2089"/>
      <c r="W2089"/>
      <c r="Z2089"/>
      <c r="AC2089" s="228"/>
      <c r="AD2089"/>
      <c r="AE2089" s="53">
        <v>5</v>
      </c>
    </row>
    <row r="2090" spans="1:31" ht="27.75" x14ac:dyDescent="0.2">
      <c r="A2090" s="222">
        <v>215913</v>
      </c>
      <c r="B2090" s="223" t="s">
        <v>968</v>
      </c>
      <c r="C2090" s="223" t="s">
        <v>105</v>
      </c>
      <c r="D2090" s="223" t="s">
        <v>793</v>
      </c>
      <c r="E2090" t="s">
        <v>374</v>
      </c>
      <c r="F2090" s="224">
        <v>32555</v>
      </c>
      <c r="G2090" t="s">
        <v>789</v>
      </c>
      <c r="H2090" t="s">
        <v>375</v>
      </c>
      <c r="I2090" s="225" t="s">
        <v>61</v>
      </c>
      <c r="J2090" s="226" t="s">
        <v>376</v>
      </c>
      <c r="K2090">
        <v>2007</v>
      </c>
      <c r="L2090" t="s">
        <v>354</v>
      </c>
      <c r="M2090"/>
      <c r="N2090"/>
      <c r="O2090" s="224"/>
      <c r="P2090"/>
      <c r="Q2090"/>
      <c r="R2090"/>
      <c r="S2090"/>
      <c r="T2090"/>
      <c r="U2090"/>
      <c r="V2090"/>
      <c r="W2090"/>
      <c r="Z2090"/>
      <c r="AC2090" s="227"/>
      <c r="AD2090"/>
      <c r="AE2090" s="53">
        <v>6</v>
      </c>
    </row>
    <row r="2091" spans="1:31" ht="27.75" x14ac:dyDescent="0.2">
      <c r="A2091" s="222"/>
      <c r="B2091" s="223"/>
      <c r="C2091" s="223"/>
      <c r="D2091" s="223"/>
      <c r="E2091"/>
      <c r="F2091" s="224"/>
      <c r="G2091"/>
      <c r="H2091"/>
      <c r="I2091" s="225"/>
      <c r="J2091" s="226"/>
      <c r="K2091"/>
      <c r="L2091"/>
      <c r="M2091"/>
      <c r="N2091"/>
      <c r="O2091" s="224"/>
      <c r="P2091"/>
      <c r="Q2091"/>
      <c r="R2091"/>
      <c r="S2091"/>
      <c r="T2091"/>
      <c r="U2091"/>
      <c r="V2091"/>
      <c r="W2091"/>
      <c r="Z2091"/>
      <c r="AC2091" s="228"/>
      <c r="AD2091"/>
    </row>
    <row r="2092" spans="1:31" ht="27.75" x14ac:dyDescent="0.2">
      <c r="A2092" s="222"/>
      <c r="B2092" s="223"/>
      <c r="C2092" s="223"/>
      <c r="D2092" s="223"/>
      <c r="E2092"/>
      <c r="F2092" s="224"/>
      <c r="G2092"/>
      <c r="H2092"/>
      <c r="I2092" s="225"/>
      <c r="J2092" s="226"/>
      <c r="K2092"/>
      <c r="L2092"/>
      <c r="M2092"/>
      <c r="N2092"/>
      <c r="O2092" s="224"/>
      <c r="P2092"/>
      <c r="Q2092"/>
      <c r="R2092"/>
      <c r="S2092"/>
      <c r="T2092"/>
      <c r="U2092"/>
      <c r="V2092"/>
      <c r="W2092"/>
      <c r="Z2092"/>
      <c r="AC2092" s="228"/>
      <c r="AD2092"/>
    </row>
    <row r="2093" spans="1:31" ht="27.75" x14ac:dyDescent="0.2">
      <c r="A2093" s="222"/>
      <c r="B2093" s="223"/>
      <c r="C2093" s="223"/>
      <c r="D2093" s="223"/>
      <c r="E2093"/>
      <c r="F2093" s="224"/>
      <c r="G2093"/>
      <c r="H2093"/>
      <c r="I2093" s="225"/>
      <c r="J2093" s="226"/>
      <c r="K2093"/>
      <c r="L2093"/>
      <c r="M2093"/>
      <c r="N2093"/>
      <c r="O2093" s="224"/>
      <c r="P2093"/>
      <c r="Q2093"/>
      <c r="R2093"/>
      <c r="S2093"/>
      <c r="T2093"/>
      <c r="U2093"/>
      <c r="V2093"/>
      <c r="W2093"/>
      <c r="Z2093"/>
      <c r="AC2093" s="228"/>
      <c r="AD2093"/>
    </row>
    <row r="2094" spans="1:31" ht="27.75" x14ac:dyDescent="0.2">
      <c r="A2094" s="222"/>
      <c r="B2094" s="223"/>
      <c r="C2094" s="223"/>
      <c r="D2094" s="223"/>
      <c r="E2094"/>
      <c r="F2094" s="224"/>
      <c r="G2094"/>
      <c r="H2094"/>
      <c r="I2094" s="225"/>
      <c r="J2094" s="226"/>
      <c r="K2094"/>
      <c r="L2094"/>
      <c r="M2094"/>
      <c r="N2094"/>
      <c r="O2094" s="224"/>
      <c r="P2094"/>
      <c r="Q2094"/>
      <c r="R2094"/>
      <c r="S2094"/>
      <c r="T2094"/>
      <c r="U2094"/>
      <c r="V2094"/>
      <c r="W2094"/>
      <c r="Z2094"/>
      <c r="AC2094" s="228"/>
      <c r="AD2094"/>
    </row>
    <row r="2095" spans="1:31" ht="27.75" x14ac:dyDescent="0.2">
      <c r="A2095" s="222"/>
      <c r="B2095" s="223"/>
      <c r="C2095" s="223"/>
      <c r="D2095" s="223"/>
      <c r="E2095"/>
      <c r="F2095" s="224"/>
      <c r="G2095"/>
      <c r="H2095"/>
      <c r="I2095" s="225"/>
      <c r="J2095" s="226"/>
      <c r="K2095"/>
      <c r="L2095"/>
      <c r="M2095"/>
      <c r="N2095"/>
      <c r="O2095" s="224"/>
      <c r="P2095"/>
      <c r="Q2095"/>
      <c r="R2095"/>
      <c r="S2095"/>
      <c r="T2095"/>
      <c r="U2095"/>
      <c r="V2095"/>
      <c r="W2095"/>
      <c r="Z2095"/>
      <c r="AC2095" s="228"/>
      <c r="AD2095"/>
    </row>
    <row r="2096" spans="1:31" ht="27.75" x14ac:dyDescent="0.2">
      <c r="A2096" s="222"/>
      <c r="B2096" s="223"/>
      <c r="C2096" s="223"/>
      <c r="D2096" s="223"/>
      <c r="E2096"/>
      <c r="F2096" s="224"/>
      <c r="G2096"/>
      <c r="H2096"/>
      <c r="I2096" s="225"/>
      <c r="J2096" s="226"/>
      <c r="K2096"/>
      <c r="L2096"/>
      <c r="M2096"/>
      <c r="N2096"/>
      <c r="O2096" s="224"/>
      <c r="P2096"/>
      <c r="Q2096"/>
      <c r="R2096"/>
      <c r="S2096"/>
      <c r="T2096"/>
      <c r="U2096"/>
      <c r="V2096"/>
      <c r="W2096"/>
      <c r="Z2096"/>
      <c r="AC2096" s="228"/>
      <c r="AD2096"/>
    </row>
    <row r="2097" spans="1:31" ht="27.75" x14ac:dyDescent="0.2">
      <c r="A2097" s="222"/>
      <c r="B2097" s="223"/>
      <c r="C2097" s="223"/>
      <c r="D2097" s="223"/>
      <c r="E2097"/>
      <c r="F2097" s="224"/>
      <c r="G2097"/>
      <c r="H2097"/>
      <c r="I2097" s="225"/>
      <c r="J2097" s="226"/>
      <c r="K2097"/>
      <c r="L2097"/>
      <c r="M2097"/>
      <c r="N2097"/>
      <c r="O2097" s="224"/>
      <c r="P2097"/>
      <c r="Q2097"/>
      <c r="R2097"/>
      <c r="S2097"/>
      <c r="T2097"/>
      <c r="U2097"/>
      <c r="V2097"/>
      <c r="W2097"/>
      <c r="Z2097"/>
      <c r="AC2097" s="228"/>
      <c r="AD2097"/>
    </row>
    <row r="2098" spans="1:31" ht="27.75" x14ac:dyDescent="0.2">
      <c r="A2098" s="222"/>
      <c r="B2098" s="223"/>
      <c r="C2098" s="223"/>
      <c r="D2098" s="223"/>
      <c r="E2098"/>
      <c r="F2098" s="224"/>
      <c r="G2098"/>
      <c r="H2098"/>
      <c r="I2098" s="225"/>
      <c r="J2098" s="226"/>
      <c r="K2098"/>
      <c r="L2098"/>
      <c r="M2098"/>
      <c r="N2098"/>
      <c r="O2098" s="224"/>
      <c r="P2098"/>
      <c r="Q2098"/>
      <c r="R2098"/>
      <c r="S2098"/>
      <c r="T2098"/>
      <c r="U2098"/>
      <c r="V2098"/>
      <c r="W2098"/>
      <c r="Z2098"/>
      <c r="AC2098" s="228"/>
      <c r="AD2098"/>
    </row>
    <row r="2099" spans="1:31" ht="27.75" x14ac:dyDescent="0.2">
      <c r="A2099" s="222"/>
      <c r="B2099" s="223"/>
      <c r="C2099" s="223"/>
      <c r="D2099" s="223"/>
      <c r="E2099"/>
      <c r="F2099" s="224"/>
      <c r="G2099"/>
      <c r="H2099"/>
      <c r="I2099" s="225"/>
      <c r="J2099" s="226"/>
      <c r="K2099"/>
      <c r="L2099"/>
      <c r="M2099"/>
      <c r="N2099"/>
      <c r="O2099" s="224"/>
      <c r="P2099"/>
      <c r="Q2099"/>
      <c r="R2099"/>
      <c r="S2099"/>
      <c r="T2099"/>
      <c r="U2099"/>
      <c r="V2099"/>
      <c r="W2099"/>
      <c r="Z2099"/>
      <c r="AC2099" s="228"/>
      <c r="AD2099"/>
    </row>
    <row r="2100" spans="1:31" ht="27.75" x14ac:dyDescent="0.2">
      <c r="A2100" s="222">
        <v>215925</v>
      </c>
      <c r="B2100" s="223" t="s">
        <v>1050</v>
      </c>
      <c r="C2100" s="223" t="s">
        <v>116</v>
      </c>
      <c r="D2100" s="223" t="s">
        <v>220</v>
      </c>
      <c r="E2100" t="s">
        <v>374</v>
      </c>
      <c r="F2100" s="224">
        <v>34558</v>
      </c>
      <c r="G2100" t="s">
        <v>1051</v>
      </c>
      <c r="H2100" t="s">
        <v>375</v>
      </c>
      <c r="I2100" s="225" t="s">
        <v>61</v>
      </c>
      <c r="J2100" s="226">
        <v>0</v>
      </c>
      <c r="K2100">
        <v>0</v>
      </c>
      <c r="L2100">
        <v>0</v>
      </c>
      <c r="M2100"/>
      <c r="N2100"/>
      <c r="O2100" s="224"/>
      <c r="P2100"/>
      <c r="Q2100"/>
      <c r="R2100"/>
      <c r="S2100"/>
      <c r="T2100"/>
      <c r="U2100"/>
      <c r="V2100"/>
      <c r="W2100"/>
      <c r="Z2100"/>
      <c r="AC2100" s="227"/>
      <c r="AD2100"/>
      <c r="AE2100" s="53">
        <v>6</v>
      </c>
    </row>
    <row r="2101" spans="1:31" ht="27.75" x14ac:dyDescent="0.2">
      <c r="A2101" s="222"/>
      <c r="B2101" s="223"/>
      <c r="C2101" s="223"/>
      <c r="D2101" s="223"/>
      <c r="E2101"/>
      <c r="F2101" s="224"/>
      <c r="G2101"/>
      <c r="H2101"/>
      <c r="I2101" s="225"/>
      <c r="J2101" s="226"/>
      <c r="K2101"/>
      <c r="L2101"/>
      <c r="M2101"/>
      <c r="N2101"/>
      <c r="O2101" s="224"/>
      <c r="P2101"/>
      <c r="Q2101"/>
      <c r="R2101"/>
      <c r="S2101"/>
      <c r="T2101"/>
      <c r="U2101"/>
      <c r="V2101"/>
      <c r="W2101"/>
      <c r="Z2101"/>
      <c r="AC2101" s="228"/>
      <c r="AD2101"/>
    </row>
    <row r="2102" spans="1:31" ht="27.75" x14ac:dyDescent="0.2">
      <c r="A2102" s="222"/>
      <c r="B2102" s="223"/>
      <c r="C2102" s="223"/>
      <c r="D2102" s="223"/>
      <c r="E2102"/>
      <c r="F2102" s="224"/>
      <c r="G2102"/>
      <c r="H2102"/>
      <c r="I2102" s="225"/>
      <c r="J2102" s="226"/>
      <c r="K2102"/>
      <c r="L2102"/>
      <c r="M2102"/>
      <c r="N2102"/>
      <c r="O2102" s="224"/>
      <c r="P2102"/>
      <c r="Q2102"/>
      <c r="R2102"/>
      <c r="S2102"/>
      <c r="T2102"/>
      <c r="U2102"/>
      <c r="V2102"/>
      <c r="W2102"/>
      <c r="Z2102"/>
      <c r="AC2102" s="228"/>
      <c r="AD2102"/>
    </row>
    <row r="2103" spans="1:31" ht="27.75" x14ac:dyDescent="0.2">
      <c r="A2103" s="222"/>
      <c r="B2103" s="223"/>
      <c r="C2103" s="223"/>
      <c r="D2103" s="223"/>
      <c r="E2103"/>
      <c r="F2103" s="224"/>
      <c r="G2103"/>
      <c r="H2103"/>
      <c r="I2103" s="225"/>
      <c r="J2103" s="226"/>
      <c r="K2103"/>
      <c r="L2103"/>
      <c r="M2103"/>
      <c r="N2103"/>
      <c r="O2103" s="224"/>
      <c r="P2103"/>
      <c r="Q2103"/>
      <c r="R2103"/>
      <c r="S2103"/>
      <c r="T2103"/>
      <c r="U2103"/>
      <c r="V2103"/>
      <c r="W2103"/>
      <c r="Z2103"/>
      <c r="AC2103" s="228"/>
      <c r="AD2103"/>
    </row>
    <row r="2104" spans="1:31" ht="27.75" x14ac:dyDescent="0.2">
      <c r="A2104" s="222"/>
      <c r="B2104" s="223"/>
      <c r="C2104" s="223"/>
      <c r="D2104" s="223"/>
      <c r="E2104"/>
      <c r="F2104" s="224"/>
      <c r="G2104"/>
      <c r="H2104"/>
      <c r="I2104" s="225"/>
      <c r="J2104" s="226"/>
      <c r="K2104"/>
      <c r="L2104"/>
      <c r="M2104"/>
      <c r="N2104"/>
      <c r="O2104" s="224"/>
      <c r="P2104"/>
      <c r="Q2104"/>
      <c r="R2104"/>
      <c r="S2104"/>
      <c r="T2104"/>
      <c r="U2104"/>
      <c r="V2104"/>
      <c r="W2104"/>
      <c r="Z2104"/>
      <c r="AC2104" s="228"/>
      <c r="AD2104"/>
    </row>
    <row r="2105" spans="1:31" ht="27.75" x14ac:dyDescent="0.2">
      <c r="A2105" s="222">
        <v>215931</v>
      </c>
      <c r="B2105" s="223" t="s">
        <v>1186</v>
      </c>
      <c r="C2105" s="223" t="s">
        <v>402</v>
      </c>
      <c r="D2105" s="223" t="s">
        <v>2147</v>
      </c>
      <c r="E2105" t="s">
        <v>373</v>
      </c>
      <c r="F2105" s="224">
        <v>36300</v>
      </c>
      <c r="G2105" t="s">
        <v>1187</v>
      </c>
      <c r="H2105" t="s">
        <v>380</v>
      </c>
      <c r="I2105" s="225" t="s">
        <v>61</v>
      </c>
      <c r="J2105" s="226" t="s">
        <v>353</v>
      </c>
      <c r="K2105">
        <v>2017</v>
      </c>
      <c r="L2105" t="s">
        <v>352</v>
      </c>
      <c r="M2105"/>
      <c r="N2105"/>
      <c r="O2105" s="224"/>
      <c r="P2105"/>
      <c r="Q2105"/>
      <c r="R2105"/>
      <c r="S2105"/>
      <c r="T2105"/>
      <c r="U2105"/>
      <c r="V2105"/>
      <c r="W2105"/>
      <c r="Z2105"/>
      <c r="AC2105" s="228"/>
      <c r="AD2105"/>
      <c r="AE2105" s="53">
        <v>5</v>
      </c>
    </row>
    <row r="2106" spans="1:31" ht="27.75" x14ac:dyDescent="0.2">
      <c r="A2106" s="222"/>
      <c r="B2106" s="223"/>
      <c r="C2106" s="223"/>
      <c r="D2106" s="223"/>
      <c r="E2106"/>
      <c r="F2106" s="224"/>
      <c r="G2106"/>
      <c r="H2106"/>
      <c r="I2106" s="225"/>
      <c r="J2106" s="226"/>
      <c r="K2106"/>
      <c r="L2106"/>
      <c r="M2106"/>
      <c r="N2106"/>
      <c r="O2106" s="224"/>
      <c r="P2106"/>
      <c r="Q2106"/>
      <c r="R2106"/>
      <c r="S2106"/>
      <c r="T2106"/>
      <c r="U2106"/>
      <c r="V2106"/>
      <c r="W2106"/>
      <c r="Z2106"/>
      <c r="AC2106" s="228"/>
      <c r="AD2106"/>
    </row>
    <row r="2107" spans="1:31" ht="27.75" x14ac:dyDescent="0.2">
      <c r="A2107" s="222"/>
      <c r="B2107" s="223"/>
      <c r="C2107" s="223"/>
      <c r="D2107" s="223"/>
      <c r="E2107"/>
      <c r="F2107" s="224"/>
      <c r="G2107"/>
      <c r="H2107"/>
      <c r="I2107" s="225"/>
      <c r="J2107" s="226"/>
      <c r="K2107"/>
      <c r="L2107"/>
      <c r="M2107"/>
      <c r="N2107"/>
      <c r="O2107" s="224"/>
      <c r="P2107"/>
      <c r="Q2107"/>
      <c r="R2107"/>
      <c r="S2107"/>
      <c r="T2107"/>
      <c r="U2107"/>
      <c r="V2107"/>
      <c r="W2107"/>
      <c r="Z2107"/>
      <c r="AC2107" s="228"/>
      <c r="AD2107"/>
    </row>
    <row r="2108" spans="1:31" ht="27.75" x14ac:dyDescent="0.2">
      <c r="A2108" s="222"/>
      <c r="B2108" s="223"/>
      <c r="C2108" s="223"/>
      <c r="D2108" s="223"/>
      <c r="E2108"/>
      <c r="F2108" s="224"/>
      <c r="G2108"/>
      <c r="H2108"/>
      <c r="I2108" s="225"/>
      <c r="J2108" s="226"/>
      <c r="K2108"/>
      <c r="L2108"/>
      <c r="M2108"/>
      <c r="N2108"/>
      <c r="O2108" s="224"/>
      <c r="P2108"/>
      <c r="Q2108"/>
      <c r="R2108"/>
      <c r="S2108"/>
      <c r="T2108"/>
      <c r="U2108"/>
      <c r="V2108"/>
      <c r="W2108"/>
      <c r="Z2108"/>
      <c r="AC2108" s="228"/>
      <c r="AD2108"/>
    </row>
    <row r="2109" spans="1:31" ht="27.75" x14ac:dyDescent="0.2">
      <c r="A2109" s="222"/>
      <c r="B2109" s="223"/>
      <c r="C2109" s="223"/>
      <c r="D2109" s="223"/>
      <c r="E2109"/>
      <c r="F2109" s="224"/>
      <c r="G2109"/>
      <c r="H2109"/>
      <c r="I2109" s="225"/>
      <c r="J2109" s="226"/>
      <c r="K2109"/>
      <c r="L2109"/>
      <c r="M2109"/>
      <c r="N2109"/>
      <c r="O2109" s="224"/>
      <c r="P2109"/>
      <c r="Q2109"/>
      <c r="R2109"/>
      <c r="S2109"/>
      <c r="T2109"/>
      <c r="U2109"/>
      <c r="V2109"/>
      <c r="W2109"/>
      <c r="Z2109"/>
      <c r="AC2109" s="228"/>
      <c r="AD2109"/>
    </row>
    <row r="2110" spans="1:31" ht="27.75" x14ac:dyDescent="0.2">
      <c r="A2110" s="222"/>
      <c r="B2110" s="223"/>
      <c r="C2110" s="223"/>
      <c r="D2110" s="223"/>
      <c r="E2110"/>
      <c r="F2110" s="224"/>
      <c r="G2110"/>
      <c r="H2110"/>
      <c r="I2110" s="225"/>
      <c r="J2110" s="226"/>
      <c r="K2110"/>
      <c r="L2110"/>
      <c r="M2110"/>
      <c r="N2110"/>
      <c r="O2110" s="224"/>
      <c r="P2110"/>
      <c r="Q2110"/>
      <c r="R2110"/>
      <c r="S2110"/>
      <c r="T2110"/>
      <c r="U2110"/>
      <c r="V2110"/>
      <c r="W2110"/>
      <c r="Z2110"/>
      <c r="AC2110" s="228"/>
      <c r="AD2110"/>
    </row>
    <row r="2111" spans="1:31" ht="27.75" x14ac:dyDescent="0.2">
      <c r="A2111" s="222"/>
      <c r="B2111" s="223"/>
      <c r="C2111" s="223"/>
      <c r="D2111" s="223"/>
      <c r="E2111"/>
      <c r="F2111" s="224"/>
      <c r="G2111"/>
      <c r="H2111"/>
      <c r="I2111" s="225"/>
      <c r="J2111" s="226"/>
      <c r="K2111"/>
      <c r="L2111"/>
      <c r="M2111"/>
      <c r="N2111"/>
      <c r="O2111" s="224"/>
      <c r="P2111"/>
      <c r="Q2111"/>
      <c r="R2111"/>
      <c r="S2111"/>
      <c r="T2111"/>
      <c r="U2111"/>
      <c r="V2111"/>
      <c r="W2111"/>
      <c r="Z2111"/>
      <c r="AC2111" s="228"/>
      <c r="AD2111"/>
    </row>
    <row r="2112" spans="1:31" ht="27.75" x14ac:dyDescent="0.2">
      <c r="A2112" s="222"/>
      <c r="B2112" s="223"/>
      <c r="C2112" s="223"/>
      <c r="D2112" s="223"/>
      <c r="E2112"/>
      <c r="F2112" s="224"/>
      <c r="G2112"/>
      <c r="H2112"/>
      <c r="I2112" s="225"/>
      <c r="J2112" s="226"/>
      <c r="K2112"/>
      <c r="L2112"/>
      <c r="M2112"/>
      <c r="N2112"/>
      <c r="O2112" s="224"/>
      <c r="P2112"/>
      <c r="Q2112"/>
      <c r="R2112"/>
      <c r="S2112"/>
      <c r="T2112"/>
      <c r="U2112"/>
      <c r="V2112"/>
      <c r="W2112"/>
      <c r="Z2112"/>
      <c r="AC2112" s="228"/>
      <c r="AD2112"/>
    </row>
    <row r="2113" spans="1:31" ht="27.75" x14ac:dyDescent="0.2">
      <c r="A2113" s="222"/>
      <c r="B2113" s="223"/>
      <c r="C2113" s="223"/>
      <c r="D2113" s="223"/>
      <c r="E2113"/>
      <c r="F2113" s="224"/>
      <c r="G2113"/>
      <c r="H2113"/>
      <c r="I2113" s="225"/>
      <c r="J2113" s="226"/>
      <c r="K2113"/>
      <c r="L2113"/>
      <c r="M2113"/>
      <c r="N2113"/>
      <c r="O2113" s="224"/>
      <c r="P2113"/>
      <c r="Q2113"/>
      <c r="R2113"/>
      <c r="S2113"/>
      <c r="T2113"/>
      <c r="U2113"/>
      <c r="V2113"/>
      <c r="W2113"/>
      <c r="Z2113"/>
      <c r="AC2113" s="228"/>
      <c r="AD2113"/>
    </row>
    <row r="2114" spans="1:31" ht="27.75" x14ac:dyDescent="0.2">
      <c r="A2114" s="222"/>
      <c r="B2114" s="223"/>
      <c r="C2114" s="223"/>
      <c r="D2114" s="223"/>
      <c r="E2114"/>
      <c r="F2114" s="224"/>
      <c r="G2114"/>
      <c r="H2114"/>
      <c r="I2114" s="225"/>
      <c r="J2114" s="226"/>
      <c r="K2114"/>
      <c r="L2114"/>
      <c r="M2114"/>
      <c r="N2114"/>
      <c r="O2114" s="224"/>
      <c r="P2114"/>
      <c r="Q2114"/>
      <c r="R2114"/>
      <c r="S2114"/>
      <c r="T2114"/>
      <c r="U2114"/>
      <c r="V2114"/>
      <c r="W2114"/>
      <c r="Z2114"/>
      <c r="AC2114" s="228"/>
      <c r="AD2114"/>
    </row>
    <row r="2115" spans="1:31" ht="27.75" x14ac:dyDescent="0.2">
      <c r="A2115" s="222"/>
      <c r="B2115" s="223"/>
      <c r="C2115" s="223"/>
      <c r="D2115" s="223"/>
      <c r="E2115"/>
      <c r="F2115" s="224"/>
      <c r="G2115"/>
      <c r="H2115"/>
      <c r="I2115" s="225"/>
      <c r="J2115" s="226"/>
      <c r="K2115"/>
      <c r="L2115"/>
      <c r="M2115"/>
      <c r="N2115"/>
      <c r="O2115" s="224"/>
      <c r="P2115"/>
      <c r="Q2115"/>
      <c r="R2115"/>
      <c r="S2115"/>
      <c r="T2115"/>
      <c r="U2115"/>
      <c r="V2115"/>
      <c r="W2115"/>
      <c r="Z2115"/>
      <c r="AC2115" s="228"/>
      <c r="AD2115"/>
    </row>
    <row r="2116" spans="1:31" ht="27.75" x14ac:dyDescent="0.2">
      <c r="A2116" s="222">
        <v>215943</v>
      </c>
      <c r="B2116" s="223" t="s">
        <v>1141</v>
      </c>
      <c r="C2116" s="223" t="s">
        <v>181</v>
      </c>
      <c r="D2116" s="223" t="s">
        <v>310</v>
      </c>
      <c r="E2116" t="s">
        <v>374</v>
      </c>
      <c r="F2116" s="224">
        <v>35826</v>
      </c>
      <c r="G2116" t="s">
        <v>579</v>
      </c>
      <c r="H2116" t="s">
        <v>375</v>
      </c>
      <c r="I2116" s="225" t="s">
        <v>61</v>
      </c>
      <c r="J2116" s="226" t="s">
        <v>376</v>
      </c>
      <c r="K2116">
        <v>2015</v>
      </c>
      <c r="L2116" t="s">
        <v>361</v>
      </c>
      <c r="M2116"/>
      <c r="N2116"/>
      <c r="O2116" s="224"/>
      <c r="P2116"/>
      <c r="Q2116"/>
      <c r="R2116"/>
      <c r="S2116"/>
      <c r="T2116"/>
      <c r="U2116"/>
      <c r="V2116"/>
      <c r="W2116"/>
      <c r="Z2116"/>
      <c r="AC2116" s="227"/>
      <c r="AD2116"/>
      <c r="AE2116" s="53">
        <v>6</v>
      </c>
    </row>
    <row r="2117" spans="1:31" ht="27.75" x14ac:dyDescent="0.2">
      <c r="A2117" s="222"/>
      <c r="B2117" s="223"/>
      <c r="C2117" s="223"/>
      <c r="D2117" s="223"/>
      <c r="E2117"/>
      <c r="F2117" s="224"/>
      <c r="G2117"/>
      <c r="H2117"/>
      <c r="I2117" s="225"/>
      <c r="J2117" s="226"/>
      <c r="K2117"/>
      <c r="L2117"/>
      <c r="M2117"/>
      <c r="N2117"/>
      <c r="O2117" s="224"/>
      <c r="P2117"/>
      <c r="Q2117"/>
      <c r="R2117"/>
      <c r="S2117"/>
      <c r="T2117"/>
      <c r="U2117"/>
      <c r="V2117"/>
      <c r="W2117"/>
      <c r="Z2117"/>
      <c r="AC2117" s="228"/>
      <c r="AD2117"/>
    </row>
    <row r="2118" spans="1:31" ht="27.75" x14ac:dyDescent="0.2">
      <c r="A2118" s="222"/>
      <c r="B2118" s="223"/>
      <c r="C2118" s="223"/>
      <c r="D2118" s="223"/>
      <c r="E2118"/>
      <c r="F2118" s="224"/>
      <c r="G2118"/>
      <c r="H2118"/>
      <c r="I2118" s="225"/>
      <c r="J2118" s="226"/>
      <c r="K2118"/>
      <c r="L2118"/>
      <c r="M2118"/>
      <c r="N2118"/>
      <c r="O2118" s="224"/>
      <c r="P2118"/>
      <c r="Q2118"/>
      <c r="R2118"/>
      <c r="S2118"/>
      <c r="T2118"/>
      <c r="U2118"/>
      <c r="V2118"/>
      <c r="W2118"/>
      <c r="Z2118"/>
      <c r="AC2118" s="228"/>
      <c r="AD2118"/>
    </row>
    <row r="2119" spans="1:31" ht="27.75" x14ac:dyDescent="0.2">
      <c r="A2119" s="222"/>
      <c r="B2119" s="223"/>
      <c r="C2119" s="223"/>
      <c r="D2119" s="223"/>
      <c r="E2119"/>
      <c r="F2119" s="224"/>
      <c r="G2119"/>
      <c r="H2119"/>
      <c r="I2119" s="225"/>
      <c r="J2119" s="226"/>
      <c r="K2119"/>
      <c r="L2119"/>
      <c r="M2119"/>
      <c r="N2119"/>
      <c r="O2119" s="224"/>
      <c r="P2119"/>
      <c r="Q2119"/>
      <c r="R2119"/>
      <c r="S2119"/>
      <c r="T2119"/>
      <c r="U2119"/>
      <c r="V2119"/>
      <c r="W2119"/>
      <c r="Z2119"/>
      <c r="AC2119" s="228"/>
      <c r="AD2119"/>
    </row>
    <row r="2120" spans="1:31" ht="27.75" x14ac:dyDescent="0.2">
      <c r="A2120" s="222"/>
      <c r="B2120" s="223"/>
      <c r="C2120" s="223"/>
      <c r="D2120" s="223"/>
      <c r="E2120"/>
      <c r="F2120" s="224"/>
      <c r="G2120"/>
      <c r="H2120"/>
      <c r="I2120" s="225"/>
      <c r="J2120" s="226"/>
      <c r="K2120"/>
      <c r="L2120"/>
      <c r="M2120"/>
      <c r="N2120"/>
      <c r="O2120" s="224"/>
      <c r="P2120"/>
      <c r="Q2120"/>
      <c r="R2120"/>
      <c r="S2120"/>
      <c r="T2120"/>
      <c r="U2120"/>
      <c r="V2120"/>
      <c r="W2120"/>
      <c r="Z2120"/>
      <c r="AC2120" s="228"/>
      <c r="AD2120"/>
    </row>
    <row r="2121" spans="1:31" ht="27.75" x14ac:dyDescent="0.2">
      <c r="A2121" s="222"/>
      <c r="B2121" s="223"/>
      <c r="C2121" s="223"/>
      <c r="D2121" s="223"/>
      <c r="E2121"/>
      <c r="F2121" s="224"/>
      <c r="G2121"/>
      <c r="H2121"/>
      <c r="I2121" s="225"/>
      <c r="J2121" s="226"/>
      <c r="K2121"/>
      <c r="L2121"/>
      <c r="M2121"/>
      <c r="N2121"/>
      <c r="O2121" s="224"/>
      <c r="P2121"/>
      <c r="Q2121"/>
      <c r="R2121"/>
      <c r="S2121"/>
      <c r="T2121"/>
      <c r="U2121"/>
      <c r="V2121"/>
      <c r="W2121"/>
      <c r="Z2121"/>
      <c r="AC2121" s="228"/>
      <c r="AD2121"/>
    </row>
    <row r="2122" spans="1:31" ht="27.75" x14ac:dyDescent="0.2">
      <c r="A2122" s="222"/>
      <c r="B2122" s="223"/>
      <c r="C2122" s="223"/>
      <c r="D2122" s="223"/>
      <c r="E2122"/>
      <c r="F2122" s="224"/>
      <c r="G2122"/>
      <c r="H2122"/>
      <c r="I2122" s="225"/>
      <c r="J2122" s="226"/>
      <c r="K2122"/>
      <c r="L2122"/>
      <c r="M2122"/>
      <c r="N2122"/>
      <c r="O2122" s="224"/>
      <c r="P2122"/>
      <c r="Q2122"/>
      <c r="R2122"/>
      <c r="S2122"/>
      <c r="T2122"/>
      <c r="U2122"/>
      <c r="V2122"/>
      <c r="W2122"/>
      <c r="Z2122"/>
      <c r="AC2122" s="228"/>
      <c r="AD2122"/>
    </row>
    <row r="2123" spans="1:31" ht="27.75" x14ac:dyDescent="0.2">
      <c r="A2123" s="222"/>
      <c r="B2123" s="223"/>
      <c r="C2123" s="223"/>
      <c r="D2123" s="223"/>
      <c r="E2123"/>
      <c r="F2123" s="224"/>
      <c r="G2123"/>
      <c r="H2123"/>
      <c r="I2123" s="225"/>
      <c r="J2123" s="226"/>
      <c r="K2123"/>
      <c r="L2123"/>
      <c r="M2123"/>
      <c r="N2123"/>
      <c r="O2123" s="224"/>
      <c r="P2123"/>
      <c r="Q2123"/>
      <c r="R2123"/>
      <c r="S2123"/>
      <c r="T2123"/>
      <c r="U2123"/>
      <c r="V2123"/>
      <c r="W2123"/>
      <c r="Z2123"/>
      <c r="AC2123" s="228"/>
      <c r="AD2123"/>
    </row>
    <row r="2124" spans="1:31" ht="27.75" x14ac:dyDescent="0.2">
      <c r="A2124" s="222"/>
      <c r="B2124" s="223"/>
      <c r="C2124" s="223"/>
      <c r="D2124" s="223"/>
      <c r="E2124"/>
      <c r="F2124" s="224"/>
      <c r="G2124"/>
      <c r="H2124"/>
      <c r="I2124" s="225"/>
      <c r="J2124" s="226"/>
      <c r="K2124"/>
      <c r="L2124"/>
      <c r="M2124"/>
      <c r="N2124"/>
      <c r="O2124" s="224"/>
      <c r="P2124"/>
      <c r="Q2124"/>
      <c r="R2124"/>
      <c r="S2124"/>
      <c r="T2124"/>
      <c r="U2124"/>
      <c r="V2124"/>
      <c r="W2124"/>
      <c r="Z2124"/>
      <c r="AC2124" s="228"/>
      <c r="AD2124"/>
    </row>
    <row r="2125" spans="1:31" ht="27.75" x14ac:dyDescent="0.2">
      <c r="A2125" s="222"/>
      <c r="B2125" s="223"/>
      <c r="C2125" s="223"/>
      <c r="D2125" s="223"/>
      <c r="E2125"/>
      <c r="F2125" s="224"/>
      <c r="G2125"/>
      <c r="H2125"/>
      <c r="I2125" s="225"/>
      <c r="J2125" s="226"/>
      <c r="K2125"/>
      <c r="L2125"/>
      <c r="M2125"/>
      <c r="N2125"/>
      <c r="O2125" s="224"/>
      <c r="P2125"/>
      <c r="Q2125"/>
      <c r="R2125"/>
      <c r="S2125"/>
      <c r="T2125"/>
      <c r="U2125"/>
      <c r="V2125"/>
      <c r="W2125"/>
      <c r="Z2125"/>
      <c r="AC2125" s="228"/>
      <c r="AD2125"/>
    </row>
    <row r="2126" spans="1:31" ht="27.75" x14ac:dyDescent="0.2">
      <c r="A2126" s="222"/>
      <c r="B2126" s="223"/>
      <c r="C2126" s="223"/>
      <c r="D2126" s="223"/>
      <c r="E2126"/>
      <c r="F2126" s="224"/>
      <c r="G2126"/>
      <c r="H2126"/>
      <c r="I2126" s="225"/>
      <c r="J2126" s="226"/>
      <c r="K2126"/>
      <c r="L2126"/>
      <c r="M2126"/>
      <c r="N2126"/>
      <c r="O2126" s="224"/>
      <c r="P2126"/>
      <c r="Q2126"/>
      <c r="R2126"/>
      <c r="S2126"/>
      <c r="T2126"/>
      <c r="U2126"/>
      <c r="V2126"/>
      <c r="W2126"/>
      <c r="Z2126"/>
      <c r="AC2126" s="228"/>
      <c r="AD2126"/>
    </row>
    <row r="2127" spans="1:31" ht="27.75" x14ac:dyDescent="0.2">
      <c r="A2127" s="222"/>
      <c r="B2127" s="223"/>
      <c r="C2127" s="223"/>
      <c r="D2127" s="223"/>
      <c r="E2127"/>
      <c r="F2127" s="224"/>
      <c r="G2127"/>
      <c r="H2127"/>
      <c r="I2127" s="225"/>
      <c r="J2127" s="226"/>
      <c r="K2127"/>
      <c r="L2127"/>
      <c r="M2127"/>
      <c r="N2127"/>
      <c r="O2127" s="224"/>
      <c r="P2127"/>
      <c r="Q2127"/>
      <c r="R2127"/>
      <c r="S2127"/>
      <c r="T2127"/>
      <c r="U2127"/>
      <c r="V2127"/>
      <c r="W2127"/>
      <c r="Z2127"/>
      <c r="AC2127" s="228"/>
      <c r="AD2127"/>
    </row>
    <row r="2128" spans="1:31" ht="27.75" x14ac:dyDescent="0.2">
      <c r="A2128" s="222"/>
      <c r="B2128" s="223"/>
      <c r="C2128" s="223"/>
      <c r="D2128" s="223"/>
      <c r="E2128"/>
      <c r="F2128" s="224"/>
      <c r="G2128"/>
      <c r="H2128"/>
      <c r="I2128" s="225"/>
      <c r="J2128" s="226"/>
      <c r="K2128"/>
      <c r="L2128"/>
      <c r="M2128"/>
      <c r="N2128"/>
      <c r="O2128" s="224"/>
      <c r="P2128"/>
      <c r="Q2128"/>
      <c r="R2128"/>
      <c r="S2128"/>
      <c r="T2128"/>
      <c r="U2128"/>
      <c r="V2128"/>
      <c r="W2128"/>
      <c r="Z2128"/>
      <c r="AC2128" s="228"/>
      <c r="AD2128"/>
    </row>
    <row r="2129" spans="1:31" ht="27.75" x14ac:dyDescent="0.2">
      <c r="A2129" s="222"/>
      <c r="B2129" s="223"/>
      <c r="C2129" s="223"/>
      <c r="D2129" s="223"/>
      <c r="E2129"/>
      <c r="F2129" s="224"/>
      <c r="G2129"/>
      <c r="H2129"/>
      <c r="I2129" s="225"/>
      <c r="J2129" s="226"/>
      <c r="K2129"/>
      <c r="L2129"/>
      <c r="M2129"/>
      <c r="N2129"/>
      <c r="O2129" s="224"/>
      <c r="P2129"/>
      <c r="Q2129"/>
      <c r="R2129"/>
      <c r="S2129"/>
      <c r="T2129"/>
      <c r="U2129"/>
      <c r="V2129"/>
      <c r="W2129"/>
      <c r="Z2129"/>
      <c r="AC2129" s="228"/>
      <c r="AD2129"/>
    </row>
    <row r="2130" spans="1:31" ht="27.75" x14ac:dyDescent="0.2">
      <c r="A2130" s="222"/>
      <c r="B2130" s="223"/>
      <c r="C2130" s="223"/>
      <c r="D2130" s="223"/>
      <c r="E2130"/>
      <c r="F2130" s="224"/>
      <c r="G2130"/>
      <c r="H2130"/>
      <c r="I2130" s="225"/>
      <c r="J2130" s="226"/>
      <c r="K2130"/>
      <c r="L2130"/>
      <c r="M2130"/>
      <c r="N2130"/>
      <c r="O2130" s="224"/>
      <c r="P2130"/>
      <c r="Q2130"/>
      <c r="R2130"/>
      <c r="S2130"/>
      <c r="T2130"/>
      <c r="U2130"/>
      <c r="V2130"/>
      <c r="W2130"/>
      <c r="Z2130"/>
      <c r="AC2130" s="228"/>
      <c r="AD2130"/>
    </row>
    <row r="2131" spans="1:31" ht="27.75" x14ac:dyDescent="0.2">
      <c r="A2131" s="222"/>
      <c r="B2131" s="223"/>
      <c r="C2131" s="223"/>
      <c r="D2131" s="223"/>
      <c r="E2131"/>
      <c r="F2131" s="224"/>
      <c r="G2131"/>
      <c r="H2131"/>
      <c r="I2131" s="225"/>
      <c r="J2131" s="226"/>
      <c r="K2131"/>
      <c r="L2131"/>
      <c r="M2131"/>
      <c r="N2131"/>
      <c r="O2131" s="224"/>
      <c r="P2131"/>
      <c r="Q2131"/>
      <c r="R2131"/>
      <c r="S2131"/>
      <c r="T2131"/>
      <c r="U2131"/>
      <c r="V2131"/>
      <c r="W2131"/>
      <c r="Z2131"/>
      <c r="AC2131" s="228"/>
      <c r="AD2131"/>
    </row>
    <row r="2132" spans="1:31" ht="27.75" x14ac:dyDescent="0.2">
      <c r="A2132" s="222"/>
      <c r="B2132" s="223"/>
      <c r="C2132" s="223"/>
      <c r="D2132" s="223"/>
      <c r="E2132"/>
      <c r="F2132" s="224"/>
      <c r="G2132"/>
      <c r="H2132"/>
      <c r="I2132" s="225"/>
      <c r="J2132" s="226"/>
      <c r="K2132"/>
      <c r="L2132"/>
      <c r="M2132"/>
      <c r="N2132"/>
      <c r="O2132" s="224"/>
      <c r="P2132"/>
      <c r="Q2132"/>
      <c r="R2132"/>
      <c r="S2132"/>
      <c r="T2132"/>
      <c r="U2132"/>
      <c r="V2132"/>
      <c r="W2132"/>
      <c r="Z2132"/>
      <c r="AC2132" s="228"/>
      <c r="AD2132"/>
    </row>
    <row r="2133" spans="1:31" ht="27.75" x14ac:dyDescent="0.2">
      <c r="A2133" s="222"/>
      <c r="B2133" s="223"/>
      <c r="C2133" s="223"/>
      <c r="D2133" s="223"/>
      <c r="E2133"/>
      <c r="F2133" s="224"/>
      <c r="G2133"/>
      <c r="H2133"/>
      <c r="I2133" s="225"/>
      <c r="J2133" s="226"/>
      <c r="K2133"/>
      <c r="L2133"/>
      <c r="M2133"/>
      <c r="N2133"/>
      <c r="O2133" s="224"/>
      <c r="P2133"/>
      <c r="Q2133"/>
      <c r="R2133"/>
      <c r="S2133"/>
      <c r="T2133"/>
      <c r="U2133"/>
      <c r="V2133"/>
      <c r="W2133"/>
      <c r="Z2133"/>
      <c r="AC2133" s="228"/>
      <c r="AD2133"/>
    </row>
    <row r="2134" spans="1:31" ht="27.75" x14ac:dyDescent="0.2">
      <c r="A2134" s="222">
        <v>215965</v>
      </c>
      <c r="B2134" s="223" t="s">
        <v>1052</v>
      </c>
      <c r="C2134" s="223" t="s">
        <v>72</v>
      </c>
      <c r="D2134" s="223" t="s">
        <v>301</v>
      </c>
      <c r="E2134" t="s">
        <v>374</v>
      </c>
      <c r="F2134" s="224">
        <v>34566</v>
      </c>
      <c r="G2134" t="s">
        <v>584</v>
      </c>
      <c r="H2134" t="s">
        <v>375</v>
      </c>
      <c r="I2134" s="225" t="s">
        <v>61</v>
      </c>
      <c r="J2134" s="226" t="s">
        <v>353</v>
      </c>
      <c r="K2134">
        <v>2012</v>
      </c>
      <c r="L2134" t="s">
        <v>368</v>
      </c>
      <c r="M2134"/>
      <c r="N2134"/>
      <c r="O2134" s="224"/>
      <c r="P2134"/>
      <c r="Q2134"/>
      <c r="R2134"/>
      <c r="S2134"/>
      <c r="T2134"/>
      <c r="U2134"/>
      <c r="V2134"/>
      <c r="W2134"/>
      <c r="Z2134"/>
      <c r="AC2134" s="227"/>
      <c r="AD2134"/>
      <c r="AE2134" s="53">
        <v>6</v>
      </c>
    </row>
    <row r="2135" spans="1:31" ht="27.75" x14ac:dyDescent="0.2">
      <c r="A2135" s="222"/>
      <c r="B2135" s="223"/>
      <c r="C2135" s="223"/>
      <c r="D2135" s="223"/>
      <c r="E2135"/>
      <c r="F2135" s="224"/>
      <c r="G2135"/>
      <c r="H2135"/>
      <c r="I2135" s="225"/>
      <c r="J2135" s="226"/>
      <c r="K2135"/>
      <c r="L2135"/>
      <c r="M2135"/>
      <c r="N2135"/>
      <c r="O2135" s="224"/>
      <c r="P2135"/>
      <c r="Q2135"/>
      <c r="R2135"/>
      <c r="S2135"/>
      <c r="T2135"/>
      <c r="U2135"/>
      <c r="V2135"/>
      <c r="W2135"/>
      <c r="Z2135"/>
      <c r="AC2135" s="228"/>
      <c r="AD2135"/>
    </row>
    <row r="2136" spans="1:31" ht="27.75" x14ac:dyDescent="0.2">
      <c r="A2136" s="222"/>
      <c r="B2136" s="223"/>
      <c r="C2136" s="223"/>
      <c r="D2136" s="223"/>
      <c r="E2136"/>
      <c r="F2136" s="224"/>
      <c r="G2136"/>
      <c r="H2136"/>
      <c r="I2136" s="225"/>
      <c r="J2136" s="226"/>
      <c r="K2136"/>
      <c r="L2136"/>
      <c r="M2136"/>
      <c r="N2136"/>
      <c r="O2136" s="224"/>
      <c r="P2136"/>
      <c r="Q2136"/>
      <c r="R2136"/>
      <c r="S2136"/>
      <c r="T2136"/>
      <c r="U2136"/>
      <c r="V2136"/>
      <c r="W2136"/>
      <c r="Z2136"/>
      <c r="AC2136" s="228"/>
      <c r="AD2136"/>
    </row>
    <row r="2137" spans="1:31" ht="27.75" x14ac:dyDescent="0.2">
      <c r="A2137" s="222"/>
      <c r="B2137" s="223"/>
      <c r="C2137" s="223"/>
      <c r="D2137" s="223"/>
      <c r="E2137"/>
      <c r="F2137" s="224"/>
      <c r="G2137"/>
      <c r="H2137"/>
      <c r="I2137" s="225"/>
      <c r="J2137" s="226"/>
      <c r="K2137"/>
      <c r="L2137"/>
      <c r="M2137"/>
      <c r="N2137"/>
      <c r="O2137" s="224"/>
      <c r="P2137"/>
      <c r="Q2137"/>
      <c r="R2137"/>
      <c r="S2137"/>
      <c r="T2137"/>
      <c r="U2137"/>
      <c r="V2137"/>
      <c r="W2137"/>
      <c r="Z2137"/>
      <c r="AC2137" s="228"/>
      <c r="AD2137"/>
    </row>
    <row r="2138" spans="1:31" ht="27.75" x14ac:dyDescent="0.2">
      <c r="A2138" s="222"/>
      <c r="B2138" s="223"/>
      <c r="C2138" s="223"/>
      <c r="D2138" s="223"/>
      <c r="E2138"/>
      <c r="F2138" s="224"/>
      <c r="G2138"/>
      <c r="H2138"/>
      <c r="I2138" s="225"/>
      <c r="J2138" s="226"/>
      <c r="K2138"/>
      <c r="L2138"/>
      <c r="M2138"/>
      <c r="N2138"/>
      <c r="O2138" s="224"/>
      <c r="P2138"/>
      <c r="Q2138"/>
      <c r="R2138"/>
      <c r="S2138"/>
      <c r="T2138"/>
      <c r="U2138"/>
      <c r="V2138"/>
      <c r="W2138"/>
      <c r="Z2138"/>
      <c r="AC2138" s="228"/>
      <c r="AD2138"/>
    </row>
    <row r="2139" spans="1:31" ht="27.75" x14ac:dyDescent="0.2">
      <c r="A2139" s="222">
        <v>215970</v>
      </c>
      <c r="B2139" s="223" t="s">
        <v>869</v>
      </c>
      <c r="C2139" s="223" t="s">
        <v>2148</v>
      </c>
      <c r="D2139" s="223" t="s">
        <v>2149</v>
      </c>
      <c r="E2139" t="s">
        <v>374</v>
      </c>
      <c r="F2139" s="224">
        <v>36526</v>
      </c>
      <c r="G2139" t="s">
        <v>789</v>
      </c>
      <c r="H2139" t="s">
        <v>375</v>
      </c>
      <c r="I2139" s="225" t="s">
        <v>61</v>
      </c>
      <c r="J2139" s="226">
        <v>0</v>
      </c>
      <c r="K2139">
        <v>0</v>
      </c>
      <c r="L2139">
        <v>0</v>
      </c>
      <c r="M2139"/>
      <c r="N2139"/>
      <c r="O2139" s="224"/>
      <c r="P2139"/>
      <c r="Q2139"/>
      <c r="R2139"/>
      <c r="S2139"/>
      <c r="T2139"/>
      <c r="U2139"/>
      <c r="V2139"/>
      <c r="W2139"/>
      <c r="Z2139"/>
      <c r="AC2139" s="227"/>
      <c r="AD2139"/>
      <c r="AE2139" s="53">
        <v>6</v>
      </c>
    </row>
    <row r="2140" spans="1:31" ht="27.75" x14ac:dyDescent="0.2">
      <c r="A2140" s="222"/>
      <c r="B2140" s="223"/>
      <c r="C2140" s="223"/>
      <c r="D2140" s="223"/>
      <c r="E2140"/>
      <c r="F2140" s="224"/>
      <c r="G2140"/>
      <c r="H2140"/>
      <c r="I2140" s="225"/>
      <c r="J2140" s="226"/>
      <c r="K2140"/>
      <c r="L2140"/>
      <c r="M2140"/>
      <c r="N2140"/>
      <c r="O2140" s="224"/>
      <c r="P2140"/>
      <c r="Q2140"/>
      <c r="R2140"/>
      <c r="S2140"/>
      <c r="T2140"/>
      <c r="U2140"/>
      <c r="V2140"/>
      <c r="W2140"/>
      <c r="Z2140"/>
      <c r="AC2140" s="228"/>
      <c r="AD2140"/>
    </row>
    <row r="2141" spans="1:31" ht="27.75" x14ac:dyDescent="0.2">
      <c r="A2141" s="222">
        <v>215972</v>
      </c>
      <c r="B2141" s="223" t="s">
        <v>1134</v>
      </c>
      <c r="C2141" s="223" t="s">
        <v>170</v>
      </c>
      <c r="D2141" s="223" t="s">
        <v>446</v>
      </c>
      <c r="E2141" t="s">
        <v>374</v>
      </c>
      <c r="F2141" s="224">
        <v>35660</v>
      </c>
      <c r="G2141" t="s">
        <v>1135</v>
      </c>
      <c r="H2141" t="s">
        <v>375</v>
      </c>
      <c r="I2141" s="225" t="s">
        <v>61</v>
      </c>
      <c r="J2141" s="226" t="s">
        <v>376</v>
      </c>
      <c r="K2141">
        <v>2015</v>
      </c>
      <c r="L2141" t="s">
        <v>362</v>
      </c>
      <c r="M2141"/>
      <c r="N2141"/>
      <c r="O2141" s="224"/>
      <c r="P2141"/>
      <c r="Q2141"/>
      <c r="R2141"/>
      <c r="S2141"/>
      <c r="T2141"/>
      <c r="U2141"/>
      <c r="V2141"/>
      <c r="W2141"/>
      <c r="Z2141"/>
      <c r="AC2141" s="227"/>
      <c r="AD2141"/>
      <c r="AE2141" s="53">
        <v>6</v>
      </c>
    </row>
    <row r="2142" spans="1:31" ht="27.75" x14ac:dyDescent="0.2">
      <c r="A2142" s="223"/>
      <c r="B2142" s="223"/>
      <c r="C2142" s="223"/>
      <c r="D2142" s="223"/>
      <c r="E2142"/>
      <c r="F2142" s="224"/>
      <c r="G2142"/>
      <c r="H2142"/>
      <c r="I2142" s="225"/>
      <c r="J2142" s="226"/>
      <c r="K2142"/>
      <c r="L2142"/>
      <c r="M2142"/>
      <c r="N2142"/>
      <c r="O2142" s="224"/>
      <c r="P2142"/>
      <c r="Q2142"/>
      <c r="R2142"/>
      <c r="S2142"/>
      <c r="T2142"/>
      <c r="U2142"/>
      <c r="V2142"/>
      <c r="W2142"/>
      <c r="Z2142"/>
      <c r="AC2142" s="228"/>
      <c r="AD2142"/>
    </row>
    <row r="2143" spans="1:31" ht="27.75" x14ac:dyDescent="0.2">
      <c r="A2143" s="222"/>
      <c r="B2143" s="223"/>
      <c r="C2143" s="223"/>
      <c r="D2143" s="223"/>
      <c r="E2143"/>
      <c r="F2143" s="224"/>
      <c r="G2143"/>
      <c r="H2143"/>
      <c r="I2143" s="225"/>
      <c r="J2143" s="226"/>
      <c r="K2143"/>
      <c r="L2143"/>
      <c r="M2143"/>
      <c r="N2143"/>
      <c r="O2143" s="224"/>
      <c r="P2143"/>
      <c r="Q2143"/>
      <c r="R2143"/>
      <c r="S2143"/>
      <c r="T2143"/>
      <c r="U2143"/>
      <c r="V2143"/>
      <c r="W2143"/>
      <c r="Z2143"/>
      <c r="AC2143" s="228"/>
      <c r="AD2143"/>
    </row>
    <row r="2144" spans="1:31" ht="27.75" x14ac:dyDescent="0.2">
      <c r="A2144" s="222"/>
      <c r="B2144" s="223"/>
      <c r="C2144" s="223"/>
      <c r="D2144" s="223"/>
      <c r="E2144"/>
      <c r="F2144" s="224"/>
      <c r="G2144"/>
      <c r="H2144"/>
      <c r="I2144" s="225"/>
      <c r="J2144" s="226"/>
      <c r="K2144"/>
      <c r="L2144"/>
      <c r="M2144"/>
      <c r="N2144"/>
      <c r="O2144" s="224"/>
      <c r="P2144"/>
      <c r="Q2144"/>
      <c r="R2144"/>
      <c r="S2144"/>
      <c r="T2144"/>
      <c r="U2144"/>
      <c r="V2144"/>
      <c r="W2144"/>
      <c r="Z2144"/>
      <c r="AC2144" s="228"/>
      <c r="AD2144"/>
    </row>
    <row r="2145" spans="1:31" ht="27.75" x14ac:dyDescent="0.2">
      <c r="A2145" s="222"/>
      <c r="B2145" s="223"/>
      <c r="C2145" s="223"/>
      <c r="D2145" s="223"/>
      <c r="E2145"/>
      <c r="F2145" s="224"/>
      <c r="G2145"/>
      <c r="H2145"/>
      <c r="I2145" s="225"/>
      <c r="J2145" s="226"/>
      <c r="K2145"/>
      <c r="L2145"/>
      <c r="M2145"/>
      <c r="N2145"/>
      <c r="O2145" s="224"/>
      <c r="P2145"/>
      <c r="Q2145"/>
      <c r="R2145"/>
      <c r="S2145"/>
      <c r="T2145"/>
      <c r="U2145"/>
      <c r="V2145"/>
      <c r="W2145"/>
      <c r="Z2145"/>
      <c r="AC2145" s="228"/>
      <c r="AD2145"/>
    </row>
    <row r="2146" spans="1:31" ht="27.75" x14ac:dyDescent="0.2">
      <c r="A2146" s="222">
        <v>215978</v>
      </c>
      <c r="B2146" s="223" t="s">
        <v>2150</v>
      </c>
      <c r="C2146" s="223" t="s">
        <v>119</v>
      </c>
      <c r="D2146" s="223" t="s">
        <v>220</v>
      </c>
      <c r="E2146" t="s">
        <v>374</v>
      </c>
      <c r="F2146" s="224">
        <v>33635</v>
      </c>
      <c r="G2146" t="s">
        <v>1008</v>
      </c>
      <c r="H2146" t="s">
        <v>375</v>
      </c>
      <c r="I2146" s="225" t="s">
        <v>61</v>
      </c>
      <c r="J2146" s="226" t="s">
        <v>353</v>
      </c>
      <c r="K2146">
        <v>2011</v>
      </c>
      <c r="L2146" t="s">
        <v>360</v>
      </c>
      <c r="M2146"/>
      <c r="N2146"/>
      <c r="O2146" s="224"/>
      <c r="P2146"/>
      <c r="Q2146"/>
      <c r="R2146"/>
      <c r="S2146"/>
      <c r="T2146"/>
      <c r="U2146"/>
      <c r="V2146"/>
      <c r="W2146"/>
      <c r="Z2146"/>
      <c r="AC2146" s="228"/>
      <c r="AD2146"/>
      <c r="AE2146" s="53">
        <v>5</v>
      </c>
    </row>
    <row r="2147" spans="1:31" ht="27.75" x14ac:dyDescent="0.2">
      <c r="A2147" s="222"/>
      <c r="B2147" s="223"/>
      <c r="C2147" s="223"/>
      <c r="D2147" s="223"/>
      <c r="E2147"/>
      <c r="F2147" s="224"/>
      <c r="G2147"/>
      <c r="H2147"/>
      <c r="I2147" s="225"/>
      <c r="J2147" s="226"/>
      <c r="K2147"/>
      <c r="L2147"/>
      <c r="M2147"/>
      <c r="N2147"/>
      <c r="O2147" s="224"/>
      <c r="P2147"/>
      <c r="Q2147"/>
      <c r="R2147"/>
      <c r="S2147"/>
      <c r="T2147"/>
      <c r="U2147"/>
      <c r="V2147"/>
      <c r="W2147"/>
      <c r="Z2147"/>
      <c r="AC2147" s="228"/>
      <c r="AD2147"/>
    </row>
    <row r="2148" spans="1:31" ht="27.75" x14ac:dyDescent="0.2">
      <c r="A2148" s="222"/>
      <c r="B2148" s="223"/>
      <c r="C2148" s="223"/>
      <c r="D2148" s="223"/>
      <c r="E2148"/>
      <c r="F2148" s="224"/>
      <c r="G2148"/>
      <c r="H2148"/>
      <c r="I2148" s="225"/>
      <c r="J2148" s="226"/>
      <c r="K2148"/>
      <c r="L2148"/>
      <c r="M2148"/>
      <c r="N2148"/>
      <c r="O2148" s="224"/>
      <c r="P2148"/>
      <c r="Q2148"/>
      <c r="R2148"/>
      <c r="S2148"/>
      <c r="T2148"/>
      <c r="U2148"/>
      <c r="V2148"/>
      <c r="W2148"/>
      <c r="Z2148"/>
      <c r="AC2148" s="228"/>
      <c r="AD2148"/>
    </row>
    <row r="2149" spans="1:31" ht="27.75" x14ac:dyDescent="0.2">
      <c r="A2149" s="222">
        <v>215981</v>
      </c>
      <c r="B2149" s="223" t="s">
        <v>1006</v>
      </c>
      <c r="C2149" s="223" t="s">
        <v>506</v>
      </c>
      <c r="D2149" s="223" t="s">
        <v>233</v>
      </c>
      <c r="E2149" t="s">
        <v>373</v>
      </c>
      <c r="F2149" s="224">
        <v>35089</v>
      </c>
      <c r="G2149" t="s">
        <v>1091</v>
      </c>
      <c r="H2149" t="s">
        <v>375</v>
      </c>
      <c r="I2149" s="225" t="s">
        <v>61</v>
      </c>
      <c r="J2149" s="226" t="s">
        <v>353</v>
      </c>
      <c r="K2149">
        <v>2014</v>
      </c>
      <c r="L2149" t="s">
        <v>362</v>
      </c>
      <c r="M2149"/>
      <c r="N2149"/>
      <c r="O2149" s="224"/>
      <c r="P2149"/>
      <c r="Q2149"/>
      <c r="R2149"/>
      <c r="S2149"/>
      <c r="T2149"/>
      <c r="U2149"/>
      <c r="V2149"/>
      <c r="W2149"/>
      <c r="Z2149"/>
      <c r="AC2149" s="227"/>
      <c r="AD2149"/>
      <c r="AE2149" s="53">
        <v>6</v>
      </c>
    </row>
    <row r="2150" spans="1:31" ht="27.75" x14ac:dyDescent="0.2">
      <c r="A2150" s="222">
        <v>215983</v>
      </c>
      <c r="B2150" s="223" t="s">
        <v>1108</v>
      </c>
      <c r="C2150" s="223" t="s">
        <v>105</v>
      </c>
      <c r="D2150" s="223" t="s">
        <v>247</v>
      </c>
      <c r="E2150" t="s">
        <v>373</v>
      </c>
      <c r="F2150" s="224">
        <v>35434</v>
      </c>
      <c r="G2150" t="s">
        <v>789</v>
      </c>
      <c r="H2150" t="s">
        <v>375</v>
      </c>
      <c r="I2150" s="225" t="s">
        <v>61</v>
      </c>
      <c r="J2150" s="226">
        <v>0</v>
      </c>
      <c r="K2150">
        <v>0</v>
      </c>
      <c r="L2150">
        <v>0</v>
      </c>
      <c r="M2150"/>
      <c r="N2150"/>
      <c r="O2150" s="224"/>
      <c r="P2150"/>
      <c r="Q2150"/>
      <c r="R2150"/>
      <c r="S2150"/>
      <c r="T2150"/>
      <c r="U2150"/>
      <c r="V2150"/>
      <c r="W2150"/>
      <c r="Z2150"/>
      <c r="AC2150" s="228"/>
      <c r="AD2150"/>
      <c r="AE2150" s="53">
        <v>5</v>
      </c>
    </row>
    <row r="2151" spans="1:31" ht="27.75" x14ac:dyDescent="0.2">
      <c r="A2151" s="222"/>
      <c r="B2151" s="223"/>
      <c r="C2151" s="223"/>
      <c r="D2151" s="223"/>
      <c r="E2151"/>
      <c r="F2151" s="224"/>
      <c r="G2151"/>
      <c r="H2151"/>
      <c r="I2151" s="225"/>
      <c r="J2151" s="226"/>
      <c r="K2151"/>
      <c r="L2151"/>
      <c r="M2151"/>
      <c r="N2151"/>
      <c r="O2151" s="224"/>
      <c r="P2151"/>
      <c r="Q2151"/>
      <c r="R2151"/>
      <c r="S2151"/>
      <c r="T2151"/>
      <c r="U2151"/>
      <c r="V2151"/>
      <c r="W2151"/>
      <c r="Z2151"/>
      <c r="AC2151" s="228"/>
      <c r="AD2151"/>
    </row>
    <row r="2152" spans="1:31" ht="27.75" x14ac:dyDescent="0.2">
      <c r="A2152" s="222"/>
      <c r="B2152" s="223"/>
      <c r="C2152" s="223"/>
      <c r="D2152" s="223"/>
      <c r="E2152"/>
      <c r="F2152" s="224"/>
      <c r="G2152"/>
      <c r="H2152"/>
      <c r="I2152" s="225"/>
      <c r="J2152" s="226"/>
      <c r="K2152"/>
      <c r="L2152"/>
      <c r="M2152"/>
      <c r="N2152"/>
      <c r="O2152" s="224"/>
      <c r="P2152"/>
      <c r="Q2152"/>
      <c r="R2152"/>
      <c r="S2152"/>
      <c r="T2152"/>
      <c r="U2152"/>
      <c r="V2152"/>
      <c r="W2152"/>
      <c r="Z2152"/>
      <c r="AC2152" s="228"/>
      <c r="AD2152"/>
    </row>
    <row r="2153" spans="1:31" ht="27.75" x14ac:dyDescent="0.2">
      <c r="A2153" s="222"/>
      <c r="B2153" s="223"/>
      <c r="C2153" s="223"/>
      <c r="D2153" s="223"/>
      <c r="E2153"/>
      <c r="F2153" s="224"/>
      <c r="G2153"/>
      <c r="H2153"/>
      <c r="I2153" s="225"/>
      <c r="J2153" s="226"/>
      <c r="K2153"/>
      <c r="L2153"/>
      <c r="M2153"/>
      <c r="N2153"/>
      <c r="O2153" s="224"/>
      <c r="P2153"/>
      <c r="Q2153"/>
      <c r="R2153"/>
      <c r="S2153"/>
      <c r="T2153"/>
      <c r="U2153"/>
      <c r="V2153"/>
      <c r="W2153"/>
      <c r="Z2153"/>
      <c r="AC2153" s="228"/>
      <c r="AD2153"/>
    </row>
    <row r="2154" spans="1:31" ht="27.75" x14ac:dyDescent="0.2">
      <c r="A2154" s="222"/>
      <c r="B2154" s="223"/>
      <c r="C2154" s="223"/>
      <c r="D2154" s="223"/>
      <c r="E2154"/>
      <c r="F2154" s="224"/>
      <c r="G2154"/>
      <c r="H2154"/>
      <c r="I2154" s="225"/>
      <c r="J2154" s="226"/>
      <c r="K2154"/>
      <c r="L2154"/>
      <c r="M2154"/>
      <c r="N2154"/>
      <c r="O2154" s="224"/>
      <c r="P2154"/>
      <c r="Q2154"/>
      <c r="R2154"/>
      <c r="S2154"/>
      <c r="T2154"/>
      <c r="U2154"/>
      <c r="V2154"/>
      <c r="W2154"/>
      <c r="Z2154"/>
      <c r="AC2154" s="228"/>
      <c r="AD2154"/>
    </row>
    <row r="2155" spans="1:31" ht="27.75" x14ac:dyDescent="0.2">
      <c r="A2155" s="222"/>
      <c r="B2155" s="223"/>
      <c r="C2155" s="223"/>
      <c r="D2155" s="223"/>
      <c r="E2155"/>
      <c r="F2155" s="224"/>
      <c r="G2155"/>
      <c r="H2155"/>
      <c r="I2155" s="225"/>
      <c r="J2155" s="226"/>
      <c r="K2155"/>
      <c r="L2155"/>
      <c r="M2155"/>
      <c r="N2155"/>
      <c r="O2155" s="224"/>
      <c r="P2155"/>
      <c r="Q2155"/>
      <c r="R2155"/>
      <c r="S2155"/>
      <c r="T2155"/>
      <c r="U2155"/>
      <c r="V2155"/>
      <c r="W2155"/>
      <c r="Z2155"/>
      <c r="AC2155" s="228"/>
      <c r="AD2155"/>
    </row>
    <row r="2156" spans="1:31" ht="27.75" x14ac:dyDescent="0.2">
      <c r="A2156" s="222"/>
      <c r="B2156" s="223"/>
      <c r="C2156" s="223"/>
      <c r="D2156" s="223"/>
      <c r="E2156"/>
      <c r="F2156" s="224"/>
      <c r="G2156"/>
      <c r="H2156"/>
      <c r="I2156" s="225"/>
      <c r="J2156" s="226"/>
      <c r="K2156"/>
      <c r="L2156"/>
      <c r="M2156"/>
      <c r="N2156"/>
      <c r="O2156" s="224"/>
      <c r="P2156"/>
      <c r="Q2156"/>
      <c r="R2156"/>
      <c r="S2156"/>
      <c r="T2156"/>
      <c r="U2156"/>
      <c r="V2156"/>
      <c r="W2156"/>
      <c r="Z2156"/>
      <c r="AC2156" s="228"/>
      <c r="AD2156"/>
    </row>
    <row r="2157" spans="1:31" ht="27.75" x14ac:dyDescent="0.2">
      <c r="A2157" s="222"/>
      <c r="B2157" s="223"/>
      <c r="C2157" s="223"/>
      <c r="D2157" s="223"/>
      <c r="E2157"/>
      <c r="F2157" s="224"/>
      <c r="G2157"/>
      <c r="H2157"/>
      <c r="I2157" s="225"/>
      <c r="J2157" s="226"/>
      <c r="K2157"/>
      <c r="L2157"/>
      <c r="M2157"/>
      <c r="N2157"/>
      <c r="O2157" s="224"/>
      <c r="P2157"/>
      <c r="Q2157"/>
      <c r="R2157"/>
      <c r="S2157"/>
      <c r="T2157"/>
      <c r="U2157"/>
      <c r="V2157"/>
      <c r="W2157"/>
      <c r="Z2157"/>
      <c r="AC2157" s="228"/>
      <c r="AD2157"/>
    </row>
    <row r="2158" spans="1:31" ht="27.75" x14ac:dyDescent="0.2">
      <c r="A2158" s="222"/>
      <c r="B2158" s="223"/>
      <c r="C2158" s="223"/>
      <c r="D2158" s="223"/>
      <c r="E2158"/>
      <c r="F2158" s="224"/>
      <c r="G2158"/>
      <c r="H2158"/>
      <c r="I2158" s="225"/>
      <c r="J2158" s="226"/>
      <c r="K2158"/>
      <c r="L2158"/>
      <c r="M2158"/>
      <c r="N2158"/>
      <c r="O2158" s="224"/>
      <c r="P2158"/>
      <c r="Q2158"/>
      <c r="R2158"/>
      <c r="S2158"/>
      <c r="T2158"/>
      <c r="U2158"/>
      <c r="V2158"/>
      <c r="W2158"/>
      <c r="Z2158"/>
      <c r="AC2158" s="228"/>
      <c r="AD2158"/>
    </row>
    <row r="2159" spans="1:31" ht="27.75" x14ac:dyDescent="0.2">
      <c r="A2159" s="222"/>
      <c r="B2159" s="223"/>
      <c r="C2159" s="223"/>
      <c r="D2159" s="223"/>
      <c r="E2159"/>
      <c r="F2159" s="224"/>
      <c r="G2159"/>
      <c r="H2159"/>
      <c r="I2159" s="225"/>
      <c r="J2159" s="226"/>
      <c r="K2159"/>
      <c r="L2159"/>
      <c r="M2159"/>
      <c r="N2159"/>
      <c r="O2159" s="224"/>
      <c r="P2159"/>
      <c r="Q2159"/>
      <c r="R2159"/>
      <c r="S2159"/>
      <c r="T2159"/>
      <c r="U2159"/>
      <c r="V2159"/>
      <c r="W2159"/>
      <c r="Z2159"/>
      <c r="AC2159" s="228"/>
      <c r="AD2159"/>
    </row>
    <row r="2160" spans="1:31" ht="27.75" x14ac:dyDescent="0.2">
      <c r="A2160" s="222"/>
      <c r="B2160" s="223"/>
      <c r="C2160" s="223"/>
      <c r="D2160" s="223"/>
      <c r="E2160"/>
      <c r="F2160" s="224"/>
      <c r="G2160"/>
      <c r="H2160"/>
      <c r="I2160" s="225"/>
      <c r="J2160" s="226"/>
      <c r="K2160"/>
      <c r="L2160"/>
      <c r="M2160"/>
      <c r="N2160"/>
      <c r="O2160" s="224"/>
      <c r="P2160"/>
      <c r="Q2160"/>
      <c r="R2160"/>
      <c r="S2160"/>
      <c r="T2160"/>
      <c r="U2160"/>
      <c r="V2160"/>
      <c r="W2160"/>
      <c r="Z2160"/>
      <c r="AC2160" s="228"/>
      <c r="AD2160"/>
    </row>
    <row r="2161" spans="1:31" ht="27.75" x14ac:dyDescent="0.2">
      <c r="A2161" s="222"/>
      <c r="B2161" s="223"/>
      <c r="C2161" s="223"/>
      <c r="D2161" s="223"/>
      <c r="E2161"/>
      <c r="F2161" s="224"/>
      <c r="G2161"/>
      <c r="H2161"/>
      <c r="I2161" s="225"/>
      <c r="J2161" s="226"/>
      <c r="K2161"/>
      <c r="L2161"/>
      <c r="M2161"/>
      <c r="N2161"/>
      <c r="O2161" s="224"/>
      <c r="P2161"/>
      <c r="Q2161"/>
      <c r="R2161"/>
      <c r="S2161"/>
      <c r="T2161"/>
      <c r="U2161"/>
      <c r="V2161"/>
      <c r="W2161"/>
      <c r="Z2161"/>
      <c r="AC2161" s="228"/>
      <c r="AD2161"/>
    </row>
    <row r="2162" spans="1:31" ht="27.75" x14ac:dyDescent="0.2">
      <c r="A2162" s="222"/>
      <c r="B2162" s="223"/>
      <c r="C2162" s="223"/>
      <c r="D2162" s="223"/>
      <c r="E2162"/>
      <c r="F2162" s="224"/>
      <c r="G2162"/>
      <c r="H2162"/>
      <c r="I2162" s="225"/>
      <c r="J2162" s="226"/>
      <c r="K2162"/>
      <c r="L2162"/>
      <c r="M2162"/>
      <c r="N2162"/>
      <c r="O2162" s="224"/>
      <c r="P2162"/>
      <c r="Q2162"/>
      <c r="R2162"/>
      <c r="S2162"/>
      <c r="T2162"/>
      <c r="U2162"/>
      <c r="V2162"/>
      <c r="W2162"/>
      <c r="Z2162"/>
      <c r="AC2162" s="228"/>
      <c r="AD2162"/>
    </row>
    <row r="2163" spans="1:31" ht="27.75" x14ac:dyDescent="0.2">
      <c r="A2163" s="222"/>
      <c r="B2163" s="223"/>
      <c r="C2163" s="223"/>
      <c r="D2163" s="223"/>
      <c r="E2163"/>
      <c r="F2163" s="224"/>
      <c r="G2163"/>
      <c r="H2163"/>
      <c r="I2163" s="225"/>
      <c r="J2163" s="226"/>
      <c r="K2163"/>
      <c r="L2163"/>
      <c r="M2163"/>
      <c r="N2163"/>
      <c r="O2163" s="224"/>
      <c r="P2163"/>
      <c r="Q2163"/>
      <c r="R2163"/>
      <c r="S2163"/>
      <c r="T2163"/>
      <c r="U2163"/>
      <c r="V2163"/>
      <c r="W2163"/>
      <c r="Z2163"/>
      <c r="AC2163" s="228"/>
      <c r="AD2163"/>
    </row>
    <row r="2164" spans="1:31" ht="27.75" x14ac:dyDescent="0.2">
      <c r="A2164" s="222">
        <v>215998</v>
      </c>
      <c r="B2164" s="223" t="s">
        <v>1068</v>
      </c>
      <c r="C2164" s="223" t="s">
        <v>82</v>
      </c>
      <c r="D2164" s="223" t="s">
        <v>523</v>
      </c>
      <c r="E2164" t="s">
        <v>373</v>
      </c>
      <c r="F2164" s="224">
        <v>34827</v>
      </c>
      <c r="G2164" t="s">
        <v>352</v>
      </c>
      <c r="H2164" t="s">
        <v>375</v>
      </c>
      <c r="I2164" s="225" t="s">
        <v>61</v>
      </c>
      <c r="J2164" s="226" t="s">
        <v>376</v>
      </c>
      <c r="K2164">
        <v>2013</v>
      </c>
      <c r="L2164" t="s">
        <v>354</v>
      </c>
      <c r="M2164"/>
      <c r="N2164"/>
      <c r="O2164" s="224"/>
      <c r="P2164"/>
      <c r="Q2164"/>
      <c r="R2164"/>
      <c r="S2164"/>
      <c r="T2164"/>
      <c r="U2164"/>
      <c r="V2164"/>
      <c r="W2164"/>
      <c r="Z2164"/>
      <c r="AC2164" s="228"/>
      <c r="AD2164"/>
      <c r="AE2164" s="53">
        <v>5</v>
      </c>
    </row>
    <row r="2165" spans="1:31" ht="27.75" x14ac:dyDescent="0.2">
      <c r="A2165" s="222"/>
      <c r="B2165" s="223"/>
      <c r="C2165" s="223"/>
      <c r="D2165" s="223"/>
      <c r="E2165"/>
      <c r="F2165" s="224"/>
      <c r="G2165"/>
      <c r="H2165"/>
      <c r="I2165" s="225"/>
      <c r="J2165" s="226"/>
      <c r="K2165"/>
      <c r="L2165"/>
      <c r="M2165"/>
      <c r="N2165"/>
      <c r="O2165" s="224"/>
      <c r="P2165"/>
      <c r="Q2165"/>
      <c r="R2165"/>
      <c r="S2165"/>
      <c r="T2165"/>
      <c r="U2165"/>
      <c r="V2165"/>
      <c r="W2165"/>
      <c r="Z2165"/>
      <c r="AC2165" s="228"/>
      <c r="AD2165"/>
    </row>
    <row r="2166" spans="1:31" ht="27.75" x14ac:dyDescent="0.2">
      <c r="A2166" s="222"/>
      <c r="B2166" s="223"/>
      <c r="C2166" s="223"/>
      <c r="D2166" s="223"/>
      <c r="E2166"/>
      <c r="F2166" s="224"/>
      <c r="G2166"/>
      <c r="H2166"/>
      <c r="I2166" s="225"/>
      <c r="J2166" s="226"/>
      <c r="K2166"/>
      <c r="L2166"/>
      <c r="M2166"/>
      <c r="N2166"/>
      <c r="O2166" s="224"/>
      <c r="P2166"/>
      <c r="Q2166"/>
      <c r="R2166"/>
      <c r="S2166"/>
      <c r="T2166"/>
      <c r="U2166"/>
      <c r="V2166"/>
      <c r="W2166"/>
      <c r="Z2166"/>
      <c r="AC2166" s="228"/>
      <c r="AD2166"/>
    </row>
    <row r="2167" spans="1:31" ht="27.75" x14ac:dyDescent="0.2">
      <c r="A2167" s="222"/>
      <c r="B2167" s="223"/>
      <c r="C2167" s="223"/>
      <c r="D2167" s="223"/>
      <c r="E2167"/>
      <c r="F2167" s="224"/>
      <c r="G2167"/>
      <c r="H2167"/>
      <c r="I2167" s="225"/>
      <c r="J2167" s="226"/>
      <c r="K2167"/>
      <c r="L2167"/>
      <c r="M2167"/>
      <c r="N2167"/>
      <c r="O2167" s="224"/>
      <c r="P2167"/>
      <c r="Q2167"/>
      <c r="R2167"/>
      <c r="S2167"/>
      <c r="T2167"/>
      <c r="U2167"/>
      <c r="V2167"/>
      <c r="W2167"/>
      <c r="Z2167"/>
      <c r="AC2167" s="228"/>
      <c r="AD2167"/>
    </row>
    <row r="2168" spans="1:31" ht="27.75" x14ac:dyDescent="0.2">
      <c r="A2168" s="222"/>
      <c r="B2168" s="223"/>
      <c r="C2168" s="223"/>
      <c r="D2168" s="223"/>
      <c r="E2168"/>
      <c r="F2168" s="224"/>
      <c r="G2168"/>
      <c r="H2168"/>
      <c r="I2168" s="225"/>
      <c r="J2168" s="226"/>
      <c r="K2168"/>
      <c r="L2168"/>
      <c r="M2168"/>
      <c r="N2168"/>
      <c r="O2168" s="224"/>
      <c r="P2168"/>
      <c r="Q2168"/>
      <c r="R2168"/>
      <c r="S2168"/>
      <c r="T2168"/>
      <c r="U2168"/>
      <c r="V2168"/>
      <c r="W2168"/>
      <c r="Z2168"/>
      <c r="AC2168" s="228"/>
      <c r="AD2168"/>
    </row>
    <row r="2169" spans="1:31" ht="27.75" x14ac:dyDescent="0.2">
      <c r="A2169" s="222"/>
      <c r="B2169" s="223"/>
      <c r="C2169" s="223"/>
      <c r="D2169" s="223"/>
      <c r="E2169"/>
      <c r="F2169" s="224"/>
      <c r="G2169"/>
      <c r="H2169"/>
      <c r="I2169" s="225"/>
      <c r="J2169" s="226"/>
      <c r="K2169"/>
      <c r="L2169"/>
      <c r="M2169"/>
      <c r="N2169"/>
      <c r="O2169" s="224"/>
      <c r="P2169"/>
      <c r="Q2169"/>
      <c r="R2169"/>
      <c r="S2169"/>
      <c r="T2169"/>
      <c r="U2169"/>
      <c r="V2169"/>
      <c r="W2169"/>
      <c r="Z2169"/>
      <c r="AC2169" s="228"/>
      <c r="AD2169"/>
    </row>
    <row r="2170" spans="1:31" ht="27.75" x14ac:dyDescent="0.2">
      <c r="A2170" s="222"/>
      <c r="B2170" s="223"/>
      <c r="C2170" s="223"/>
      <c r="D2170" s="223"/>
      <c r="E2170"/>
      <c r="F2170" s="224"/>
      <c r="G2170"/>
      <c r="H2170"/>
      <c r="I2170" s="225"/>
      <c r="J2170" s="226"/>
      <c r="K2170"/>
      <c r="L2170"/>
      <c r="M2170"/>
      <c r="N2170"/>
      <c r="O2170" s="224"/>
      <c r="P2170"/>
      <c r="Q2170"/>
      <c r="R2170"/>
      <c r="S2170"/>
      <c r="T2170"/>
      <c r="U2170"/>
      <c r="V2170"/>
      <c r="W2170"/>
      <c r="Z2170"/>
      <c r="AC2170" s="228"/>
      <c r="AD2170"/>
    </row>
    <row r="2171" spans="1:31" ht="27.75" x14ac:dyDescent="0.2">
      <c r="A2171" s="222"/>
      <c r="B2171" s="223"/>
      <c r="C2171" s="223"/>
      <c r="D2171" s="223"/>
      <c r="E2171"/>
      <c r="F2171" s="224"/>
      <c r="G2171"/>
      <c r="H2171"/>
      <c r="I2171" s="225"/>
      <c r="J2171" s="226"/>
      <c r="K2171"/>
      <c r="L2171"/>
      <c r="M2171"/>
      <c r="N2171"/>
      <c r="O2171" s="224"/>
      <c r="P2171"/>
      <c r="Q2171"/>
      <c r="R2171"/>
      <c r="S2171"/>
      <c r="T2171"/>
      <c r="U2171"/>
      <c r="V2171"/>
      <c r="W2171"/>
      <c r="Z2171"/>
      <c r="AC2171" s="228"/>
      <c r="AD2171"/>
    </row>
    <row r="2172" spans="1:31" ht="27.75" x14ac:dyDescent="0.2">
      <c r="A2172" s="222"/>
      <c r="B2172" s="223"/>
      <c r="C2172" s="223"/>
      <c r="D2172" s="223"/>
      <c r="E2172"/>
      <c r="F2172" s="224"/>
      <c r="G2172"/>
      <c r="H2172"/>
      <c r="I2172" s="225"/>
      <c r="J2172" s="226"/>
      <c r="K2172"/>
      <c r="L2172"/>
      <c r="M2172"/>
      <c r="N2172"/>
      <c r="O2172" s="224"/>
      <c r="P2172"/>
      <c r="Q2172"/>
      <c r="R2172"/>
      <c r="S2172"/>
      <c r="T2172"/>
      <c r="U2172"/>
      <c r="V2172"/>
      <c r="W2172"/>
      <c r="Z2172"/>
      <c r="AC2172" s="228"/>
      <c r="AD2172"/>
    </row>
    <row r="2173" spans="1:31" ht="27.75" x14ac:dyDescent="0.2">
      <c r="A2173" s="222"/>
      <c r="B2173" s="223"/>
      <c r="C2173" s="223"/>
      <c r="D2173" s="223"/>
      <c r="E2173"/>
      <c r="F2173" s="224"/>
      <c r="G2173"/>
      <c r="H2173"/>
      <c r="I2173" s="225"/>
      <c r="J2173" s="226"/>
      <c r="K2173"/>
      <c r="L2173"/>
      <c r="M2173"/>
      <c r="N2173"/>
      <c r="O2173" s="224"/>
      <c r="P2173"/>
      <c r="Q2173"/>
      <c r="R2173"/>
      <c r="S2173"/>
      <c r="T2173"/>
      <c r="U2173"/>
      <c r="V2173"/>
      <c r="W2173"/>
      <c r="Z2173"/>
      <c r="AC2173" s="228"/>
      <c r="AD2173"/>
    </row>
    <row r="2174" spans="1:31" ht="27.75" x14ac:dyDescent="0.2">
      <c r="A2174" s="222"/>
      <c r="B2174" s="223"/>
      <c r="C2174" s="223"/>
      <c r="D2174" s="223"/>
      <c r="E2174"/>
      <c r="F2174" s="224"/>
      <c r="G2174"/>
      <c r="H2174"/>
      <c r="I2174" s="225"/>
      <c r="J2174" s="226"/>
      <c r="K2174"/>
      <c r="L2174"/>
      <c r="M2174"/>
      <c r="N2174"/>
      <c r="O2174" s="224"/>
      <c r="P2174"/>
      <c r="Q2174"/>
      <c r="R2174"/>
      <c r="S2174"/>
      <c r="T2174"/>
      <c r="U2174"/>
      <c r="V2174"/>
      <c r="W2174"/>
      <c r="Z2174"/>
      <c r="AC2174" s="228"/>
      <c r="AD2174"/>
    </row>
    <row r="2175" spans="1:31" ht="27.75" x14ac:dyDescent="0.2">
      <c r="A2175" s="222"/>
      <c r="B2175" s="223"/>
      <c r="C2175" s="223"/>
      <c r="D2175" s="223"/>
      <c r="E2175"/>
      <c r="F2175" s="224"/>
      <c r="G2175"/>
      <c r="H2175"/>
      <c r="I2175" s="225"/>
      <c r="J2175" s="226"/>
      <c r="K2175"/>
      <c r="L2175"/>
      <c r="M2175"/>
      <c r="N2175"/>
      <c r="O2175" s="224"/>
      <c r="P2175"/>
      <c r="Q2175"/>
      <c r="R2175"/>
      <c r="S2175"/>
      <c r="T2175"/>
      <c r="U2175"/>
      <c r="V2175"/>
      <c r="W2175"/>
      <c r="Z2175"/>
      <c r="AC2175" s="228"/>
      <c r="AD2175"/>
    </row>
    <row r="2176" spans="1:31" ht="27.75" x14ac:dyDescent="0.2">
      <c r="A2176" s="222"/>
      <c r="B2176" s="223"/>
      <c r="C2176" s="223"/>
      <c r="D2176" s="223"/>
      <c r="E2176"/>
      <c r="F2176" s="224"/>
      <c r="G2176"/>
      <c r="H2176"/>
      <c r="I2176" s="225"/>
      <c r="J2176" s="226"/>
      <c r="K2176"/>
      <c r="L2176"/>
      <c r="M2176"/>
      <c r="N2176"/>
      <c r="O2176" s="224"/>
      <c r="P2176"/>
      <c r="Q2176"/>
      <c r="R2176"/>
      <c r="S2176"/>
      <c r="T2176"/>
      <c r="U2176"/>
      <c r="V2176"/>
      <c r="W2176"/>
      <c r="Z2176"/>
      <c r="AC2176" s="228"/>
      <c r="AD2176"/>
    </row>
    <row r="2177" spans="1:31" ht="27.75" x14ac:dyDescent="0.2">
      <c r="A2177" s="222"/>
      <c r="B2177" s="223"/>
      <c r="C2177" s="223"/>
      <c r="D2177" s="223"/>
      <c r="E2177"/>
      <c r="F2177" s="224"/>
      <c r="G2177"/>
      <c r="H2177"/>
      <c r="I2177" s="225"/>
      <c r="J2177" s="226"/>
      <c r="K2177"/>
      <c r="L2177"/>
      <c r="M2177"/>
      <c r="N2177"/>
      <c r="O2177" s="224"/>
      <c r="P2177"/>
      <c r="Q2177"/>
      <c r="R2177"/>
      <c r="S2177"/>
      <c r="T2177"/>
      <c r="U2177"/>
      <c r="V2177"/>
      <c r="W2177"/>
      <c r="Z2177"/>
      <c r="AC2177" s="228"/>
      <c r="AD2177"/>
    </row>
    <row r="2178" spans="1:31" ht="27.75" x14ac:dyDescent="0.2">
      <c r="A2178" s="222"/>
      <c r="B2178" s="223"/>
      <c r="C2178" s="223"/>
      <c r="D2178" s="223"/>
      <c r="E2178"/>
      <c r="F2178" s="224"/>
      <c r="G2178"/>
      <c r="H2178"/>
      <c r="I2178" s="225"/>
      <c r="J2178" s="226"/>
      <c r="K2178"/>
      <c r="L2178"/>
      <c r="M2178"/>
      <c r="N2178"/>
      <c r="O2178" s="224"/>
      <c r="P2178"/>
      <c r="Q2178"/>
      <c r="R2178"/>
      <c r="S2178"/>
      <c r="T2178"/>
      <c r="U2178"/>
      <c r="V2178"/>
      <c r="W2178"/>
      <c r="Z2178"/>
      <c r="AC2178" s="228"/>
      <c r="AD2178"/>
    </row>
    <row r="2179" spans="1:31" ht="27.75" x14ac:dyDescent="0.2">
      <c r="A2179" s="222"/>
      <c r="B2179" s="223"/>
      <c r="C2179" s="223"/>
      <c r="D2179" s="223"/>
      <c r="E2179"/>
      <c r="F2179" s="224"/>
      <c r="G2179"/>
      <c r="H2179"/>
      <c r="I2179" s="225"/>
      <c r="J2179" s="226"/>
      <c r="K2179"/>
      <c r="L2179"/>
      <c r="M2179"/>
      <c r="N2179"/>
      <c r="O2179" s="224"/>
      <c r="P2179"/>
      <c r="Q2179"/>
      <c r="R2179"/>
      <c r="S2179"/>
      <c r="T2179"/>
      <c r="U2179"/>
      <c r="V2179"/>
      <c r="W2179"/>
      <c r="Z2179"/>
      <c r="AC2179" s="228"/>
      <c r="AD2179"/>
    </row>
    <row r="2180" spans="1:31" ht="27.75" x14ac:dyDescent="0.2">
      <c r="A2180" s="222"/>
      <c r="B2180" s="223"/>
      <c r="C2180" s="223"/>
      <c r="D2180" s="223"/>
      <c r="E2180"/>
      <c r="F2180" s="224"/>
      <c r="G2180"/>
      <c r="H2180"/>
      <c r="I2180" s="225"/>
      <c r="J2180" s="226"/>
      <c r="K2180"/>
      <c r="L2180"/>
      <c r="M2180"/>
      <c r="N2180"/>
      <c r="O2180" s="224"/>
      <c r="P2180"/>
      <c r="Q2180"/>
      <c r="R2180"/>
      <c r="S2180"/>
      <c r="T2180"/>
      <c r="U2180"/>
      <c r="V2180"/>
      <c r="W2180"/>
      <c r="Z2180"/>
      <c r="AC2180" s="228"/>
      <c r="AD2180"/>
    </row>
    <row r="2181" spans="1:31" ht="27.75" x14ac:dyDescent="0.2">
      <c r="A2181" s="222"/>
      <c r="B2181" s="223"/>
      <c r="C2181" s="223"/>
      <c r="D2181" s="223"/>
      <c r="E2181"/>
      <c r="F2181" s="224"/>
      <c r="G2181"/>
      <c r="H2181"/>
      <c r="I2181" s="225"/>
      <c r="J2181" s="226"/>
      <c r="K2181"/>
      <c r="L2181"/>
      <c r="M2181"/>
      <c r="N2181"/>
      <c r="O2181" s="224"/>
      <c r="P2181"/>
      <c r="Q2181"/>
      <c r="R2181"/>
      <c r="S2181"/>
      <c r="T2181"/>
      <c r="U2181"/>
      <c r="V2181"/>
      <c r="W2181"/>
      <c r="Z2181"/>
      <c r="AC2181" s="228"/>
      <c r="AD2181"/>
    </row>
    <row r="2182" spans="1:31" ht="27.75" x14ac:dyDescent="0.2">
      <c r="A2182" s="222"/>
      <c r="B2182" s="223"/>
      <c r="C2182" s="223"/>
      <c r="D2182" s="223"/>
      <c r="E2182"/>
      <c r="F2182" s="224"/>
      <c r="G2182"/>
      <c r="H2182"/>
      <c r="I2182" s="225"/>
      <c r="J2182" s="226"/>
      <c r="K2182"/>
      <c r="L2182"/>
      <c r="M2182"/>
      <c r="N2182"/>
      <c r="O2182" s="224"/>
      <c r="P2182"/>
      <c r="Q2182"/>
      <c r="R2182"/>
      <c r="S2182"/>
      <c r="T2182"/>
      <c r="U2182"/>
      <c r="V2182"/>
      <c r="W2182"/>
      <c r="Z2182"/>
      <c r="AC2182" s="228"/>
      <c r="AD2182"/>
    </row>
    <row r="2183" spans="1:31" ht="27.75" x14ac:dyDescent="0.2">
      <c r="A2183" s="222"/>
      <c r="B2183" s="223"/>
      <c r="C2183" s="223"/>
      <c r="D2183" s="223"/>
      <c r="E2183"/>
      <c r="F2183" s="224"/>
      <c r="G2183"/>
      <c r="H2183"/>
      <c r="I2183" s="225"/>
      <c r="J2183" s="226"/>
      <c r="K2183"/>
      <c r="L2183"/>
      <c r="M2183"/>
      <c r="N2183"/>
      <c r="O2183" s="224"/>
      <c r="P2183"/>
      <c r="Q2183"/>
      <c r="R2183"/>
      <c r="S2183"/>
      <c r="T2183"/>
      <c r="U2183"/>
      <c r="V2183"/>
      <c r="W2183"/>
      <c r="Z2183"/>
      <c r="AC2183" s="228"/>
      <c r="AD2183"/>
    </row>
    <row r="2184" spans="1:31" ht="27.75" x14ac:dyDescent="0.2">
      <c r="A2184" s="222"/>
      <c r="B2184" s="223"/>
      <c r="C2184" s="223"/>
      <c r="D2184" s="223"/>
      <c r="E2184"/>
      <c r="F2184" s="224"/>
      <c r="G2184"/>
      <c r="H2184"/>
      <c r="I2184" s="225"/>
      <c r="J2184" s="226"/>
      <c r="K2184"/>
      <c r="L2184"/>
      <c r="M2184"/>
      <c r="N2184"/>
      <c r="O2184" s="224"/>
      <c r="P2184"/>
      <c r="Q2184"/>
      <c r="R2184"/>
      <c r="S2184"/>
      <c r="T2184"/>
      <c r="U2184"/>
      <c r="V2184"/>
      <c r="W2184"/>
      <c r="Z2184"/>
      <c r="AC2184" s="228"/>
      <c r="AD2184"/>
    </row>
    <row r="2185" spans="1:31" ht="27.75" x14ac:dyDescent="0.2">
      <c r="A2185" s="222"/>
      <c r="B2185" s="223"/>
      <c r="C2185" s="223"/>
      <c r="D2185" s="223"/>
      <c r="E2185"/>
      <c r="F2185" s="224"/>
      <c r="G2185"/>
      <c r="H2185"/>
      <c r="I2185" s="225"/>
      <c r="J2185" s="226"/>
      <c r="K2185"/>
      <c r="L2185"/>
      <c r="M2185"/>
      <c r="N2185"/>
      <c r="O2185" s="224"/>
      <c r="P2185"/>
      <c r="Q2185"/>
      <c r="R2185"/>
      <c r="S2185"/>
      <c r="T2185"/>
      <c r="U2185"/>
      <c r="V2185"/>
      <c r="W2185"/>
      <c r="Z2185"/>
      <c r="AC2185" s="228"/>
      <c r="AD2185"/>
    </row>
    <row r="2186" spans="1:31" ht="27.75" x14ac:dyDescent="0.2">
      <c r="A2186" s="222"/>
      <c r="B2186" s="223"/>
      <c r="C2186" s="223"/>
      <c r="D2186" s="223"/>
      <c r="E2186"/>
      <c r="F2186" s="224"/>
      <c r="G2186"/>
      <c r="H2186"/>
      <c r="I2186" s="225"/>
      <c r="J2186" s="226"/>
      <c r="K2186"/>
      <c r="L2186"/>
      <c r="M2186"/>
      <c r="N2186"/>
      <c r="O2186" s="224"/>
      <c r="P2186"/>
      <c r="Q2186"/>
      <c r="R2186"/>
      <c r="S2186"/>
      <c r="T2186"/>
      <c r="U2186"/>
      <c r="V2186"/>
      <c r="W2186"/>
      <c r="Z2186"/>
      <c r="AC2186" s="228"/>
      <c r="AD2186"/>
    </row>
    <row r="2187" spans="1:31" ht="27.75" x14ac:dyDescent="0.2">
      <c r="A2187" s="222"/>
      <c r="B2187" s="223"/>
      <c r="C2187" s="223"/>
      <c r="D2187" s="223"/>
      <c r="E2187"/>
      <c r="F2187" s="224"/>
      <c r="G2187"/>
      <c r="H2187"/>
      <c r="I2187" s="225"/>
      <c r="J2187" s="226"/>
      <c r="K2187"/>
      <c r="L2187"/>
      <c r="M2187"/>
      <c r="N2187"/>
      <c r="O2187" s="224"/>
      <c r="P2187"/>
      <c r="Q2187"/>
      <c r="R2187"/>
      <c r="S2187"/>
      <c r="T2187"/>
      <c r="U2187"/>
      <c r="V2187"/>
      <c r="W2187"/>
      <c r="Z2187"/>
      <c r="AC2187" s="228"/>
      <c r="AD2187"/>
    </row>
    <row r="2188" spans="1:31" ht="27.75" x14ac:dyDescent="0.2">
      <c r="A2188" s="222"/>
      <c r="B2188" s="223"/>
      <c r="C2188" s="223"/>
      <c r="D2188" s="223"/>
      <c r="E2188"/>
      <c r="F2188" s="224"/>
      <c r="G2188"/>
      <c r="H2188"/>
      <c r="I2188" s="225"/>
      <c r="J2188" s="226"/>
      <c r="K2188"/>
      <c r="L2188"/>
      <c r="M2188"/>
      <c r="N2188"/>
      <c r="O2188" s="224"/>
      <c r="P2188"/>
      <c r="Q2188"/>
      <c r="R2188"/>
      <c r="S2188"/>
      <c r="T2188"/>
      <c r="U2188"/>
      <c r="V2188"/>
      <c r="W2188"/>
      <c r="Z2188"/>
      <c r="AC2188" s="228"/>
      <c r="AD2188"/>
    </row>
    <row r="2189" spans="1:31" ht="27.75" x14ac:dyDescent="0.2">
      <c r="A2189" s="222"/>
      <c r="B2189" s="223"/>
      <c r="C2189" s="223"/>
      <c r="D2189" s="223"/>
      <c r="E2189"/>
      <c r="F2189" s="224"/>
      <c r="G2189"/>
      <c r="H2189"/>
      <c r="I2189" s="225"/>
      <c r="J2189" s="226"/>
      <c r="K2189"/>
      <c r="L2189"/>
      <c r="M2189"/>
      <c r="N2189"/>
      <c r="O2189" s="224"/>
      <c r="P2189"/>
      <c r="Q2189"/>
      <c r="R2189"/>
      <c r="S2189"/>
      <c r="T2189"/>
      <c r="U2189"/>
      <c r="V2189"/>
      <c r="W2189"/>
      <c r="Z2189"/>
      <c r="AC2189" s="228"/>
      <c r="AD2189"/>
    </row>
    <row r="2190" spans="1:31" ht="27.75" x14ac:dyDescent="0.2">
      <c r="A2190" s="222"/>
      <c r="B2190" s="223"/>
      <c r="C2190" s="223"/>
      <c r="D2190" s="223"/>
      <c r="E2190"/>
      <c r="F2190" s="224"/>
      <c r="G2190"/>
      <c r="H2190"/>
      <c r="I2190" s="225"/>
      <c r="J2190" s="226"/>
      <c r="K2190"/>
      <c r="L2190"/>
      <c r="M2190"/>
      <c r="N2190"/>
      <c r="O2190" s="224"/>
      <c r="P2190"/>
      <c r="Q2190"/>
      <c r="R2190"/>
      <c r="S2190"/>
      <c r="T2190"/>
      <c r="U2190"/>
      <c r="V2190"/>
      <c r="W2190"/>
      <c r="Z2190"/>
      <c r="AC2190" s="228"/>
      <c r="AD2190"/>
    </row>
    <row r="2191" spans="1:31" ht="27.75" x14ac:dyDescent="0.2">
      <c r="A2191" s="222"/>
      <c r="B2191" s="223"/>
      <c r="C2191" s="223"/>
      <c r="D2191" s="223"/>
      <c r="E2191"/>
      <c r="F2191" s="224"/>
      <c r="G2191"/>
      <c r="H2191"/>
      <c r="I2191" s="225"/>
      <c r="J2191" s="226"/>
      <c r="K2191"/>
      <c r="L2191"/>
      <c r="M2191"/>
      <c r="N2191"/>
      <c r="O2191" s="224"/>
      <c r="P2191"/>
      <c r="Q2191"/>
      <c r="R2191"/>
      <c r="S2191"/>
      <c r="T2191"/>
      <c r="U2191"/>
      <c r="V2191"/>
      <c r="W2191"/>
      <c r="Z2191"/>
      <c r="AC2191" s="228"/>
      <c r="AD2191"/>
    </row>
    <row r="2192" spans="1:31" ht="27.75" x14ac:dyDescent="0.2">
      <c r="A2192" s="222">
        <v>216030</v>
      </c>
      <c r="B2192" s="223" t="s">
        <v>1194</v>
      </c>
      <c r="C2192" s="223" t="s">
        <v>2151</v>
      </c>
      <c r="D2192" s="223" t="s">
        <v>794</v>
      </c>
      <c r="E2192" t="s">
        <v>373</v>
      </c>
      <c r="F2192" s="224">
        <v>36526</v>
      </c>
      <c r="G2192" t="s">
        <v>789</v>
      </c>
      <c r="H2192" t="s">
        <v>375</v>
      </c>
      <c r="I2192" s="225" t="s">
        <v>61</v>
      </c>
      <c r="J2192" s="226" t="s">
        <v>376</v>
      </c>
      <c r="K2192">
        <v>2017</v>
      </c>
      <c r="L2192" t="s">
        <v>352</v>
      </c>
      <c r="M2192"/>
      <c r="N2192"/>
      <c r="O2192" s="224"/>
      <c r="P2192"/>
      <c r="Q2192"/>
      <c r="R2192"/>
      <c r="S2192"/>
      <c r="T2192"/>
      <c r="U2192"/>
      <c r="V2192"/>
      <c r="W2192"/>
      <c r="Z2192"/>
      <c r="AC2192" s="227"/>
      <c r="AD2192"/>
      <c r="AE2192" s="53">
        <v>6</v>
      </c>
    </row>
    <row r="2193" spans="1:31" ht="27.75" x14ac:dyDescent="0.2">
      <c r="A2193" s="222"/>
      <c r="B2193" s="223"/>
      <c r="C2193" s="223"/>
      <c r="D2193" s="223"/>
      <c r="E2193"/>
      <c r="F2193" s="224"/>
      <c r="G2193"/>
      <c r="H2193"/>
      <c r="I2193" s="225"/>
      <c r="J2193" s="226"/>
      <c r="K2193"/>
      <c r="L2193"/>
      <c r="M2193"/>
      <c r="N2193"/>
      <c r="O2193" s="224"/>
      <c r="P2193"/>
      <c r="Q2193"/>
      <c r="R2193"/>
      <c r="S2193"/>
      <c r="T2193"/>
      <c r="U2193"/>
      <c r="V2193"/>
      <c r="W2193"/>
      <c r="Z2193"/>
      <c r="AC2193" s="228"/>
      <c r="AD2193"/>
    </row>
    <row r="2194" spans="1:31" ht="27.75" x14ac:dyDescent="0.2">
      <c r="A2194" s="222"/>
      <c r="B2194" s="223"/>
      <c r="C2194" s="223"/>
      <c r="D2194" s="223"/>
      <c r="E2194"/>
      <c r="F2194" s="224"/>
      <c r="G2194"/>
      <c r="H2194"/>
      <c r="I2194" s="225"/>
      <c r="J2194" s="226"/>
      <c r="K2194"/>
      <c r="L2194"/>
      <c r="M2194"/>
      <c r="N2194"/>
      <c r="O2194" s="224"/>
      <c r="P2194"/>
      <c r="Q2194"/>
      <c r="R2194"/>
      <c r="S2194"/>
      <c r="T2194"/>
      <c r="U2194"/>
      <c r="V2194"/>
      <c r="W2194"/>
      <c r="Z2194"/>
      <c r="AC2194" s="228"/>
      <c r="AD2194"/>
    </row>
    <row r="2195" spans="1:31" ht="27.75" x14ac:dyDescent="0.2">
      <c r="A2195" s="222"/>
      <c r="B2195" s="223"/>
      <c r="C2195" s="223"/>
      <c r="D2195" s="223"/>
      <c r="E2195"/>
      <c r="F2195" s="224"/>
      <c r="G2195"/>
      <c r="H2195"/>
      <c r="I2195" s="225"/>
      <c r="J2195" s="226"/>
      <c r="K2195"/>
      <c r="L2195"/>
      <c r="M2195"/>
      <c r="N2195"/>
      <c r="O2195" s="224"/>
      <c r="P2195"/>
      <c r="Q2195"/>
      <c r="R2195"/>
      <c r="S2195"/>
      <c r="T2195"/>
      <c r="U2195"/>
      <c r="V2195"/>
      <c r="W2195"/>
      <c r="Z2195"/>
      <c r="AC2195" s="228"/>
      <c r="AD2195"/>
    </row>
    <row r="2196" spans="1:31" ht="27.75" x14ac:dyDescent="0.2">
      <c r="A2196" s="222"/>
      <c r="B2196" s="223"/>
      <c r="C2196" s="223"/>
      <c r="D2196" s="223"/>
      <c r="E2196"/>
      <c r="F2196" s="224"/>
      <c r="G2196"/>
      <c r="H2196"/>
      <c r="I2196" s="225"/>
      <c r="J2196" s="226"/>
      <c r="K2196"/>
      <c r="L2196"/>
      <c r="M2196"/>
      <c r="N2196"/>
      <c r="O2196" s="224"/>
      <c r="P2196"/>
      <c r="Q2196"/>
      <c r="R2196"/>
      <c r="S2196"/>
      <c r="T2196"/>
      <c r="U2196"/>
      <c r="V2196"/>
      <c r="W2196"/>
      <c r="Z2196"/>
      <c r="AC2196" s="228"/>
      <c r="AD2196"/>
    </row>
    <row r="2197" spans="1:31" ht="27.75" x14ac:dyDescent="0.2">
      <c r="A2197" s="222"/>
      <c r="B2197" s="223"/>
      <c r="C2197" s="223"/>
      <c r="D2197" s="223"/>
      <c r="E2197"/>
      <c r="F2197" s="224"/>
      <c r="G2197"/>
      <c r="H2197"/>
      <c r="I2197" s="225"/>
      <c r="J2197" s="226"/>
      <c r="K2197"/>
      <c r="L2197"/>
      <c r="M2197"/>
      <c r="N2197"/>
      <c r="O2197" s="224"/>
      <c r="P2197"/>
      <c r="Q2197"/>
      <c r="R2197"/>
      <c r="S2197"/>
      <c r="T2197"/>
      <c r="U2197"/>
      <c r="V2197"/>
      <c r="W2197"/>
      <c r="Z2197"/>
      <c r="AC2197" s="228"/>
      <c r="AD2197"/>
    </row>
    <row r="2198" spans="1:31" ht="27.75" x14ac:dyDescent="0.2">
      <c r="A2198" s="222"/>
      <c r="B2198" s="223"/>
      <c r="C2198" s="223"/>
      <c r="D2198" s="223"/>
      <c r="E2198"/>
      <c r="F2198" s="224"/>
      <c r="G2198"/>
      <c r="H2198"/>
      <c r="I2198" s="225"/>
      <c r="J2198" s="226"/>
      <c r="K2198"/>
      <c r="L2198"/>
      <c r="M2198"/>
      <c r="N2198"/>
      <c r="O2198" s="224"/>
      <c r="P2198"/>
      <c r="Q2198"/>
      <c r="R2198"/>
      <c r="S2198"/>
      <c r="T2198"/>
      <c r="U2198"/>
      <c r="V2198"/>
      <c r="W2198"/>
      <c r="Z2198"/>
      <c r="AC2198" s="228"/>
      <c r="AD2198"/>
    </row>
    <row r="2199" spans="1:31" ht="27.75" x14ac:dyDescent="0.2">
      <c r="A2199" s="222"/>
      <c r="B2199" s="223"/>
      <c r="C2199" s="223"/>
      <c r="D2199" s="223"/>
      <c r="E2199"/>
      <c r="F2199" s="224"/>
      <c r="G2199"/>
      <c r="H2199"/>
      <c r="I2199" s="225"/>
      <c r="J2199" s="226"/>
      <c r="K2199"/>
      <c r="L2199"/>
      <c r="M2199"/>
      <c r="N2199"/>
      <c r="O2199" s="224"/>
      <c r="P2199"/>
      <c r="Q2199"/>
      <c r="R2199"/>
      <c r="S2199"/>
      <c r="T2199"/>
      <c r="U2199"/>
      <c r="V2199"/>
      <c r="W2199"/>
      <c r="Z2199"/>
      <c r="AC2199" s="228"/>
      <c r="AD2199"/>
    </row>
    <row r="2200" spans="1:31" ht="27.75" x14ac:dyDescent="0.2">
      <c r="A2200" s="222"/>
      <c r="B2200" s="223"/>
      <c r="C2200" s="223"/>
      <c r="D2200" s="223"/>
      <c r="E2200"/>
      <c r="F2200" s="224"/>
      <c r="G2200"/>
      <c r="H2200"/>
      <c r="I2200" s="225"/>
      <c r="J2200" s="226"/>
      <c r="K2200"/>
      <c r="L2200"/>
      <c r="M2200"/>
      <c r="N2200"/>
      <c r="O2200" s="224"/>
      <c r="P2200"/>
      <c r="Q2200"/>
      <c r="R2200"/>
      <c r="S2200"/>
      <c r="T2200"/>
      <c r="U2200"/>
      <c r="V2200"/>
      <c r="W2200"/>
      <c r="Z2200"/>
      <c r="AC2200" s="228"/>
      <c r="AD2200"/>
    </row>
    <row r="2201" spans="1:31" ht="27.75" x14ac:dyDescent="0.2">
      <c r="A2201" s="222"/>
      <c r="B2201" s="223"/>
      <c r="C2201" s="223"/>
      <c r="D2201" s="223"/>
      <c r="E2201"/>
      <c r="F2201" s="224"/>
      <c r="G2201"/>
      <c r="H2201"/>
      <c r="I2201" s="225"/>
      <c r="J2201" s="226"/>
      <c r="K2201"/>
      <c r="L2201"/>
      <c r="M2201"/>
      <c r="N2201"/>
      <c r="O2201" s="224"/>
      <c r="P2201"/>
      <c r="Q2201"/>
      <c r="R2201"/>
      <c r="S2201"/>
      <c r="T2201"/>
      <c r="U2201"/>
      <c r="V2201"/>
      <c r="W2201"/>
      <c r="Z2201"/>
      <c r="AC2201" s="228"/>
      <c r="AD2201"/>
    </row>
    <row r="2202" spans="1:31" ht="27.75" x14ac:dyDescent="0.2">
      <c r="A2202" s="222"/>
      <c r="B2202" s="223"/>
      <c r="C2202" s="223"/>
      <c r="D2202" s="223"/>
      <c r="E2202"/>
      <c r="F2202" s="224"/>
      <c r="G2202"/>
      <c r="H2202"/>
      <c r="I2202" s="225"/>
      <c r="J2202" s="226"/>
      <c r="K2202"/>
      <c r="L2202"/>
      <c r="M2202"/>
      <c r="N2202"/>
      <c r="O2202" s="224"/>
      <c r="P2202"/>
      <c r="Q2202"/>
      <c r="R2202"/>
      <c r="S2202"/>
      <c r="T2202"/>
      <c r="U2202"/>
      <c r="V2202"/>
      <c r="W2202"/>
      <c r="Z2202"/>
      <c r="AC2202" s="228"/>
      <c r="AD2202"/>
    </row>
    <row r="2203" spans="1:31" ht="27.75" x14ac:dyDescent="0.2">
      <c r="A2203" s="222"/>
      <c r="B2203" s="223"/>
      <c r="C2203" s="223"/>
      <c r="D2203" s="223"/>
      <c r="E2203"/>
      <c r="F2203" s="224"/>
      <c r="G2203"/>
      <c r="H2203"/>
      <c r="I2203" s="225"/>
      <c r="J2203" s="226"/>
      <c r="K2203"/>
      <c r="L2203"/>
      <c r="M2203"/>
      <c r="N2203"/>
      <c r="O2203" s="224"/>
      <c r="P2203"/>
      <c r="Q2203"/>
      <c r="R2203"/>
      <c r="S2203"/>
      <c r="T2203"/>
      <c r="U2203"/>
      <c r="V2203"/>
      <c r="W2203"/>
      <c r="Z2203"/>
      <c r="AC2203" s="228"/>
      <c r="AD2203"/>
    </row>
    <row r="2204" spans="1:31" ht="27.75" x14ac:dyDescent="0.2">
      <c r="A2204" s="222"/>
      <c r="B2204" s="223"/>
      <c r="C2204" s="223"/>
      <c r="D2204" s="223"/>
      <c r="E2204"/>
      <c r="F2204" s="224"/>
      <c r="G2204"/>
      <c r="H2204"/>
      <c r="I2204" s="225"/>
      <c r="J2204" s="226"/>
      <c r="K2204"/>
      <c r="L2204"/>
      <c r="M2204"/>
      <c r="N2204"/>
      <c r="O2204" s="224"/>
      <c r="P2204"/>
      <c r="Q2204"/>
      <c r="R2204"/>
      <c r="S2204"/>
      <c r="T2204"/>
      <c r="U2204"/>
      <c r="V2204"/>
      <c r="W2204"/>
      <c r="Z2204"/>
      <c r="AC2204" s="228"/>
      <c r="AD2204"/>
    </row>
    <row r="2205" spans="1:31" ht="27.75" x14ac:dyDescent="0.2">
      <c r="A2205" s="222"/>
      <c r="B2205" s="223"/>
      <c r="C2205" s="223"/>
      <c r="D2205" s="223"/>
      <c r="E2205"/>
      <c r="F2205" s="224"/>
      <c r="G2205"/>
      <c r="H2205"/>
      <c r="I2205" s="225"/>
      <c r="J2205" s="226"/>
      <c r="K2205"/>
      <c r="L2205"/>
      <c r="M2205"/>
      <c r="N2205"/>
      <c r="O2205" s="224"/>
      <c r="P2205"/>
      <c r="Q2205"/>
      <c r="R2205"/>
      <c r="S2205"/>
      <c r="T2205"/>
      <c r="U2205"/>
      <c r="V2205"/>
      <c r="W2205"/>
      <c r="Z2205"/>
      <c r="AC2205" s="228"/>
      <c r="AD2205"/>
    </row>
    <row r="2206" spans="1:31" ht="27.75" x14ac:dyDescent="0.2">
      <c r="A2206" s="222"/>
      <c r="B2206" s="223"/>
      <c r="C2206" s="223"/>
      <c r="D2206" s="223"/>
      <c r="E2206"/>
      <c r="F2206" s="224"/>
      <c r="G2206"/>
      <c r="H2206"/>
      <c r="I2206" s="225"/>
      <c r="J2206" s="226"/>
      <c r="K2206"/>
      <c r="L2206"/>
      <c r="M2206"/>
      <c r="N2206"/>
      <c r="O2206" s="224"/>
      <c r="P2206"/>
      <c r="Q2206"/>
      <c r="R2206"/>
      <c r="S2206"/>
      <c r="T2206"/>
      <c r="U2206"/>
      <c r="V2206"/>
      <c r="W2206"/>
      <c r="Z2206"/>
      <c r="AC2206" s="228"/>
      <c r="AD2206"/>
    </row>
    <row r="2207" spans="1:31" ht="27.75" x14ac:dyDescent="0.2">
      <c r="A2207" s="222">
        <v>216047</v>
      </c>
      <c r="B2207" s="223" t="s">
        <v>1104</v>
      </c>
      <c r="C2207" s="223" t="s">
        <v>182</v>
      </c>
      <c r="D2207" s="223" t="s">
        <v>1105</v>
      </c>
      <c r="E2207" t="s">
        <v>374</v>
      </c>
      <c r="F2207" s="224">
        <v>35366</v>
      </c>
      <c r="G2207" t="s">
        <v>352</v>
      </c>
      <c r="H2207" t="s">
        <v>375</v>
      </c>
      <c r="I2207" s="225" t="s">
        <v>61</v>
      </c>
      <c r="J2207" s="226" t="s">
        <v>376</v>
      </c>
      <c r="K2207">
        <v>2013</v>
      </c>
      <c r="L2207" t="s">
        <v>352</v>
      </c>
      <c r="M2207"/>
      <c r="N2207"/>
      <c r="O2207" s="224"/>
      <c r="P2207"/>
      <c r="Q2207"/>
      <c r="R2207"/>
      <c r="S2207"/>
      <c r="T2207"/>
      <c r="U2207"/>
      <c r="V2207"/>
      <c r="W2207"/>
      <c r="Z2207"/>
      <c r="AC2207" s="228"/>
      <c r="AD2207"/>
      <c r="AE2207" s="53">
        <v>5</v>
      </c>
    </row>
    <row r="2208" spans="1:31" ht="27.75" x14ac:dyDescent="0.2">
      <c r="A2208" s="222">
        <v>216048</v>
      </c>
      <c r="B2208" s="223" t="s">
        <v>1120</v>
      </c>
      <c r="C2208" s="223" t="s">
        <v>116</v>
      </c>
      <c r="D2208" s="223" t="s">
        <v>516</v>
      </c>
      <c r="E2208" t="s">
        <v>373</v>
      </c>
      <c r="F2208" s="224">
        <v>35490</v>
      </c>
      <c r="G2208" t="s">
        <v>975</v>
      </c>
      <c r="H2208" t="s">
        <v>375</v>
      </c>
      <c r="I2208" s="225" t="s">
        <v>61</v>
      </c>
      <c r="J2208" s="226">
        <v>0</v>
      </c>
      <c r="K2208">
        <v>0</v>
      </c>
      <c r="L2208">
        <v>0</v>
      </c>
      <c r="M2208"/>
      <c r="N2208"/>
      <c r="O2208" s="224"/>
      <c r="P2208"/>
      <c r="Q2208"/>
      <c r="R2208"/>
      <c r="S2208"/>
      <c r="T2208"/>
      <c r="U2208"/>
      <c r="V2208"/>
      <c r="W2208"/>
      <c r="Z2208"/>
      <c r="AC2208" s="227"/>
      <c r="AD2208"/>
      <c r="AE2208" s="53">
        <v>6</v>
      </c>
    </row>
    <row r="2209" spans="1:30" ht="27.75" x14ac:dyDescent="0.2">
      <c r="A2209" s="222"/>
      <c r="B2209" s="223"/>
      <c r="C2209" s="223"/>
      <c r="D2209" s="223"/>
      <c r="E2209"/>
      <c r="F2209" s="224"/>
      <c r="G2209"/>
      <c r="H2209"/>
      <c r="I2209" s="225"/>
      <c r="J2209" s="226"/>
      <c r="K2209"/>
      <c r="L2209"/>
      <c r="M2209"/>
      <c r="N2209"/>
      <c r="O2209" s="224"/>
      <c r="P2209"/>
      <c r="Q2209"/>
      <c r="R2209"/>
      <c r="S2209"/>
      <c r="T2209"/>
      <c r="U2209"/>
      <c r="V2209"/>
      <c r="W2209"/>
      <c r="Z2209"/>
      <c r="AC2209" s="228"/>
      <c r="AD2209"/>
    </row>
    <row r="2210" spans="1:30" ht="27.75" x14ac:dyDescent="0.2">
      <c r="A2210" s="222"/>
      <c r="B2210" s="223"/>
      <c r="C2210" s="223"/>
      <c r="D2210" s="223"/>
      <c r="E2210"/>
      <c r="F2210" s="224"/>
      <c r="G2210"/>
      <c r="H2210"/>
      <c r="I2210" s="225"/>
      <c r="J2210" s="226"/>
      <c r="K2210"/>
      <c r="L2210"/>
      <c r="M2210"/>
      <c r="N2210"/>
      <c r="O2210" s="224"/>
      <c r="P2210"/>
      <c r="Q2210"/>
      <c r="R2210"/>
      <c r="S2210"/>
      <c r="T2210"/>
      <c r="U2210"/>
      <c r="V2210"/>
      <c r="W2210"/>
      <c r="Z2210"/>
      <c r="AC2210" s="228"/>
      <c r="AD2210"/>
    </row>
    <row r="2211" spans="1:30" ht="27.75" x14ac:dyDescent="0.2">
      <c r="A2211" s="222"/>
      <c r="B2211" s="223"/>
      <c r="C2211" s="223"/>
      <c r="D2211" s="223"/>
      <c r="E2211"/>
      <c r="F2211" s="224"/>
      <c r="G2211"/>
      <c r="H2211"/>
      <c r="I2211" s="225"/>
      <c r="J2211" s="226"/>
      <c r="K2211"/>
      <c r="L2211"/>
      <c r="M2211"/>
      <c r="N2211"/>
      <c r="O2211" s="224"/>
      <c r="P2211"/>
      <c r="Q2211"/>
      <c r="R2211"/>
      <c r="S2211"/>
      <c r="T2211"/>
      <c r="U2211"/>
      <c r="V2211"/>
      <c r="W2211"/>
      <c r="Z2211"/>
      <c r="AC2211" s="228"/>
      <c r="AD2211"/>
    </row>
    <row r="2212" spans="1:30" ht="27.75" x14ac:dyDescent="0.2">
      <c r="A2212" s="222"/>
      <c r="B2212" s="223"/>
      <c r="C2212" s="223"/>
      <c r="D2212" s="223"/>
      <c r="E2212"/>
      <c r="F2212" s="224"/>
      <c r="G2212"/>
      <c r="H2212"/>
      <c r="I2212" s="225"/>
      <c r="J2212" s="226"/>
      <c r="K2212"/>
      <c r="L2212"/>
      <c r="M2212"/>
      <c r="N2212"/>
      <c r="O2212" s="224"/>
      <c r="P2212"/>
      <c r="Q2212"/>
      <c r="R2212"/>
      <c r="S2212"/>
      <c r="T2212"/>
      <c r="U2212"/>
      <c r="V2212"/>
      <c r="W2212"/>
      <c r="Z2212"/>
      <c r="AC2212" s="228"/>
      <c r="AD2212"/>
    </row>
    <row r="2213" spans="1:30" ht="27.75" x14ac:dyDescent="0.2">
      <c r="A2213" s="222"/>
      <c r="B2213" s="223"/>
      <c r="C2213" s="223"/>
      <c r="D2213" s="223"/>
      <c r="E2213"/>
      <c r="F2213" s="224"/>
      <c r="G2213"/>
      <c r="H2213"/>
      <c r="I2213" s="225"/>
      <c r="J2213" s="226"/>
      <c r="K2213"/>
      <c r="L2213"/>
      <c r="M2213"/>
      <c r="N2213"/>
      <c r="O2213" s="224"/>
      <c r="P2213"/>
      <c r="Q2213"/>
      <c r="R2213"/>
      <c r="S2213"/>
      <c r="T2213"/>
      <c r="U2213"/>
      <c r="V2213"/>
      <c r="W2213"/>
      <c r="Z2213"/>
      <c r="AC2213" s="228"/>
      <c r="AD2213"/>
    </row>
    <row r="2214" spans="1:30" ht="27.75" x14ac:dyDescent="0.2">
      <c r="A2214" s="222"/>
      <c r="B2214" s="223"/>
      <c r="C2214" s="223"/>
      <c r="D2214" s="223"/>
      <c r="E2214"/>
      <c r="F2214" s="224"/>
      <c r="G2214"/>
      <c r="H2214"/>
      <c r="I2214" s="225"/>
      <c r="J2214" s="226"/>
      <c r="K2214"/>
      <c r="L2214"/>
      <c r="M2214"/>
      <c r="N2214"/>
      <c r="O2214" s="224"/>
      <c r="P2214"/>
      <c r="Q2214"/>
      <c r="R2214"/>
      <c r="S2214"/>
      <c r="T2214"/>
      <c r="U2214"/>
      <c r="V2214"/>
      <c r="W2214"/>
      <c r="Z2214"/>
      <c r="AC2214" s="228"/>
      <c r="AD2214"/>
    </row>
    <row r="2215" spans="1:30" ht="27.75" x14ac:dyDescent="0.2">
      <c r="A2215" s="222"/>
      <c r="B2215" s="223"/>
      <c r="C2215" s="223"/>
      <c r="D2215" s="223"/>
      <c r="E2215"/>
      <c r="F2215" s="224"/>
      <c r="G2215"/>
      <c r="H2215"/>
      <c r="I2215" s="225"/>
      <c r="J2215" s="226"/>
      <c r="K2215"/>
      <c r="L2215"/>
      <c r="M2215"/>
      <c r="N2215"/>
      <c r="O2215" s="224"/>
      <c r="P2215"/>
      <c r="Q2215"/>
      <c r="R2215"/>
      <c r="S2215"/>
      <c r="T2215"/>
      <c r="U2215"/>
      <c r="V2215"/>
      <c r="W2215"/>
      <c r="Z2215"/>
      <c r="AC2215" s="228"/>
      <c r="AD2215"/>
    </row>
    <row r="2216" spans="1:30" ht="27.75" x14ac:dyDescent="0.2">
      <c r="A2216" s="222"/>
      <c r="B2216" s="223"/>
      <c r="C2216" s="223"/>
      <c r="D2216" s="223"/>
      <c r="E2216"/>
      <c r="F2216" s="224"/>
      <c r="G2216"/>
      <c r="H2216"/>
      <c r="I2216" s="225"/>
      <c r="J2216" s="226"/>
      <c r="K2216"/>
      <c r="L2216"/>
      <c r="M2216"/>
      <c r="N2216"/>
      <c r="O2216" s="224"/>
      <c r="P2216"/>
      <c r="Q2216"/>
      <c r="R2216"/>
      <c r="S2216"/>
      <c r="T2216"/>
      <c r="U2216"/>
      <c r="V2216"/>
      <c r="W2216"/>
      <c r="Z2216"/>
      <c r="AC2216" s="228"/>
      <c r="AD2216"/>
    </row>
    <row r="2217" spans="1:30" ht="27.75" x14ac:dyDescent="0.2">
      <c r="A2217" s="222"/>
      <c r="B2217" s="223"/>
      <c r="C2217" s="223"/>
      <c r="D2217" s="223"/>
      <c r="E2217"/>
      <c r="F2217" s="224"/>
      <c r="G2217"/>
      <c r="H2217"/>
      <c r="I2217" s="225"/>
      <c r="J2217" s="226"/>
      <c r="K2217"/>
      <c r="L2217"/>
      <c r="M2217"/>
      <c r="N2217"/>
      <c r="O2217" s="224"/>
      <c r="P2217"/>
      <c r="Q2217"/>
      <c r="R2217"/>
      <c r="S2217"/>
      <c r="T2217"/>
      <c r="U2217"/>
      <c r="V2217"/>
      <c r="W2217"/>
      <c r="Z2217"/>
      <c r="AC2217" s="228"/>
      <c r="AD2217"/>
    </row>
    <row r="2218" spans="1:30" ht="27.75" x14ac:dyDescent="0.2">
      <c r="A2218" s="222"/>
      <c r="B2218" s="223"/>
      <c r="C2218" s="223"/>
      <c r="D2218" s="223"/>
      <c r="E2218"/>
      <c r="F2218" s="224"/>
      <c r="G2218"/>
      <c r="H2218"/>
      <c r="I2218" s="225"/>
      <c r="J2218" s="226"/>
      <c r="K2218"/>
      <c r="L2218"/>
      <c r="M2218"/>
      <c r="N2218"/>
      <c r="O2218" s="224"/>
      <c r="P2218"/>
      <c r="Q2218"/>
      <c r="R2218"/>
      <c r="S2218"/>
      <c r="T2218"/>
      <c r="U2218"/>
      <c r="V2218"/>
      <c r="W2218"/>
      <c r="Z2218"/>
      <c r="AC2218" s="228"/>
      <c r="AD2218"/>
    </row>
    <row r="2219" spans="1:30" ht="27.75" x14ac:dyDescent="0.2">
      <c r="A2219" s="222"/>
      <c r="B2219" s="223"/>
      <c r="C2219" s="223"/>
      <c r="D2219" s="223"/>
      <c r="E2219"/>
      <c r="F2219" s="224"/>
      <c r="G2219"/>
      <c r="H2219"/>
      <c r="I2219" s="225"/>
      <c r="J2219" s="226"/>
      <c r="K2219"/>
      <c r="L2219"/>
      <c r="M2219"/>
      <c r="N2219"/>
      <c r="O2219" s="224"/>
      <c r="P2219"/>
      <c r="Q2219"/>
      <c r="R2219"/>
      <c r="S2219"/>
      <c r="T2219"/>
      <c r="U2219"/>
      <c r="V2219"/>
      <c r="W2219"/>
      <c r="Z2219"/>
      <c r="AC2219" s="228"/>
      <c r="AD2219"/>
    </row>
    <row r="2220" spans="1:30" ht="27.75" x14ac:dyDescent="0.2">
      <c r="A2220" s="222"/>
      <c r="B2220" s="223"/>
      <c r="C2220" s="223"/>
      <c r="D2220" s="223"/>
      <c r="E2220"/>
      <c r="F2220" s="224"/>
      <c r="G2220"/>
      <c r="H2220"/>
      <c r="I2220" s="225"/>
      <c r="J2220" s="226"/>
      <c r="K2220"/>
      <c r="L2220"/>
      <c r="M2220"/>
      <c r="N2220"/>
      <c r="O2220" s="224"/>
      <c r="P2220"/>
      <c r="Q2220"/>
      <c r="R2220"/>
      <c r="S2220"/>
      <c r="T2220"/>
      <c r="U2220"/>
      <c r="V2220"/>
      <c r="W2220"/>
      <c r="Z2220"/>
      <c r="AC2220" s="228"/>
      <c r="AD2220"/>
    </row>
    <row r="2221" spans="1:30" ht="27.75" x14ac:dyDescent="0.2">
      <c r="A2221" s="222"/>
      <c r="B2221" s="223"/>
      <c r="C2221" s="223"/>
      <c r="D2221" s="223"/>
      <c r="E2221"/>
      <c r="F2221" s="224"/>
      <c r="G2221"/>
      <c r="H2221"/>
      <c r="I2221" s="225"/>
      <c r="J2221" s="226"/>
      <c r="K2221"/>
      <c r="L2221"/>
      <c r="M2221"/>
      <c r="N2221"/>
      <c r="O2221" s="224"/>
      <c r="P2221"/>
      <c r="Q2221"/>
      <c r="R2221"/>
      <c r="S2221"/>
      <c r="T2221"/>
      <c r="U2221"/>
      <c r="V2221"/>
      <c r="W2221"/>
      <c r="Z2221"/>
      <c r="AC2221" s="228"/>
      <c r="AD2221"/>
    </row>
    <row r="2222" spans="1:30" ht="27.75" x14ac:dyDescent="0.2">
      <c r="A2222" s="222"/>
      <c r="B2222" s="223"/>
      <c r="C2222" s="223"/>
      <c r="D2222" s="223"/>
      <c r="E2222"/>
      <c r="F2222" s="224"/>
      <c r="G2222"/>
      <c r="H2222"/>
      <c r="I2222" s="225"/>
      <c r="J2222" s="226"/>
      <c r="K2222"/>
      <c r="L2222"/>
      <c r="M2222"/>
      <c r="N2222"/>
      <c r="O2222" s="224"/>
      <c r="P2222"/>
      <c r="Q2222"/>
      <c r="R2222"/>
      <c r="S2222"/>
      <c r="T2222"/>
      <c r="U2222"/>
      <c r="V2222"/>
      <c r="W2222"/>
      <c r="Z2222"/>
      <c r="AC2222" s="228"/>
      <c r="AD2222"/>
    </row>
    <row r="2223" spans="1:30" ht="27.75" x14ac:dyDescent="0.2">
      <c r="A2223" s="222"/>
      <c r="B2223" s="223"/>
      <c r="C2223" s="223"/>
      <c r="D2223" s="223"/>
      <c r="E2223"/>
      <c r="F2223" s="224"/>
      <c r="G2223"/>
      <c r="H2223"/>
      <c r="I2223" s="225"/>
      <c r="J2223" s="226"/>
      <c r="K2223"/>
      <c r="L2223"/>
      <c r="M2223"/>
      <c r="N2223"/>
      <c r="O2223" s="224"/>
      <c r="P2223"/>
      <c r="Q2223"/>
      <c r="R2223"/>
      <c r="S2223"/>
      <c r="T2223"/>
      <c r="U2223"/>
      <c r="V2223"/>
      <c r="W2223"/>
      <c r="Z2223"/>
      <c r="AC2223" s="228"/>
      <c r="AD2223"/>
    </row>
    <row r="2224" spans="1:30" ht="27.75" x14ac:dyDescent="0.2">
      <c r="A2224" s="222"/>
      <c r="B2224" s="223"/>
      <c r="C2224" s="223"/>
      <c r="D2224" s="223"/>
      <c r="E2224"/>
      <c r="F2224" s="224"/>
      <c r="G2224"/>
      <c r="H2224"/>
      <c r="I2224" s="225"/>
      <c r="J2224" s="226"/>
      <c r="K2224"/>
      <c r="L2224"/>
      <c r="M2224"/>
      <c r="N2224"/>
      <c r="O2224" s="224"/>
      <c r="P2224"/>
      <c r="Q2224"/>
      <c r="R2224"/>
      <c r="S2224"/>
      <c r="T2224"/>
      <c r="U2224"/>
      <c r="V2224"/>
      <c r="W2224"/>
      <c r="Z2224"/>
      <c r="AC2224" s="228"/>
      <c r="AD2224"/>
    </row>
    <row r="2225" spans="1:31" ht="27.75" x14ac:dyDescent="0.2">
      <c r="A2225" s="222"/>
      <c r="B2225" s="223"/>
      <c r="C2225" s="223"/>
      <c r="D2225" s="223"/>
      <c r="E2225"/>
      <c r="F2225" s="224"/>
      <c r="G2225"/>
      <c r="H2225"/>
      <c r="I2225" s="225"/>
      <c r="J2225" s="226"/>
      <c r="K2225"/>
      <c r="L2225"/>
      <c r="M2225"/>
      <c r="N2225"/>
      <c r="O2225" s="224"/>
      <c r="P2225"/>
      <c r="Q2225"/>
      <c r="R2225"/>
      <c r="S2225"/>
      <c r="T2225"/>
      <c r="U2225"/>
      <c r="V2225"/>
      <c r="W2225"/>
      <c r="Z2225"/>
      <c r="AC2225" s="228"/>
      <c r="AD2225"/>
    </row>
    <row r="2226" spans="1:31" ht="27.75" x14ac:dyDescent="0.2">
      <c r="A2226" s="222"/>
      <c r="B2226" s="223"/>
      <c r="C2226" s="223"/>
      <c r="D2226" s="223"/>
      <c r="E2226"/>
      <c r="F2226" s="224"/>
      <c r="G2226"/>
      <c r="H2226"/>
      <c r="I2226" s="225"/>
      <c r="J2226" s="226"/>
      <c r="K2226"/>
      <c r="L2226"/>
      <c r="M2226"/>
      <c r="N2226"/>
      <c r="O2226" s="224"/>
      <c r="P2226"/>
      <c r="Q2226"/>
      <c r="R2226"/>
      <c r="S2226"/>
      <c r="T2226"/>
      <c r="U2226"/>
      <c r="V2226"/>
      <c r="W2226"/>
      <c r="Z2226"/>
      <c r="AC2226" s="228"/>
      <c r="AD2226"/>
    </row>
    <row r="2227" spans="1:31" ht="27.75" x14ac:dyDescent="0.2">
      <c r="A2227" s="222">
        <v>216069</v>
      </c>
      <c r="B2227" s="223" t="s">
        <v>949</v>
      </c>
      <c r="C2227" s="223" t="s">
        <v>71</v>
      </c>
      <c r="D2227" s="223" t="s">
        <v>2152</v>
      </c>
      <c r="E2227" t="s">
        <v>374</v>
      </c>
      <c r="F2227" s="224" t="e">
        <v>#N/A</v>
      </c>
      <c r="G2227" t="e">
        <v>#N/A</v>
      </c>
      <c r="H2227" t="e">
        <v>#N/A</v>
      </c>
      <c r="I2227" s="225" t="s">
        <v>61</v>
      </c>
      <c r="J2227" s="226"/>
      <c r="K2227"/>
      <c r="L2227"/>
      <c r="M2227"/>
      <c r="N2227"/>
      <c r="O2227" s="224"/>
      <c r="P2227"/>
      <c r="Q2227"/>
      <c r="R2227"/>
      <c r="S2227"/>
      <c r="T2227"/>
      <c r="U2227"/>
      <c r="V2227"/>
      <c r="W2227"/>
      <c r="Z2227"/>
      <c r="AC2227" s="228"/>
      <c r="AD2227"/>
      <c r="AE2227" s="53">
        <v>5</v>
      </c>
    </row>
    <row r="2228" spans="1:31" ht="27.75" x14ac:dyDescent="0.2">
      <c r="A2228" s="222"/>
      <c r="B2228" s="223"/>
      <c r="C2228" s="223"/>
      <c r="D2228" s="223"/>
      <c r="E2228"/>
      <c r="F2228" s="224"/>
      <c r="G2228"/>
      <c r="H2228"/>
      <c r="I2228" s="225"/>
      <c r="J2228" s="226"/>
      <c r="K2228"/>
      <c r="L2228"/>
      <c r="M2228"/>
      <c r="N2228"/>
      <c r="O2228" s="224"/>
      <c r="P2228"/>
      <c r="Q2228"/>
      <c r="R2228"/>
      <c r="S2228"/>
      <c r="T2228"/>
      <c r="U2228"/>
      <c r="V2228"/>
      <c r="W2228"/>
      <c r="Z2228"/>
      <c r="AC2228" s="228"/>
      <c r="AD2228"/>
    </row>
    <row r="2229" spans="1:31" ht="27.75" x14ac:dyDescent="0.2">
      <c r="A2229" s="222"/>
      <c r="B2229" s="223"/>
      <c r="C2229" s="223"/>
      <c r="D2229" s="223"/>
      <c r="E2229"/>
      <c r="F2229" s="224"/>
      <c r="G2229"/>
      <c r="H2229"/>
      <c r="I2229" s="225"/>
      <c r="J2229" s="226"/>
      <c r="K2229"/>
      <c r="L2229"/>
      <c r="M2229"/>
      <c r="N2229"/>
      <c r="O2229" s="224"/>
      <c r="P2229"/>
      <c r="Q2229"/>
      <c r="R2229"/>
      <c r="S2229"/>
      <c r="T2229"/>
      <c r="U2229"/>
      <c r="V2229"/>
      <c r="W2229"/>
      <c r="Z2229"/>
      <c r="AC2229" s="228"/>
      <c r="AD2229"/>
    </row>
    <row r="2230" spans="1:31" ht="27.75" x14ac:dyDescent="0.2">
      <c r="A2230" s="222"/>
      <c r="B2230" s="223"/>
      <c r="C2230" s="223"/>
      <c r="D2230" s="223"/>
      <c r="E2230"/>
      <c r="F2230" s="224"/>
      <c r="G2230"/>
      <c r="H2230"/>
      <c r="I2230" s="225"/>
      <c r="J2230" s="226"/>
      <c r="K2230"/>
      <c r="L2230"/>
      <c r="M2230"/>
      <c r="N2230"/>
      <c r="O2230" s="224"/>
      <c r="P2230"/>
      <c r="Q2230"/>
      <c r="R2230"/>
      <c r="S2230"/>
      <c r="T2230"/>
      <c r="U2230"/>
      <c r="V2230"/>
      <c r="W2230"/>
      <c r="Z2230"/>
      <c r="AC2230" s="228"/>
      <c r="AD2230"/>
    </row>
    <row r="2231" spans="1:31" ht="27.75" x14ac:dyDescent="0.2">
      <c r="A2231" s="222"/>
      <c r="B2231" s="223"/>
      <c r="C2231" s="223"/>
      <c r="D2231" s="223"/>
      <c r="E2231"/>
      <c r="F2231" s="224"/>
      <c r="G2231"/>
      <c r="H2231"/>
      <c r="I2231" s="225"/>
      <c r="J2231" s="226"/>
      <c r="K2231"/>
      <c r="L2231"/>
      <c r="M2231"/>
      <c r="N2231"/>
      <c r="O2231" s="224"/>
      <c r="P2231"/>
      <c r="Q2231"/>
      <c r="R2231"/>
      <c r="S2231"/>
      <c r="T2231"/>
      <c r="U2231"/>
      <c r="V2231"/>
      <c r="W2231"/>
      <c r="Z2231"/>
      <c r="AC2231" s="228"/>
      <c r="AD2231"/>
    </row>
    <row r="2232" spans="1:31" ht="27.75" x14ac:dyDescent="0.2">
      <c r="A2232" s="222"/>
      <c r="B2232" s="223"/>
      <c r="C2232" s="223"/>
      <c r="D2232" s="223"/>
      <c r="E2232"/>
      <c r="F2232" s="224"/>
      <c r="G2232"/>
      <c r="H2232"/>
      <c r="I2232" s="225"/>
      <c r="J2232" s="226"/>
      <c r="K2232"/>
      <c r="L2232"/>
      <c r="M2232"/>
      <c r="N2232"/>
      <c r="O2232" s="224"/>
      <c r="P2232"/>
      <c r="Q2232"/>
      <c r="R2232"/>
      <c r="S2232"/>
      <c r="T2232"/>
      <c r="U2232"/>
      <c r="V2232"/>
      <c r="W2232"/>
      <c r="Z2232"/>
      <c r="AC2232" s="228"/>
      <c r="AD2232"/>
    </row>
    <row r="2233" spans="1:31" ht="27.75" x14ac:dyDescent="0.2">
      <c r="A2233" s="222"/>
      <c r="B2233" s="223"/>
      <c r="C2233" s="223"/>
      <c r="D2233" s="223"/>
      <c r="E2233"/>
      <c r="F2233" s="224"/>
      <c r="G2233"/>
      <c r="H2233"/>
      <c r="I2233" s="225"/>
      <c r="J2233" s="226"/>
      <c r="K2233"/>
      <c r="L2233"/>
      <c r="M2233"/>
      <c r="N2233"/>
      <c r="O2233" s="224"/>
      <c r="P2233"/>
      <c r="Q2233"/>
      <c r="R2233"/>
      <c r="S2233"/>
      <c r="T2233"/>
      <c r="U2233"/>
      <c r="V2233"/>
      <c r="W2233"/>
      <c r="Z2233"/>
      <c r="AC2233" s="228"/>
      <c r="AD2233"/>
    </row>
    <row r="2234" spans="1:31" ht="27.75" x14ac:dyDescent="0.2">
      <c r="A2234" s="222">
        <v>216076</v>
      </c>
      <c r="B2234" s="223" t="s">
        <v>2153</v>
      </c>
      <c r="C2234" s="223" t="s">
        <v>71</v>
      </c>
      <c r="D2234" s="223" t="s">
        <v>488</v>
      </c>
      <c r="E2234" t="s">
        <v>374</v>
      </c>
      <c r="F2234" s="224">
        <v>35121</v>
      </c>
      <c r="G2234" t="s">
        <v>1094</v>
      </c>
      <c r="H2234" t="s">
        <v>375</v>
      </c>
      <c r="I2234" s="225" t="s">
        <v>61</v>
      </c>
      <c r="J2234" s="226" t="s">
        <v>353</v>
      </c>
      <c r="K2234">
        <v>2014</v>
      </c>
      <c r="L2234" t="s">
        <v>364</v>
      </c>
      <c r="M2234"/>
      <c r="N2234"/>
      <c r="O2234" s="224"/>
      <c r="P2234"/>
      <c r="Q2234"/>
      <c r="R2234"/>
      <c r="S2234"/>
      <c r="T2234"/>
      <c r="U2234"/>
      <c r="V2234"/>
      <c r="W2234"/>
      <c r="Z2234"/>
      <c r="AC2234" s="227"/>
      <c r="AD2234"/>
      <c r="AE2234" s="53">
        <v>6</v>
      </c>
    </row>
    <row r="2235" spans="1:31" ht="27.75" x14ac:dyDescent="0.2">
      <c r="A2235" s="222"/>
      <c r="B2235" s="223"/>
      <c r="C2235" s="223"/>
      <c r="D2235" s="223"/>
      <c r="E2235"/>
      <c r="F2235" s="224"/>
      <c r="G2235"/>
      <c r="H2235"/>
      <c r="I2235" s="225"/>
      <c r="J2235" s="226"/>
      <c r="K2235"/>
      <c r="L2235"/>
      <c r="M2235"/>
      <c r="N2235"/>
      <c r="O2235" s="224"/>
      <c r="P2235"/>
      <c r="Q2235"/>
      <c r="R2235"/>
      <c r="S2235"/>
      <c r="T2235"/>
      <c r="U2235"/>
      <c r="V2235"/>
      <c r="W2235"/>
      <c r="Z2235"/>
      <c r="AC2235" s="228"/>
      <c r="AD2235"/>
    </row>
    <row r="2236" spans="1:31" ht="27.75" x14ac:dyDescent="0.2">
      <c r="A2236" s="222"/>
      <c r="B2236" s="223"/>
      <c r="C2236" s="223"/>
      <c r="D2236" s="223"/>
      <c r="E2236"/>
      <c r="F2236" s="224"/>
      <c r="G2236"/>
      <c r="H2236"/>
      <c r="I2236" s="225"/>
      <c r="J2236" s="226"/>
      <c r="K2236"/>
      <c r="L2236"/>
      <c r="M2236"/>
      <c r="N2236"/>
      <c r="O2236" s="224"/>
      <c r="P2236"/>
      <c r="Q2236"/>
      <c r="R2236"/>
      <c r="S2236"/>
      <c r="T2236"/>
      <c r="U2236"/>
      <c r="V2236"/>
      <c r="W2236"/>
      <c r="Z2236"/>
      <c r="AC2236" s="228"/>
      <c r="AD2236"/>
    </row>
    <row r="2237" spans="1:31" ht="27.75" x14ac:dyDescent="0.2">
      <c r="A2237" s="222"/>
      <c r="B2237" s="223"/>
      <c r="C2237" s="223"/>
      <c r="D2237" s="223"/>
      <c r="E2237"/>
      <c r="F2237" s="224"/>
      <c r="G2237"/>
      <c r="H2237"/>
      <c r="I2237" s="225"/>
      <c r="J2237" s="226"/>
      <c r="K2237"/>
      <c r="L2237"/>
      <c r="M2237"/>
      <c r="N2237"/>
      <c r="O2237" s="224"/>
      <c r="P2237"/>
      <c r="Q2237"/>
      <c r="R2237"/>
      <c r="S2237"/>
      <c r="T2237"/>
      <c r="U2237"/>
      <c r="V2237"/>
      <c r="W2237"/>
      <c r="Z2237"/>
      <c r="AC2237" s="228"/>
      <c r="AD2237"/>
    </row>
    <row r="2238" spans="1:31" ht="27.75" x14ac:dyDescent="0.2">
      <c r="A2238" s="222"/>
      <c r="B2238" s="223"/>
      <c r="C2238" s="223"/>
      <c r="D2238" s="223"/>
      <c r="E2238"/>
      <c r="F2238" s="224"/>
      <c r="G2238"/>
      <c r="H2238"/>
      <c r="I2238" s="225"/>
      <c r="J2238" s="226"/>
      <c r="K2238"/>
      <c r="L2238"/>
      <c r="M2238"/>
      <c r="N2238"/>
      <c r="O2238" s="224"/>
      <c r="P2238"/>
      <c r="Q2238"/>
      <c r="R2238"/>
      <c r="S2238"/>
      <c r="T2238"/>
      <c r="U2238"/>
      <c r="V2238"/>
      <c r="W2238"/>
      <c r="Z2238"/>
      <c r="AC2238" s="228"/>
      <c r="AD2238"/>
    </row>
    <row r="2239" spans="1:31" ht="27.75" x14ac:dyDescent="0.2">
      <c r="A2239" s="222">
        <v>216081</v>
      </c>
      <c r="B2239" s="223" t="s">
        <v>1184</v>
      </c>
      <c r="C2239" s="223" t="s">
        <v>162</v>
      </c>
      <c r="D2239" s="223" t="s">
        <v>248</v>
      </c>
      <c r="E2239" t="s">
        <v>373</v>
      </c>
      <c r="F2239" s="224">
        <v>36270</v>
      </c>
      <c r="G2239" t="s">
        <v>1185</v>
      </c>
      <c r="H2239" t="s">
        <v>375</v>
      </c>
      <c r="I2239" s="225" t="s">
        <v>61</v>
      </c>
      <c r="J2239" s="226" t="s">
        <v>353</v>
      </c>
      <c r="K2239">
        <v>2017</v>
      </c>
      <c r="L2239" t="s">
        <v>354</v>
      </c>
      <c r="M2239"/>
      <c r="N2239"/>
      <c r="O2239" s="224"/>
      <c r="P2239"/>
      <c r="Q2239"/>
      <c r="R2239"/>
      <c r="S2239"/>
      <c r="T2239"/>
      <c r="U2239"/>
      <c r="V2239"/>
      <c r="W2239"/>
      <c r="Z2239"/>
      <c r="AC2239" s="228"/>
      <c r="AD2239"/>
      <c r="AE2239" s="53">
        <v>5</v>
      </c>
    </row>
    <row r="2240" spans="1:31" ht="27.75" x14ac:dyDescent="0.2">
      <c r="A2240" s="222"/>
      <c r="B2240" s="223"/>
      <c r="C2240" s="223"/>
      <c r="D2240" s="223"/>
      <c r="E2240"/>
      <c r="F2240" s="224"/>
      <c r="G2240"/>
      <c r="H2240"/>
      <c r="I2240" s="225"/>
      <c r="J2240" s="226"/>
      <c r="K2240"/>
      <c r="L2240"/>
      <c r="M2240"/>
      <c r="N2240"/>
      <c r="O2240" s="224"/>
      <c r="P2240"/>
      <c r="Q2240"/>
      <c r="R2240"/>
      <c r="S2240"/>
      <c r="T2240"/>
      <c r="U2240"/>
      <c r="V2240"/>
      <c r="W2240"/>
      <c r="Z2240"/>
      <c r="AC2240" s="228"/>
      <c r="AD2240"/>
    </row>
    <row r="2241" spans="1:31" ht="27.75" x14ac:dyDescent="0.2">
      <c r="A2241" s="222"/>
      <c r="B2241" s="223"/>
      <c r="C2241" s="223"/>
      <c r="D2241" s="223"/>
      <c r="E2241"/>
      <c r="F2241" s="224"/>
      <c r="G2241"/>
      <c r="H2241"/>
      <c r="I2241" s="225"/>
      <c r="J2241" s="226"/>
      <c r="K2241"/>
      <c r="L2241"/>
      <c r="M2241"/>
      <c r="N2241"/>
      <c r="O2241" s="224"/>
      <c r="P2241"/>
      <c r="Q2241"/>
      <c r="R2241"/>
      <c r="S2241"/>
      <c r="T2241"/>
      <c r="U2241"/>
      <c r="V2241"/>
      <c r="W2241"/>
      <c r="Z2241"/>
      <c r="AC2241" s="228"/>
      <c r="AD2241"/>
    </row>
    <row r="2242" spans="1:31" ht="27.75" x14ac:dyDescent="0.2">
      <c r="A2242" s="222"/>
      <c r="B2242" s="223"/>
      <c r="C2242" s="223"/>
      <c r="D2242" s="223"/>
      <c r="E2242"/>
      <c r="F2242" s="224"/>
      <c r="G2242"/>
      <c r="H2242"/>
      <c r="I2242" s="225"/>
      <c r="J2242" s="226"/>
      <c r="K2242"/>
      <c r="L2242"/>
      <c r="M2242"/>
      <c r="N2242"/>
      <c r="O2242" s="224"/>
      <c r="P2242"/>
      <c r="Q2242"/>
      <c r="R2242"/>
      <c r="S2242"/>
      <c r="T2242"/>
      <c r="U2242"/>
      <c r="V2242"/>
      <c r="W2242"/>
      <c r="Z2242"/>
      <c r="AC2242" s="228"/>
      <c r="AD2242"/>
    </row>
    <row r="2243" spans="1:31" ht="27.75" x14ac:dyDescent="0.2">
      <c r="A2243" s="222">
        <v>216085</v>
      </c>
      <c r="B2243" s="223" t="s">
        <v>1125</v>
      </c>
      <c r="C2243" s="223" t="s">
        <v>119</v>
      </c>
      <c r="D2243" s="223" t="s">
        <v>932</v>
      </c>
      <c r="E2243" t="s">
        <v>374</v>
      </c>
      <c r="F2243" s="224">
        <v>35597</v>
      </c>
      <c r="G2243" t="s">
        <v>790</v>
      </c>
      <c r="H2243" t="s">
        <v>375</v>
      </c>
      <c r="I2243" s="225" t="s">
        <v>61</v>
      </c>
      <c r="J2243" s="226" t="s">
        <v>353</v>
      </c>
      <c r="K2243">
        <v>2015</v>
      </c>
      <c r="L2243" t="s">
        <v>354</v>
      </c>
      <c r="M2243"/>
      <c r="N2243"/>
      <c r="O2243" s="224"/>
      <c r="P2243"/>
      <c r="Q2243"/>
      <c r="R2243"/>
      <c r="S2243"/>
      <c r="T2243"/>
      <c r="U2243"/>
      <c r="V2243"/>
      <c r="W2243"/>
      <c r="Z2243"/>
      <c r="AC2243" s="227"/>
      <c r="AD2243"/>
      <c r="AE2243" s="53">
        <v>6</v>
      </c>
    </row>
    <row r="2244" spans="1:31" ht="27.75" x14ac:dyDescent="0.2">
      <c r="A2244" s="222"/>
      <c r="B2244" s="223"/>
      <c r="C2244" s="223"/>
      <c r="D2244" s="223"/>
      <c r="E2244"/>
      <c r="F2244" s="224"/>
      <c r="G2244"/>
      <c r="H2244"/>
      <c r="I2244" s="225"/>
      <c r="J2244" s="226"/>
      <c r="K2244"/>
      <c r="L2244"/>
      <c r="M2244"/>
      <c r="N2244"/>
      <c r="O2244" s="224"/>
      <c r="P2244"/>
      <c r="Q2244"/>
      <c r="R2244"/>
      <c r="S2244"/>
      <c r="T2244"/>
      <c r="U2244"/>
      <c r="V2244"/>
      <c r="W2244"/>
      <c r="Z2244"/>
      <c r="AC2244" s="228"/>
      <c r="AD2244"/>
    </row>
    <row r="2245" spans="1:31" ht="27.75" x14ac:dyDescent="0.2">
      <c r="A2245" s="222"/>
      <c r="B2245" s="223"/>
      <c r="C2245" s="223"/>
      <c r="D2245" s="223"/>
      <c r="E2245"/>
      <c r="F2245" s="224"/>
      <c r="G2245"/>
      <c r="H2245"/>
      <c r="I2245" s="225"/>
      <c r="J2245" s="226"/>
      <c r="K2245"/>
      <c r="L2245"/>
      <c r="M2245"/>
      <c r="N2245"/>
      <c r="O2245" s="224"/>
      <c r="P2245"/>
      <c r="Q2245"/>
      <c r="R2245"/>
      <c r="S2245"/>
      <c r="T2245"/>
      <c r="U2245"/>
      <c r="V2245"/>
      <c r="W2245"/>
      <c r="Z2245"/>
      <c r="AC2245" s="228"/>
      <c r="AD2245"/>
    </row>
    <row r="2246" spans="1:31" ht="27.75" x14ac:dyDescent="0.2">
      <c r="A2246" s="222"/>
      <c r="B2246" s="223"/>
      <c r="C2246" s="223"/>
      <c r="D2246" s="223"/>
      <c r="E2246"/>
      <c r="F2246" s="224"/>
      <c r="G2246"/>
      <c r="H2246"/>
      <c r="I2246" s="225"/>
      <c r="J2246" s="226"/>
      <c r="K2246"/>
      <c r="L2246"/>
      <c r="M2246"/>
      <c r="N2246"/>
      <c r="O2246" s="224"/>
      <c r="P2246"/>
      <c r="Q2246"/>
      <c r="R2246"/>
      <c r="S2246"/>
      <c r="T2246"/>
      <c r="U2246"/>
      <c r="V2246"/>
      <c r="W2246"/>
      <c r="Z2246"/>
      <c r="AC2246" s="228"/>
      <c r="AD2246"/>
    </row>
    <row r="2247" spans="1:31" ht="27.75" x14ac:dyDescent="0.2">
      <c r="A2247" s="222"/>
      <c r="B2247" s="223"/>
      <c r="C2247" s="223"/>
      <c r="D2247" s="223"/>
      <c r="E2247"/>
      <c r="F2247" s="224"/>
      <c r="G2247"/>
      <c r="H2247"/>
      <c r="I2247" s="225"/>
      <c r="J2247" s="226"/>
      <c r="K2247"/>
      <c r="L2247"/>
      <c r="M2247"/>
      <c r="N2247"/>
      <c r="O2247" s="224"/>
      <c r="P2247"/>
      <c r="Q2247"/>
      <c r="R2247"/>
      <c r="S2247"/>
      <c r="T2247"/>
      <c r="U2247"/>
      <c r="V2247"/>
      <c r="W2247"/>
      <c r="Z2247"/>
      <c r="AC2247" s="228"/>
      <c r="AD2247"/>
    </row>
    <row r="2248" spans="1:31" ht="27.75" x14ac:dyDescent="0.2">
      <c r="A2248" s="222"/>
      <c r="B2248" s="223"/>
      <c r="C2248" s="223"/>
      <c r="D2248" s="223"/>
      <c r="E2248"/>
      <c r="F2248" s="224"/>
      <c r="G2248"/>
      <c r="H2248"/>
      <c r="I2248" s="225"/>
      <c r="J2248" s="226"/>
      <c r="K2248"/>
      <c r="L2248"/>
      <c r="M2248"/>
      <c r="N2248"/>
      <c r="O2248" s="224"/>
      <c r="P2248"/>
      <c r="Q2248"/>
      <c r="R2248"/>
      <c r="S2248"/>
      <c r="T2248"/>
      <c r="U2248"/>
      <c r="V2248"/>
      <c r="W2248"/>
      <c r="Z2248"/>
      <c r="AC2248" s="228"/>
      <c r="AD2248"/>
    </row>
    <row r="2249" spans="1:31" ht="27.75" x14ac:dyDescent="0.2">
      <c r="A2249" s="222">
        <v>216092</v>
      </c>
      <c r="B2249" s="223" t="s">
        <v>1160</v>
      </c>
      <c r="C2249" s="223" t="s">
        <v>872</v>
      </c>
      <c r="D2249" s="223" t="s">
        <v>2154</v>
      </c>
      <c r="E2249" t="s">
        <v>374</v>
      </c>
      <c r="F2249" s="224">
        <v>36067</v>
      </c>
      <c r="G2249" t="s">
        <v>807</v>
      </c>
      <c r="H2249" t="s">
        <v>380</v>
      </c>
      <c r="I2249" s="225" t="s">
        <v>61</v>
      </c>
      <c r="J2249" s="226" t="s">
        <v>376</v>
      </c>
      <c r="K2249">
        <v>2016</v>
      </c>
      <c r="L2249" t="s">
        <v>354</v>
      </c>
      <c r="M2249"/>
      <c r="N2249"/>
      <c r="O2249" s="224"/>
      <c r="P2249"/>
      <c r="Q2249"/>
      <c r="R2249"/>
      <c r="S2249"/>
      <c r="T2249"/>
      <c r="U2249"/>
      <c r="V2249"/>
      <c r="W2249"/>
      <c r="Z2249"/>
      <c r="AC2249" s="228"/>
      <c r="AD2249"/>
      <c r="AE2249" s="53">
        <v>5</v>
      </c>
    </row>
    <row r="2250" spans="1:31" ht="27.75" x14ac:dyDescent="0.2">
      <c r="A2250" s="222"/>
      <c r="B2250" s="223"/>
      <c r="C2250" s="223"/>
      <c r="D2250" s="223"/>
      <c r="E2250"/>
      <c r="F2250" s="224"/>
      <c r="G2250"/>
      <c r="H2250"/>
      <c r="I2250" s="225"/>
      <c r="J2250" s="226"/>
      <c r="K2250"/>
      <c r="L2250"/>
      <c r="M2250"/>
      <c r="N2250"/>
      <c r="O2250" s="224"/>
      <c r="P2250"/>
      <c r="Q2250"/>
      <c r="R2250"/>
      <c r="S2250"/>
      <c r="T2250"/>
      <c r="U2250"/>
      <c r="V2250"/>
      <c r="W2250"/>
      <c r="Z2250"/>
      <c r="AC2250" s="228"/>
      <c r="AD2250"/>
    </row>
    <row r="2251" spans="1:31" ht="27.75" x14ac:dyDescent="0.2">
      <c r="A2251" s="222"/>
      <c r="B2251" s="223"/>
      <c r="C2251" s="223"/>
      <c r="D2251" s="223"/>
      <c r="E2251"/>
      <c r="F2251" s="224"/>
      <c r="G2251"/>
      <c r="H2251"/>
      <c r="I2251" s="225"/>
      <c r="J2251" s="226"/>
      <c r="K2251"/>
      <c r="L2251"/>
      <c r="M2251"/>
      <c r="N2251"/>
      <c r="O2251" s="224"/>
      <c r="P2251"/>
      <c r="Q2251"/>
      <c r="R2251"/>
      <c r="S2251"/>
      <c r="T2251"/>
      <c r="U2251"/>
      <c r="V2251"/>
      <c r="W2251"/>
      <c r="Z2251"/>
      <c r="AC2251" s="228"/>
      <c r="AD2251"/>
    </row>
    <row r="2252" spans="1:31" ht="27.75" x14ac:dyDescent="0.2">
      <c r="A2252" s="222"/>
      <c r="B2252" s="223"/>
      <c r="C2252" s="223"/>
      <c r="D2252" s="223"/>
      <c r="E2252"/>
      <c r="F2252" s="224"/>
      <c r="G2252"/>
      <c r="H2252"/>
      <c r="I2252" s="225"/>
      <c r="J2252" s="226"/>
      <c r="K2252"/>
      <c r="L2252"/>
      <c r="M2252"/>
      <c r="N2252"/>
      <c r="O2252" s="224"/>
      <c r="P2252"/>
      <c r="Q2252"/>
      <c r="R2252"/>
      <c r="S2252"/>
      <c r="T2252"/>
      <c r="U2252"/>
      <c r="V2252"/>
      <c r="W2252"/>
      <c r="Z2252"/>
      <c r="AC2252" s="228"/>
      <c r="AD2252"/>
    </row>
    <row r="2253" spans="1:31" ht="27.75" x14ac:dyDescent="0.2">
      <c r="A2253" s="222"/>
      <c r="B2253" s="223"/>
      <c r="C2253" s="223"/>
      <c r="D2253" s="223"/>
      <c r="E2253"/>
      <c r="F2253" s="224"/>
      <c r="G2253"/>
      <c r="H2253"/>
      <c r="I2253" s="225"/>
      <c r="J2253" s="226"/>
      <c r="K2253"/>
      <c r="L2253"/>
      <c r="M2253"/>
      <c r="N2253"/>
      <c r="O2253" s="224"/>
      <c r="P2253"/>
      <c r="Q2253"/>
      <c r="R2253"/>
      <c r="S2253"/>
      <c r="T2253"/>
      <c r="U2253"/>
      <c r="V2253"/>
      <c r="W2253"/>
      <c r="Z2253"/>
      <c r="AC2253" s="228"/>
      <c r="AD2253"/>
    </row>
    <row r="2254" spans="1:31" ht="27.75" x14ac:dyDescent="0.2">
      <c r="A2254" s="222"/>
      <c r="B2254" s="223"/>
      <c r="C2254" s="223"/>
      <c r="D2254" s="223"/>
      <c r="E2254"/>
      <c r="F2254" s="224"/>
      <c r="G2254"/>
      <c r="H2254"/>
      <c r="I2254" s="225"/>
      <c r="J2254" s="226"/>
      <c r="K2254"/>
      <c r="L2254"/>
      <c r="M2254"/>
      <c r="N2254"/>
      <c r="O2254" s="224"/>
      <c r="P2254"/>
      <c r="Q2254"/>
      <c r="R2254"/>
      <c r="S2254"/>
      <c r="T2254"/>
      <c r="U2254"/>
      <c r="V2254"/>
      <c r="W2254"/>
      <c r="Z2254"/>
      <c r="AC2254" s="228"/>
      <c r="AD2254"/>
    </row>
    <row r="2255" spans="1:31" ht="27.75" x14ac:dyDescent="0.2">
      <c r="A2255" s="222">
        <v>216099</v>
      </c>
      <c r="B2255" s="223" t="s">
        <v>979</v>
      </c>
      <c r="C2255" s="223" t="s">
        <v>79</v>
      </c>
      <c r="D2255" s="223" t="s">
        <v>230</v>
      </c>
      <c r="E2255" t="s">
        <v>374</v>
      </c>
      <c r="F2255" s="224">
        <v>32893</v>
      </c>
      <c r="G2255" t="s">
        <v>980</v>
      </c>
      <c r="H2255" t="s">
        <v>375</v>
      </c>
      <c r="I2255" s="225" t="s">
        <v>61</v>
      </c>
      <c r="J2255" s="226">
        <v>0</v>
      </c>
      <c r="K2255">
        <v>0</v>
      </c>
      <c r="L2255">
        <v>0</v>
      </c>
      <c r="M2255"/>
      <c r="N2255"/>
      <c r="O2255" s="224"/>
      <c r="P2255"/>
      <c r="Q2255"/>
      <c r="R2255"/>
      <c r="S2255"/>
      <c r="T2255"/>
      <c r="U2255"/>
      <c r="V2255"/>
      <c r="W2255"/>
      <c r="Z2255"/>
      <c r="AC2255" s="228"/>
      <c r="AD2255"/>
      <c r="AE2255" s="53">
        <v>5</v>
      </c>
    </row>
    <row r="2256" spans="1:31" ht="27.75" x14ac:dyDescent="0.2">
      <c r="A2256" s="222"/>
      <c r="B2256" s="223"/>
      <c r="C2256" s="223"/>
      <c r="D2256" s="223"/>
      <c r="E2256"/>
      <c r="F2256" s="224"/>
      <c r="G2256"/>
      <c r="H2256"/>
      <c r="I2256" s="225"/>
      <c r="J2256" s="226"/>
      <c r="K2256"/>
      <c r="L2256"/>
      <c r="M2256"/>
      <c r="N2256"/>
      <c r="O2256" s="224"/>
      <c r="P2256"/>
      <c r="Q2256"/>
      <c r="R2256"/>
      <c r="S2256"/>
      <c r="T2256"/>
      <c r="U2256"/>
      <c r="V2256"/>
      <c r="W2256"/>
      <c r="Z2256"/>
      <c r="AC2256" s="228"/>
      <c r="AD2256"/>
    </row>
    <row r="2257" spans="1:31" ht="27.75" x14ac:dyDescent="0.2">
      <c r="A2257" s="222"/>
      <c r="B2257" s="223"/>
      <c r="C2257" s="223"/>
      <c r="D2257" s="223"/>
      <c r="E2257"/>
      <c r="F2257" s="224"/>
      <c r="G2257"/>
      <c r="H2257"/>
      <c r="I2257" s="225"/>
      <c r="J2257" s="226"/>
      <c r="K2257"/>
      <c r="L2257"/>
      <c r="M2257"/>
      <c r="N2257"/>
      <c r="O2257" s="224"/>
      <c r="P2257"/>
      <c r="Q2257"/>
      <c r="R2257"/>
      <c r="S2257"/>
      <c r="T2257"/>
      <c r="U2257"/>
      <c r="V2257"/>
      <c r="W2257"/>
      <c r="Z2257"/>
      <c r="AC2257" s="228"/>
      <c r="AD2257"/>
    </row>
    <row r="2258" spans="1:31" ht="27.75" x14ac:dyDescent="0.2">
      <c r="A2258" s="222"/>
      <c r="B2258" s="223"/>
      <c r="C2258" s="223"/>
      <c r="D2258" s="223"/>
      <c r="E2258"/>
      <c r="F2258" s="224"/>
      <c r="G2258"/>
      <c r="H2258"/>
      <c r="I2258" s="225"/>
      <c r="J2258" s="226"/>
      <c r="K2258"/>
      <c r="L2258"/>
      <c r="M2258"/>
      <c r="N2258"/>
      <c r="O2258" s="224"/>
      <c r="P2258"/>
      <c r="Q2258"/>
      <c r="R2258"/>
      <c r="S2258"/>
      <c r="T2258"/>
      <c r="U2258"/>
      <c r="V2258"/>
      <c r="W2258"/>
      <c r="Z2258"/>
      <c r="AC2258" s="228"/>
      <c r="AD2258"/>
    </row>
    <row r="2259" spans="1:31" ht="27.75" x14ac:dyDescent="0.2">
      <c r="A2259" s="222"/>
      <c r="B2259" s="223"/>
      <c r="C2259" s="223"/>
      <c r="D2259" s="223"/>
      <c r="E2259"/>
      <c r="F2259" s="224"/>
      <c r="G2259"/>
      <c r="H2259"/>
      <c r="I2259" s="225"/>
      <c r="J2259" s="226"/>
      <c r="K2259"/>
      <c r="L2259"/>
      <c r="M2259"/>
      <c r="N2259"/>
      <c r="O2259" s="224"/>
      <c r="P2259"/>
      <c r="Q2259"/>
      <c r="R2259"/>
      <c r="S2259"/>
      <c r="T2259"/>
      <c r="U2259"/>
      <c r="V2259"/>
      <c r="W2259"/>
      <c r="Z2259"/>
      <c r="AC2259" s="228"/>
      <c r="AD2259"/>
    </row>
    <row r="2260" spans="1:31" ht="27.75" x14ac:dyDescent="0.2">
      <c r="A2260" s="222"/>
      <c r="B2260" s="223"/>
      <c r="C2260" s="223"/>
      <c r="D2260" s="223"/>
      <c r="E2260"/>
      <c r="F2260" s="224"/>
      <c r="G2260"/>
      <c r="H2260"/>
      <c r="I2260" s="225"/>
      <c r="J2260" s="226"/>
      <c r="K2260"/>
      <c r="L2260"/>
      <c r="M2260"/>
      <c r="N2260"/>
      <c r="O2260" s="224"/>
      <c r="P2260"/>
      <c r="Q2260"/>
      <c r="R2260"/>
      <c r="S2260"/>
      <c r="T2260"/>
      <c r="U2260"/>
      <c r="V2260"/>
      <c r="W2260"/>
      <c r="Z2260"/>
      <c r="AC2260" s="228"/>
      <c r="AD2260"/>
    </row>
    <row r="2261" spans="1:31" ht="27.75" x14ac:dyDescent="0.2">
      <c r="A2261" s="222"/>
      <c r="B2261" s="223"/>
      <c r="C2261" s="223"/>
      <c r="D2261" s="223"/>
      <c r="E2261"/>
      <c r="F2261" s="224"/>
      <c r="G2261"/>
      <c r="H2261"/>
      <c r="I2261" s="225"/>
      <c r="J2261" s="226"/>
      <c r="K2261"/>
      <c r="L2261"/>
      <c r="M2261"/>
      <c r="N2261"/>
      <c r="O2261" s="224"/>
      <c r="P2261"/>
      <c r="Q2261"/>
      <c r="R2261"/>
      <c r="S2261"/>
      <c r="T2261"/>
      <c r="U2261"/>
      <c r="V2261"/>
      <c r="W2261"/>
      <c r="Z2261"/>
      <c r="AC2261" s="228"/>
      <c r="AD2261"/>
    </row>
    <row r="2262" spans="1:31" ht="27.75" x14ac:dyDescent="0.2">
      <c r="A2262" s="222">
        <v>216107</v>
      </c>
      <c r="B2262" s="223" t="s">
        <v>1193</v>
      </c>
      <c r="C2262" s="223" t="s">
        <v>156</v>
      </c>
      <c r="D2262" s="223" t="s">
        <v>517</v>
      </c>
      <c r="E2262" t="s">
        <v>374</v>
      </c>
      <c r="F2262" s="224">
        <v>36453</v>
      </c>
      <c r="G2262" t="s">
        <v>789</v>
      </c>
      <c r="H2262" t="s">
        <v>375</v>
      </c>
      <c r="I2262" s="225" t="s">
        <v>61</v>
      </c>
      <c r="J2262" s="226" t="s">
        <v>353</v>
      </c>
      <c r="K2262">
        <v>2017</v>
      </c>
      <c r="L2262" t="s">
        <v>352</v>
      </c>
      <c r="M2262"/>
      <c r="N2262"/>
      <c r="O2262" s="224"/>
      <c r="P2262"/>
      <c r="Q2262"/>
      <c r="R2262"/>
      <c r="S2262"/>
      <c r="T2262"/>
      <c r="U2262"/>
      <c r="V2262"/>
      <c r="W2262"/>
      <c r="Z2262"/>
      <c r="AC2262" s="228"/>
      <c r="AD2262"/>
      <c r="AE2262" s="53">
        <v>5</v>
      </c>
    </row>
    <row r="2263" spans="1:31" ht="27.75" x14ac:dyDescent="0.2">
      <c r="A2263" s="222"/>
      <c r="B2263" s="223"/>
      <c r="C2263" s="223"/>
      <c r="D2263" s="223"/>
      <c r="E2263"/>
      <c r="F2263" s="224"/>
      <c r="G2263"/>
      <c r="H2263"/>
      <c r="I2263" s="225"/>
      <c r="J2263" s="226"/>
      <c r="K2263"/>
      <c r="L2263"/>
      <c r="M2263"/>
      <c r="N2263"/>
      <c r="O2263" s="224"/>
      <c r="P2263"/>
      <c r="Q2263"/>
      <c r="R2263"/>
      <c r="S2263"/>
      <c r="T2263"/>
      <c r="U2263"/>
      <c r="V2263"/>
      <c r="W2263"/>
      <c r="Z2263"/>
      <c r="AC2263" s="228"/>
      <c r="AD2263"/>
    </row>
    <row r="2264" spans="1:31" ht="27.75" x14ac:dyDescent="0.2">
      <c r="A2264" s="233"/>
      <c r="B2264" s="231"/>
      <c r="C2264" s="231"/>
      <c r="D2264" s="231"/>
      <c r="E2264"/>
      <c r="F2264" s="224"/>
      <c r="G2264"/>
      <c r="H2264"/>
      <c r="I2264" s="225"/>
      <c r="J2264" s="226"/>
      <c r="K2264"/>
      <c r="L2264"/>
      <c r="M2264"/>
      <c r="N2264"/>
      <c r="O2264" s="224"/>
      <c r="P2264"/>
      <c r="Q2264"/>
      <c r="R2264"/>
      <c r="S2264"/>
      <c r="T2264"/>
      <c r="U2264"/>
      <c r="V2264"/>
      <c r="W2264"/>
      <c r="Z2264"/>
      <c r="AC2264" s="228"/>
      <c r="AD2264"/>
    </row>
    <row r="2265" spans="1:31" ht="27.75" x14ac:dyDescent="0.2">
      <c r="A2265" s="222"/>
      <c r="B2265" s="223"/>
      <c r="C2265" s="223"/>
      <c r="D2265" s="223"/>
      <c r="E2265"/>
      <c r="F2265" s="224"/>
      <c r="G2265"/>
      <c r="H2265"/>
      <c r="I2265" s="225"/>
      <c r="J2265" s="226"/>
      <c r="K2265"/>
      <c r="L2265"/>
      <c r="M2265"/>
      <c r="N2265"/>
      <c r="O2265" s="224"/>
      <c r="P2265"/>
      <c r="Q2265"/>
      <c r="R2265"/>
      <c r="S2265"/>
      <c r="T2265"/>
      <c r="U2265"/>
      <c r="V2265"/>
      <c r="W2265"/>
      <c r="Z2265"/>
      <c r="AC2265" s="228"/>
      <c r="AD2265"/>
    </row>
    <row r="2266" spans="1:31" ht="27.75" x14ac:dyDescent="0.2">
      <c r="A2266" s="222"/>
      <c r="B2266" s="223"/>
      <c r="C2266" s="223"/>
      <c r="D2266" s="223"/>
      <c r="E2266"/>
      <c r="F2266" s="224"/>
      <c r="G2266"/>
      <c r="H2266"/>
      <c r="I2266" s="225"/>
      <c r="J2266" s="226"/>
      <c r="K2266"/>
      <c r="L2266"/>
      <c r="M2266"/>
      <c r="N2266"/>
      <c r="O2266" s="224"/>
      <c r="P2266"/>
      <c r="Q2266"/>
      <c r="R2266"/>
      <c r="S2266"/>
      <c r="T2266"/>
      <c r="U2266"/>
      <c r="V2266"/>
      <c r="W2266"/>
      <c r="Z2266"/>
      <c r="AC2266" s="228"/>
      <c r="AD2266"/>
    </row>
    <row r="2267" spans="1:31" ht="27.75" x14ac:dyDescent="0.2">
      <c r="A2267" s="222"/>
      <c r="B2267" s="223"/>
      <c r="C2267" s="223"/>
      <c r="D2267" s="223"/>
      <c r="E2267"/>
      <c r="F2267" s="224"/>
      <c r="G2267"/>
      <c r="H2267"/>
      <c r="I2267" s="225"/>
      <c r="J2267" s="226"/>
      <c r="K2267"/>
      <c r="L2267"/>
      <c r="M2267"/>
      <c r="N2267"/>
      <c r="O2267" s="224"/>
      <c r="P2267"/>
      <c r="Q2267"/>
      <c r="R2267"/>
      <c r="S2267"/>
      <c r="T2267"/>
      <c r="U2267"/>
      <c r="V2267"/>
      <c r="W2267"/>
      <c r="Z2267"/>
      <c r="AC2267" s="228"/>
      <c r="AD2267"/>
    </row>
    <row r="2268" spans="1:31" ht="27.75" x14ac:dyDescent="0.2">
      <c r="A2268" s="222"/>
      <c r="B2268" s="223"/>
      <c r="C2268" s="223"/>
      <c r="D2268" s="223"/>
      <c r="E2268"/>
      <c r="F2268" s="224"/>
      <c r="G2268"/>
      <c r="H2268"/>
      <c r="I2268" s="225"/>
      <c r="J2268" s="226"/>
      <c r="K2268"/>
      <c r="L2268"/>
      <c r="M2268"/>
      <c r="N2268"/>
      <c r="O2268" s="224"/>
      <c r="P2268"/>
      <c r="Q2268"/>
      <c r="R2268"/>
      <c r="S2268"/>
      <c r="T2268"/>
      <c r="U2268"/>
      <c r="V2268"/>
      <c r="W2268"/>
      <c r="Z2268"/>
      <c r="AC2268" s="228"/>
      <c r="AD2268"/>
    </row>
    <row r="2269" spans="1:31" ht="27.75" x14ac:dyDescent="0.2">
      <c r="A2269" s="222"/>
      <c r="B2269" s="223"/>
      <c r="C2269" s="223"/>
      <c r="D2269" s="223"/>
      <c r="E2269"/>
      <c r="F2269" s="224"/>
      <c r="G2269"/>
      <c r="H2269"/>
      <c r="I2269" s="225"/>
      <c r="J2269" s="226"/>
      <c r="K2269"/>
      <c r="L2269"/>
      <c r="M2269"/>
      <c r="N2269"/>
      <c r="O2269" s="224"/>
      <c r="P2269"/>
      <c r="Q2269"/>
      <c r="R2269"/>
      <c r="S2269"/>
      <c r="T2269"/>
      <c r="U2269"/>
      <c r="V2269"/>
      <c r="W2269"/>
      <c r="Z2269"/>
      <c r="AC2269" s="228"/>
      <c r="AD2269"/>
    </row>
    <row r="2270" spans="1:31" ht="27.75" x14ac:dyDescent="0.2">
      <c r="A2270" s="222"/>
      <c r="B2270" s="223"/>
      <c r="C2270" s="223"/>
      <c r="D2270" s="223"/>
      <c r="E2270"/>
      <c r="F2270" s="224"/>
      <c r="G2270"/>
      <c r="H2270"/>
      <c r="I2270" s="225"/>
      <c r="J2270" s="226"/>
      <c r="K2270"/>
      <c r="L2270"/>
      <c r="M2270"/>
      <c r="N2270"/>
      <c r="O2270" s="224"/>
      <c r="P2270"/>
      <c r="Q2270"/>
      <c r="R2270"/>
      <c r="S2270"/>
      <c r="T2270"/>
      <c r="U2270"/>
      <c r="V2270"/>
      <c r="W2270"/>
      <c r="Z2270"/>
      <c r="AC2270" s="228"/>
      <c r="AD2270"/>
    </row>
    <row r="2271" spans="1:31" ht="27.75" x14ac:dyDescent="0.2">
      <c r="A2271" s="222"/>
      <c r="B2271" s="223"/>
      <c r="C2271" s="223"/>
      <c r="D2271" s="223"/>
      <c r="E2271"/>
      <c r="F2271" s="224"/>
      <c r="G2271"/>
      <c r="H2271"/>
      <c r="I2271" s="225"/>
      <c r="J2271" s="226"/>
      <c r="K2271"/>
      <c r="L2271"/>
      <c r="M2271"/>
      <c r="N2271"/>
      <c r="O2271" s="224"/>
      <c r="P2271"/>
      <c r="Q2271"/>
      <c r="R2271"/>
      <c r="S2271"/>
      <c r="T2271"/>
      <c r="U2271"/>
      <c r="V2271"/>
      <c r="W2271"/>
      <c r="Z2271"/>
      <c r="AC2271" s="228"/>
      <c r="AD2271"/>
    </row>
    <row r="2272" spans="1:31" ht="27.75" x14ac:dyDescent="0.2">
      <c r="A2272" s="222"/>
      <c r="B2272" s="223"/>
      <c r="C2272" s="223"/>
      <c r="D2272" s="223"/>
      <c r="E2272"/>
      <c r="F2272" s="224"/>
      <c r="G2272"/>
      <c r="H2272"/>
      <c r="I2272" s="225"/>
      <c r="J2272" s="226"/>
      <c r="K2272"/>
      <c r="L2272"/>
      <c r="M2272"/>
      <c r="N2272"/>
      <c r="O2272" s="224"/>
      <c r="P2272"/>
      <c r="Q2272"/>
      <c r="R2272"/>
      <c r="S2272"/>
      <c r="T2272"/>
      <c r="U2272"/>
      <c r="V2272"/>
      <c r="W2272"/>
      <c r="Z2272"/>
      <c r="AC2272" s="228"/>
      <c r="AD2272"/>
    </row>
    <row r="2273" spans="1:31" ht="27.75" x14ac:dyDescent="0.2">
      <c r="A2273" s="222"/>
      <c r="B2273" s="223"/>
      <c r="C2273" s="223"/>
      <c r="D2273" s="223"/>
      <c r="E2273"/>
      <c r="F2273" s="224"/>
      <c r="G2273"/>
      <c r="H2273"/>
      <c r="I2273" s="225"/>
      <c r="J2273" s="226"/>
      <c r="K2273"/>
      <c r="L2273"/>
      <c r="M2273"/>
      <c r="N2273"/>
      <c r="O2273" s="224"/>
      <c r="P2273"/>
      <c r="Q2273"/>
      <c r="R2273"/>
      <c r="S2273"/>
      <c r="T2273"/>
      <c r="U2273"/>
      <c r="V2273"/>
      <c r="W2273"/>
      <c r="Z2273"/>
      <c r="AC2273" s="228"/>
      <c r="AD2273"/>
    </row>
    <row r="2274" spans="1:31" ht="27.75" x14ac:dyDescent="0.2">
      <c r="A2274" s="236">
        <v>216121</v>
      </c>
      <c r="B2274" s="237" t="s">
        <v>2155</v>
      </c>
      <c r="C2274" s="237" t="s">
        <v>107</v>
      </c>
      <c r="D2274" s="237" t="s">
        <v>248</v>
      </c>
      <c r="E2274"/>
      <c r="F2274" s="224"/>
      <c r="G2274"/>
      <c r="H2274"/>
      <c r="I2274" s="225" t="s">
        <v>1888</v>
      </c>
      <c r="J2274" s="226"/>
      <c r="K2274"/>
      <c r="L2274"/>
      <c r="M2274"/>
      <c r="N2274"/>
      <c r="O2274" s="224"/>
      <c r="P2274"/>
      <c r="Q2274"/>
      <c r="R2274"/>
      <c r="S2274"/>
      <c r="T2274"/>
      <c r="U2274"/>
      <c r="V2274"/>
      <c r="W2274"/>
      <c r="Z2274"/>
      <c r="AC2274" s="228"/>
      <c r="AD2274" t="s">
        <v>660</v>
      </c>
      <c r="AE2274" s="53">
        <v>0</v>
      </c>
    </row>
    <row r="2275" spans="1:31" ht="27.75" x14ac:dyDescent="0.2">
      <c r="A2275" s="222"/>
      <c r="B2275" s="223"/>
      <c r="C2275" s="223"/>
      <c r="D2275" s="223"/>
      <c r="E2275"/>
      <c r="F2275" s="224"/>
      <c r="G2275"/>
      <c r="H2275"/>
      <c r="I2275" s="225"/>
      <c r="J2275" s="226"/>
      <c r="K2275"/>
      <c r="L2275"/>
      <c r="M2275"/>
      <c r="N2275"/>
      <c r="O2275" s="224"/>
      <c r="P2275"/>
      <c r="Q2275"/>
      <c r="R2275"/>
      <c r="S2275"/>
      <c r="T2275"/>
      <c r="U2275"/>
      <c r="V2275"/>
      <c r="W2275"/>
      <c r="Z2275"/>
      <c r="AC2275" s="228"/>
      <c r="AD2275"/>
    </row>
    <row r="2276" spans="1:31" ht="27.75" x14ac:dyDescent="0.2">
      <c r="A2276" s="222">
        <v>216124</v>
      </c>
      <c r="B2276" s="223" t="s">
        <v>681</v>
      </c>
      <c r="C2276" s="223" t="s">
        <v>105</v>
      </c>
      <c r="D2276" s="223" t="s">
        <v>220</v>
      </c>
      <c r="E2276" t="s">
        <v>373</v>
      </c>
      <c r="F2276" s="224">
        <v>34754</v>
      </c>
      <c r="G2276" t="s">
        <v>352</v>
      </c>
      <c r="H2276" t="s">
        <v>380</v>
      </c>
      <c r="I2276" s="225" t="s">
        <v>609</v>
      </c>
      <c r="J2276" s="226" t="s">
        <v>376</v>
      </c>
      <c r="K2276">
        <v>2014</v>
      </c>
      <c r="L2276" t="s">
        <v>368</v>
      </c>
      <c r="M2276"/>
      <c r="N2276"/>
      <c r="O2276" s="224"/>
      <c r="P2276"/>
      <c r="Q2276"/>
      <c r="R2276"/>
      <c r="S2276"/>
      <c r="T2276"/>
      <c r="U2276"/>
      <c r="V2276"/>
      <c r="W2276"/>
      <c r="Z2276"/>
      <c r="AC2276" s="228"/>
      <c r="AD2276" t="s">
        <v>660</v>
      </c>
      <c r="AE2276" s="53" t="s">
        <v>2160</v>
      </c>
    </row>
    <row r="2277" spans="1:31" ht="27.75" x14ac:dyDescent="0.2">
      <c r="A2277" s="222"/>
      <c r="B2277" s="223"/>
      <c r="C2277" s="223"/>
      <c r="D2277" s="223"/>
      <c r="E2277"/>
      <c r="F2277" s="224"/>
      <c r="G2277"/>
      <c r="H2277"/>
      <c r="I2277" s="225"/>
      <c r="J2277" s="226"/>
      <c r="K2277"/>
      <c r="L2277"/>
      <c r="M2277"/>
      <c r="N2277"/>
      <c r="O2277" s="224"/>
      <c r="P2277"/>
      <c r="Q2277"/>
      <c r="R2277"/>
      <c r="S2277"/>
      <c r="T2277"/>
      <c r="U2277"/>
      <c r="V2277"/>
      <c r="W2277"/>
      <c r="Z2277"/>
      <c r="AC2277" s="228"/>
      <c r="AD2277"/>
    </row>
    <row r="2278" spans="1:31" ht="27.75" x14ac:dyDescent="0.2">
      <c r="A2278" s="222"/>
      <c r="B2278" s="223"/>
      <c r="C2278" s="223"/>
      <c r="D2278" s="223"/>
      <c r="E2278"/>
      <c r="F2278" s="224"/>
      <c r="G2278"/>
      <c r="H2278"/>
      <c r="I2278" s="225"/>
      <c r="J2278" s="226"/>
      <c r="K2278"/>
      <c r="L2278"/>
      <c r="M2278"/>
      <c r="N2278"/>
      <c r="O2278" s="224"/>
      <c r="P2278"/>
      <c r="Q2278"/>
      <c r="R2278"/>
      <c r="S2278"/>
      <c r="T2278"/>
      <c r="U2278"/>
      <c r="V2278"/>
      <c r="W2278"/>
      <c r="Z2278"/>
      <c r="AC2278" s="228"/>
      <c r="AD2278"/>
    </row>
    <row r="2279" spans="1:31" ht="27.75" x14ac:dyDescent="0.2">
      <c r="A2279" s="222"/>
      <c r="B2279" s="223"/>
      <c r="C2279" s="223"/>
      <c r="D2279" s="223"/>
      <c r="E2279"/>
      <c r="F2279" s="224"/>
      <c r="G2279"/>
      <c r="H2279"/>
      <c r="I2279" s="225"/>
      <c r="J2279" s="226"/>
      <c r="K2279"/>
      <c r="L2279"/>
      <c r="M2279"/>
      <c r="N2279"/>
      <c r="O2279" s="224"/>
      <c r="P2279"/>
      <c r="Q2279"/>
      <c r="R2279"/>
      <c r="S2279"/>
      <c r="T2279"/>
      <c r="U2279"/>
      <c r="V2279"/>
      <c r="W2279"/>
      <c r="Z2279"/>
      <c r="AC2279" s="228"/>
      <c r="AD2279"/>
    </row>
    <row r="2280" spans="1:31" ht="27.75" x14ac:dyDescent="0.2">
      <c r="A2280" s="222"/>
      <c r="B2280" s="223"/>
      <c r="C2280" s="223"/>
      <c r="D2280" s="223"/>
      <c r="E2280"/>
      <c r="F2280" s="224"/>
      <c r="G2280"/>
      <c r="H2280"/>
      <c r="I2280" s="225"/>
      <c r="J2280" s="226"/>
      <c r="K2280"/>
      <c r="L2280"/>
      <c r="M2280"/>
      <c r="N2280"/>
      <c r="O2280" s="224"/>
      <c r="P2280"/>
      <c r="Q2280"/>
      <c r="R2280"/>
      <c r="S2280"/>
      <c r="T2280"/>
      <c r="U2280"/>
      <c r="V2280"/>
      <c r="W2280"/>
      <c r="Z2280"/>
      <c r="AC2280" s="228"/>
      <c r="AD2280"/>
    </row>
    <row r="2281" spans="1:31" ht="27.75" x14ac:dyDescent="0.2">
      <c r="A2281" s="222"/>
      <c r="B2281" s="223"/>
      <c r="C2281" s="223"/>
      <c r="D2281" s="223"/>
      <c r="E2281"/>
      <c r="F2281" s="224"/>
      <c r="G2281"/>
      <c r="H2281"/>
      <c r="I2281" s="225"/>
      <c r="J2281" s="226"/>
      <c r="K2281"/>
      <c r="L2281"/>
      <c r="M2281"/>
      <c r="N2281"/>
      <c r="O2281" s="224"/>
      <c r="P2281"/>
      <c r="Q2281"/>
      <c r="R2281"/>
      <c r="S2281"/>
      <c r="T2281"/>
      <c r="U2281"/>
      <c r="V2281"/>
      <c r="W2281"/>
      <c r="Z2281"/>
      <c r="AC2281" s="228"/>
      <c r="AD2281"/>
    </row>
    <row r="2282" spans="1:31" ht="27.75" x14ac:dyDescent="0.2">
      <c r="A2282" s="222"/>
      <c r="B2282" s="223"/>
      <c r="C2282" s="223"/>
      <c r="D2282" s="223"/>
      <c r="E2282"/>
      <c r="F2282" s="224"/>
      <c r="G2282"/>
      <c r="H2282"/>
      <c r="I2282" s="225"/>
      <c r="J2282" s="226"/>
      <c r="K2282"/>
      <c r="L2282"/>
      <c r="M2282"/>
      <c r="N2282"/>
      <c r="O2282" s="224"/>
      <c r="P2282"/>
      <c r="Q2282"/>
      <c r="R2282"/>
      <c r="S2282"/>
      <c r="T2282"/>
      <c r="U2282"/>
      <c r="V2282"/>
      <c r="W2282"/>
      <c r="Z2282"/>
      <c r="AC2282" s="228"/>
      <c r="AD2282"/>
    </row>
    <row r="2283" spans="1:31" ht="27.75" x14ac:dyDescent="0.2">
      <c r="A2283" s="222"/>
      <c r="B2283" s="223"/>
      <c r="C2283" s="223"/>
      <c r="D2283" s="223"/>
      <c r="E2283"/>
      <c r="F2283" s="224"/>
      <c r="G2283"/>
      <c r="H2283"/>
      <c r="I2283" s="225"/>
      <c r="J2283" s="226"/>
      <c r="K2283"/>
      <c r="L2283"/>
      <c r="M2283"/>
      <c r="N2283"/>
      <c r="O2283" s="224"/>
      <c r="P2283"/>
      <c r="Q2283"/>
      <c r="R2283"/>
      <c r="S2283"/>
      <c r="T2283"/>
      <c r="U2283"/>
      <c r="V2283"/>
      <c r="W2283"/>
      <c r="Z2283"/>
      <c r="AC2283" s="228"/>
      <c r="AD2283"/>
    </row>
    <row r="2284" spans="1:31" ht="27.75" x14ac:dyDescent="0.2">
      <c r="A2284" s="222"/>
      <c r="B2284" s="223"/>
      <c r="C2284" s="223"/>
      <c r="D2284" s="223"/>
      <c r="E2284"/>
      <c r="F2284" s="224"/>
      <c r="G2284"/>
      <c r="H2284"/>
      <c r="I2284" s="225"/>
      <c r="J2284" s="226"/>
      <c r="K2284"/>
      <c r="L2284"/>
      <c r="M2284"/>
      <c r="N2284"/>
      <c r="O2284" s="224"/>
      <c r="P2284"/>
      <c r="Q2284"/>
      <c r="R2284"/>
      <c r="S2284"/>
      <c r="T2284"/>
      <c r="U2284"/>
      <c r="V2284"/>
      <c r="W2284"/>
      <c r="Z2284"/>
      <c r="AC2284" s="228"/>
      <c r="AD2284"/>
    </row>
    <row r="2285" spans="1:31" ht="27.75" x14ac:dyDescent="0.2">
      <c r="A2285" s="222"/>
      <c r="B2285" s="223"/>
      <c r="C2285" s="223"/>
      <c r="D2285" s="223"/>
      <c r="E2285"/>
      <c r="F2285" s="224"/>
      <c r="G2285"/>
      <c r="H2285"/>
      <c r="I2285" s="225"/>
      <c r="J2285" s="226"/>
      <c r="K2285"/>
      <c r="L2285"/>
      <c r="M2285"/>
      <c r="N2285"/>
      <c r="O2285" s="224"/>
      <c r="P2285"/>
      <c r="Q2285"/>
      <c r="R2285"/>
      <c r="S2285"/>
      <c r="T2285"/>
      <c r="U2285"/>
      <c r="V2285"/>
      <c r="W2285"/>
      <c r="Z2285"/>
      <c r="AC2285" s="228"/>
      <c r="AD2285"/>
    </row>
    <row r="2286" spans="1:31" ht="27.75" x14ac:dyDescent="0.2">
      <c r="A2286" s="222">
        <v>216134</v>
      </c>
      <c r="B2286" s="223" t="s">
        <v>1000</v>
      </c>
      <c r="C2286" s="223" t="s">
        <v>65</v>
      </c>
      <c r="D2286" s="223" t="s">
        <v>218</v>
      </c>
      <c r="E2286" t="s">
        <v>374</v>
      </c>
      <c r="F2286" s="224">
        <v>33468</v>
      </c>
      <c r="G2286" t="s">
        <v>800</v>
      </c>
      <c r="H2286" t="s">
        <v>375</v>
      </c>
      <c r="I2286" s="225" t="s">
        <v>61</v>
      </c>
      <c r="J2286" s="226" t="s">
        <v>376</v>
      </c>
      <c r="K2286">
        <v>2018</v>
      </c>
      <c r="L2286" t="s">
        <v>367</v>
      </c>
      <c r="M2286"/>
      <c r="N2286"/>
      <c r="O2286" s="224"/>
      <c r="P2286"/>
      <c r="Q2286"/>
      <c r="R2286"/>
      <c r="S2286"/>
      <c r="T2286"/>
      <c r="U2286"/>
      <c r="V2286"/>
      <c r="W2286"/>
      <c r="Z2286"/>
      <c r="AC2286" s="228"/>
      <c r="AD2286"/>
      <c r="AE2286" s="53">
        <v>5</v>
      </c>
    </row>
    <row r="2287" spans="1:31" ht="27.75" x14ac:dyDescent="0.2">
      <c r="A2287" s="222"/>
      <c r="B2287" s="223"/>
      <c r="C2287" s="223"/>
      <c r="D2287" s="223"/>
      <c r="E2287"/>
      <c r="F2287" s="224"/>
      <c r="G2287"/>
      <c r="H2287"/>
      <c r="I2287" s="225"/>
      <c r="J2287" s="226"/>
      <c r="K2287"/>
      <c r="L2287"/>
      <c r="M2287"/>
      <c r="N2287"/>
      <c r="O2287" s="224"/>
      <c r="P2287"/>
      <c r="Q2287"/>
      <c r="R2287"/>
      <c r="S2287"/>
      <c r="T2287"/>
      <c r="U2287"/>
      <c r="V2287"/>
      <c r="W2287"/>
      <c r="Z2287"/>
      <c r="AC2287" s="228"/>
      <c r="AD2287"/>
    </row>
    <row r="2288" spans="1:31" ht="27.75" x14ac:dyDescent="0.2">
      <c r="A2288" s="222"/>
      <c r="B2288" s="223"/>
      <c r="C2288" s="223"/>
      <c r="D2288" s="223"/>
      <c r="E2288"/>
      <c r="F2288" s="224"/>
      <c r="G2288"/>
      <c r="H2288"/>
      <c r="I2288" s="225"/>
      <c r="J2288" s="226"/>
      <c r="K2288"/>
      <c r="L2288"/>
      <c r="M2288"/>
      <c r="N2288"/>
      <c r="O2288" s="224"/>
      <c r="P2288"/>
      <c r="Q2288"/>
      <c r="R2288"/>
      <c r="S2288"/>
      <c r="T2288"/>
      <c r="U2288"/>
      <c r="V2288"/>
      <c r="W2288"/>
      <c r="Z2288"/>
      <c r="AC2288" s="228"/>
      <c r="AD2288"/>
    </row>
    <row r="2289" spans="1:31" ht="27.75" x14ac:dyDescent="0.2">
      <c r="A2289" s="222"/>
      <c r="B2289" s="223"/>
      <c r="C2289" s="223"/>
      <c r="D2289" s="223"/>
      <c r="E2289"/>
      <c r="F2289" s="224"/>
      <c r="G2289"/>
      <c r="H2289"/>
      <c r="I2289" s="225"/>
      <c r="J2289" s="226"/>
      <c r="K2289"/>
      <c r="L2289"/>
      <c r="M2289"/>
      <c r="N2289"/>
      <c r="O2289" s="224"/>
      <c r="P2289"/>
      <c r="Q2289"/>
      <c r="R2289"/>
      <c r="S2289"/>
      <c r="T2289"/>
      <c r="U2289"/>
      <c r="V2289"/>
      <c r="W2289"/>
      <c r="Z2289"/>
      <c r="AC2289" s="228"/>
      <c r="AD2289"/>
    </row>
    <row r="2290" spans="1:31" ht="27.75" x14ac:dyDescent="0.2">
      <c r="A2290" s="222"/>
      <c r="B2290" s="223"/>
      <c r="C2290" s="223"/>
      <c r="D2290" s="223"/>
      <c r="E2290"/>
      <c r="F2290" s="224"/>
      <c r="G2290"/>
      <c r="H2290"/>
      <c r="I2290" s="225"/>
      <c r="J2290" s="226"/>
      <c r="K2290"/>
      <c r="L2290"/>
      <c r="M2290"/>
      <c r="N2290"/>
      <c r="O2290" s="224"/>
      <c r="P2290"/>
      <c r="Q2290"/>
      <c r="R2290"/>
      <c r="S2290"/>
      <c r="T2290"/>
      <c r="U2290"/>
      <c r="V2290"/>
      <c r="W2290"/>
      <c r="Z2290"/>
      <c r="AC2290" s="228"/>
      <c r="AD2290"/>
    </row>
    <row r="2291" spans="1:31" ht="27.75" x14ac:dyDescent="0.2">
      <c r="A2291" s="222"/>
      <c r="B2291" s="223"/>
      <c r="C2291" s="223"/>
      <c r="D2291" s="223"/>
      <c r="E2291"/>
      <c r="F2291" s="224"/>
      <c r="G2291"/>
      <c r="H2291"/>
      <c r="I2291" s="225"/>
      <c r="J2291" s="226"/>
      <c r="K2291"/>
      <c r="L2291"/>
      <c r="M2291"/>
      <c r="N2291"/>
      <c r="O2291" s="224"/>
      <c r="P2291"/>
      <c r="Q2291"/>
      <c r="R2291"/>
      <c r="S2291"/>
      <c r="T2291"/>
      <c r="U2291"/>
      <c r="V2291"/>
      <c r="W2291"/>
      <c r="Z2291"/>
      <c r="AC2291" s="228"/>
      <c r="AD2291"/>
    </row>
    <row r="2292" spans="1:31" ht="27.75" x14ac:dyDescent="0.2">
      <c r="A2292" s="222"/>
      <c r="B2292" s="223"/>
      <c r="C2292" s="223"/>
      <c r="D2292" s="223"/>
      <c r="E2292"/>
      <c r="F2292" s="224"/>
      <c r="G2292"/>
      <c r="H2292"/>
      <c r="I2292" s="225"/>
      <c r="J2292" s="226"/>
      <c r="K2292"/>
      <c r="L2292"/>
      <c r="M2292"/>
      <c r="N2292"/>
      <c r="O2292" s="224"/>
      <c r="P2292"/>
      <c r="Q2292"/>
      <c r="R2292"/>
      <c r="S2292"/>
      <c r="T2292"/>
      <c r="U2292"/>
      <c r="V2292"/>
      <c r="W2292"/>
      <c r="Z2292"/>
      <c r="AC2292" s="228"/>
      <c r="AD2292"/>
    </row>
    <row r="2293" spans="1:31" ht="27.75" x14ac:dyDescent="0.2">
      <c r="A2293" s="222"/>
      <c r="B2293" s="223"/>
      <c r="C2293" s="223"/>
      <c r="D2293" s="223"/>
      <c r="E2293"/>
      <c r="F2293" s="224"/>
      <c r="G2293"/>
      <c r="H2293"/>
      <c r="I2293" s="225"/>
      <c r="J2293" s="226"/>
      <c r="K2293"/>
      <c r="L2293"/>
      <c r="M2293"/>
      <c r="N2293"/>
      <c r="O2293" s="224"/>
      <c r="P2293"/>
      <c r="Q2293"/>
      <c r="R2293"/>
      <c r="S2293"/>
      <c r="T2293"/>
      <c r="U2293"/>
      <c r="V2293"/>
      <c r="W2293"/>
      <c r="Z2293"/>
      <c r="AC2293" s="228"/>
      <c r="AD2293"/>
    </row>
    <row r="2294" spans="1:31" ht="27.75" x14ac:dyDescent="0.2">
      <c r="A2294" s="222"/>
      <c r="B2294" s="223"/>
      <c r="C2294" s="223"/>
      <c r="D2294" s="223"/>
      <c r="E2294"/>
      <c r="F2294" s="224"/>
      <c r="G2294"/>
      <c r="H2294"/>
      <c r="I2294" s="225"/>
      <c r="J2294" s="226"/>
      <c r="K2294"/>
      <c r="L2294"/>
      <c r="M2294"/>
      <c r="N2294"/>
      <c r="O2294" s="224"/>
      <c r="P2294"/>
      <c r="Q2294"/>
      <c r="R2294"/>
      <c r="S2294"/>
      <c r="T2294"/>
      <c r="U2294"/>
      <c r="V2294"/>
      <c r="W2294"/>
      <c r="Z2294"/>
      <c r="AC2294" s="228"/>
      <c r="AD2294"/>
    </row>
    <row r="2295" spans="1:31" ht="27.75" x14ac:dyDescent="0.2">
      <c r="A2295" s="222"/>
      <c r="B2295" s="223"/>
      <c r="C2295" s="223"/>
      <c r="D2295" s="223"/>
      <c r="E2295"/>
      <c r="F2295" s="224"/>
      <c r="G2295"/>
      <c r="H2295"/>
      <c r="I2295" s="225"/>
      <c r="J2295" s="226"/>
      <c r="K2295"/>
      <c r="L2295"/>
      <c r="M2295"/>
      <c r="N2295"/>
      <c r="O2295" s="224"/>
      <c r="P2295"/>
      <c r="Q2295"/>
      <c r="R2295"/>
      <c r="S2295"/>
      <c r="T2295"/>
      <c r="U2295"/>
      <c r="V2295"/>
      <c r="W2295"/>
      <c r="Z2295"/>
      <c r="AC2295" s="228"/>
      <c r="AD2295"/>
    </row>
    <row r="2296" spans="1:31" ht="27.75" x14ac:dyDescent="0.2">
      <c r="A2296" s="222">
        <v>216145</v>
      </c>
      <c r="B2296" s="223" t="s">
        <v>2156</v>
      </c>
      <c r="C2296" s="223" t="s">
        <v>116</v>
      </c>
      <c r="D2296" s="223" t="s">
        <v>2157</v>
      </c>
      <c r="E2296" t="s">
        <v>374</v>
      </c>
      <c r="F2296" s="224">
        <v>32985</v>
      </c>
      <c r="G2296" t="s">
        <v>800</v>
      </c>
      <c r="H2296" t="s">
        <v>375</v>
      </c>
      <c r="I2296" s="225" t="s">
        <v>61</v>
      </c>
      <c r="J2296" s="226">
        <v>0</v>
      </c>
      <c r="K2296">
        <v>0</v>
      </c>
      <c r="L2296">
        <v>0</v>
      </c>
      <c r="M2296"/>
      <c r="N2296"/>
      <c r="O2296" s="224"/>
      <c r="P2296"/>
      <c r="Q2296"/>
      <c r="R2296"/>
      <c r="S2296"/>
      <c r="T2296"/>
      <c r="U2296"/>
      <c r="V2296"/>
      <c r="W2296"/>
      <c r="Z2296"/>
      <c r="AC2296" s="228"/>
      <c r="AD2296"/>
      <c r="AE2296" s="53">
        <v>5</v>
      </c>
    </row>
    <row r="2297" spans="1:31" ht="27.75" x14ac:dyDescent="0.2">
      <c r="A2297" s="222"/>
      <c r="B2297" s="223"/>
      <c r="C2297" s="223"/>
      <c r="D2297" s="223"/>
      <c r="E2297"/>
      <c r="F2297" s="224"/>
      <c r="G2297"/>
      <c r="H2297"/>
      <c r="I2297" s="225"/>
      <c r="J2297" s="226"/>
      <c r="K2297"/>
      <c r="L2297"/>
      <c r="M2297"/>
      <c r="N2297"/>
      <c r="O2297" s="224"/>
      <c r="P2297"/>
      <c r="Q2297"/>
      <c r="R2297"/>
      <c r="S2297"/>
      <c r="T2297"/>
      <c r="U2297"/>
      <c r="V2297"/>
      <c r="W2297"/>
      <c r="Z2297"/>
      <c r="AC2297" s="228"/>
      <c r="AD2297"/>
    </row>
    <row r="2298" spans="1:31" ht="27.75" x14ac:dyDescent="0.2">
      <c r="A2298" s="222"/>
      <c r="B2298" s="223"/>
      <c r="C2298" s="223"/>
      <c r="D2298" s="223"/>
      <c r="E2298"/>
      <c r="F2298" s="224"/>
      <c r="G2298"/>
      <c r="H2298"/>
      <c r="I2298" s="225"/>
      <c r="J2298" s="226"/>
      <c r="K2298"/>
      <c r="L2298"/>
      <c r="M2298"/>
      <c r="N2298"/>
      <c r="O2298" s="224"/>
      <c r="P2298"/>
      <c r="Q2298"/>
      <c r="R2298"/>
      <c r="S2298"/>
      <c r="T2298"/>
      <c r="U2298"/>
      <c r="V2298"/>
      <c r="W2298"/>
      <c r="Z2298"/>
      <c r="AC2298" s="244"/>
      <c r="AD2298"/>
    </row>
    <row r="2299" spans="1:31" ht="27.75" x14ac:dyDescent="0.2">
      <c r="A2299" s="222"/>
      <c r="B2299" s="223"/>
      <c r="C2299" s="223"/>
      <c r="D2299" s="223"/>
      <c r="E2299"/>
      <c r="F2299" s="224"/>
      <c r="G2299"/>
      <c r="H2299"/>
      <c r="I2299" s="225"/>
      <c r="J2299" s="226"/>
      <c r="K2299"/>
      <c r="L2299"/>
      <c r="M2299"/>
      <c r="N2299"/>
      <c r="O2299" s="224"/>
      <c r="P2299"/>
      <c r="Q2299"/>
      <c r="R2299"/>
      <c r="S2299"/>
      <c r="T2299"/>
      <c r="U2299"/>
      <c r="V2299"/>
      <c r="W2299"/>
      <c r="Z2299"/>
      <c r="AC2299" s="228"/>
      <c r="AD2299"/>
    </row>
    <row r="2300" spans="1:31" ht="27.75" x14ac:dyDescent="0.2">
      <c r="A2300" s="222"/>
      <c r="B2300" s="223"/>
      <c r="C2300" s="223"/>
      <c r="D2300" s="223"/>
      <c r="E2300"/>
      <c r="F2300" s="224"/>
      <c r="G2300"/>
      <c r="H2300"/>
      <c r="I2300" s="225"/>
      <c r="J2300" s="226"/>
      <c r="K2300"/>
      <c r="L2300"/>
      <c r="M2300"/>
      <c r="N2300"/>
      <c r="O2300" s="224"/>
      <c r="P2300"/>
      <c r="Q2300"/>
      <c r="R2300"/>
      <c r="S2300"/>
      <c r="T2300"/>
      <c r="U2300"/>
      <c r="V2300"/>
      <c r="W2300"/>
      <c r="Z2300"/>
      <c r="AC2300" s="228"/>
      <c r="AD2300"/>
    </row>
    <row r="2301" spans="1:31" ht="27.75" x14ac:dyDescent="0.2">
      <c r="A2301" s="222"/>
      <c r="B2301" s="223"/>
      <c r="C2301" s="223"/>
      <c r="D2301" s="223"/>
      <c r="E2301"/>
      <c r="F2301" s="224"/>
      <c r="G2301"/>
      <c r="H2301"/>
      <c r="I2301" s="225"/>
      <c r="J2301" s="226"/>
      <c r="K2301"/>
      <c r="L2301"/>
      <c r="M2301"/>
      <c r="N2301"/>
      <c r="O2301" s="224"/>
      <c r="P2301"/>
      <c r="Q2301"/>
      <c r="R2301"/>
      <c r="S2301"/>
      <c r="T2301"/>
      <c r="U2301"/>
      <c r="V2301"/>
      <c r="W2301"/>
      <c r="Z2301"/>
      <c r="AC2301" s="228"/>
      <c r="AD2301"/>
    </row>
    <row r="2302" spans="1:31" ht="27.75" x14ac:dyDescent="0.2">
      <c r="A2302" s="222">
        <v>216152</v>
      </c>
      <c r="B2302" s="223" t="s">
        <v>1197</v>
      </c>
      <c r="C2302" s="223" t="s">
        <v>68</v>
      </c>
      <c r="D2302" s="223" t="s">
        <v>222</v>
      </c>
      <c r="E2302" t="s">
        <v>374</v>
      </c>
      <c r="F2302" s="224">
        <v>36530</v>
      </c>
      <c r="G2302" t="s">
        <v>789</v>
      </c>
      <c r="H2302" t="s">
        <v>375</v>
      </c>
      <c r="I2302" s="225" t="s">
        <v>61</v>
      </c>
      <c r="J2302" s="226" t="s">
        <v>353</v>
      </c>
      <c r="K2302">
        <v>2018</v>
      </c>
      <c r="L2302" t="s">
        <v>352</v>
      </c>
      <c r="M2302"/>
      <c r="N2302"/>
      <c r="O2302" s="224"/>
      <c r="P2302"/>
      <c r="Q2302"/>
      <c r="R2302"/>
      <c r="S2302"/>
      <c r="T2302"/>
      <c r="U2302"/>
      <c r="V2302"/>
      <c r="W2302"/>
      <c r="Z2302"/>
      <c r="AC2302" s="227"/>
      <c r="AD2302"/>
      <c r="AE2302" s="53">
        <v>6</v>
      </c>
    </row>
    <row r="2303" spans="1:31" ht="27.75" x14ac:dyDescent="0.2">
      <c r="A2303" s="222"/>
      <c r="B2303" s="223"/>
      <c r="C2303" s="223"/>
      <c r="D2303" s="223"/>
      <c r="E2303"/>
      <c r="F2303" s="224"/>
      <c r="G2303"/>
      <c r="H2303"/>
      <c r="I2303" s="225"/>
      <c r="J2303" s="226"/>
      <c r="K2303"/>
      <c r="L2303"/>
      <c r="M2303"/>
      <c r="N2303"/>
      <c r="O2303" s="224"/>
      <c r="P2303"/>
      <c r="Q2303"/>
      <c r="R2303"/>
      <c r="S2303"/>
      <c r="T2303"/>
      <c r="U2303"/>
      <c r="V2303"/>
      <c r="W2303"/>
      <c r="Z2303"/>
      <c r="AC2303" s="228"/>
      <c r="AD2303"/>
    </row>
    <row r="2304" spans="1:31" ht="27.75" x14ac:dyDescent="0.2">
      <c r="A2304" s="222">
        <v>216155</v>
      </c>
      <c r="B2304" s="223" t="s">
        <v>2158</v>
      </c>
      <c r="C2304" s="223" t="s">
        <v>1097</v>
      </c>
      <c r="D2304" s="223" t="s">
        <v>666</v>
      </c>
      <c r="E2304" t="s">
        <v>374</v>
      </c>
      <c r="F2304" s="224">
        <v>35297</v>
      </c>
      <c r="G2304" t="s">
        <v>990</v>
      </c>
      <c r="H2304" t="s">
        <v>375</v>
      </c>
      <c r="I2304" s="225" t="s">
        <v>61</v>
      </c>
      <c r="J2304" s="226" t="s">
        <v>353</v>
      </c>
      <c r="K2304">
        <v>2014</v>
      </c>
      <c r="L2304" t="s">
        <v>371</v>
      </c>
      <c r="M2304"/>
      <c r="N2304"/>
      <c r="O2304" s="224"/>
      <c r="P2304"/>
      <c r="Q2304"/>
      <c r="R2304"/>
      <c r="S2304"/>
      <c r="T2304"/>
      <c r="U2304"/>
      <c r="V2304"/>
      <c r="W2304"/>
      <c r="Z2304"/>
      <c r="AC2304" s="228"/>
      <c r="AD2304"/>
      <c r="AE2304" s="53">
        <v>5</v>
      </c>
    </row>
    <row r="2305" spans="1:31" ht="27.75" x14ac:dyDescent="0.2">
      <c r="A2305" s="222"/>
      <c r="B2305" s="223"/>
      <c r="C2305" s="223"/>
      <c r="D2305" s="223"/>
      <c r="E2305"/>
      <c r="F2305" s="224"/>
      <c r="G2305"/>
      <c r="H2305"/>
      <c r="I2305" s="225"/>
      <c r="J2305" s="226"/>
      <c r="K2305"/>
      <c r="L2305"/>
      <c r="M2305"/>
      <c r="N2305"/>
      <c r="O2305" s="224"/>
      <c r="P2305"/>
      <c r="Q2305"/>
      <c r="R2305"/>
      <c r="S2305"/>
      <c r="T2305"/>
      <c r="U2305"/>
      <c r="V2305"/>
      <c r="W2305"/>
      <c r="Z2305"/>
      <c r="AC2305" s="228"/>
      <c r="AD2305"/>
    </row>
    <row r="2306" spans="1:31" ht="27.75" x14ac:dyDescent="0.2">
      <c r="A2306" s="222"/>
      <c r="B2306" s="223"/>
      <c r="C2306" s="223"/>
      <c r="D2306" s="223"/>
      <c r="E2306"/>
      <c r="F2306" s="224"/>
      <c r="G2306"/>
      <c r="H2306"/>
      <c r="I2306" s="225"/>
      <c r="J2306" s="226"/>
      <c r="K2306"/>
      <c r="L2306"/>
      <c r="M2306"/>
      <c r="N2306"/>
      <c r="O2306" s="224"/>
      <c r="P2306"/>
      <c r="Q2306"/>
      <c r="R2306"/>
      <c r="S2306"/>
      <c r="T2306"/>
      <c r="U2306"/>
      <c r="V2306"/>
      <c r="W2306"/>
      <c r="Z2306"/>
      <c r="AC2306" s="228"/>
      <c r="AD2306"/>
    </row>
    <row r="2307" spans="1:31" ht="27.75" x14ac:dyDescent="0.2">
      <c r="A2307" s="222"/>
      <c r="B2307" s="223"/>
      <c r="C2307" s="223"/>
      <c r="D2307" s="223"/>
      <c r="E2307"/>
      <c r="F2307" s="224"/>
      <c r="G2307"/>
      <c r="H2307"/>
      <c r="I2307" s="225"/>
      <c r="J2307" s="226"/>
      <c r="K2307"/>
      <c r="L2307"/>
      <c r="M2307"/>
      <c r="N2307"/>
      <c r="O2307" s="224"/>
      <c r="P2307"/>
      <c r="Q2307"/>
      <c r="R2307"/>
      <c r="S2307"/>
      <c r="T2307"/>
      <c r="U2307"/>
      <c r="V2307"/>
      <c r="W2307"/>
      <c r="Z2307"/>
      <c r="AC2307" s="228"/>
      <c r="AD2307"/>
    </row>
    <row r="2308" spans="1:31" ht="27.75" x14ac:dyDescent="0.2">
      <c r="A2308" s="222"/>
      <c r="B2308" s="223"/>
      <c r="C2308" s="223"/>
      <c r="D2308" s="223"/>
      <c r="E2308"/>
      <c r="F2308" s="224"/>
      <c r="G2308"/>
      <c r="H2308"/>
      <c r="I2308" s="225"/>
      <c r="J2308" s="226"/>
      <c r="K2308"/>
      <c r="L2308"/>
      <c r="M2308"/>
      <c r="N2308"/>
      <c r="O2308" s="224"/>
      <c r="P2308"/>
      <c r="Q2308"/>
      <c r="R2308"/>
      <c r="S2308"/>
      <c r="T2308"/>
      <c r="U2308"/>
      <c r="V2308"/>
      <c r="W2308"/>
      <c r="Z2308"/>
      <c r="AC2308" s="228"/>
      <c r="AD2308"/>
    </row>
    <row r="2309" spans="1:31" ht="27.75" x14ac:dyDescent="0.2">
      <c r="A2309" s="222">
        <v>216160</v>
      </c>
      <c r="B2309" s="223" t="s">
        <v>1060</v>
      </c>
      <c r="C2309" s="223" t="s">
        <v>159</v>
      </c>
      <c r="D2309" s="223" t="s">
        <v>241</v>
      </c>
      <c r="E2309" t="s">
        <v>374</v>
      </c>
      <c r="F2309" s="224">
        <v>34702</v>
      </c>
      <c r="G2309" t="s">
        <v>789</v>
      </c>
      <c r="H2309" t="s">
        <v>375</v>
      </c>
      <c r="I2309" s="225" t="s">
        <v>61</v>
      </c>
      <c r="J2309" s="226" t="s">
        <v>353</v>
      </c>
      <c r="K2309">
        <v>2013</v>
      </c>
      <c r="L2309" t="s">
        <v>352</v>
      </c>
      <c r="M2309"/>
      <c r="N2309"/>
      <c r="O2309" s="224"/>
      <c r="P2309"/>
      <c r="Q2309"/>
      <c r="R2309"/>
      <c r="S2309"/>
      <c r="T2309"/>
      <c r="U2309"/>
      <c r="V2309"/>
      <c r="W2309"/>
      <c r="Z2309"/>
      <c r="AC2309" s="228"/>
      <c r="AD2309"/>
      <c r="AE2309" s="53">
        <v>5</v>
      </c>
    </row>
    <row r="2310" spans="1:31" ht="27.75" x14ac:dyDescent="0.2">
      <c r="A2310" s="222"/>
      <c r="B2310" s="223"/>
      <c r="C2310" s="223"/>
      <c r="D2310" s="223"/>
      <c r="E2310"/>
      <c r="F2310" s="224"/>
      <c r="G2310"/>
      <c r="H2310"/>
      <c r="I2310" s="225"/>
      <c r="J2310" s="226"/>
      <c r="K2310"/>
      <c r="L2310"/>
      <c r="M2310"/>
      <c r="N2310"/>
      <c r="O2310" s="224"/>
      <c r="P2310"/>
      <c r="Q2310"/>
      <c r="R2310"/>
      <c r="S2310"/>
      <c r="T2310"/>
      <c r="U2310"/>
      <c r="V2310"/>
      <c r="W2310"/>
      <c r="Z2310"/>
      <c r="AC2310" s="228"/>
      <c r="AD2310"/>
    </row>
    <row r="2311" spans="1:31" ht="27.75" x14ac:dyDescent="0.2">
      <c r="A2311" s="222"/>
      <c r="B2311" s="223"/>
      <c r="C2311" s="223"/>
      <c r="D2311" s="223"/>
      <c r="E2311"/>
      <c r="F2311" s="224"/>
      <c r="G2311"/>
      <c r="H2311"/>
      <c r="I2311" s="225"/>
      <c r="J2311" s="226"/>
      <c r="K2311"/>
      <c r="L2311"/>
      <c r="M2311"/>
      <c r="N2311"/>
      <c r="O2311" s="224"/>
      <c r="P2311"/>
      <c r="Q2311"/>
      <c r="R2311"/>
      <c r="S2311"/>
      <c r="T2311"/>
      <c r="U2311"/>
      <c r="V2311"/>
      <c r="W2311"/>
      <c r="Z2311"/>
      <c r="AC2311" s="228"/>
      <c r="AD2311"/>
    </row>
    <row r="2312" spans="1:31" ht="27.75" x14ac:dyDescent="0.2">
      <c r="A2312" s="222"/>
      <c r="B2312" s="223"/>
      <c r="C2312" s="223"/>
      <c r="D2312" s="223"/>
      <c r="E2312"/>
      <c r="F2312" s="224"/>
      <c r="G2312"/>
      <c r="H2312"/>
      <c r="I2312" s="225"/>
      <c r="J2312" s="226"/>
      <c r="K2312"/>
      <c r="L2312"/>
      <c r="M2312"/>
      <c r="N2312"/>
      <c r="O2312" s="224"/>
      <c r="P2312"/>
      <c r="Q2312"/>
      <c r="R2312"/>
      <c r="S2312"/>
      <c r="T2312"/>
      <c r="U2312"/>
      <c r="V2312"/>
      <c r="W2312"/>
      <c r="Z2312"/>
      <c r="AC2312" s="228"/>
      <c r="AD2312"/>
    </row>
    <row r="2313" spans="1:31" ht="27.75" x14ac:dyDescent="0.2">
      <c r="A2313" s="222"/>
      <c r="B2313" s="223"/>
      <c r="C2313" s="223"/>
      <c r="D2313" s="223"/>
      <c r="E2313"/>
      <c r="F2313" s="224"/>
      <c r="G2313"/>
      <c r="H2313"/>
      <c r="I2313" s="225"/>
      <c r="J2313" s="226"/>
      <c r="K2313"/>
      <c r="L2313"/>
      <c r="M2313"/>
      <c r="N2313"/>
      <c r="O2313" s="224"/>
      <c r="P2313"/>
      <c r="Q2313"/>
      <c r="R2313"/>
      <c r="S2313"/>
      <c r="T2313"/>
      <c r="U2313"/>
      <c r="V2313"/>
      <c r="W2313"/>
      <c r="Z2313"/>
      <c r="AC2313" s="228"/>
      <c r="AD2313"/>
    </row>
    <row r="2314" spans="1:31" ht="27.75" x14ac:dyDescent="0.2">
      <c r="A2314" s="222"/>
      <c r="B2314" s="223"/>
      <c r="C2314" s="223"/>
      <c r="D2314" s="223"/>
      <c r="E2314"/>
      <c r="F2314" s="224"/>
      <c r="G2314"/>
      <c r="H2314"/>
      <c r="I2314" s="225"/>
      <c r="J2314" s="226"/>
      <c r="K2314"/>
      <c r="L2314"/>
      <c r="M2314"/>
      <c r="N2314"/>
      <c r="O2314" s="224"/>
      <c r="P2314"/>
      <c r="Q2314"/>
      <c r="R2314"/>
      <c r="S2314"/>
      <c r="T2314"/>
      <c r="U2314"/>
      <c r="V2314"/>
      <c r="W2314"/>
      <c r="Z2314"/>
      <c r="AC2314" s="228"/>
      <c r="AD2314"/>
    </row>
    <row r="2315" spans="1:31" ht="27.75" x14ac:dyDescent="0.2">
      <c r="A2315" s="222"/>
      <c r="B2315" s="223"/>
      <c r="C2315" s="223"/>
      <c r="D2315" s="223"/>
      <c r="E2315"/>
      <c r="F2315" s="224"/>
      <c r="G2315"/>
      <c r="H2315"/>
      <c r="I2315" s="225"/>
      <c r="J2315" s="226"/>
      <c r="K2315"/>
      <c r="L2315"/>
      <c r="M2315"/>
      <c r="N2315"/>
      <c r="O2315" s="224"/>
      <c r="P2315"/>
      <c r="Q2315"/>
      <c r="R2315"/>
      <c r="S2315"/>
      <c r="T2315"/>
      <c r="U2315"/>
      <c r="V2315"/>
      <c r="W2315"/>
      <c r="Z2315"/>
      <c r="AC2315" s="228"/>
      <c r="AD2315"/>
    </row>
    <row r="2316" spans="1:31" ht="27.75" x14ac:dyDescent="0.2">
      <c r="A2316" s="222">
        <v>216168</v>
      </c>
      <c r="B2316" s="223" t="s">
        <v>1013</v>
      </c>
      <c r="C2316" s="223" t="s">
        <v>2159</v>
      </c>
      <c r="D2316" s="223" t="s">
        <v>513</v>
      </c>
      <c r="E2316" t="s">
        <v>374</v>
      </c>
      <c r="F2316" s="224">
        <v>33808</v>
      </c>
      <c r="G2316" t="s">
        <v>789</v>
      </c>
      <c r="H2316" t="s">
        <v>375</v>
      </c>
      <c r="I2316" s="225" t="s">
        <v>61</v>
      </c>
      <c r="J2316" s="226" t="s">
        <v>376</v>
      </c>
      <c r="K2316">
        <v>2014</v>
      </c>
      <c r="L2316" t="s">
        <v>354</v>
      </c>
      <c r="M2316"/>
      <c r="N2316"/>
      <c r="O2316" s="224"/>
      <c r="P2316"/>
      <c r="Q2316"/>
      <c r="R2316"/>
      <c r="S2316"/>
      <c r="T2316"/>
      <c r="U2316"/>
      <c r="V2316"/>
      <c r="W2316"/>
      <c r="Z2316"/>
      <c r="AC2316" s="227"/>
      <c r="AD2316"/>
      <c r="AE2316" s="53">
        <v>6</v>
      </c>
    </row>
    <row r="2317" spans="1:31" ht="27.75" x14ac:dyDescent="0.2">
      <c r="A2317" s="222"/>
      <c r="B2317" s="223"/>
      <c r="C2317" s="223"/>
      <c r="D2317" s="223"/>
      <c r="E2317"/>
      <c r="F2317" s="224"/>
      <c r="G2317"/>
      <c r="H2317"/>
      <c r="I2317" s="225"/>
      <c r="J2317" s="226"/>
      <c r="K2317"/>
      <c r="L2317"/>
      <c r="M2317"/>
      <c r="N2317"/>
      <c r="O2317" s="224"/>
      <c r="P2317"/>
      <c r="Q2317"/>
      <c r="R2317"/>
      <c r="S2317"/>
      <c r="T2317"/>
      <c r="U2317"/>
      <c r="V2317"/>
      <c r="W2317"/>
      <c r="Z2317"/>
      <c r="AC2317" s="228"/>
      <c r="AD2317"/>
    </row>
    <row r="2318" spans="1:31" ht="27.75" x14ac:dyDescent="0.2">
      <c r="A2318" s="222">
        <v>216170</v>
      </c>
      <c r="B2318" s="223" t="s">
        <v>1004</v>
      </c>
      <c r="C2318" s="223" t="s">
        <v>68</v>
      </c>
      <c r="D2318" s="223" t="s">
        <v>290</v>
      </c>
      <c r="E2318" t="s">
        <v>374</v>
      </c>
      <c r="F2318" s="224">
        <v>33600</v>
      </c>
      <c r="G2318" t="s">
        <v>798</v>
      </c>
      <c r="H2318" t="s">
        <v>375</v>
      </c>
      <c r="I2318" s="225" t="s">
        <v>61</v>
      </c>
      <c r="J2318" s="226" t="s">
        <v>376</v>
      </c>
      <c r="K2318">
        <v>2009</v>
      </c>
      <c r="L2318" t="s">
        <v>367</v>
      </c>
      <c r="M2318"/>
      <c r="N2318"/>
      <c r="O2318" s="224"/>
      <c r="P2318"/>
      <c r="Q2318"/>
      <c r="R2318"/>
      <c r="S2318"/>
      <c r="T2318"/>
      <c r="U2318"/>
      <c r="V2318"/>
      <c r="W2318"/>
      <c r="Z2318"/>
      <c r="AC2318" s="228"/>
      <c r="AD2318"/>
      <c r="AE2318" s="53">
        <v>6</v>
      </c>
    </row>
    <row r="2319" spans="1:31" ht="27.75" x14ac:dyDescent="0.2">
      <c r="A2319" s="222"/>
      <c r="B2319" s="223"/>
      <c r="C2319" s="223"/>
      <c r="D2319" s="223"/>
      <c r="E2319"/>
      <c r="F2319" s="224"/>
      <c r="G2319"/>
      <c r="H2319"/>
      <c r="I2319" s="225"/>
      <c r="J2319" s="226"/>
      <c r="K2319"/>
      <c r="L2319"/>
      <c r="M2319"/>
      <c r="N2319"/>
      <c r="O2319" s="224"/>
      <c r="P2319"/>
      <c r="Q2319"/>
      <c r="R2319"/>
      <c r="S2319"/>
      <c r="T2319"/>
      <c r="U2319"/>
      <c r="V2319"/>
      <c r="W2319"/>
      <c r="Z2319"/>
      <c r="AC2319" s="228"/>
      <c r="AD2319"/>
    </row>
    <row r="2320" spans="1:31" ht="27.75" x14ac:dyDescent="0.2">
      <c r="A2320" s="222"/>
      <c r="B2320" s="223"/>
      <c r="C2320" s="223"/>
      <c r="D2320" s="223"/>
      <c r="E2320"/>
      <c r="F2320" s="224"/>
      <c r="G2320"/>
      <c r="H2320"/>
      <c r="I2320" s="225"/>
      <c r="J2320" s="226"/>
      <c r="K2320"/>
      <c r="L2320"/>
      <c r="M2320"/>
      <c r="N2320"/>
      <c r="O2320" s="224"/>
      <c r="P2320"/>
      <c r="Q2320"/>
      <c r="R2320"/>
      <c r="S2320"/>
      <c r="T2320"/>
      <c r="U2320"/>
      <c r="V2320"/>
      <c r="W2320"/>
      <c r="Z2320"/>
      <c r="AC2320" s="228"/>
      <c r="AD2320"/>
    </row>
    <row r="2321" spans="1:31" ht="27.75" x14ac:dyDescent="0.2">
      <c r="A2321" s="222"/>
      <c r="B2321" s="223"/>
      <c r="C2321" s="223"/>
      <c r="D2321" s="223"/>
      <c r="E2321"/>
      <c r="F2321" s="224"/>
      <c r="G2321"/>
      <c r="H2321"/>
      <c r="I2321" s="225"/>
      <c r="J2321" s="226"/>
      <c r="K2321"/>
      <c r="L2321"/>
      <c r="M2321"/>
      <c r="N2321"/>
      <c r="O2321" s="224"/>
      <c r="P2321"/>
      <c r="Q2321"/>
      <c r="R2321"/>
      <c r="S2321"/>
      <c r="T2321"/>
      <c r="U2321"/>
      <c r="V2321"/>
      <c r="W2321"/>
      <c r="Z2321"/>
      <c r="AC2321" s="228"/>
      <c r="AD2321"/>
    </row>
    <row r="2322" spans="1:31" ht="27.75" x14ac:dyDescent="0.2">
      <c r="A2322" s="222"/>
      <c r="B2322" s="223"/>
      <c r="C2322" s="223"/>
      <c r="D2322" s="223"/>
      <c r="E2322"/>
      <c r="F2322" s="224"/>
      <c r="G2322"/>
      <c r="H2322"/>
      <c r="I2322" s="225"/>
      <c r="J2322" s="226"/>
      <c r="K2322"/>
      <c r="L2322"/>
      <c r="M2322"/>
      <c r="N2322"/>
      <c r="O2322" s="224"/>
      <c r="P2322"/>
      <c r="Q2322"/>
      <c r="R2322"/>
      <c r="S2322"/>
      <c r="T2322"/>
      <c r="U2322"/>
      <c r="V2322"/>
      <c r="W2322"/>
      <c r="Z2322"/>
      <c r="AC2322" s="228"/>
      <c r="AD2322"/>
    </row>
    <row r="2323" spans="1:31" ht="27.75" x14ac:dyDescent="0.2">
      <c r="A2323" s="222"/>
      <c r="B2323" s="223"/>
      <c r="C2323" s="223"/>
      <c r="D2323" s="223"/>
      <c r="E2323"/>
      <c r="F2323" s="224"/>
      <c r="G2323"/>
      <c r="H2323"/>
      <c r="I2323" s="225"/>
      <c r="J2323" s="226"/>
      <c r="K2323"/>
      <c r="L2323"/>
      <c r="M2323"/>
      <c r="N2323"/>
      <c r="O2323" s="224"/>
      <c r="P2323"/>
      <c r="Q2323"/>
      <c r="R2323"/>
      <c r="S2323"/>
      <c r="T2323"/>
      <c r="U2323"/>
      <c r="V2323"/>
      <c r="W2323"/>
      <c r="Z2323"/>
      <c r="AC2323" s="228"/>
      <c r="AD2323"/>
    </row>
    <row r="2324" spans="1:31" ht="27.75" x14ac:dyDescent="0.2">
      <c r="A2324" s="222"/>
      <c r="B2324" s="223"/>
      <c r="C2324" s="223"/>
      <c r="D2324" s="223"/>
      <c r="E2324"/>
      <c r="F2324" s="224"/>
      <c r="G2324"/>
      <c r="H2324"/>
      <c r="I2324" s="225"/>
      <c r="J2324" s="226"/>
      <c r="K2324"/>
      <c r="L2324"/>
      <c r="M2324"/>
      <c r="N2324"/>
      <c r="O2324" s="224"/>
      <c r="P2324"/>
      <c r="Q2324"/>
      <c r="R2324"/>
      <c r="S2324"/>
      <c r="T2324"/>
      <c r="U2324"/>
      <c r="V2324"/>
      <c r="W2324"/>
      <c r="Z2324"/>
      <c r="AC2324" s="228"/>
      <c r="AD2324"/>
    </row>
    <row r="2325" spans="1:31" ht="27.75" x14ac:dyDescent="0.2">
      <c r="A2325" s="222"/>
      <c r="B2325" s="223"/>
      <c r="C2325" s="223"/>
      <c r="D2325" s="223"/>
      <c r="E2325"/>
      <c r="F2325" s="224"/>
      <c r="G2325"/>
      <c r="H2325"/>
      <c r="I2325" s="225"/>
      <c r="J2325" s="226"/>
      <c r="K2325"/>
      <c r="L2325"/>
      <c r="M2325"/>
      <c r="N2325"/>
      <c r="O2325" s="224"/>
      <c r="P2325"/>
      <c r="Q2325"/>
      <c r="R2325"/>
      <c r="S2325"/>
      <c r="T2325"/>
      <c r="U2325"/>
      <c r="V2325"/>
      <c r="W2325"/>
      <c r="Z2325"/>
      <c r="AC2325" s="228"/>
      <c r="AD2325"/>
    </row>
    <row r="2326" spans="1:31" ht="27.75" x14ac:dyDescent="0.2">
      <c r="A2326" s="222"/>
      <c r="B2326" s="223"/>
      <c r="C2326" s="223"/>
      <c r="D2326" s="223"/>
      <c r="E2326"/>
      <c r="F2326" s="224"/>
      <c r="G2326"/>
      <c r="H2326"/>
      <c r="I2326" s="225"/>
      <c r="J2326" s="226"/>
      <c r="K2326"/>
      <c r="L2326"/>
      <c r="M2326"/>
      <c r="N2326"/>
      <c r="O2326" s="224"/>
      <c r="P2326"/>
      <c r="Q2326"/>
      <c r="R2326"/>
      <c r="S2326"/>
      <c r="T2326"/>
      <c r="U2326"/>
      <c r="V2326"/>
      <c r="W2326"/>
      <c r="Z2326"/>
      <c r="AC2326" s="228"/>
      <c r="AD2326"/>
    </row>
    <row r="2327" spans="1:31" ht="27.75" x14ac:dyDescent="0.2">
      <c r="A2327" s="222"/>
      <c r="B2327" s="223"/>
      <c r="C2327" s="223"/>
      <c r="D2327" s="223"/>
      <c r="E2327"/>
      <c r="F2327" s="224"/>
      <c r="G2327"/>
      <c r="H2327"/>
      <c r="I2327" s="225"/>
      <c r="J2327" s="226"/>
      <c r="K2327"/>
      <c r="L2327"/>
      <c r="M2327"/>
      <c r="N2327"/>
      <c r="O2327" s="224"/>
      <c r="P2327"/>
      <c r="Q2327"/>
      <c r="R2327"/>
      <c r="S2327"/>
      <c r="T2327"/>
      <c r="U2327"/>
      <c r="V2327"/>
      <c r="W2327"/>
      <c r="Z2327"/>
      <c r="AC2327" s="228"/>
      <c r="AD2327"/>
    </row>
    <row r="2328" spans="1:31" ht="27.75" x14ac:dyDescent="0.2">
      <c r="A2328" s="222"/>
      <c r="B2328" s="223"/>
      <c r="C2328" s="223"/>
      <c r="D2328" s="223"/>
      <c r="E2328"/>
      <c r="F2328" s="224"/>
      <c r="G2328"/>
      <c r="H2328"/>
      <c r="I2328" s="225"/>
      <c r="J2328" s="226"/>
      <c r="K2328"/>
      <c r="L2328"/>
      <c r="M2328"/>
      <c r="N2328"/>
      <c r="O2328" s="224"/>
      <c r="P2328"/>
      <c r="Q2328"/>
      <c r="R2328"/>
      <c r="S2328"/>
      <c r="T2328"/>
      <c r="U2328"/>
      <c r="V2328"/>
      <c r="W2328"/>
      <c r="Z2328"/>
      <c r="AC2328" s="228"/>
      <c r="AD2328"/>
    </row>
    <row r="2329" spans="1:31" ht="27.75" x14ac:dyDescent="0.2">
      <c r="A2329" s="222"/>
      <c r="B2329" s="223"/>
      <c r="C2329" s="223"/>
      <c r="D2329" s="223"/>
      <c r="E2329"/>
      <c r="F2329" s="224"/>
      <c r="G2329"/>
      <c r="H2329"/>
      <c r="I2329" s="225"/>
      <c r="J2329" s="226"/>
      <c r="K2329"/>
      <c r="L2329"/>
      <c r="M2329"/>
      <c r="N2329"/>
      <c r="O2329" s="224"/>
      <c r="P2329"/>
      <c r="Q2329"/>
      <c r="R2329"/>
      <c r="S2329"/>
      <c r="T2329"/>
      <c r="U2329"/>
      <c r="V2329"/>
      <c r="W2329"/>
      <c r="Z2329"/>
      <c r="AC2329" s="228"/>
      <c r="AD2329"/>
    </row>
    <row r="2330" spans="1:31" ht="27.75" x14ac:dyDescent="0.2">
      <c r="A2330" s="222"/>
      <c r="B2330" s="223"/>
      <c r="C2330" s="223"/>
      <c r="D2330" s="223"/>
      <c r="E2330"/>
      <c r="F2330" s="224"/>
      <c r="G2330"/>
      <c r="H2330"/>
      <c r="I2330" s="225"/>
      <c r="J2330" s="226"/>
      <c r="K2330"/>
      <c r="L2330"/>
      <c r="M2330"/>
      <c r="N2330"/>
      <c r="O2330" s="224"/>
      <c r="P2330"/>
      <c r="Q2330"/>
      <c r="R2330"/>
      <c r="S2330"/>
      <c r="T2330"/>
      <c r="U2330"/>
      <c r="V2330"/>
      <c r="W2330"/>
      <c r="Z2330"/>
      <c r="AC2330" s="228"/>
      <c r="AD2330"/>
    </row>
    <row r="2331" spans="1:31" ht="27.75" x14ac:dyDescent="0.2">
      <c r="A2331" s="222"/>
      <c r="B2331" s="223"/>
      <c r="C2331" s="223"/>
      <c r="D2331" s="223"/>
      <c r="E2331"/>
      <c r="F2331" s="224"/>
      <c r="G2331"/>
      <c r="H2331"/>
      <c r="I2331" s="225"/>
      <c r="J2331" s="226"/>
      <c r="K2331"/>
      <c r="L2331"/>
      <c r="M2331"/>
      <c r="N2331"/>
      <c r="O2331" s="224"/>
      <c r="P2331"/>
      <c r="Q2331"/>
      <c r="R2331"/>
      <c r="S2331"/>
      <c r="T2331"/>
      <c r="U2331"/>
      <c r="V2331"/>
      <c r="W2331"/>
      <c r="Z2331"/>
      <c r="AC2331" s="228"/>
      <c r="AD2331"/>
    </row>
    <row r="2332" spans="1:31" ht="27.75" x14ac:dyDescent="0.2">
      <c r="A2332" s="222">
        <v>216185</v>
      </c>
      <c r="B2332" s="223" t="s">
        <v>976</v>
      </c>
      <c r="C2332" s="223" t="s">
        <v>152</v>
      </c>
      <c r="D2332" s="223" t="s">
        <v>324</v>
      </c>
      <c r="E2332" t="s">
        <v>374</v>
      </c>
      <c r="F2332" s="224">
        <v>32782</v>
      </c>
      <c r="G2332" t="s">
        <v>789</v>
      </c>
      <c r="H2332" t="s">
        <v>375</v>
      </c>
      <c r="I2332" s="225" t="s">
        <v>61</v>
      </c>
      <c r="J2332" s="226">
        <v>0</v>
      </c>
      <c r="K2332">
        <v>0</v>
      </c>
      <c r="L2332">
        <v>0</v>
      </c>
      <c r="M2332"/>
      <c r="N2332"/>
      <c r="O2332" s="224"/>
      <c r="P2332"/>
      <c r="Q2332"/>
      <c r="R2332"/>
      <c r="S2332"/>
      <c r="T2332"/>
      <c r="U2332"/>
      <c r="V2332"/>
      <c r="W2332"/>
      <c r="Z2332"/>
      <c r="AC2332" s="228"/>
      <c r="AD2332"/>
      <c r="AE2332" s="53">
        <v>5</v>
      </c>
    </row>
    <row r="2333" spans="1:31" ht="27.75" x14ac:dyDescent="0.2">
      <c r="A2333" s="222"/>
      <c r="B2333" s="223"/>
      <c r="C2333" s="223"/>
      <c r="D2333" s="223"/>
      <c r="E2333"/>
      <c r="F2333" s="224"/>
      <c r="G2333"/>
      <c r="H2333"/>
      <c r="I2333" s="225"/>
      <c r="J2333" s="226"/>
      <c r="K2333"/>
      <c r="L2333"/>
      <c r="M2333"/>
      <c r="N2333"/>
      <c r="O2333" s="224"/>
      <c r="P2333"/>
      <c r="Q2333"/>
      <c r="R2333"/>
      <c r="S2333"/>
      <c r="T2333"/>
      <c r="U2333"/>
      <c r="V2333"/>
      <c r="W2333"/>
      <c r="Z2333"/>
      <c r="AC2333" s="228"/>
      <c r="AD2333"/>
    </row>
    <row r="2334" spans="1:31" ht="27.75" x14ac:dyDescent="0.2">
      <c r="A2334" s="222"/>
      <c r="B2334" s="223"/>
      <c r="C2334" s="223"/>
      <c r="D2334" s="223"/>
      <c r="E2334"/>
      <c r="F2334" s="224"/>
      <c r="G2334"/>
      <c r="H2334"/>
      <c r="I2334" s="225"/>
      <c r="J2334" s="226"/>
      <c r="K2334"/>
      <c r="L2334"/>
      <c r="M2334"/>
      <c r="N2334"/>
      <c r="O2334" s="224"/>
      <c r="P2334"/>
      <c r="Q2334"/>
      <c r="R2334"/>
      <c r="S2334"/>
      <c r="T2334"/>
      <c r="U2334"/>
      <c r="V2334"/>
      <c r="W2334"/>
      <c r="Z2334"/>
      <c r="AC2334" s="228"/>
      <c r="AD2334"/>
    </row>
    <row r="2335" spans="1:31" ht="27.75" x14ac:dyDescent="0.2">
      <c r="A2335" s="222"/>
      <c r="B2335" s="223"/>
      <c r="C2335" s="223"/>
      <c r="D2335" s="223"/>
      <c r="E2335"/>
      <c r="F2335" s="224"/>
      <c r="G2335"/>
      <c r="H2335"/>
      <c r="I2335" s="225"/>
      <c r="J2335" s="226"/>
      <c r="K2335"/>
      <c r="L2335"/>
      <c r="M2335"/>
      <c r="N2335"/>
      <c r="O2335" s="224"/>
      <c r="P2335"/>
      <c r="Q2335"/>
      <c r="R2335"/>
      <c r="S2335"/>
      <c r="T2335"/>
      <c r="U2335"/>
      <c r="V2335"/>
      <c r="W2335"/>
      <c r="Z2335"/>
      <c r="AC2335" s="228"/>
      <c r="AD2335"/>
    </row>
    <row r="2336" spans="1:31" ht="27.75" x14ac:dyDescent="0.2">
      <c r="A2336" s="222"/>
      <c r="B2336" s="223"/>
      <c r="C2336" s="223"/>
      <c r="D2336" s="223"/>
      <c r="E2336"/>
      <c r="F2336" s="224"/>
      <c r="G2336"/>
      <c r="H2336"/>
      <c r="I2336" s="225"/>
      <c r="J2336" s="226"/>
      <c r="K2336"/>
      <c r="L2336"/>
      <c r="M2336"/>
      <c r="N2336"/>
      <c r="O2336" s="224"/>
      <c r="P2336"/>
      <c r="Q2336"/>
      <c r="R2336"/>
      <c r="S2336"/>
      <c r="T2336"/>
      <c r="U2336"/>
      <c r="V2336"/>
      <c r="W2336"/>
      <c r="Z2336"/>
      <c r="AC2336" s="228"/>
      <c r="AD2336"/>
    </row>
    <row r="2337" spans="1:31" ht="27.75" x14ac:dyDescent="0.2">
      <c r="A2337" s="222"/>
      <c r="B2337" s="223"/>
      <c r="C2337" s="223"/>
      <c r="D2337" s="223"/>
      <c r="E2337"/>
      <c r="F2337" s="224"/>
      <c r="G2337"/>
      <c r="H2337"/>
      <c r="I2337" s="225"/>
      <c r="J2337" s="226"/>
      <c r="K2337"/>
      <c r="L2337"/>
      <c r="M2337"/>
      <c r="N2337"/>
      <c r="O2337" s="224"/>
      <c r="P2337"/>
      <c r="Q2337"/>
      <c r="R2337"/>
      <c r="S2337"/>
      <c r="T2337"/>
      <c r="U2337"/>
      <c r="V2337"/>
      <c r="W2337"/>
      <c r="Z2337"/>
      <c r="AC2337" s="228"/>
      <c r="AD2337"/>
    </row>
    <row r="2338" spans="1:31" ht="27.75" x14ac:dyDescent="0.2">
      <c r="A2338" s="222"/>
      <c r="B2338" s="223"/>
      <c r="C2338" s="223"/>
      <c r="D2338" s="223"/>
      <c r="E2338"/>
      <c r="F2338" s="224"/>
      <c r="G2338"/>
      <c r="H2338"/>
      <c r="I2338" s="225"/>
      <c r="J2338" s="226"/>
      <c r="K2338"/>
      <c r="L2338"/>
      <c r="M2338"/>
      <c r="N2338"/>
      <c r="O2338" s="224"/>
      <c r="P2338"/>
      <c r="Q2338"/>
      <c r="R2338"/>
      <c r="S2338"/>
      <c r="T2338"/>
      <c r="U2338"/>
      <c r="V2338"/>
      <c r="W2338"/>
      <c r="Z2338"/>
      <c r="AC2338" s="228"/>
      <c r="AD2338"/>
    </row>
    <row r="2339" spans="1:31" ht="27.75" x14ac:dyDescent="0.2">
      <c r="A2339" s="222"/>
      <c r="B2339" s="223"/>
      <c r="C2339" s="223"/>
      <c r="D2339" s="223"/>
      <c r="E2339"/>
      <c r="F2339" s="224"/>
      <c r="G2339"/>
      <c r="H2339"/>
      <c r="I2339" s="225"/>
      <c r="J2339" s="226"/>
      <c r="K2339"/>
      <c r="L2339"/>
      <c r="M2339"/>
      <c r="N2339"/>
      <c r="O2339" s="224"/>
      <c r="P2339"/>
      <c r="Q2339"/>
      <c r="R2339"/>
      <c r="S2339"/>
      <c r="T2339"/>
      <c r="U2339"/>
      <c r="V2339"/>
      <c r="W2339"/>
      <c r="Z2339"/>
      <c r="AC2339" s="228"/>
      <c r="AD2339"/>
    </row>
    <row r="2340" spans="1:31" ht="27.75" x14ac:dyDescent="0.2">
      <c r="A2340" s="222"/>
      <c r="B2340" s="223"/>
      <c r="C2340" s="223"/>
      <c r="D2340" s="223"/>
      <c r="E2340"/>
      <c r="F2340" s="224"/>
      <c r="G2340"/>
      <c r="H2340"/>
      <c r="I2340" s="225"/>
      <c r="J2340" s="226"/>
      <c r="K2340"/>
      <c r="L2340"/>
      <c r="M2340"/>
      <c r="N2340"/>
      <c r="O2340" s="224"/>
      <c r="P2340"/>
      <c r="Q2340"/>
      <c r="R2340"/>
      <c r="S2340"/>
      <c r="T2340"/>
      <c r="U2340"/>
      <c r="V2340"/>
      <c r="W2340"/>
      <c r="Z2340"/>
      <c r="AC2340" s="228"/>
      <c r="AD2340"/>
    </row>
    <row r="2341" spans="1:31" ht="27.75" x14ac:dyDescent="0.2">
      <c r="A2341" s="222"/>
      <c r="B2341" s="223"/>
      <c r="C2341" s="223"/>
      <c r="D2341" s="223"/>
      <c r="E2341"/>
      <c r="F2341" s="224"/>
      <c r="G2341"/>
      <c r="H2341"/>
      <c r="I2341" s="225"/>
      <c r="J2341" s="226"/>
      <c r="K2341"/>
      <c r="L2341"/>
      <c r="M2341"/>
      <c r="N2341"/>
      <c r="O2341" s="224"/>
      <c r="P2341"/>
      <c r="Q2341"/>
      <c r="R2341"/>
      <c r="S2341"/>
      <c r="T2341"/>
      <c r="U2341"/>
      <c r="V2341"/>
      <c r="W2341"/>
      <c r="Z2341"/>
      <c r="AC2341" s="228"/>
      <c r="AD2341"/>
    </row>
    <row r="2342" spans="1:31" ht="27.75" x14ac:dyDescent="0.2">
      <c r="A2342" s="222"/>
      <c r="B2342" s="223"/>
      <c r="C2342" s="223"/>
      <c r="D2342" s="223"/>
      <c r="E2342"/>
      <c r="F2342" s="224"/>
      <c r="G2342"/>
      <c r="H2342"/>
      <c r="I2342" s="225"/>
      <c r="J2342" s="226"/>
      <c r="K2342"/>
      <c r="L2342"/>
      <c r="M2342"/>
      <c r="N2342"/>
      <c r="O2342" s="224"/>
      <c r="P2342"/>
      <c r="Q2342"/>
      <c r="R2342"/>
      <c r="S2342"/>
      <c r="T2342"/>
      <c r="U2342"/>
      <c r="V2342"/>
      <c r="W2342"/>
      <c r="Z2342"/>
      <c r="AC2342" s="228"/>
      <c r="AD2342"/>
    </row>
    <row r="2343" spans="1:31" ht="27.75" x14ac:dyDescent="0.2">
      <c r="A2343" s="222"/>
      <c r="B2343" s="223"/>
      <c r="C2343" s="223"/>
      <c r="D2343" s="223"/>
      <c r="E2343"/>
      <c r="F2343" s="224"/>
      <c r="G2343"/>
      <c r="H2343"/>
      <c r="I2343" s="225"/>
      <c r="J2343" s="226"/>
      <c r="K2343"/>
      <c r="L2343"/>
      <c r="M2343"/>
      <c r="N2343"/>
      <c r="O2343" s="224"/>
      <c r="P2343"/>
      <c r="Q2343"/>
      <c r="R2343"/>
      <c r="S2343"/>
      <c r="T2343"/>
      <c r="U2343"/>
      <c r="V2343"/>
      <c r="W2343"/>
      <c r="Z2343"/>
      <c r="AC2343" s="228"/>
      <c r="AD2343"/>
    </row>
    <row r="2344" spans="1:31" ht="27.75" x14ac:dyDescent="0.2">
      <c r="A2344" s="222"/>
      <c r="B2344" s="223"/>
      <c r="C2344" s="223"/>
      <c r="D2344" s="223"/>
      <c r="E2344"/>
      <c r="F2344" s="224"/>
      <c r="G2344"/>
      <c r="H2344"/>
      <c r="I2344" s="225"/>
      <c r="J2344" s="226"/>
      <c r="K2344"/>
      <c r="L2344"/>
      <c r="M2344"/>
      <c r="N2344"/>
      <c r="O2344" s="224"/>
      <c r="P2344"/>
      <c r="Q2344"/>
      <c r="R2344"/>
      <c r="S2344"/>
      <c r="T2344"/>
      <c r="U2344"/>
      <c r="V2344"/>
      <c r="W2344"/>
      <c r="Z2344"/>
      <c r="AC2344" s="228"/>
      <c r="AD2344"/>
    </row>
    <row r="2345" spans="1:31" ht="27.75" x14ac:dyDescent="0.2">
      <c r="A2345" s="222"/>
      <c r="B2345" s="223"/>
      <c r="C2345" s="223"/>
      <c r="D2345" s="223"/>
      <c r="E2345"/>
      <c r="F2345" s="224"/>
      <c r="G2345"/>
      <c r="H2345"/>
      <c r="I2345" s="225"/>
      <c r="J2345" s="226"/>
      <c r="K2345"/>
      <c r="L2345"/>
      <c r="M2345"/>
      <c r="N2345"/>
      <c r="O2345" s="224"/>
      <c r="P2345"/>
      <c r="Q2345"/>
      <c r="R2345"/>
      <c r="S2345"/>
      <c r="T2345"/>
      <c r="U2345"/>
      <c r="V2345"/>
      <c r="W2345"/>
      <c r="Z2345"/>
      <c r="AC2345" s="228"/>
      <c r="AD2345"/>
    </row>
    <row r="2346" spans="1:31" ht="27.75" x14ac:dyDescent="0.2">
      <c r="A2346" s="222">
        <v>216200</v>
      </c>
      <c r="B2346" s="223" t="s">
        <v>946</v>
      </c>
      <c r="C2346" s="223" t="s">
        <v>423</v>
      </c>
      <c r="D2346" s="223" t="s">
        <v>264</v>
      </c>
      <c r="E2346" t="s">
        <v>374</v>
      </c>
      <c r="F2346" s="224" t="e">
        <v>#N/A</v>
      </c>
      <c r="G2346" t="e">
        <v>#N/A</v>
      </c>
      <c r="H2346" t="e">
        <v>#N/A</v>
      </c>
      <c r="I2346" s="225" t="s">
        <v>61</v>
      </c>
      <c r="J2346" s="226"/>
      <c r="K2346"/>
      <c r="L2346"/>
      <c r="M2346"/>
      <c r="N2346"/>
      <c r="O2346" s="224"/>
      <c r="P2346"/>
      <c r="Q2346"/>
      <c r="R2346"/>
      <c r="S2346"/>
      <c r="T2346"/>
      <c r="U2346"/>
      <c r="V2346"/>
      <c r="W2346"/>
      <c r="Z2346"/>
      <c r="AC2346" s="228"/>
      <c r="AD2346"/>
      <c r="AE2346" s="53">
        <v>5</v>
      </c>
    </row>
    <row r="2347" spans="1:31" ht="27.75" x14ac:dyDescent="0.2">
      <c r="A2347" s="222"/>
      <c r="B2347" s="223"/>
      <c r="C2347" s="223"/>
      <c r="D2347" s="223"/>
      <c r="E2347"/>
      <c r="F2347" s="224"/>
      <c r="G2347"/>
      <c r="H2347"/>
      <c r="I2347" s="225"/>
      <c r="J2347" s="226"/>
      <c r="K2347"/>
      <c r="L2347"/>
      <c r="M2347"/>
      <c r="N2347"/>
      <c r="O2347" s="224"/>
      <c r="P2347"/>
      <c r="Q2347"/>
      <c r="R2347"/>
      <c r="S2347"/>
      <c r="T2347"/>
      <c r="U2347"/>
      <c r="V2347"/>
      <c r="W2347"/>
      <c r="Z2347"/>
      <c r="AC2347" s="228"/>
      <c r="AD2347"/>
    </row>
    <row r="2348" spans="1:31" ht="27.75" x14ac:dyDescent="0.2">
      <c r="A2348" s="222"/>
      <c r="B2348" s="223"/>
      <c r="C2348" s="223"/>
      <c r="D2348" s="223"/>
      <c r="E2348"/>
      <c r="F2348" s="224"/>
      <c r="G2348"/>
      <c r="H2348"/>
      <c r="I2348" s="225"/>
      <c r="J2348" s="226"/>
      <c r="K2348"/>
      <c r="L2348"/>
      <c r="M2348"/>
      <c r="N2348"/>
      <c r="O2348" s="224"/>
      <c r="P2348"/>
      <c r="Q2348"/>
      <c r="R2348"/>
      <c r="S2348"/>
      <c r="T2348"/>
      <c r="U2348"/>
      <c r="V2348"/>
      <c r="W2348"/>
      <c r="Z2348"/>
      <c r="AC2348" s="228"/>
      <c r="AD2348"/>
    </row>
    <row r="2349" spans="1:31" ht="27.75" x14ac:dyDescent="0.2">
      <c r="A2349" s="222">
        <v>216203</v>
      </c>
      <c r="B2349" s="223" t="s">
        <v>870</v>
      </c>
      <c r="C2349" s="223" t="s">
        <v>160</v>
      </c>
      <c r="D2349" s="223" t="s">
        <v>281</v>
      </c>
      <c r="E2349" t="s">
        <v>374</v>
      </c>
      <c r="F2349" s="224">
        <v>36636</v>
      </c>
      <c r="G2349" t="s">
        <v>352</v>
      </c>
      <c r="H2349" t="s">
        <v>375</v>
      </c>
      <c r="I2349" s="225" t="s">
        <v>61</v>
      </c>
      <c r="J2349" s="226" t="s">
        <v>376</v>
      </c>
      <c r="K2349">
        <v>2018</v>
      </c>
      <c r="L2349" t="s">
        <v>352</v>
      </c>
      <c r="M2349"/>
      <c r="N2349"/>
      <c r="O2349" s="224"/>
      <c r="P2349"/>
      <c r="Q2349"/>
      <c r="R2349"/>
      <c r="S2349"/>
      <c r="T2349"/>
      <c r="U2349"/>
      <c r="V2349"/>
      <c r="W2349"/>
      <c r="Z2349"/>
      <c r="AC2349" s="227"/>
      <c r="AD2349"/>
      <c r="AE2349" s="53">
        <v>6</v>
      </c>
    </row>
    <row r="2350" spans="1:31" ht="27.75" x14ac:dyDescent="0.2">
      <c r="A2350" s="222"/>
      <c r="B2350" s="223"/>
      <c r="C2350" s="223"/>
      <c r="D2350" s="223"/>
      <c r="E2350"/>
      <c r="F2350" s="224"/>
      <c r="G2350"/>
      <c r="H2350"/>
      <c r="I2350" s="225"/>
      <c r="J2350" s="226"/>
      <c r="K2350"/>
      <c r="L2350"/>
      <c r="M2350"/>
      <c r="N2350"/>
      <c r="O2350" s="224"/>
      <c r="P2350"/>
      <c r="Q2350"/>
      <c r="R2350"/>
      <c r="S2350"/>
      <c r="T2350"/>
      <c r="U2350"/>
      <c r="V2350"/>
      <c r="W2350"/>
      <c r="Z2350"/>
      <c r="AC2350" s="228"/>
      <c r="AD2350"/>
    </row>
    <row r="2351" spans="1:31" ht="27.75" x14ac:dyDescent="0.2">
      <c r="A2351" s="222"/>
      <c r="B2351" s="223"/>
      <c r="C2351" s="223"/>
      <c r="D2351" s="223"/>
      <c r="E2351"/>
      <c r="F2351" s="224"/>
      <c r="G2351"/>
      <c r="H2351"/>
      <c r="I2351" s="225"/>
      <c r="J2351" s="226"/>
      <c r="K2351"/>
      <c r="L2351"/>
      <c r="M2351"/>
      <c r="N2351"/>
      <c r="O2351" s="224"/>
      <c r="P2351"/>
      <c r="Q2351"/>
      <c r="R2351"/>
      <c r="S2351"/>
      <c r="T2351"/>
      <c r="U2351"/>
      <c r="V2351"/>
      <c r="W2351"/>
      <c r="Z2351"/>
      <c r="AC2351" s="228"/>
      <c r="AD2351"/>
    </row>
    <row r="2352" spans="1:31" ht="27.75" x14ac:dyDescent="0.2">
      <c r="A2352" s="222"/>
      <c r="B2352" s="223"/>
      <c r="C2352" s="223"/>
      <c r="D2352" s="223"/>
      <c r="E2352"/>
      <c r="F2352" s="224"/>
      <c r="G2352"/>
      <c r="H2352"/>
      <c r="I2352" s="225"/>
      <c r="J2352" s="226"/>
      <c r="K2352"/>
      <c r="L2352"/>
      <c r="M2352"/>
      <c r="N2352"/>
      <c r="O2352" s="224"/>
      <c r="P2352"/>
      <c r="Q2352"/>
      <c r="R2352"/>
      <c r="S2352"/>
      <c r="T2352"/>
      <c r="U2352"/>
      <c r="V2352"/>
      <c r="W2352"/>
      <c r="Z2352"/>
      <c r="AC2352" s="228"/>
      <c r="AD2352"/>
    </row>
    <row r="2353" spans="1:30" ht="27.75" x14ac:dyDescent="0.2">
      <c r="A2353" s="222"/>
      <c r="B2353" s="223"/>
      <c r="C2353" s="223"/>
      <c r="D2353" s="223"/>
      <c r="E2353"/>
      <c r="F2353" s="224"/>
      <c r="G2353"/>
      <c r="H2353"/>
      <c r="I2353" s="225"/>
      <c r="J2353" s="226"/>
      <c r="K2353"/>
      <c r="L2353"/>
      <c r="M2353"/>
      <c r="N2353"/>
      <c r="O2353" s="224"/>
      <c r="P2353"/>
      <c r="Q2353"/>
      <c r="R2353"/>
      <c r="S2353"/>
      <c r="T2353"/>
      <c r="U2353"/>
      <c r="V2353"/>
      <c r="W2353"/>
      <c r="Z2353"/>
      <c r="AC2353" s="228"/>
      <c r="AD2353"/>
    </row>
    <row r="2354" spans="1:30" ht="27.75" x14ac:dyDescent="0.2">
      <c r="A2354" s="222"/>
      <c r="B2354" s="223"/>
      <c r="C2354" s="223"/>
      <c r="D2354" s="223"/>
      <c r="E2354"/>
      <c r="F2354" s="224"/>
      <c r="G2354"/>
      <c r="H2354"/>
      <c r="I2354" s="225"/>
      <c r="J2354" s="226"/>
      <c r="K2354"/>
      <c r="L2354"/>
      <c r="M2354"/>
      <c r="N2354"/>
      <c r="O2354" s="224"/>
      <c r="P2354"/>
      <c r="Q2354"/>
      <c r="R2354"/>
      <c r="S2354"/>
      <c r="T2354"/>
      <c r="U2354"/>
      <c r="V2354"/>
      <c r="W2354"/>
      <c r="Z2354"/>
      <c r="AC2354" s="228"/>
      <c r="AD2354"/>
    </row>
    <row r="2355" spans="1:30" ht="27.75" x14ac:dyDescent="0.2">
      <c r="A2355" s="222"/>
      <c r="B2355" s="223"/>
      <c r="C2355" s="223"/>
      <c r="D2355" s="223"/>
      <c r="E2355"/>
      <c r="F2355" s="224"/>
      <c r="G2355"/>
      <c r="H2355"/>
      <c r="I2355" s="225"/>
      <c r="J2355" s="226"/>
      <c r="K2355"/>
      <c r="L2355"/>
      <c r="M2355"/>
      <c r="N2355"/>
      <c r="O2355" s="224"/>
      <c r="P2355"/>
      <c r="Q2355"/>
      <c r="R2355"/>
      <c r="S2355"/>
      <c r="T2355"/>
      <c r="U2355"/>
      <c r="V2355"/>
      <c r="W2355"/>
      <c r="Z2355"/>
      <c r="AC2355" s="228"/>
      <c r="AD2355"/>
    </row>
    <row r="2356" spans="1:30" ht="27.75" x14ac:dyDescent="0.2">
      <c r="A2356" s="222"/>
      <c r="B2356" s="223"/>
      <c r="C2356" s="223"/>
      <c r="D2356" s="223"/>
      <c r="E2356"/>
      <c r="F2356" s="224"/>
      <c r="G2356"/>
      <c r="H2356"/>
      <c r="I2356" s="225"/>
      <c r="J2356" s="226"/>
      <c r="K2356"/>
      <c r="L2356"/>
      <c r="M2356"/>
      <c r="N2356"/>
      <c r="O2356" s="224"/>
      <c r="P2356"/>
      <c r="Q2356"/>
      <c r="R2356"/>
      <c r="S2356"/>
      <c r="T2356"/>
      <c r="U2356"/>
      <c r="V2356"/>
      <c r="W2356"/>
      <c r="Z2356"/>
      <c r="AC2356" s="228"/>
      <c r="AD2356"/>
    </row>
    <row r="2357" spans="1:30" ht="27.75" x14ac:dyDescent="0.2">
      <c r="A2357" s="222"/>
      <c r="B2357" s="223"/>
      <c r="C2357" s="223"/>
      <c r="D2357" s="223"/>
      <c r="E2357"/>
      <c r="F2357" s="224"/>
      <c r="G2357"/>
      <c r="H2357"/>
      <c r="I2357" s="225"/>
      <c r="J2357" s="226"/>
      <c r="K2357"/>
      <c r="L2357"/>
      <c r="M2357"/>
      <c r="N2357"/>
      <c r="O2357" s="224"/>
      <c r="P2357"/>
      <c r="Q2357"/>
      <c r="R2357"/>
      <c r="S2357"/>
      <c r="T2357"/>
      <c r="U2357"/>
      <c r="V2357"/>
      <c r="W2357"/>
      <c r="Z2357"/>
      <c r="AC2357" s="228"/>
      <c r="AD2357"/>
    </row>
    <row r="2358" spans="1:30" ht="27.75" x14ac:dyDescent="0.2">
      <c r="A2358" s="222"/>
      <c r="B2358" s="223"/>
      <c r="C2358" s="223"/>
      <c r="D2358" s="223"/>
      <c r="E2358"/>
      <c r="F2358" s="224"/>
      <c r="G2358"/>
      <c r="H2358"/>
      <c r="I2358" s="225"/>
      <c r="J2358" s="226"/>
      <c r="K2358"/>
      <c r="L2358"/>
      <c r="M2358"/>
      <c r="N2358"/>
      <c r="O2358" s="224"/>
      <c r="P2358"/>
      <c r="Q2358"/>
      <c r="R2358"/>
      <c r="S2358"/>
      <c r="T2358"/>
      <c r="U2358"/>
      <c r="V2358"/>
      <c r="W2358"/>
      <c r="Z2358"/>
      <c r="AC2358" s="228"/>
      <c r="AD2358"/>
    </row>
    <row r="2359" spans="1:30" ht="27.75" x14ac:dyDescent="0.2">
      <c r="A2359" s="222"/>
      <c r="B2359" s="223"/>
      <c r="C2359" s="223"/>
      <c r="D2359" s="223"/>
      <c r="E2359"/>
      <c r="F2359" s="224"/>
      <c r="G2359"/>
      <c r="H2359"/>
      <c r="I2359" s="225"/>
      <c r="J2359" s="226"/>
      <c r="K2359"/>
      <c r="L2359"/>
      <c r="M2359"/>
      <c r="N2359"/>
      <c r="O2359" s="224"/>
      <c r="P2359"/>
      <c r="Q2359"/>
      <c r="R2359"/>
      <c r="S2359"/>
      <c r="T2359"/>
      <c r="U2359"/>
      <c r="V2359"/>
      <c r="W2359"/>
      <c r="Z2359"/>
      <c r="AC2359" s="228"/>
      <c r="AD2359"/>
    </row>
    <row r="2360" spans="1:30" ht="27.75" x14ac:dyDescent="0.2">
      <c r="A2360" s="222"/>
      <c r="B2360" s="223"/>
      <c r="C2360" s="223"/>
      <c r="D2360" s="223"/>
      <c r="E2360"/>
      <c r="F2360" s="224"/>
      <c r="G2360"/>
      <c r="H2360"/>
      <c r="I2360" s="225"/>
      <c r="J2360" s="226"/>
      <c r="K2360"/>
      <c r="L2360"/>
      <c r="M2360"/>
      <c r="N2360"/>
      <c r="O2360" s="224"/>
      <c r="P2360"/>
      <c r="Q2360"/>
      <c r="R2360"/>
      <c r="S2360"/>
      <c r="T2360"/>
      <c r="U2360"/>
      <c r="V2360"/>
      <c r="W2360"/>
      <c r="Z2360"/>
      <c r="AC2360" s="228"/>
      <c r="AD2360"/>
    </row>
    <row r="2361" spans="1:30" ht="27.75" x14ac:dyDescent="0.2">
      <c r="A2361" s="222"/>
      <c r="B2361" s="223"/>
      <c r="C2361" s="223"/>
      <c r="D2361" s="223"/>
      <c r="E2361"/>
      <c r="F2361" s="224"/>
      <c r="G2361"/>
      <c r="H2361"/>
      <c r="I2361" s="225"/>
      <c r="J2361" s="226"/>
      <c r="K2361"/>
      <c r="L2361"/>
      <c r="M2361"/>
      <c r="N2361"/>
      <c r="O2361" s="224"/>
      <c r="P2361"/>
      <c r="Q2361"/>
      <c r="R2361"/>
      <c r="S2361"/>
      <c r="T2361"/>
      <c r="U2361"/>
      <c r="V2361"/>
      <c r="W2361"/>
      <c r="Z2361"/>
      <c r="AC2361" s="228"/>
      <c r="AD2361"/>
    </row>
    <row r="2362" spans="1:30" ht="27.75" x14ac:dyDescent="0.35">
      <c r="A2362" s="232"/>
      <c r="B2362" s="232"/>
      <c r="C2362" s="232"/>
      <c r="D2362" s="232"/>
      <c r="E2362"/>
      <c r="F2362" s="224"/>
      <c r="G2362"/>
      <c r="H2362"/>
      <c r="I2362" s="225"/>
      <c r="J2362" s="226"/>
      <c r="K2362"/>
      <c r="L2362"/>
      <c r="M2362"/>
      <c r="N2362"/>
      <c r="O2362" s="224"/>
      <c r="P2362"/>
      <c r="Q2362"/>
      <c r="R2362"/>
      <c r="S2362"/>
      <c r="T2362"/>
      <c r="U2362"/>
      <c r="V2362"/>
      <c r="W2362"/>
      <c r="Z2362"/>
      <c r="AC2362" s="228"/>
      <c r="AD2362"/>
    </row>
    <row r="2363" spans="1:30" ht="27.75" x14ac:dyDescent="0.35">
      <c r="A2363" s="232"/>
      <c r="B2363" s="232"/>
      <c r="C2363" s="232"/>
      <c r="D2363" s="232"/>
      <c r="E2363"/>
      <c r="F2363" s="224"/>
      <c r="G2363"/>
      <c r="H2363"/>
      <c r="I2363" s="225"/>
      <c r="J2363" s="226"/>
      <c r="K2363"/>
      <c r="L2363"/>
      <c r="M2363"/>
      <c r="N2363"/>
      <c r="O2363" s="224"/>
      <c r="P2363"/>
      <c r="Q2363"/>
      <c r="R2363"/>
      <c r="S2363"/>
      <c r="T2363"/>
      <c r="U2363"/>
      <c r="V2363"/>
      <c r="W2363"/>
      <c r="Z2363"/>
      <c r="AC2363" s="228"/>
      <c r="AD2363"/>
    </row>
    <row r="2364" spans="1:30" ht="27.75" x14ac:dyDescent="0.35">
      <c r="A2364" s="232"/>
      <c r="B2364" s="232"/>
      <c r="C2364" s="232"/>
      <c r="D2364" s="232"/>
      <c r="E2364"/>
      <c r="F2364" s="224"/>
      <c r="G2364"/>
      <c r="H2364"/>
      <c r="I2364" s="225"/>
      <c r="J2364" s="226"/>
      <c r="K2364"/>
      <c r="L2364"/>
      <c r="M2364"/>
      <c r="N2364"/>
      <c r="O2364" s="224"/>
      <c r="P2364"/>
      <c r="Q2364"/>
      <c r="R2364"/>
      <c r="S2364"/>
      <c r="T2364"/>
      <c r="U2364"/>
      <c r="V2364"/>
      <c r="W2364"/>
      <c r="Z2364"/>
      <c r="AC2364" s="228"/>
      <c r="AD2364"/>
    </row>
    <row r="2365" spans="1:30" ht="27.75" x14ac:dyDescent="0.2">
      <c r="A2365" s="222"/>
      <c r="B2365" s="223"/>
      <c r="C2365" s="223"/>
      <c r="D2365" s="223"/>
      <c r="E2365"/>
      <c r="F2365" s="224"/>
      <c r="G2365"/>
      <c r="H2365"/>
      <c r="I2365" s="225"/>
      <c r="J2365" s="226"/>
      <c r="K2365"/>
      <c r="L2365"/>
      <c r="M2365"/>
      <c r="N2365"/>
      <c r="O2365" s="224"/>
      <c r="P2365"/>
      <c r="Q2365"/>
      <c r="R2365"/>
      <c r="S2365"/>
      <c r="T2365"/>
      <c r="U2365"/>
      <c r="V2365"/>
      <c r="W2365"/>
      <c r="Z2365"/>
      <c r="AC2365" s="228"/>
      <c r="AD2365"/>
    </row>
    <row r="2366" spans="1:30" ht="27.75" x14ac:dyDescent="0.35">
      <c r="A2366" s="232"/>
      <c r="B2366" s="232"/>
      <c r="C2366" s="232"/>
      <c r="D2366" s="232"/>
      <c r="E2366"/>
      <c r="F2366" s="224"/>
      <c r="G2366"/>
      <c r="H2366"/>
      <c r="I2366" s="225"/>
      <c r="J2366" s="226"/>
      <c r="K2366"/>
      <c r="L2366"/>
      <c r="M2366"/>
      <c r="N2366"/>
      <c r="O2366" s="224"/>
      <c r="P2366"/>
      <c r="Q2366"/>
      <c r="R2366"/>
      <c r="S2366"/>
      <c r="T2366"/>
      <c r="U2366"/>
      <c r="V2366"/>
      <c r="W2366"/>
      <c r="Z2366"/>
      <c r="AC2366" s="228"/>
      <c r="AD2366"/>
    </row>
    <row r="2367" spans="1:30" ht="27.75" x14ac:dyDescent="0.35">
      <c r="A2367" s="232"/>
      <c r="B2367" s="232"/>
      <c r="C2367" s="232"/>
      <c r="D2367" s="232"/>
      <c r="E2367"/>
      <c r="F2367" s="224"/>
      <c r="G2367"/>
      <c r="H2367"/>
      <c r="I2367" s="225"/>
      <c r="J2367" s="226"/>
      <c r="K2367"/>
      <c r="L2367"/>
      <c r="M2367"/>
      <c r="N2367"/>
      <c r="O2367" s="224"/>
      <c r="P2367"/>
      <c r="Q2367"/>
      <c r="R2367"/>
      <c r="S2367"/>
      <c r="T2367"/>
      <c r="U2367"/>
      <c r="V2367"/>
      <c r="W2367"/>
      <c r="Z2367"/>
      <c r="AC2367" s="228"/>
      <c r="AD2367"/>
    </row>
    <row r="2368" spans="1:30" ht="27.75" x14ac:dyDescent="0.2">
      <c r="A2368" s="222"/>
      <c r="B2368" s="223"/>
      <c r="C2368" s="223"/>
      <c r="D2368" s="223"/>
      <c r="E2368"/>
      <c r="F2368" s="224"/>
      <c r="G2368"/>
      <c r="H2368"/>
      <c r="I2368" s="225"/>
      <c r="J2368" s="226"/>
      <c r="K2368"/>
      <c r="L2368"/>
      <c r="M2368"/>
      <c r="N2368"/>
      <c r="O2368" s="224"/>
      <c r="P2368"/>
      <c r="Q2368"/>
      <c r="R2368"/>
      <c r="S2368"/>
      <c r="T2368"/>
      <c r="U2368"/>
      <c r="V2368"/>
      <c r="W2368"/>
      <c r="Z2368"/>
      <c r="AC2368" s="228"/>
      <c r="AD2368"/>
    </row>
    <row r="2369" spans="1:30" ht="27.75" x14ac:dyDescent="0.35">
      <c r="A2369" s="232"/>
      <c r="B2369" s="232"/>
      <c r="C2369" s="232"/>
      <c r="D2369" s="232"/>
      <c r="E2369"/>
      <c r="F2369" s="224"/>
      <c r="G2369"/>
      <c r="H2369"/>
      <c r="I2369" s="225"/>
      <c r="J2369" s="226"/>
      <c r="K2369"/>
      <c r="L2369"/>
      <c r="M2369"/>
      <c r="N2369"/>
      <c r="O2369" s="224"/>
      <c r="P2369"/>
      <c r="Q2369"/>
      <c r="R2369"/>
      <c r="S2369"/>
      <c r="T2369"/>
      <c r="U2369"/>
      <c r="V2369"/>
      <c r="W2369"/>
      <c r="Z2369"/>
      <c r="AC2369" s="228"/>
      <c r="AD2369"/>
    </row>
    <row r="2370" spans="1:30" ht="27.75" x14ac:dyDescent="0.35">
      <c r="A2370" s="232"/>
      <c r="B2370" s="232"/>
      <c r="C2370" s="232"/>
      <c r="D2370" s="232"/>
      <c r="E2370"/>
      <c r="F2370" s="224"/>
      <c r="G2370"/>
      <c r="H2370"/>
      <c r="I2370" s="225"/>
      <c r="J2370" s="226"/>
      <c r="K2370"/>
      <c r="L2370"/>
      <c r="M2370"/>
      <c r="N2370"/>
      <c r="O2370" s="224"/>
      <c r="P2370"/>
      <c r="Q2370"/>
      <c r="R2370"/>
      <c r="S2370"/>
      <c r="T2370"/>
      <c r="U2370"/>
      <c r="V2370"/>
      <c r="W2370"/>
      <c r="Z2370"/>
      <c r="AC2370" s="228"/>
      <c r="AD2370"/>
    </row>
    <row r="2371" spans="1:30" ht="27.75" x14ac:dyDescent="0.35">
      <c r="A2371" s="232"/>
      <c r="B2371" s="232"/>
      <c r="C2371" s="232"/>
      <c r="D2371" s="232"/>
      <c r="E2371"/>
      <c r="F2371" s="224"/>
      <c r="G2371"/>
      <c r="H2371"/>
      <c r="I2371" s="225"/>
      <c r="J2371" s="226"/>
      <c r="K2371"/>
      <c r="L2371"/>
      <c r="M2371"/>
      <c r="N2371"/>
      <c r="O2371" s="224"/>
      <c r="P2371"/>
      <c r="Q2371"/>
      <c r="R2371"/>
      <c r="S2371"/>
      <c r="T2371"/>
      <c r="U2371"/>
      <c r="V2371"/>
      <c r="W2371"/>
      <c r="Z2371"/>
      <c r="AC2371" s="228"/>
      <c r="AD2371"/>
    </row>
    <row r="2372" spans="1:30" ht="27.75" x14ac:dyDescent="0.35">
      <c r="A2372" s="232"/>
      <c r="B2372" s="232"/>
      <c r="C2372" s="232"/>
      <c r="D2372" s="232"/>
      <c r="E2372"/>
      <c r="F2372" s="224"/>
      <c r="G2372"/>
      <c r="H2372"/>
      <c r="I2372" s="225"/>
      <c r="J2372" s="226"/>
      <c r="K2372"/>
      <c r="L2372"/>
      <c r="M2372"/>
      <c r="N2372"/>
      <c r="O2372" s="224"/>
      <c r="P2372"/>
      <c r="Q2372"/>
      <c r="R2372"/>
      <c r="S2372"/>
      <c r="T2372"/>
      <c r="U2372"/>
      <c r="V2372"/>
      <c r="W2372"/>
      <c r="Z2372"/>
      <c r="AC2372" s="228"/>
      <c r="AD2372"/>
    </row>
    <row r="2373" spans="1:30" ht="27.75" x14ac:dyDescent="0.35">
      <c r="A2373" s="232"/>
      <c r="B2373" s="232"/>
      <c r="C2373" s="232"/>
      <c r="D2373" s="232"/>
      <c r="E2373"/>
      <c r="F2373" s="224"/>
      <c r="G2373"/>
      <c r="H2373"/>
      <c r="I2373" s="225"/>
      <c r="J2373" s="226"/>
      <c r="K2373"/>
      <c r="L2373"/>
      <c r="M2373"/>
      <c r="N2373"/>
      <c r="O2373" s="224"/>
      <c r="P2373"/>
      <c r="Q2373"/>
      <c r="R2373"/>
      <c r="S2373"/>
      <c r="T2373"/>
      <c r="U2373"/>
      <c r="V2373"/>
      <c r="W2373"/>
      <c r="Z2373"/>
      <c r="AC2373" s="228"/>
      <c r="AD2373"/>
    </row>
    <row r="2374" spans="1:30" ht="27.75" x14ac:dyDescent="0.2">
      <c r="A2374" s="222"/>
      <c r="B2374" s="223"/>
      <c r="C2374" s="223"/>
      <c r="D2374" s="223"/>
      <c r="E2374"/>
      <c r="F2374" s="224"/>
      <c r="G2374"/>
      <c r="H2374"/>
      <c r="I2374" s="225"/>
      <c r="J2374" s="226"/>
      <c r="K2374"/>
      <c r="L2374"/>
      <c r="M2374"/>
      <c r="N2374"/>
      <c r="O2374" s="224"/>
      <c r="P2374"/>
      <c r="Q2374"/>
      <c r="R2374"/>
      <c r="S2374"/>
      <c r="T2374"/>
      <c r="U2374"/>
      <c r="V2374"/>
      <c r="W2374"/>
      <c r="Z2374"/>
      <c r="AC2374" s="228"/>
      <c r="AD2374"/>
    </row>
    <row r="2375" spans="1:30" ht="27.75" x14ac:dyDescent="0.35">
      <c r="A2375" s="232"/>
      <c r="B2375" s="232"/>
      <c r="C2375" s="232"/>
      <c r="D2375" s="232"/>
      <c r="E2375"/>
      <c r="F2375" s="224"/>
      <c r="G2375"/>
      <c r="H2375"/>
      <c r="I2375" s="225"/>
      <c r="J2375" s="226"/>
      <c r="K2375"/>
      <c r="L2375"/>
      <c r="M2375"/>
      <c r="N2375"/>
      <c r="O2375" s="224"/>
      <c r="P2375"/>
      <c r="Q2375"/>
      <c r="R2375"/>
      <c r="S2375"/>
      <c r="T2375"/>
      <c r="U2375"/>
      <c r="V2375"/>
      <c r="W2375"/>
      <c r="Z2375"/>
      <c r="AC2375" s="228"/>
      <c r="AD2375"/>
    </row>
    <row r="2376" spans="1:30" ht="27.75" x14ac:dyDescent="0.35">
      <c r="A2376" s="232"/>
      <c r="B2376" s="232"/>
      <c r="C2376" s="232"/>
      <c r="D2376" s="232"/>
      <c r="E2376"/>
      <c r="F2376" s="224"/>
      <c r="G2376"/>
      <c r="H2376"/>
      <c r="I2376" s="225"/>
      <c r="J2376" s="226"/>
      <c r="K2376"/>
      <c r="L2376"/>
      <c r="M2376"/>
      <c r="N2376"/>
      <c r="O2376" s="224"/>
      <c r="P2376"/>
      <c r="Q2376"/>
      <c r="R2376"/>
      <c r="S2376"/>
      <c r="T2376"/>
      <c r="U2376"/>
      <c r="V2376"/>
      <c r="W2376"/>
      <c r="Z2376"/>
      <c r="AC2376" s="228"/>
      <c r="AD2376"/>
    </row>
    <row r="2377" spans="1:30" ht="27.75" x14ac:dyDescent="0.2">
      <c r="A2377" s="222"/>
      <c r="B2377" s="223"/>
      <c r="C2377" s="223"/>
      <c r="D2377" s="223"/>
      <c r="E2377"/>
      <c r="F2377" s="224"/>
      <c r="G2377"/>
      <c r="H2377"/>
      <c r="I2377" s="225"/>
      <c r="J2377" s="226"/>
      <c r="K2377"/>
      <c r="L2377"/>
      <c r="M2377"/>
      <c r="N2377"/>
      <c r="O2377" s="224"/>
      <c r="P2377"/>
      <c r="Q2377"/>
      <c r="R2377"/>
      <c r="S2377"/>
      <c r="T2377"/>
      <c r="U2377"/>
      <c r="V2377"/>
      <c r="W2377"/>
      <c r="Z2377"/>
      <c r="AC2377" s="227"/>
      <c r="AD2377"/>
    </row>
    <row r="2378" spans="1:30" ht="27.75" x14ac:dyDescent="0.35">
      <c r="A2378" s="232"/>
      <c r="B2378" s="232"/>
      <c r="C2378" s="232"/>
      <c r="D2378" s="232"/>
      <c r="E2378"/>
      <c r="F2378" s="224"/>
      <c r="G2378"/>
      <c r="H2378"/>
      <c r="I2378" s="225"/>
      <c r="J2378" s="226"/>
      <c r="K2378"/>
      <c r="L2378"/>
      <c r="M2378"/>
      <c r="N2378"/>
      <c r="O2378" s="224"/>
      <c r="P2378"/>
      <c r="Q2378"/>
      <c r="R2378"/>
      <c r="S2378"/>
      <c r="T2378"/>
      <c r="U2378"/>
      <c r="V2378"/>
      <c r="W2378"/>
      <c r="Z2378"/>
      <c r="AC2378" s="228"/>
      <c r="AD2378"/>
    </row>
    <row r="2379" spans="1:30" ht="27.75" x14ac:dyDescent="0.35">
      <c r="A2379" s="232"/>
      <c r="B2379" s="232"/>
      <c r="C2379" s="232"/>
      <c r="D2379" s="232"/>
      <c r="E2379"/>
      <c r="F2379" s="224"/>
      <c r="G2379"/>
      <c r="H2379"/>
      <c r="I2379" s="225"/>
      <c r="J2379" s="226"/>
      <c r="K2379"/>
      <c r="L2379"/>
      <c r="M2379"/>
      <c r="N2379"/>
      <c r="O2379" s="224"/>
      <c r="P2379"/>
      <c r="Q2379"/>
      <c r="R2379"/>
      <c r="S2379"/>
      <c r="T2379"/>
      <c r="U2379"/>
      <c r="V2379"/>
      <c r="W2379"/>
      <c r="Z2379"/>
      <c r="AC2379" s="228"/>
      <c r="AD2379"/>
    </row>
    <row r="2380" spans="1:30" ht="27.75" x14ac:dyDescent="0.2">
      <c r="A2380" s="222"/>
      <c r="B2380" s="223"/>
      <c r="C2380" s="223"/>
      <c r="D2380" s="223"/>
      <c r="E2380"/>
      <c r="F2380" s="224"/>
      <c r="G2380"/>
      <c r="H2380"/>
      <c r="I2380" s="225"/>
      <c r="J2380" s="226"/>
      <c r="K2380"/>
      <c r="L2380"/>
      <c r="M2380"/>
      <c r="N2380"/>
      <c r="O2380" s="224"/>
      <c r="P2380"/>
      <c r="Q2380"/>
      <c r="R2380"/>
      <c r="S2380"/>
      <c r="T2380"/>
      <c r="U2380"/>
      <c r="V2380"/>
      <c r="W2380"/>
      <c r="Z2380"/>
      <c r="AC2380" s="228"/>
      <c r="AD2380"/>
    </row>
    <row r="2381" spans="1:30" ht="27.75" x14ac:dyDescent="0.2">
      <c r="A2381" s="222"/>
      <c r="B2381" s="223"/>
      <c r="C2381" s="223"/>
      <c r="D2381" s="223"/>
      <c r="E2381"/>
      <c r="F2381" s="224"/>
      <c r="G2381"/>
      <c r="H2381"/>
      <c r="I2381" s="225"/>
      <c r="J2381" s="226"/>
      <c r="K2381"/>
      <c r="L2381"/>
      <c r="M2381"/>
      <c r="N2381"/>
      <c r="O2381" s="224"/>
      <c r="P2381"/>
      <c r="Q2381"/>
      <c r="R2381"/>
      <c r="S2381"/>
      <c r="T2381"/>
      <c r="U2381"/>
      <c r="V2381"/>
      <c r="W2381"/>
      <c r="Z2381"/>
      <c r="AC2381" s="228"/>
      <c r="AD2381"/>
    </row>
    <row r="2382" spans="1:30" ht="27.75" x14ac:dyDescent="0.35">
      <c r="A2382" s="232"/>
      <c r="B2382" s="232"/>
      <c r="C2382" s="232"/>
      <c r="D2382" s="232"/>
      <c r="E2382"/>
      <c r="F2382" s="224"/>
      <c r="G2382"/>
      <c r="H2382"/>
      <c r="I2382" s="225"/>
      <c r="J2382" s="226"/>
      <c r="K2382"/>
      <c r="L2382"/>
      <c r="M2382"/>
      <c r="N2382"/>
      <c r="O2382" s="224"/>
      <c r="P2382"/>
      <c r="Q2382"/>
      <c r="R2382"/>
      <c r="S2382"/>
      <c r="T2382"/>
      <c r="U2382"/>
      <c r="V2382"/>
      <c r="W2382"/>
      <c r="Z2382"/>
      <c r="AC2382" s="228"/>
      <c r="AD2382"/>
    </row>
    <row r="2383" spans="1:30" ht="27.75" x14ac:dyDescent="0.35">
      <c r="A2383" s="232"/>
      <c r="B2383" s="232"/>
      <c r="C2383" s="232"/>
      <c r="D2383" s="232"/>
      <c r="E2383"/>
      <c r="F2383" s="224"/>
      <c r="G2383"/>
      <c r="H2383"/>
      <c r="I2383" s="225"/>
      <c r="J2383" s="226"/>
      <c r="K2383"/>
      <c r="L2383"/>
      <c r="M2383"/>
      <c r="N2383"/>
      <c r="O2383" s="224"/>
      <c r="P2383"/>
      <c r="Q2383"/>
      <c r="R2383"/>
      <c r="S2383"/>
      <c r="T2383"/>
      <c r="U2383"/>
      <c r="V2383"/>
      <c r="W2383"/>
      <c r="Z2383"/>
      <c r="AC2383" s="228"/>
      <c r="AD2383"/>
    </row>
    <row r="2384" spans="1:30" ht="27.75" x14ac:dyDescent="0.2">
      <c r="A2384" s="222"/>
      <c r="B2384" s="223"/>
      <c r="C2384" s="223"/>
      <c r="D2384" s="223"/>
      <c r="E2384"/>
      <c r="F2384" s="224"/>
      <c r="G2384"/>
      <c r="H2384"/>
      <c r="I2384" s="225"/>
      <c r="J2384" s="226"/>
      <c r="K2384"/>
      <c r="L2384"/>
      <c r="M2384"/>
      <c r="N2384"/>
      <c r="O2384" s="224"/>
      <c r="P2384"/>
      <c r="Q2384"/>
      <c r="R2384"/>
      <c r="S2384"/>
      <c r="T2384"/>
      <c r="U2384"/>
      <c r="V2384"/>
      <c r="W2384"/>
      <c r="Z2384"/>
      <c r="AC2384" s="228"/>
      <c r="AD2384"/>
    </row>
    <row r="2385" spans="1:30" ht="27.75" x14ac:dyDescent="0.35">
      <c r="A2385" s="232"/>
      <c r="B2385" s="232"/>
      <c r="C2385" s="232"/>
      <c r="D2385" s="232"/>
      <c r="E2385"/>
      <c r="F2385" s="224"/>
      <c r="G2385"/>
      <c r="H2385"/>
      <c r="I2385" s="225"/>
      <c r="J2385" s="226"/>
      <c r="K2385"/>
      <c r="L2385"/>
      <c r="M2385"/>
      <c r="N2385"/>
      <c r="O2385" s="224"/>
      <c r="P2385"/>
      <c r="Q2385"/>
      <c r="R2385"/>
      <c r="S2385"/>
      <c r="T2385"/>
      <c r="U2385"/>
      <c r="V2385"/>
      <c r="W2385"/>
      <c r="Z2385"/>
      <c r="AC2385" s="228"/>
      <c r="AD2385"/>
    </row>
    <row r="2386" spans="1:30" ht="27.75" x14ac:dyDescent="0.35">
      <c r="A2386" s="232"/>
      <c r="B2386" s="232"/>
      <c r="C2386" s="232"/>
      <c r="D2386" s="232"/>
      <c r="E2386"/>
      <c r="F2386" s="224"/>
      <c r="G2386"/>
      <c r="H2386"/>
      <c r="I2386" s="225"/>
      <c r="J2386" s="226"/>
      <c r="K2386"/>
      <c r="L2386"/>
      <c r="M2386"/>
      <c r="N2386"/>
      <c r="O2386" s="224"/>
      <c r="P2386"/>
      <c r="Q2386"/>
      <c r="R2386"/>
      <c r="S2386"/>
      <c r="T2386"/>
      <c r="U2386"/>
      <c r="V2386"/>
      <c r="W2386"/>
      <c r="Z2386"/>
      <c r="AC2386" s="228"/>
      <c r="AD2386"/>
    </row>
    <row r="2387" spans="1:30" ht="27.75" x14ac:dyDescent="0.2">
      <c r="A2387" s="222"/>
      <c r="B2387" s="223"/>
      <c r="C2387" s="223"/>
      <c r="D2387" s="223"/>
      <c r="E2387"/>
      <c r="F2387" s="224"/>
      <c r="G2387"/>
      <c r="H2387"/>
      <c r="I2387" s="225"/>
      <c r="J2387" s="226"/>
      <c r="K2387"/>
      <c r="L2387"/>
      <c r="M2387"/>
      <c r="N2387"/>
      <c r="O2387" s="224"/>
      <c r="P2387"/>
      <c r="Q2387"/>
      <c r="R2387"/>
      <c r="S2387"/>
      <c r="T2387"/>
      <c r="U2387"/>
      <c r="V2387"/>
      <c r="W2387"/>
      <c r="Z2387"/>
      <c r="AC2387" s="228"/>
      <c r="AD2387"/>
    </row>
    <row r="2388" spans="1:30" ht="27.75" x14ac:dyDescent="0.35">
      <c r="A2388" s="232"/>
      <c r="B2388" s="232"/>
      <c r="C2388" s="232"/>
      <c r="D2388" s="232"/>
      <c r="E2388"/>
      <c r="F2388" s="224"/>
      <c r="G2388"/>
      <c r="H2388"/>
      <c r="I2388" s="225"/>
      <c r="J2388" s="226"/>
      <c r="K2388"/>
      <c r="L2388"/>
      <c r="M2388"/>
      <c r="N2388"/>
      <c r="O2388" s="224"/>
      <c r="P2388"/>
      <c r="Q2388"/>
      <c r="R2388"/>
      <c r="S2388"/>
      <c r="T2388"/>
      <c r="U2388"/>
      <c r="V2388"/>
      <c r="W2388"/>
      <c r="Z2388"/>
      <c r="AC2388" s="228"/>
      <c r="AD2388"/>
    </row>
    <row r="2389" spans="1:30" ht="27.75" x14ac:dyDescent="0.35">
      <c r="A2389" s="232"/>
      <c r="B2389" s="232"/>
      <c r="C2389" s="232"/>
      <c r="D2389" s="232"/>
      <c r="E2389"/>
      <c r="F2389" s="224"/>
      <c r="G2389"/>
      <c r="H2389"/>
      <c r="I2389" s="225"/>
      <c r="J2389" s="226"/>
      <c r="K2389"/>
      <c r="L2389"/>
      <c r="M2389"/>
      <c r="N2389"/>
      <c r="O2389" s="224"/>
      <c r="P2389"/>
      <c r="Q2389"/>
      <c r="R2389"/>
      <c r="S2389"/>
      <c r="T2389"/>
      <c r="U2389"/>
      <c r="V2389"/>
      <c r="W2389"/>
      <c r="Z2389"/>
      <c r="AC2389" s="228"/>
      <c r="AD2389"/>
    </row>
    <row r="2390" spans="1:30" ht="27.75" x14ac:dyDescent="0.2">
      <c r="A2390" s="222"/>
      <c r="B2390" s="223"/>
      <c r="C2390" s="223"/>
      <c r="D2390" s="223"/>
      <c r="E2390"/>
      <c r="F2390" s="224"/>
      <c r="G2390"/>
      <c r="H2390"/>
      <c r="I2390" s="225"/>
      <c r="J2390" s="226"/>
      <c r="K2390"/>
      <c r="L2390"/>
      <c r="M2390"/>
      <c r="N2390"/>
      <c r="O2390" s="224"/>
      <c r="P2390"/>
      <c r="Q2390"/>
      <c r="R2390"/>
      <c r="S2390"/>
      <c r="T2390"/>
      <c r="U2390"/>
      <c r="V2390"/>
      <c r="W2390"/>
      <c r="Z2390"/>
      <c r="AC2390" s="228"/>
      <c r="AD2390"/>
    </row>
    <row r="2391" spans="1:30" ht="27.75" x14ac:dyDescent="0.35">
      <c r="A2391" s="232"/>
      <c r="B2391" s="232"/>
      <c r="C2391" s="232"/>
      <c r="D2391" s="232"/>
      <c r="E2391"/>
      <c r="F2391" s="224"/>
      <c r="G2391"/>
      <c r="H2391"/>
      <c r="I2391" s="225"/>
      <c r="J2391" s="226"/>
      <c r="K2391"/>
      <c r="L2391"/>
      <c r="M2391"/>
      <c r="N2391"/>
      <c r="O2391" s="224"/>
      <c r="P2391"/>
      <c r="Q2391"/>
      <c r="R2391"/>
      <c r="S2391"/>
      <c r="T2391"/>
      <c r="U2391"/>
      <c r="V2391"/>
      <c r="W2391"/>
      <c r="Z2391"/>
      <c r="AC2391" s="228"/>
      <c r="AD2391"/>
    </row>
    <row r="2392" spans="1:30" ht="27.75" x14ac:dyDescent="0.2">
      <c r="A2392" s="222"/>
      <c r="B2392" s="223"/>
      <c r="C2392" s="223"/>
      <c r="D2392" s="223"/>
      <c r="E2392"/>
      <c r="F2392" s="224"/>
      <c r="G2392"/>
      <c r="H2392"/>
      <c r="I2392" s="225"/>
      <c r="J2392" s="226"/>
      <c r="K2392"/>
      <c r="L2392"/>
      <c r="M2392"/>
      <c r="N2392"/>
      <c r="O2392" s="224"/>
      <c r="P2392"/>
      <c r="Q2392"/>
      <c r="R2392"/>
      <c r="S2392"/>
      <c r="T2392"/>
      <c r="U2392"/>
      <c r="V2392"/>
      <c r="W2392"/>
      <c r="Z2392"/>
      <c r="AC2392" s="228"/>
      <c r="AD2392"/>
    </row>
    <row r="2393" spans="1:30" ht="27.75" x14ac:dyDescent="0.2">
      <c r="A2393" s="222"/>
      <c r="B2393" s="223"/>
      <c r="C2393" s="223"/>
      <c r="D2393" s="223"/>
      <c r="E2393"/>
      <c r="F2393" s="224"/>
      <c r="G2393"/>
      <c r="H2393"/>
      <c r="I2393" s="225"/>
      <c r="J2393" s="226"/>
      <c r="K2393"/>
      <c r="L2393"/>
      <c r="M2393"/>
      <c r="N2393"/>
      <c r="O2393" s="224"/>
      <c r="P2393"/>
      <c r="Q2393"/>
      <c r="R2393"/>
      <c r="S2393"/>
      <c r="T2393"/>
      <c r="U2393"/>
      <c r="V2393"/>
      <c r="W2393"/>
      <c r="Z2393"/>
      <c r="AC2393" s="228"/>
      <c r="AD2393"/>
    </row>
    <row r="2394" spans="1:30" ht="27.75" x14ac:dyDescent="0.35">
      <c r="A2394" s="232"/>
      <c r="B2394" s="232"/>
      <c r="C2394" s="232"/>
      <c r="D2394" s="232"/>
      <c r="E2394"/>
      <c r="F2394" s="224"/>
      <c r="G2394"/>
      <c r="H2394"/>
      <c r="I2394" s="225"/>
      <c r="J2394" s="226"/>
      <c r="K2394"/>
      <c r="L2394"/>
      <c r="M2394"/>
      <c r="N2394"/>
      <c r="O2394" s="224"/>
      <c r="P2394"/>
      <c r="Q2394"/>
      <c r="R2394"/>
      <c r="S2394"/>
      <c r="T2394"/>
      <c r="U2394"/>
      <c r="V2394"/>
      <c r="W2394"/>
      <c r="Z2394"/>
      <c r="AC2394" s="228"/>
      <c r="AD2394"/>
    </row>
    <row r="2395" spans="1:30" ht="27.75" x14ac:dyDescent="0.2">
      <c r="A2395" s="222"/>
      <c r="B2395" s="223"/>
      <c r="C2395" s="223"/>
      <c r="D2395" s="223"/>
      <c r="E2395"/>
      <c r="F2395" s="224"/>
      <c r="G2395"/>
      <c r="H2395"/>
      <c r="I2395" s="225"/>
      <c r="J2395" s="226"/>
      <c r="K2395"/>
      <c r="L2395"/>
      <c r="M2395"/>
      <c r="N2395"/>
      <c r="O2395" s="224"/>
      <c r="P2395"/>
      <c r="Q2395"/>
      <c r="R2395"/>
      <c r="S2395"/>
      <c r="T2395"/>
      <c r="U2395"/>
      <c r="V2395"/>
      <c r="W2395"/>
      <c r="Z2395"/>
      <c r="AC2395" s="228"/>
      <c r="AD2395"/>
    </row>
    <row r="2396" spans="1:30" ht="27.75" x14ac:dyDescent="0.35">
      <c r="A2396" s="232"/>
      <c r="B2396" s="232"/>
      <c r="C2396" s="232"/>
      <c r="D2396" s="232"/>
      <c r="E2396"/>
      <c r="F2396" s="224"/>
      <c r="G2396"/>
      <c r="H2396"/>
      <c r="I2396" s="225"/>
      <c r="J2396" s="226"/>
      <c r="K2396"/>
      <c r="L2396"/>
      <c r="M2396"/>
      <c r="N2396"/>
      <c r="O2396" s="224"/>
      <c r="P2396"/>
      <c r="Q2396"/>
      <c r="R2396"/>
      <c r="S2396"/>
      <c r="T2396"/>
      <c r="U2396"/>
      <c r="V2396"/>
      <c r="W2396"/>
      <c r="Z2396"/>
      <c r="AC2396" s="228"/>
      <c r="AD2396"/>
    </row>
    <row r="2397" spans="1:30" ht="27.75" x14ac:dyDescent="0.35">
      <c r="A2397" s="232"/>
      <c r="B2397" s="232"/>
      <c r="C2397" s="232"/>
      <c r="D2397" s="232"/>
      <c r="E2397"/>
      <c r="F2397" s="224"/>
      <c r="G2397"/>
      <c r="H2397"/>
      <c r="I2397" s="225"/>
      <c r="J2397" s="226"/>
      <c r="K2397"/>
      <c r="L2397"/>
      <c r="M2397"/>
      <c r="N2397"/>
      <c r="O2397" s="224"/>
      <c r="P2397"/>
      <c r="Q2397"/>
      <c r="R2397"/>
      <c r="S2397"/>
      <c r="T2397"/>
      <c r="U2397"/>
      <c r="V2397"/>
      <c r="W2397"/>
      <c r="Z2397"/>
      <c r="AC2397" s="228"/>
      <c r="AD2397"/>
    </row>
    <row r="2398" spans="1:30" ht="27.75" x14ac:dyDescent="0.2">
      <c r="A2398" s="222"/>
      <c r="B2398" s="223"/>
      <c r="C2398" s="223"/>
      <c r="D2398" s="223"/>
      <c r="E2398"/>
      <c r="F2398" s="224"/>
      <c r="G2398"/>
      <c r="H2398"/>
      <c r="I2398" s="225"/>
      <c r="J2398" s="226"/>
      <c r="K2398"/>
      <c r="L2398"/>
      <c r="M2398"/>
      <c r="N2398"/>
      <c r="O2398" s="224"/>
      <c r="P2398"/>
      <c r="Q2398"/>
      <c r="R2398"/>
      <c r="S2398"/>
      <c r="T2398"/>
      <c r="U2398"/>
      <c r="V2398"/>
      <c r="W2398"/>
      <c r="Z2398"/>
      <c r="AC2398" s="228"/>
      <c r="AD2398"/>
    </row>
    <row r="2399" spans="1:30" ht="27.75" x14ac:dyDescent="0.35">
      <c r="A2399" s="232"/>
      <c r="B2399" s="232"/>
      <c r="C2399" s="232"/>
      <c r="D2399" s="232"/>
      <c r="E2399"/>
      <c r="F2399" s="224"/>
      <c r="G2399"/>
      <c r="H2399"/>
      <c r="I2399" s="225"/>
      <c r="J2399" s="226"/>
      <c r="K2399"/>
      <c r="L2399"/>
      <c r="M2399"/>
      <c r="N2399"/>
      <c r="O2399" s="224"/>
      <c r="P2399"/>
      <c r="Q2399"/>
      <c r="R2399"/>
      <c r="S2399"/>
      <c r="T2399"/>
      <c r="U2399"/>
      <c r="V2399"/>
      <c r="W2399"/>
      <c r="Z2399"/>
      <c r="AC2399" s="228"/>
      <c r="AD2399"/>
    </row>
    <row r="2400" spans="1:30" ht="27.75" x14ac:dyDescent="0.35">
      <c r="A2400" s="232"/>
      <c r="B2400" s="232"/>
      <c r="C2400" s="232"/>
      <c r="D2400" s="232"/>
      <c r="E2400"/>
      <c r="F2400" s="224"/>
      <c r="G2400"/>
      <c r="H2400"/>
      <c r="I2400" s="225"/>
      <c r="J2400" s="226"/>
      <c r="K2400"/>
      <c r="L2400"/>
      <c r="M2400"/>
      <c r="N2400"/>
      <c r="O2400" s="224"/>
      <c r="P2400"/>
      <c r="Q2400"/>
      <c r="R2400"/>
      <c r="S2400"/>
      <c r="T2400"/>
      <c r="U2400"/>
      <c r="V2400"/>
      <c r="W2400"/>
      <c r="Z2400"/>
      <c r="AC2400" s="228"/>
      <c r="AD2400"/>
    </row>
    <row r="2401" spans="1:30" ht="27.75" x14ac:dyDescent="0.35">
      <c r="A2401" s="232"/>
      <c r="B2401" s="232"/>
      <c r="C2401" s="232"/>
      <c r="D2401" s="232"/>
      <c r="E2401"/>
      <c r="F2401" s="224"/>
      <c r="G2401"/>
      <c r="H2401"/>
      <c r="I2401" s="225"/>
      <c r="J2401" s="226"/>
      <c r="K2401"/>
      <c r="L2401"/>
      <c r="M2401"/>
      <c r="N2401"/>
      <c r="O2401" s="224"/>
      <c r="P2401"/>
      <c r="Q2401"/>
      <c r="R2401"/>
      <c r="S2401"/>
      <c r="T2401"/>
      <c r="U2401"/>
      <c r="V2401"/>
      <c r="W2401"/>
      <c r="Z2401"/>
      <c r="AC2401" s="228"/>
      <c r="AD2401"/>
    </row>
    <row r="2402" spans="1:30" ht="27.75" x14ac:dyDescent="0.2">
      <c r="A2402" s="222"/>
      <c r="B2402" s="223"/>
      <c r="C2402" s="223"/>
      <c r="D2402" s="223"/>
      <c r="E2402"/>
      <c r="F2402" s="224"/>
      <c r="G2402"/>
      <c r="H2402"/>
      <c r="I2402" s="225"/>
      <c r="J2402" s="226"/>
      <c r="K2402"/>
      <c r="L2402"/>
      <c r="M2402"/>
      <c r="N2402"/>
      <c r="O2402" s="224"/>
      <c r="P2402"/>
      <c r="Q2402"/>
      <c r="R2402"/>
      <c r="S2402"/>
      <c r="T2402"/>
      <c r="U2402"/>
      <c r="V2402"/>
      <c r="W2402"/>
      <c r="Z2402"/>
      <c r="AC2402" s="228"/>
      <c r="AD2402"/>
    </row>
    <row r="2403" spans="1:30" ht="27.75" x14ac:dyDescent="0.35">
      <c r="A2403" s="232"/>
      <c r="B2403" s="232"/>
      <c r="C2403" s="232"/>
      <c r="D2403" s="232"/>
      <c r="E2403"/>
      <c r="F2403" s="224"/>
      <c r="G2403"/>
      <c r="H2403"/>
      <c r="I2403" s="225"/>
      <c r="J2403" s="226"/>
      <c r="K2403"/>
      <c r="L2403"/>
      <c r="M2403"/>
      <c r="N2403"/>
      <c r="O2403" s="224"/>
      <c r="P2403"/>
      <c r="Q2403"/>
      <c r="R2403"/>
      <c r="S2403"/>
      <c r="T2403"/>
      <c r="U2403"/>
      <c r="V2403"/>
      <c r="W2403"/>
      <c r="Z2403"/>
      <c r="AC2403" s="228"/>
      <c r="AD2403"/>
    </row>
    <row r="2404" spans="1:30" ht="27.75" x14ac:dyDescent="0.35">
      <c r="A2404" s="232"/>
      <c r="B2404" s="232"/>
      <c r="C2404" s="232"/>
      <c r="D2404" s="232"/>
      <c r="E2404"/>
      <c r="F2404" s="224"/>
      <c r="G2404"/>
      <c r="H2404"/>
      <c r="I2404" s="225"/>
      <c r="J2404" s="226"/>
      <c r="K2404"/>
      <c r="L2404"/>
      <c r="M2404"/>
      <c r="N2404"/>
      <c r="O2404" s="224"/>
      <c r="P2404"/>
      <c r="Q2404"/>
      <c r="R2404"/>
      <c r="S2404"/>
      <c r="T2404"/>
      <c r="U2404"/>
      <c r="V2404"/>
      <c r="W2404"/>
      <c r="Z2404"/>
      <c r="AC2404" s="228"/>
      <c r="AD2404"/>
    </row>
    <row r="2405" spans="1:30" ht="27.75" x14ac:dyDescent="0.35">
      <c r="A2405" s="232"/>
      <c r="B2405" s="232"/>
      <c r="C2405" s="232"/>
      <c r="D2405" s="232"/>
      <c r="E2405"/>
      <c r="F2405" s="224"/>
      <c r="G2405"/>
      <c r="H2405"/>
      <c r="I2405" s="225"/>
      <c r="J2405" s="226"/>
      <c r="K2405"/>
      <c r="L2405"/>
      <c r="M2405"/>
      <c r="N2405"/>
      <c r="O2405" s="224"/>
      <c r="P2405"/>
      <c r="Q2405"/>
      <c r="R2405"/>
      <c r="S2405"/>
      <c r="T2405"/>
      <c r="U2405"/>
      <c r="V2405"/>
      <c r="W2405"/>
      <c r="Z2405"/>
      <c r="AC2405" s="228"/>
      <c r="AD2405"/>
    </row>
    <row r="2406" spans="1:30" ht="27.75" x14ac:dyDescent="0.35">
      <c r="A2406" s="232"/>
      <c r="B2406" s="232"/>
      <c r="C2406" s="232"/>
      <c r="D2406" s="232"/>
      <c r="E2406"/>
      <c r="F2406" s="224"/>
      <c r="G2406"/>
      <c r="H2406"/>
      <c r="I2406" s="225"/>
      <c r="J2406" s="226"/>
      <c r="K2406"/>
      <c r="L2406"/>
      <c r="M2406"/>
      <c r="N2406"/>
      <c r="O2406" s="224"/>
      <c r="P2406"/>
      <c r="Q2406"/>
      <c r="R2406"/>
      <c r="S2406"/>
      <c r="T2406"/>
      <c r="U2406"/>
      <c r="V2406"/>
      <c r="W2406"/>
      <c r="Z2406"/>
      <c r="AC2406" s="228"/>
      <c r="AD2406"/>
    </row>
    <row r="2407" spans="1:30" ht="27.75" x14ac:dyDescent="0.2">
      <c r="A2407" s="222"/>
      <c r="B2407" s="223"/>
      <c r="C2407" s="223"/>
      <c r="D2407" s="223"/>
      <c r="E2407"/>
      <c r="F2407" s="224"/>
      <c r="G2407"/>
      <c r="H2407"/>
      <c r="I2407" s="225"/>
      <c r="J2407" s="226"/>
      <c r="K2407"/>
      <c r="L2407"/>
      <c r="M2407"/>
      <c r="N2407"/>
      <c r="O2407" s="224"/>
      <c r="P2407"/>
      <c r="Q2407"/>
      <c r="R2407"/>
      <c r="S2407"/>
      <c r="T2407"/>
      <c r="U2407"/>
      <c r="V2407"/>
      <c r="W2407"/>
      <c r="Z2407"/>
      <c r="AC2407" s="228"/>
      <c r="AD2407"/>
    </row>
    <row r="2408" spans="1:30" ht="27.75" x14ac:dyDescent="0.35">
      <c r="A2408" s="232"/>
      <c r="B2408" s="232"/>
      <c r="C2408" s="232"/>
      <c r="D2408" s="232"/>
      <c r="E2408"/>
      <c r="F2408" s="224"/>
      <c r="G2408"/>
      <c r="H2408"/>
      <c r="I2408" s="225"/>
      <c r="J2408" s="226"/>
      <c r="K2408"/>
      <c r="L2408"/>
      <c r="M2408"/>
      <c r="N2408"/>
      <c r="O2408" s="224"/>
      <c r="P2408"/>
      <c r="Q2408"/>
      <c r="R2408"/>
      <c r="S2408"/>
      <c r="T2408"/>
      <c r="U2408"/>
      <c r="V2408"/>
      <c r="W2408"/>
      <c r="Z2408"/>
      <c r="AC2408" s="228"/>
      <c r="AD2408"/>
    </row>
    <row r="2409" spans="1:30" ht="27.75" x14ac:dyDescent="0.35">
      <c r="A2409" s="232"/>
      <c r="B2409" s="232"/>
      <c r="C2409" s="232"/>
      <c r="D2409" s="232"/>
      <c r="E2409"/>
      <c r="F2409" s="224"/>
      <c r="G2409"/>
      <c r="H2409"/>
      <c r="I2409" s="225"/>
      <c r="J2409" s="226"/>
      <c r="K2409"/>
      <c r="L2409"/>
      <c r="M2409"/>
      <c r="N2409"/>
      <c r="O2409" s="224"/>
      <c r="P2409"/>
      <c r="Q2409"/>
      <c r="R2409"/>
      <c r="S2409"/>
      <c r="T2409"/>
      <c r="U2409"/>
      <c r="V2409"/>
      <c r="W2409"/>
      <c r="Z2409"/>
      <c r="AC2409" s="228"/>
      <c r="AD2409"/>
    </row>
    <row r="2410" spans="1:30" ht="27.75" x14ac:dyDescent="0.35">
      <c r="A2410" s="232"/>
      <c r="B2410" s="232"/>
      <c r="C2410" s="232"/>
      <c r="D2410" s="232"/>
      <c r="E2410"/>
      <c r="F2410" s="224"/>
      <c r="G2410"/>
      <c r="H2410"/>
      <c r="I2410" s="225"/>
      <c r="J2410" s="226"/>
      <c r="K2410"/>
      <c r="L2410"/>
      <c r="M2410"/>
      <c r="N2410"/>
      <c r="O2410" s="224"/>
      <c r="P2410"/>
      <c r="Q2410"/>
      <c r="R2410"/>
      <c r="S2410"/>
      <c r="T2410"/>
      <c r="U2410"/>
      <c r="V2410"/>
      <c r="W2410"/>
      <c r="Z2410"/>
      <c r="AC2410" s="228"/>
      <c r="AD2410"/>
    </row>
    <row r="2411" spans="1:30" ht="33.75" customHeight="1" x14ac:dyDescent="0.35">
      <c r="A2411" s="232"/>
      <c r="B2411" s="232"/>
      <c r="C2411" s="232"/>
      <c r="D2411" s="232"/>
      <c r="E2411"/>
      <c r="F2411" s="224"/>
      <c r="G2411"/>
      <c r="H2411"/>
      <c r="I2411" s="225"/>
      <c r="J2411" s="226"/>
      <c r="K2411"/>
      <c r="L2411"/>
      <c r="M2411"/>
      <c r="N2411"/>
      <c r="O2411" s="224"/>
      <c r="P2411"/>
      <c r="Q2411"/>
      <c r="R2411"/>
      <c r="S2411"/>
      <c r="T2411"/>
      <c r="U2411"/>
      <c r="V2411"/>
      <c r="W2411"/>
      <c r="Z2411"/>
      <c r="AC2411" s="228"/>
      <c r="AD2411"/>
    </row>
    <row r="2412" spans="1:30" ht="27.75" x14ac:dyDescent="0.35">
      <c r="A2412" s="232"/>
      <c r="B2412" s="232"/>
      <c r="C2412" s="232"/>
      <c r="D2412" s="232"/>
      <c r="E2412"/>
      <c r="F2412" s="224"/>
      <c r="G2412"/>
      <c r="H2412"/>
      <c r="I2412" s="225"/>
      <c r="J2412" s="226"/>
      <c r="K2412"/>
      <c r="L2412"/>
      <c r="M2412"/>
      <c r="N2412"/>
      <c r="O2412" s="224"/>
      <c r="P2412"/>
      <c r="Q2412"/>
      <c r="R2412"/>
      <c r="S2412"/>
      <c r="T2412"/>
      <c r="U2412"/>
      <c r="V2412"/>
      <c r="W2412"/>
      <c r="Z2412"/>
      <c r="AC2412" s="228"/>
      <c r="AD2412"/>
    </row>
    <row r="2413" spans="1:30" ht="27.75" x14ac:dyDescent="0.2">
      <c r="A2413" s="222"/>
      <c r="B2413" s="223"/>
      <c r="C2413" s="223"/>
      <c r="D2413" s="223"/>
      <c r="E2413"/>
      <c r="F2413" s="224"/>
      <c r="G2413"/>
      <c r="H2413"/>
      <c r="I2413" s="225"/>
      <c r="J2413" s="226"/>
      <c r="K2413"/>
      <c r="L2413"/>
      <c r="M2413"/>
      <c r="N2413"/>
      <c r="O2413" s="224"/>
      <c r="P2413"/>
      <c r="Q2413"/>
      <c r="R2413"/>
      <c r="S2413"/>
      <c r="T2413"/>
      <c r="U2413"/>
      <c r="V2413"/>
      <c r="W2413"/>
      <c r="Z2413"/>
      <c r="AC2413" s="228"/>
      <c r="AD2413"/>
    </row>
    <row r="2414" spans="1:30" ht="27.75" x14ac:dyDescent="0.2">
      <c r="A2414" s="222"/>
      <c r="B2414" s="223"/>
      <c r="C2414" s="223"/>
      <c r="D2414" s="223"/>
      <c r="E2414"/>
      <c r="F2414" s="224"/>
      <c r="G2414"/>
      <c r="H2414"/>
      <c r="I2414" s="225"/>
      <c r="J2414" s="226"/>
      <c r="K2414"/>
      <c r="L2414"/>
      <c r="M2414"/>
      <c r="N2414"/>
      <c r="O2414" s="224"/>
      <c r="P2414"/>
      <c r="Q2414"/>
      <c r="R2414"/>
      <c r="S2414"/>
      <c r="T2414"/>
      <c r="U2414"/>
      <c r="V2414"/>
      <c r="W2414"/>
      <c r="Z2414"/>
      <c r="AC2414" s="228"/>
      <c r="AD2414"/>
    </row>
    <row r="2415" spans="1:30" ht="27.75" x14ac:dyDescent="0.2">
      <c r="A2415" s="222"/>
      <c r="B2415" s="223"/>
      <c r="C2415" s="223"/>
      <c r="D2415" s="223"/>
      <c r="E2415"/>
      <c r="F2415" s="224"/>
      <c r="G2415"/>
      <c r="H2415"/>
      <c r="I2415" s="225"/>
      <c r="J2415" s="226"/>
      <c r="K2415"/>
      <c r="L2415"/>
      <c r="M2415"/>
      <c r="N2415"/>
      <c r="O2415" s="224"/>
      <c r="P2415"/>
      <c r="Q2415"/>
      <c r="R2415"/>
      <c r="S2415"/>
      <c r="T2415"/>
      <c r="U2415"/>
      <c r="V2415"/>
      <c r="W2415"/>
      <c r="Z2415"/>
      <c r="AC2415" s="228"/>
      <c r="AD2415"/>
    </row>
    <row r="2416" spans="1:30" ht="27.75" x14ac:dyDescent="0.35">
      <c r="A2416" s="232"/>
      <c r="B2416" s="232"/>
      <c r="C2416" s="232"/>
      <c r="D2416" s="232"/>
      <c r="E2416"/>
      <c r="F2416" s="224"/>
      <c r="G2416"/>
      <c r="H2416"/>
      <c r="I2416" s="225"/>
      <c r="J2416" s="226"/>
      <c r="K2416"/>
      <c r="L2416"/>
      <c r="M2416"/>
      <c r="N2416"/>
      <c r="O2416" s="224"/>
      <c r="P2416"/>
      <c r="Q2416"/>
      <c r="R2416"/>
      <c r="S2416"/>
      <c r="T2416"/>
      <c r="U2416"/>
      <c r="V2416"/>
      <c r="W2416"/>
      <c r="Z2416"/>
      <c r="AC2416" s="228"/>
      <c r="AD2416"/>
    </row>
    <row r="2417" spans="1:30" ht="27.75" x14ac:dyDescent="0.35">
      <c r="A2417" s="232"/>
      <c r="B2417" s="232"/>
      <c r="C2417" s="232"/>
      <c r="D2417" s="232"/>
      <c r="E2417"/>
      <c r="F2417" s="224"/>
      <c r="G2417"/>
      <c r="H2417"/>
      <c r="I2417" s="225"/>
      <c r="J2417" s="226"/>
      <c r="K2417"/>
      <c r="L2417"/>
      <c r="M2417"/>
      <c r="N2417"/>
      <c r="O2417" s="224"/>
      <c r="P2417"/>
      <c r="Q2417"/>
      <c r="R2417"/>
      <c r="S2417"/>
      <c r="T2417"/>
      <c r="U2417"/>
      <c r="V2417"/>
      <c r="W2417"/>
      <c r="Z2417"/>
      <c r="AC2417" s="228"/>
      <c r="AD2417"/>
    </row>
    <row r="2418" spans="1:30" ht="27.75" x14ac:dyDescent="0.35">
      <c r="A2418" s="232"/>
      <c r="B2418" s="232"/>
      <c r="C2418" s="232"/>
      <c r="D2418" s="232"/>
      <c r="E2418"/>
      <c r="F2418" s="224"/>
      <c r="G2418"/>
      <c r="H2418"/>
      <c r="I2418" s="225"/>
      <c r="J2418" s="226"/>
      <c r="K2418"/>
      <c r="L2418"/>
      <c r="M2418"/>
      <c r="N2418"/>
      <c r="O2418" s="224"/>
      <c r="P2418"/>
      <c r="Q2418"/>
      <c r="R2418"/>
      <c r="S2418"/>
      <c r="T2418"/>
      <c r="U2418"/>
      <c r="V2418"/>
      <c r="W2418"/>
      <c r="Z2418"/>
      <c r="AC2418" s="228"/>
      <c r="AD2418"/>
    </row>
    <row r="2419" spans="1:30" ht="27.75" x14ac:dyDescent="0.2">
      <c r="A2419" s="222"/>
      <c r="B2419" s="223"/>
      <c r="C2419" s="223"/>
      <c r="D2419" s="223"/>
      <c r="E2419"/>
      <c r="F2419" s="224"/>
      <c r="G2419"/>
      <c r="H2419"/>
      <c r="I2419" s="225"/>
      <c r="J2419" s="226"/>
      <c r="K2419"/>
      <c r="L2419"/>
      <c r="M2419"/>
      <c r="N2419"/>
      <c r="O2419" s="224"/>
      <c r="P2419"/>
      <c r="Q2419"/>
      <c r="R2419"/>
      <c r="S2419"/>
      <c r="T2419"/>
      <c r="U2419"/>
      <c r="V2419"/>
      <c r="W2419"/>
      <c r="Z2419"/>
      <c r="AC2419" s="228"/>
      <c r="AD2419"/>
    </row>
    <row r="2420" spans="1:30" ht="27.75" x14ac:dyDescent="0.35">
      <c r="A2420" s="232"/>
      <c r="B2420" s="232"/>
      <c r="C2420" s="232"/>
      <c r="D2420" s="232"/>
      <c r="E2420"/>
      <c r="F2420" s="224"/>
      <c r="G2420"/>
      <c r="H2420"/>
      <c r="I2420" s="225"/>
      <c r="J2420" s="226"/>
      <c r="K2420"/>
      <c r="L2420"/>
      <c r="M2420"/>
      <c r="N2420"/>
      <c r="O2420" s="224"/>
      <c r="P2420"/>
      <c r="Q2420"/>
      <c r="R2420"/>
      <c r="S2420"/>
      <c r="T2420"/>
      <c r="U2420"/>
      <c r="V2420"/>
      <c r="W2420"/>
      <c r="Z2420"/>
      <c r="AC2420" s="228"/>
      <c r="AD2420"/>
    </row>
    <row r="2421" spans="1:30" ht="27.75" x14ac:dyDescent="0.35">
      <c r="A2421" s="232"/>
      <c r="B2421" s="232"/>
      <c r="C2421" s="232"/>
      <c r="D2421" s="232"/>
      <c r="E2421"/>
      <c r="F2421" s="224"/>
      <c r="G2421"/>
      <c r="H2421"/>
      <c r="I2421" s="225"/>
      <c r="J2421" s="226"/>
      <c r="K2421"/>
      <c r="L2421"/>
      <c r="M2421"/>
      <c r="N2421"/>
      <c r="O2421" s="224"/>
      <c r="P2421"/>
      <c r="Q2421"/>
      <c r="R2421"/>
      <c r="S2421"/>
      <c r="T2421"/>
      <c r="U2421"/>
      <c r="V2421"/>
      <c r="W2421"/>
      <c r="Z2421"/>
      <c r="AC2421" s="228"/>
      <c r="AD2421"/>
    </row>
    <row r="2422" spans="1:30" ht="27.75" x14ac:dyDescent="0.2">
      <c r="A2422" s="222"/>
      <c r="B2422" s="223"/>
      <c r="C2422" s="223"/>
      <c r="D2422" s="223"/>
      <c r="E2422"/>
      <c r="F2422" s="224"/>
      <c r="G2422"/>
      <c r="H2422"/>
      <c r="I2422" s="225"/>
      <c r="J2422" s="226"/>
      <c r="K2422"/>
      <c r="L2422"/>
      <c r="M2422"/>
      <c r="N2422"/>
      <c r="O2422" s="224"/>
      <c r="P2422"/>
      <c r="Q2422"/>
      <c r="R2422"/>
      <c r="S2422"/>
      <c r="T2422"/>
      <c r="U2422"/>
      <c r="V2422"/>
      <c r="W2422"/>
      <c r="Z2422"/>
      <c r="AC2422" s="228"/>
      <c r="AD2422"/>
    </row>
    <row r="2423" spans="1:30" ht="27.75" x14ac:dyDescent="0.35">
      <c r="A2423" s="232"/>
      <c r="B2423" s="232"/>
      <c r="C2423" s="232"/>
      <c r="D2423" s="232"/>
      <c r="E2423"/>
      <c r="F2423" s="224"/>
      <c r="G2423"/>
      <c r="H2423"/>
      <c r="I2423" s="225"/>
      <c r="J2423" s="226"/>
      <c r="K2423"/>
      <c r="L2423"/>
      <c r="M2423"/>
      <c r="N2423"/>
      <c r="O2423" s="224"/>
      <c r="P2423"/>
      <c r="Q2423"/>
      <c r="R2423"/>
      <c r="S2423"/>
      <c r="T2423"/>
      <c r="U2423"/>
      <c r="V2423"/>
      <c r="W2423"/>
      <c r="Z2423"/>
      <c r="AC2423" s="228"/>
      <c r="AD2423"/>
    </row>
    <row r="2424" spans="1:30" ht="27.75" x14ac:dyDescent="0.35">
      <c r="A2424" s="232"/>
      <c r="B2424" s="232"/>
      <c r="C2424" s="232"/>
      <c r="D2424" s="232"/>
      <c r="E2424"/>
      <c r="F2424" s="224"/>
      <c r="G2424"/>
      <c r="H2424"/>
      <c r="I2424" s="225"/>
      <c r="J2424" s="226"/>
      <c r="K2424"/>
      <c r="L2424"/>
      <c r="M2424"/>
      <c r="N2424"/>
      <c r="O2424" s="224"/>
      <c r="P2424"/>
      <c r="Q2424"/>
      <c r="R2424"/>
      <c r="S2424"/>
      <c r="T2424"/>
      <c r="U2424"/>
      <c r="V2424"/>
      <c r="W2424"/>
      <c r="Z2424"/>
      <c r="AC2424" s="228"/>
      <c r="AD2424"/>
    </row>
    <row r="2425" spans="1:30" ht="27.75" x14ac:dyDescent="0.35">
      <c r="A2425" s="232"/>
      <c r="B2425" s="232"/>
      <c r="C2425" s="232"/>
      <c r="D2425" s="232"/>
      <c r="E2425"/>
      <c r="F2425" s="224"/>
      <c r="G2425"/>
      <c r="H2425"/>
      <c r="I2425" s="225"/>
      <c r="J2425" s="226"/>
      <c r="K2425"/>
      <c r="L2425"/>
      <c r="M2425"/>
      <c r="N2425"/>
      <c r="O2425" s="224"/>
      <c r="P2425"/>
      <c r="Q2425"/>
      <c r="R2425"/>
      <c r="S2425"/>
      <c r="T2425"/>
      <c r="U2425"/>
      <c r="V2425"/>
      <c r="W2425"/>
      <c r="Z2425"/>
      <c r="AC2425" s="228"/>
      <c r="AD2425"/>
    </row>
    <row r="2426" spans="1:30" ht="27.75" x14ac:dyDescent="0.35">
      <c r="A2426" s="232"/>
      <c r="B2426" s="232"/>
      <c r="C2426" s="232"/>
      <c r="D2426" s="232"/>
      <c r="E2426"/>
      <c r="F2426" s="224"/>
      <c r="G2426"/>
      <c r="H2426"/>
      <c r="I2426" s="225"/>
      <c r="J2426" s="226"/>
      <c r="K2426"/>
      <c r="L2426"/>
      <c r="M2426"/>
      <c r="N2426"/>
      <c r="O2426" s="224"/>
      <c r="P2426"/>
      <c r="Q2426"/>
      <c r="R2426"/>
      <c r="S2426"/>
      <c r="T2426"/>
      <c r="U2426"/>
      <c r="V2426"/>
      <c r="W2426"/>
      <c r="Z2426"/>
      <c r="AC2426" s="228"/>
      <c r="AD2426"/>
    </row>
    <row r="2427" spans="1:30" ht="27.75" x14ac:dyDescent="0.2">
      <c r="A2427" s="222"/>
      <c r="B2427" s="223"/>
      <c r="C2427" s="223"/>
      <c r="D2427" s="223"/>
      <c r="E2427"/>
      <c r="F2427" s="224"/>
      <c r="G2427"/>
      <c r="H2427"/>
      <c r="I2427" s="225"/>
      <c r="J2427" s="226"/>
      <c r="K2427"/>
      <c r="L2427"/>
      <c r="M2427"/>
      <c r="N2427"/>
      <c r="O2427" s="224"/>
      <c r="P2427"/>
      <c r="Q2427"/>
      <c r="R2427"/>
      <c r="S2427"/>
      <c r="T2427"/>
      <c r="U2427"/>
      <c r="V2427"/>
      <c r="W2427"/>
      <c r="Z2427"/>
      <c r="AC2427" s="228"/>
      <c r="AD2427"/>
    </row>
    <row r="2428" spans="1:30" ht="27.75" x14ac:dyDescent="0.2">
      <c r="A2428" s="222"/>
      <c r="B2428" s="223"/>
      <c r="C2428" s="223"/>
      <c r="D2428" s="223"/>
      <c r="E2428"/>
      <c r="F2428" s="224"/>
      <c r="G2428"/>
      <c r="H2428"/>
      <c r="I2428" s="225"/>
      <c r="J2428" s="226"/>
      <c r="K2428"/>
      <c r="L2428"/>
      <c r="M2428"/>
      <c r="N2428"/>
      <c r="O2428" s="224"/>
      <c r="P2428"/>
      <c r="Q2428"/>
      <c r="R2428"/>
      <c r="S2428"/>
      <c r="T2428"/>
      <c r="U2428"/>
      <c r="V2428"/>
      <c r="W2428"/>
      <c r="Z2428"/>
      <c r="AC2428" s="228"/>
      <c r="AD2428"/>
    </row>
    <row r="2429" spans="1:30" ht="27.75" x14ac:dyDescent="0.2">
      <c r="A2429" s="222"/>
      <c r="B2429" s="223"/>
      <c r="C2429" s="223"/>
      <c r="D2429" s="223"/>
      <c r="E2429"/>
      <c r="F2429" s="224"/>
      <c r="G2429"/>
      <c r="H2429"/>
      <c r="I2429" s="225"/>
      <c r="J2429" s="226"/>
      <c r="K2429"/>
      <c r="L2429"/>
      <c r="M2429"/>
      <c r="N2429"/>
      <c r="O2429" s="224"/>
      <c r="P2429"/>
      <c r="Q2429"/>
      <c r="R2429"/>
      <c r="S2429"/>
      <c r="T2429"/>
      <c r="U2429"/>
      <c r="V2429"/>
      <c r="W2429"/>
      <c r="Z2429"/>
      <c r="AC2429" s="228"/>
      <c r="AD2429"/>
    </row>
    <row r="2430" spans="1:30" ht="27.75" x14ac:dyDescent="0.35">
      <c r="A2430" s="232"/>
      <c r="B2430" s="232"/>
      <c r="C2430" s="232"/>
      <c r="D2430" s="232"/>
      <c r="E2430"/>
      <c r="F2430" s="224"/>
      <c r="G2430"/>
      <c r="H2430"/>
      <c r="I2430" s="225"/>
      <c r="J2430" s="226"/>
      <c r="K2430"/>
      <c r="L2430"/>
      <c r="M2430"/>
      <c r="N2430"/>
      <c r="O2430" s="224"/>
      <c r="P2430"/>
      <c r="Q2430"/>
      <c r="R2430"/>
      <c r="S2430"/>
      <c r="T2430"/>
      <c r="U2430"/>
      <c r="V2430"/>
      <c r="W2430"/>
      <c r="Z2430"/>
      <c r="AC2430" s="228"/>
      <c r="AD2430"/>
    </row>
    <row r="2431" spans="1:30" ht="27.75" x14ac:dyDescent="0.35">
      <c r="A2431" s="232"/>
      <c r="B2431" s="232"/>
      <c r="C2431" s="232"/>
      <c r="D2431" s="232"/>
      <c r="E2431"/>
      <c r="F2431" s="224"/>
      <c r="G2431"/>
      <c r="H2431"/>
      <c r="I2431" s="225"/>
      <c r="J2431" s="226"/>
      <c r="K2431"/>
      <c r="L2431"/>
      <c r="M2431"/>
      <c r="N2431"/>
      <c r="O2431" s="224"/>
      <c r="P2431"/>
      <c r="Q2431"/>
      <c r="R2431"/>
      <c r="S2431"/>
      <c r="T2431"/>
      <c r="U2431"/>
      <c r="V2431"/>
      <c r="W2431"/>
      <c r="Z2431"/>
      <c r="AC2431" s="228"/>
      <c r="AD2431"/>
    </row>
    <row r="2432" spans="1:30" ht="27.75" x14ac:dyDescent="0.35">
      <c r="A2432" s="232"/>
      <c r="B2432" s="232"/>
      <c r="C2432" s="232"/>
      <c r="D2432" s="232"/>
      <c r="E2432"/>
      <c r="F2432" s="224"/>
      <c r="G2432"/>
      <c r="H2432"/>
      <c r="I2432" s="225"/>
      <c r="J2432" s="226"/>
      <c r="K2432"/>
      <c r="L2432"/>
      <c r="M2432"/>
      <c r="N2432"/>
      <c r="O2432" s="224"/>
      <c r="P2432"/>
      <c r="Q2432"/>
      <c r="R2432"/>
      <c r="S2432"/>
      <c r="T2432"/>
      <c r="U2432"/>
      <c r="V2432"/>
      <c r="W2432"/>
      <c r="Z2432"/>
      <c r="AC2432" s="228"/>
      <c r="AD2432"/>
    </row>
    <row r="2433" spans="1:30" ht="27.75" x14ac:dyDescent="0.2">
      <c r="A2433" s="222"/>
      <c r="B2433" s="223"/>
      <c r="C2433" s="223"/>
      <c r="D2433" s="223"/>
      <c r="E2433"/>
      <c r="F2433" s="224"/>
      <c r="G2433"/>
      <c r="H2433"/>
      <c r="I2433" s="225"/>
      <c r="J2433" s="226"/>
      <c r="K2433"/>
      <c r="L2433"/>
      <c r="M2433"/>
      <c r="N2433"/>
      <c r="O2433" s="224"/>
      <c r="P2433"/>
      <c r="Q2433"/>
      <c r="R2433"/>
      <c r="S2433"/>
      <c r="T2433"/>
      <c r="U2433"/>
      <c r="V2433"/>
      <c r="W2433"/>
      <c r="Z2433"/>
      <c r="AC2433" s="228"/>
      <c r="AD2433"/>
    </row>
    <row r="2434" spans="1:30" ht="27.75" x14ac:dyDescent="0.35">
      <c r="A2434" s="232"/>
      <c r="B2434" s="232"/>
      <c r="C2434" s="232"/>
      <c r="D2434" s="232"/>
      <c r="E2434"/>
      <c r="F2434" s="224"/>
      <c r="G2434"/>
      <c r="H2434"/>
      <c r="I2434" s="225"/>
      <c r="J2434" s="226"/>
      <c r="K2434"/>
      <c r="L2434"/>
      <c r="M2434"/>
      <c r="N2434"/>
      <c r="O2434" s="224"/>
      <c r="P2434"/>
      <c r="Q2434"/>
      <c r="R2434"/>
      <c r="S2434"/>
      <c r="T2434"/>
      <c r="U2434"/>
      <c r="V2434"/>
      <c r="W2434"/>
      <c r="Z2434"/>
      <c r="AC2434" s="228"/>
      <c r="AD2434"/>
    </row>
    <row r="2435" spans="1:30" ht="27.75" x14ac:dyDescent="0.35">
      <c r="A2435" s="232"/>
      <c r="B2435" s="232"/>
      <c r="C2435" s="232"/>
      <c r="D2435" s="232"/>
      <c r="E2435"/>
      <c r="F2435" s="224"/>
      <c r="G2435"/>
      <c r="H2435"/>
      <c r="I2435" s="225"/>
      <c r="J2435" s="226"/>
      <c r="K2435"/>
      <c r="L2435"/>
      <c r="M2435"/>
      <c r="N2435"/>
      <c r="O2435" s="224"/>
      <c r="P2435"/>
      <c r="Q2435"/>
      <c r="R2435"/>
      <c r="S2435"/>
      <c r="T2435"/>
      <c r="U2435"/>
      <c r="V2435"/>
      <c r="W2435"/>
      <c r="Z2435"/>
      <c r="AC2435" s="228"/>
      <c r="AD2435"/>
    </row>
    <row r="2436" spans="1:30" ht="27.75" x14ac:dyDescent="0.35">
      <c r="A2436" s="232"/>
      <c r="B2436" s="232"/>
      <c r="C2436" s="232"/>
      <c r="D2436" s="232"/>
      <c r="E2436"/>
      <c r="F2436" s="224"/>
      <c r="G2436"/>
      <c r="H2436"/>
      <c r="I2436" s="225"/>
      <c r="J2436" s="226"/>
      <c r="K2436"/>
      <c r="L2436"/>
      <c r="M2436"/>
      <c r="N2436"/>
      <c r="O2436" s="224"/>
      <c r="P2436"/>
      <c r="Q2436"/>
      <c r="R2436"/>
      <c r="S2436"/>
      <c r="T2436"/>
      <c r="U2436"/>
      <c r="V2436"/>
      <c r="W2436"/>
      <c r="Z2436"/>
      <c r="AC2436" s="228"/>
      <c r="AD2436"/>
    </row>
    <row r="2437" spans="1:30" ht="27.75" x14ac:dyDescent="0.35">
      <c r="A2437" s="232"/>
      <c r="B2437" s="232"/>
      <c r="C2437" s="232"/>
      <c r="D2437" s="232"/>
      <c r="E2437"/>
      <c r="F2437" s="224"/>
      <c r="G2437"/>
      <c r="H2437"/>
      <c r="I2437" s="225"/>
      <c r="J2437" s="226"/>
      <c r="K2437"/>
      <c r="L2437"/>
      <c r="M2437"/>
      <c r="N2437"/>
      <c r="O2437" s="224"/>
      <c r="P2437"/>
      <c r="Q2437"/>
      <c r="R2437"/>
      <c r="S2437"/>
      <c r="T2437"/>
      <c r="U2437"/>
      <c r="V2437"/>
      <c r="W2437"/>
      <c r="Z2437"/>
      <c r="AC2437" s="228"/>
      <c r="AD2437"/>
    </row>
    <row r="2438" spans="1:30" ht="27.75" x14ac:dyDescent="0.35">
      <c r="A2438" s="232"/>
      <c r="B2438" s="232"/>
      <c r="C2438" s="232"/>
      <c r="D2438" s="232"/>
      <c r="E2438"/>
      <c r="F2438" s="224"/>
      <c r="G2438"/>
      <c r="H2438"/>
      <c r="I2438" s="225"/>
      <c r="J2438" s="226"/>
      <c r="K2438"/>
      <c r="L2438"/>
      <c r="M2438"/>
      <c r="N2438"/>
      <c r="O2438" s="224"/>
      <c r="P2438"/>
      <c r="Q2438"/>
      <c r="R2438"/>
      <c r="S2438"/>
      <c r="T2438"/>
      <c r="U2438"/>
      <c r="V2438"/>
      <c r="W2438"/>
      <c r="Z2438"/>
      <c r="AC2438" s="228"/>
      <c r="AD2438"/>
    </row>
    <row r="2439" spans="1:30" ht="27.75" x14ac:dyDescent="0.2">
      <c r="A2439" s="222"/>
      <c r="B2439" s="223"/>
      <c r="C2439" s="223"/>
      <c r="D2439" s="223"/>
      <c r="E2439"/>
      <c r="F2439" s="224"/>
      <c r="G2439"/>
      <c r="H2439"/>
      <c r="I2439" s="225"/>
      <c r="J2439" s="226"/>
      <c r="K2439"/>
      <c r="L2439"/>
      <c r="M2439"/>
      <c r="N2439"/>
      <c r="O2439" s="224"/>
      <c r="P2439"/>
      <c r="Q2439"/>
      <c r="R2439"/>
      <c r="S2439"/>
      <c r="T2439"/>
      <c r="U2439"/>
      <c r="V2439"/>
      <c r="W2439"/>
      <c r="Z2439"/>
      <c r="AC2439" s="228"/>
      <c r="AD2439"/>
    </row>
    <row r="2440" spans="1:30" ht="27.75" x14ac:dyDescent="0.2">
      <c r="A2440" s="222"/>
      <c r="B2440" s="223"/>
      <c r="C2440" s="223"/>
      <c r="D2440" s="223"/>
      <c r="E2440"/>
      <c r="F2440" s="224"/>
      <c r="G2440"/>
      <c r="H2440"/>
      <c r="I2440" s="225"/>
      <c r="J2440" s="226"/>
      <c r="K2440"/>
      <c r="L2440"/>
      <c r="M2440"/>
      <c r="N2440"/>
      <c r="O2440" s="224"/>
      <c r="P2440"/>
      <c r="Q2440"/>
      <c r="R2440"/>
      <c r="S2440"/>
      <c r="T2440"/>
      <c r="U2440"/>
      <c r="V2440"/>
      <c r="W2440"/>
      <c r="Z2440"/>
      <c r="AC2440" s="228"/>
      <c r="AD2440"/>
    </row>
    <row r="2441" spans="1:30" ht="27.75" x14ac:dyDescent="0.2">
      <c r="A2441" s="222"/>
      <c r="B2441" s="223"/>
      <c r="C2441" s="223"/>
      <c r="D2441" s="223"/>
      <c r="E2441"/>
      <c r="F2441" s="224"/>
      <c r="G2441"/>
      <c r="H2441"/>
      <c r="I2441" s="225"/>
      <c r="J2441" s="226"/>
      <c r="K2441"/>
      <c r="L2441"/>
      <c r="M2441"/>
      <c r="N2441"/>
      <c r="O2441" s="224"/>
      <c r="P2441"/>
      <c r="Q2441"/>
      <c r="R2441"/>
      <c r="S2441"/>
      <c r="T2441"/>
      <c r="U2441"/>
      <c r="V2441"/>
      <c r="W2441"/>
      <c r="Z2441"/>
      <c r="AC2441" s="228"/>
      <c r="AD2441"/>
    </row>
    <row r="2442" spans="1:30" ht="27.75" x14ac:dyDescent="0.2">
      <c r="A2442" s="222"/>
      <c r="B2442" s="223"/>
      <c r="C2442" s="223"/>
      <c r="D2442" s="223"/>
      <c r="E2442"/>
      <c r="F2442" s="224"/>
      <c r="G2442"/>
      <c r="H2442"/>
      <c r="I2442" s="225"/>
      <c r="J2442" s="226"/>
      <c r="K2442"/>
      <c r="L2442"/>
      <c r="M2442"/>
      <c r="N2442"/>
      <c r="O2442" s="224"/>
      <c r="P2442"/>
      <c r="Q2442"/>
      <c r="R2442"/>
      <c r="S2442"/>
      <c r="T2442"/>
      <c r="U2442"/>
      <c r="V2442"/>
      <c r="W2442"/>
      <c r="Z2442"/>
      <c r="AC2442" s="228"/>
      <c r="AD2442"/>
    </row>
    <row r="2443" spans="1:30" ht="27.75" x14ac:dyDescent="0.2">
      <c r="A2443" s="222"/>
      <c r="B2443" s="223"/>
      <c r="C2443" s="223"/>
      <c r="D2443" s="223"/>
      <c r="E2443"/>
      <c r="F2443" s="224"/>
      <c r="G2443"/>
      <c r="H2443"/>
      <c r="I2443" s="225"/>
      <c r="J2443" s="226"/>
      <c r="K2443"/>
      <c r="L2443"/>
      <c r="M2443"/>
      <c r="N2443"/>
      <c r="O2443" s="224"/>
      <c r="P2443"/>
      <c r="Q2443"/>
      <c r="R2443"/>
      <c r="S2443"/>
      <c r="T2443"/>
      <c r="U2443"/>
      <c r="V2443"/>
      <c r="W2443"/>
      <c r="Z2443"/>
      <c r="AC2443" s="228"/>
      <c r="AD2443"/>
    </row>
    <row r="2444" spans="1:30" ht="27.75" x14ac:dyDescent="0.2">
      <c r="A2444" s="222"/>
      <c r="B2444" s="223"/>
      <c r="C2444" s="223"/>
      <c r="D2444" s="223"/>
      <c r="E2444"/>
      <c r="F2444" s="224"/>
      <c r="G2444"/>
      <c r="H2444"/>
      <c r="I2444" s="225"/>
      <c r="J2444" s="226"/>
      <c r="K2444"/>
      <c r="L2444"/>
      <c r="M2444"/>
      <c r="N2444"/>
      <c r="O2444" s="224"/>
      <c r="P2444"/>
      <c r="Q2444"/>
      <c r="R2444"/>
      <c r="S2444"/>
      <c r="T2444"/>
      <c r="U2444"/>
      <c r="V2444"/>
      <c r="W2444"/>
      <c r="Z2444"/>
      <c r="AC2444" s="227"/>
      <c r="AD2444"/>
    </row>
    <row r="2445" spans="1:30" ht="27.75" x14ac:dyDescent="0.2">
      <c r="A2445" s="222"/>
      <c r="B2445" s="223"/>
      <c r="C2445" s="223"/>
      <c r="D2445" s="223"/>
      <c r="E2445"/>
      <c r="F2445" s="224"/>
      <c r="G2445"/>
      <c r="H2445"/>
      <c r="I2445" s="225"/>
      <c r="J2445" s="226"/>
      <c r="K2445"/>
      <c r="L2445"/>
      <c r="M2445"/>
      <c r="N2445"/>
      <c r="O2445" s="224"/>
      <c r="P2445"/>
      <c r="Q2445"/>
      <c r="R2445"/>
      <c r="S2445"/>
      <c r="T2445"/>
      <c r="U2445"/>
      <c r="V2445"/>
      <c r="W2445"/>
      <c r="Z2445"/>
      <c r="AC2445" s="228"/>
      <c r="AD2445"/>
    </row>
    <row r="2446" spans="1:30" ht="27.75" x14ac:dyDescent="0.35">
      <c r="A2446" s="232"/>
      <c r="B2446" s="232"/>
      <c r="C2446" s="232"/>
      <c r="D2446" s="232"/>
      <c r="E2446"/>
      <c r="F2446" s="224"/>
      <c r="G2446"/>
      <c r="H2446"/>
      <c r="I2446" s="225"/>
      <c r="J2446" s="226"/>
      <c r="K2446"/>
      <c r="L2446"/>
      <c r="M2446"/>
      <c r="N2446"/>
      <c r="O2446" s="224"/>
      <c r="P2446"/>
      <c r="Q2446"/>
      <c r="R2446"/>
      <c r="S2446"/>
      <c r="T2446"/>
      <c r="U2446"/>
      <c r="V2446"/>
      <c r="W2446"/>
      <c r="Z2446"/>
      <c r="AC2446" s="228"/>
      <c r="AD2446"/>
    </row>
    <row r="2447" spans="1:30" ht="27.75" x14ac:dyDescent="0.35">
      <c r="A2447" s="232"/>
      <c r="B2447" s="232"/>
      <c r="C2447" s="232"/>
      <c r="D2447" s="232"/>
      <c r="E2447"/>
      <c r="F2447" s="224"/>
      <c r="G2447"/>
      <c r="H2447"/>
      <c r="I2447" s="225"/>
      <c r="J2447" s="226"/>
      <c r="K2447"/>
      <c r="L2447"/>
      <c r="M2447"/>
      <c r="N2447"/>
      <c r="O2447" s="224"/>
      <c r="P2447"/>
      <c r="Q2447"/>
      <c r="R2447"/>
      <c r="S2447"/>
      <c r="T2447"/>
      <c r="U2447"/>
      <c r="V2447"/>
      <c r="W2447"/>
      <c r="Z2447"/>
      <c r="AC2447" s="228"/>
      <c r="AD2447"/>
    </row>
    <row r="2448" spans="1:30" ht="27.75" x14ac:dyDescent="0.35">
      <c r="A2448" s="232"/>
      <c r="B2448" s="232"/>
      <c r="C2448" s="232"/>
      <c r="D2448" s="232"/>
      <c r="E2448"/>
      <c r="F2448" s="224"/>
      <c r="G2448"/>
      <c r="H2448"/>
      <c r="I2448" s="225"/>
      <c r="J2448" s="226"/>
      <c r="K2448"/>
      <c r="L2448"/>
      <c r="M2448"/>
      <c r="N2448"/>
      <c r="O2448" s="224"/>
      <c r="P2448"/>
      <c r="Q2448"/>
      <c r="R2448"/>
      <c r="S2448"/>
      <c r="T2448"/>
      <c r="U2448"/>
      <c r="V2448"/>
      <c r="W2448"/>
      <c r="Z2448"/>
      <c r="AC2448" s="228"/>
      <c r="AD2448"/>
    </row>
    <row r="2449" spans="1:30" ht="27.75" x14ac:dyDescent="0.2">
      <c r="A2449" s="222"/>
      <c r="B2449" s="223"/>
      <c r="C2449" s="223"/>
      <c r="D2449" s="223"/>
      <c r="E2449"/>
      <c r="F2449" s="224"/>
      <c r="G2449"/>
      <c r="H2449"/>
      <c r="I2449" s="225"/>
      <c r="J2449" s="226"/>
      <c r="K2449"/>
      <c r="L2449"/>
      <c r="M2449"/>
      <c r="N2449"/>
      <c r="O2449" s="224"/>
      <c r="P2449"/>
      <c r="Q2449"/>
      <c r="R2449"/>
      <c r="S2449"/>
      <c r="T2449"/>
      <c r="U2449"/>
      <c r="V2449"/>
      <c r="W2449"/>
      <c r="Z2449"/>
      <c r="AC2449" s="228"/>
      <c r="AD2449"/>
    </row>
    <row r="2450" spans="1:30" ht="27.75" x14ac:dyDescent="0.35">
      <c r="A2450" s="232"/>
      <c r="B2450" s="232"/>
      <c r="C2450" s="232"/>
      <c r="D2450" s="232"/>
      <c r="E2450"/>
      <c r="F2450" s="224"/>
      <c r="G2450"/>
      <c r="H2450"/>
      <c r="I2450" s="225"/>
      <c r="J2450" s="226"/>
      <c r="K2450"/>
      <c r="L2450"/>
      <c r="M2450"/>
      <c r="N2450"/>
      <c r="O2450" s="224"/>
      <c r="P2450"/>
      <c r="Q2450"/>
      <c r="R2450"/>
      <c r="S2450"/>
      <c r="T2450"/>
      <c r="U2450"/>
      <c r="V2450"/>
      <c r="W2450"/>
      <c r="Z2450"/>
      <c r="AC2450" s="228"/>
      <c r="AD2450"/>
    </row>
    <row r="2451" spans="1:30" ht="27.75" x14ac:dyDescent="0.35">
      <c r="A2451" s="232"/>
      <c r="B2451" s="232"/>
      <c r="C2451" s="232"/>
      <c r="D2451" s="232"/>
      <c r="E2451"/>
      <c r="F2451" s="224"/>
      <c r="G2451"/>
      <c r="H2451"/>
      <c r="I2451" s="225"/>
      <c r="J2451" s="226"/>
      <c r="K2451"/>
      <c r="L2451"/>
      <c r="M2451"/>
      <c r="N2451"/>
      <c r="O2451" s="224"/>
      <c r="P2451"/>
      <c r="Q2451"/>
      <c r="R2451"/>
      <c r="S2451"/>
      <c r="T2451"/>
      <c r="U2451"/>
      <c r="V2451"/>
      <c r="W2451"/>
      <c r="Z2451"/>
      <c r="AC2451" s="228"/>
      <c r="AD2451"/>
    </row>
    <row r="2452" spans="1:30" ht="27.75" x14ac:dyDescent="0.35">
      <c r="A2452" s="232"/>
      <c r="B2452" s="232"/>
      <c r="C2452" s="232"/>
      <c r="D2452" s="232"/>
      <c r="E2452"/>
      <c r="F2452" s="224"/>
      <c r="G2452"/>
      <c r="H2452"/>
      <c r="I2452" s="225"/>
      <c r="J2452" s="226"/>
      <c r="K2452"/>
      <c r="L2452"/>
      <c r="M2452"/>
      <c r="N2452"/>
      <c r="O2452" s="224"/>
      <c r="P2452"/>
      <c r="Q2452"/>
      <c r="R2452"/>
      <c r="S2452"/>
      <c r="T2452"/>
      <c r="U2452"/>
      <c r="V2452"/>
      <c r="W2452"/>
      <c r="Z2452"/>
      <c r="AC2452" s="228"/>
      <c r="AD2452"/>
    </row>
    <row r="2453" spans="1:30" ht="27.75" x14ac:dyDescent="0.35">
      <c r="A2453" s="232"/>
      <c r="B2453" s="232"/>
      <c r="C2453" s="232"/>
      <c r="D2453" s="232"/>
      <c r="E2453"/>
      <c r="F2453" s="224"/>
      <c r="G2453"/>
      <c r="H2453"/>
      <c r="I2453" s="225"/>
      <c r="J2453" s="226"/>
      <c r="K2453"/>
      <c r="L2453"/>
      <c r="M2453"/>
      <c r="N2453"/>
      <c r="O2453" s="224"/>
      <c r="P2453"/>
      <c r="Q2453"/>
      <c r="R2453"/>
      <c r="S2453"/>
      <c r="T2453"/>
      <c r="U2453"/>
      <c r="V2453"/>
      <c r="W2453"/>
      <c r="Z2453"/>
      <c r="AC2453" s="228"/>
      <c r="AD2453"/>
    </row>
    <row r="2454" spans="1:30" ht="27.75" x14ac:dyDescent="0.35">
      <c r="A2454" s="232"/>
      <c r="B2454" s="232"/>
      <c r="C2454" s="232"/>
      <c r="D2454" s="232"/>
      <c r="E2454"/>
      <c r="F2454" s="224"/>
      <c r="G2454"/>
      <c r="H2454"/>
      <c r="I2454" s="225"/>
      <c r="J2454" s="226"/>
      <c r="K2454"/>
      <c r="L2454"/>
      <c r="M2454"/>
      <c r="N2454"/>
      <c r="O2454" s="224"/>
      <c r="P2454"/>
      <c r="Q2454"/>
      <c r="R2454"/>
      <c r="S2454"/>
      <c r="T2454"/>
      <c r="U2454"/>
      <c r="V2454"/>
      <c r="W2454"/>
      <c r="Z2454"/>
      <c r="AC2454" s="228"/>
      <c r="AD2454"/>
    </row>
    <row r="2455" spans="1:30" ht="27.75" x14ac:dyDescent="0.2">
      <c r="A2455" s="222"/>
      <c r="B2455" s="223"/>
      <c r="C2455" s="223"/>
      <c r="D2455" s="223"/>
      <c r="E2455"/>
      <c r="F2455" s="224"/>
      <c r="G2455"/>
      <c r="H2455"/>
      <c r="I2455" s="225"/>
      <c r="J2455" s="226"/>
      <c r="K2455"/>
      <c r="L2455"/>
      <c r="M2455"/>
      <c r="N2455"/>
      <c r="O2455" s="224"/>
      <c r="P2455"/>
      <c r="Q2455"/>
      <c r="R2455"/>
      <c r="S2455"/>
      <c r="T2455"/>
      <c r="U2455"/>
      <c r="V2455"/>
      <c r="W2455"/>
      <c r="Z2455"/>
      <c r="AC2455" s="228"/>
      <c r="AD2455"/>
    </row>
    <row r="2456" spans="1:30" ht="27.75" x14ac:dyDescent="0.2">
      <c r="A2456" s="222"/>
      <c r="B2456" s="223"/>
      <c r="C2456" s="223"/>
      <c r="D2456" s="223"/>
      <c r="E2456"/>
      <c r="F2456" s="224"/>
      <c r="G2456"/>
      <c r="H2456"/>
      <c r="I2456" s="225"/>
      <c r="J2456" s="226"/>
      <c r="K2456"/>
      <c r="L2456"/>
      <c r="M2456"/>
      <c r="N2456"/>
      <c r="O2456" s="224"/>
      <c r="P2456"/>
      <c r="Q2456"/>
      <c r="R2456"/>
      <c r="S2456"/>
      <c r="T2456"/>
      <c r="U2456"/>
      <c r="V2456"/>
      <c r="W2456"/>
      <c r="Z2456"/>
      <c r="AC2456" s="228"/>
      <c r="AD2456"/>
    </row>
    <row r="2457" spans="1:30" ht="27.75" x14ac:dyDescent="0.35">
      <c r="A2457" s="232"/>
      <c r="B2457" s="232"/>
      <c r="C2457" s="232"/>
      <c r="D2457" s="232"/>
      <c r="E2457"/>
      <c r="F2457" s="224"/>
      <c r="G2457"/>
      <c r="H2457"/>
      <c r="I2457" s="225"/>
      <c r="J2457" s="226"/>
      <c r="K2457"/>
      <c r="L2457"/>
      <c r="M2457"/>
      <c r="N2457"/>
      <c r="O2457" s="224"/>
      <c r="P2457"/>
      <c r="Q2457"/>
      <c r="R2457"/>
      <c r="S2457"/>
      <c r="T2457"/>
      <c r="U2457"/>
      <c r="V2457"/>
      <c r="W2457"/>
      <c r="Z2457"/>
      <c r="AC2457" s="228"/>
      <c r="AD2457"/>
    </row>
    <row r="2458" spans="1:30" ht="27.75" x14ac:dyDescent="0.35">
      <c r="A2458" s="232"/>
      <c r="B2458" s="232"/>
      <c r="C2458" s="232"/>
      <c r="D2458" s="232"/>
      <c r="E2458"/>
      <c r="F2458" s="224"/>
      <c r="G2458"/>
      <c r="H2458"/>
      <c r="I2458" s="225"/>
      <c r="J2458" s="226"/>
      <c r="K2458"/>
      <c r="L2458"/>
      <c r="M2458"/>
      <c r="N2458"/>
      <c r="O2458" s="224"/>
      <c r="P2458"/>
      <c r="Q2458"/>
      <c r="R2458"/>
      <c r="S2458"/>
      <c r="T2458"/>
      <c r="U2458"/>
      <c r="V2458"/>
      <c r="W2458"/>
      <c r="Z2458"/>
      <c r="AC2458" s="228"/>
      <c r="AD2458"/>
    </row>
    <row r="2459" spans="1:30" ht="27.75" x14ac:dyDescent="0.35">
      <c r="A2459" s="232"/>
      <c r="B2459" s="232"/>
      <c r="C2459" s="232"/>
      <c r="D2459" s="232"/>
      <c r="E2459"/>
      <c r="F2459" s="224"/>
      <c r="G2459"/>
      <c r="H2459"/>
      <c r="I2459" s="225"/>
      <c r="J2459" s="226"/>
      <c r="K2459"/>
      <c r="L2459"/>
      <c r="M2459"/>
      <c r="N2459"/>
      <c r="O2459" s="224"/>
      <c r="P2459"/>
      <c r="Q2459"/>
      <c r="R2459"/>
      <c r="S2459"/>
      <c r="T2459"/>
      <c r="U2459"/>
      <c r="V2459"/>
      <c r="W2459"/>
      <c r="Z2459"/>
      <c r="AC2459" s="228"/>
      <c r="AD2459"/>
    </row>
    <row r="2460" spans="1:30" ht="27.75" x14ac:dyDescent="0.35">
      <c r="A2460" s="232"/>
      <c r="B2460" s="232"/>
      <c r="C2460" s="232"/>
      <c r="D2460" s="232"/>
      <c r="E2460"/>
      <c r="F2460" s="224"/>
      <c r="G2460"/>
      <c r="H2460"/>
      <c r="I2460" s="225"/>
      <c r="J2460" s="226"/>
      <c r="K2460"/>
      <c r="L2460"/>
      <c r="M2460"/>
      <c r="N2460"/>
      <c r="O2460" s="224"/>
      <c r="P2460"/>
      <c r="Q2460"/>
      <c r="R2460"/>
      <c r="S2460"/>
      <c r="T2460"/>
      <c r="U2460"/>
      <c r="V2460"/>
      <c r="W2460"/>
      <c r="Z2460"/>
      <c r="AC2460" s="228"/>
      <c r="AD2460"/>
    </row>
    <row r="2461" spans="1:30" ht="27.75" x14ac:dyDescent="0.35">
      <c r="A2461" s="232"/>
      <c r="B2461" s="232"/>
      <c r="C2461" s="232"/>
      <c r="D2461" s="232"/>
      <c r="E2461"/>
      <c r="F2461" s="224"/>
      <c r="G2461"/>
      <c r="H2461"/>
      <c r="I2461" s="225"/>
      <c r="J2461" s="226"/>
      <c r="K2461"/>
      <c r="L2461"/>
      <c r="M2461"/>
      <c r="N2461"/>
      <c r="O2461" s="224"/>
      <c r="P2461"/>
      <c r="Q2461"/>
      <c r="R2461"/>
      <c r="S2461"/>
      <c r="T2461"/>
      <c r="U2461"/>
      <c r="V2461"/>
      <c r="W2461"/>
      <c r="Z2461"/>
      <c r="AC2461" s="228"/>
      <c r="AD2461"/>
    </row>
    <row r="2462" spans="1:30" ht="27.75" x14ac:dyDescent="0.35">
      <c r="A2462" s="232"/>
      <c r="B2462" s="232"/>
      <c r="C2462" s="232"/>
      <c r="D2462" s="232"/>
      <c r="E2462"/>
      <c r="F2462" s="224"/>
      <c r="G2462"/>
      <c r="H2462"/>
      <c r="I2462" s="225"/>
      <c r="J2462" s="226"/>
      <c r="K2462"/>
      <c r="L2462"/>
      <c r="M2462"/>
      <c r="N2462"/>
      <c r="O2462" s="224"/>
      <c r="P2462"/>
      <c r="Q2462"/>
      <c r="R2462"/>
      <c r="S2462"/>
      <c r="T2462"/>
      <c r="U2462"/>
      <c r="V2462"/>
      <c r="W2462"/>
      <c r="Z2462"/>
      <c r="AC2462" s="228"/>
      <c r="AD2462"/>
    </row>
    <row r="2463" spans="1:30" ht="27.75" x14ac:dyDescent="0.35">
      <c r="A2463" s="232"/>
      <c r="B2463" s="232"/>
      <c r="C2463" s="232"/>
      <c r="D2463" s="232"/>
      <c r="E2463"/>
      <c r="F2463" s="224"/>
      <c r="G2463"/>
      <c r="H2463"/>
      <c r="I2463" s="225"/>
      <c r="J2463" s="226"/>
      <c r="K2463"/>
      <c r="L2463"/>
      <c r="M2463"/>
      <c r="N2463"/>
      <c r="O2463" s="224"/>
      <c r="P2463"/>
      <c r="Q2463"/>
      <c r="R2463"/>
      <c r="S2463"/>
      <c r="T2463"/>
      <c r="U2463"/>
      <c r="V2463"/>
      <c r="W2463"/>
      <c r="Z2463"/>
      <c r="AC2463" s="228"/>
      <c r="AD2463"/>
    </row>
    <row r="2464" spans="1:30" ht="27.75" x14ac:dyDescent="0.2">
      <c r="A2464" s="222"/>
      <c r="B2464" s="223"/>
      <c r="C2464" s="223"/>
      <c r="D2464" s="223"/>
      <c r="E2464"/>
      <c r="F2464" s="224"/>
      <c r="G2464"/>
      <c r="H2464"/>
      <c r="I2464" s="225"/>
      <c r="J2464" s="226"/>
      <c r="K2464"/>
      <c r="L2464"/>
      <c r="M2464"/>
      <c r="N2464"/>
      <c r="O2464" s="224"/>
      <c r="P2464"/>
      <c r="Q2464"/>
      <c r="R2464"/>
      <c r="S2464"/>
      <c r="T2464"/>
      <c r="U2464"/>
      <c r="V2464"/>
      <c r="W2464"/>
      <c r="Z2464"/>
      <c r="AC2464" s="228"/>
      <c r="AD2464"/>
    </row>
    <row r="2465" spans="1:30" ht="27.75" x14ac:dyDescent="0.35">
      <c r="A2465" s="232"/>
      <c r="B2465" s="232"/>
      <c r="C2465" s="232"/>
      <c r="D2465" s="232"/>
      <c r="E2465"/>
      <c r="F2465" s="224"/>
      <c r="G2465"/>
      <c r="H2465"/>
      <c r="I2465" s="225"/>
      <c r="J2465" s="226"/>
      <c r="K2465"/>
      <c r="L2465"/>
      <c r="M2465"/>
      <c r="N2465"/>
      <c r="O2465" s="224"/>
      <c r="P2465"/>
      <c r="Q2465"/>
      <c r="R2465"/>
      <c r="S2465"/>
      <c r="T2465"/>
      <c r="U2465"/>
      <c r="V2465"/>
      <c r="W2465"/>
      <c r="Z2465"/>
      <c r="AC2465" s="228"/>
      <c r="AD2465"/>
    </row>
    <row r="2466" spans="1:30" ht="27.75" x14ac:dyDescent="0.35">
      <c r="A2466" s="232"/>
      <c r="B2466" s="232"/>
      <c r="C2466" s="232"/>
      <c r="D2466" s="232"/>
      <c r="E2466"/>
      <c r="F2466" s="224"/>
      <c r="G2466"/>
      <c r="H2466"/>
      <c r="I2466" s="225"/>
      <c r="J2466" s="226"/>
      <c r="K2466"/>
      <c r="L2466"/>
      <c r="M2466"/>
      <c r="N2466"/>
      <c r="O2466" s="224"/>
      <c r="P2466"/>
      <c r="Q2466"/>
      <c r="R2466"/>
      <c r="S2466"/>
      <c r="T2466"/>
      <c r="U2466"/>
      <c r="V2466"/>
      <c r="W2466"/>
      <c r="Z2466"/>
      <c r="AC2466" s="228"/>
      <c r="AD2466"/>
    </row>
    <row r="2467" spans="1:30" ht="27.75" x14ac:dyDescent="0.35">
      <c r="A2467" s="232"/>
      <c r="B2467" s="232"/>
      <c r="C2467" s="232"/>
      <c r="D2467" s="232"/>
      <c r="E2467"/>
      <c r="F2467" s="224"/>
      <c r="G2467"/>
      <c r="H2467"/>
      <c r="I2467" s="225"/>
      <c r="J2467" s="226"/>
      <c r="K2467"/>
      <c r="L2467"/>
      <c r="M2467"/>
      <c r="N2467"/>
      <c r="O2467" s="224"/>
      <c r="P2467"/>
      <c r="Q2467"/>
      <c r="R2467"/>
      <c r="S2467"/>
      <c r="T2467"/>
      <c r="U2467"/>
      <c r="V2467"/>
      <c r="W2467"/>
      <c r="Z2467"/>
      <c r="AC2467" s="228"/>
      <c r="AD2467"/>
    </row>
    <row r="2468" spans="1:30" ht="27.75" x14ac:dyDescent="0.2">
      <c r="A2468" s="222"/>
      <c r="B2468" s="223"/>
      <c r="C2468" s="223"/>
      <c r="D2468" s="223"/>
      <c r="E2468"/>
      <c r="F2468" s="224"/>
      <c r="G2468"/>
      <c r="H2468"/>
      <c r="I2468" s="225"/>
      <c r="J2468" s="226"/>
      <c r="K2468"/>
      <c r="L2468"/>
      <c r="M2468"/>
      <c r="N2468"/>
      <c r="O2468" s="224"/>
      <c r="P2468"/>
      <c r="Q2468"/>
      <c r="R2468"/>
      <c r="S2468"/>
      <c r="T2468"/>
      <c r="U2468"/>
      <c r="V2468"/>
      <c r="W2468"/>
      <c r="Z2468"/>
      <c r="AC2468" s="228"/>
      <c r="AD2468"/>
    </row>
    <row r="2469" spans="1:30" ht="27.75" x14ac:dyDescent="0.35">
      <c r="A2469" s="232"/>
      <c r="B2469" s="232"/>
      <c r="C2469" s="232"/>
      <c r="D2469" s="232"/>
      <c r="E2469"/>
      <c r="F2469" s="224"/>
      <c r="G2469"/>
      <c r="H2469"/>
      <c r="I2469" s="225"/>
      <c r="J2469" s="226"/>
      <c r="K2469"/>
      <c r="L2469"/>
      <c r="M2469"/>
      <c r="N2469"/>
      <c r="O2469" s="224"/>
      <c r="P2469"/>
      <c r="Q2469"/>
      <c r="R2469"/>
      <c r="S2469"/>
      <c r="T2469"/>
      <c r="U2469"/>
      <c r="V2469"/>
      <c r="W2469"/>
      <c r="Z2469"/>
      <c r="AC2469" s="228"/>
      <c r="AD2469"/>
    </row>
    <row r="2470" spans="1:30" ht="27.75" x14ac:dyDescent="0.35">
      <c r="A2470" s="232"/>
      <c r="B2470" s="232"/>
      <c r="C2470" s="232"/>
      <c r="D2470" s="232"/>
      <c r="E2470"/>
      <c r="F2470" s="224"/>
      <c r="G2470"/>
      <c r="H2470"/>
      <c r="I2470" s="225"/>
      <c r="J2470" s="226"/>
      <c r="K2470"/>
      <c r="L2470"/>
      <c r="M2470"/>
      <c r="N2470"/>
      <c r="O2470" s="224"/>
      <c r="P2470"/>
      <c r="Q2470"/>
      <c r="R2470"/>
      <c r="S2470"/>
      <c r="T2470"/>
      <c r="U2470"/>
      <c r="V2470"/>
      <c r="W2470"/>
      <c r="Z2470"/>
      <c r="AC2470" s="228"/>
      <c r="AD2470"/>
    </row>
    <row r="2471" spans="1:30" ht="27.75" x14ac:dyDescent="0.35">
      <c r="A2471" s="232"/>
      <c r="B2471" s="232"/>
      <c r="C2471" s="232"/>
      <c r="D2471" s="232"/>
      <c r="E2471"/>
      <c r="F2471" s="224"/>
      <c r="G2471"/>
      <c r="H2471"/>
      <c r="I2471" s="225"/>
      <c r="J2471" s="226"/>
      <c r="K2471"/>
      <c r="L2471"/>
      <c r="M2471"/>
      <c r="N2471"/>
      <c r="O2471" s="224"/>
      <c r="P2471"/>
      <c r="Q2471"/>
      <c r="R2471"/>
      <c r="S2471"/>
      <c r="T2471"/>
      <c r="U2471"/>
      <c r="V2471"/>
      <c r="W2471"/>
      <c r="Z2471"/>
      <c r="AC2471" s="228"/>
      <c r="AD2471"/>
    </row>
    <row r="2472" spans="1:30" ht="27.75" x14ac:dyDescent="0.35">
      <c r="A2472" s="232"/>
      <c r="B2472" s="232"/>
      <c r="C2472" s="232"/>
      <c r="D2472" s="232"/>
      <c r="E2472"/>
      <c r="F2472" s="224"/>
      <c r="G2472"/>
      <c r="H2472"/>
      <c r="I2472" s="225"/>
      <c r="J2472" s="226"/>
      <c r="K2472"/>
      <c r="L2472"/>
      <c r="M2472"/>
      <c r="N2472"/>
      <c r="O2472" s="224"/>
      <c r="P2472"/>
      <c r="Q2472"/>
      <c r="R2472"/>
      <c r="S2472"/>
      <c r="T2472"/>
      <c r="U2472"/>
      <c r="V2472"/>
      <c r="W2472"/>
      <c r="Z2472"/>
      <c r="AC2472" s="228"/>
      <c r="AD2472"/>
    </row>
    <row r="2473" spans="1:30" ht="27.75" x14ac:dyDescent="0.2">
      <c r="A2473" s="222"/>
      <c r="B2473" s="223"/>
      <c r="C2473" s="223"/>
      <c r="D2473" s="223"/>
      <c r="E2473"/>
      <c r="F2473" s="224"/>
      <c r="G2473"/>
      <c r="H2473"/>
      <c r="I2473" s="225"/>
      <c r="J2473" s="226"/>
      <c r="K2473"/>
      <c r="L2473"/>
      <c r="M2473"/>
      <c r="N2473"/>
      <c r="O2473" s="224"/>
      <c r="P2473"/>
      <c r="Q2473"/>
      <c r="R2473"/>
      <c r="S2473"/>
      <c r="T2473"/>
      <c r="U2473"/>
      <c r="V2473"/>
      <c r="W2473"/>
      <c r="Z2473"/>
      <c r="AC2473" s="228"/>
      <c r="AD2473"/>
    </row>
    <row r="2474" spans="1:30" ht="27.75" x14ac:dyDescent="0.2">
      <c r="A2474" s="222"/>
      <c r="B2474" s="223"/>
      <c r="C2474" s="223"/>
      <c r="D2474" s="223"/>
      <c r="E2474"/>
      <c r="F2474" s="224"/>
      <c r="G2474"/>
      <c r="H2474"/>
      <c r="I2474" s="225"/>
      <c r="J2474" s="226"/>
      <c r="K2474"/>
      <c r="L2474"/>
      <c r="M2474"/>
      <c r="N2474"/>
      <c r="O2474" s="224"/>
      <c r="P2474"/>
      <c r="Q2474"/>
      <c r="R2474"/>
      <c r="S2474"/>
      <c r="T2474"/>
      <c r="U2474"/>
      <c r="V2474"/>
      <c r="W2474"/>
      <c r="Z2474"/>
      <c r="AC2474" s="228"/>
      <c r="AD2474"/>
    </row>
    <row r="2475" spans="1:30" ht="27.75" x14ac:dyDescent="0.2">
      <c r="A2475" s="222"/>
      <c r="B2475" s="223"/>
      <c r="C2475" s="223"/>
      <c r="D2475" s="223"/>
      <c r="E2475"/>
      <c r="F2475" s="224"/>
      <c r="G2475"/>
      <c r="H2475"/>
      <c r="I2475" s="225"/>
      <c r="J2475" s="226"/>
      <c r="K2475"/>
      <c r="L2475"/>
      <c r="M2475"/>
      <c r="N2475"/>
      <c r="O2475" s="224"/>
      <c r="P2475"/>
      <c r="Q2475"/>
      <c r="R2475"/>
      <c r="S2475"/>
      <c r="T2475"/>
      <c r="U2475"/>
      <c r="V2475"/>
      <c r="W2475"/>
      <c r="Z2475"/>
      <c r="AC2475" s="228"/>
      <c r="AD2475"/>
    </row>
    <row r="2476" spans="1:30" ht="27.75" x14ac:dyDescent="0.35">
      <c r="A2476" s="232"/>
      <c r="B2476" s="232"/>
      <c r="C2476" s="232"/>
      <c r="D2476" s="232"/>
      <c r="E2476"/>
      <c r="F2476" s="224"/>
      <c r="G2476"/>
      <c r="H2476"/>
      <c r="I2476" s="225"/>
      <c r="J2476" s="226"/>
      <c r="K2476"/>
      <c r="L2476"/>
      <c r="M2476"/>
      <c r="N2476"/>
      <c r="O2476" s="224"/>
      <c r="P2476"/>
      <c r="Q2476"/>
      <c r="R2476"/>
      <c r="S2476"/>
      <c r="T2476"/>
      <c r="U2476"/>
      <c r="V2476"/>
      <c r="W2476"/>
      <c r="Z2476"/>
      <c r="AC2476" s="228"/>
      <c r="AD2476"/>
    </row>
    <row r="2477" spans="1:30" ht="27.75" x14ac:dyDescent="0.35">
      <c r="A2477" s="232"/>
      <c r="B2477" s="232"/>
      <c r="C2477" s="232"/>
      <c r="D2477" s="232"/>
      <c r="E2477"/>
      <c r="F2477" s="224"/>
      <c r="G2477"/>
      <c r="H2477"/>
      <c r="I2477" s="225"/>
      <c r="J2477" s="226"/>
      <c r="K2477"/>
      <c r="L2477"/>
      <c r="M2477"/>
      <c r="N2477"/>
      <c r="O2477" s="224"/>
      <c r="P2477"/>
      <c r="Q2477"/>
      <c r="R2477"/>
      <c r="S2477"/>
      <c r="T2477"/>
      <c r="U2477"/>
      <c r="V2477"/>
      <c r="W2477"/>
      <c r="Z2477"/>
      <c r="AC2477" s="228"/>
      <c r="AD2477"/>
    </row>
    <row r="2478" spans="1:30" ht="27.75" x14ac:dyDescent="0.2">
      <c r="A2478" s="222"/>
      <c r="B2478" s="223"/>
      <c r="C2478" s="223"/>
      <c r="D2478" s="223"/>
      <c r="E2478"/>
      <c r="F2478" s="224"/>
      <c r="G2478"/>
      <c r="H2478"/>
      <c r="I2478" s="225"/>
      <c r="J2478" s="226"/>
      <c r="K2478"/>
      <c r="L2478"/>
      <c r="M2478"/>
      <c r="N2478"/>
      <c r="O2478" s="224"/>
      <c r="P2478"/>
      <c r="Q2478"/>
      <c r="R2478"/>
      <c r="S2478"/>
      <c r="T2478"/>
      <c r="U2478"/>
      <c r="V2478"/>
      <c r="W2478"/>
      <c r="Z2478"/>
      <c r="AC2478" s="228"/>
      <c r="AD2478"/>
    </row>
    <row r="2479" spans="1:30" ht="27.75" x14ac:dyDescent="0.2">
      <c r="A2479" s="222"/>
      <c r="B2479" s="223"/>
      <c r="C2479" s="223"/>
      <c r="D2479" s="223"/>
      <c r="E2479"/>
      <c r="F2479" s="224"/>
      <c r="G2479"/>
      <c r="H2479"/>
      <c r="I2479" s="225"/>
      <c r="J2479" s="226"/>
      <c r="K2479"/>
      <c r="L2479"/>
      <c r="M2479"/>
      <c r="N2479"/>
      <c r="O2479" s="224"/>
      <c r="P2479"/>
      <c r="Q2479"/>
      <c r="R2479"/>
      <c r="S2479"/>
      <c r="T2479"/>
      <c r="U2479"/>
      <c r="V2479"/>
      <c r="W2479"/>
      <c r="Z2479"/>
      <c r="AC2479" s="228"/>
      <c r="AD2479"/>
    </row>
    <row r="2480" spans="1:30" ht="27.75" x14ac:dyDescent="0.35">
      <c r="A2480" s="232"/>
      <c r="B2480" s="232"/>
      <c r="C2480" s="232"/>
      <c r="D2480" s="232"/>
      <c r="E2480"/>
      <c r="F2480" s="224"/>
      <c r="G2480"/>
      <c r="H2480"/>
      <c r="I2480" s="225"/>
      <c r="J2480" s="226"/>
      <c r="K2480"/>
      <c r="L2480"/>
      <c r="M2480"/>
      <c r="N2480"/>
      <c r="O2480" s="224"/>
      <c r="P2480"/>
      <c r="Q2480"/>
      <c r="R2480"/>
      <c r="S2480"/>
      <c r="T2480"/>
      <c r="U2480"/>
      <c r="V2480"/>
      <c r="W2480"/>
      <c r="Z2480"/>
      <c r="AC2480" s="228"/>
      <c r="AD2480"/>
    </row>
    <row r="2481" spans="1:30" ht="27.75" x14ac:dyDescent="0.2">
      <c r="A2481" s="222"/>
      <c r="B2481" s="223"/>
      <c r="C2481" s="223"/>
      <c r="D2481" s="223"/>
      <c r="E2481"/>
      <c r="F2481" s="224"/>
      <c r="G2481"/>
      <c r="H2481"/>
      <c r="I2481" s="225"/>
      <c r="J2481" s="226"/>
      <c r="K2481"/>
      <c r="L2481"/>
      <c r="M2481"/>
      <c r="N2481"/>
      <c r="O2481" s="224"/>
      <c r="P2481"/>
      <c r="Q2481"/>
      <c r="R2481"/>
      <c r="S2481"/>
      <c r="T2481"/>
      <c r="U2481"/>
      <c r="V2481"/>
      <c r="W2481"/>
      <c r="Z2481"/>
      <c r="AC2481" s="228"/>
      <c r="AD2481"/>
    </row>
    <row r="2482" spans="1:30" ht="27.75" x14ac:dyDescent="0.35">
      <c r="A2482" s="232"/>
      <c r="B2482" s="232"/>
      <c r="C2482" s="232"/>
      <c r="D2482" s="232"/>
      <c r="E2482"/>
      <c r="F2482" s="224"/>
      <c r="G2482"/>
      <c r="H2482"/>
      <c r="I2482" s="225"/>
      <c r="J2482" s="226"/>
      <c r="K2482"/>
      <c r="L2482"/>
      <c r="M2482"/>
      <c r="N2482"/>
      <c r="O2482" s="224"/>
      <c r="P2482"/>
      <c r="Q2482"/>
      <c r="R2482"/>
      <c r="S2482"/>
      <c r="T2482"/>
      <c r="U2482"/>
      <c r="V2482"/>
      <c r="W2482"/>
      <c r="Z2482"/>
      <c r="AC2482" s="228"/>
      <c r="AD2482"/>
    </row>
    <row r="2483" spans="1:30" ht="27.75" x14ac:dyDescent="0.2">
      <c r="A2483" s="222"/>
      <c r="B2483" s="223"/>
      <c r="C2483" s="223"/>
      <c r="D2483" s="223"/>
      <c r="E2483"/>
      <c r="F2483" s="224"/>
      <c r="G2483"/>
      <c r="H2483"/>
      <c r="I2483" s="225"/>
      <c r="J2483" s="226"/>
      <c r="K2483"/>
      <c r="L2483"/>
      <c r="M2483"/>
      <c r="N2483"/>
      <c r="O2483" s="224"/>
      <c r="P2483"/>
      <c r="Q2483"/>
      <c r="R2483"/>
      <c r="S2483"/>
      <c r="T2483"/>
      <c r="U2483"/>
      <c r="V2483"/>
      <c r="W2483"/>
      <c r="Z2483"/>
      <c r="AC2483" s="228"/>
      <c r="AD2483"/>
    </row>
    <row r="2484" spans="1:30" ht="27.75" x14ac:dyDescent="0.35">
      <c r="A2484" s="232"/>
      <c r="B2484" s="232"/>
      <c r="C2484" s="232"/>
      <c r="D2484" s="232"/>
      <c r="E2484"/>
      <c r="F2484" s="224"/>
      <c r="G2484"/>
      <c r="H2484"/>
      <c r="I2484" s="225"/>
      <c r="J2484" s="226"/>
      <c r="K2484"/>
      <c r="L2484"/>
      <c r="M2484"/>
      <c r="N2484"/>
      <c r="O2484" s="224"/>
      <c r="P2484"/>
      <c r="Q2484"/>
      <c r="R2484"/>
      <c r="S2484"/>
      <c r="T2484"/>
      <c r="U2484"/>
      <c r="V2484"/>
      <c r="W2484"/>
      <c r="Z2484"/>
      <c r="AC2484" s="228"/>
      <c r="AD2484"/>
    </row>
    <row r="2485" spans="1:30" ht="27.75" x14ac:dyDescent="0.35">
      <c r="A2485" s="232"/>
      <c r="B2485" s="232"/>
      <c r="C2485" s="232"/>
      <c r="D2485" s="232"/>
      <c r="E2485"/>
      <c r="F2485" s="224"/>
      <c r="G2485"/>
      <c r="H2485"/>
      <c r="I2485" s="225"/>
      <c r="J2485" s="226"/>
      <c r="K2485"/>
      <c r="L2485"/>
      <c r="M2485"/>
      <c r="N2485"/>
      <c r="O2485" s="224"/>
      <c r="P2485"/>
      <c r="Q2485"/>
      <c r="R2485"/>
      <c r="S2485"/>
      <c r="T2485"/>
      <c r="U2485"/>
      <c r="V2485"/>
      <c r="W2485"/>
      <c r="Z2485"/>
      <c r="AC2485" s="228"/>
      <c r="AD2485"/>
    </row>
    <row r="2486" spans="1:30" ht="27.75" x14ac:dyDescent="0.35">
      <c r="A2486" s="232"/>
      <c r="B2486" s="232"/>
      <c r="C2486" s="232"/>
      <c r="D2486" s="232"/>
      <c r="E2486"/>
      <c r="F2486" s="224"/>
      <c r="G2486"/>
      <c r="H2486"/>
      <c r="I2486" s="225"/>
      <c r="J2486" s="226"/>
      <c r="K2486"/>
      <c r="L2486"/>
      <c r="M2486"/>
      <c r="N2486"/>
      <c r="O2486" s="224"/>
      <c r="P2486"/>
      <c r="Q2486"/>
      <c r="R2486"/>
      <c r="S2486"/>
      <c r="T2486"/>
      <c r="U2486"/>
      <c r="V2486"/>
      <c r="W2486"/>
      <c r="Z2486"/>
      <c r="AC2486" s="228"/>
      <c r="AD2486"/>
    </row>
    <row r="2487" spans="1:30" ht="27.75" x14ac:dyDescent="0.2">
      <c r="A2487" s="222"/>
      <c r="B2487" s="223"/>
      <c r="C2487" s="223"/>
      <c r="D2487" s="223"/>
      <c r="E2487"/>
      <c r="F2487" s="224"/>
      <c r="G2487"/>
      <c r="H2487"/>
      <c r="I2487" s="225"/>
      <c r="J2487" s="226"/>
      <c r="K2487"/>
      <c r="L2487"/>
      <c r="M2487"/>
      <c r="N2487"/>
      <c r="O2487" s="224"/>
      <c r="P2487"/>
      <c r="Q2487"/>
      <c r="R2487"/>
      <c r="S2487"/>
      <c r="T2487"/>
      <c r="U2487"/>
      <c r="V2487"/>
      <c r="W2487"/>
      <c r="Z2487"/>
      <c r="AC2487" s="228"/>
      <c r="AD2487"/>
    </row>
    <row r="2488" spans="1:30" ht="27.75" x14ac:dyDescent="0.2">
      <c r="A2488" s="222"/>
      <c r="B2488" s="223"/>
      <c r="C2488" s="223"/>
      <c r="D2488" s="223"/>
      <c r="E2488"/>
      <c r="F2488" s="224"/>
      <c r="G2488"/>
      <c r="H2488"/>
      <c r="I2488" s="225"/>
      <c r="J2488" s="226"/>
      <c r="K2488"/>
      <c r="L2488"/>
      <c r="M2488"/>
      <c r="N2488"/>
      <c r="O2488" s="224"/>
      <c r="P2488"/>
      <c r="Q2488"/>
      <c r="R2488"/>
      <c r="S2488"/>
      <c r="T2488"/>
      <c r="U2488"/>
      <c r="V2488"/>
      <c r="W2488"/>
      <c r="Z2488"/>
      <c r="AC2488" s="228"/>
      <c r="AD2488"/>
    </row>
    <row r="2489" spans="1:30" ht="27.75" x14ac:dyDescent="0.2">
      <c r="A2489" s="222"/>
      <c r="B2489" s="223"/>
      <c r="C2489" s="223"/>
      <c r="D2489" s="223"/>
      <c r="E2489"/>
      <c r="F2489" s="224"/>
      <c r="G2489"/>
      <c r="H2489"/>
      <c r="I2489" s="225"/>
      <c r="J2489" s="226"/>
      <c r="K2489"/>
      <c r="L2489"/>
      <c r="M2489"/>
      <c r="N2489"/>
      <c r="O2489" s="224"/>
      <c r="P2489"/>
      <c r="Q2489"/>
      <c r="R2489"/>
      <c r="S2489"/>
      <c r="T2489"/>
      <c r="U2489"/>
      <c r="V2489"/>
      <c r="W2489"/>
      <c r="Z2489"/>
      <c r="AC2489" s="228"/>
      <c r="AD2489"/>
    </row>
    <row r="2490" spans="1:30" ht="27.75" x14ac:dyDescent="0.2">
      <c r="A2490" s="222"/>
      <c r="B2490" s="223"/>
      <c r="C2490" s="223"/>
      <c r="D2490" s="223"/>
      <c r="E2490"/>
      <c r="F2490" s="224"/>
      <c r="G2490"/>
      <c r="H2490"/>
      <c r="I2490" s="225"/>
      <c r="J2490" s="226"/>
      <c r="K2490"/>
      <c r="L2490"/>
      <c r="M2490"/>
      <c r="N2490"/>
      <c r="O2490" s="224"/>
      <c r="P2490"/>
      <c r="Q2490"/>
      <c r="R2490"/>
      <c r="S2490"/>
      <c r="T2490"/>
      <c r="U2490"/>
      <c r="V2490"/>
      <c r="W2490"/>
      <c r="Z2490"/>
      <c r="AC2490" s="228"/>
      <c r="AD2490"/>
    </row>
    <row r="2491" spans="1:30" ht="27.75" x14ac:dyDescent="0.35">
      <c r="A2491" s="245"/>
      <c r="B2491" s="246"/>
      <c r="C2491" s="246"/>
      <c r="D2491" s="246"/>
      <c r="E2491"/>
      <c r="F2491" s="224"/>
      <c r="G2491"/>
      <c r="H2491"/>
      <c r="I2491" s="225"/>
      <c r="J2491" s="226"/>
      <c r="K2491"/>
      <c r="L2491"/>
      <c r="M2491"/>
      <c r="N2491"/>
      <c r="O2491" s="224"/>
      <c r="P2491"/>
      <c r="Q2491"/>
      <c r="R2491"/>
      <c r="S2491"/>
      <c r="T2491"/>
      <c r="U2491"/>
      <c r="V2491"/>
      <c r="W2491"/>
      <c r="Z2491"/>
      <c r="AC2491" s="228"/>
      <c r="AD2491"/>
    </row>
    <row r="2492" spans="1:30" ht="27.75" x14ac:dyDescent="0.35">
      <c r="A2492" s="232"/>
      <c r="B2492" s="232"/>
      <c r="C2492" s="232"/>
      <c r="D2492" s="232"/>
      <c r="E2492"/>
      <c r="F2492" s="224"/>
      <c r="G2492"/>
      <c r="H2492"/>
      <c r="I2492" s="225"/>
      <c r="J2492" s="226"/>
      <c r="K2492"/>
      <c r="L2492"/>
      <c r="M2492"/>
      <c r="N2492"/>
      <c r="O2492" s="224"/>
      <c r="P2492"/>
      <c r="Q2492"/>
      <c r="R2492"/>
      <c r="S2492"/>
      <c r="T2492"/>
      <c r="U2492"/>
      <c r="V2492"/>
      <c r="W2492"/>
      <c r="Z2492"/>
      <c r="AC2492" s="228"/>
      <c r="AD2492"/>
    </row>
    <row r="2493" spans="1:30" ht="27.75" x14ac:dyDescent="0.2">
      <c r="A2493" s="222"/>
      <c r="B2493" s="223"/>
      <c r="C2493" s="223"/>
      <c r="D2493" s="223"/>
      <c r="E2493"/>
      <c r="F2493" s="224"/>
      <c r="G2493"/>
      <c r="H2493"/>
      <c r="I2493" s="225"/>
      <c r="J2493" s="226"/>
      <c r="K2493"/>
      <c r="L2493"/>
      <c r="M2493"/>
      <c r="N2493"/>
      <c r="O2493" s="224"/>
      <c r="P2493"/>
      <c r="Q2493"/>
      <c r="R2493"/>
      <c r="S2493"/>
      <c r="T2493"/>
      <c r="U2493"/>
      <c r="V2493"/>
      <c r="W2493"/>
      <c r="Z2493"/>
      <c r="AC2493" s="228"/>
      <c r="AD2493"/>
    </row>
    <row r="2494" spans="1:30" ht="27.75" x14ac:dyDescent="0.35">
      <c r="A2494" s="232"/>
      <c r="B2494" s="232"/>
      <c r="C2494" s="232"/>
      <c r="D2494" s="232"/>
      <c r="E2494"/>
      <c r="F2494" s="224"/>
      <c r="G2494"/>
      <c r="H2494"/>
      <c r="I2494" s="225"/>
      <c r="J2494" s="226"/>
      <c r="K2494"/>
      <c r="L2494"/>
      <c r="M2494"/>
      <c r="N2494"/>
      <c r="O2494" s="224"/>
      <c r="P2494"/>
      <c r="Q2494"/>
      <c r="R2494"/>
      <c r="S2494"/>
      <c r="T2494"/>
      <c r="U2494"/>
      <c r="V2494"/>
      <c r="W2494"/>
      <c r="Z2494"/>
      <c r="AC2494" s="228"/>
      <c r="AD2494"/>
    </row>
    <row r="2495" spans="1:30" ht="27.75" x14ac:dyDescent="0.35">
      <c r="A2495" s="232"/>
      <c r="B2495" s="232"/>
      <c r="C2495" s="232"/>
      <c r="D2495" s="232"/>
      <c r="E2495"/>
      <c r="F2495" s="224"/>
      <c r="G2495"/>
      <c r="H2495"/>
      <c r="I2495" s="225"/>
      <c r="J2495" s="226"/>
      <c r="K2495"/>
      <c r="L2495"/>
      <c r="M2495"/>
      <c r="N2495"/>
      <c r="O2495" s="224"/>
      <c r="P2495"/>
      <c r="Q2495"/>
      <c r="R2495"/>
      <c r="S2495"/>
      <c r="T2495"/>
      <c r="U2495"/>
      <c r="V2495"/>
      <c r="W2495"/>
      <c r="Z2495"/>
      <c r="AC2495" s="228"/>
      <c r="AD2495"/>
    </row>
    <row r="2496" spans="1:30" ht="27.75" x14ac:dyDescent="0.2">
      <c r="A2496" s="222"/>
      <c r="B2496" s="223"/>
      <c r="C2496" s="223"/>
      <c r="D2496" s="223"/>
      <c r="E2496"/>
      <c r="F2496" s="224"/>
      <c r="G2496"/>
      <c r="H2496"/>
      <c r="I2496" s="225"/>
      <c r="J2496" s="226"/>
      <c r="K2496"/>
      <c r="L2496"/>
      <c r="M2496"/>
      <c r="N2496"/>
      <c r="O2496" s="224"/>
      <c r="P2496"/>
      <c r="Q2496"/>
      <c r="R2496"/>
      <c r="S2496"/>
      <c r="T2496"/>
      <c r="U2496"/>
      <c r="V2496"/>
      <c r="W2496"/>
      <c r="Z2496"/>
      <c r="AC2496" s="228"/>
      <c r="AD2496"/>
    </row>
    <row r="2497" spans="1:30" ht="27.75" x14ac:dyDescent="0.35">
      <c r="A2497" s="232"/>
      <c r="B2497" s="232"/>
      <c r="C2497" s="232"/>
      <c r="D2497" s="232"/>
      <c r="E2497"/>
      <c r="F2497" s="224"/>
      <c r="G2497"/>
      <c r="H2497"/>
      <c r="I2497" s="225"/>
      <c r="J2497" s="226"/>
      <c r="K2497"/>
      <c r="L2497"/>
      <c r="M2497"/>
      <c r="N2497"/>
      <c r="O2497" s="224"/>
      <c r="P2497"/>
      <c r="Q2497"/>
      <c r="R2497"/>
      <c r="S2497"/>
      <c r="T2497"/>
      <c r="U2497"/>
      <c r="V2497"/>
      <c r="W2497"/>
      <c r="Z2497"/>
      <c r="AC2497" s="228"/>
      <c r="AD2497"/>
    </row>
    <row r="2498" spans="1:30" ht="27.75" x14ac:dyDescent="0.35">
      <c r="A2498" s="232"/>
      <c r="B2498" s="232"/>
      <c r="C2498" s="232"/>
      <c r="D2498" s="232"/>
      <c r="E2498"/>
      <c r="F2498" s="224"/>
      <c r="G2498"/>
      <c r="H2498"/>
      <c r="I2498" s="225"/>
      <c r="J2498" s="226"/>
      <c r="K2498"/>
      <c r="L2498"/>
      <c r="M2498"/>
      <c r="N2498"/>
      <c r="O2498" s="224"/>
      <c r="P2498"/>
      <c r="Q2498"/>
      <c r="R2498"/>
      <c r="S2498"/>
      <c r="T2498"/>
      <c r="U2498"/>
      <c r="V2498"/>
      <c r="W2498"/>
      <c r="Z2498"/>
      <c r="AC2498" s="228"/>
      <c r="AD2498"/>
    </row>
    <row r="2499" spans="1:30" ht="27.75" x14ac:dyDescent="0.2">
      <c r="A2499" s="222"/>
      <c r="B2499" s="223"/>
      <c r="C2499" s="223"/>
      <c r="D2499" s="223"/>
      <c r="E2499"/>
      <c r="F2499" s="224"/>
      <c r="G2499"/>
      <c r="H2499"/>
      <c r="I2499" s="225"/>
      <c r="J2499" s="226"/>
      <c r="K2499"/>
      <c r="L2499"/>
      <c r="M2499"/>
      <c r="N2499"/>
      <c r="O2499" s="224"/>
      <c r="P2499"/>
      <c r="Q2499"/>
      <c r="R2499"/>
      <c r="S2499"/>
      <c r="T2499"/>
      <c r="U2499"/>
      <c r="V2499"/>
      <c r="W2499"/>
      <c r="Z2499"/>
      <c r="AC2499" s="228"/>
      <c r="AD2499"/>
    </row>
    <row r="2500" spans="1:30" ht="27.75" x14ac:dyDescent="0.2">
      <c r="A2500" s="222"/>
      <c r="B2500" s="223"/>
      <c r="C2500" s="223"/>
      <c r="D2500" s="223"/>
      <c r="E2500"/>
      <c r="F2500" s="224"/>
      <c r="G2500"/>
      <c r="H2500"/>
      <c r="I2500" s="225"/>
      <c r="J2500" s="226"/>
      <c r="K2500"/>
      <c r="L2500"/>
      <c r="M2500"/>
      <c r="N2500"/>
      <c r="O2500" s="224"/>
      <c r="P2500"/>
      <c r="Q2500"/>
      <c r="R2500"/>
      <c r="S2500"/>
      <c r="T2500"/>
      <c r="U2500"/>
      <c r="V2500"/>
      <c r="W2500"/>
      <c r="Z2500"/>
      <c r="AC2500" s="228"/>
      <c r="AD2500"/>
    </row>
    <row r="2501" spans="1:30" ht="27.75" x14ac:dyDescent="0.2">
      <c r="A2501" s="222"/>
      <c r="B2501" s="223"/>
      <c r="C2501" s="223"/>
      <c r="D2501" s="223"/>
      <c r="E2501"/>
      <c r="F2501" s="224"/>
      <c r="G2501"/>
      <c r="H2501"/>
      <c r="I2501" s="225"/>
      <c r="J2501" s="226"/>
      <c r="K2501"/>
      <c r="L2501"/>
      <c r="M2501"/>
      <c r="N2501"/>
      <c r="O2501" s="224"/>
      <c r="P2501"/>
      <c r="Q2501"/>
      <c r="R2501"/>
      <c r="S2501"/>
      <c r="T2501"/>
      <c r="U2501"/>
      <c r="V2501"/>
      <c r="W2501"/>
      <c r="Z2501"/>
      <c r="AC2501" s="228"/>
      <c r="AD2501"/>
    </row>
    <row r="2502" spans="1:30" ht="27.75" x14ac:dyDescent="0.35">
      <c r="A2502" s="232"/>
      <c r="B2502" s="232"/>
      <c r="C2502" s="232"/>
      <c r="D2502" s="232"/>
      <c r="E2502"/>
      <c r="F2502" s="224"/>
      <c r="G2502"/>
      <c r="H2502"/>
      <c r="I2502" s="225"/>
      <c r="J2502" s="226"/>
      <c r="K2502"/>
      <c r="L2502"/>
      <c r="M2502"/>
      <c r="N2502"/>
      <c r="O2502" s="224"/>
      <c r="P2502"/>
      <c r="Q2502"/>
      <c r="R2502"/>
      <c r="S2502"/>
      <c r="T2502"/>
      <c r="U2502"/>
      <c r="V2502"/>
      <c r="W2502"/>
      <c r="Z2502"/>
      <c r="AC2502" s="228"/>
      <c r="AD2502"/>
    </row>
    <row r="2503" spans="1:30" ht="27.75" x14ac:dyDescent="0.2">
      <c r="A2503" s="222"/>
      <c r="B2503" s="223"/>
      <c r="C2503" s="223"/>
      <c r="D2503" s="223"/>
      <c r="E2503"/>
      <c r="F2503" s="224"/>
      <c r="G2503"/>
      <c r="H2503"/>
      <c r="I2503" s="225"/>
      <c r="J2503" s="226"/>
      <c r="K2503"/>
      <c r="L2503"/>
      <c r="M2503"/>
      <c r="N2503"/>
      <c r="O2503" s="224"/>
      <c r="P2503"/>
      <c r="Q2503"/>
      <c r="R2503"/>
      <c r="S2503"/>
      <c r="T2503"/>
      <c r="U2503"/>
      <c r="V2503"/>
      <c r="W2503"/>
      <c r="Z2503"/>
      <c r="AC2503" s="228"/>
      <c r="AD2503"/>
    </row>
    <row r="2504" spans="1:30" ht="27.75" x14ac:dyDescent="0.35">
      <c r="A2504" s="232"/>
      <c r="B2504" s="232"/>
      <c r="C2504" s="232"/>
      <c r="D2504" s="232"/>
      <c r="E2504"/>
      <c r="F2504" s="224"/>
      <c r="G2504"/>
      <c r="H2504"/>
      <c r="I2504" s="225"/>
      <c r="J2504" s="226"/>
      <c r="K2504"/>
      <c r="L2504"/>
      <c r="M2504"/>
      <c r="N2504"/>
      <c r="O2504" s="224"/>
      <c r="P2504"/>
      <c r="Q2504"/>
      <c r="R2504"/>
      <c r="S2504"/>
      <c r="T2504"/>
      <c r="U2504"/>
      <c r="V2504"/>
      <c r="W2504"/>
      <c r="Z2504"/>
      <c r="AC2504" s="228"/>
      <c r="AD2504"/>
    </row>
    <row r="2505" spans="1:30" ht="27.75" x14ac:dyDescent="0.35">
      <c r="A2505" s="232"/>
      <c r="B2505" s="232"/>
      <c r="C2505" s="232"/>
      <c r="D2505" s="232"/>
      <c r="E2505"/>
      <c r="F2505" s="224"/>
      <c r="G2505"/>
      <c r="H2505"/>
      <c r="I2505" s="225"/>
      <c r="J2505" s="226"/>
      <c r="K2505"/>
      <c r="L2505"/>
      <c r="M2505"/>
      <c r="N2505"/>
      <c r="O2505" s="224"/>
      <c r="P2505"/>
      <c r="Q2505"/>
      <c r="R2505"/>
      <c r="S2505"/>
      <c r="T2505"/>
      <c r="U2505"/>
      <c r="V2505"/>
      <c r="W2505"/>
      <c r="Z2505"/>
      <c r="AC2505" s="228"/>
      <c r="AD2505"/>
    </row>
    <row r="2506" spans="1:30" ht="27.75" x14ac:dyDescent="0.2">
      <c r="A2506" s="222"/>
      <c r="B2506" s="223"/>
      <c r="C2506" s="223"/>
      <c r="D2506" s="223"/>
      <c r="E2506"/>
      <c r="F2506" s="224"/>
      <c r="G2506"/>
      <c r="H2506"/>
      <c r="I2506" s="225"/>
      <c r="J2506" s="226"/>
      <c r="K2506"/>
      <c r="L2506"/>
      <c r="M2506"/>
      <c r="N2506"/>
      <c r="O2506" s="224"/>
      <c r="P2506"/>
      <c r="Q2506"/>
      <c r="R2506"/>
      <c r="S2506"/>
      <c r="T2506"/>
      <c r="U2506"/>
      <c r="V2506"/>
      <c r="W2506"/>
      <c r="Z2506"/>
      <c r="AC2506" s="228"/>
      <c r="AD2506"/>
    </row>
    <row r="2507" spans="1:30" ht="27.75" x14ac:dyDescent="0.35">
      <c r="A2507" s="232"/>
      <c r="B2507" s="232"/>
      <c r="C2507" s="232"/>
      <c r="D2507" s="232"/>
      <c r="E2507"/>
      <c r="F2507" s="224"/>
      <c r="G2507"/>
      <c r="H2507"/>
      <c r="I2507" s="225"/>
      <c r="J2507" s="226"/>
      <c r="K2507"/>
      <c r="L2507"/>
      <c r="M2507"/>
      <c r="N2507"/>
      <c r="O2507" s="224"/>
      <c r="P2507"/>
      <c r="Q2507"/>
      <c r="R2507"/>
      <c r="S2507"/>
      <c r="T2507"/>
      <c r="U2507"/>
      <c r="V2507"/>
      <c r="W2507"/>
      <c r="Z2507"/>
      <c r="AC2507" s="228"/>
      <c r="AD2507"/>
    </row>
    <row r="2508" spans="1:30" ht="27.75" x14ac:dyDescent="0.35">
      <c r="A2508" s="232"/>
      <c r="B2508" s="232"/>
      <c r="C2508" s="232"/>
      <c r="D2508" s="232"/>
      <c r="E2508"/>
      <c r="F2508" s="224"/>
      <c r="G2508"/>
      <c r="H2508"/>
      <c r="I2508" s="225"/>
      <c r="J2508" s="226"/>
      <c r="K2508"/>
      <c r="L2508"/>
      <c r="M2508"/>
      <c r="N2508"/>
      <c r="O2508" s="224"/>
      <c r="P2508"/>
      <c r="Q2508"/>
      <c r="R2508"/>
      <c r="S2508"/>
      <c r="T2508"/>
      <c r="U2508"/>
      <c r="V2508"/>
      <c r="W2508"/>
      <c r="Z2508"/>
      <c r="AC2508" s="228"/>
      <c r="AD2508"/>
    </row>
    <row r="2509" spans="1:30" ht="27.75" x14ac:dyDescent="0.2">
      <c r="A2509" s="222"/>
      <c r="B2509" s="223"/>
      <c r="C2509" s="223"/>
      <c r="D2509" s="223"/>
      <c r="E2509"/>
      <c r="F2509" s="224"/>
      <c r="G2509"/>
      <c r="H2509"/>
      <c r="I2509" s="225"/>
      <c r="J2509" s="226"/>
      <c r="K2509"/>
      <c r="L2509"/>
      <c r="M2509"/>
      <c r="N2509"/>
      <c r="O2509" s="224"/>
      <c r="P2509"/>
      <c r="Q2509"/>
      <c r="R2509"/>
      <c r="S2509"/>
      <c r="T2509"/>
      <c r="U2509"/>
      <c r="V2509"/>
      <c r="W2509"/>
      <c r="Z2509"/>
      <c r="AC2509" s="228"/>
      <c r="AD2509"/>
    </row>
    <row r="2510" spans="1:30" ht="27.75" x14ac:dyDescent="0.2">
      <c r="A2510" s="222"/>
      <c r="B2510" s="223"/>
      <c r="C2510" s="223"/>
      <c r="D2510" s="223"/>
      <c r="E2510"/>
      <c r="F2510" s="224"/>
      <c r="G2510"/>
      <c r="H2510"/>
      <c r="I2510" s="225"/>
      <c r="J2510" s="226"/>
      <c r="K2510"/>
      <c r="L2510"/>
      <c r="M2510"/>
      <c r="N2510"/>
      <c r="O2510" s="224"/>
      <c r="P2510"/>
      <c r="Q2510"/>
      <c r="R2510"/>
      <c r="S2510"/>
      <c r="T2510"/>
      <c r="U2510"/>
      <c r="V2510"/>
      <c r="W2510"/>
      <c r="Z2510"/>
      <c r="AC2510" s="228"/>
      <c r="AD2510"/>
    </row>
    <row r="2511" spans="1:30" ht="27.75" x14ac:dyDescent="0.35">
      <c r="A2511" s="232"/>
      <c r="B2511" s="232"/>
      <c r="C2511" s="232"/>
      <c r="D2511" s="232"/>
      <c r="E2511"/>
      <c r="F2511" s="224"/>
      <c r="G2511"/>
      <c r="H2511"/>
      <c r="I2511" s="225"/>
      <c r="J2511" s="226"/>
      <c r="K2511"/>
      <c r="L2511"/>
      <c r="M2511"/>
      <c r="N2511"/>
      <c r="O2511" s="224"/>
      <c r="P2511"/>
      <c r="Q2511"/>
      <c r="R2511"/>
      <c r="S2511"/>
      <c r="T2511"/>
      <c r="U2511"/>
      <c r="V2511"/>
      <c r="W2511"/>
      <c r="Z2511"/>
      <c r="AC2511" s="228"/>
      <c r="AD2511"/>
    </row>
    <row r="2512" spans="1:30" ht="27.75" x14ac:dyDescent="0.35">
      <c r="A2512" s="232"/>
      <c r="B2512" s="232"/>
      <c r="C2512" s="232"/>
      <c r="D2512" s="232"/>
      <c r="E2512"/>
      <c r="F2512" s="224"/>
      <c r="G2512"/>
      <c r="H2512"/>
      <c r="I2512" s="225"/>
      <c r="J2512" s="226"/>
      <c r="K2512"/>
      <c r="L2512"/>
      <c r="M2512"/>
      <c r="N2512"/>
      <c r="O2512" s="224"/>
      <c r="P2512"/>
      <c r="Q2512"/>
      <c r="R2512"/>
      <c r="S2512"/>
      <c r="T2512"/>
      <c r="U2512"/>
      <c r="V2512"/>
      <c r="W2512"/>
      <c r="Z2512"/>
      <c r="AC2512" s="228"/>
      <c r="AD2512"/>
    </row>
    <row r="2513" spans="1:30" ht="27.75" x14ac:dyDescent="0.35">
      <c r="A2513" s="232"/>
      <c r="B2513" s="232"/>
      <c r="C2513" s="232"/>
      <c r="D2513" s="232"/>
      <c r="E2513"/>
      <c r="F2513" s="224"/>
      <c r="G2513"/>
      <c r="H2513"/>
      <c r="I2513" s="225"/>
      <c r="J2513" s="226"/>
      <c r="K2513"/>
      <c r="L2513"/>
      <c r="M2513"/>
      <c r="N2513"/>
      <c r="O2513" s="224"/>
      <c r="P2513"/>
      <c r="Q2513"/>
      <c r="R2513"/>
      <c r="S2513"/>
      <c r="T2513"/>
      <c r="U2513"/>
      <c r="V2513"/>
      <c r="W2513"/>
      <c r="Z2513"/>
      <c r="AC2513" s="228"/>
      <c r="AD2513"/>
    </row>
    <row r="2514" spans="1:30" ht="27.75" x14ac:dyDescent="0.35">
      <c r="A2514" s="232"/>
      <c r="B2514" s="232"/>
      <c r="C2514" s="232"/>
      <c r="D2514" s="232"/>
      <c r="E2514"/>
      <c r="F2514" s="224"/>
      <c r="G2514"/>
      <c r="H2514"/>
      <c r="I2514" s="225"/>
      <c r="J2514" s="226"/>
      <c r="K2514"/>
      <c r="L2514"/>
      <c r="M2514"/>
      <c r="N2514"/>
      <c r="O2514" s="224"/>
      <c r="P2514"/>
      <c r="Q2514"/>
      <c r="R2514"/>
      <c r="S2514"/>
      <c r="T2514"/>
      <c r="U2514"/>
      <c r="V2514"/>
      <c r="W2514"/>
      <c r="Z2514"/>
      <c r="AC2514" s="228"/>
      <c r="AD2514"/>
    </row>
    <row r="2515" spans="1:30" ht="27.75" x14ac:dyDescent="0.35">
      <c r="A2515" s="232"/>
      <c r="B2515" s="232"/>
      <c r="C2515" s="232"/>
      <c r="D2515" s="232"/>
      <c r="E2515"/>
      <c r="F2515" s="224"/>
      <c r="G2515"/>
      <c r="H2515"/>
      <c r="I2515" s="225"/>
      <c r="J2515" s="226"/>
      <c r="K2515"/>
      <c r="L2515"/>
      <c r="M2515"/>
      <c r="N2515"/>
      <c r="O2515" s="224"/>
      <c r="P2515"/>
      <c r="Q2515"/>
      <c r="R2515"/>
      <c r="S2515"/>
      <c r="T2515"/>
      <c r="U2515"/>
      <c r="V2515"/>
      <c r="W2515"/>
      <c r="Z2515"/>
      <c r="AC2515" s="228"/>
      <c r="AD2515"/>
    </row>
    <row r="2516" spans="1:30" ht="27.75" x14ac:dyDescent="0.35">
      <c r="A2516" s="232"/>
      <c r="B2516" s="232"/>
      <c r="C2516" s="232"/>
      <c r="D2516" s="232"/>
      <c r="E2516"/>
      <c r="F2516" s="224"/>
      <c r="G2516"/>
      <c r="H2516"/>
      <c r="I2516" s="225"/>
      <c r="J2516" s="226"/>
      <c r="K2516"/>
      <c r="L2516"/>
      <c r="M2516"/>
      <c r="N2516"/>
      <c r="O2516" s="224"/>
      <c r="P2516"/>
      <c r="Q2516"/>
      <c r="R2516"/>
      <c r="S2516"/>
      <c r="T2516"/>
      <c r="U2516"/>
      <c r="V2516"/>
      <c r="W2516"/>
      <c r="Z2516"/>
      <c r="AC2516" s="228"/>
      <c r="AD2516"/>
    </row>
    <row r="2517" spans="1:30" ht="27.75" x14ac:dyDescent="0.35">
      <c r="A2517" s="232"/>
      <c r="B2517" s="232"/>
      <c r="C2517" s="232"/>
      <c r="D2517" s="232"/>
      <c r="E2517"/>
      <c r="F2517" s="224"/>
      <c r="G2517"/>
      <c r="H2517"/>
      <c r="I2517" s="225"/>
      <c r="J2517" s="226"/>
      <c r="K2517"/>
      <c r="L2517"/>
      <c r="M2517"/>
      <c r="N2517"/>
      <c r="O2517" s="224"/>
      <c r="P2517"/>
      <c r="Q2517"/>
      <c r="R2517"/>
      <c r="S2517"/>
      <c r="T2517"/>
      <c r="U2517"/>
      <c r="V2517"/>
      <c r="W2517"/>
      <c r="Z2517"/>
      <c r="AC2517" s="228"/>
      <c r="AD2517"/>
    </row>
    <row r="2518" spans="1:30" ht="27.75" x14ac:dyDescent="0.35">
      <c r="A2518" s="232"/>
      <c r="B2518" s="232"/>
      <c r="C2518" s="232"/>
      <c r="D2518" s="232"/>
      <c r="E2518"/>
      <c r="F2518" s="224"/>
      <c r="G2518"/>
      <c r="H2518"/>
      <c r="I2518" s="225"/>
      <c r="J2518" s="226"/>
      <c r="K2518"/>
      <c r="L2518"/>
      <c r="M2518"/>
      <c r="N2518"/>
      <c r="O2518" s="224"/>
      <c r="P2518"/>
      <c r="Q2518"/>
      <c r="R2518"/>
      <c r="S2518"/>
      <c r="T2518"/>
      <c r="U2518"/>
      <c r="V2518"/>
      <c r="W2518"/>
      <c r="Z2518"/>
      <c r="AC2518" s="228"/>
      <c r="AD2518"/>
    </row>
    <row r="2519" spans="1:30" ht="27.75" x14ac:dyDescent="0.35">
      <c r="A2519" s="232"/>
      <c r="B2519" s="232"/>
      <c r="C2519" s="232"/>
      <c r="D2519" s="232"/>
      <c r="E2519"/>
      <c r="F2519" s="224"/>
      <c r="G2519"/>
      <c r="H2519"/>
      <c r="I2519" s="225"/>
      <c r="J2519" s="226"/>
      <c r="K2519"/>
      <c r="L2519"/>
      <c r="M2519"/>
      <c r="N2519"/>
      <c r="O2519" s="224"/>
      <c r="P2519"/>
      <c r="Q2519"/>
      <c r="R2519"/>
      <c r="S2519"/>
      <c r="T2519"/>
      <c r="U2519"/>
      <c r="V2519"/>
      <c r="W2519"/>
      <c r="Z2519"/>
      <c r="AC2519" s="228"/>
      <c r="AD2519"/>
    </row>
    <row r="2520" spans="1:30" ht="27.75" x14ac:dyDescent="0.35">
      <c r="A2520" s="232"/>
      <c r="B2520" s="232"/>
      <c r="C2520" s="232"/>
      <c r="D2520" s="232"/>
      <c r="E2520"/>
      <c r="F2520" s="224"/>
      <c r="G2520"/>
      <c r="H2520"/>
      <c r="I2520" s="225"/>
      <c r="J2520" s="226"/>
      <c r="K2520"/>
      <c r="L2520"/>
      <c r="M2520"/>
      <c r="N2520"/>
      <c r="O2520" s="224"/>
      <c r="P2520"/>
      <c r="Q2520"/>
      <c r="R2520"/>
      <c r="S2520"/>
      <c r="T2520"/>
      <c r="U2520"/>
      <c r="V2520"/>
      <c r="W2520"/>
      <c r="Z2520"/>
      <c r="AC2520" s="228"/>
      <c r="AD2520"/>
    </row>
    <row r="2521" spans="1:30" ht="27.75" x14ac:dyDescent="0.35">
      <c r="A2521" s="232"/>
      <c r="B2521" s="232"/>
      <c r="C2521" s="232"/>
      <c r="D2521" s="232"/>
      <c r="E2521"/>
      <c r="F2521" s="224"/>
      <c r="G2521"/>
      <c r="H2521"/>
      <c r="I2521" s="225"/>
      <c r="J2521" s="226"/>
      <c r="K2521"/>
      <c r="L2521"/>
      <c r="M2521"/>
      <c r="N2521"/>
      <c r="O2521" s="224"/>
      <c r="P2521"/>
      <c r="Q2521"/>
      <c r="R2521"/>
      <c r="S2521"/>
      <c r="T2521"/>
      <c r="U2521"/>
      <c r="V2521"/>
      <c r="W2521"/>
      <c r="Z2521"/>
      <c r="AC2521" s="228"/>
      <c r="AD2521"/>
    </row>
    <row r="2522" spans="1:30" ht="27.75" x14ac:dyDescent="0.35">
      <c r="A2522" s="232"/>
      <c r="B2522" s="232"/>
      <c r="C2522" s="232"/>
      <c r="D2522" s="232"/>
      <c r="E2522"/>
      <c r="F2522" s="224"/>
      <c r="G2522"/>
      <c r="H2522"/>
      <c r="I2522" s="225"/>
      <c r="J2522" s="226"/>
      <c r="K2522"/>
      <c r="L2522"/>
      <c r="M2522"/>
      <c r="N2522"/>
      <c r="O2522" s="224"/>
      <c r="P2522"/>
      <c r="Q2522"/>
      <c r="R2522"/>
      <c r="S2522"/>
      <c r="T2522"/>
      <c r="U2522"/>
      <c r="V2522"/>
      <c r="W2522"/>
      <c r="Z2522"/>
      <c r="AC2522" s="228"/>
      <c r="AD2522"/>
    </row>
    <row r="2523" spans="1:30" ht="27.75" x14ac:dyDescent="0.35">
      <c r="A2523" s="232"/>
      <c r="B2523" s="232"/>
      <c r="C2523" s="232"/>
      <c r="D2523" s="232"/>
      <c r="E2523"/>
      <c r="F2523" s="224"/>
      <c r="G2523"/>
      <c r="H2523"/>
      <c r="I2523" s="225"/>
      <c r="J2523" s="226"/>
      <c r="K2523"/>
      <c r="L2523"/>
      <c r="M2523"/>
      <c r="N2523"/>
      <c r="O2523" s="224"/>
      <c r="P2523"/>
      <c r="Q2523"/>
      <c r="R2523"/>
      <c r="S2523"/>
      <c r="T2523"/>
      <c r="U2523"/>
      <c r="V2523"/>
      <c r="W2523"/>
      <c r="Z2523"/>
      <c r="AC2523" s="228"/>
      <c r="AD2523"/>
    </row>
    <row r="2524" spans="1:30" ht="27.75" x14ac:dyDescent="0.35">
      <c r="A2524" s="232"/>
      <c r="B2524" s="232"/>
      <c r="C2524" s="232"/>
      <c r="D2524" s="232"/>
      <c r="E2524"/>
      <c r="F2524" s="224"/>
      <c r="G2524"/>
      <c r="H2524"/>
      <c r="I2524" s="225"/>
      <c r="J2524" s="226"/>
      <c r="K2524"/>
      <c r="L2524"/>
      <c r="M2524"/>
      <c r="N2524"/>
      <c r="O2524" s="224"/>
      <c r="P2524"/>
      <c r="Q2524"/>
      <c r="R2524"/>
      <c r="S2524"/>
      <c r="T2524"/>
      <c r="U2524"/>
      <c r="V2524"/>
      <c r="W2524"/>
      <c r="Z2524"/>
      <c r="AC2524" s="228"/>
      <c r="AD2524"/>
    </row>
    <row r="2525" spans="1:30" ht="27.75" x14ac:dyDescent="0.35">
      <c r="A2525" s="232"/>
      <c r="B2525" s="232"/>
      <c r="C2525" s="232"/>
      <c r="D2525" s="232"/>
      <c r="E2525"/>
      <c r="F2525" s="224"/>
      <c r="G2525"/>
      <c r="H2525"/>
      <c r="I2525" s="225"/>
      <c r="J2525" s="226"/>
      <c r="K2525"/>
      <c r="L2525"/>
      <c r="M2525"/>
      <c r="N2525"/>
      <c r="O2525" s="224"/>
      <c r="P2525"/>
      <c r="Q2525"/>
      <c r="R2525"/>
      <c r="S2525"/>
      <c r="T2525"/>
      <c r="U2525"/>
      <c r="V2525"/>
      <c r="W2525"/>
      <c r="Z2525"/>
      <c r="AC2525" s="228"/>
      <c r="AD2525"/>
    </row>
    <row r="2526" spans="1:30" ht="27.75" x14ac:dyDescent="0.35">
      <c r="A2526" s="232"/>
      <c r="B2526" s="232"/>
      <c r="C2526" s="232"/>
      <c r="D2526" s="232"/>
      <c r="E2526"/>
      <c r="F2526" s="224"/>
      <c r="G2526"/>
      <c r="H2526"/>
      <c r="I2526" s="225"/>
      <c r="J2526" s="226"/>
      <c r="K2526"/>
      <c r="L2526"/>
      <c r="M2526"/>
      <c r="N2526"/>
      <c r="O2526" s="224"/>
      <c r="P2526"/>
      <c r="Q2526"/>
      <c r="R2526"/>
      <c r="S2526"/>
      <c r="T2526"/>
      <c r="U2526"/>
      <c r="V2526"/>
      <c r="W2526"/>
      <c r="Z2526"/>
      <c r="AC2526" s="228"/>
      <c r="AD2526"/>
    </row>
    <row r="2527" spans="1:30" ht="27.75" x14ac:dyDescent="0.35">
      <c r="A2527" s="232"/>
      <c r="B2527" s="232"/>
      <c r="C2527" s="232"/>
      <c r="D2527" s="232"/>
      <c r="E2527"/>
      <c r="F2527" s="224"/>
      <c r="G2527"/>
      <c r="H2527"/>
      <c r="I2527" s="225"/>
      <c r="J2527" s="226"/>
      <c r="K2527"/>
      <c r="L2527"/>
      <c r="M2527"/>
      <c r="N2527"/>
      <c r="O2527" s="224"/>
      <c r="P2527"/>
      <c r="Q2527"/>
      <c r="R2527"/>
      <c r="S2527"/>
      <c r="T2527"/>
      <c r="U2527"/>
      <c r="V2527"/>
      <c r="W2527"/>
      <c r="Z2527"/>
      <c r="AC2527" s="228"/>
      <c r="AD2527"/>
    </row>
    <row r="2528" spans="1:30" ht="27.75" x14ac:dyDescent="0.35">
      <c r="A2528" s="232"/>
      <c r="B2528" s="232"/>
      <c r="C2528" s="232"/>
      <c r="D2528" s="232"/>
      <c r="E2528"/>
      <c r="F2528" s="224"/>
      <c r="G2528"/>
      <c r="H2528"/>
      <c r="I2528" s="225"/>
      <c r="J2528" s="226"/>
      <c r="K2528"/>
      <c r="L2528"/>
      <c r="M2528"/>
      <c r="N2528"/>
      <c r="O2528" s="224"/>
      <c r="P2528"/>
      <c r="Q2528"/>
      <c r="R2528"/>
      <c r="S2528"/>
      <c r="T2528"/>
      <c r="U2528"/>
      <c r="V2528"/>
      <c r="W2528"/>
      <c r="Z2528"/>
      <c r="AC2528" s="228"/>
      <c r="AD2528"/>
    </row>
    <row r="2529" spans="1:30" ht="27.75" x14ac:dyDescent="0.35">
      <c r="A2529" s="232"/>
      <c r="B2529" s="232"/>
      <c r="C2529" s="232"/>
      <c r="D2529" s="232"/>
      <c r="E2529"/>
      <c r="F2529" s="224"/>
      <c r="G2529"/>
      <c r="H2529"/>
      <c r="I2529" s="225"/>
      <c r="J2529" s="226"/>
      <c r="K2529"/>
      <c r="L2529"/>
      <c r="M2529"/>
      <c r="N2529"/>
      <c r="O2529" s="224"/>
      <c r="P2529"/>
      <c r="Q2529"/>
      <c r="R2529"/>
      <c r="S2529"/>
      <c r="T2529"/>
      <c r="U2529"/>
      <c r="V2529"/>
      <c r="W2529"/>
      <c r="Z2529"/>
      <c r="AC2529" s="228"/>
      <c r="AD2529"/>
    </row>
    <row r="2530" spans="1:30" ht="27.75" x14ac:dyDescent="0.35">
      <c r="A2530" s="232"/>
      <c r="B2530" s="232"/>
      <c r="C2530" s="232"/>
      <c r="D2530" s="232"/>
      <c r="E2530"/>
      <c r="F2530" s="224"/>
      <c r="G2530"/>
      <c r="H2530"/>
      <c r="I2530" s="225"/>
      <c r="J2530" s="226"/>
      <c r="K2530"/>
      <c r="L2530"/>
      <c r="M2530"/>
      <c r="N2530"/>
      <c r="O2530" s="224"/>
      <c r="P2530"/>
      <c r="Q2530"/>
      <c r="R2530"/>
      <c r="S2530"/>
      <c r="T2530"/>
      <c r="U2530"/>
      <c r="V2530"/>
      <c r="W2530"/>
      <c r="Z2530"/>
      <c r="AC2530" s="228"/>
      <c r="AD2530"/>
    </row>
    <row r="2531" spans="1:30" ht="27.75" x14ac:dyDescent="0.35">
      <c r="A2531" s="232"/>
      <c r="B2531" s="232"/>
      <c r="C2531" s="232"/>
      <c r="D2531" s="232"/>
      <c r="E2531"/>
      <c r="F2531" s="224"/>
      <c r="G2531"/>
      <c r="H2531"/>
      <c r="I2531" s="225"/>
      <c r="J2531" s="226"/>
      <c r="K2531"/>
      <c r="L2531"/>
      <c r="M2531"/>
      <c r="N2531"/>
      <c r="O2531" s="224"/>
      <c r="P2531"/>
      <c r="Q2531"/>
      <c r="R2531"/>
      <c r="S2531"/>
      <c r="T2531"/>
      <c r="U2531"/>
      <c r="V2531"/>
      <c r="W2531"/>
      <c r="Z2531"/>
      <c r="AC2531" s="228"/>
      <c r="AD2531"/>
    </row>
    <row r="2532" spans="1:30" ht="27.75" x14ac:dyDescent="0.35">
      <c r="A2532" s="232"/>
      <c r="B2532" s="232"/>
      <c r="C2532" s="232"/>
      <c r="D2532" s="232"/>
      <c r="E2532"/>
      <c r="F2532" s="224"/>
      <c r="G2532"/>
      <c r="H2532"/>
      <c r="I2532" s="225"/>
      <c r="J2532" s="226"/>
      <c r="K2532"/>
      <c r="L2532"/>
      <c r="M2532"/>
      <c r="N2532"/>
      <c r="O2532" s="224"/>
      <c r="P2532"/>
      <c r="Q2532"/>
      <c r="R2532"/>
      <c r="S2532"/>
      <c r="T2532"/>
      <c r="U2532"/>
      <c r="V2532"/>
      <c r="W2532"/>
      <c r="Z2532"/>
      <c r="AC2532" s="228"/>
      <c r="AD2532"/>
    </row>
    <row r="2533" spans="1:30" ht="27.75" x14ac:dyDescent="0.35">
      <c r="A2533" s="232"/>
      <c r="B2533" s="232"/>
      <c r="C2533" s="232"/>
      <c r="D2533" s="232"/>
      <c r="E2533"/>
      <c r="F2533" s="224"/>
      <c r="G2533"/>
      <c r="H2533"/>
      <c r="I2533" s="225"/>
      <c r="J2533" s="226"/>
      <c r="K2533"/>
      <c r="L2533"/>
      <c r="M2533"/>
      <c r="N2533"/>
      <c r="O2533" s="224"/>
      <c r="P2533"/>
      <c r="Q2533"/>
      <c r="R2533"/>
      <c r="S2533"/>
      <c r="T2533"/>
      <c r="U2533"/>
      <c r="V2533"/>
      <c r="W2533"/>
      <c r="Z2533"/>
      <c r="AC2533" s="228"/>
      <c r="AD2533"/>
    </row>
    <row r="2534" spans="1:30" ht="27.75" x14ac:dyDescent="0.35">
      <c r="A2534" s="232"/>
      <c r="B2534" s="232"/>
      <c r="C2534" s="232"/>
      <c r="D2534" s="232"/>
      <c r="E2534"/>
      <c r="F2534" s="224"/>
      <c r="G2534"/>
      <c r="H2534"/>
      <c r="I2534" s="225"/>
      <c r="J2534" s="226"/>
      <c r="K2534"/>
      <c r="L2534"/>
      <c r="M2534"/>
      <c r="N2534"/>
      <c r="O2534" s="224"/>
      <c r="P2534"/>
      <c r="Q2534"/>
      <c r="R2534"/>
      <c r="S2534"/>
      <c r="T2534"/>
      <c r="U2534"/>
      <c r="V2534"/>
      <c r="W2534"/>
      <c r="Z2534"/>
      <c r="AC2534" s="228"/>
      <c r="AD2534"/>
    </row>
    <row r="2535" spans="1:30" ht="27.75" x14ac:dyDescent="0.35">
      <c r="A2535" s="232"/>
      <c r="B2535" s="232"/>
      <c r="C2535" s="232"/>
      <c r="D2535" s="232"/>
      <c r="E2535"/>
      <c r="F2535" s="224"/>
      <c r="G2535"/>
      <c r="H2535"/>
      <c r="I2535" s="225"/>
      <c r="J2535" s="226"/>
      <c r="K2535"/>
      <c r="L2535"/>
      <c r="M2535"/>
      <c r="N2535"/>
      <c r="O2535" s="224"/>
      <c r="P2535"/>
      <c r="Q2535"/>
      <c r="R2535"/>
      <c r="S2535"/>
      <c r="T2535"/>
      <c r="U2535"/>
      <c r="V2535"/>
      <c r="W2535"/>
      <c r="Z2535"/>
      <c r="AC2535" s="228"/>
      <c r="AD2535"/>
    </row>
    <row r="2536" spans="1:30" ht="27.75" x14ac:dyDescent="0.35">
      <c r="A2536" s="232"/>
      <c r="B2536" s="232"/>
      <c r="C2536" s="232"/>
      <c r="D2536" s="232"/>
      <c r="E2536"/>
      <c r="F2536" s="224"/>
      <c r="G2536"/>
      <c r="H2536"/>
      <c r="I2536" s="225"/>
      <c r="J2536" s="226"/>
      <c r="K2536"/>
      <c r="L2536"/>
      <c r="M2536"/>
      <c r="N2536"/>
      <c r="O2536" s="224"/>
      <c r="P2536"/>
      <c r="Q2536"/>
      <c r="R2536"/>
      <c r="S2536"/>
      <c r="T2536"/>
      <c r="U2536"/>
      <c r="V2536"/>
      <c r="W2536"/>
      <c r="Z2536"/>
      <c r="AC2536" s="228"/>
      <c r="AD2536"/>
    </row>
    <row r="2537" spans="1:30" ht="27.75" x14ac:dyDescent="0.35">
      <c r="A2537" s="232"/>
      <c r="B2537" s="232"/>
      <c r="C2537" s="232"/>
      <c r="D2537" s="232"/>
      <c r="E2537"/>
      <c r="F2537" s="224"/>
      <c r="G2537"/>
      <c r="H2537"/>
      <c r="I2537" s="225"/>
      <c r="J2537" s="226"/>
      <c r="K2537"/>
      <c r="L2537"/>
      <c r="M2537"/>
      <c r="N2537"/>
      <c r="O2537" s="224"/>
      <c r="P2537"/>
      <c r="Q2537"/>
      <c r="R2537"/>
      <c r="S2537"/>
      <c r="T2537"/>
      <c r="U2537"/>
      <c r="V2537"/>
      <c r="W2537"/>
      <c r="Z2537"/>
      <c r="AC2537" s="227"/>
      <c r="AD2537"/>
    </row>
    <row r="2538" spans="1:30" ht="27.75" x14ac:dyDescent="0.35">
      <c r="A2538" s="232"/>
      <c r="B2538" s="232"/>
      <c r="C2538" s="232"/>
      <c r="D2538" s="232"/>
      <c r="E2538"/>
      <c r="F2538" s="224"/>
      <c r="G2538"/>
      <c r="H2538"/>
      <c r="I2538" s="225"/>
      <c r="J2538" s="226"/>
      <c r="K2538"/>
      <c r="L2538"/>
      <c r="M2538"/>
      <c r="N2538"/>
      <c r="O2538" s="224"/>
      <c r="P2538"/>
      <c r="Q2538"/>
      <c r="R2538"/>
      <c r="S2538"/>
      <c r="T2538"/>
      <c r="U2538"/>
      <c r="V2538"/>
      <c r="W2538"/>
      <c r="Z2538"/>
      <c r="AC2538" s="228"/>
      <c r="AD2538"/>
    </row>
    <row r="2539" spans="1:30" ht="27.75" x14ac:dyDescent="0.35">
      <c r="A2539" s="232"/>
      <c r="B2539" s="232"/>
      <c r="C2539" s="232"/>
      <c r="D2539" s="232"/>
      <c r="E2539"/>
      <c r="F2539" s="224"/>
      <c r="G2539"/>
      <c r="H2539"/>
      <c r="I2539" s="225"/>
      <c r="J2539" s="226"/>
      <c r="K2539"/>
      <c r="L2539"/>
      <c r="M2539"/>
      <c r="N2539"/>
      <c r="O2539" s="224"/>
      <c r="P2539"/>
      <c r="Q2539"/>
      <c r="R2539"/>
      <c r="S2539"/>
      <c r="T2539"/>
      <c r="U2539"/>
      <c r="V2539"/>
      <c r="W2539"/>
      <c r="Z2539"/>
      <c r="AC2539" s="228"/>
      <c r="AD2539"/>
    </row>
    <row r="2540" spans="1:30" ht="27.75" x14ac:dyDescent="0.35">
      <c r="A2540" s="232"/>
      <c r="B2540" s="232"/>
      <c r="C2540" s="232"/>
      <c r="D2540" s="232"/>
      <c r="E2540"/>
      <c r="F2540" s="224"/>
      <c r="G2540"/>
      <c r="H2540"/>
      <c r="I2540" s="225"/>
      <c r="J2540" s="226"/>
      <c r="K2540"/>
      <c r="L2540"/>
      <c r="M2540"/>
      <c r="N2540"/>
      <c r="O2540" s="224"/>
      <c r="P2540"/>
      <c r="Q2540"/>
      <c r="R2540"/>
      <c r="S2540"/>
      <c r="T2540"/>
      <c r="U2540"/>
      <c r="V2540"/>
      <c r="W2540"/>
      <c r="Z2540"/>
      <c r="AC2540" s="228"/>
      <c r="AD2540"/>
    </row>
    <row r="2541" spans="1:30" ht="27.75" x14ac:dyDescent="0.35">
      <c r="A2541" s="232"/>
      <c r="B2541" s="232"/>
      <c r="C2541" s="232"/>
      <c r="D2541" s="232"/>
      <c r="E2541"/>
      <c r="F2541" s="224"/>
      <c r="G2541"/>
      <c r="H2541"/>
      <c r="I2541" s="225"/>
      <c r="J2541" s="226"/>
      <c r="K2541"/>
      <c r="L2541"/>
      <c r="M2541"/>
      <c r="N2541"/>
      <c r="O2541" s="224"/>
      <c r="P2541"/>
      <c r="Q2541"/>
      <c r="R2541"/>
      <c r="S2541"/>
      <c r="T2541"/>
      <c r="U2541"/>
      <c r="V2541"/>
      <c r="W2541"/>
      <c r="Z2541"/>
      <c r="AC2541" s="228"/>
      <c r="AD2541"/>
    </row>
    <row r="2542" spans="1:30" ht="27.75" x14ac:dyDescent="0.35">
      <c r="A2542" s="232"/>
      <c r="B2542" s="232"/>
      <c r="C2542" s="232"/>
      <c r="D2542" s="232"/>
      <c r="E2542"/>
      <c r="F2542" s="224"/>
      <c r="G2542"/>
      <c r="H2542"/>
      <c r="I2542" s="225"/>
      <c r="J2542" s="226"/>
      <c r="K2542"/>
      <c r="L2542"/>
      <c r="M2542"/>
      <c r="N2542"/>
      <c r="O2542" s="224"/>
      <c r="P2542"/>
      <c r="Q2542"/>
      <c r="R2542"/>
      <c r="S2542"/>
      <c r="T2542"/>
      <c r="U2542"/>
      <c r="V2542"/>
      <c r="W2542"/>
      <c r="Z2542"/>
      <c r="AC2542" s="228"/>
      <c r="AD2542"/>
    </row>
    <row r="2543" spans="1:30" ht="27.75" x14ac:dyDescent="0.35">
      <c r="A2543" s="232"/>
      <c r="B2543" s="232"/>
      <c r="C2543" s="232"/>
      <c r="D2543" s="232"/>
      <c r="E2543"/>
      <c r="F2543" s="224"/>
      <c r="G2543"/>
      <c r="H2543"/>
      <c r="I2543" s="225"/>
      <c r="J2543" s="226"/>
      <c r="K2543"/>
      <c r="L2543"/>
      <c r="M2543"/>
      <c r="N2543"/>
      <c r="O2543" s="224"/>
      <c r="P2543"/>
      <c r="Q2543"/>
      <c r="R2543"/>
      <c r="S2543"/>
      <c r="T2543"/>
      <c r="U2543"/>
      <c r="V2543"/>
      <c r="W2543"/>
      <c r="Z2543"/>
      <c r="AC2543" s="228"/>
      <c r="AD2543"/>
    </row>
    <row r="2544" spans="1:30" ht="27.75" x14ac:dyDescent="0.35">
      <c r="A2544" s="232"/>
      <c r="B2544" s="232"/>
      <c r="C2544" s="232"/>
      <c r="D2544" s="232"/>
      <c r="E2544"/>
      <c r="F2544" s="224"/>
      <c r="G2544"/>
      <c r="H2544"/>
      <c r="I2544" s="225"/>
      <c r="J2544" s="226"/>
      <c r="K2544"/>
      <c r="L2544"/>
      <c r="M2544"/>
      <c r="N2544"/>
      <c r="O2544" s="224"/>
      <c r="P2544"/>
      <c r="Q2544"/>
      <c r="R2544"/>
      <c r="S2544"/>
      <c r="T2544"/>
      <c r="U2544"/>
      <c r="V2544"/>
      <c r="W2544"/>
      <c r="Z2544"/>
      <c r="AC2544" s="228"/>
      <c r="AD2544"/>
    </row>
    <row r="2545" spans="1:30" ht="27.75" x14ac:dyDescent="0.35">
      <c r="A2545" s="232"/>
      <c r="B2545" s="232"/>
      <c r="C2545" s="232"/>
      <c r="D2545" s="232"/>
      <c r="E2545"/>
      <c r="F2545" s="224"/>
      <c r="G2545"/>
      <c r="H2545"/>
      <c r="I2545" s="225"/>
      <c r="J2545" s="226"/>
      <c r="K2545"/>
      <c r="L2545"/>
      <c r="M2545"/>
      <c r="N2545"/>
      <c r="O2545" s="224"/>
      <c r="P2545"/>
      <c r="Q2545"/>
      <c r="R2545"/>
      <c r="S2545"/>
      <c r="T2545"/>
      <c r="U2545"/>
      <c r="V2545"/>
      <c r="W2545"/>
      <c r="Z2545"/>
      <c r="AC2545" s="228"/>
      <c r="AD2545"/>
    </row>
    <row r="2546" spans="1:30" ht="27.75" x14ac:dyDescent="0.35">
      <c r="A2546" s="232"/>
      <c r="B2546" s="232"/>
      <c r="C2546" s="232"/>
      <c r="D2546" s="232"/>
      <c r="E2546"/>
      <c r="F2546" s="224"/>
      <c r="G2546"/>
      <c r="H2546"/>
      <c r="I2546" s="225"/>
      <c r="J2546" s="226"/>
      <c r="K2546"/>
      <c r="L2546"/>
      <c r="M2546"/>
      <c r="N2546"/>
      <c r="O2546" s="224"/>
      <c r="P2546"/>
      <c r="Q2546"/>
      <c r="R2546"/>
      <c r="S2546"/>
      <c r="T2546"/>
      <c r="U2546"/>
      <c r="V2546"/>
      <c r="W2546"/>
      <c r="Z2546"/>
      <c r="AC2546" s="228"/>
      <c r="AD2546"/>
    </row>
    <row r="2547" spans="1:30" ht="27.75" x14ac:dyDescent="0.35">
      <c r="A2547" s="232"/>
      <c r="B2547" s="232"/>
      <c r="C2547" s="232"/>
      <c r="D2547" s="232"/>
      <c r="E2547"/>
      <c r="F2547" s="224"/>
      <c r="G2547"/>
      <c r="H2547"/>
      <c r="I2547" s="225"/>
      <c r="J2547" s="226"/>
      <c r="K2547"/>
      <c r="L2547"/>
      <c r="M2547"/>
      <c r="N2547"/>
      <c r="O2547" s="224"/>
      <c r="P2547"/>
      <c r="Q2547"/>
      <c r="R2547"/>
      <c r="S2547"/>
      <c r="T2547"/>
      <c r="U2547"/>
      <c r="V2547"/>
      <c r="W2547"/>
      <c r="Z2547"/>
      <c r="AC2547" s="228"/>
      <c r="AD2547"/>
    </row>
    <row r="2548" spans="1:30" ht="27.75" x14ac:dyDescent="0.35">
      <c r="A2548" s="232"/>
      <c r="B2548" s="232"/>
      <c r="C2548" s="232"/>
      <c r="D2548" s="232"/>
      <c r="E2548"/>
      <c r="F2548" s="224"/>
      <c r="G2548"/>
      <c r="H2548"/>
      <c r="I2548" s="225"/>
      <c r="J2548" s="226"/>
      <c r="K2548"/>
      <c r="L2548"/>
      <c r="M2548"/>
      <c r="N2548"/>
      <c r="O2548" s="224"/>
      <c r="P2548"/>
      <c r="Q2548"/>
      <c r="R2548"/>
      <c r="S2548"/>
      <c r="T2548"/>
      <c r="U2548"/>
      <c r="V2548"/>
      <c r="W2548"/>
      <c r="Z2548"/>
      <c r="AC2548" s="228"/>
      <c r="AD2548"/>
    </row>
    <row r="2549" spans="1:30" ht="27.75" x14ac:dyDescent="0.35">
      <c r="A2549" s="232"/>
      <c r="B2549" s="232"/>
      <c r="C2549" s="232"/>
      <c r="D2549" s="232"/>
      <c r="E2549"/>
      <c r="F2549" s="224"/>
      <c r="G2549"/>
      <c r="H2549"/>
      <c r="I2549" s="225"/>
      <c r="J2549" s="226"/>
      <c r="K2549"/>
      <c r="L2549"/>
      <c r="M2549"/>
      <c r="N2549"/>
      <c r="O2549" s="224"/>
      <c r="P2549"/>
      <c r="Q2549"/>
      <c r="R2549"/>
      <c r="S2549"/>
      <c r="T2549"/>
      <c r="U2549"/>
      <c r="V2549"/>
      <c r="W2549"/>
      <c r="Z2549"/>
      <c r="AC2549" s="228"/>
      <c r="AD2549"/>
    </row>
    <row r="2550" spans="1:30" ht="27.75" x14ac:dyDescent="0.35">
      <c r="A2550" s="232"/>
      <c r="B2550" s="232"/>
      <c r="C2550" s="232"/>
      <c r="D2550" s="232"/>
      <c r="E2550"/>
      <c r="F2550" s="224"/>
      <c r="G2550"/>
      <c r="H2550"/>
      <c r="I2550" s="225"/>
      <c r="J2550" s="226"/>
      <c r="K2550"/>
      <c r="L2550"/>
      <c r="M2550"/>
      <c r="N2550"/>
      <c r="O2550" s="224"/>
      <c r="P2550"/>
      <c r="Q2550"/>
      <c r="R2550"/>
      <c r="S2550"/>
      <c r="T2550"/>
      <c r="U2550"/>
      <c r="V2550"/>
      <c r="W2550"/>
      <c r="Z2550"/>
      <c r="AC2550" s="228"/>
      <c r="AD2550"/>
    </row>
    <row r="2551" spans="1:30" ht="27.75" x14ac:dyDescent="0.35">
      <c r="A2551" s="232"/>
      <c r="B2551" s="232"/>
      <c r="C2551" s="232"/>
      <c r="D2551" s="232"/>
      <c r="E2551"/>
      <c r="F2551" s="224"/>
      <c r="G2551"/>
      <c r="H2551"/>
      <c r="I2551" s="225"/>
      <c r="J2551" s="226"/>
      <c r="K2551"/>
      <c r="L2551"/>
      <c r="M2551"/>
      <c r="N2551"/>
      <c r="O2551" s="224"/>
      <c r="P2551"/>
      <c r="Q2551"/>
      <c r="R2551"/>
      <c r="S2551"/>
      <c r="T2551"/>
      <c r="U2551"/>
      <c r="V2551"/>
      <c r="W2551"/>
      <c r="Z2551"/>
      <c r="AC2551" s="228"/>
      <c r="AD2551"/>
    </row>
    <row r="2552" spans="1:30" ht="27.75" x14ac:dyDescent="0.35">
      <c r="A2552" s="232"/>
      <c r="B2552" s="232"/>
      <c r="C2552" s="232"/>
      <c r="D2552" s="232"/>
      <c r="E2552"/>
      <c r="F2552" s="224"/>
      <c r="G2552"/>
      <c r="H2552"/>
      <c r="I2552" s="225"/>
      <c r="J2552" s="226"/>
      <c r="K2552"/>
      <c r="L2552"/>
      <c r="M2552"/>
      <c r="N2552"/>
      <c r="O2552" s="224"/>
      <c r="P2552"/>
      <c r="Q2552"/>
      <c r="R2552"/>
      <c r="S2552"/>
      <c r="T2552"/>
      <c r="U2552"/>
      <c r="V2552"/>
      <c r="W2552"/>
      <c r="Z2552"/>
      <c r="AC2552" s="228"/>
      <c r="AD2552"/>
    </row>
    <row r="2553" spans="1:30" ht="27.75" x14ac:dyDescent="0.35">
      <c r="A2553" s="232"/>
      <c r="B2553" s="232"/>
      <c r="C2553" s="232"/>
      <c r="D2553" s="232"/>
      <c r="E2553"/>
      <c r="F2553" s="224"/>
      <c r="G2553"/>
      <c r="H2553"/>
      <c r="I2553" s="225"/>
      <c r="J2553" s="226"/>
      <c r="K2553"/>
      <c r="L2553"/>
      <c r="M2553"/>
      <c r="N2553"/>
      <c r="O2553" s="224"/>
      <c r="P2553"/>
      <c r="Q2553"/>
      <c r="R2553"/>
      <c r="S2553"/>
      <c r="T2553"/>
      <c r="U2553"/>
      <c r="V2553"/>
      <c r="W2553"/>
      <c r="Z2553"/>
      <c r="AC2553" s="228"/>
      <c r="AD2553"/>
    </row>
    <row r="2554" spans="1:30" ht="27.75" x14ac:dyDescent="0.35">
      <c r="A2554" s="232"/>
      <c r="B2554" s="232"/>
      <c r="C2554" s="232"/>
      <c r="D2554" s="232"/>
      <c r="E2554"/>
      <c r="F2554" s="224"/>
      <c r="G2554"/>
      <c r="H2554"/>
      <c r="I2554" s="225"/>
      <c r="J2554" s="226"/>
      <c r="K2554"/>
      <c r="L2554"/>
      <c r="M2554"/>
      <c r="N2554"/>
      <c r="O2554" s="224"/>
      <c r="P2554"/>
      <c r="Q2554"/>
      <c r="R2554"/>
      <c r="S2554"/>
      <c r="T2554"/>
      <c r="U2554"/>
      <c r="V2554"/>
      <c r="W2554"/>
      <c r="Z2554"/>
      <c r="AC2554" s="228"/>
      <c r="AD2554"/>
    </row>
    <row r="2555" spans="1:30" ht="27.75" x14ac:dyDescent="0.2">
      <c r="A2555" s="222"/>
      <c r="B2555" s="223"/>
      <c r="C2555" s="223"/>
      <c r="D2555" s="223"/>
      <c r="E2555"/>
      <c r="F2555" s="224"/>
      <c r="G2555"/>
      <c r="H2555"/>
      <c r="I2555" s="225"/>
      <c r="J2555" s="226"/>
      <c r="K2555"/>
      <c r="L2555"/>
      <c r="M2555"/>
      <c r="N2555"/>
      <c r="O2555" s="224"/>
      <c r="P2555"/>
      <c r="Q2555"/>
      <c r="R2555"/>
      <c r="S2555"/>
      <c r="T2555"/>
      <c r="U2555"/>
      <c r="V2555"/>
      <c r="W2555"/>
      <c r="Z2555"/>
      <c r="AC2555" s="228"/>
      <c r="AD2555"/>
    </row>
    <row r="2556" spans="1:30" ht="27.75" x14ac:dyDescent="0.2">
      <c r="A2556" s="222"/>
      <c r="B2556" s="223"/>
      <c r="C2556" s="223"/>
      <c r="D2556" s="223"/>
      <c r="E2556"/>
      <c r="F2556" s="224"/>
      <c r="G2556"/>
      <c r="H2556"/>
      <c r="I2556" s="225"/>
      <c r="J2556" s="226"/>
      <c r="K2556"/>
      <c r="L2556"/>
      <c r="M2556"/>
      <c r="N2556"/>
      <c r="O2556" s="224"/>
      <c r="P2556"/>
      <c r="Q2556"/>
      <c r="R2556"/>
      <c r="S2556"/>
      <c r="T2556"/>
      <c r="U2556"/>
      <c r="V2556"/>
      <c r="W2556"/>
      <c r="Z2556"/>
      <c r="AC2556" s="228"/>
      <c r="AD2556"/>
    </row>
    <row r="2557" spans="1:30" ht="27.75" x14ac:dyDescent="0.35">
      <c r="A2557" s="232"/>
      <c r="B2557" s="232"/>
      <c r="C2557" s="232"/>
      <c r="D2557" s="232"/>
      <c r="E2557"/>
      <c r="F2557" s="224"/>
      <c r="G2557"/>
      <c r="H2557"/>
      <c r="I2557" s="225"/>
      <c r="J2557" s="226"/>
      <c r="K2557"/>
      <c r="L2557"/>
      <c r="M2557"/>
      <c r="N2557"/>
      <c r="O2557" s="224"/>
      <c r="P2557"/>
      <c r="Q2557"/>
      <c r="R2557"/>
      <c r="S2557"/>
      <c r="T2557"/>
      <c r="U2557"/>
      <c r="V2557"/>
      <c r="W2557"/>
      <c r="Z2557"/>
      <c r="AC2557" s="228"/>
      <c r="AD2557"/>
    </row>
    <row r="2558" spans="1:30" ht="27.75" x14ac:dyDescent="0.35">
      <c r="A2558" s="232"/>
      <c r="B2558" s="232"/>
      <c r="C2558" s="232"/>
      <c r="D2558" s="232"/>
      <c r="E2558"/>
      <c r="F2558" s="224"/>
      <c r="G2558"/>
      <c r="H2558"/>
      <c r="I2558" s="225"/>
      <c r="J2558" s="226"/>
      <c r="K2558"/>
      <c r="L2558"/>
      <c r="M2558"/>
      <c r="N2558"/>
      <c r="O2558" s="224"/>
      <c r="P2558"/>
      <c r="Q2558"/>
      <c r="R2558"/>
      <c r="S2558"/>
      <c r="T2558"/>
      <c r="U2558"/>
      <c r="V2558"/>
      <c r="W2558"/>
      <c r="Z2558"/>
      <c r="AC2558" s="228"/>
      <c r="AD2558"/>
    </row>
    <row r="2559" spans="1:30" ht="27.75" x14ac:dyDescent="0.35">
      <c r="A2559" s="232"/>
      <c r="B2559" s="232"/>
      <c r="C2559" s="232"/>
      <c r="D2559" s="232"/>
      <c r="E2559"/>
      <c r="F2559" s="224"/>
      <c r="G2559"/>
      <c r="H2559"/>
      <c r="I2559" s="225"/>
      <c r="J2559" s="226"/>
      <c r="K2559"/>
      <c r="L2559"/>
      <c r="M2559"/>
      <c r="N2559"/>
      <c r="O2559" s="224"/>
      <c r="P2559"/>
      <c r="Q2559"/>
      <c r="R2559"/>
      <c r="S2559"/>
      <c r="T2559"/>
      <c r="U2559"/>
      <c r="V2559"/>
      <c r="W2559"/>
      <c r="Z2559"/>
      <c r="AC2559" s="228"/>
      <c r="AD2559"/>
    </row>
    <row r="2560" spans="1:30" ht="27.75" x14ac:dyDescent="0.35">
      <c r="A2560" s="232"/>
      <c r="B2560" s="232"/>
      <c r="C2560" s="232"/>
      <c r="D2560" s="232"/>
      <c r="E2560"/>
      <c r="F2560" s="224"/>
      <c r="G2560"/>
      <c r="H2560"/>
      <c r="I2560" s="225"/>
      <c r="J2560" s="226"/>
      <c r="K2560"/>
      <c r="L2560"/>
      <c r="M2560"/>
      <c r="N2560"/>
      <c r="O2560" s="224"/>
      <c r="P2560"/>
      <c r="Q2560"/>
      <c r="R2560"/>
      <c r="S2560"/>
      <c r="T2560"/>
      <c r="U2560"/>
      <c r="V2560"/>
      <c r="W2560"/>
      <c r="Z2560"/>
      <c r="AC2560" s="228"/>
      <c r="AD2560"/>
    </row>
    <row r="2561" spans="1:30" ht="27.75" x14ac:dyDescent="0.2">
      <c r="A2561" s="222"/>
      <c r="B2561" s="223"/>
      <c r="C2561" s="223"/>
      <c r="D2561" s="223"/>
      <c r="E2561"/>
      <c r="F2561" s="224"/>
      <c r="G2561"/>
      <c r="H2561"/>
      <c r="I2561" s="225"/>
      <c r="J2561" s="226"/>
      <c r="K2561"/>
      <c r="L2561"/>
      <c r="M2561"/>
      <c r="N2561"/>
      <c r="O2561" s="224"/>
      <c r="P2561"/>
      <c r="Q2561"/>
      <c r="R2561"/>
      <c r="S2561"/>
      <c r="T2561"/>
      <c r="U2561"/>
      <c r="V2561"/>
      <c r="W2561"/>
      <c r="Z2561"/>
      <c r="AC2561" s="228"/>
      <c r="AD2561"/>
    </row>
    <row r="2562" spans="1:30" ht="27.75" x14ac:dyDescent="0.35">
      <c r="A2562" s="232"/>
      <c r="B2562" s="232"/>
      <c r="C2562" s="232"/>
      <c r="D2562" s="232"/>
      <c r="E2562"/>
      <c r="F2562" s="224"/>
      <c r="G2562"/>
      <c r="H2562"/>
      <c r="I2562" s="225"/>
      <c r="J2562" s="226"/>
      <c r="K2562"/>
      <c r="L2562"/>
      <c r="M2562"/>
      <c r="N2562"/>
      <c r="O2562" s="224"/>
      <c r="P2562"/>
      <c r="Q2562"/>
      <c r="R2562"/>
      <c r="S2562"/>
      <c r="T2562"/>
      <c r="U2562"/>
      <c r="V2562"/>
      <c r="W2562"/>
      <c r="Z2562"/>
      <c r="AC2562" s="228"/>
      <c r="AD2562"/>
    </row>
    <row r="2563" spans="1:30" ht="27.75" x14ac:dyDescent="0.35">
      <c r="A2563" s="232"/>
      <c r="B2563" s="232"/>
      <c r="C2563" s="232"/>
      <c r="D2563" s="232"/>
      <c r="E2563"/>
      <c r="F2563" s="224"/>
      <c r="G2563"/>
      <c r="H2563"/>
      <c r="I2563" s="225"/>
      <c r="J2563" s="226"/>
      <c r="K2563"/>
      <c r="L2563"/>
      <c r="M2563"/>
      <c r="N2563"/>
      <c r="O2563" s="224"/>
      <c r="P2563"/>
      <c r="Q2563"/>
      <c r="R2563"/>
      <c r="S2563"/>
      <c r="T2563"/>
      <c r="U2563"/>
      <c r="V2563"/>
      <c r="W2563"/>
      <c r="Z2563"/>
      <c r="AC2563" s="228"/>
      <c r="AD2563"/>
    </row>
    <row r="2564" spans="1:30" ht="27.75" x14ac:dyDescent="0.35">
      <c r="A2564" s="232"/>
      <c r="B2564" s="232"/>
      <c r="C2564" s="232"/>
      <c r="D2564" s="232"/>
      <c r="E2564"/>
      <c r="F2564" s="224"/>
      <c r="G2564"/>
      <c r="H2564"/>
      <c r="I2564" s="225"/>
      <c r="J2564" s="226"/>
      <c r="K2564"/>
      <c r="L2564"/>
      <c r="M2564"/>
      <c r="N2564"/>
      <c r="O2564" s="224"/>
      <c r="P2564"/>
      <c r="Q2564"/>
      <c r="R2564"/>
      <c r="S2564"/>
      <c r="T2564"/>
      <c r="U2564"/>
      <c r="V2564"/>
      <c r="W2564"/>
      <c r="Z2564"/>
      <c r="AC2564" s="228"/>
      <c r="AD2564"/>
    </row>
    <row r="2565" spans="1:30" ht="27.75" x14ac:dyDescent="0.35">
      <c r="A2565" s="232"/>
      <c r="B2565" s="232"/>
      <c r="C2565" s="232"/>
      <c r="D2565" s="232"/>
      <c r="E2565"/>
      <c r="F2565" s="224"/>
      <c r="G2565"/>
      <c r="H2565"/>
      <c r="I2565" s="225"/>
      <c r="J2565" s="226"/>
      <c r="K2565"/>
      <c r="L2565"/>
      <c r="M2565"/>
      <c r="N2565"/>
      <c r="O2565" s="224"/>
      <c r="P2565"/>
      <c r="Q2565"/>
      <c r="R2565"/>
      <c r="S2565"/>
      <c r="T2565"/>
      <c r="U2565"/>
      <c r="V2565"/>
      <c r="W2565"/>
      <c r="Z2565"/>
      <c r="AC2565" s="228"/>
      <c r="AD2565"/>
    </row>
    <row r="2566" spans="1:30" ht="27.75" x14ac:dyDescent="0.2">
      <c r="A2566" s="222"/>
      <c r="B2566" s="223"/>
      <c r="C2566" s="223"/>
      <c r="D2566" s="223"/>
      <c r="E2566"/>
      <c r="F2566" s="224"/>
      <c r="G2566"/>
      <c r="H2566"/>
      <c r="I2566" s="225"/>
      <c r="J2566" s="226"/>
      <c r="K2566"/>
      <c r="L2566"/>
      <c r="M2566"/>
      <c r="N2566"/>
      <c r="O2566" s="224"/>
      <c r="P2566"/>
      <c r="Q2566"/>
      <c r="R2566"/>
      <c r="S2566"/>
      <c r="T2566"/>
      <c r="U2566"/>
      <c r="V2566"/>
      <c r="W2566"/>
      <c r="Z2566"/>
      <c r="AC2566" s="228"/>
      <c r="AD2566"/>
    </row>
    <row r="2567" spans="1:30" ht="27.75" x14ac:dyDescent="0.35">
      <c r="A2567" s="232"/>
      <c r="B2567" s="232"/>
      <c r="C2567" s="232"/>
      <c r="D2567" s="232"/>
      <c r="E2567"/>
      <c r="F2567" s="224"/>
      <c r="G2567"/>
      <c r="H2567"/>
      <c r="I2567" s="225"/>
      <c r="J2567" s="226"/>
      <c r="K2567"/>
      <c r="L2567"/>
      <c r="M2567"/>
      <c r="N2567"/>
      <c r="O2567" s="224"/>
      <c r="P2567"/>
      <c r="Q2567"/>
      <c r="R2567"/>
      <c r="S2567"/>
      <c r="T2567"/>
      <c r="U2567"/>
      <c r="V2567"/>
      <c r="W2567"/>
      <c r="Z2567"/>
      <c r="AC2567" s="228"/>
      <c r="AD2567"/>
    </row>
    <row r="2568" spans="1:30" ht="27.75" x14ac:dyDescent="0.35">
      <c r="A2568" s="232"/>
      <c r="B2568" s="232"/>
      <c r="C2568" s="232"/>
      <c r="D2568" s="232"/>
      <c r="E2568"/>
      <c r="F2568" s="224"/>
      <c r="G2568"/>
      <c r="H2568"/>
      <c r="I2568" s="225"/>
      <c r="J2568" s="226"/>
      <c r="K2568"/>
      <c r="L2568"/>
      <c r="M2568"/>
      <c r="N2568"/>
      <c r="O2568" s="224"/>
      <c r="P2568"/>
      <c r="Q2568"/>
      <c r="R2568"/>
      <c r="S2568"/>
      <c r="T2568"/>
      <c r="U2568"/>
      <c r="V2568"/>
      <c r="W2568"/>
      <c r="Z2568"/>
      <c r="AC2568" s="228"/>
      <c r="AD2568"/>
    </row>
    <row r="2569" spans="1:30" ht="27.75" x14ac:dyDescent="0.35">
      <c r="A2569" s="232"/>
      <c r="B2569" s="232"/>
      <c r="C2569" s="232"/>
      <c r="D2569" s="232"/>
      <c r="E2569"/>
      <c r="F2569" s="224"/>
      <c r="G2569"/>
      <c r="H2569"/>
      <c r="I2569" s="225"/>
      <c r="J2569" s="226"/>
      <c r="K2569"/>
      <c r="L2569"/>
      <c r="M2569"/>
      <c r="N2569"/>
      <c r="O2569" s="224"/>
      <c r="P2569"/>
      <c r="Q2569"/>
      <c r="R2569"/>
      <c r="S2569"/>
      <c r="T2569"/>
      <c r="U2569"/>
      <c r="V2569"/>
      <c r="W2569"/>
      <c r="Z2569"/>
      <c r="AC2569" s="228"/>
      <c r="AD2569"/>
    </row>
    <row r="2570" spans="1:30" ht="27.75" x14ac:dyDescent="0.35">
      <c r="A2570" s="232"/>
      <c r="B2570" s="232"/>
      <c r="C2570" s="232"/>
      <c r="D2570" s="232"/>
      <c r="E2570"/>
      <c r="F2570" s="224"/>
      <c r="G2570"/>
      <c r="H2570"/>
      <c r="I2570" s="225"/>
      <c r="J2570" s="226"/>
      <c r="K2570"/>
      <c r="L2570"/>
      <c r="M2570"/>
      <c r="N2570"/>
      <c r="O2570" s="224"/>
      <c r="P2570"/>
      <c r="Q2570"/>
      <c r="R2570"/>
      <c r="S2570"/>
      <c r="T2570"/>
      <c r="U2570"/>
      <c r="V2570"/>
      <c r="W2570"/>
      <c r="Z2570"/>
      <c r="AC2570" s="228"/>
      <c r="AD2570"/>
    </row>
    <row r="2571" spans="1:30" ht="27.75" x14ac:dyDescent="0.35">
      <c r="A2571" s="232"/>
      <c r="B2571" s="232"/>
      <c r="C2571" s="232"/>
      <c r="D2571" s="232"/>
      <c r="E2571"/>
      <c r="F2571" s="224"/>
      <c r="G2571"/>
      <c r="H2571"/>
      <c r="I2571" s="225"/>
      <c r="J2571" s="226"/>
      <c r="K2571"/>
      <c r="L2571"/>
      <c r="M2571"/>
      <c r="N2571"/>
      <c r="O2571" s="224"/>
      <c r="P2571"/>
      <c r="Q2571"/>
      <c r="R2571"/>
      <c r="S2571"/>
      <c r="T2571"/>
      <c r="U2571"/>
      <c r="V2571"/>
      <c r="W2571"/>
      <c r="Z2571"/>
      <c r="AC2571" s="228"/>
      <c r="AD2571"/>
    </row>
    <row r="2572" spans="1:30" ht="27.75" x14ac:dyDescent="0.35">
      <c r="A2572" s="232"/>
      <c r="B2572" s="232"/>
      <c r="C2572" s="232"/>
      <c r="D2572" s="232"/>
      <c r="E2572"/>
      <c r="F2572" s="224"/>
      <c r="G2572"/>
      <c r="H2572"/>
      <c r="I2572" s="225"/>
      <c r="J2572" s="226"/>
      <c r="K2572"/>
      <c r="L2572"/>
      <c r="M2572"/>
      <c r="N2572"/>
      <c r="O2572" s="224"/>
      <c r="P2572"/>
      <c r="Q2572"/>
      <c r="R2572"/>
      <c r="S2572"/>
      <c r="T2572"/>
      <c r="U2572"/>
      <c r="V2572"/>
      <c r="W2572"/>
      <c r="Z2572"/>
      <c r="AC2572" s="228"/>
      <c r="AD2572"/>
    </row>
    <row r="2573" spans="1:30" ht="27.75" x14ac:dyDescent="0.35">
      <c r="A2573" s="232"/>
      <c r="B2573" s="232"/>
      <c r="C2573" s="232"/>
      <c r="D2573" s="232"/>
      <c r="E2573"/>
      <c r="F2573" s="224"/>
      <c r="G2573"/>
      <c r="H2573"/>
      <c r="I2573" s="225"/>
      <c r="J2573" s="226"/>
      <c r="K2573"/>
      <c r="L2573"/>
      <c r="M2573"/>
      <c r="N2573"/>
      <c r="O2573" s="224"/>
      <c r="P2573"/>
      <c r="Q2573"/>
      <c r="R2573"/>
      <c r="S2573"/>
      <c r="T2573"/>
      <c r="U2573"/>
      <c r="V2573"/>
      <c r="W2573"/>
      <c r="Z2573"/>
      <c r="AC2573" s="228"/>
      <c r="AD2573"/>
    </row>
    <row r="2574" spans="1:30" ht="27.75" x14ac:dyDescent="0.35">
      <c r="A2574" s="232"/>
      <c r="B2574" s="232"/>
      <c r="C2574" s="232"/>
      <c r="D2574" s="232"/>
      <c r="E2574"/>
      <c r="F2574" s="224"/>
      <c r="G2574"/>
      <c r="H2574"/>
      <c r="I2574" s="225"/>
      <c r="J2574" s="226"/>
      <c r="K2574"/>
      <c r="L2574"/>
      <c r="M2574"/>
      <c r="N2574"/>
      <c r="O2574" s="224"/>
      <c r="P2574"/>
      <c r="Q2574"/>
      <c r="R2574"/>
      <c r="S2574"/>
      <c r="T2574"/>
      <c r="U2574"/>
      <c r="V2574"/>
      <c r="W2574"/>
      <c r="Z2574"/>
      <c r="AC2574" s="228"/>
      <c r="AD2574"/>
    </row>
    <row r="2575" spans="1:30" ht="27.75" x14ac:dyDescent="0.35">
      <c r="A2575" s="232"/>
      <c r="B2575" s="232"/>
      <c r="C2575" s="232"/>
      <c r="D2575" s="232"/>
      <c r="E2575"/>
      <c r="F2575" s="224"/>
      <c r="G2575"/>
      <c r="H2575"/>
      <c r="I2575" s="225"/>
      <c r="J2575" s="226"/>
      <c r="K2575"/>
      <c r="L2575"/>
      <c r="M2575"/>
      <c r="N2575"/>
      <c r="O2575" s="224"/>
      <c r="P2575"/>
      <c r="Q2575"/>
      <c r="R2575"/>
      <c r="S2575"/>
      <c r="T2575"/>
      <c r="U2575"/>
      <c r="V2575"/>
      <c r="W2575"/>
      <c r="Z2575"/>
      <c r="AC2575" s="228"/>
      <c r="AD2575"/>
    </row>
    <row r="2576" spans="1:30" ht="27.75" x14ac:dyDescent="0.35">
      <c r="A2576" s="232"/>
      <c r="B2576" s="232"/>
      <c r="C2576" s="232"/>
      <c r="D2576" s="232"/>
      <c r="E2576"/>
      <c r="F2576" s="224"/>
      <c r="G2576"/>
      <c r="H2576"/>
      <c r="I2576" s="225"/>
      <c r="J2576" s="226"/>
      <c r="K2576"/>
      <c r="L2576"/>
      <c r="M2576"/>
      <c r="N2576"/>
      <c r="O2576" s="224"/>
      <c r="P2576"/>
      <c r="Q2576"/>
      <c r="R2576"/>
      <c r="S2576"/>
      <c r="T2576"/>
      <c r="U2576"/>
      <c r="V2576"/>
      <c r="W2576"/>
      <c r="Z2576"/>
      <c r="AC2576" s="228"/>
      <c r="AD2576"/>
    </row>
    <row r="2577" spans="1:30" ht="27.75" x14ac:dyDescent="0.35">
      <c r="A2577" s="232"/>
      <c r="B2577" s="232"/>
      <c r="C2577" s="232"/>
      <c r="D2577" s="232"/>
      <c r="E2577"/>
      <c r="F2577" s="224"/>
      <c r="G2577"/>
      <c r="H2577"/>
      <c r="I2577" s="225"/>
      <c r="J2577" s="226"/>
      <c r="K2577"/>
      <c r="L2577"/>
      <c r="M2577"/>
      <c r="N2577"/>
      <c r="O2577" s="224"/>
      <c r="P2577"/>
      <c r="Q2577"/>
      <c r="R2577"/>
      <c r="S2577"/>
      <c r="T2577"/>
      <c r="U2577"/>
      <c r="V2577"/>
      <c r="W2577"/>
      <c r="Z2577"/>
      <c r="AC2577" s="228"/>
      <c r="AD2577"/>
    </row>
    <row r="2578" spans="1:30" ht="27.75" x14ac:dyDescent="0.35">
      <c r="A2578" s="232"/>
      <c r="B2578" s="232"/>
      <c r="C2578" s="232"/>
      <c r="D2578" s="232"/>
      <c r="E2578"/>
      <c r="F2578" s="224"/>
      <c r="G2578"/>
      <c r="H2578"/>
      <c r="I2578" s="225"/>
      <c r="J2578" s="226"/>
      <c r="K2578"/>
      <c r="L2578"/>
      <c r="M2578"/>
      <c r="N2578"/>
      <c r="O2578" s="224"/>
      <c r="P2578"/>
      <c r="Q2578"/>
      <c r="R2578"/>
      <c r="S2578"/>
      <c r="T2578"/>
      <c r="U2578"/>
      <c r="V2578"/>
      <c r="W2578"/>
      <c r="Z2578"/>
      <c r="AC2578" s="228"/>
      <c r="AD2578"/>
    </row>
    <row r="2579" spans="1:30" ht="27.75" x14ac:dyDescent="0.35">
      <c r="A2579" s="232"/>
      <c r="B2579" s="232"/>
      <c r="C2579" s="232"/>
      <c r="D2579" s="232"/>
      <c r="E2579"/>
      <c r="F2579" s="224"/>
      <c r="G2579"/>
      <c r="H2579"/>
      <c r="I2579" s="225"/>
      <c r="J2579" s="226"/>
      <c r="K2579"/>
      <c r="L2579"/>
      <c r="M2579"/>
      <c r="N2579"/>
      <c r="O2579" s="224"/>
      <c r="P2579"/>
      <c r="Q2579"/>
      <c r="R2579"/>
      <c r="S2579"/>
      <c r="T2579"/>
      <c r="U2579"/>
      <c r="V2579"/>
      <c r="W2579"/>
      <c r="Z2579"/>
      <c r="AC2579" s="228"/>
      <c r="AD2579"/>
    </row>
    <row r="2580" spans="1:30" ht="27.75" x14ac:dyDescent="0.35">
      <c r="A2580" s="232"/>
      <c r="B2580" s="232"/>
      <c r="C2580" s="232"/>
      <c r="D2580" s="232"/>
      <c r="E2580"/>
      <c r="F2580" s="224"/>
      <c r="G2580"/>
      <c r="H2580"/>
      <c r="I2580" s="225"/>
      <c r="J2580" s="226"/>
      <c r="K2580"/>
      <c r="L2580"/>
      <c r="M2580"/>
      <c r="N2580"/>
      <c r="O2580" s="224"/>
      <c r="P2580"/>
      <c r="Q2580"/>
      <c r="R2580"/>
      <c r="S2580"/>
      <c r="T2580"/>
      <c r="U2580"/>
      <c r="V2580"/>
      <c r="W2580"/>
      <c r="Z2580"/>
      <c r="AC2580" s="228"/>
      <c r="AD2580"/>
    </row>
    <row r="2581" spans="1:30" ht="27.75" x14ac:dyDescent="0.35">
      <c r="A2581" s="232"/>
      <c r="B2581" s="232"/>
      <c r="C2581" s="232"/>
      <c r="D2581" s="232"/>
      <c r="E2581"/>
      <c r="F2581" s="224"/>
      <c r="G2581"/>
      <c r="H2581"/>
      <c r="I2581" s="225"/>
      <c r="J2581" s="226"/>
      <c r="K2581"/>
      <c r="L2581"/>
      <c r="M2581"/>
      <c r="N2581"/>
      <c r="O2581" s="224"/>
      <c r="P2581"/>
      <c r="Q2581"/>
      <c r="R2581"/>
      <c r="S2581"/>
      <c r="T2581"/>
      <c r="U2581"/>
      <c r="V2581"/>
      <c r="W2581"/>
      <c r="Z2581"/>
      <c r="AC2581" s="228"/>
      <c r="AD2581"/>
    </row>
    <row r="2582" spans="1:30" ht="27.75" x14ac:dyDescent="0.35">
      <c r="A2582" s="232"/>
      <c r="B2582" s="232"/>
      <c r="C2582" s="232"/>
      <c r="D2582" s="232"/>
      <c r="E2582"/>
      <c r="F2582" s="224"/>
      <c r="G2582"/>
      <c r="H2582"/>
      <c r="I2582" s="225"/>
      <c r="J2582" s="226"/>
      <c r="K2582"/>
      <c r="L2582"/>
      <c r="M2582"/>
      <c r="N2582"/>
      <c r="O2582" s="224"/>
      <c r="P2582"/>
      <c r="Q2582"/>
      <c r="R2582"/>
      <c r="S2582"/>
      <c r="T2582"/>
      <c r="U2582"/>
      <c r="V2582"/>
      <c r="W2582"/>
      <c r="Z2582"/>
      <c r="AC2582" s="228"/>
      <c r="AD2582"/>
    </row>
    <row r="2583" spans="1:30" ht="27.75" x14ac:dyDescent="0.35">
      <c r="A2583" s="232"/>
      <c r="B2583" s="232"/>
      <c r="C2583" s="232"/>
      <c r="D2583" s="232"/>
      <c r="E2583"/>
      <c r="F2583" s="224"/>
      <c r="G2583"/>
      <c r="H2583"/>
      <c r="I2583" s="225"/>
      <c r="J2583" s="226"/>
      <c r="K2583"/>
      <c r="L2583"/>
      <c r="M2583"/>
      <c r="N2583"/>
      <c r="O2583" s="224"/>
      <c r="P2583"/>
      <c r="Q2583"/>
      <c r="R2583"/>
      <c r="S2583"/>
      <c r="T2583"/>
      <c r="U2583"/>
      <c r="V2583"/>
      <c r="W2583"/>
      <c r="Z2583"/>
      <c r="AC2583" s="228"/>
      <c r="AD2583"/>
    </row>
    <row r="2584" spans="1:30" ht="27.75" x14ac:dyDescent="0.35">
      <c r="A2584" s="232"/>
      <c r="B2584" s="232"/>
      <c r="C2584" s="232"/>
      <c r="D2584" s="232"/>
      <c r="E2584"/>
      <c r="F2584" s="224"/>
      <c r="G2584"/>
      <c r="H2584"/>
      <c r="I2584" s="225"/>
      <c r="J2584" s="226"/>
      <c r="K2584"/>
      <c r="L2584"/>
      <c r="M2584"/>
      <c r="N2584"/>
      <c r="O2584" s="224"/>
      <c r="P2584"/>
      <c r="Q2584"/>
      <c r="R2584"/>
      <c r="S2584"/>
      <c r="T2584"/>
      <c r="U2584"/>
      <c r="V2584"/>
      <c r="W2584"/>
      <c r="Z2584"/>
      <c r="AC2584" s="228"/>
      <c r="AD2584"/>
    </row>
    <row r="2585" spans="1:30" ht="27.75" x14ac:dyDescent="0.35">
      <c r="A2585" s="232"/>
      <c r="B2585" s="232"/>
      <c r="C2585" s="232"/>
      <c r="D2585" s="232"/>
      <c r="E2585"/>
      <c r="F2585" s="224"/>
      <c r="G2585"/>
      <c r="H2585"/>
      <c r="I2585" s="225"/>
      <c r="J2585" s="226"/>
      <c r="K2585"/>
      <c r="L2585"/>
      <c r="M2585"/>
      <c r="N2585"/>
      <c r="O2585" s="224"/>
      <c r="P2585"/>
      <c r="Q2585"/>
      <c r="R2585"/>
      <c r="S2585"/>
      <c r="T2585"/>
      <c r="U2585"/>
      <c r="V2585"/>
      <c r="W2585"/>
      <c r="Z2585"/>
      <c r="AC2585" s="228"/>
      <c r="AD2585"/>
    </row>
    <row r="2586" spans="1:30" ht="27.75" x14ac:dyDescent="0.35">
      <c r="A2586" s="232"/>
      <c r="B2586" s="232"/>
      <c r="C2586" s="232"/>
      <c r="D2586" s="232"/>
      <c r="E2586"/>
      <c r="F2586" s="224"/>
      <c r="G2586"/>
      <c r="H2586"/>
      <c r="I2586" s="225"/>
      <c r="J2586" s="226"/>
      <c r="K2586"/>
      <c r="L2586"/>
      <c r="M2586"/>
      <c r="N2586"/>
      <c r="O2586" s="224"/>
      <c r="P2586"/>
      <c r="Q2586"/>
      <c r="R2586"/>
      <c r="S2586"/>
      <c r="T2586"/>
      <c r="U2586"/>
      <c r="V2586"/>
      <c r="W2586"/>
      <c r="Z2586"/>
      <c r="AC2586" s="228"/>
      <c r="AD2586"/>
    </row>
    <row r="2587" spans="1:30" ht="27.75" x14ac:dyDescent="0.35">
      <c r="A2587" s="232"/>
      <c r="B2587" s="232"/>
      <c r="C2587" s="232"/>
      <c r="D2587" s="232"/>
      <c r="E2587"/>
      <c r="F2587" s="224"/>
      <c r="G2587"/>
      <c r="H2587"/>
      <c r="I2587" s="225"/>
      <c r="J2587" s="226"/>
      <c r="K2587"/>
      <c r="L2587"/>
      <c r="M2587"/>
      <c r="N2587"/>
      <c r="O2587" s="224"/>
      <c r="P2587"/>
      <c r="Q2587"/>
      <c r="R2587"/>
      <c r="S2587"/>
      <c r="T2587"/>
      <c r="U2587"/>
      <c r="V2587"/>
      <c r="W2587"/>
      <c r="Z2587"/>
      <c r="AC2587" s="228"/>
      <c r="AD2587"/>
    </row>
    <row r="2588" spans="1:30" ht="27.75" x14ac:dyDescent="0.35">
      <c r="A2588" s="232"/>
      <c r="B2588" s="232"/>
      <c r="C2588" s="232"/>
      <c r="D2588" s="232"/>
      <c r="E2588"/>
      <c r="F2588" s="224"/>
      <c r="G2588"/>
      <c r="H2588"/>
      <c r="I2588" s="225"/>
      <c r="J2588" s="226"/>
      <c r="K2588"/>
      <c r="L2588"/>
      <c r="M2588"/>
      <c r="N2588"/>
      <c r="O2588" s="224"/>
      <c r="P2588"/>
      <c r="Q2588"/>
      <c r="R2588"/>
      <c r="S2588"/>
      <c r="T2588"/>
      <c r="U2588"/>
      <c r="V2588"/>
      <c r="W2588"/>
      <c r="Z2588"/>
      <c r="AC2588" s="228"/>
      <c r="AD2588"/>
    </row>
    <row r="2589" spans="1:30" ht="27.75" x14ac:dyDescent="0.35">
      <c r="A2589" s="232"/>
      <c r="B2589" s="232"/>
      <c r="C2589" s="232"/>
      <c r="D2589" s="232"/>
      <c r="E2589"/>
      <c r="F2589" s="224"/>
      <c r="G2589"/>
      <c r="H2589"/>
      <c r="I2589" s="225"/>
      <c r="J2589" s="226"/>
      <c r="K2589"/>
      <c r="L2589"/>
      <c r="M2589"/>
      <c r="N2589"/>
      <c r="O2589" s="224"/>
      <c r="P2589"/>
      <c r="Q2589"/>
      <c r="R2589"/>
      <c r="S2589"/>
      <c r="T2589"/>
      <c r="U2589"/>
      <c r="V2589"/>
      <c r="W2589"/>
      <c r="Z2589"/>
      <c r="AC2589" s="228"/>
      <c r="AD2589"/>
    </row>
    <row r="2590" spans="1:30" ht="27.75" x14ac:dyDescent="0.35">
      <c r="A2590" s="232"/>
      <c r="B2590" s="232"/>
      <c r="C2590" s="232"/>
      <c r="D2590" s="232"/>
      <c r="E2590"/>
      <c r="F2590" s="224"/>
      <c r="G2590"/>
      <c r="H2590"/>
      <c r="I2590" s="225"/>
      <c r="J2590" s="226"/>
      <c r="K2590"/>
      <c r="L2590"/>
      <c r="M2590"/>
      <c r="N2590"/>
      <c r="O2590" s="224"/>
      <c r="P2590"/>
      <c r="Q2590"/>
      <c r="R2590"/>
      <c r="S2590"/>
      <c r="T2590"/>
      <c r="U2590"/>
      <c r="V2590"/>
      <c r="W2590"/>
      <c r="Z2590"/>
      <c r="AC2590" s="228"/>
      <c r="AD2590"/>
    </row>
    <row r="2591" spans="1:30" ht="27.75" x14ac:dyDescent="0.35">
      <c r="A2591" s="232"/>
      <c r="B2591" s="232"/>
      <c r="C2591" s="232"/>
      <c r="D2591" s="232"/>
      <c r="E2591"/>
      <c r="F2591" s="224"/>
      <c r="G2591"/>
      <c r="H2591"/>
      <c r="I2591" s="225"/>
      <c r="J2591" s="226"/>
      <c r="K2591"/>
      <c r="L2591"/>
      <c r="M2591"/>
      <c r="N2591"/>
      <c r="O2591" s="224"/>
      <c r="P2591"/>
      <c r="Q2591"/>
      <c r="R2591"/>
      <c r="S2591"/>
      <c r="T2591"/>
      <c r="U2591"/>
      <c r="V2591"/>
      <c r="W2591"/>
      <c r="Z2591"/>
      <c r="AC2591" s="228"/>
      <c r="AD2591"/>
    </row>
    <row r="2592" spans="1:30" ht="27.75" x14ac:dyDescent="0.35">
      <c r="A2592" s="232"/>
      <c r="B2592" s="232"/>
      <c r="C2592" s="232"/>
      <c r="D2592" s="232"/>
      <c r="E2592"/>
      <c r="F2592" s="224"/>
      <c r="G2592"/>
      <c r="H2592"/>
      <c r="I2592" s="225"/>
      <c r="J2592" s="226"/>
      <c r="K2592"/>
      <c r="L2592"/>
      <c r="M2592"/>
      <c r="N2592"/>
      <c r="O2592" s="224"/>
      <c r="P2592"/>
      <c r="Q2592"/>
      <c r="R2592"/>
      <c r="S2592"/>
      <c r="T2592"/>
      <c r="U2592"/>
      <c r="V2592"/>
      <c r="W2592"/>
      <c r="Z2592"/>
      <c r="AC2592" s="228"/>
      <c r="AD2592"/>
    </row>
    <row r="2593" spans="1:30" ht="27.75" x14ac:dyDescent="0.35">
      <c r="A2593" s="232"/>
      <c r="B2593" s="232"/>
      <c r="C2593" s="232"/>
      <c r="D2593" s="232"/>
      <c r="E2593"/>
      <c r="F2593" s="224"/>
      <c r="G2593"/>
      <c r="H2593"/>
      <c r="I2593" s="225"/>
      <c r="J2593" s="226"/>
      <c r="K2593"/>
      <c r="L2593"/>
      <c r="M2593"/>
      <c r="N2593"/>
      <c r="O2593" s="224"/>
      <c r="P2593"/>
      <c r="Q2593"/>
      <c r="R2593"/>
      <c r="S2593"/>
      <c r="T2593"/>
      <c r="U2593"/>
      <c r="V2593"/>
      <c r="W2593"/>
      <c r="Z2593"/>
      <c r="AC2593" s="228"/>
      <c r="AD2593"/>
    </row>
    <row r="2594" spans="1:30" ht="27.75" x14ac:dyDescent="0.35">
      <c r="A2594" s="232"/>
      <c r="B2594" s="232"/>
      <c r="C2594" s="232"/>
      <c r="D2594" s="232"/>
      <c r="E2594"/>
      <c r="F2594" s="224"/>
      <c r="G2594"/>
      <c r="H2594"/>
      <c r="I2594" s="225"/>
      <c r="J2594" s="226"/>
      <c r="K2594"/>
      <c r="L2594"/>
      <c r="M2594"/>
      <c r="N2594"/>
      <c r="O2594" s="224"/>
      <c r="P2594"/>
      <c r="Q2594"/>
      <c r="R2594"/>
      <c r="S2594"/>
      <c r="T2594"/>
      <c r="U2594"/>
      <c r="V2594"/>
      <c r="W2594"/>
      <c r="Z2594"/>
      <c r="AC2594" s="228"/>
      <c r="AD2594"/>
    </row>
    <row r="2595" spans="1:30" ht="27.75" x14ac:dyDescent="0.35">
      <c r="A2595" s="232"/>
      <c r="B2595" s="232"/>
      <c r="C2595" s="232"/>
      <c r="D2595" s="232"/>
      <c r="E2595"/>
      <c r="F2595" s="224"/>
      <c r="G2595"/>
      <c r="H2595"/>
      <c r="I2595" s="225"/>
      <c r="J2595" s="226"/>
      <c r="K2595"/>
      <c r="L2595"/>
      <c r="M2595"/>
      <c r="N2595"/>
      <c r="O2595" s="224"/>
      <c r="P2595"/>
      <c r="Q2595"/>
      <c r="R2595"/>
      <c r="S2595"/>
      <c r="T2595"/>
      <c r="U2595"/>
      <c r="V2595"/>
      <c r="W2595"/>
      <c r="Z2595"/>
      <c r="AC2595" s="228"/>
      <c r="AD2595"/>
    </row>
    <row r="2596" spans="1:30" ht="27.75" x14ac:dyDescent="0.35">
      <c r="A2596" s="232"/>
      <c r="B2596" s="232"/>
      <c r="C2596" s="232"/>
      <c r="D2596" s="232"/>
      <c r="E2596"/>
      <c r="F2596" s="224"/>
      <c r="G2596"/>
      <c r="H2596"/>
      <c r="I2596" s="225"/>
      <c r="J2596" s="226"/>
      <c r="K2596"/>
      <c r="L2596"/>
      <c r="M2596"/>
      <c r="N2596"/>
      <c r="O2596" s="224"/>
      <c r="P2596"/>
      <c r="Q2596"/>
      <c r="R2596"/>
      <c r="S2596"/>
      <c r="T2596"/>
      <c r="U2596"/>
      <c r="V2596"/>
      <c r="W2596"/>
      <c r="Z2596"/>
      <c r="AC2596" s="228"/>
      <c r="AD2596"/>
    </row>
    <row r="2597" spans="1:30" ht="27.75" x14ac:dyDescent="0.35">
      <c r="A2597" s="232"/>
      <c r="B2597" s="232"/>
      <c r="C2597" s="232"/>
      <c r="D2597" s="232"/>
      <c r="E2597"/>
      <c r="F2597" s="224"/>
      <c r="G2597"/>
      <c r="H2597"/>
      <c r="I2597" s="225"/>
      <c r="J2597" s="226"/>
      <c r="K2597"/>
      <c r="L2597"/>
      <c r="M2597"/>
      <c r="N2597"/>
      <c r="O2597" s="224"/>
      <c r="P2597"/>
      <c r="Q2597"/>
      <c r="R2597"/>
      <c r="S2597"/>
      <c r="T2597"/>
      <c r="U2597"/>
      <c r="V2597"/>
      <c r="W2597"/>
      <c r="Z2597"/>
      <c r="AC2597" s="228"/>
      <c r="AD2597"/>
    </row>
    <row r="2598" spans="1:30" ht="27.75" x14ac:dyDescent="0.35">
      <c r="A2598" s="232"/>
      <c r="B2598" s="232"/>
      <c r="C2598" s="232"/>
      <c r="D2598" s="232"/>
      <c r="E2598"/>
      <c r="F2598" s="224"/>
      <c r="G2598"/>
      <c r="H2598"/>
      <c r="I2598" s="225"/>
      <c r="J2598" s="226"/>
      <c r="K2598"/>
      <c r="L2598"/>
      <c r="M2598"/>
      <c r="N2598"/>
      <c r="O2598" s="224"/>
      <c r="P2598"/>
      <c r="Q2598"/>
      <c r="R2598"/>
      <c r="S2598"/>
      <c r="T2598"/>
      <c r="U2598"/>
      <c r="V2598"/>
      <c r="W2598"/>
      <c r="Z2598"/>
      <c r="AC2598" s="228"/>
      <c r="AD2598"/>
    </row>
    <row r="2599" spans="1:30" ht="27.75" x14ac:dyDescent="0.35">
      <c r="A2599" s="232"/>
      <c r="B2599" s="232"/>
      <c r="C2599" s="232"/>
      <c r="D2599" s="232"/>
      <c r="E2599"/>
      <c r="F2599" s="224"/>
      <c r="G2599"/>
      <c r="H2599"/>
      <c r="I2599" s="225"/>
      <c r="J2599" s="226"/>
      <c r="K2599"/>
      <c r="L2599"/>
      <c r="M2599"/>
      <c r="N2599"/>
      <c r="O2599" s="224"/>
      <c r="P2599"/>
      <c r="Q2599"/>
      <c r="R2599"/>
      <c r="S2599"/>
      <c r="T2599"/>
      <c r="U2599"/>
      <c r="V2599"/>
      <c r="W2599"/>
      <c r="Z2599"/>
      <c r="AC2599" s="228"/>
      <c r="AD2599"/>
    </row>
    <row r="2600" spans="1:30" ht="27.75" x14ac:dyDescent="0.35">
      <c r="A2600" s="232"/>
      <c r="B2600" s="232"/>
      <c r="C2600" s="232"/>
      <c r="D2600" s="232"/>
      <c r="E2600"/>
      <c r="F2600" s="224"/>
      <c r="G2600"/>
      <c r="H2600"/>
      <c r="I2600" s="225"/>
      <c r="J2600" s="226"/>
      <c r="K2600"/>
      <c r="L2600"/>
      <c r="M2600"/>
      <c r="N2600"/>
      <c r="O2600" s="224"/>
      <c r="P2600"/>
      <c r="Q2600"/>
      <c r="R2600"/>
      <c r="S2600"/>
      <c r="T2600"/>
      <c r="U2600"/>
      <c r="V2600"/>
      <c r="W2600"/>
      <c r="Z2600"/>
      <c r="AC2600" s="228"/>
      <c r="AD2600"/>
    </row>
    <row r="2601" spans="1:30" ht="27.75" x14ac:dyDescent="0.35">
      <c r="A2601" s="232"/>
      <c r="B2601" s="232"/>
      <c r="C2601" s="232"/>
      <c r="D2601" s="232"/>
      <c r="E2601"/>
      <c r="F2601" s="224"/>
      <c r="G2601"/>
      <c r="H2601"/>
      <c r="I2601" s="225"/>
      <c r="J2601" s="226"/>
      <c r="K2601"/>
      <c r="L2601"/>
      <c r="M2601"/>
      <c r="N2601"/>
      <c r="O2601" s="224"/>
      <c r="P2601"/>
      <c r="Q2601"/>
      <c r="R2601"/>
      <c r="S2601"/>
      <c r="T2601"/>
      <c r="U2601"/>
      <c r="V2601"/>
      <c r="W2601"/>
      <c r="Z2601"/>
      <c r="AC2601" s="228"/>
      <c r="AD2601"/>
    </row>
    <row r="2602" spans="1:30" ht="27.75" x14ac:dyDescent="0.35">
      <c r="A2602" s="232"/>
      <c r="B2602" s="232"/>
      <c r="C2602" s="232"/>
      <c r="D2602" s="232"/>
      <c r="E2602"/>
      <c r="F2602" s="224"/>
      <c r="G2602"/>
      <c r="H2602"/>
      <c r="I2602" s="225"/>
      <c r="J2602" s="226"/>
      <c r="K2602"/>
      <c r="L2602"/>
      <c r="M2602"/>
      <c r="N2602"/>
      <c r="O2602" s="224"/>
      <c r="P2602"/>
      <c r="Q2602"/>
      <c r="R2602"/>
      <c r="S2602"/>
      <c r="T2602"/>
      <c r="U2602"/>
      <c r="V2602"/>
      <c r="W2602"/>
      <c r="Z2602"/>
      <c r="AC2602" s="228"/>
      <c r="AD2602"/>
    </row>
    <row r="2603" spans="1:30" ht="27.75" x14ac:dyDescent="0.35">
      <c r="A2603" s="232"/>
      <c r="B2603" s="232"/>
      <c r="C2603" s="232"/>
      <c r="D2603" s="232"/>
      <c r="E2603"/>
      <c r="F2603" s="224"/>
      <c r="G2603"/>
      <c r="H2603"/>
      <c r="I2603" s="225"/>
      <c r="J2603" s="226"/>
      <c r="K2603"/>
      <c r="L2603"/>
      <c r="M2603"/>
      <c r="N2603"/>
      <c r="O2603" s="224"/>
      <c r="P2603"/>
      <c r="Q2603"/>
      <c r="R2603"/>
      <c r="S2603"/>
      <c r="T2603"/>
      <c r="U2603"/>
      <c r="V2603"/>
      <c r="W2603"/>
      <c r="Z2603"/>
      <c r="AC2603" s="228"/>
      <c r="AD2603"/>
    </row>
    <row r="2604" spans="1:30" ht="27.75" x14ac:dyDescent="0.35">
      <c r="A2604" s="232"/>
      <c r="B2604" s="232"/>
      <c r="C2604" s="232"/>
      <c r="D2604" s="232"/>
      <c r="E2604"/>
      <c r="F2604" s="224"/>
      <c r="G2604"/>
      <c r="H2604"/>
      <c r="I2604" s="225"/>
      <c r="J2604" s="226"/>
      <c r="K2604"/>
      <c r="L2604"/>
      <c r="M2604"/>
      <c r="N2604"/>
      <c r="O2604" s="224"/>
      <c r="P2604"/>
      <c r="Q2604"/>
      <c r="R2604"/>
      <c r="S2604"/>
      <c r="T2604"/>
      <c r="U2604"/>
      <c r="V2604"/>
      <c r="W2604"/>
      <c r="Z2604"/>
      <c r="AC2604" s="228"/>
      <c r="AD2604"/>
    </row>
    <row r="2605" spans="1:30" ht="27.75" x14ac:dyDescent="0.35">
      <c r="A2605" s="232"/>
      <c r="B2605" s="232"/>
      <c r="C2605" s="232"/>
      <c r="D2605" s="232"/>
      <c r="E2605"/>
      <c r="F2605" s="224"/>
      <c r="G2605"/>
      <c r="H2605"/>
      <c r="I2605" s="225"/>
      <c r="J2605" s="226"/>
      <c r="K2605"/>
      <c r="L2605"/>
      <c r="M2605"/>
      <c r="N2605"/>
      <c r="O2605" s="224"/>
      <c r="P2605"/>
      <c r="Q2605"/>
      <c r="R2605"/>
      <c r="S2605"/>
      <c r="T2605"/>
      <c r="U2605"/>
      <c r="V2605"/>
      <c r="W2605"/>
      <c r="Z2605"/>
      <c r="AC2605" s="228"/>
      <c r="AD2605"/>
    </row>
    <row r="2606" spans="1:30" ht="27.75" x14ac:dyDescent="0.35">
      <c r="A2606" s="232"/>
      <c r="B2606" s="232"/>
      <c r="C2606" s="232"/>
      <c r="D2606" s="232"/>
      <c r="E2606"/>
      <c r="F2606" s="224"/>
      <c r="G2606"/>
      <c r="H2606"/>
      <c r="I2606" s="225"/>
      <c r="J2606" s="226"/>
      <c r="K2606"/>
      <c r="L2606"/>
      <c r="M2606"/>
      <c r="N2606"/>
      <c r="O2606" s="224"/>
      <c r="P2606"/>
      <c r="Q2606"/>
      <c r="R2606"/>
      <c r="S2606"/>
      <c r="T2606"/>
      <c r="U2606"/>
      <c r="V2606"/>
      <c r="W2606"/>
      <c r="Z2606"/>
      <c r="AC2606" s="228"/>
      <c r="AD2606"/>
    </row>
    <row r="2607" spans="1:30" ht="27.75" x14ac:dyDescent="0.35">
      <c r="A2607" s="232"/>
      <c r="B2607" s="232"/>
      <c r="C2607" s="232"/>
      <c r="D2607" s="232"/>
      <c r="E2607"/>
      <c r="F2607" s="224"/>
      <c r="G2607"/>
      <c r="H2607"/>
      <c r="I2607" s="225"/>
      <c r="J2607" s="226"/>
      <c r="K2607"/>
      <c r="L2607"/>
      <c r="M2607"/>
      <c r="N2607"/>
      <c r="O2607" s="224"/>
      <c r="P2607"/>
      <c r="Q2607"/>
      <c r="R2607"/>
      <c r="S2607"/>
      <c r="T2607"/>
      <c r="U2607"/>
      <c r="V2607"/>
      <c r="W2607"/>
      <c r="Z2607"/>
      <c r="AC2607" s="228"/>
      <c r="AD2607"/>
    </row>
    <row r="2608" spans="1:30" ht="27.75" x14ac:dyDescent="0.35">
      <c r="A2608" s="232"/>
      <c r="B2608" s="232"/>
      <c r="C2608" s="232"/>
      <c r="D2608" s="232"/>
      <c r="E2608"/>
      <c r="F2608" s="224"/>
      <c r="G2608"/>
      <c r="H2608"/>
      <c r="I2608" s="225"/>
      <c r="J2608" s="226"/>
      <c r="K2608"/>
      <c r="L2608"/>
      <c r="M2608"/>
      <c r="N2608"/>
      <c r="O2608" s="224"/>
      <c r="P2608"/>
      <c r="Q2608"/>
      <c r="R2608"/>
      <c r="S2608"/>
      <c r="T2608"/>
      <c r="U2608"/>
      <c r="V2608"/>
      <c r="W2608"/>
      <c r="Z2608"/>
      <c r="AC2608" s="228"/>
      <c r="AD2608"/>
    </row>
    <row r="2609" spans="1:30" ht="27.75" x14ac:dyDescent="0.2">
      <c r="A2609" s="222"/>
      <c r="B2609" s="223"/>
      <c r="C2609" s="223"/>
      <c r="D2609" s="223"/>
      <c r="E2609"/>
      <c r="F2609" s="224"/>
      <c r="G2609"/>
      <c r="H2609"/>
      <c r="I2609" s="225"/>
      <c r="J2609" s="226"/>
      <c r="K2609"/>
      <c r="L2609"/>
      <c r="M2609"/>
      <c r="N2609"/>
      <c r="O2609" s="224"/>
      <c r="P2609"/>
      <c r="Q2609"/>
      <c r="R2609"/>
      <c r="S2609"/>
      <c r="T2609"/>
      <c r="U2609"/>
      <c r="V2609"/>
      <c r="W2609"/>
      <c r="Z2609"/>
      <c r="AC2609" s="227"/>
      <c r="AD2609"/>
    </row>
    <row r="2610" spans="1:30" ht="27.75" x14ac:dyDescent="0.35">
      <c r="A2610" s="232"/>
      <c r="B2610" s="232"/>
      <c r="C2610" s="232"/>
      <c r="D2610" s="232"/>
      <c r="E2610"/>
      <c r="F2610" s="224"/>
      <c r="G2610"/>
      <c r="H2610"/>
      <c r="I2610" s="225"/>
      <c r="J2610" s="226"/>
      <c r="K2610"/>
      <c r="L2610"/>
      <c r="M2610"/>
      <c r="N2610"/>
      <c r="O2610" s="224"/>
      <c r="P2610"/>
      <c r="Q2610"/>
      <c r="R2610"/>
      <c r="S2610"/>
      <c r="T2610"/>
      <c r="U2610"/>
      <c r="V2610"/>
      <c r="W2610"/>
      <c r="Z2610"/>
      <c r="AC2610" s="228"/>
      <c r="AD2610"/>
    </row>
    <row r="2611" spans="1:30" ht="27.75" x14ac:dyDescent="0.35">
      <c r="A2611" s="232"/>
      <c r="B2611" s="232"/>
      <c r="C2611" s="232"/>
      <c r="D2611" s="232"/>
      <c r="E2611"/>
      <c r="F2611" s="224"/>
      <c r="G2611"/>
      <c r="H2611"/>
      <c r="I2611" s="225"/>
      <c r="J2611" s="226"/>
      <c r="K2611"/>
      <c r="L2611"/>
      <c r="M2611"/>
      <c r="N2611"/>
      <c r="O2611" s="224"/>
      <c r="P2611"/>
      <c r="Q2611"/>
      <c r="R2611"/>
      <c r="S2611"/>
      <c r="T2611"/>
      <c r="U2611"/>
      <c r="V2611"/>
      <c r="W2611"/>
      <c r="Z2611"/>
      <c r="AC2611" s="228"/>
      <c r="AD2611"/>
    </row>
    <row r="2612" spans="1:30" ht="27.75" x14ac:dyDescent="0.35">
      <c r="A2612" s="232"/>
      <c r="B2612" s="232"/>
      <c r="C2612" s="232"/>
      <c r="D2612" s="232"/>
      <c r="E2612"/>
      <c r="F2612" s="224"/>
      <c r="G2612"/>
      <c r="H2612"/>
      <c r="I2612" s="225"/>
      <c r="J2612" s="226"/>
      <c r="K2612"/>
      <c r="L2612"/>
      <c r="M2612"/>
      <c r="N2612"/>
      <c r="O2612" s="224"/>
      <c r="P2612"/>
      <c r="Q2612"/>
      <c r="R2612"/>
      <c r="S2612"/>
      <c r="T2612"/>
      <c r="U2612"/>
      <c r="V2612"/>
      <c r="W2612"/>
      <c r="Z2612"/>
      <c r="AC2612" s="228"/>
      <c r="AD2612"/>
    </row>
    <row r="2613" spans="1:30" ht="27.75" x14ac:dyDescent="0.35">
      <c r="A2613" s="232"/>
      <c r="B2613" s="232"/>
      <c r="C2613" s="232"/>
      <c r="D2613" s="232"/>
      <c r="E2613"/>
      <c r="F2613" s="224"/>
      <c r="G2613"/>
      <c r="H2613"/>
      <c r="I2613" s="225"/>
      <c r="J2613" s="226"/>
      <c r="K2613"/>
      <c r="L2613"/>
      <c r="M2613"/>
      <c r="N2613"/>
      <c r="O2613" s="224"/>
      <c r="P2613"/>
      <c r="Q2613"/>
      <c r="R2613"/>
      <c r="S2613"/>
      <c r="T2613"/>
      <c r="U2613"/>
      <c r="V2613"/>
      <c r="W2613"/>
      <c r="Z2613"/>
      <c r="AC2613" s="228"/>
      <c r="AD2613"/>
    </row>
    <row r="2614" spans="1:30" ht="27.75" x14ac:dyDescent="0.2">
      <c r="A2614" s="222"/>
      <c r="B2614" s="223"/>
      <c r="C2614" s="223"/>
      <c r="D2614" s="223"/>
      <c r="E2614"/>
      <c r="F2614" s="224"/>
      <c r="G2614"/>
      <c r="H2614"/>
      <c r="I2614" s="225"/>
      <c r="J2614" s="226"/>
      <c r="K2614"/>
      <c r="L2614"/>
      <c r="M2614"/>
      <c r="N2614"/>
      <c r="O2614" s="224"/>
      <c r="P2614"/>
      <c r="Q2614"/>
      <c r="R2614"/>
      <c r="S2614"/>
      <c r="T2614"/>
      <c r="U2614"/>
      <c r="V2614"/>
      <c r="W2614"/>
      <c r="Z2614"/>
      <c r="AC2614" s="228"/>
      <c r="AD2614"/>
    </row>
    <row r="2615" spans="1:30" ht="27.75" x14ac:dyDescent="0.35">
      <c r="A2615" s="232"/>
      <c r="B2615" s="232"/>
      <c r="C2615" s="232"/>
      <c r="D2615" s="232"/>
      <c r="E2615"/>
      <c r="F2615" s="224"/>
      <c r="G2615"/>
      <c r="H2615"/>
      <c r="I2615" s="225"/>
      <c r="J2615" s="226"/>
      <c r="K2615"/>
      <c r="L2615"/>
      <c r="M2615"/>
      <c r="N2615"/>
      <c r="O2615" s="224"/>
      <c r="P2615"/>
      <c r="Q2615"/>
      <c r="R2615"/>
      <c r="S2615"/>
      <c r="T2615"/>
      <c r="U2615"/>
      <c r="V2615"/>
      <c r="W2615"/>
      <c r="Z2615"/>
      <c r="AC2615" s="228"/>
      <c r="AD2615"/>
    </row>
    <row r="2616" spans="1:30" ht="27.75" x14ac:dyDescent="0.35">
      <c r="A2616" s="232"/>
      <c r="B2616" s="232"/>
      <c r="C2616" s="232"/>
      <c r="D2616" s="232"/>
      <c r="E2616"/>
      <c r="F2616" s="224"/>
      <c r="G2616"/>
      <c r="H2616"/>
      <c r="I2616" s="225"/>
      <c r="J2616" s="226"/>
      <c r="K2616"/>
      <c r="L2616"/>
      <c r="M2616"/>
      <c r="N2616"/>
      <c r="O2616" s="224"/>
      <c r="P2616"/>
      <c r="Q2616"/>
      <c r="R2616"/>
      <c r="S2616"/>
      <c r="T2616"/>
      <c r="U2616"/>
      <c r="V2616"/>
      <c r="W2616"/>
      <c r="Z2616"/>
      <c r="AC2616" s="228"/>
      <c r="AD2616"/>
    </row>
    <row r="2617" spans="1:30" ht="27.75" x14ac:dyDescent="0.35">
      <c r="A2617" s="232"/>
      <c r="B2617" s="232"/>
      <c r="C2617" s="232"/>
      <c r="D2617" s="232"/>
      <c r="E2617"/>
      <c r="F2617" s="224"/>
      <c r="G2617"/>
      <c r="H2617"/>
      <c r="I2617" s="225"/>
      <c r="J2617" s="226"/>
      <c r="K2617"/>
      <c r="L2617"/>
      <c r="M2617"/>
      <c r="N2617"/>
      <c r="O2617" s="224"/>
      <c r="P2617"/>
      <c r="Q2617"/>
      <c r="R2617"/>
      <c r="S2617"/>
      <c r="T2617"/>
      <c r="U2617"/>
      <c r="V2617"/>
      <c r="W2617"/>
      <c r="Z2617"/>
      <c r="AC2617" s="228"/>
      <c r="AD2617"/>
    </row>
    <row r="2618" spans="1:30" ht="27.75" x14ac:dyDescent="0.35">
      <c r="A2618" s="232"/>
      <c r="B2618" s="232"/>
      <c r="C2618" s="232"/>
      <c r="D2618" s="232"/>
      <c r="E2618"/>
      <c r="F2618" s="224"/>
      <c r="G2618"/>
      <c r="H2618"/>
      <c r="I2618" s="225"/>
      <c r="J2618" s="226"/>
      <c r="K2618"/>
      <c r="L2618"/>
      <c r="M2618"/>
      <c r="N2618"/>
      <c r="O2618" s="224"/>
      <c r="P2618"/>
      <c r="Q2618"/>
      <c r="R2618"/>
      <c r="S2618"/>
      <c r="T2618"/>
      <c r="U2618"/>
      <c r="V2618"/>
      <c r="W2618"/>
      <c r="Z2618"/>
      <c r="AC2618" s="228"/>
      <c r="AD2618"/>
    </row>
    <row r="2619" spans="1:30" ht="27.75" x14ac:dyDescent="0.35">
      <c r="A2619" s="232"/>
      <c r="B2619" s="232"/>
      <c r="C2619" s="232"/>
      <c r="D2619" s="232"/>
      <c r="E2619"/>
      <c r="F2619" s="224"/>
      <c r="G2619"/>
      <c r="H2619"/>
      <c r="I2619" s="225"/>
      <c r="J2619" s="226"/>
      <c r="K2619"/>
      <c r="L2619"/>
      <c r="M2619"/>
      <c r="N2619"/>
      <c r="O2619" s="224"/>
      <c r="P2619"/>
      <c r="Q2619"/>
      <c r="R2619"/>
      <c r="S2619"/>
      <c r="T2619"/>
      <c r="U2619"/>
      <c r="V2619"/>
      <c r="W2619"/>
      <c r="Z2619"/>
      <c r="AC2619" s="228"/>
      <c r="AD2619"/>
    </row>
    <row r="2620" spans="1:30" ht="27.75" x14ac:dyDescent="0.35">
      <c r="A2620" s="232"/>
      <c r="B2620" s="232"/>
      <c r="C2620" s="232"/>
      <c r="D2620" s="232"/>
      <c r="E2620"/>
      <c r="F2620" s="224"/>
      <c r="G2620"/>
      <c r="H2620"/>
      <c r="I2620" s="225"/>
      <c r="J2620" s="226"/>
      <c r="K2620"/>
      <c r="L2620"/>
      <c r="M2620"/>
      <c r="N2620"/>
      <c r="O2620" s="224"/>
      <c r="P2620"/>
      <c r="Q2620"/>
      <c r="R2620"/>
      <c r="S2620"/>
      <c r="T2620"/>
      <c r="U2620"/>
      <c r="V2620"/>
      <c r="W2620"/>
      <c r="Z2620"/>
      <c r="AC2620" s="228"/>
      <c r="AD2620"/>
    </row>
    <row r="2621" spans="1:30" ht="27.75" x14ac:dyDescent="0.35">
      <c r="A2621" s="232"/>
      <c r="B2621" s="232"/>
      <c r="C2621" s="232"/>
      <c r="D2621" s="232"/>
      <c r="E2621"/>
      <c r="F2621" s="224"/>
      <c r="G2621"/>
      <c r="H2621"/>
      <c r="I2621" s="225"/>
      <c r="J2621" s="226"/>
      <c r="K2621"/>
      <c r="L2621"/>
      <c r="M2621"/>
      <c r="N2621"/>
      <c r="O2621" s="224"/>
      <c r="P2621"/>
      <c r="Q2621"/>
      <c r="R2621"/>
      <c r="S2621"/>
      <c r="T2621"/>
      <c r="U2621"/>
      <c r="V2621"/>
      <c r="W2621"/>
      <c r="Z2621"/>
      <c r="AC2621" s="228"/>
      <c r="AD2621"/>
    </row>
    <row r="2622" spans="1:30" ht="27.75" x14ac:dyDescent="0.35">
      <c r="A2622" s="232"/>
      <c r="B2622" s="232"/>
      <c r="C2622" s="232"/>
      <c r="D2622" s="232"/>
      <c r="E2622"/>
      <c r="F2622" s="224"/>
      <c r="G2622"/>
      <c r="H2622"/>
      <c r="I2622" s="225"/>
      <c r="J2622" s="226"/>
      <c r="K2622"/>
      <c r="L2622"/>
      <c r="M2622"/>
      <c r="N2622"/>
      <c r="O2622" s="224"/>
      <c r="P2622"/>
      <c r="Q2622"/>
      <c r="R2622"/>
      <c r="S2622"/>
      <c r="T2622"/>
      <c r="U2622"/>
      <c r="V2622"/>
      <c r="W2622"/>
      <c r="Z2622"/>
      <c r="AC2622" s="228"/>
      <c r="AD2622"/>
    </row>
    <row r="2623" spans="1:30" ht="27.75" x14ac:dyDescent="0.35">
      <c r="A2623" s="232"/>
      <c r="B2623" s="232"/>
      <c r="C2623" s="232"/>
      <c r="D2623" s="232"/>
      <c r="E2623"/>
      <c r="F2623" s="224"/>
      <c r="G2623"/>
      <c r="H2623"/>
      <c r="I2623" s="225"/>
      <c r="J2623" s="226"/>
      <c r="K2623"/>
      <c r="L2623"/>
      <c r="M2623"/>
      <c r="N2623"/>
      <c r="O2623" s="224"/>
      <c r="P2623"/>
      <c r="Q2623"/>
      <c r="R2623"/>
      <c r="S2623"/>
      <c r="T2623"/>
      <c r="U2623"/>
      <c r="V2623"/>
      <c r="W2623"/>
      <c r="Z2623"/>
      <c r="AC2623" s="228"/>
      <c r="AD2623"/>
    </row>
    <row r="2624" spans="1:30" ht="27.75" x14ac:dyDescent="0.35">
      <c r="A2624" s="232"/>
      <c r="B2624" s="232"/>
      <c r="C2624" s="232"/>
      <c r="D2624" s="232"/>
      <c r="E2624"/>
      <c r="F2624" s="224"/>
      <c r="G2624"/>
      <c r="H2624"/>
      <c r="I2624" s="225"/>
      <c r="J2624" s="226"/>
      <c r="K2624"/>
      <c r="L2624"/>
      <c r="M2624"/>
      <c r="N2624"/>
      <c r="O2624" s="224"/>
      <c r="P2624"/>
      <c r="Q2624"/>
      <c r="R2624"/>
      <c r="S2624"/>
      <c r="T2624"/>
      <c r="U2624"/>
      <c r="V2624"/>
      <c r="W2624"/>
      <c r="Z2624"/>
      <c r="AC2624" s="228"/>
      <c r="AD2624"/>
    </row>
    <row r="2625" spans="1:30" ht="27.75" x14ac:dyDescent="0.35">
      <c r="A2625" s="232"/>
      <c r="B2625" s="232"/>
      <c r="C2625" s="232"/>
      <c r="D2625" s="232"/>
      <c r="E2625"/>
      <c r="F2625" s="224"/>
      <c r="G2625"/>
      <c r="H2625"/>
      <c r="I2625" s="225"/>
      <c r="J2625" s="226"/>
      <c r="K2625"/>
      <c r="L2625"/>
      <c r="M2625"/>
      <c r="N2625"/>
      <c r="O2625" s="224"/>
      <c r="P2625"/>
      <c r="Q2625"/>
      <c r="R2625"/>
      <c r="S2625"/>
      <c r="T2625"/>
      <c r="U2625"/>
      <c r="V2625"/>
      <c r="W2625"/>
      <c r="Z2625"/>
      <c r="AC2625" s="228"/>
      <c r="AD2625"/>
    </row>
    <row r="2626" spans="1:30" ht="27.75" x14ac:dyDescent="0.35">
      <c r="A2626" s="232"/>
      <c r="B2626" s="232"/>
      <c r="C2626" s="232"/>
      <c r="D2626" s="232"/>
      <c r="E2626"/>
      <c r="F2626" s="224"/>
      <c r="G2626"/>
      <c r="H2626"/>
      <c r="I2626" s="225"/>
      <c r="J2626" s="226"/>
      <c r="K2626"/>
      <c r="L2626"/>
      <c r="M2626"/>
      <c r="N2626"/>
      <c r="O2626" s="224"/>
      <c r="P2626"/>
      <c r="Q2626"/>
      <c r="R2626"/>
      <c r="S2626"/>
      <c r="T2626"/>
      <c r="U2626"/>
      <c r="V2626"/>
      <c r="W2626"/>
      <c r="Z2626"/>
      <c r="AC2626" s="228"/>
      <c r="AD2626"/>
    </row>
    <row r="2627" spans="1:30" ht="27.75" x14ac:dyDescent="0.35">
      <c r="A2627" s="232"/>
      <c r="B2627" s="232"/>
      <c r="C2627" s="232"/>
      <c r="D2627" s="232"/>
      <c r="E2627"/>
      <c r="F2627" s="224"/>
      <c r="G2627"/>
      <c r="H2627"/>
      <c r="I2627" s="225"/>
      <c r="J2627" s="226"/>
      <c r="K2627"/>
      <c r="L2627"/>
      <c r="M2627"/>
      <c r="N2627"/>
      <c r="O2627" s="224"/>
      <c r="P2627"/>
      <c r="Q2627"/>
      <c r="R2627"/>
      <c r="S2627"/>
      <c r="T2627"/>
      <c r="U2627"/>
      <c r="V2627"/>
      <c r="W2627"/>
      <c r="Z2627"/>
      <c r="AC2627" s="228"/>
      <c r="AD2627"/>
    </row>
    <row r="2628" spans="1:30" ht="27.75" x14ac:dyDescent="0.35">
      <c r="A2628" s="232"/>
      <c r="B2628" s="232"/>
      <c r="C2628" s="232"/>
      <c r="D2628" s="232"/>
      <c r="E2628"/>
      <c r="F2628" s="224"/>
      <c r="G2628"/>
      <c r="H2628"/>
      <c r="I2628" s="225"/>
      <c r="J2628" s="226"/>
      <c r="K2628"/>
      <c r="L2628"/>
      <c r="M2628"/>
      <c r="N2628"/>
      <c r="O2628" s="224"/>
      <c r="P2628"/>
      <c r="Q2628"/>
      <c r="R2628"/>
      <c r="S2628"/>
      <c r="T2628"/>
      <c r="U2628"/>
      <c r="V2628"/>
      <c r="W2628"/>
      <c r="Z2628"/>
      <c r="AC2628" s="228"/>
      <c r="AD2628"/>
    </row>
    <row r="2629" spans="1:30" ht="27.75" x14ac:dyDescent="0.35">
      <c r="A2629" s="232"/>
      <c r="B2629" s="232"/>
      <c r="C2629" s="232"/>
      <c r="D2629" s="232"/>
      <c r="E2629"/>
      <c r="F2629" s="224"/>
      <c r="G2629"/>
      <c r="H2629"/>
      <c r="I2629" s="225"/>
      <c r="J2629" s="226"/>
      <c r="K2629"/>
      <c r="L2629"/>
      <c r="M2629"/>
      <c r="N2629"/>
      <c r="O2629" s="224"/>
      <c r="P2629"/>
      <c r="Q2629"/>
      <c r="R2629"/>
      <c r="S2629"/>
      <c r="T2629"/>
      <c r="U2629"/>
      <c r="V2629"/>
      <c r="W2629"/>
      <c r="Z2629"/>
      <c r="AC2629" s="228"/>
      <c r="AD2629"/>
    </row>
    <row r="2630" spans="1:30" ht="27.75" x14ac:dyDescent="0.35">
      <c r="A2630" s="232"/>
      <c r="B2630" s="232"/>
      <c r="C2630" s="232"/>
      <c r="D2630" s="232"/>
      <c r="E2630"/>
      <c r="F2630" s="224"/>
      <c r="G2630"/>
      <c r="H2630"/>
      <c r="I2630" s="225"/>
      <c r="J2630" s="226"/>
      <c r="K2630"/>
      <c r="L2630"/>
      <c r="M2630"/>
      <c r="N2630"/>
      <c r="O2630" s="224"/>
      <c r="P2630"/>
      <c r="Q2630"/>
      <c r="R2630"/>
      <c r="S2630"/>
      <c r="T2630"/>
      <c r="U2630"/>
      <c r="V2630"/>
      <c r="W2630"/>
      <c r="Z2630"/>
      <c r="AC2630" s="228"/>
      <c r="AD2630"/>
    </row>
    <row r="2631" spans="1:30" ht="27.75" x14ac:dyDescent="0.35">
      <c r="A2631" s="232"/>
      <c r="B2631" s="232"/>
      <c r="C2631" s="232"/>
      <c r="D2631" s="232"/>
      <c r="E2631"/>
      <c r="F2631" s="224"/>
      <c r="G2631"/>
      <c r="H2631"/>
      <c r="I2631" s="225"/>
      <c r="J2631" s="226"/>
      <c r="K2631"/>
      <c r="L2631"/>
      <c r="M2631"/>
      <c r="N2631"/>
      <c r="O2631" s="224"/>
      <c r="P2631"/>
      <c r="Q2631"/>
      <c r="R2631"/>
      <c r="S2631"/>
      <c r="T2631"/>
      <c r="U2631"/>
      <c r="V2631"/>
      <c r="W2631"/>
      <c r="Z2631"/>
      <c r="AC2631" s="228"/>
      <c r="AD2631"/>
    </row>
    <row r="2632" spans="1:30" ht="27.75" x14ac:dyDescent="0.35">
      <c r="A2632" s="232"/>
      <c r="B2632" s="232"/>
      <c r="C2632" s="232"/>
      <c r="D2632" s="232"/>
      <c r="E2632"/>
      <c r="F2632" s="224"/>
      <c r="G2632"/>
      <c r="H2632"/>
      <c r="I2632" s="225"/>
      <c r="J2632" s="226"/>
      <c r="K2632"/>
      <c r="L2632"/>
      <c r="M2632"/>
      <c r="N2632"/>
      <c r="O2632" s="224"/>
      <c r="P2632"/>
      <c r="Q2632"/>
      <c r="R2632"/>
      <c r="S2632"/>
      <c r="T2632"/>
      <c r="U2632"/>
      <c r="V2632"/>
      <c r="W2632"/>
      <c r="Z2632"/>
      <c r="AC2632" s="228"/>
      <c r="AD2632"/>
    </row>
    <row r="2633" spans="1:30" ht="27.75" x14ac:dyDescent="0.35">
      <c r="A2633" s="232"/>
      <c r="B2633" s="232"/>
      <c r="C2633" s="232"/>
      <c r="D2633" s="232"/>
      <c r="E2633"/>
      <c r="F2633" s="224"/>
      <c r="G2633"/>
      <c r="H2633"/>
      <c r="I2633" s="225"/>
      <c r="J2633" s="226"/>
      <c r="K2633"/>
      <c r="L2633"/>
      <c r="M2633"/>
      <c r="N2633"/>
      <c r="O2633" s="224"/>
      <c r="P2633"/>
      <c r="Q2633"/>
      <c r="R2633"/>
      <c r="S2633"/>
      <c r="T2633"/>
      <c r="U2633"/>
      <c r="V2633"/>
      <c r="W2633"/>
      <c r="Z2633"/>
      <c r="AC2633" s="228"/>
      <c r="AD2633"/>
    </row>
    <row r="2634" spans="1:30" ht="27.75" x14ac:dyDescent="0.35">
      <c r="A2634" s="232"/>
      <c r="B2634" s="232"/>
      <c r="C2634" s="232"/>
      <c r="D2634" s="232"/>
      <c r="E2634"/>
      <c r="F2634" s="224"/>
      <c r="G2634"/>
      <c r="H2634"/>
      <c r="I2634" s="225"/>
      <c r="J2634" s="226"/>
      <c r="K2634"/>
      <c r="L2634"/>
      <c r="M2634"/>
      <c r="N2634"/>
      <c r="O2634" s="224"/>
      <c r="P2634"/>
      <c r="Q2634"/>
      <c r="R2634"/>
      <c r="S2634"/>
      <c r="T2634"/>
      <c r="U2634"/>
      <c r="V2634"/>
      <c r="W2634"/>
      <c r="Z2634"/>
      <c r="AC2634" s="228"/>
      <c r="AD2634"/>
    </row>
    <row r="2635" spans="1:30" ht="27.75" x14ac:dyDescent="0.35">
      <c r="A2635" s="232"/>
      <c r="B2635" s="232"/>
      <c r="C2635" s="232"/>
      <c r="D2635" s="232"/>
      <c r="E2635"/>
      <c r="F2635" s="224"/>
      <c r="G2635"/>
      <c r="H2635"/>
      <c r="I2635" s="225"/>
      <c r="J2635" s="226"/>
      <c r="K2635"/>
      <c r="L2635"/>
      <c r="M2635"/>
      <c r="N2635"/>
      <c r="O2635" s="224"/>
      <c r="P2635"/>
      <c r="Q2635"/>
      <c r="R2635"/>
      <c r="S2635"/>
      <c r="T2635"/>
      <c r="U2635"/>
      <c r="V2635"/>
      <c r="W2635"/>
      <c r="Z2635"/>
      <c r="AC2635" s="228"/>
      <c r="AD2635"/>
    </row>
    <row r="2636" spans="1:30" ht="27.75" x14ac:dyDescent="0.35">
      <c r="A2636" s="232"/>
      <c r="B2636" s="232"/>
      <c r="C2636" s="232"/>
      <c r="D2636" s="232"/>
      <c r="E2636"/>
      <c r="F2636" s="224"/>
      <c r="G2636"/>
      <c r="H2636"/>
      <c r="I2636" s="225"/>
      <c r="J2636" s="226"/>
      <c r="K2636"/>
      <c r="L2636"/>
      <c r="M2636"/>
      <c r="N2636"/>
      <c r="O2636" s="224"/>
      <c r="P2636"/>
      <c r="Q2636"/>
      <c r="R2636"/>
      <c r="S2636"/>
      <c r="T2636"/>
      <c r="U2636"/>
      <c r="V2636"/>
      <c r="W2636"/>
      <c r="Z2636"/>
      <c r="AC2636" s="228"/>
      <c r="AD2636"/>
    </row>
    <row r="2637" spans="1:30" ht="27.75" x14ac:dyDescent="0.35">
      <c r="A2637" s="232"/>
      <c r="B2637" s="232"/>
      <c r="C2637" s="232"/>
      <c r="D2637" s="232"/>
      <c r="E2637"/>
      <c r="F2637" s="224"/>
      <c r="G2637"/>
      <c r="H2637"/>
      <c r="I2637" s="225"/>
      <c r="J2637" s="226"/>
      <c r="K2637"/>
      <c r="L2637"/>
      <c r="M2637"/>
      <c r="N2637"/>
      <c r="O2637" s="224"/>
      <c r="P2637"/>
      <c r="Q2637"/>
      <c r="R2637"/>
      <c r="S2637"/>
      <c r="T2637"/>
      <c r="U2637"/>
      <c r="V2637"/>
      <c r="W2637"/>
      <c r="Z2637"/>
      <c r="AC2637" s="228"/>
      <c r="AD2637"/>
    </row>
    <row r="2638" spans="1:30" ht="27.75" x14ac:dyDescent="0.35">
      <c r="A2638" s="232"/>
      <c r="B2638" s="232"/>
      <c r="C2638" s="232"/>
      <c r="D2638" s="232"/>
      <c r="E2638"/>
      <c r="F2638" s="224"/>
      <c r="G2638"/>
      <c r="H2638"/>
      <c r="I2638" s="225"/>
      <c r="J2638" s="226"/>
      <c r="K2638"/>
      <c r="L2638"/>
      <c r="M2638"/>
      <c r="N2638"/>
      <c r="O2638" s="224"/>
      <c r="P2638"/>
      <c r="Q2638"/>
      <c r="R2638"/>
      <c r="S2638"/>
      <c r="T2638"/>
      <c r="U2638"/>
      <c r="V2638"/>
      <c r="W2638"/>
      <c r="Z2638"/>
      <c r="AC2638" s="228"/>
      <c r="AD2638"/>
    </row>
    <row r="2639" spans="1:30" ht="27.75" x14ac:dyDescent="0.35">
      <c r="A2639" s="232"/>
      <c r="B2639" s="232"/>
      <c r="C2639" s="232"/>
      <c r="D2639" s="232"/>
      <c r="E2639"/>
      <c r="F2639" s="224"/>
      <c r="G2639"/>
      <c r="H2639"/>
      <c r="I2639" s="225"/>
      <c r="J2639" s="226"/>
      <c r="K2639"/>
      <c r="L2639"/>
      <c r="M2639"/>
      <c r="N2639"/>
      <c r="O2639" s="224"/>
      <c r="P2639"/>
      <c r="Q2639"/>
      <c r="R2639"/>
      <c r="S2639"/>
      <c r="T2639"/>
      <c r="U2639"/>
      <c r="V2639"/>
      <c r="W2639"/>
      <c r="Z2639"/>
      <c r="AC2639" s="228"/>
      <c r="AD2639"/>
    </row>
    <row r="2640" spans="1:30" ht="27.75" x14ac:dyDescent="0.35">
      <c r="A2640" s="232"/>
      <c r="B2640" s="232"/>
      <c r="C2640" s="232"/>
      <c r="D2640" s="232"/>
      <c r="E2640"/>
      <c r="F2640" s="224"/>
      <c r="G2640"/>
      <c r="H2640"/>
      <c r="I2640" s="225"/>
      <c r="J2640" s="226"/>
      <c r="K2640"/>
      <c r="L2640"/>
      <c r="M2640"/>
      <c r="N2640"/>
      <c r="O2640" s="224"/>
      <c r="P2640"/>
      <c r="Q2640"/>
      <c r="R2640"/>
      <c r="S2640"/>
      <c r="T2640"/>
      <c r="U2640"/>
      <c r="V2640"/>
      <c r="W2640"/>
      <c r="Z2640"/>
      <c r="AC2640" s="228"/>
      <c r="AD2640"/>
    </row>
    <row r="2641" spans="1:30" ht="27.75" x14ac:dyDescent="0.35">
      <c r="A2641" s="232"/>
      <c r="B2641" s="232"/>
      <c r="C2641" s="232"/>
      <c r="D2641" s="232"/>
      <c r="E2641"/>
      <c r="F2641" s="224"/>
      <c r="G2641"/>
      <c r="H2641"/>
      <c r="I2641" s="225"/>
      <c r="J2641" s="226"/>
      <c r="K2641"/>
      <c r="L2641"/>
      <c r="M2641"/>
      <c r="N2641"/>
      <c r="O2641" s="224"/>
      <c r="P2641"/>
      <c r="Q2641"/>
      <c r="R2641"/>
      <c r="S2641"/>
      <c r="T2641"/>
      <c r="U2641"/>
      <c r="V2641"/>
      <c r="W2641"/>
      <c r="Z2641"/>
      <c r="AC2641" s="228"/>
      <c r="AD2641"/>
    </row>
    <row r="2642" spans="1:30" ht="27.75" x14ac:dyDescent="0.35">
      <c r="A2642" s="232"/>
      <c r="B2642" s="232"/>
      <c r="C2642" s="232"/>
      <c r="D2642" s="232"/>
      <c r="E2642"/>
      <c r="F2642" s="224"/>
      <c r="G2642"/>
      <c r="H2642"/>
      <c r="I2642" s="225"/>
      <c r="J2642" s="226"/>
      <c r="K2642"/>
      <c r="L2642"/>
      <c r="M2642"/>
      <c r="N2642"/>
      <c r="O2642" s="224"/>
      <c r="P2642"/>
      <c r="Q2642"/>
      <c r="R2642"/>
      <c r="S2642"/>
      <c r="T2642"/>
      <c r="U2642"/>
      <c r="V2642"/>
      <c r="W2642"/>
      <c r="Z2642"/>
      <c r="AC2642" s="228"/>
      <c r="AD2642"/>
    </row>
    <row r="2643" spans="1:30" ht="27.75" x14ac:dyDescent="0.35">
      <c r="A2643" s="232"/>
      <c r="B2643" s="232"/>
      <c r="C2643" s="232"/>
      <c r="D2643" s="232"/>
      <c r="E2643"/>
      <c r="F2643" s="224"/>
      <c r="G2643"/>
      <c r="H2643"/>
      <c r="I2643" s="225"/>
      <c r="J2643" s="226"/>
      <c r="K2643"/>
      <c r="L2643"/>
      <c r="M2643"/>
      <c r="N2643"/>
      <c r="O2643" s="224"/>
      <c r="P2643"/>
      <c r="Q2643"/>
      <c r="R2643"/>
      <c r="S2643"/>
      <c r="T2643"/>
      <c r="U2643"/>
      <c r="V2643"/>
      <c r="W2643"/>
      <c r="Z2643"/>
      <c r="AC2643" s="228"/>
      <c r="AD2643"/>
    </row>
    <row r="2644" spans="1:30" ht="27.75" x14ac:dyDescent="0.35">
      <c r="A2644" s="232"/>
      <c r="B2644" s="232"/>
      <c r="C2644" s="232"/>
      <c r="D2644" s="232"/>
      <c r="E2644"/>
      <c r="F2644" s="224"/>
      <c r="G2644"/>
      <c r="H2644"/>
      <c r="I2644" s="225"/>
      <c r="J2644" s="226"/>
      <c r="K2644"/>
      <c r="L2644"/>
      <c r="M2644"/>
      <c r="N2644"/>
      <c r="O2644" s="224"/>
      <c r="P2644"/>
      <c r="Q2644"/>
      <c r="R2644"/>
      <c r="S2644"/>
      <c r="T2644"/>
      <c r="U2644"/>
      <c r="V2644"/>
      <c r="W2644"/>
      <c r="Z2644"/>
      <c r="AC2644" s="228"/>
      <c r="AD2644"/>
    </row>
    <row r="2645" spans="1:30" ht="27.75" x14ac:dyDescent="0.35">
      <c r="A2645" s="232"/>
      <c r="B2645" s="232"/>
      <c r="C2645" s="232"/>
      <c r="D2645" s="232"/>
      <c r="E2645"/>
      <c r="F2645" s="224"/>
      <c r="G2645"/>
      <c r="H2645"/>
      <c r="I2645" s="225"/>
      <c r="J2645" s="226"/>
      <c r="K2645"/>
      <c r="L2645"/>
      <c r="M2645"/>
      <c r="N2645"/>
      <c r="O2645" s="224"/>
      <c r="P2645"/>
      <c r="Q2645"/>
      <c r="R2645"/>
      <c r="S2645"/>
      <c r="T2645"/>
      <c r="U2645"/>
      <c r="V2645"/>
      <c r="W2645"/>
      <c r="Z2645"/>
      <c r="AC2645" s="228"/>
      <c r="AD2645"/>
    </row>
    <row r="2646" spans="1:30" ht="27.75" x14ac:dyDescent="0.35">
      <c r="A2646" s="232"/>
      <c r="B2646" s="232"/>
      <c r="C2646" s="232"/>
      <c r="D2646" s="232"/>
      <c r="E2646"/>
      <c r="F2646" s="224"/>
      <c r="G2646"/>
      <c r="H2646"/>
      <c r="I2646" s="225"/>
      <c r="J2646" s="226"/>
      <c r="K2646"/>
      <c r="L2646"/>
      <c r="M2646"/>
      <c r="N2646"/>
      <c r="O2646" s="224"/>
      <c r="P2646"/>
      <c r="Q2646"/>
      <c r="R2646"/>
      <c r="S2646"/>
      <c r="T2646"/>
      <c r="U2646"/>
      <c r="V2646"/>
      <c r="W2646"/>
      <c r="Z2646"/>
      <c r="AC2646" s="228"/>
      <c r="AD2646"/>
    </row>
    <row r="2647" spans="1:30" ht="27.75" x14ac:dyDescent="0.35">
      <c r="A2647" s="232"/>
      <c r="B2647" s="232"/>
      <c r="C2647" s="232"/>
      <c r="D2647" s="232"/>
      <c r="E2647"/>
      <c r="F2647" s="224"/>
      <c r="G2647"/>
      <c r="H2647"/>
      <c r="I2647" s="225"/>
      <c r="J2647" s="226"/>
      <c r="K2647"/>
      <c r="L2647"/>
      <c r="M2647"/>
      <c r="N2647"/>
      <c r="O2647" s="224"/>
      <c r="P2647"/>
      <c r="Q2647"/>
      <c r="R2647"/>
      <c r="S2647"/>
      <c r="T2647"/>
      <c r="U2647"/>
      <c r="V2647"/>
      <c r="W2647"/>
      <c r="Z2647"/>
      <c r="AC2647" s="228"/>
      <c r="AD2647"/>
    </row>
    <row r="2648" spans="1:30" ht="27.75" x14ac:dyDescent="0.35">
      <c r="A2648" s="232"/>
      <c r="B2648" s="232"/>
      <c r="C2648" s="232"/>
      <c r="D2648" s="232"/>
      <c r="E2648"/>
      <c r="F2648" s="224"/>
      <c r="G2648"/>
      <c r="H2648"/>
      <c r="I2648" s="225"/>
      <c r="J2648" s="226"/>
      <c r="K2648"/>
      <c r="L2648"/>
      <c r="M2648"/>
      <c r="N2648"/>
      <c r="O2648" s="224"/>
      <c r="P2648"/>
      <c r="Q2648"/>
      <c r="R2648"/>
      <c r="S2648"/>
      <c r="T2648"/>
      <c r="U2648"/>
      <c r="V2648"/>
      <c r="W2648"/>
      <c r="Z2648"/>
      <c r="AC2648" s="228"/>
      <c r="AD2648"/>
    </row>
    <row r="2649" spans="1:30" ht="27.75" x14ac:dyDescent="0.35">
      <c r="A2649" s="232"/>
      <c r="B2649" s="232"/>
      <c r="C2649" s="232"/>
      <c r="D2649" s="232"/>
      <c r="E2649"/>
      <c r="F2649" s="224"/>
      <c r="G2649"/>
      <c r="H2649"/>
      <c r="I2649" s="225"/>
      <c r="J2649" s="226"/>
      <c r="K2649"/>
      <c r="L2649"/>
      <c r="M2649"/>
      <c r="N2649"/>
      <c r="O2649" s="224"/>
      <c r="P2649"/>
      <c r="Q2649"/>
      <c r="R2649"/>
      <c r="S2649"/>
      <c r="T2649"/>
      <c r="U2649"/>
      <c r="V2649"/>
      <c r="W2649"/>
      <c r="Z2649"/>
      <c r="AC2649" s="228"/>
      <c r="AD2649"/>
    </row>
    <row r="2650" spans="1:30" ht="27.75" x14ac:dyDescent="0.35">
      <c r="A2650" s="232"/>
      <c r="B2650" s="232"/>
      <c r="C2650" s="232"/>
      <c r="D2650" s="232"/>
      <c r="E2650"/>
      <c r="F2650" s="224"/>
      <c r="G2650"/>
      <c r="H2650"/>
      <c r="I2650" s="225"/>
      <c r="J2650" s="226"/>
      <c r="K2650"/>
      <c r="L2650"/>
      <c r="M2650"/>
      <c r="N2650"/>
      <c r="O2650" s="224"/>
      <c r="P2650"/>
      <c r="Q2650"/>
      <c r="R2650"/>
      <c r="S2650"/>
      <c r="T2650"/>
      <c r="U2650"/>
      <c r="V2650"/>
      <c r="W2650"/>
      <c r="Z2650"/>
      <c r="AC2650" s="228"/>
      <c r="AD2650"/>
    </row>
    <row r="2651" spans="1:30" ht="27.75" x14ac:dyDescent="0.35">
      <c r="A2651" s="232"/>
      <c r="B2651" s="232"/>
      <c r="C2651" s="232"/>
      <c r="D2651" s="232"/>
      <c r="E2651"/>
      <c r="F2651" s="224"/>
      <c r="G2651"/>
      <c r="H2651"/>
      <c r="I2651" s="225"/>
      <c r="J2651" s="226"/>
      <c r="K2651"/>
      <c r="L2651"/>
      <c r="M2651"/>
      <c r="N2651"/>
      <c r="O2651" s="224"/>
      <c r="P2651"/>
      <c r="Q2651"/>
      <c r="R2651"/>
      <c r="S2651"/>
      <c r="T2651"/>
      <c r="U2651"/>
      <c r="V2651"/>
      <c r="W2651"/>
      <c r="Z2651"/>
      <c r="AC2651" s="228"/>
      <c r="AD2651"/>
    </row>
    <row r="2652" spans="1:30" ht="27.75" x14ac:dyDescent="0.35">
      <c r="A2652" s="232"/>
      <c r="B2652" s="232"/>
      <c r="C2652" s="232"/>
      <c r="D2652" s="232"/>
      <c r="E2652"/>
      <c r="F2652" s="224"/>
      <c r="G2652"/>
      <c r="H2652"/>
      <c r="I2652" s="225"/>
      <c r="J2652" s="226"/>
      <c r="K2652"/>
      <c r="L2652"/>
      <c r="M2652"/>
      <c r="N2652"/>
      <c r="O2652" s="224"/>
      <c r="P2652"/>
      <c r="Q2652"/>
      <c r="R2652"/>
      <c r="S2652"/>
      <c r="T2652"/>
      <c r="U2652"/>
      <c r="V2652"/>
      <c r="W2652"/>
      <c r="Z2652"/>
      <c r="AC2652" s="228"/>
      <c r="AD2652"/>
    </row>
    <row r="2653" spans="1:30" ht="27.75" x14ac:dyDescent="0.35">
      <c r="A2653" s="232"/>
      <c r="B2653" s="232"/>
      <c r="C2653" s="232"/>
      <c r="D2653" s="232"/>
      <c r="E2653"/>
      <c r="F2653" s="224"/>
      <c r="G2653"/>
      <c r="H2653"/>
      <c r="I2653" s="225"/>
      <c r="J2653" s="226"/>
      <c r="K2653"/>
      <c r="L2653"/>
      <c r="M2653"/>
      <c r="N2653"/>
      <c r="O2653" s="224"/>
      <c r="P2653"/>
      <c r="Q2653"/>
      <c r="R2653"/>
      <c r="S2653"/>
      <c r="T2653"/>
      <c r="U2653"/>
      <c r="V2653"/>
      <c r="W2653"/>
      <c r="Z2653"/>
      <c r="AC2653" s="228"/>
      <c r="AD2653"/>
    </row>
    <row r="2654" spans="1:30" ht="27.75" x14ac:dyDescent="0.35">
      <c r="A2654" s="232"/>
      <c r="B2654" s="232"/>
      <c r="C2654" s="232"/>
      <c r="D2654" s="232"/>
      <c r="E2654"/>
      <c r="F2654" s="224"/>
      <c r="G2654"/>
      <c r="H2654"/>
      <c r="I2654" s="225"/>
      <c r="J2654" s="226"/>
      <c r="K2654"/>
      <c r="L2654"/>
      <c r="M2654"/>
      <c r="N2654"/>
      <c r="O2654" s="224"/>
      <c r="P2654"/>
      <c r="Q2654"/>
      <c r="R2654"/>
      <c r="S2654"/>
      <c r="T2654"/>
      <c r="U2654"/>
      <c r="V2654"/>
      <c r="W2654"/>
      <c r="Z2654"/>
      <c r="AC2654" s="228"/>
      <c r="AD2654"/>
    </row>
    <row r="2655" spans="1:30" ht="27.75" x14ac:dyDescent="0.35">
      <c r="A2655" s="232"/>
      <c r="B2655" s="232"/>
      <c r="C2655" s="232"/>
      <c r="D2655" s="232"/>
      <c r="E2655"/>
      <c r="F2655" s="224"/>
      <c r="G2655"/>
      <c r="H2655"/>
      <c r="I2655" s="225"/>
      <c r="J2655" s="226"/>
      <c r="K2655"/>
      <c r="L2655"/>
      <c r="M2655"/>
      <c r="N2655"/>
      <c r="O2655" s="224"/>
      <c r="P2655"/>
      <c r="Q2655"/>
      <c r="R2655"/>
      <c r="S2655"/>
      <c r="T2655"/>
      <c r="U2655"/>
      <c r="V2655"/>
      <c r="W2655"/>
      <c r="Z2655"/>
      <c r="AC2655" s="228"/>
      <c r="AD2655"/>
    </row>
    <row r="2656" spans="1:30" ht="27.75" x14ac:dyDescent="0.35">
      <c r="A2656" s="232"/>
      <c r="B2656" s="232"/>
      <c r="C2656" s="232"/>
      <c r="D2656" s="232"/>
      <c r="E2656"/>
      <c r="F2656" s="224"/>
      <c r="G2656"/>
      <c r="H2656"/>
      <c r="I2656" s="225"/>
      <c r="J2656" s="226"/>
      <c r="K2656"/>
      <c r="L2656"/>
      <c r="M2656"/>
      <c r="N2656"/>
      <c r="O2656" s="224"/>
      <c r="P2656"/>
      <c r="Q2656"/>
      <c r="R2656"/>
      <c r="S2656"/>
      <c r="T2656"/>
      <c r="U2656"/>
      <c r="V2656"/>
      <c r="W2656"/>
      <c r="Z2656"/>
      <c r="AC2656" s="228"/>
      <c r="AD2656"/>
    </row>
    <row r="2657" spans="1:30" ht="27.75" x14ac:dyDescent="0.35">
      <c r="A2657" s="232"/>
      <c r="B2657" s="232"/>
      <c r="C2657" s="232"/>
      <c r="D2657" s="232"/>
      <c r="E2657"/>
      <c r="F2657" s="224"/>
      <c r="G2657"/>
      <c r="H2657"/>
      <c r="I2657" s="225"/>
      <c r="J2657" s="226"/>
      <c r="K2657"/>
      <c r="L2657"/>
      <c r="M2657"/>
      <c r="N2657"/>
      <c r="O2657" s="224"/>
      <c r="P2657"/>
      <c r="Q2657"/>
      <c r="R2657"/>
      <c r="S2657"/>
      <c r="T2657"/>
      <c r="U2657"/>
      <c r="V2657"/>
      <c r="W2657"/>
      <c r="Z2657"/>
      <c r="AC2657" s="228"/>
      <c r="AD2657"/>
    </row>
    <row r="2658" spans="1:30" ht="27.75" x14ac:dyDescent="0.35">
      <c r="A2658" s="232"/>
      <c r="B2658" s="232"/>
      <c r="C2658" s="232"/>
      <c r="D2658" s="232"/>
      <c r="E2658"/>
      <c r="F2658" s="224"/>
      <c r="G2658"/>
      <c r="H2658"/>
      <c r="I2658" s="225"/>
      <c r="J2658" s="226"/>
      <c r="K2658"/>
      <c r="L2658"/>
      <c r="M2658"/>
      <c r="N2658"/>
      <c r="O2658" s="224"/>
      <c r="P2658"/>
      <c r="Q2658"/>
      <c r="R2658"/>
      <c r="S2658"/>
      <c r="T2658"/>
      <c r="U2658"/>
      <c r="V2658"/>
      <c r="W2658"/>
      <c r="Z2658"/>
      <c r="AC2658" s="228"/>
      <c r="AD2658"/>
    </row>
    <row r="2659" spans="1:30" ht="27.75" x14ac:dyDescent="0.35">
      <c r="A2659" s="232"/>
      <c r="B2659" s="232"/>
      <c r="C2659" s="232"/>
      <c r="D2659" s="232"/>
      <c r="E2659"/>
      <c r="F2659" s="224"/>
      <c r="G2659"/>
      <c r="H2659"/>
      <c r="I2659" s="225"/>
      <c r="J2659" s="226"/>
      <c r="K2659"/>
      <c r="L2659"/>
      <c r="M2659"/>
      <c r="N2659"/>
      <c r="O2659" s="224"/>
      <c r="P2659"/>
      <c r="Q2659"/>
      <c r="R2659"/>
      <c r="S2659"/>
      <c r="T2659"/>
      <c r="U2659"/>
      <c r="V2659"/>
      <c r="W2659"/>
      <c r="Z2659"/>
      <c r="AC2659" s="228"/>
      <c r="AD2659"/>
    </row>
    <row r="2660" spans="1:30" ht="27.75" x14ac:dyDescent="0.35">
      <c r="A2660" s="232"/>
      <c r="B2660" s="232"/>
      <c r="C2660" s="232"/>
      <c r="D2660" s="232"/>
      <c r="E2660"/>
      <c r="F2660" s="224"/>
      <c r="G2660"/>
      <c r="H2660"/>
      <c r="I2660" s="225"/>
      <c r="J2660" s="226"/>
      <c r="K2660"/>
      <c r="L2660"/>
      <c r="M2660"/>
      <c r="N2660"/>
      <c r="O2660" s="224"/>
      <c r="P2660"/>
      <c r="Q2660"/>
      <c r="R2660"/>
      <c r="S2660"/>
      <c r="T2660"/>
      <c r="U2660"/>
      <c r="V2660"/>
      <c r="W2660"/>
      <c r="Z2660"/>
      <c r="AC2660" s="228"/>
      <c r="AD2660"/>
    </row>
    <row r="2661" spans="1:30" ht="27.75" x14ac:dyDescent="0.35">
      <c r="A2661" s="232"/>
      <c r="B2661" s="232"/>
      <c r="C2661" s="232"/>
      <c r="D2661" s="232"/>
      <c r="E2661"/>
      <c r="F2661" s="224"/>
      <c r="G2661"/>
      <c r="H2661"/>
      <c r="I2661" s="225"/>
      <c r="J2661" s="226"/>
      <c r="K2661"/>
      <c r="L2661"/>
      <c r="M2661"/>
      <c r="N2661"/>
      <c r="O2661" s="224"/>
      <c r="P2661"/>
      <c r="Q2661"/>
      <c r="R2661"/>
      <c r="S2661"/>
      <c r="T2661"/>
      <c r="U2661"/>
      <c r="V2661"/>
      <c r="W2661"/>
      <c r="Z2661"/>
      <c r="AC2661" s="228"/>
      <c r="AD2661"/>
    </row>
    <row r="2662" spans="1:30" ht="27.75" x14ac:dyDescent="0.35">
      <c r="A2662" s="232"/>
      <c r="B2662" s="232"/>
      <c r="C2662" s="232"/>
      <c r="D2662" s="232"/>
      <c r="E2662"/>
      <c r="F2662" s="224"/>
      <c r="G2662"/>
      <c r="H2662"/>
      <c r="I2662" s="225"/>
      <c r="J2662" s="226"/>
      <c r="K2662"/>
      <c r="L2662"/>
      <c r="M2662"/>
      <c r="N2662"/>
      <c r="O2662" s="224"/>
      <c r="P2662"/>
      <c r="Q2662"/>
      <c r="R2662"/>
      <c r="S2662"/>
      <c r="T2662"/>
      <c r="U2662"/>
      <c r="V2662"/>
      <c r="W2662"/>
      <c r="Z2662"/>
      <c r="AC2662" s="228"/>
      <c r="AD2662"/>
    </row>
    <row r="2663" spans="1:30" ht="27.75" x14ac:dyDescent="0.35">
      <c r="A2663" s="232"/>
      <c r="B2663" s="232"/>
      <c r="C2663" s="232"/>
      <c r="D2663" s="232"/>
      <c r="E2663"/>
      <c r="F2663" s="224"/>
      <c r="G2663"/>
      <c r="H2663"/>
      <c r="I2663" s="225"/>
      <c r="J2663" s="226"/>
      <c r="K2663"/>
      <c r="L2663"/>
      <c r="M2663"/>
      <c r="N2663"/>
      <c r="O2663" s="224"/>
      <c r="P2663"/>
      <c r="Q2663"/>
      <c r="R2663"/>
      <c r="S2663"/>
      <c r="T2663"/>
      <c r="U2663"/>
      <c r="V2663"/>
      <c r="W2663"/>
      <c r="Z2663"/>
      <c r="AC2663" s="228"/>
      <c r="AD2663"/>
    </row>
    <row r="2664" spans="1:30" ht="27.75" x14ac:dyDescent="0.35">
      <c r="A2664" s="232"/>
      <c r="B2664" s="232"/>
      <c r="C2664" s="232"/>
      <c r="D2664" s="232"/>
      <c r="E2664"/>
      <c r="F2664" s="224"/>
      <c r="G2664"/>
      <c r="H2664"/>
      <c r="I2664" s="225"/>
      <c r="J2664" s="226"/>
      <c r="K2664"/>
      <c r="L2664"/>
      <c r="M2664"/>
      <c r="N2664"/>
      <c r="O2664" s="224"/>
      <c r="P2664"/>
      <c r="Q2664"/>
      <c r="R2664"/>
      <c r="S2664"/>
      <c r="T2664"/>
      <c r="U2664"/>
      <c r="V2664"/>
      <c r="W2664"/>
      <c r="Z2664"/>
      <c r="AC2664" s="228"/>
      <c r="AD2664"/>
    </row>
    <row r="2665" spans="1:30" ht="27.75" x14ac:dyDescent="0.35">
      <c r="A2665" s="232"/>
      <c r="B2665" s="232"/>
      <c r="C2665" s="232"/>
      <c r="D2665" s="232"/>
      <c r="E2665"/>
      <c r="F2665" s="224"/>
      <c r="G2665"/>
      <c r="H2665"/>
      <c r="I2665" s="225"/>
      <c r="J2665" s="226"/>
      <c r="K2665"/>
      <c r="L2665"/>
      <c r="M2665"/>
      <c r="N2665"/>
      <c r="O2665" s="224"/>
      <c r="P2665"/>
      <c r="Q2665"/>
      <c r="R2665"/>
      <c r="S2665"/>
      <c r="T2665"/>
      <c r="U2665"/>
      <c r="V2665"/>
      <c r="W2665"/>
      <c r="Z2665"/>
      <c r="AC2665" s="228"/>
      <c r="AD2665"/>
    </row>
    <row r="2666" spans="1:30" ht="27.75" x14ac:dyDescent="0.35">
      <c r="A2666" s="232"/>
      <c r="B2666" s="232"/>
      <c r="C2666" s="232"/>
      <c r="D2666" s="232"/>
      <c r="E2666"/>
      <c r="F2666" s="224"/>
      <c r="G2666"/>
      <c r="H2666"/>
      <c r="I2666" s="225"/>
      <c r="J2666" s="226"/>
      <c r="K2666"/>
      <c r="L2666"/>
      <c r="M2666"/>
      <c r="N2666"/>
      <c r="O2666" s="224"/>
      <c r="P2666"/>
      <c r="Q2666"/>
      <c r="R2666"/>
      <c r="S2666"/>
      <c r="T2666"/>
      <c r="U2666"/>
      <c r="V2666"/>
      <c r="W2666"/>
      <c r="Z2666"/>
      <c r="AC2666" s="228"/>
      <c r="AD2666"/>
    </row>
    <row r="2667" spans="1:30" ht="27.75" x14ac:dyDescent="0.35">
      <c r="A2667" s="232"/>
      <c r="B2667" s="232"/>
      <c r="C2667" s="232"/>
      <c r="D2667" s="232"/>
      <c r="E2667"/>
      <c r="F2667" s="224"/>
      <c r="G2667"/>
      <c r="H2667"/>
      <c r="I2667" s="225"/>
      <c r="J2667" s="226"/>
      <c r="K2667"/>
      <c r="L2667"/>
      <c r="M2667"/>
      <c r="N2667"/>
      <c r="O2667" s="224"/>
      <c r="P2667"/>
      <c r="Q2667"/>
      <c r="R2667"/>
      <c r="S2667"/>
      <c r="T2667"/>
      <c r="U2667"/>
      <c r="V2667"/>
      <c r="W2667"/>
      <c r="Z2667"/>
      <c r="AC2667" s="228"/>
      <c r="AD2667"/>
    </row>
    <row r="2668" spans="1:30" ht="27.75" x14ac:dyDescent="0.35">
      <c r="A2668" s="232"/>
      <c r="B2668" s="232"/>
      <c r="C2668" s="232"/>
      <c r="D2668" s="232"/>
      <c r="E2668"/>
      <c r="F2668" s="224"/>
      <c r="G2668"/>
      <c r="H2668"/>
      <c r="I2668" s="225"/>
      <c r="J2668" s="226"/>
      <c r="K2668"/>
      <c r="L2668"/>
      <c r="M2668"/>
      <c r="N2668"/>
      <c r="O2668" s="224"/>
      <c r="P2668"/>
      <c r="Q2668"/>
      <c r="R2668"/>
      <c r="S2668"/>
      <c r="T2668"/>
      <c r="U2668"/>
      <c r="V2668"/>
      <c r="W2668"/>
      <c r="Z2668"/>
      <c r="AC2668" s="228"/>
      <c r="AD2668"/>
    </row>
    <row r="2669" spans="1:30" ht="27.75" x14ac:dyDescent="0.35">
      <c r="A2669" s="232"/>
      <c r="B2669" s="232"/>
      <c r="C2669" s="232"/>
      <c r="D2669" s="232"/>
      <c r="E2669"/>
      <c r="F2669" s="224"/>
      <c r="G2669"/>
      <c r="H2669"/>
      <c r="I2669" s="225"/>
      <c r="J2669" s="226"/>
      <c r="K2669"/>
      <c r="L2669"/>
      <c r="M2669"/>
      <c r="N2669"/>
      <c r="O2669" s="224"/>
      <c r="P2669"/>
      <c r="Q2669"/>
      <c r="R2669"/>
      <c r="S2669"/>
      <c r="T2669"/>
      <c r="U2669"/>
      <c r="V2669"/>
      <c r="W2669"/>
      <c r="Z2669"/>
      <c r="AC2669" s="228"/>
      <c r="AD2669"/>
    </row>
    <row r="2670" spans="1:30" ht="27.75" x14ac:dyDescent="0.35">
      <c r="A2670" s="232"/>
      <c r="B2670" s="232"/>
      <c r="C2670" s="232"/>
      <c r="D2670" s="232"/>
      <c r="E2670"/>
      <c r="F2670" s="224"/>
      <c r="G2670"/>
      <c r="H2670"/>
      <c r="I2670" s="225"/>
      <c r="J2670" s="226"/>
      <c r="K2670"/>
      <c r="L2670"/>
      <c r="M2670"/>
      <c r="N2670"/>
      <c r="O2670" s="224"/>
      <c r="P2670"/>
      <c r="Q2670"/>
      <c r="R2670"/>
      <c r="S2670"/>
      <c r="T2670"/>
      <c r="U2670"/>
      <c r="V2670"/>
      <c r="W2670"/>
      <c r="Z2670"/>
      <c r="AC2670" s="228"/>
      <c r="AD2670"/>
    </row>
    <row r="2671" spans="1:30" ht="27.75" x14ac:dyDescent="0.35">
      <c r="A2671" s="232"/>
      <c r="B2671" s="232"/>
      <c r="C2671" s="232"/>
      <c r="D2671" s="232"/>
      <c r="E2671"/>
      <c r="F2671" s="224"/>
      <c r="G2671"/>
      <c r="H2671"/>
      <c r="I2671" s="225"/>
      <c r="J2671" s="226"/>
      <c r="K2671"/>
      <c r="L2671"/>
      <c r="M2671"/>
      <c r="N2671"/>
      <c r="O2671" s="224"/>
      <c r="P2671"/>
      <c r="Q2671"/>
      <c r="R2671"/>
      <c r="S2671"/>
      <c r="T2671"/>
      <c r="U2671"/>
      <c r="V2671"/>
      <c r="W2671"/>
      <c r="Z2671"/>
      <c r="AC2671" s="228"/>
      <c r="AD2671"/>
    </row>
    <row r="2672" spans="1:30" ht="27.75" x14ac:dyDescent="0.35">
      <c r="A2672" s="232"/>
      <c r="B2672" s="232"/>
      <c r="C2672" s="232"/>
      <c r="D2672" s="232"/>
      <c r="E2672"/>
      <c r="F2672" s="224"/>
      <c r="G2672"/>
      <c r="H2672"/>
      <c r="I2672" s="225"/>
      <c r="J2672" s="226"/>
      <c r="K2672"/>
      <c r="L2672"/>
      <c r="M2672"/>
      <c r="N2672"/>
      <c r="O2672" s="224"/>
      <c r="P2672"/>
      <c r="Q2672"/>
      <c r="R2672"/>
      <c r="S2672"/>
      <c r="T2672"/>
      <c r="U2672"/>
      <c r="V2672"/>
      <c r="W2672"/>
      <c r="Z2672"/>
      <c r="AC2672" s="228"/>
      <c r="AD2672"/>
    </row>
    <row r="2673" spans="1:30" ht="27.75" x14ac:dyDescent="0.35">
      <c r="A2673" s="232"/>
      <c r="B2673" s="232"/>
      <c r="C2673" s="232"/>
      <c r="D2673" s="232"/>
      <c r="E2673"/>
      <c r="F2673" s="224"/>
      <c r="G2673"/>
      <c r="H2673"/>
      <c r="I2673" s="225"/>
      <c r="J2673" s="226"/>
      <c r="K2673"/>
      <c r="L2673"/>
      <c r="M2673"/>
      <c r="N2673"/>
      <c r="O2673" s="224"/>
      <c r="P2673"/>
      <c r="Q2673"/>
      <c r="R2673"/>
      <c r="S2673"/>
      <c r="T2673"/>
      <c r="U2673"/>
      <c r="V2673"/>
      <c r="W2673"/>
      <c r="Z2673"/>
      <c r="AC2673" s="228"/>
      <c r="AD2673"/>
    </row>
    <row r="2674" spans="1:30" ht="27.75" x14ac:dyDescent="0.35">
      <c r="A2674" s="232"/>
      <c r="B2674" s="232"/>
      <c r="C2674" s="232"/>
      <c r="D2674" s="232"/>
      <c r="E2674"/>
      <c r="F2674" s="224"/>
      <c r="G2674"/>
      <c r="H2674"/>
      <c r="I2674" s="225"/>
      <c r="J2674" s="226"/>
      <c r="K2674"/>
      <c r="L2674"/>
      <c r="M2674"/>
      <c r="N2674"/>
      <c r="O2674" s="224"/>
      <c r="P2674"/>
      <c r="Q2674"/>
      <c r="R2674"/>
      <c r="S2674"/>
      <c r="T2674"/>
      <c r="U2674"/>
      <c r="V2674"/>
      <c r="W2674"/>
      <c r="Z2674"/>
      <c r="AC2674" s="228"/>
      <c r="AD2674"/>
    </row>
    <row r="2675" spans="1:30" ht="27.75" x14ac:dyDescent="0.35">
      <c r="A2675" s="232"/>
      <c r="B2675" s="232"/>
      <c r="C2675" s="232"/>
      <c r="D2675" s="232"/>
      <c r="E2675"/>
      <c r="F2675" s="224"/>
      <c r="G2675"/>
      <c r="H2675"/>
      <c r="I2675" s="225"/>
      <c r="J2675" s="226"/>
      <c r="K2675"/>
      <c r="L2675"/>
      <c r="M2675"/>
      <c r="N2675"/>
      <c r="O2675" s="224"/>
      <c r="P2675"/>
      <c r="Q2675"/>
      <c r="R2675"/>
      <c r="S2675"/>
      <c r="T2675"/>
      <c r="U2675"/>
      <c r="V2675"/>
      <c r="W2675"/>
      <c r="Z2675"/>
      <c r="AC2675" s="228"/>
      <c r="AD2675"/>
    </row>
    <row r="2676" spans="1:30" ht="27.75" x14ac:dyDescent="0.2">
      <c r="A2676" s="222"/>
      <c r="B2676" s="223"/>
      <c r="C2676" s="223"/>
      <c r="D2676" s="223"/>
      <c r="E2676"/>
      <c r="F2676" s="224"/>
      <c r="G2676"/>
      <c r="H2676"/>
      <c r="I2676" s="225"/>
      <c r="J2676" s="226"/>
      <c r="K2676"/>
      <c r="L2676"/>
      <c r="M2676"/>
      <c r="N2676"/>
      <c r="O2676" s="224"/>
      <c r="P2676"/>
      <c r="Q2676"/>
      <c r="R2676"/>
      <c r="S2676"/>
      <c r="T2676"/>
      <c r="U2676"/>
      <c r="V2676"/>
      <c r="W2676"/>
      <c r="Z2676"/>
      <c r="AC2676" s="228"/>
      <c r="AD2676"/>
    </row>
    <row r="2677" spans="1:30" ht="27.75" x14ac:dyDescent="0.35">
      <c r="A2677" s="232"/>
      <c r="B2677" s="232"/>
      <c r="C2677" s="232"/>
      <c r="D2677" s="232"/>
      <c r="E2677"/>
      <c r="F2677" s="224"/>
      <c r="G2677"/>
      <c r="H2677"/>
      <c r="I2677" s="225"/>
      <c r="J2677" s="226"/>
      <c r="K2677"/>
      <c r="L2677"/>
      <c r="M2677"/>
      <c r="N2677"/>
      <c r="O2677" s="224"/>
      <c r="P2677"/>
      <c r="Q2677"/>
      <c r="R2677"/>
      <c r="S2677"/>
      <c r="T2677"/>
      <c r="U2677"/>
      <c r="V2677"/>
      <c r="W2677"/>
      <c r="Z2677"/>
      <c r="AC2677" s="228"/>
      <c r="AD2677"/>
    </row>
    <row r="2678" spans="1:30" ht="27.75" x14ac:dyDescent="0.35">
      <c r="A2678" s="232"/>
      <c r="B2678" s="232"/>
      <c r="C2678" s="232"/>
      <c r="D2678" s="232"/>
      <c r="E2678"/>
      <c r="F2678" s="224"/>
      <c r="G2678"/>
      <c r="H2678"/>
      <c r="I2678" s="225"/>
      <c r="J2678" s="226"/>
      <c r="K2678"/>
      <c r="L2678"/>
      <c r="M2678"/>
      <c r="N2678"/>
      <c r="O2678" s="224"/>
      <c r="P2678"/>
      <c r="Q2678"/>
      <c r="R2678"/>
      <c r="S2678"/>
      <c r="T2678"/>
      <c r="U2678"/>
      <c r="V2678"/>
      <c r="W2678"/>
      <c r="Z2678"/>
      <c r="AC2678" s="228"/>
      <c r="AD2678"/>
    </row>
    <row r="2679" spans="1:30" ht="27.75" x14ac:dyDescent="0.35">
      <c r="A2679" s="232"/>
      <c r="B2679" s="232"/>
      <c r="C2679" s="232"/>
      <c r="D2679" s="232"/>
      <c r="E2679"/>
      <c r="F2679" s="224"/>
      <c r="G2679"/>
      <c r="H2679"/>
      <c r="I2679" s="225"/>
      <c r="J2679" s="226"/>
      <c r="K2679"/>
      <c r="L2679"/>
      <c r="M2679"/>
      <c r="N2679"/>
      <c r="O2679" s="224"/>
      <c r="P2679"/>
      <c r="Q2679"/>
      <c r="R2679"/>
      <c r="S2679"/>
      <c r="T2679"/>
      <c r="U2679"/>
      <c r="V2679"/>
      <c r="W2679"/>
      <c r="Z2679"/>
      <c r="AC2679" s="228"/>
      <c r="AD2679"/>
    </row>
    <row r="2680" spans="1:30" ht="27.75" x14ac:dyDescent="0.35">
      <c r="A2680" s="232"/>
      <c r="B2680" s="232"/>
      <c r="C2680" s="232"/>
      <c r="D2680" s="232"/>
      <c r="E2680"/>
      <c r="F2680" s="224"/>
      <c r="G2680"/>
      <c r="H2680"/>
      <c r="I2680" s="225"/>
      <c r="J2680" s="226"/>
      <c r="K2680"/>
      <c r="L2680"/>
      <c r="M2680"/>
      <c r="N2680"/>
      <c r="O2680" s="224"/>
      <c r="P2680"/>
      <c r="Q2680"/>
      <c r="R2680"/>
      <c r="S2680"/>
      <c r="T2680"/>
      <c r="U2680"/>
      <c r="V2680"/>
      <c r="W2680"/>
      <c r="Z2680"/>
      <c r="AC2680" s="228"/>
      <c r="AD2680"/>
    </row>
    <row r="2681" spans="1:30" ht="27.75" x14ac:dyDescent="0.35">
      <c r="A2681" s="232"/>
      <c r="B2681" s="232"/>
      <c r="C2681" s="232"/>
      <c r="D2681" s="232"/>
      <c r="E2681"/>
      <c r="F2681" s="224"/>
      <c r="G2681"/>
      <c r="H2681"/>
      <c r="I2681" s="225"/>
      <c r="J2681" s="226"/>
      <c r="K2681"/>
      <c r="L2681"/>
      <c r="M2681"/>
      <c r="N2681"/>
      <c r="O2681" s="224"/>
      <c r="P2681"/>
      <c r="Q2681"/>
      <c r="R2681"/>
      <c r="S2681"/>
      <c r="T2681"/>
      <c r="U2681"/>
      <c r="V2681"/>
      <c r="W2681"/>
      <c r="Z2681"/>
      <c r="AC2681" s="228"/>
      <c r="AD2681"/>
    </row>
    <row r="2682" spans="1:30" ht="27.75" x14ac:dyDescent="0.35">
      <c r="A2682" s="232"/>
      <c r="B2682" s="232"/>
      <c r="C2682" s="232"/>
      <c r="D2682" s="232"/>
      <c r="E2682"/>
      <c r="F2682" s="224"/>
      <c r="G2682"/>
      <c r="H2682"/>
      <c r="I2682" s="225"/>
      <c r="J2682" s="226"/>
      <c r="K2682"/>
      <c r="L2682"/>
      <c r="M2682"/>
      <c r="N2682"/>
      <c r="O2682" s="224"/>
      <c r="P2682"/>
      <c r="Q2682"/>
      <c r="R2682"/>
      <c r="S2682"/>
      <c r="T2682"/>
      <c r="U2682"/>
      <c r="V2682"/>
      <c r="W2682"/>
      <c r="Z2682"/>
      <c r="AC2682" s="228"/>
      <c r="AD2682"/>
    </row>
    <row r="2683" spans="1:30" ht="27.75" x14ac:dyDescent="0.35">
      <c r="A2683" s="232"/>
      <c r="B2683" s="232"/>
      <c r="C2683" s="232"/>
      <c r="D2683" s="232"/>
      <c r="E2683"/>
      <c r="F2683" s="224"/>
      <c r="G2683"/>
      <c r="H2683"/>
      <c r="I2683" s="225"/>
      <c r="J2683" s="226"/>
      <c r="K2683"/>
      <c r="L2683"/>
      <c r="M2683"/>
      <c r="N2683"/>
      <c r="O2683" s="224"/>
      <c r="P2683"/>
      <c r="Q2683"/>
      <c r="R2683"/>
      <c r="S2683"/>
      <c r="T2683"/>
      <c r="U2683"/>
      <c r="V2683"/>
      <c r="W2683"/>
      <c r="Z2683"/>
      <c r="AC2683" s="228"/>
      <c r="AD2683"/>
    </row>
    <row r="2684" spans="1:30" ht="27.75" x14ac:dyDescent="0.35">
      <c r="A2684" s="232"/>
      <c r="B2684" s="232"/>
      <c r="C2684" s="232"/>
      <c r="D2684" s="232"/>
      <c r="E2684"/>
      <c r="F2684" s="224"/>
      <c r="G2684"/>
      <c r="H2684"/>
      <c r="I2684" s="225"/>
      <c r="J2684" s="226"/>
      <c r="K2684"/>
      <c r="L2684"/>
      <c r="M2684"/>
      <c r="N2684"/>
      <c r="O2684" s="224"/>
      <c r="P2684"/>
      <c r="Q2684"/>
      <c r="R2684"/>
      <c r="S2684"/>
      <c r="T2684"/>
      <c r="U2684"/>
      <c r="V2684"/>
      <c r="W2684"/>
      <c r="Z2684"/>
      <c r="AC2684" s="228"/>
      <c r="AD2684"/>
    </row>
    <row r="2685" spans="1:30" ht="27.75" x14ac:dyDescent="0.35">
      <c r="A2685" s="232"/>
      <c r="B2685" s="232"/>
      <c r="C2685" s="232"/>
      <c r="D2685" s="232"/>
      <c r="E2685"/>
      <c r="F2685" s="224"/>
      <c r="G2685"/>
      <c r="H2685"/>
      <c r="I2685" s="225"/>
      <c r="J2685" s="226"/>
      <c r="K2685"/>
      <c r="L2685"/>
      <c r="M2685"/>
      <c r="N2685"/>
      <c r="O2685" s="224"/>
      <c r="P2685"/>
      <c r="Q2685"/>
      <c r="R2685"/>
      <c r="S2685"/>
      <c r="T2685"/>
      <c r="U2685"/>
      <c r="V2685"/>
      <c r="W2685"/>
      <c r="Z2685"/>
      <c r="AC2685" s="228"/>
      <c r="AD2685"/>
    </row>
    <row r="2686" spans="1:30" ht="27.75" x14ac:dyDescent="0.35">
      <c r="A2686" s="232"/>
      <c r="B2686" s="232"/>
      <c r="C2686" s="232"/>
      <c r="D2686" s="232"/>
      <c r="E2686"/>
      <c r="F2686" s="224"/>
      <c r="G2686"/>
      <c r="H2686"/>
      <c r="I2686" s="225"/>
      <c r="J2686" s="226"/>
      <c r="K2686"/>
      <c r="L2686"/>
      <c r="M2686"/>
      <c r="N2686"/>
      <c r="O2686" s="224"/>
      <c r="P2686"/>
      <c r="Q2686"/>
      <c r="R2686"/>
      <c r="S2686"/>
      <c r="T2686"/>
      <c r="U2686"/>
      <c r="V2686"/>
      <c r="W2686"/>
      <c r="Z2686"/>
      <c r="AC2686" s="228"/>
      <c r="AD2686"/>
    </row>
    <row r="2687" spans="1:30" ht="27.75" x14ac:dyDescent="0.35">
      <c r="A2687" s="232"/>
      <c r="B2687" s="232"/>
      <c r="C2687" s="232"/>
      <c r="D2687" s="232"/>
      <c r="E2687"/>
      <c r="F2687" s="224"/>
      <c r="G2687"/>
      <c r="H2687"/>
      <c r="I2687" s="225"/>
      <c r="J2687" s="226"/>
      <c r="K2687"/>
      <c r="L2687"/>
      <c r="M2687"/>
      <c r="N2687"/>
      <c r="O2687" s="224"/>
      <c r="P2687"/>
      <c r="Q2687"/>
      <c r="R2687"/>
      <c r="S2687"/>
      <c r="T2687"/>
      <c r="U2687"/>
      <c r="V2687"/>
      <c r="W2687"/>
      <c r="Z2687"/>
      <c r="AC2687" s="228"/>
      <c r="AD2687"/>
    </row>
    <row r="2688" spans="1:30" ht="27.75" x14ac:dyDescent="0.35">
      <c r="A2688" s="232"/>
      <c r="B2688" s="232"/>
      <c r="C2688" s="232"/>
      <c r="D2688" s="232"/>
      <c r="E2688"/>
      <c r="F2688" s="224"/>
      <c r="G2688"/>
      <c r="H2688"/>
      <c r="I2688" s="225"/>
      <c r="J2688" s="226"/>
      <c r="K2688"/>
      <c r="L2688"/>
      <c r="M2688"/>
      <c r="N2688"/>
      <c r="O2688" s="224"/>
      <c r="P2688"/>
      <c r="Q2688"/>
      <c r="R2688"/>
      <c r="S2688"/>
      <c r="T2688"/>
      <c r="U2688"/>
      <c r="V2688"/>
      <c r="W2688"/>
      <c r="Z2688"/>
      <c r="AC2688" s="228"/>
      <c r="AD2688"/>
    </row>
    <row r="2689" spans="1:30" ht="27.75" x14ac:dyDescent="0.35">
      <c r="A2689" s="232"/>
      <c r="B2689" s="232"/>
      <c r="C2689" s="232"/>
      <c r="D2689" s="232"/>
      <c r="E2689"/>
      <c r="F2689" s="224"/>
      <c r="G2689"/>
      <c r="H2689"/>
      <c r="I2689" s="225"/>
      <c r="J2689" s="226"/>
      <c r="K2689"/>
      <c r="L2689"/>
      <c r="M2689"/>
      <c r="N2689"/>
      <c r="O2689" s="224"/>
      <c r="P2689"/>
      <c r="Q2689"/>
      <c r="R2689"/>
      <c r="S2689"/>
      <c r="T2689"/>
      <c r="U2689"/>
      <c r="V2689"/>
      <c r="W2689"/>
      <c r="Z2689"/>
      <c r="AC2689" s="228"/>
      <c r="AD2689"/>
    </row>
    <row r="2690" spans="1:30" ht="27.75" x14ac:dyDescent="0.35">
      <c r="A2690" s="232"/>
      <c r="B2690" s="232"/>
      <c r="C2690" s="232"/>
      <c r="D2690" s="232"/>
      <c r="E2690"/>
      <c r="F2690" s="224"/>
      <c r="G2690"/>
      <c r="H2690"/>
      <c r="I2690" s="225"/>
      <c r="J2690" s="226"/>
      <c r="K2690"/>
      <c r="L2690"/>
      <c r="M2690"/>
      <c r="N2690"/>
      <c r="O2690" s="224"/>
      <c r="P2690"/>
      <c r="Q2690"/>
      <c r="R2690"/>
      <c r="S2690"/>
      <c r="T2690"/>
      <c r="U2690"/>
      <c r="V2690"/>
      <c r="W2690"/>
      <c r="Z2690"/>
      <c r="AC2690" s="228"/>
      <c r="AD2690"/>
    </row>
    <row r="2691" spans="1:30" ht="27.75" x14ac:dyDescent="0.35">
      <c r="A2691" s="232"/>
      <c r="B2691" s="232"/>
      <c r="C2691" s="232"/>
      <c r="D2691" s="232"/>
      <c r="E2691"/>
      <c r="F2691" s="224"/>
      <c r="G2691"/>
      <c r="H2691"/>
      <c r="I2691" s="225"/>
      <c r="J2691" s="226"/>
      <c r="K2691"/>
      <c r="L2691"/>
      <c r="M2691"/>
      <c r="N2691"/>
      <c r="O2691" s="224"/>
      <c r="P2691"/>
      <c r="Q2691"/>
      <c r="R2691"/>
      <c r="S2691"/>
      <c r="T2691"/>
      <c r="U2691"/>
      <c r="V2691"/>
      <c r="W2691"/>
      <c r="Z2691"/>
      <c r="AC2691" s="228"/>
      <c r="AD2691"/>
    </row>
    <row r="2692" spans="1:30" ht="27.75" x14ac:dyDescent="0.35">
      <c r="A2692" s="232"/>
      <c r="B2692" s="232"/>
      <c r="C2692" s="232"/>
      <c r="D2692" s="232"/>
      <c r="E2692"/>
      <c r="F2692" s="224"/>
      <c r="G2692"/>
      <c r="H2692"/>
      <c r="I2692" s="225"/>
      <c r="J2692" s="226"/>
      <c r="K2692"/>
      <c r="L2692"/>
      <c r="M2692"/>
      <c r="N2692"/>
      <c r="O2692" s="224"/>
      <c r="P2692"/>
      <c r="Q2692"/>
      <c r="R2692"/>
      <c r="S2692"/>
      <c r="T2692"/>
      <c r="U2692"/>
      <c r="V2692"/>
      <c r="W2692"/>
      <c r="Z2692"/>
      <c r="AC2692" s="228"/>
      <c r="AD2692"/>
    </row>
    <row r="2693" spans="1:30" ht="27.75" x14ac:dyDescent="0.35">
      <c r="A2693" s="232"/>
      <c r="B2693" s="232"/>
      <c r="C2693" s="232"/>
      <c r="D2693" s="232"/>
      <c r="E2693"/>
      <c r="F2693" s="224"/>
      <c r="G2693"/>
      <c r="H2693"/>
      <c r="I2693" s="225"/>
      <c r="J2693" s="226"/>
      <c r="K2693"/>
      <c r="L2693"/>
      <c r="M2693"/>
      <c r="N2693"/>
      <c r="O2693" s="224"/>
      <c r="P2693"/>
      <c r="Q2693"/>
      <c r="R2693"/>
      <c r="S2693"/>
      <c r="T2693"/>
      <c r="U2693"/>
      <c r="V2693"/>
      <c r="W2693"/>
      <c r="Z2693"/>
      <c r="AC2693" s="228"/>
      <c r="AD2693"/>
    </row>
    <row r="2694" spans="1:30" ht="27.75" x14ac:dyDescent="0.35">
      <c r="A2694" s="232"/>
      <c r="B2694" s="232"/>
      <c r="C2694" s="232"/>
      <c r="D2694" s="232"/>
      <c r="E2694"/>
      <c r="F2694" s="224"/>
      <c r="G2694"/>
      <c r="H2694"/>
      <c r="I2694" s="225"/>
      <c r="J2694" s="226"/>
      <c r="K2694"/>
      <c r="L2694"/>
      <c r="M2694"/>
      <c r="N2694"/>
      <c r="O2694" s="224"/>
      <c r="P2694"/>
      <c r="Q2694"/>
      <c r="R2694"/>
      <c r="S2694"/>
      <c r="T2694"/>
      <c r="U2694"/>
      <c r="V2694"/>
      <c r="W2694"/>
      <c r="Z2694"/>
      <c r="AC2694" s="228"/>
      <c r="AD2694"/>
    </row>
    <row r="2695" spans="1:30" ht="27.75" x14ac:dyDescent="0.35">
      <c r="A2695" s="232"/>
      <c r="B2695" s="232"/>
      <c r="C2695" s="232"/>
      <c r="D2695" s="232"/>
      <c r="E2695"/>
      <c r="F2695" s="224"/>
      <c r="G2695"/>
      <c r="H2695"/>
      <c r="I2695" s="225"/>
      <c r="J2695" s="226"/>
      <c r="K2695"/>
      <c r="L2695"/>
      <c r="M2695"/>
      <c r="N2695"/>
      <c r="O2695" s="224"/>
      <c r="P2695"/>
      <c r="Q2695"/>
      <c r="R2695"/>
      <c r="S2695"/>
      <c r="T2695"/>
      <c r="U2695"/>
      <c r="V2695"/>
      <c r="W2695"/>
      <c r="Z2695"/>
      <c r="AC2695" s="228"/>
      <c r="AD2695"/>
    </row>
    <row r="2696" spans="1:30" ht="27.75" x14ac:dyDescent="0.35">
      <c r="A2696" s="232"/>
      <c r="B2696" s="232"/>
      <c r="C2696" s="232"/>
      <c r="D2696" s="232"/>
      <c r="E2696"/>
      <c r="F2696" s="224"/>
      <c r="G2696"/>
      <c r="H2696"/>
      <c r="I2696" s="225"/>
      <c r="J2696" s="226"/>
      <c r="K2696"/>
      <c r="L2696"/>
      <c r="M2696"/>
      <c r="N2696"/>
      <c r="O2696" s="224"/>
      <c r="P2696"/>
      <c r="Q2696"/>
      <c r="R2696"/>
      <c r="S2696"/>
      <c r="T2696"/>
      <c r="U2696"/>
      <c r="V2696"/>
      <c r="W2696"/>
      <c r="Z2696"/>
      <c r="AC2696" s="228"/>
      <c r="AD2696"/>
    </row>
    <row r="2697" spans="1:30" ht="27.75" x14ac:dyDescent="0.35">
      <c r="A2697" s="232"/>
      <c r="B2697" s="232"/>
      <c r="C2697" s="232"/>
      <c r="D2697" s="232"/>
      <c r="E2697"/>
      <c r="F2697" s="224"/>
      <c r="G2697"/>
      <c r="H2697"/>
      <c r="I2697" s="225"/>
      <c r="J2697" s="226"/>
      <c r="K2697"/>
      <c r="L2697"/>
      <c r="M2697"/>
      <c r="N2697"/>
      <c r="O2697" s="224"/>
      <c r="P2697"/>
      <c r="Q2697"/>
      <c r="R2697"/>
      <c r="S2697"/>
      <c r="T2697"/>
      <c r="U2697"/>
      <c r="V2697"/>
      <c r="W2697"/>
      <c r="Z2697"/>
      <c r="AC2697" s="228"/>
      <c r="AD2697"/>
    </row>
    <row r="2698" spans="1:30" ht="27.75" x14ac:dyDescent="0.35">
      <c r="A2698" s="232"/>
      <c r="B2698" s="232"/>
      <c r="C2698" s="232"/>
      <c r="D2698" s="232"/>
      <c r="E2698"/>
      <c r="F2698" s="224"/>
      <c r="G2698"/>
      <c r="H2698"/>
      <c r="I2698" s="225"/>
      <c r="J2698" s="226"/>
      <c r="K2698"/>
      <c r="L2698"/>
      <c r="M2698"/>
      <c r="N2698"/>
      <c r="O2698" s="224"/>
      <c r="P2698"/>
      <c r="Q2698"/>
      <c r="R2698"/>
      <c r="S2698"/>
      <c r="T2698"/>
      <c r="U2698"/>
      <c r="V2698"/>
      <c r="W2698"/>
      <c r="Z2698"/>
      <c r="AC2698" s="228"/>
      <c r="AD2698"/>
    </row>
    <row r="2699" spans="1:30" ht="27.75" x14ac:dyDescent="0.35">
      <c r="A2699" s="232"/>
      <c r="B2699" s="232"/>
      <c r="C2699" s="232"/>
      <c r="D2699" s="232"/>
      <c r="E2699"/>
      <c r="F2699" s="224"/>
      <c r="G2699"/>
      <c r="H2699"/>
      <c r="I2699" s="225"/>
      <c r="J2699" s="226"/>
      <c r="K2699"/>
      <c r="L2699"/>
      <c r="M2699"/>
      <c r="N2699"/>
      <c r="O2699" s="224"/>
      <c r="P2699"/>
      <c r="Q2699"/>
      <c r="R2699"/>
      <c r="S2699"/>
      <c r="T2699"/>
      <c r="U2699"/>
      <c r="V2699"/>
      <c r="W2699"/>
      <c r="Z2699"/>
      <c r="AC2699" s="228"/>
      <c r="AD2699"/>
    </row>
    <row r="2700" spans="1:30" ht="27.75" x14ac:dyDescent="0.35">
      <c r="A2700" s="232"/>
      <c r="B2700" s="232"/>
      <c r="C2700" s="232"/>
      <c r="D2700" s="232"/>
      <c r="E2700"/>
      <c r="F2700" s="224"/>
      <c r="G2700"/>
      <c r="H2700"/>
      <c r="I2700" s="225"/>
      <c r="J2700" s="226"/>
      <c r="K2700"/>
      <c r="L2700"/>
      <c r="M2700"/>
      <c r="N2700"/>
      <c r="O2700" s="224"/>
      <c r="P2700"/>
      <c r="Q2700"/>
      <c r="R2700"/>
      <c r="S2700"/>
      <c r="T2700"/>
      <c r="U2700"/>
      <c r="V2700"/>
      <c r="W2700"/>
      <c r="Z2700"/>
      <c r="AC2700" s="228"/>
      <c r="AD2700"/>
    </row>
    <row r="2701" spans="1:30" ht="27.75" x14ac:dyDescent="0.35">
      <c r="A2701" s="232"/>
      <c r="B2701" s="232"/>
      <c r="C2701" s="232"/>
      <c r="D2701" s="232"/>
      <c r="E2701"/>
      <c r="F2701" s="224"/>
      <c r="G2701"/>
      <c r="H2701"/>
      <c r="I2701" s="225"/>
      <c r="J2701" s="226"/>
      <c r="K2701"/>
      <c r="L2701"/>
      <c r="M2701"/>
      <c r="N2701"/>
      <c r="O2701" s="224"/>
      <c r="P2701"/>
      <c r="Q2701"/>
      <c r="R2701"/>
      <c r="S2701"/>
      <c r="T2701"/>
      <c r="U2701"/>
      <c r="V2701"/>
      <c r="W2701"/>
      <c r="Z2701"/>
      <c r="AC2701" s="228"/>
      <c r="AD2701"/>
    </row>
    <row r="2702" spans="1:30" ht="27.75" x14ac:dyDescent="0.35">
      <c r="A2702" s="232"/>
      <c r="B2702" s="232"/>
      <c r="C2702" s="232"/>
      <c r="D2702" s="232"/>
      <c r="E2702"/>
      <c r="F2702" s="224"/>
      <c r="G2702"/>
      <c r="H2702"/>
      <c r="I2702" s="225"/>
      <c r="J2702" s="226"/>
      <c r="K2702"/>
      <c r="L2702"/>
      <c r="M2702"/>
      <c r="N2702"/>
      <c r="O2702" s="224"/>
      <c r="P2702"/>
      <c r="Q2702"/>
      <c r="R2702"/>
      <c r="S2702"/>
      <c r="T2702"/>
      <c r="U2702"/>
      <c r="V2702"/>
      <c r="W2702"/>
      <c r="Z2702"/>
      <c r="AC2702" s="228"/>
      <c r="AD2702"/>
    </row>
    <row r="2703" spans="1:30" ht="27.75" x14ac:dyDescent="0.35">
      <c r="A2703" s="232"/>
      <c r="B2703" s="232"/>
      <c r="C2703" s="232"/>
      <c r="D2703" s="232"/>
      <c r="E2703"/>
      <c r="F2703" s="224"/>
      <c r="G2703"/>
      <c r="H2703"/>
      <c r="I2703" s="225"/>
      <c r="J2703" s="226"/>
      <c r="K2703"/>
      <c r="L2703"/>
      <c r="M2703"/>
      <c r="N2703"/>
      <c r="O2703" s="224"/>
      <c r="P2703"/>
      <c r="Q2703"/>
      <c r="R2703"/>
      <c r="S2703"/>
      <c r="T2703"/>
      <c r="U2703"/>
      <c r="V2703"/>
      <c r="W2703"/>
      <c r="Z2703"/>
      <c r="AC2703" s="228"/>
      <c r="AD2703"/>
    </row>
    <row r="2704" spans="1:30" ht="27.75" x14ac:dyDescent="0.35">
      <c r="A2704" s="232"/>
      <c r="B2704" s="232"/>
      <c r="C2704" s="232"/>
      <c r="D2704" s="232"/>
      <c r="E2704"/>
      <c r="F2704" s="224"/>
      <c r="G2704"/>
      <c r="H2704"/>
      <c r="I2704" s="225"/>
      <c r="J2704" s="226"/>
      <c r="K2704"/>
      <c r="L2704"/>
      <c r="M2704"/>
      <c r="N2704"/>
      <c r="O2704" s="224"/>
      <c r="P2704"/>
      <c r="Q2704"/>
      <c r="R2704"/>
      <c r="S2704"/>
      <c r="T2704"/>
      <c r="U2704"/>
      <c r="V2704"/>
      <c r="W2704"/>
      <c r="Z2704"/>
      <c r="AC2704" s="228"/>
      <c r="AD2704"/>
    </row>
    <row r="2705" spans="1:30" ht="27.75" x14ac:dyDescent="0.35">
      <c r="A2705" s="232"/>
      <c r="B2705" s="232"/>
      <c r="C2705" s="232"/>
      <c r="D2705" s="232"/>
      <c r="E2705"/>
      <c r="F2705" s="224"/>
      <c r="G2705"/>
      <c r="H2705"/>
      <c r="I2705" s="225"/>
      <c r="J2705" s="226"/>
      <c r="K2705"/>
      <c r="L2705"/>
      <c r="M2705"/>
      <c r="N2705"/>
      <c r="O2705" s="224"/>
      <c r="P2705"/>
      <c r="Q2705"/>
      <c r="R2705"/>
      <c r="S2705"/>
      <c r="T2705"/>
      <c r="U2705"/>
      <c r="V2705"/>
      <c r="W2705"/>
      <c r="Z2705"/>
      <c r="AC2705" s="228"/>
      <c r="AD2705"/>
    </row>
    <row r="2706" spans="1:30" ht="27.75" x14ac:dyDescent="0.35">
      <c r="A2706" s="232"/>
      <c r="B2706" s="232"/>
      <c r="C2706" s="232"/>
      <c r="D2706" s="232"/>
      <c r="E2706"/>
      <c r="F2706" s="224"/>
      <c r="G2706"/>
      <c r="H2706"/>
      <c r="I2706" s="225"/>
      <c r="J2706" s="226"/>
      <c r="K2706"/>
      <c r="L2706"/>
      <c r="M2706"/>
      <c r="N2706"/>
      <c r="O2706" s="224"/>
      <c r="P2706"/>
      <c r="Q2706"/>
      <c r="R2706"/>
      <c r="S2706"/>
      <c r="T2706"/>
      <c r="U2706"/>
      <c r="V2706"/>
      <c r="W2706"/>
      <c r="Z2706"/>
      <c r="AC2706" s="228"/>
      <c r="AD2706"/>
    </row>
    <row r="2707" spans="1:30" ht="27.75" x14ac:dyDescent="0.35">
      <c r="A2707" s="232"/>
      <c r="B2707" s="232"/>
      <c r="C2707" s="232"/>
      <c r="D2707" s="232"/>
      <c r="E2707"/>
      <c r="F2707" s="224"/>
      <c r="G2707"/>
      <c r="H2707"/>
      <c r="I2707" s="225"/>
      <c r="J2707" s="226"/>
      <c r="K2707"/>
      <c r="L2707"/>
      <c r="M2707"/>
      <c r="N2707"/>
      <c r="O2707" s="224"/>
      <c r="P2707"/>
      <c r="Q2707"/>
      <c r="R2707"/>
      <c r="S2707"/>
      <c r="T2707"/>
      <c r="U2707"/>
      <c r="V2707"/>
      <c r="W2707"/>
      <c r="Z2707"/>
      <c r="AC2707" s="228"/>
      <c r="AD2707"/>
    </row>
    <row r="2708" spans="1:30" ht="27.75" x14ac:dyDescent="0.35">
      <c r="A2708" s="232"/>
      <c r="B2708" s="232"/>
      <c r="C2708" s="232"/>
      <c r="D2708" s="232"/>
      <c r="E2708"/>
      <c r="F2708" s="224"/>
      <c r="G2708"/>
      <c r="H2708"/>
      <c r="I2708" s="225"/>
      <c r="J2708" s="226"/>
      <c r="K2708"/>
      <c r="L2708"/>
      <c r="M2708"/>
      <c r="N2708"/>
      <c r="O2708" s="224"/>
      <c r="P2708"/>
      <c r="Q2708"/>
      <c r="R2708"/>
      <c r="S2708"/>
      <c r="T2708"/>
      <c r="U2708"/>
      <c r="V2708"/>
      <c r="W2708"/>
      <c r="Z2708"/>
      <c r="AC2708" s="228"/>
      <c r="AD2708"/>
    </row>
    <row r="2709" spans="1:30" ht="27.75" x14ac:dyDescent="0.35">
      <c r="A2709" s="232"/>
      <c r="B2709" s="232"/>
      <c r="C2709" s="232"/>
      <c r="D2709" s="232"/>
      <c r="E2709"/>
      <c r="F2709" s="224"/>
      <c r="G2709"/>
      <c r="H2709"/>
      <c r="I2709" s="225"/>
      <c r="J2709" s="226"/>
      <c r="K2709"/>
      <c r="L2709"/>
      <c r="M2709"/>
      <c r="N2709"/>
      <c r="O2709" s="224"/>
      <c r="P2709"/>
      <c r="Q2709"/>
      <c r="R2709"/>
      <c r="S2709"/>
      <c r="T2709"/>
      <c r="U2709"/>
      <c r="V2709"/>
      <c r="W2709"/>
      <c r="Z2709"/>
      <c r="AC2709" s="228"/>
      <c r="AD2709"/>
    </row>
    <row r="2710" spans="1:30" ht="27.75" x14ac:dyDescent="0.35">
      <c r="A2710" s="232"/>
      <c r="B2710" s="232"/>
      <c r="C2710" s="232"/>
      <c r="D2710" s="232"/>
      <c r="E2710"/>
      <c r="F2710" s="224"/>
      <c r="G2710"/>
      <c r="H2710"/>
      <c r="I2710" s="225"/>
      <c r="J2710" s="226"/>
      <c r="K2710"/>
      <c r="L2710"/>
      <c r="M2710"/>
      <c r="N2710"/>
      <c r="O2710" s="224"/>
      <c r="P2710"/>
      <c r="Q2710"/>
      <c r="R2710"/>
      <c r="S2710"/>
      <c r="T2710"/>
      <c r="U2710"/>
      <c r="V2710"/>
      <c r="W2710"/>
      <c r="Z2710"/>
      <c r="AC2710" s="228"/>
      <c r="AD2710"/>
    </row>
    <row r="2711" spans="1:30" ht="27.75" x14ac:dyDescent="0.35">
      <c r="A2711" s="232"/>
      <c r="B2711" s="232"/>
      <c r="C2711" s="232"/>
      <c r="D2711" s="232"/>
      <c r="E2711"/>
      <c r="F2711" s="224"/>
      <c r="G2711"/>
      <c r="H2711"/>
      <c r="I2711" s="225"/>
      <c r="J2711" s="226"/>
      <c r="K2711"/>
      <c r="L2711"/>
      <c r="M2711"/>
      <c r="N2711"/>
      <c r="O2711" s="224"/>
      <c r="P2711"/>
      <c r="Q2711"/>
      <c r="R2711"/>
      <c r="S2711"/>
      <c r="T2711"/>
      <c r="U2711"/>
      <c r="V2711"/>
      <c r="W2711"/>
      <c r="Z2711"/>
      <c r="AC2711" s="228"/>
      <c r="AD2711"/>
    </row>
    <row r="2712" spans="1:30" ht="27.75" x14ac:dyDescent="0.35">
      <c r="A2712" s="232"/>
      <c r="B2712" s="232"/>
      <c r="C2712" s="232"/>
      <c r="D2712" s="232"/>
      <c r="E2712"/>
      <c r="F2712" s="224"/>
      <c r="G2712"/>
      <c r="H2712"/>
      <c r="I2712" s="225"/>
      <c r="J2712" s="226"/>
      <c r="K2712"/>
      <c r="L2712"/>
      <c r="M2712"/>
      <c r="N2712"/>
      <c r="O2712" s="224"/>
      <c r="P2712"/>
      <c r="Q2712"/>
      <c r="R2712"/>
      <c r="S2712"/>
      <c r="T2712"/>
      <c r="U2712"/>
      <c r="V2712"/>
      <c r="W2712"/>
      <c r="Z2712"/>
      <c r="AC2712" s="228"/>
      <c r="AD2712"/>
    </row>
    <row r="2713" spans="1:30" ht="27.75" x14ac:dyDescent="0.35">
      <c r="A2713" s="232"/>
      <c r="B2713" s="232"/>
      <c r="C2713" s="232"/>
      <c r="D2713" s="232"/>
      <c r="E2713"/>
      <c r="F2713" s="224"/>
      <c r="G2713"/>
      <c r="H2713"/>
      <c r="I2713" s="225"/>
      <c r="J2713" s="226"/>
      <c r="K2713"/>
      <c r="L2713"/>
      <c r="M2713"/>
      <c r="N2713"/>
      <c r="O2713" s="224"/>
      <c r="P2713"/>
      <c r="Q2713"/>
      <c r="R2713"/>
      <c r="S2713"/>
      <c r="T2713"/>
      <c r="U2713"/>
      <c r="V2713"/>
      <c r="W2713"/>
      <c r="Z2713"/>
      <c r="AC2713" s="228"/>
      <c r="AD2713"/>
    </row>
    <row r="2714" spans="1:30" ht="27.75" x14ac:dyDescent="0.35">
      <c r="A2714" s="232"/>
      <c r="B2714" s="232"/>
      <c r="C2714" s="232"/>
      <c r="D2714" s="232"/>
      <c r="E2714"/>
      <c r="F2714" s="224"/>
      <c r="G2714"/>
      <c r="H2714"/>
      <c r="I2714" s="225"/>
      <c r="J2714" s="226"/>
      <c r="K2714"/>
      <c r="L2714"/>
      <c r="M2714"/>
      <c r="N2714"/>
      <c r="O2714" s="224"/>
      <c r="P2714"/>
      <c r="Q2714"/>
      <c r="R2714"/>
      <c r="S2714"/>
      <c r="T2714"/>
      <c r="U2714"/>
      <c r="V2714"/>
      <c r="W2714"/>
      <c r="Z2714"/>
      <c r="AC2714" s="228"/>
      <c r="AD2714"/>
    </row>
    <row r="2715" spans="1:30" ht="27.75" x14ac:dyDescent="0.35">
      <c r="A2715" s="232"/>
      <c r="B2715" s="232"/>
      <c r="C2715" s="232"/>
      <c r="D2715" s="232"/>
      <c r="E2715"/>
      <c r="F2715" s="224"/>
      <c r="G2715"/>
      <c r="H2715"/>
      <c r="I2715" s="225"/>
      <c r="J2715" s="226"/>
      <c r="K2715"/>
      <c r="L2715"/>
      <c r="M2715"/>
      <c r="N2715"/>
      <c r="O2715" s="224"/>
      <c r="P2715"/>
      <c r="Q2715"/>
      <c r="R2715"/>
      <c r="S2715"/>
      <c r="T2715"/>
      <c r="U2715"/>
      <c r="V2715"/>
      <c r="W2715"/>
      <c r="Z2715"/>
      <c r="AC2715" s="228"/>
      <c r="AD2715"/>
    </row>
    <row r="2716" spans="1:30" ht="27.75" x14ac:dyDescent="0.35">
      <c r="A2716" s="232"/>
      <c r="B2716" s="232"/>
      <c r="C2716" s="232"/>
      <c r="D2716" s="232"/>
      <c r="E2716"/>
      <c r="F2716" s="224"/>
      <c r="G2716"/>
      <c r="H2716"/>
      <c r="I2716" s="225"/>
      <c r="J2716" s="226"/>
      <c r="K2716"/>
      <c r="L2716"/>
      <c r="M2716"/>
      <c r="N2716"/>
      <c r="O2716" s="224"/>
      <c r="P2716"/>
      <c r="Q2716"/>
      <c r="R2716"/>
      <c r="S2716"/>
      <c r="T2716"/>
      <c r="U2716"/>
      <c r="V2716"/>
      <c r="W2716"/>
      <c r="Z2716"/>
      <c r="AC2716" s="228"/>
      <c r="AD2716"/>
    </row>
    <row r="2717" spans="1:30" ht="27.75" x14ac:dyDescent="0.35">
      <c r="A2717" s="232"/>
      <c r="B2717" s="232"/>
      <c r="C2717" s="232"/>
      <c r="D2717" s="232"/>
      <c r="E2717"/>
      <c r="F2717" s="224"/>
      <c r="G2717"/>
      <c r="H2717"/>
      <c r="I2717" s="225"/>
      <c r="J2717" s="226"/>
      <c r="K2717"/>
      <c r="L2717"/>
      <c r="M2717"/>
      <c r="N2717"/>
      <c r="O2717" s="224"/>
      <c r="P2717"/>
      <c r="Q2717"/>
      <c r="R2717"/>
      <c r="S2717"/>
      <c r="T2717"/>
      <c r="U2717"/>
      <c r="V2717"/>
      <c r="W2717"/>
      <c r="Z2717"/>
      <c r="AC2717" s="228"/>
      <c r="AD2717"/>
    </row>
    <row r="2718" spans="1:30" ht="27.75" x14ac:dyDescent="0.35">
      <c r="A2718" s="232"/>
      <c r="B2718" s="232"/>
      <c r="C2718" s="232"/>
      <c r="D2718" s="232"/>
      <c r="E2718"/>
      <c r="F2718" s="224"/>
      <c r="G2718"/>
      <c r="H2718"/>
      <c r="I2718" s="225"/>
      <c r="J2718" s="226"/>
      <c r="K2718"/>
      <c r="L2718"/>
      <c r="M2718"/>
      <c r="N2718"/>
      <c r="O2718" s="224"/>
      <c r="P2718"/>
      <c r="Q2718"/>
      <c r="R2718"/>
      <c r="S2718"/>
      <c r="T2718"/>
      <c r="U2718"/>
      <c r="V2718"/>
      <c r="W2718"/>
      <c r="Z2718"/>
      <c r="AC2718" s="228"/>
      <c r="AD2718"/>
    </row>
    <row r="2719" spans="1:30" ht="27.75" x14ac:dyDescent="0.35">
      <c r="A2719" s="232"/>
      <c r="B2719" s="232"/>
      <c r="C2719" s="232"/>
      <c r="D2719" s="232"/>
      <c r="E2719"/>
      <c r="F2719" s="224"/>
      <c r="G2719"/>
      <c r="H2719"/>
      <c r="I2719" s="225"/>
      <c r="J2719" s="226"/>
      <c r="K2719"/>
      <c r="L2719"/>
      <c r="M2719"/>
      <c r="N2719"/>
      <c r="O2719" s="224"/>
      <c r="P2719"/>
      <c r="Q2719"/>
      <c r="R2719"/>
      <c r="S2719"/>
      <c r="T2719"/>
      <c r="U2719"/>
      <c r="V2719"/>
      <c r="W2719"/>
      <c r="Z2719"/>
      <c r="AC2719" s="228"/>
      <c r="AD2719"/>
    </row>
    <row r="2720" spans="1:30" ht="27.75" x14ac:dyDescent="0.35">
      <c r="A2720" s="232"/>
      <c r="B2720" s="232"/>
      <c r="C2720" s="232"/>
      <c r="D2720" s="232"/>
      <c r="E2720"/>
      <c r="F2720" s="224"/>
      <c r="G2720"/>
      <c r="H2720"/>
      <c r="I2720" s="225"/>
      <c r="J2720" s="226"/>
      <c r="K2720"/>
      <c r="L2720"/>
      <c r="M2720"/>
      <c r="N2720"/>
      <c r="O2720" s="224"/>
      <c r="P2720"/>
      <c r="Q2720"/>
      <c r="R2720"/>
      <c r="S2720"/>
      <c r="T2720"/>
      <c r="U2720"/>
      <c r="V2720"/>
      <c r="W2720"/>
      <c r="Z2720"/>
      <c r="AC2720" s="228"/>
      <c r="AD2720"/>
    </row>
    <row r="2721" spans="1:30" ht="27.75" x14ac:dyDescent="0.35">
      <c r="A2721" s="232"/>
      <c r="B2721" s="232"/>
      <c r="C2721" s="232"/>
      <c r="D2721" s="232"/>
      <c r="E2721"/>
      <c r="F2721" s="224"/>
      <c r="G2721"/>
      <c r="H2721"/>
      <c r="I2721" s="225"/>
      <c r="J2721" s="226"/>
      <c r="K2721"/>
      <c r="L2721"/>
      <c r="M2721"/>
      <c r="N2721"/>
      <c r="O2721" s="224"/>
      <c r="P2721"/>
      <c r="Q2721"/>
      <c r="R2721"/>
      <c r="S2721"/>
      <c r="T2721"/>
      <c r="U2721"/>
      <c r="V2721"/>
      <c r="W2721"/>
      <c r="Z2721"/>
      <c r="AC2721" s="228"/>
      <c r="AD2721"/>
    </row>
    <row r="2722" spans="1:30" ht="27.75" x14ac:dyDescent="0.35">
      <c r="A2722" s="232"/>
      <c r="B2722" s="232"/>
      <c r="C2722" s="232"/>
      <c r="D2722" s="232"/>
      <c r="E2722"/>
      <c r="F2722" s="224"/>
      <c r="G2722"/>
      <c r="H2722"/>
      <c r="I2722" s="225"/>
      <c r="J2722" s="226"/>
      <c r="K2722"/>
      <c r="L2722"/>
      <c r="M2722"/>
      <c r="N2722"/>
      <c r="O2722" s="224"/>
      <c r="P2722"/>
      <c r="Q2722"/>
      <c r="R2722"/>
      <c r="S2722"/>
      <c r="T2722"/>
      <c r="U2722"/>
      <c r="V2722"/>
      <c r="W2722"/>
      <c r="Z2722"/>
      <c r="AC2722" s="228"/>
      <c r="AD2722"/>
    </row>
    <row r="2723" spans="1:30" ht="27.75" x14ac:dyDescent="0.35">
      <c r="A2723" s="232"/>
      <c r="B2723" s="232"/>
      <c r="C2723" s="232"/>
      <c r="D2723" s="232"/>
      <c r="E2723"/>
      <c r="F2723" s="224"/>
      <c r="G2723"/>
      <c r="H2723"/>
      <c r="I2723" s="225"/>
      <c r="J2723" s="226"/>
      <c r="K2723"/>
      <c r="L2723"/>
      <c r="M2723"/>
      <c r="N2723"/>
      <c r="O2723" s="224"/>
      <c r="P2723"/>
      <c r="Q2723"/>
      <c r="R2723"/>
      <c r="S2723"/>
      <c r="T2723"/>
      <c r="U2723"/>
      <c r="V2723"/>
      <c r="W2723"/>
      <c r="Z2723"/>
      <c r="AC2723" s="228"/>
      <c r="AD2723"/>
    </row>
    <row r="2724" spans="1:30" ht="27.75" x14ac:dyDescent="0.35">
      <c r="A2724" s="232"/>
      <c r="B2724" s="232"/>
      <c r="C2724" s="232"/>
      <c r="D2724" s="232"/>
      <c r="E2724"/>
      <c r="F2724" s="224"/>
      <c r="G2724"/>
      <c r="H2724"/>
      <c r="I2724" s="225"/>
      <c r="J2724" s="226"/>
      <c r="K2724"/>
      <c r="L2724"/>
      <c r="M2724"/>
      <c r="N2724"/>
      <c r="O2724" s="224"/>
      <c r="P2724"/>
      <c r="Q2724"/>
      <c r="R2724"/>
      <c r="S2724"/>
      <c r="T2724"/>
      <c r="U2724"/>
      <c r="V2724"/>
      <c r="W2724"/>
      <c r="Z2724"/>
      <c r="AC2724" s="228"/>
      <c r="AD2724"/>
    </row>
    <row r="2725" spans="1:30" ht="27.75" x14ac:dyDescent="0.35">
      <c r="A2725" s="232"/>
      <c r="B2725" s="232"/>
      <c r="C2725" s="232"/>
      <c r="D2725" s="232"/>
      <c r="E2725"/>
      <c r="F2725" s="224"/>
      <c r="G2725"/>
      <c r="H2725"/>
      <c r="I2725" s="225"/>
      <c r="J2725" s="226"/>
      <c r="K2725"/>
      <c r="L2725"/>
      <c r="M2725"/>
      <c r="N2725"/>
      <c r="O2725" s="224"/>
      <c r="P2725"/>
      <c r="Q2725"/>
      <c r="R2725"/>
      <c r="S2725"/>
      <c r="T2725"/>
      <c r="U2725"/>
      <c r="V2725"/>
      <c r="W2725"/>
      <c r="Z2725"/>
      <c r="AC2725" s="228"/>
      <c r="AD2725"/>
    </row>
    <row r="2726" spans="1:30" ht="27.75" x14ac:dyDescent="0.35">
      <c r="A2726" s="232"/>
      <c r="B2726" s="232"/>
      <c r="C2726" s="232"/>
      <c r="D2726" s="232"/>
      <c r="E2726"/>
      <c r="F2726" s="224"/>
      <c r="G2726"/>
      <c r="H2726"/>
      <c r="I2726" s="225"/>
      <c r="J2726" s="226"/>
      <c r="K2726"/>
      <c r="L2726"/>
      <c r="M2726"/>
      <c r="N2726"/>
      <c r="O2726" s="224"/>
      <c r="P2726"/>
      <c r="Q2726"/>
      <c r="R2726"/>
      <c r="S2726"/>
      <c r="T2726"/>
      <c r="U2726"/>
      <c r="V2726"/>
      <c r="W2726"/>
      <c r="Z2726"/>
      <c r="AC2726" s="228"/>
      <c r="AD2726"/>
    </row>
    <row r="2727" spans="1:30" ht="27.75" x14ac:dyDescent="0.35">
      <c r="A2727" s="232"/>
      <c r="B2727" s="232"/>
      <c r="C2727" s="232"/>
      <c r="D2727" s="232"/>
      <c r="E2727"/>
      <c r="F2727" s="224"/>
      <c r="G2727"/>
      <c r="H2727"/>
      <c r="I2727" s="225"/>
      <c r="J2727" s="226"/>
      <c r="K2727"/>
      <c r="L2727"/>
      <c r="M2727"/>
      <c r="N2727"/>
      <c r="O2727" s="224"/>
      <c r="P2727"/>
      <c r="Q2727"/>
      <c r="R2727"/>
      <c r="S2727"/>
      <c r="T2727"/>
      <c r="U2727"/>
      <c r="V2727"/>
      <c r="W2727"/>
      <c r="Z2727"/>
      <c r="AC2727" s="228"/>
      <c r="AD2727"/>
    </row>
    <row r="2728" spans="1:30" ht="27.75" x14ac:dyDescent="0.35">
      <c r="A2728" s="232"/>
      <c r="B2728" s="232"/>
      <c r="C2728" s="232"/>
      <c r="D2728" s="232"/>
      <c r="E2728"/>
      <c r="F2728" s="224"/>
      <c r="G2728"/>
      <c r="H2728"/>
      <c r="I2728" s="225"/>
      <c r="J2728" s="226"/>
      <c r="K2728"/>
      <c r="L2728"/>
      <c r="M2728"/>
      <c r="N2728"/>
      <c r="O2728" s="224"/>
      <c r="P2728"/>
      <c r="Q2728"/>
      <c r="R2728"/>
      <c r="S2728"/>
      <c r="T2728"/>
      <c r="U2728"/>
      <c r="V2728"/>
      <c r="W2728"/>
      <c r="Z2728"/>
      <c r="AC2728" s="228"/>
      <c r="AD2728"/>
    </row>
    <row r="2729" spans="1:30" ht="27.75" x14ac:dyDescent="0.35">
      <c r="A2729" s="232"/>
      <c r="B2729" s="232"/>
      <c r="C2729" s="232"/>
      <c r="D2729" s="232"/>
      <c r="E2729"/>
      <c r="F2729" s="224"/>
      <c r="G2729"/>
      <c r="H2729"/>
      <c r="I2729" s="225"/>
      <c r="J2729" s="226"/>
      <c r="K2729"/>
      <c r="L2729"/>
      <c r="M2729"/>
      <c r="N2729"/>
      <c r="O2729" s="224"/>
      <c r="P2729"/>
      <c r="Q2729"/>
      <c r="R2729"/>
      <c r="S2729"/>
      <c r="T2729"/>
      <c r="U2729"/>
      <c r="V2729"/>
      <c r="W2729"/>
      <c r="Z2729"/>
      <c r="AC2729" s="228"/>
      <c r="AD2729"/>
    </row>
    <row r="2730" spans="1:30" ht="27.75" x14ac:dyDescent="0.35">
      <c r="A2730" s="232"/>
      <c r="B2730" s="232"/>
      <c r="C2730" s="232"/>
      <c r="D2730" s="232"/>
      <c r="E2730"/>
      <c r="F2730" s="224"/>
      <c r="G2730"/>
      <c r="H2730"/>
      <c r="I2730" s="225"/>
      <c r="J2730" s="226"/>
      <c r="K2730"/>
      <c r="L2730"/>
      <c r="M2730"/>
      <c r="N2730"/>
      <c r="O2730" s="224"/>
      <c r="P2730"/>
      <c r="Q2730"/>
      <c r="R2730"/>
      <c r="S2730"/>
      <c r="T2730"/>
      <c r="U2730"/>
      <c r="V2730"/>
      <c r="W2730"/>
      <c r="Z2730"/>
      <c r="AC2730" s="228"/>
      <c r="AD2730"/>
    </row>
    <row r="2731" spans="1:30" ht="27.75" x14ac:dyDescent="0.35">
      <c r="A2731" s="232"/>
      <c r="B2731" s="232"/>
      <c r="C2731" s="232"/>
      <c r="D2731" s="232"/>
      <c r="E2731"/>
      <c r="F2731" s="224"/>
      <c r="G2731"/>
      <c r="H2731"/>
      <c r="I2731" s="225"/>
      <c r="J2731" s="226"/>
      <c r="K2731"/>
      <c r="L2731"/>
      <c r="M2731"/>
      <c r="N2731"/>
      <c r="O2731" s="224"/>
      <c r="P2731"/>
      <c r="Q2731"/>
      <c r="R2731"/>
      <c r="S2731"/>
      <c r="T2731"/>
      <c r="U2731"/>
      <c r="V2731"/>
      <c r="W2731"/>
      <c r="Z2731"/>
      <c r="AC2731" s="228"/>
      <c r="AD2731"/>
    </row>
    <row r="2732" spans="1:30" ht="27.75" x14ac:dyDescent="0.35">
      <c r="A2732" s="247"/>
      <c r="B2732" s="247"/>
      <c r="C2732" s="247"/>
      <c r="D2732" s="247"/>
      <c r="E2732"/>
      <c r="F2732" s="224"/>
      <c r="G2732"/>
      <c r="H2732"/>
      <c r="I2732" s="225"/>
      <c r="J2732" s="226"/>
      <c r="K2732"/>
      <c r="L2732"/>
      <c r="M2732"/>
      <c r="N2732"/>
      <c r="O2732" s="224"/>
      <c r="P2732"/>
      <c r="Q2732"/>
      <c r="R2732"/>
      <c r="S2732"/>
      <c r="T2732"/>
      <c r="U2732"/>
      <c r="V2732"/>
      <c r="W2732"/>
      <c r="Z2732"/>
      <c r="AC2732" s="228"/>
      <c r="AD2732"/>
    </row>
    <row r="2733" spans="1:30" ht="27.75" x14ac:dyDescent="0.35">
      <c r="A2733" s="232"/>
      <c r="B2733" s="232"/>
      <c r="C2733" s="232"/>
      <c r="D2733" s="232"/>
      <c r="E2733"/>
      <c r="F2733" s="224"/>
      <c r="G2733"/>
      <c r="H2733"/>
      <c r="I2733" s="225"/>
      <c r="J2733" s="226"/>
      <c r="K2733"/>
      <c r="L2733"/>
      <c r="M2733"/>
      <c r="N2733"/>
      <c r="O2733" s="224"/>
      <c r="P2733"/>
      <c r="Q2733"/>
      <c r="R2733"/>
      <c r="S2733"/>
      <c r="T2733"/>
      <c r="U2733"/>
      <c r="V2733"/>
      <c r="W2733"/>
      <c r="Z2733"/>
      <c r="AC2733" s="228"/>
      <c r="AD2733"/>
    </row>
    <row r="2734" spans="1:30" ht="27.75" x14ac:dyDescent="0.35">
      <c r="A2734" s="232"/>
      <c r="B2734" s="232"/>
      <c r="C2734" s="232"/>
      <c r="D2734" s="232"/>
      <c r="E2734"/>
      <c r="F2734" s="224"/>
      <c r="G2734"/>
      <c r="H2734"/>
      <c r="I2734" s="225"/>
      <c r="J2734" s="226"/>
      <c r="K2734"/>
      <c r="L2734"/>
      <c r="M2734"/>
      <c r="N2734"/>
      <c r="O2734" s="224"/>
      <c r="P2734"/>
      <c r="Q2734"/>
      <c r="R2734"/>
      <c r="S2734"/>
      <c r="T2734"/>
      <c r="U2734"/>
      <c r="V2734"/>
      <c r="W2734"/>
      <c r="Z2734"/>
      <c r="AC2734" s="228"/>
      <c r="AD2734"/>
    </row>
    <row r="2735" spans="1:30" ht="27.75" x14ac:dyDescent="0.35">
      <c r="A2735" s="232"/>
      <c r="B2735" s="232"/>
      <c r="C2735" s="232"/>
      <c r="D2735" s="232"/>
      <c r="E2735"/>
      <c r="F2735" s="224"/>
      <c r="G2735"/>
      <c r="H2735"/>
      <c r="I2735" s="225"/>
      <c r="J2735" s="226"/>
      <c r="K2735"/>
      <c r="L2735"/>
      <c r="M2735"/>
      <c r="N2735"/>
      <c r="O2735" s="224"/>
      <c r="P2735"/>
      <c r="Q2735"/>
      <c r="R2735"/>
      <c r="S2735"/>
      <c r="T2735"/>
      <c r="U2735"/>
      <c r="V2735"/>
      <c r="W2735"/>
      <c r="Z2735"/>
      <c r="AC2735" s="228"/>
      <c r="AD2735"/>
    </row>
    <row r="2736" spans="1:30" ht="27.75" x14ac:dyDescent="0.35">
      <c r="A2736" s="232"/>
      <c r="B2736" s="232"/>
      <c r="C2736" s="232"/>
      <c r="D2736" s="232"/>
      <c r="E2736"/>
      <c r="F2736" s="224"/>
      <c r="G2736"/>
      <c r="H2736"/>
      <c r="I2736" s="225"/>
      <c r="J2736" s="226"/>
      <c r="K2736"/>
      <c r="L2736"/>
      <c r="M2736"/>
      <c r="N2736"/>
      <c r="O2736" s="224"/>
      <c r="P2736"/>
      <c r="Q2736"/>
      <c r="R2736"/>
      <c r="S2736"/>
      <c r="T2736"/>
      <c r="U2736"/>
      <c r="V2736"/>
      <c r="W2736"/>
      <c r="Z2736"/>
      <c r="AC2736" s="228"/>
      <c r="AD2736"/>
    </row>
    <row r="2737" spans="1:30" ht="27.75" x14ac:dyDescent="0.2">
      <c r="A2737" s="222"/>
      <c r="B2737" s="223"/>
      <c r="C2737" s="223"/>
      <c r="D2737" s="223"/>
      <c r="E2737"/>
      <c r="F2737" s="224"/>
      <c r="G2737"/>
      <c r="H2737"/>
      <c r="I2737" s="225"/>
      <c r="J2737" s="226"/>
      <c r="K2737"/>
      <c r="L2737"/>
      <c r="M2737"/>
      <c r="N2737"/>
      <c r="O2737" s="224"/>
      <c r="P2737"/>
      <c r="Q2737"/>
      <c r="R2737"/>
      <c r="S2737"/>
      <c r="T2737"/>
      <c r="U2737"/>
      <c r="V2737"/>
      <c r="W2737"/>
      <c r="Z2737"/>
      <c r="AC2737" s="228"/>
      <c r="AD2737"/>
    </row>
    <row r="2738" spans="1:30" ht="27.75" x14ac:dyDescent="0.2">
      <c r="A2738" s="222"/>
      <c r="B2738" s="223"/>
      <c r="C2738" s="223"/>
      <c r="D2738" s="223"/>
      <c r="E2738"/>
      <c r="F2738" s="224"/>
      <c r="G2738"/>
      <c r="H2738"/>
      <c r="I2738" s="225"/>
      <c r="J2738" s="226"/>
      <c r="K2738"/>
      <c r="L2738"/>
      <c r="M2738"/>
      <c r="N2738"/>
      <c r="O2738" s="224"/>
      <c r="P2738"/>
      <c r="Q2738"/>
      <c r="R2738"/>
      <c r="S2738"/>
      <c r="T2738"/>
      <c r="U2738"/>
      <c r="V2738"/>
      <c r="W2738"/>
      <c r="Z2738"/>
      <c r="AC2738" s="228"/>
      <c r="AD2738"/>
    </row>
    <row r="2739" spans="1:30" ht="27.75" x14ac:dyDescent="0.2">
      <c r="A2739" s="222"/>
      <c r="B2739" s="223"/>
      <c r="C2739" s="223"/>
      <c r="D2739" s="223"/>
      <c r="E2739"/>
      <c r="F2739" s="224"/>
      <c r="G2739"/>
      <c r="H2739"/>
      <c r="I2739" s="225"/>
      <c r="J2739" s="226"/>
      <c r="K2739"/>
      <c r="L2739"/>
      <c r="M2739"/>
      <c r="N2739"/>
      <c r="O2739" s="224"/>
      <c r="P2739"/>
      <c r="Q2739"/>
      <c r="R2739"/>
      <c r="S2739"/>
      <c r="T2739"/>
      <c r="U2739"/>
      <c r="V2739"/>
      <c r="W2739"/>
      <c r="Z2739"/>
      <c r="AC2739" s="228"/>
      <c r="AD2739"/>
    </row>
    <row r="2740" spans="1:30" ht="27.75" x14ac:dyDescent="0.2">
      <c r="A2740" s="222"/>
      <c r="B2740" s="223"/>
      <c r="C2740" s="223"/>
      <c r="D2740" s="223"/>
      <c r="E2740"/>
      <c r="F2740" s="224"/>
      <c r="G2740"/>
      <c r="H2740"/>
      <c r="I2740" s="225"/>
      <c r="J2740" s="226"/>
      <c r="K2740"/>
      <c r="L2740"/>
      <c r="M2740"/>
      <c r="N2740"/>
      <c r="O2740" s="224"/>
      <c r="P2740"/>
      <c r="Q2740"/>
      <c r="R2740"/>
      <c r="S2740"/>
      <c r="T2740"/>
      <c r="U2740"/>
      <c r="V2740"/>
      <c r="W2740"/>
      <c r="Z2740"/>
      <c r="AC2740" s="228"/>
      <c r="AD2740"/>
    </row>
    <row r="2741" spans="1:30" ht="27.75" x14ac:dyDescent="0.2">
      <c r="A2741" s="222"/>
      <c r="B2741" s="223"/>
      <c r="C2741" s="223"/>
      <c r="D2741" s="223"/>
      <c r="E2741"/>
      <c r="F2741" s="224"/>
      <c r="G2741"/>
      <c r="H2741"/>
      <c r="I2741" s="225"/>
      <c r="J2741" s="226"/>
      <c r="K2741"/>
      <c r="L2741"/>
      <c r="M2741"/>
      <c r="N2741"/>
      <c r="O2741" s="224"/>
      <c r="P2741"/>
      <c r="Q2741"/>
      <c r="R2741"/>
      <c r="S2741"/>
      <c r="T2741"/>
      <c r="U2741"/>
      <c r="V2741"/>
      <c r="W2741"/>
      <c r="Z2741"/>
      <c r="AC2741" s="228"/>
      <c r="AD2741"/>
    </row>
    <row r="2742" spans="1:30" ht="27.75" x14ac:dyDescent="0.2">
      <c r="A2742" s="222"/>
      <c r="B2742" s="223"/>
      <c r="C2742" s="223"/>
      <c r="D2742" s="223"/>
      <c r="E2742"/>
      <c r="F2742" s="224"/>
      <c r="G2742"/>
      <c r="H2742"/>
      <c r="I2742" s="225"/>
      <c r="J2742" s="226"/>
      <c r="K2742"/>
      <c r="L2742"/>
      <c r="M2742"/>
      <c r="N2742"/>
      <c r="O2742" s="224"/>
      <c r="P2742"/>
      <c r="Q2742"/>
      <c r="R2742"/>
      <c r="S2742"/>
      <c r="T2742"/>
      <c r="U2742"/>
      <c r="V2742"/>
      <c r="W2742"/>
      <c r="Z2742"/>
      <c r="AC2742" s="228"/>
      <c r="AD2742"/>
    </row>
    <row r="2743" spans="1:30" ht="27.75" x14ac:dyDescent="0.2">
      <c r="A2743" s="222"/>
      <c r="B2743" s="223"/>
      <c r="C2743" s="223"/>
      <c r="D2743" s="223"/>
      <c r="E2743"/>
      <c r="F2743" s="224"/>
      <c r="G2743"/>
      <c r="H2743"/>
      <c r="I2743" s="225"/>
      <c r="J2743" s="226"/>
      <c r="K2743"/>
      <c r="L2743"/>
      <c r="M2743"/>
      <c r="N2743"/>
      <c r="O2743" s="224"/>
      <c r="P2743"/>
      <c r="Q2743"/>
      <c r="R2743"/>
      <c r="S2743"/>
      <c r="T2743"/>
      <c r="U2743"/>
      <c r="V2743"/>
      <c r="W2743"/>
      <c r="Z2743"/>
      <c r="AC2743" s="228"/>
      <c r="AD2743"/>
    </row>
    <row r="2744" spans="1:30" ht="27.75" x14ac:dyDescent="0.2">
      <c r="A2744" s="222"/>
      <c r="B2744" s="223"/>
      <c r="C2744" s="223"/>
      <c r="D2744" s="223"/>
      <c r="E2744"/>
      <c r="F2744" s="224"/>
      <c r="G2744"/>
      <c r="H2744"/>
      <c r="I2744" s="225"/>
      <c r="J2744" s="226"/>
      <c r="K2744"/>
      <c r="L2744"/>
      <c r="M2744"/>
      <c r="N2744"/>
      <c r="O2744" s="224"/>
      <c r="P2744"/>
      <c r="Q2744"/>
      <c r="R2744"/>
      <c r="S2744"/>
      <c r="T2744"/>
      <c r="U2744"/>
      <c r="V2744"/>
      <c r="W2744"/>
      <c r="Z2744"/>
      <c r="AC2744" s="228"/>
      <c r="AD2744"/>
    </row>
    <row r="2745" spans="1:30" ht="27.75" x14ac:dyDescent="0.2">
      <c r="A2745" s="222"/>
      <c r="B2745" s="223"/>
      <c r="C2745" s="223"/>
      <c r="D2745" s="223"/>
      <c r="E2745"/>
      <c r="F2745" s="224"/>
      <c r="G2745"/>
      <c r="H2745"/>
      <c r="I2745" s="225"/>
      <c r="J2745" s="226"/>
      <c r="K2745"/>
      <c r="L2745"/>
      <c r="M2745"/>
      <c r="N2745"/>
      <c r="O2745" s="224"/>
      <c r="P2745"/>
      <c r="Q2745"/>
      <c r="R2745"/>
      <c r="S2745"/>
      <c r="T2745"/>
      <c r="U2745"/>
      <c r="V2745"/>
      <c r="W2745"/>
      <c r="Z2745"/>
      <c r="AC2745" s="228"/>
      <c r="AD2745"/>
    </row>
    <row r="2746" spans="1:30" ht="27.75" x14ac:dyDescent="0.2">
      <c r="A2746" s="222"/>
      <c r="B2746" s="223"/>
      <c r="C2746" s="223"/>
      <c r="D2746" s="223"/>
      <c r="E2746"/>
      <c r="F2746" s="224"/>
      <c r="G2746"/>
      <c r="H2746"/>
      <c r="I2746" s="225"/>
      <c r="J2746" s="226"/>
      <c r="K2746"/>
      <c r="L2746"/>
      <c r="M2746"/>
      <c r="N2746"/>
      <c r="O2746" s="224"/>
      <c r="P2746"/>
      <c r="Q2746"/>
      <c r="R2746"/>
      <c r="S2746"/>
      <c r="T2746"/>
      <c r="U2746"/>
      <c r="V2746"/>
      <c r="W2746"/>
      <c r="Z2746"/>
      <c r="AC2746" s="228"/>
      <c r="AD2746"/>
    </row>
    <row r="2747" spans="1:30" ht="27.75" x14ac:dyDescent="0.2">
      <c r="A2747" s="222"/>
      <c r="B2747" s="223"/>
      <c r="C2747" s="223"/>
      <c r="D2747" s="223"/>
      <c r="E2747"/>
      <c r="F2747" s="224"/>
      <c r="G2747"/>
      <c r="H2747"/>
      <c r="I2747" s="225"/>
      <c r="J2747" s="226"/>
      <c r="K2747"/>
      <c r="L2747"/>
      <c r="M2747"/>
      <c r="N2747"/>
      <c r="O2747" s="224"/>
      <c r="P2747"/>
      <c r="Q2747"/>
      <c r="R2747"/>
      <c r="S2747"/>
      <c r="T2747"/>
      <c r="U2747"/>
      <c r="V2747"/>
      <c r="W2747"/>
      <c r="Z2747"/>
      <c r="AC2747" s="228"/>
      <c r="AD2747"/>
    </row>
    <row r="2748" spans="1:30" ht="27.75" x14ac:dyDescent="0.2">
      <c r="A2748" s="222"/>
      <c r="B2748" s="223"/>
      <c r="C2748" s="223"/>
      <c r="D2748" s="223"/>
      <c r="E2748"/>
      <c r="F2748" s="224"/>
      <c r="G2748"/>
      <c r="H2748"/>
      <c r="I2748" s="225"/>
      <c r="J2748" s="226"/>
      <c r="K2748"/>
      <c r="L2748"/>
      <c r="M2748"/>
      <c r="N2748"/>
      <c r="O2748" s="224"/>
      <c r="P2748"/>
      <c r="Q2748"/>
      <c r="R2748"/>
      <c r="S2748"/>
      <c r="T2748"/>
      <c r="U2748"/>
      <c r="V2748"/>
      <c r="W2748"/>
      <c r="Z2748"/>
      <c r="AC2748" s="228"/>
      <c r="AD2748"/>
    </row>
    <row r="2749" spans="1:30" ht="27.75" x14ac:dyDescent="0.2">
      <c r="A2749" s="222"/>
      <c r="B2749" s="223"/>
      <c r="C2749" s="223"/>
      <c r="D2749" s="223"/>
      <c r="E2749"/>
      <c r="F2749" s="224"/>
      <c r="G2749"/>
      <c r="H2749"/>
      <c r="I2749" s="225"/>
      <c r="J2749" s="226"/>
      <c r="K2749"/>
      <c r="L2749"/>
      <c r="M2749"/>
      <c r="N2749"/>
      <c r="O2749" s="224"/>
      <c r="P2749"/>
      <c r="Q2749"/>
      <c r="R2749"/>
      <c r="S2749"/>
      <c r="T2749"/>
      <c r="U2749"/>
      <c r="V2749"/>
      <c r="W2749"/>
      <c r="Z2749"/>
      <c r="AC2749" s="228"/>
      <c r="AD2749"/>
    </row>
    <row r="2750" spans="1:30" ht="27.75" x14ac:dyDescent="0.2">
      <c r="A2750" s="222"/>
      <c r="B2750" s="223"/>
      <c r="C2750" s="223"/>
      <c r="D2750" s="223"/>
      <c r="E2750"/>
      <c r="F2750" s="224"/>
      <c r="G2750"/>
      <c r="H2750"/>
      <c r="I2750" s="225"/>
      <c r="J2750" s="226"/>
      <c r="K2750"/>
      <c r="L2750"/>
      <c r="M2750"/>
      <c r="N2750"/>
      <c r="O2750" s="224"/>
      <c r="P2750"/>
      <c r="Q2750"/>
      <c r="R2750"/>
      <c r="S2750"/>
      <c r="T2750"/>
      <c r="U2750"/>
      <c r="V2750"/>
      <c r="W2750"/>
      <c r="Z2750"/>
      <c r="AC2750" s="227"/>
      <c r="AD2750"/>
    </row>
    <row r="2751" spans="1:30" ht="27.75" x14ac:dyDescent="0.2">
      <c r="A2751" s="222"/>
      <c r="B2751" s="223"/>
      <c r="C2751" s="223"/>
      <c r="D2751" s="223"/>
      <c r="E2751"/>
      <c r="F2751" s="224"/>
      <c r="G2751"/>
      <c r="H2751"/>
      <c r="I2751" s="225"/>
      <c r="J2751" s="226"/>
      <c r="K2751"/>
      <c r="L2751"/>
      <c r="M2751"/>
      <c r="N2751"/>
      <c r="O2751" s="224"/>
      <c r="P2751"/>
      <c r="Q2751"/>
      <c r="R2751"/>
      <c r="S2751"/>
      <c r="T2751"/>
      <c r="U2751"/>
      <c r="V2751"/>
      <c r="W2751"/>
      <c r="Z2751"/>
      <c r="AC2751" s="228"/>
      <c r="AD2751"/>
    </row>
    <row r="2752" spans="1:30" ht="27.75" x14ac:dyDescent="0.2">
      <c r="A2752" s="222"/>
      <c r="B2752" s="223"/>
      <c r="C2752" s="223"/>
      <c r="D2752" s="223"/>
      <c r="E2752"/>
      <c r="F2752" s="224"/>
      <c r="G2752"/>
      <c r="H2752"/>
      <c r="I2752" s="225"/>
      <c r="J2752" s="226"/>
      <c r="K2752"/>
      <c r="L2752"/>
      <c r="M2752"/>
      <c r="N2752"/>
      <c r="O2752" s="224"/>
      <c r="P2752"/>
      <c r="Q2752"/>
      <c r="R2752"/>
      <c r="S2752"/>
      <c r="T2752"/>
      <c r="U2752"/>
      <c r="V2752"/>
      <c r="W2752"/>
      <c r="Z2752"/>
      <c r="AC2752" s="228"/>
      <c r="AD2752"/>
    </row>
    <row r="2753" spans="1:30" ht="27.75" x14ac:dyDescent="0.2">
      <c r="A2753" s="222"/>
      <c r="B2753" s="223"/>
      <c r="C2753" s="223"/>
      <c r="D2753" s="223"/>
      <c r="E2753"/>
      <c r="F2753" s="224"/>
      <c r="G2753"/>
      <c r="H2753"/>
      <c r="I2753" s="225"/>
      <c r="J2753" s="226"/>
      <c r="K2753"/>
      <c r="L2753"/>
      <c r="M2753"/>
      <c r="N2753"/>
      <c r="O2753" s="224"/>
      <c r="P2753"/>
      <c r="Q2753"/>
      <c r="R2753"/>
      <c r="S2753"/>
      <c r="T2753"/>
      <c r="U2753"/>
      <c r="V2753"/>
      <c r="W2753"/>
      <c r="Z2753"/>
      <c r="AC2753" s="228"/>
      <c r="AD2753"/>
    </row>
    <row r="2754" spans="1:30" ht="27.75" x14ac:dyDescent="0.2">
      <c r="A2754" s="222"/>
      <c r="B2754" s="223"/>
      <c r="C2754" s="223"/>
      <c r="D2754" s="223"/>
      <c r="E2754"/>
      <c r="F2754" s="224"/>
      <c r="G2754"/>
      <c r="H2754"/>
      <c r="I2754" s="225"/>
      <c r="J2754" s="226"/>
      <c r="K2754"/>
      <c r="L2754"/>
      <c r="M2754"/>
      <c r="N2754"/>
      <c r="O2754" s="224"/>
      <c r="P2754"/>
      <c r="Q2754"/>
      <c r="R2754"/>
      <c r="S2754"/>
      <c r="T2754"/>
      <c r="U2754"/>
      <c r="V2754"/>
      <c r="W2754"/>
      <c r="Z2754"/>
      <c r="AC2754" s="228"/>
      <c r="AD2754"/>
    </row>
    <row r="2755" spans="1:30" ht="27.75" x14ac:dyDescent="0.2">
      <c r="A2755" s="222"/>
      <c r="B2755" s="223"/>
      <c r="C2755" s="223"/>
      <c r="D2755" s="223"/>
      <c r="E2755"/>
      <c r="F2755" s="224"/>
      <c r="G2755"/>
      <c r="H2755"/>
      <c r="I2755" s="225"/>
      <c r="J2755" s="226"/>
      <c r="K2755"/>
      <c r="L2755"/>
      <c r="M2755"/>
      <c r="N2755"/>
      <c r="O2755" s="224"/>
      <c r="P2755"/>
      <c r="Q2755"/>
      <c r="R2755"/>
      <c r="S2755"/>
      <c r="T2755"/>
      <c r="U2755"/>
      <c r="V2755"/>
      <c r="W2755"/>
      <c r="Z2755"/>
      <c r="AC2755" s="228"/>
      <c r="AD2755"/>
    </row>
    <row r="2756" spans="1:30" ht="27.75" x14ac:dyDescent="0.2">
      <c r="A2756" s="222"/>
      <c r="B2756" s="223"/>
      <c r="C2756" s="223"/>
      <c r="D2756" s="223"/>
      <c r="E2756"/>
      <c r="F2756" s="224"/>
      <c r="G2756"/>
      <c r="H2756"/>
      <c r="I2756" s="225"/>
      <c r="J2756" s="226"/>
      <c r="K2756"/>
      <c r="L2756"/>
      <c r="M2756"/>
      <c r="N2756"/>
      <c r="O2756" s="224"/>
      <c r="P2756"/>
      <c r="Q2756"/>
      <c r="R2756"/>
      <c r="S2756"/>
      <c r="T2756"/>
      <c r="U2756"/>
      <c r="V2756"/>
      <c r="W2756"/>
      <c r="Z2756"/>
      <c r="AC2756" s="228"/>
      <c r="AD2756"/>
    </row>
    <row r="2757" spans="1:30" ht="27.75" x14ac:dyDescent="0.2">
      <c r="A2757" s="222"/>
      <c r="B2757" s="223"/>
      <c r="C2757" s="223"/>
      <c r="D2757" s="223"/>
      <c r="E2757"/>
      <c r="F2757" s="224"/>
      <c r="G2757"/>
      <c r="H2757"/>
      <c r="I2757" s="225"/>
      <c r="J2757" s="226"/>
      <c r="K2757"/>
      <c r="L2757"/>
      <c r="M2757"/>
      <c r="N2757"/>
      <c r="O2757" s="224"/>
      <c r="P2757"/>
      <c r="Q2757"/>
      <c r="R2757"/>
      <c r="S2757"/>
      <c r="T2757"/>
      <c r="U2757"/>
      <c r="V2757"/>
      <c r="W2757"/>
      <c r="Z2757"/>
      <c r="AC2757" s="228"/>
      <c r="AD2757"/>
    </row>
    <row r="2758" spans="1:30" ht="27.75" x14ac:dyDescent="0.2">
      <c r="A2758" s="222"/>
      <c r="B2758" s="223"/>
      <c r="C2758" s="223"/>
      <c r="D2758" s="223"/>
      <c r="E2758"/>
      <c r="F2758" s="224"/>
      <c r="G2758"/>
      <c r="H2758"/>
      <c r="I2758" s="225"/>
      <c r="J2758" s="226"/>
      <c r="K2758"/>
      <c r="L2758"/>
      <c r="M2758"/>
      <c r="N2758"/>
      <c r="O2758" s="224"/>
      <c r="P2758"/>
      <c r="Q2758"/>
      <c r="R2758"/>
      <c r="S2758"/>
      <c r="T2758"/>
      <c r="U2758"/>
      <c r="V2758"/>
      <c r="W2758"/>
      <c r="Z2758"/>
      <c r="AC2758" s="228"/>
      <c r="AD2758"/>
    </row>
    <row r="2759" spans="1:30" ht="27.75" x14ac:dyDescent="0.2">
      <c r="A2759" s="222"/>
      <c r="B2759" s="223"/>
      <c r="C2759" s="223"/>
      <c r="D2759" s="223"/>
      <c r="E2759"/>
      <c r="F2759" s="224"/>
      <c r="G2759"/>
      <c r="H2759"/>
      <c r="I2759" s="225"/>
      <c r="J2759" s="226"/>
      <c r="K2759"/>
      <c r="L2759"/>
      <c r="M2759"/>
      <c r="N2759"/>
      <c r="O2759" s="224"/>
      <c r="P2759"/>
      <c r="Q2759"/>
      <c r="R2759"/>
      <c r="S2759"/>
      <c r="T2759"/>
      <c r="U2759"/>
      <c r="V2759"/>
      <c r="W2759"/>
      <c r="Z2759"/>
      <c r="AC2759" s="228"/>
      <c r="AD2759"/>
    </row>
    <row r="2760" spans="1:30" ht="27.75" x14ac:dyDescent="0.2">
      <c r="A2760" s="222"/>
      <c r="B2760" s="223"/>
      <c r="C2760" s="223"/>
      <c r="D2760" s="223"/>
      <c r="E2760"/>
      <c r="F2760" s="224"/>
      <c r="G2760"/>
      <c r="H2760"/>
      <c r="I2760" s="225"/>
      <c r="J2760" s="226"/>
      <c r="K2760"/>
      <c r="L2760"/>
      <c r="M2760"/>
      <c r="N2760"/>
      <c r="O2760" s="224"/>
      <c r="P2760"/>
      <c r="Q2760"/>
      <c r="R2760"/>
      <c r="S2760"/>
      <c r="T2760"/>
      <c r="U2760"/>
      <c r="V2760"/>
      <c r="W2760"/>
      <c r="Z2760"/>
      <c r="AC2760" s="228"/>
      <c r="AD2760"/>
    </row>
    <row r="2761" spans="1:30" ht="27.75" x14ac:dyDescent="0.2">
      <c r="A2761" s="222"/>
      <c r="B2761" s="223"/>
      <c r="C2761" s="223"/>
      <c r="D2761" s="223"/>
      <c r="E2761"/>
      <c r="F2761" s="224"/>
      <c r="G2761"/>
      <c r="H2761"/>
      <c r="I2761" s="225"/>
      <c r="J2761" s="226"/>
      <c r="K2761"/>
      <c r="L2761"/>
      <c r="M2761"/>
      <c r="N2761"/>
      <c r="O2761" s="224"/>
      <c r="P2761"/>
      <c r="Q2761"/>
      <c r="R2761"/>
      <c r="S2761"/>
      <c r="T2761"/>
      <c r="U2761"/>
      <c r="V2761"/>
      <c r="W2761"/>
      <c r="Z2761"/>
      <c r="AC2761" s="228"/>
      <c r="AD2761"/>
    </row>
    <row r="2762" spans="1:30" ht="27.75" x14ac:dyDescent="0.2">
      <c r="A2762" s="222"/>
      <c r="B2762" s="223"/>
      <c r="C2762" s="223"/>
      <c r="D2762" s="223"/>
      <c r="E2762"/>
      <c r="F2762" s="224"/>
      <c r="G2762"/>
      <c r="H2762"/>
      <c r="I2762" s="225"/>
      <c r="J2762" s="226"/>
      <c r="K2762"/>
      <c r="L2762"/>
      <c r="M2762"/>
      <c r="N2762"/>
      <c r="O2762" s="224"/>
      <c r="P2762"/>
      <c r="Q2762"/>
      <c r="R2762"/>
      <c r="S2762"/>
      <c r="T2762"/>
      <c r="U2762"/>
      <c r="V2762"/>
      <c r="W2762"/>
      <c r="Z2762"/>
      <c r="AC2762" s="228"/>
      <c r="AD2762"/>
    </row>
    <row r="2763" spans="1:30" ht="27.75" x14ac:dyDescent="0.2">
      <c r="A2763" s="222"/>
      <c r="B2763" s="223"/>
      <c r="C2763" s="223"/>
      <c r="D2763" s="223"/>
      <c r="E2763"/>
      <c r="F2763" s="224"/>
      <c r="G2763"/>
      <c r="H2763"/>
      <c r="I2763" s="225"/>
      <c r="J2763" s="226"/>
      <c r="K2763"/>
      <c r="L2763"/>
      <c r="M2763"/>
      <c r="N2763"/>
      <c r="O2763" s="224"/>
      <c r="P2763"/>
      <c r="Q2763"/>
      <c r="R2763"/>
      <c r="S2763"/>
      <c r="T2763"/>
      <c r="U2763"/>
      <c r="V2763"/>
      <c r="W2763"/>
      <c r="Z2763"/>
      <c r="AC2763" s="228"/>
      <c r="AD2763"/>
    </row>
    <row r="2764" spans="1:30" ht="27.75" x14ac:dyDescent="0.2">
      <c r="A2764" s="222"/>
      <c r="B2764" s="223"/>
      <c r="C2764" s="223"/>
      <c r="D2764" s="223"/>
      <c r="E2764"/>
      <c r="F2764" s="224"/>
      <c r="G2764"/>
      <c r="H2764"/>
      <c r="I2764" s="225"/>
      <c r="J2764" s="226"/>
      <c r="K2764"/>
      <c r="L2764"/>
      <c r="M2764"/>
      <c r="N2764"/>
      <c r="O2764" s="224"/>
      <c r="P2764"/>
      <c r="Q2764"/>
      <c r="R2764"/>
      <c r="S2764"/>
      <c r="T2764"/>
      <c r="U2764"/>
      <c r="V2764"/>
      <c r="W2764"/>
      <c r="Z2764"/>
      <c r="AC2764" s="228"/>
      <c r="AD2764"/>
    </row>
    <row r="2765" spans="1:30" ht="27.75" x14ac:dyDescent="0.2">
      <c r="A2765" s="222"/>
      <c r="B2765" s="223"/>
      <c r="C2765" s="223"/>
      <c r="D2765" s="223"/>
      <c r="E2765"/>
      <c r="F2765" s="224"/>
      <c r="G2765"/>
      <c r="H2765"/>
      <c r="I2765" s="225"/>
      <c r="J2765" s="226"/>
      <c r="K2765"/>
      <c r="L2765"/>
      <c r="M2765"/>
      <c r="N2765"/>
      <c r="O2765" s="224"/>
      <c r="P2765"/>
      <c r="Q2765"/>
      <c r="R2765"/>
      <c r="S2765"/>
      <c r="T2765"/>
      <c r="U2765"/>
      <c r="V2765"/>
      <c r="W2765"/>
      <c r="Z2765"/>
      <c r="AC2765" s="228"/>
      <c r="AD2765"/>
    </row>
    <row r="2766" spans="1:30" ht="27.75" x14ac:dyDescent="0.2">
      <c r="A2766" s="222"/>
      <c r="B2766" s="223"/>
      <c r="C2766" s="223"/>
      <c r="D2766" s="223"/>
      <c r="E2766"/>
      <c r="F2766" s="224"/>
      <c r="G2766"/>
      <c r="H2766"/>
      <c r="I2766" s="225"/>
      <c r="J2766" s="226"/>
      <c r="K2766"/>
      <c r="L2766"/>
      <c r="M2766"/>
      <c r="N2766"/>
      <c r="O2766" s="224"/>
      <c r="P2766"/>
      <c r="Q2766"/>
      <c r="R2766"/>
      <c r="S2766"/>
      <c r="T2766"/>
      <c r="U2766"/>
      <c r="V2766"/>
      <c r="W2766"/>
      <c r="Z2766"/>
      <c r="AC2766" s="228"/>
      <c r="AD2766"/>
    </row>
    <row r="2767" spans="1:30" ht="27.75" x14ac:dyDescent="0.2">
      <c r="A2767" s="222"/>
      <c r="B2767" s="223"/>
      <c r="C2767" s="223"/>
      <c r="D2767" s="223"/>
      <c r="E2767"/>
      <c r="F2767" s="224"/>
      <c r="G2767"/>
      <c r="H2767"/>
      <c r="I2767" s="225"/>
      <c r="J2767" s="226"/>
      <c r="K2767"/>
      <c r="L2767"/>
      <c r="M2767"/>
      <c r="N2767"/>
      <c r="O2767" s="224"/>
      <c r="P2767"/>
      <c r="Q2767"/>
      <c r="R2767"/>
      <c r="S2767"/>
      <c r="T2767"/>
      <c r="U2767"/>
      <c r="V2767"/>
      <c r="W2767"/>
      <c r="Z2767"/>
      <c r="AC2767" s="228"/>
      <c r="AD2767"/>
    </row>
    <row r="2768" spans="1:30" ht="27.75" x14ac:dyDescent="0.2">
      <c r="A2768" s="222"/>
      <c r="B2768" s="223"/>
      <c r="C2768" s="223"/>
      <c r="D2768" s="223"/>
      <c r="E2768"/>
      <c r="F2768" s="224"/>
      <c r="G2768"/>
      <c r="H2768"/>
      <c r="I2768" s="225"/>
      <c r="J2768" s="226"/>
      <c r="K2768"/>
      <c r="L2768"/>
      <c r="M2768"/>
      <c r="N2768"/>
      <c r="O2768" s="224"/>
      <c r="P2768"/>
      <c r="Q2768"/>
      <c r="R2768"/>
      <c r="S2768"/>
      <c r="T2768"/>
      <c r="U2768"/>
      <c r="V2768"/>
      <c r="W2768"/>
      <c r="Z2768"/>
      <c r="AC2768" s="228"/>
      <c r="AD2768"/>
    </row>
    <row r="2769" spans="1:30" ht="27.75" x14ac:dyDescent="0.2">
      <c r="A2769" s="222"/>
      <c r="B2769" s="223"/>
      <c r="C2769" s="223"/>
      <c r="D2769" s="223"/>
      <c r="E2769"/>
      <c r="F2769" s="224"/>
      <c r="G2769"/>
      <c r="H2769"/>
      <c r="I2769" s="225"/>
      <c r="J2769" s="226"/>
      <c r="K2769"/>
      <c r="L2769"/>
      <c r="M2769"/>
      <c r="N2769"/>
      <c r="O2769" s="224"/>
      <c r="P2769"/>
      <c r="Q2769"/>
      <c r="R2769"/>
      <c r="S2769"/>
      <c r="T2769"/>
      <c r="U2769"/>
      <c r="V2769"/>
      <c r="W2769"/>
      <c r="Z2769"/>
      <c r="AC2769" s="228"/>
      <c r="AD2769"/>
    </row>
    <row r="2770" spans="1:30" ht="27.75" x14ac:dyDescent="0.2">
      <c r="A2770" s="222"/>
      <c r="B2770" s="223"/>
      <c r="C2770" s="223"/>
      <c r="D2770" s="223"/>
      <c r="E2770"/>
      <c r="F2770" s="224"/>
      <c r="G2770"/>
      <c r="H2770"/>
      <c r="I2770" s="225"/>
      <c r="J2770" s="226"/>
      <c r="K2770"/>
      <c r="L2770"/>
      <c r="M2770"/>
      <c r="N2770"/>
      <c r="O2770" s="224"/>
      <c r="P2770"/>
      <c r="Q2770"/>
      <c r="R2770"/>
      <c r="S2770"/>
      <c r="T2770"/>
      <c r="U2770"/>
      <c r="V2770"/>
      <c r="W2770"/>
      <c r="Z2770"/>
      <c r="AC2770" s="228"/>
      <c r="AD2770"/>
    </row>
    <row r="2771" spans="1:30" ht="27.75" x14ac:dyDescent="0.2">
      <c r="A2771" s="222"/>
      <c r="B2771" s="223"/>
      <c r="C2771" s="223"/>
      <c r="D2771" s="223"/>
      <c r="E2771"/>
      <c r="F2771" s="224"/>
      <c r="G2771"/>
      <c r="H2771"/>
      <c r="I2771" s="225"/>
      <c r="J2771" s="226"/>
      <c r="K2771"/>
      <c r="L2771"/>
      <c r="M2771"/>
      <c r="N2771"/>
      <c r="O2771" s="224"/>
      <c r="P2771"/>
      <c r="Q2771"/>
      <c r="R2771"/>
      <c r="S2771"/>
      <c r="T2771"/>
      <c r="U2771"/>
      <c r="V2771"/>
      <c r="W2771"/>
      <c r="Z2771"/>
      <c r="AC2771" s="228"/>
      <c r="AD2771"/>
    </row>
    <row r="2772" spans="1:30" ht="27.75" x14ac:dyDescent="0.2">
      <c r="A2772" s="222"/>
      <c r="B2772" s="223"/>
      <c r="C2772" s="223"/>
      <c r="D2772" s="223"/>
      <c r="E2772"/>
      <c r="F2772" s="224"/>
      <c r="G2772"/>
      <c r="H2772"/>
      <c r="I2772" s="225"/>
      <c r="J2772" s="226"/>
      <c r="K2772"/>
      <c r="L2772"/>
      <c r="M2772"/>
      <c r="N2772"/>
      <c r="O2772" s="224"/>
      <c r="P2772"/>
      <c r="Q2772"/>
      <c r="R2772"/>
      <c r="S2772"/>
      <c r="T2772"/>
      <c r="U2772"/>
      <c r="V2772"/>
      <c r="W2772"/>
      <c r="Z2772"/>
      <c r="AC2772" s="228"/>
      <c r="AD2772"/>
    </row>
    <row r="2773" spans="1:30" ht="27.75" x14ac:dyDescent="0.2">
      <c r="A2773" s="222"/>
      <c r="B2773" s="223"/>
      <c r="C2773" s="223"/>
      <c r="D2773" s="223"/>
      <c r="E2773"/>
      <c r="F2773" s="224"/>
      <c r="G2773"/>
      <c r="H2773"/>
      <c r="I2773" s="225"/>
      <c r="J2773" s="226"/>
      <c r="K2773"/>
      <c r="L2773"/>
      <c r="M2773"/>
      <c r="N2773"/>
      <c r="O2773" s="224"/>
      <c r="P2773"/>
      <c r="Q2773"/>
      <c r="R2773"/>
      <c r="S2773"/>
      <c r="T2773"/>
      <c r="U2773"/>
      <c r="V2773"/>
      <c r="W2773"/>
      <c r="Z2773"/>
      <c r="AC2773" s="228"/>
      <c r="AD2773"/>
    </row>
    <row r="2774" spans="1:30" ht="27.75" x14ac:dyDescent="0.2">
      <c r="A2774" s="222"/>
      <c r="B2774" s="223"/>
      <c r="C2774" s="223"/>
      <c r="D2774" s="223"/>
      <c r="E2774"/>
      <c r="F2774" s="224"/>
      <c r="G2774"/>
      <c r="H2774"/>
      <c r="I2774" s="225"/>
      <c r="J2774" s="226"/>
      <c r="K2774"/>
      <c r="L2774"/>
      <c r="M2774"/>
      <c r="N2774"/>
      <c r="O2774" s="224"/>
      <c r="P2774"/>
      <c r="Q2774"/>
      <c r="R2774"/>
      <c r="S2774"/>
      <c r="T2774"/>
      <c r="U2774"/>
      <c r="V2774"/>
      <c r="W2774"/>
      <c r="Z2774"/>
      <c r="AC2774" s="228"/>
      <c r="AD2774"/>
    </row>
    <row r="2775" spans="1:30" ht="27.75" x14ac:dyDescent="0.2">
      <c r="A2775" s="222"/>
      <c r="B2775" s="223"/>
      <c r="C2775" s="223"/>
      <c r="D2775" s="223"/>
      <c r="E2775"/>
      <c r="F2775" s="224"/>
      <c r="G2775"/>
      <c r="H2775"/>
      <c r="I2775" s="225"/>
      <c r="J2775" s="226"/>
      <c r="K2775"/>
      <c r="L2775"/>
      <c r="M2775"/>
      <c r="N2775"/>
      <c r="O2775" s="224"/>
      <c r="P2775"/>
      <c r="Q2775"/>
      <c r="R2775"/>
      <c r="S2775"/>
      <c r="T2775"/>
      <c r="U2775"/>
      <c r="V2775"/>
      <c r="W2775"/>
      <c r="Z2775"/>
      <c r="AC2775" s="228"/>
      <c r="AD2775"/>
    </row>
    <row r="2776" spans="1:30" ht="27.75" x14ac:dyDescent="0.2">
      <c r="A2776" s="222"/>
      <c r="B2776" s="223"/>
      <c r="C2776" s="223"/>
      <c r="D2776" s="223"/>
      <c r="E2776"/>
      <c r="F2776" s="224"/>
      <c r="G2776"/>
      <c r="H2776"/>
      <c r="I2776" s="225"/>
      <c r="J2776" s="226"/>
      <c r="K2776"/>
      <c r="L2776"/>
      <c r="M2776"/>
      <c r="N2776"/>
      <c r="O2776" s="224"/>
      <c r="P2776"/>
      <c r="Q2776"/>
      <c r="R2776"/>
      <c r="S2776"/>
      <c r="T2776"/>
      <c r="U2776"/>
      <c r="V2776"/>
      <c r="W2776"/>
      <c r="Z2776"/>
      <c r="AC2776" s="228"/>
      <c r="AD2776"/>
    </row>
    <row r="2777" spans="1:30" ht="27.75" x14ac:dyDescent="0.2">
      <c r="A2777" s="222"/>
      <c r="B2777" s="223"/>
      <c r="C2777" s="223"/>
      <c r="D2777" s="223"/>
      <c r="E2777"/>
      <c r="F2777" s="224"/>
      <c r="G2777"/>
      <c r="H2777"/>
      <c r="I2777" s="225"/>
      <c r="J2777" s="226"/>
      <c r="K2777"/>
      <c r="L2777"/>
      <c r="M2777"/>
      <c r="N2777"/>
      <c r="O2777" s="224"/>
      <c r="P2777"/>
      <c r="Q2777"/>
      <c r="R2777"/>
      <c r="S2777"/>
      <c r="T2777"/>
      <c r="U2777"/>
      <c r="V2777"/>
      <c r="W2777"/>
      <c r="Z2777"/>
      <c r="AC2777" s="228"/>
      <c r="AD2777"/>
    </row>
    <row r="2778" spans="1:30" ht="27.75" x14ac:dyDescent="0.2">
      <c r="A2778" s="222"/>
      <c r="B2778" s="223"/>
      <c r="C2778" s="223"/>
      <c r="D2778" s="223"/>
      <c r="E2778"/>
      <c r="F2778" s="224"/>
      <c r="G2778"/>
      <c r="H2778"/>
      <c r="I2778" s="225"/>
      <c r="J2778" s="226"/>
      <c r="K2778"/>
      <c r="L2778"/>
      <c r="M2778"/>
      <c r="N2778"/>
      <c r="O2778" s="224"/>
      <c r="P2778"/>
      <c r="Q2778"/>
      <c r="R2778"/>
      <c r="S2778"/>
      <c r="T2778"/>
      <c r="U2778"/>
      <c r="V2778"/>
      <c r="W2778"/>
      <c r="Z2778"/>
      <c r="AC2778" s="228"/>
      <c r="AD2778"/>
    </row>
    <row r="2779" spans="1:30" ht="27.75" x14ac:dyDescent="0.2">
      <c r="A2779" s="222"/>
      <c r="B2779" s="223"/>
      <c r="C2779" s="223"/>
      <c r="D2779" s="223"/>
      <c r="E2779"/>
      <c r="F2779" s="224"/>
      <c r="G2779"/>
      <c r="H2779"/>
      <c r="I2779" s="225"/>
      <c r="J2779" s="226"/>
      <c r="K2779"/>
      <c r="L2779"/>
      <c r="M2779"/>
      <c r="N2779"/>
      <c r="O2779" s="224"/>
      <c r="P2779"/>
      <c r="Q2779"/>
      <c r="R2779"/>
      <c r="S2779"/>
      <c r="T2779"/>
      <c r="U2779"/>
      <c r="V2779"/>
      <c r="W2779"/>
      <c r="Z2779"/>
      <c r="AC2779" s="228"/>
      <c r="AD2779"/>
    </row>
    <row r="2780" spans="1:30" ht="27.75" x14ac:dyDescent="0.2">
      <c r="A2780" s="222"/>
      <c r="B2780" s="223"/>
      <c r="C2780" s="223"/>
      <c r="D2780" s="223"/>
      <c r="E2780"/>
      <c r="F2780" s="224"/>
      <c r="G2780"/>
      <c r="H2780"/>
      <c r="I2780" s="225"/>
      <c r="J2780" s="226"/>
      <c r="K2780"/>
      <c r="L2780"/>
      <c r="M2780"/>
      <c r="N2780"/>
      <c r="O2780" s="224"/>
      <c r="P2780"/>
      <c r="Q2780"/>
      <c r="R2780"/>
      <c r="S2780"/>
      <c r="T2780"/>
      <c r="U2780"/>
      <c r="V2780"/>
      <c r="W2780"/>
      <c r="Z2780"/>
      <c r="AC2780" s="228"/>
      <c r="AD2780"/>
    </row>
    <row r="2781" spans="1:30" ht="27.75" x14ac:dyDescent="0.2">
      <c r="A2781" s="222"/>
      <c r="B2781" s="223"/>
      <c r="C2781" s="223"/>
      <c r="D2781" s="223"/>
      <c r="E2781"/>
      <c r="F2781" s="224"/>
      <c r="G2781"/>
      <c r="H2781"/>
      <c r="I2781" s="225"/>
      <c r="J2781" s="226"/>
      <c r="K2781"/>
      <c r="L2781"/>
      <c r="M2781"/>
      <c r="N2781"/>
      <c r="O2781" s="224"/>
      <c r="P2781"/>
      <c r="Q2781"/>
      <c r="R2781"/>
      <c r="S2781"/>
      <c r="T2781"/>
      <c r="U2781"/>
      <c r="V2781"/>
      <c r="W2781"/>
      <c r="Z2781"/>
      <c r="AC2781" s="228"/>
      <c r="AD2781"/>
    </row>
    <row r="2782" spans="1:30" ht="27.75" x14ac:dyDescent="0.2">
      <c r="A2782" s="222"/>
      <c r="B2782" s="223"/>
      <c r="C2782" s="223"/>
      <c r="D2782" s="223"/>
      <c r="E2782"/>
      <c r="F2782" s="224"/>
      <c r="G2782"/>
      <c r="H2782"/>
      <c r="I2782" s="225"/>
      <c r="J2782" s="226"/>
      <c r="K2782"/>
      <c r="L2782"/>
      <c r="M2782"/>
      <c r="N2782"/>
      <c r="O2782" s="224"/>
      <c r="P2782"/>
      <c r="Q2782"/>
      <c r="R2782"/>
      <c r="S2782"/>
      <c r="T2782"/>
      <c r="U2782"/>
      <c r="V2782"/>
      <c r="W2782"/>
      <c r="Z2782"/>
      <c r="AC2782" s="228"/>
      <c r="AD2782"/>
    </row>
    <row r="2783" spans="1:30" ht="27.75" x14ac:dyDescent="0.2">
      <c r="A2783" s="222"/>
      <c r="B2783" s="223"/>
      <c r="C2783" s="223"/>
      <c r="D2783" s="223"/>
      <c r="E2783"/>
      <c r="F2783" s="224"/>
      <c r="G2783"/>
      <c r="H2783"/>
      <c r="I2783" s="225"/>
      <c r="J2783" s="226"/>
      <c r="K2783"/>
      <c r="L2783"/>
      <c r="M2783"/>
      <c r="N2783"/>
      <c r="O2783" s="224"/>
      <c r="P2783"/>
      <c r="Q2783"/>
      <c r="R2783"/>
      <c r="S2783"/>
      <c r="T2783"/>
      <c r="U2783"/>
      <c r="V2783"/>
      <c r="W2783"/>
      <c r="Z2783"/>
      <c r="AC2783" s="228"/>
      <c r="AD2783"/>
    </row>
    <row r="2784" spans="1:30" ht="27.75" x14ac:dyDescent="0.2">
      <c r="A2784" s="222"/>
      <c r="B2784" s="223"/>
      <c r="C2784" s="223"/>
      <c r="D2784" s="223"/>
      <c r="E2784"/>
      <c r="F2784" s="224"/>
      <c r="G2784"/>
      <c r="H2784"/>
      <c r="I2784" s="225"/>
      <c r="J2784" s="226"/>
      <c r="K2784"/>
      <c r="L2784"/>
      <c r="M2784"/>
      <c r="N2784"/>
      <c r="O2784" s="224"/>
      <c r="P2784"/>
      <c r="Q2784"/>
      <c r="R2784"/>
      <c r="S2784"/>
      <c r="T2784"/>
      <c r="U2784"/>
      <c r="V2784"/>
      <c r="W2784"/>
      <c r="Z2784"/>
      <c r="AC2784" s="228"/>
      <c r="AD2784"/>
    </row>
    <row r="2785" spans="1:30" ht="27.75" x14ac:dyDescent="0.2">
      <c r="A2785" s="222"/>
      <c r="B2785" s="223"/>
      <c r="C2785" s="223"/>
      <c r="D2785" s="223"/>
      <c r="E2785"/>
      <c r="F2785" s="224"/>
      <c r="G2785"/>
      <c r="H2785"/>
      <c r="I2785" s="225"/>
      <c r="J2785" s="226"/>
      <c r="K2785"/>
      <c r="L2785"/>
      <c r="M2785"/>
      <c r="N2785"/>
      <c r="O2785" s="224"/>
      <c r="P2785"/>
      <c r="Q2785"/>
      <c r="R2785"/>
      <c r="S2785"/>
      <c r="T2785"/>
      <c r="U2785"/>
      <c r="V2785"/>
      <c r="W2785"/>
      <c r="Z2785"/>
      <c r="AC2785" s="228"/>
      <c r="AD2785"/>
    </row>
    <row r="2786" spans="1:30" ht="27.75" x14ac:dyDescent="0.2">
      <c r="A2786" s="222"/>
      <c r="B2786" s="223"/>
      <c r="C2786" s="223"/>
      <c r="D2786" s="223"/>
      <c r="E2786"/>
      <c r="F2786" s="224"/>
      <c r="G2786"/>
      <c r="H2786"/>
      <c r="I2786" s="225"/>
      <c r="J2786" s="226"/>
      <c r="K2786"/>
      <c r="L2786"/>
      <c r="M2786"/>
      <c r="N2786"/>
      <c r="O2786" s="224"/>
      <c r="P2786"/>
      <c r="Q2786"/>
      <c r="R2786"/>
      <c r="S2786"/>
      <c r="T2786"/>
      <c r="U2786"/>
      <c r="V2786"/>
      <c r="W2786"/>
      <c r="Z2786"/>
      <c r="AC2786" s="228"/>
      <c r="AD2786"/>
    </row>
    <row r="2787" spans="1:30" ht="27.75" x14ac:dyDescent="0.2">
      <c r="A2787" s="222"/>
      <c r="B2787" s="223"/>
      <c r="C2787" s="223"/>
      <c r="D2787" s="223"/>
      <c r="E2787"/>
      <c r="F2787" s="224"/>
      <c r="G2787"/>
      <c r="H2787"/>
      <c r="I2787" s="225"/>
      <c r="J2787" s="226"/>
      <c r="K2787"/>
      <c r="L2787"/>
      <c r="M2787"/>
      <c r="N2787"/>
      <c r="O2787" s="224"/>
      <c r="P2787"/>
      <c r="Q2787"/>
      <c r="R2787"/>
      <c r="S2787"/>
      <c r="T2787"/>
      <c r="U2787"/>
      <c r="V2787"/>
      <c r="W2787"/>
      <c r="Z2787"/>
      <c r="AC2787" s="228"/>
      <c r="AD2787"/>
    </row>
    <row r="2788" spans="1:30" ht="27.75" x14ac:dyDescent="0.2">
      <c r="A2788" s="222"/>
      <c r="B2788" s="223"/>
      <c r="C2788" s="223"/>
      <c r="D2788" s="223"/>
      <c r="E2788"/>
      <c r="F2788" s="224"/>
      <c r="G2788"/>
      <c r="H2788"/>
      <c r="I2788" s="225"/>
      <c r="J2788" s="226"/>
      <c r="K2788"/>
      <c r="L2788"/>
      <c r="M2788"/>
      <c r="N2788"/>
      <c r="O2788" s="224"/>
      <c r="P2788"/>
      <c r="Q2788"/>
      <c r="R2788"/>
      <c r="S2788"/>
      <c r="T2788"/>
      <c r="U2788"/>
      <c r="V2788"/>
      <c r="W2788"/>
      <c r="Z2788"/>
      <c r="AC2788" s="228"/>
      <c r="AD2788"/>
    </row>
    <row r="2789" spans="1:30" ht="27.75" x14ac:dyDescent="0.2">
      <c r="A2789" s="222"/>
      <c r="B2789" s="223"/>
      <c r="C2789" s="223"/>
      <c r="D2789" s="223"/>
      <c r="E2789"/>
      <c r="F2789" s="224"/>
      <c r="G2789"/>
      <c r="H2789"/>
      <c r="I2789" s="225"/>
      <c r="J2789" s="226"/>
      <c r="K2789"/>
      <c r="L2789"/>
      <c r="M2789"/>
      <c r="N2789"/>
      <c r="O2789" s="224"/>
      <c r="P2789"/>
      <c r="Q2789"/>
      <c r="R2789"/>
      <c r="S2789"/>
      <c r="T2789"/>
      <c r="U2789"/>
      <c r="V2789"/>
      <c r="W2789"/>
      <c r="Z2789"/>
      <c r="AC2789" s="228"/>
      <c r="AD2789"/>
    </row>
    <row r="2790" spans="1:30" ht="27.75" x14ac:dyDescent="0.2">
      <c r="A2790" s="222"/>
      <c r="B2790" s="223"/>
      <c r="C2790" s="223"/>
      <c r="D2790" s="223"/>
      <c r="E2790"/>
      <c r="F2790" s="224"/>
      <c r="G2790"/>
      <c r="H2790"/>
      <c r="I2790" s="225"/>
      <c r="J2790" s="226"/>
      <c r="K2790"/>
      <c r="L2790"/>
      <c r="M2790"/>
      <c r="N2790"/>
      <c r="O2790" s="224"/>
      <c r="P2790"/>
      <c r="Q2790"/>
      <c r="R2790"/>
      <c r="S2790"/>
      <c r="T2790"/>
      <c r="U2790"/>
      <c r="V2790"/>
      <c r="W2790"/>
      <c r="Z2790"/>
      <c r="AC2790" s="228"/>
      <c r="AD2790"/>
    </row>
    <row r="2791" spans="1:30" ht="27.75" x14ac:dyDescent="0.2">
      <c r="A2791" s="222"/>
      <c r="B2791" s="223"/>
      <c r="C2791" s="223"/>
      <c r="D2791" s="223"/>
      <c r="E2791"/>
      <c r="F2791" s="224"/>
      <c r="G2791"/>
      <c r="H2791"/>
      <c r="I2791" s="225"/>
      <c r="J2791" s="226"/>
      <c r="K2791"/>
      <c r="L2791"/>
      <c r="M2791"/>
      <c r="N2791"/>
      <c r="O2791" s="224"/>
      <c r="P2791"/>
      <c r="Q2791"/>
      <c r="R2791"/>
      <c r="S2791"/>
      <c r="T2791"/>
      <c r="U2791"/>
      <c r="V2791"/>
      <c r="W2791"/>
      <c r="Z2791"/>
      <c r="AC2791" s="228"/>
      <c r="AD2791"/>
    </row>
    <row r="2792" spans="1:30" ht="27.75" x14ac:dyDescent="0.2">
      <c r="A2792" s="222"/>
      <c r="B2792" s="223"/>
      <c r="C2792" s="223"/>
      <c r="D2792" s="223"/>
      <c r="E2792"/>
      <c r="F2792" s="224"/>
      <c r="G2792"/>
      <c r="H2792"/>
      <c r="I2792" s="225"/>
      <c r="J2792" s="226"/>
      <c r="K2792"/>
      <c r="L2792"/>
      <c r="M2792"/>
      <c r="N2792"/>
      <c r="O2792" s="224"/>
      <c r="P2792"/>
      <c r="Q2792"/>
      <c r="R2792"/>
      <c r="S2792"/>
      <c r="T2792"/>
      <c r="U2792"/>
      <c r="V2792"/>
      <c r="W2792"/>
      <c r="Z2792"/>
      <c r="AC2792" s="228"/>
      <c r="AD2792"/>
    </row>
    <row r="2793" spans="1:30" ht="27.75" x14ac:dyDescent="0.2">
      <c r="A2793" s="222"/>
      <c r="B2793" s="223"/>
      <c r="C2793" s="223"/>
      <c r="D2793" s="223"/>
      <c r="E2793"/>
      <c r="F2793" s="224"/>
      <c r="G2793"/>
      <c r="H2793"/>
      <c r="I2793" s="225"/>
      <c r="J2793" s="226"/>
      <c r="K2793"/>
      <c r="L2793"/>
      <c r="M2793"/>
      <c r="N2793"/>
      <c r="O2793" s="224"/>
      <c r="P2793"/>
      <c r="Q2793"/>
      <c r="R2793"/>
      <c r="S2793"/>
      <c r="T2793"/>
      <c r="U2793"/>
      <c r="V2793"/>
      <c r="W2793"/>
      <c r="Z2793"/>
      <c r="AC2793" s="228"/>
      <c r="AD2793"/>
    </row>
    <row r="2794" spans="1:30" ht="27.75" x14ac:dyDescent="0.2">
      <c r="A2794" s="222"/>
      <c r="B2794" s="223"/>
      <c r="C2794" s="223"/>
      <c r="D2794" s="223"/>
      <c r="E2794"/>
      <c r="F2794" s="224"/>
      <c r="G2794"/>
      <c r="H2794"/>
      <c r="I2794" s="225"/>
      <c r="J2794" s="226"/>
      <c r="K2794"/>
      <c r="L2794"/>
      <c r="M2794"/>
      <c r="N2794"/>
      <c r="O2794" s="224"/>
      <c r="P2794"/>
      <c r="Q2794"/>
      <c r="R2794"/>
      <c r="S2794"/>
      <c r="T2794"/>
      <c r="U2794"/>
      <c r="V2794"/>
      <c r="W2794"/>
      <c r="Z2794"/>
      <c r="AC2794" s="228"/>
      <c r="AD2794"/>
    </row>
    <row r="2795" spans="1:30" ht="27.75" x14ac:dyDescent="0.2">
      <c r="A2795" s="222"/>
      <c r="B2795" s="223"/>
      <c r="C2795" s="223"/>
      <c r="D2795" s="223"/>
      <c r="E2795"/>
      <c r="F2795" s="224"/>
      <c r="G2795"/>
      <c r="H2795"/>
      <c r="I2795" s="225"/>
      <c r="J2795" s="226"/>
      <c r="K2795"/>
      <c r="L2795"/>
      <c r="M2795"/>
      <c r="N2795"/>
      <c r="O2795" s="224"/>
      <c r="P2795"/>
      <c r="Q2795"/>
      <c r="R2795"/>
      <c r="S2795"/>
      <c r="T2795"/>
      <c r="U2795"/>
      <c r="V2795"/>
      <c r="W2795"/>
      <c r="Z2795"/>
      <c r="AC2795" s="228"/>
      <c r="AD2795"/>
    </row>
    <row r="2796" spans="1:30" ht="27.75" x14ac:dyDescent="0.2">
      <c r="A2796" s="222"/>
      <c r="B2796" s="223"/>
      <c r="C2796" s="223"/>
      <c r="D2796" s="223"/>
      <c r="E2796"/>
      <c r="F2796" s="224"/>
      <c r="G2796"/>
      <c r="H2796"/>
      <c r="I2796" s="225"/>
      <c r="J2796" s="226"/>
      <c r="K2796"/>
      <c r="L2796"/>
      <c r="M2796"/>
      <c r="N2796"/>
      <c r="O2796" s="224"/>
      <c r="P2796"/>
      <c r="Q2796"/>
      <c r="R2796"/>
      <c r="S2796"/>
      <c r="T2796"/>
      <c r="U2796"/>
      <c r="V2796"/>
      <c r="W2796"/>
      <c r="Z2796"/>
      <c r="AC2796" s="228"/>
      <c r="AD2796"/>
    </row>
    <row r="2797" spans="1:30" ht="27.75" x14ac:dyDescent="0.2">
      <c r="A2797" s="222"/>
      <c r="B2797" s="223"/>
      <c r="C2797" s="223"/>
      <c r="D2797" s="223"/>
      <c r="E2797"/>
      <c r="F2797" s="224"/>
      <c r="G2797"/>
      <c r="H2797"/>
      <c r="I2797" s="225"/>
      <c r="J2797" s="226"/>
      <c r="K2797"/>
      <c r="L2797"/>
      <c r="M2797"/>
      <c r="N2797"/>
      <c r="O2797" s="224"/>
      <c r="P2797"/>
      <c r="Q2797"/>
      <c r="R2797"/>
      <c r="S2797"/>
      <c r="T2797"/>
      <c r="U2797"/>
      <c r="V2797"/>
      <c r="W2797"/>
      <c r="Z2797"/>
      <c r="AC2797" s="228"/>
      <c r="AD2797"/>
    </row>
    <row r="2798" spans="1:30" ht="27.75" x14ac:dyDescent="0.2">
      <c r="A2798" s="222"/>
      <c r="B2798" s="223"/>
      <c r="C2798" s="223"/>
      <c r="D2798" s="223"/>
      <c r="E2798"/>
      <c r="F2798" s="224"/>
      <c r="G2798"/>
      <c r="H2798"/>
      <c r="I2798" s="225"/>
      <c r="J2798" s="226"/>
      <c r="K2798"/>
      <c r="L2798"/>
      <c r="M2798"/>
      <c r="N2798"/>
      <c r="O2798" s="224"/>
      <c r="P2798"/>
      <c r="Q2798"/>
      <c r="R2798"/>
      <c r="S2798"/>
      <c r="T2798"/>
      <c r="U2798"/>
      <c r="V2798"/>
      <c r="W2798"/>
      <c r="Z2798"/>
      <c r="AC2798" s="228"/>
      <c r="AD2798"/>
    </row>
    <row r="2799" spans="1:30" ht="27.75" x14ac:dyDescent="0.2">
      <c r="A2799" s="222"/>
      <c r="B2799" s="223"/>
      <c r="C2799" s="223"/>
      <c r="D2799" s="223"/>
      <c r="E2799"/>
      <c r="F2799" s="224"/>
      <c r="G2799"/>
      <c r="H2799"/>
      <c r="I2799" s="225"/>
      <c r="J2799" s="226"/>
      <c r="K2799"/>
      <c r="L2799"/>
      <c r="M2799"/>
      <c r="N2799"/>
      <c r="O2799" s="224"/>
      <c r="P2799"/>
      <c r="Q2799"/>
      <c r="R2799"/>
      <c r="S2799"/>
      <c r="T2799"/>
      <c r="U2799"/>
      <c r="V2799"/>
      <c r="W2799"/>
      <c r="Z2799"/>
      <c r="AC2799" s="228"/>
      <c r="AD2799"/>
    </row>
    <row r="2800" spans="1:30" ht="27.75" x14ac:dyDescent="0.2">
      <c r="A2800" s="222"/>
      <c r="B2800" s="223"/>
      <c r="C2800" s="223"/>
      <c r="D2800" s="223"/>
      <c r="E2800"/>
      <c r="F2800" s="224"/>
      <c r="G2800"/>
      <c r="H2800"/>
      <c r="I2800" s="225"/>
      <c r="J2800" s="226"/>
      <c r="K2800"/>
      <c r="L2800"/>
      <c r="M2800"/>
      <c r="N2800"/>
      <c r="O2800" s="224"/>
      <c r="P2800"/>
      <c r="Q2800"/>
      <c r="R2800"/>
      <c r="S2800"/>
      <c r="T2800"/>
      <c r="U2800"/>
      <c r="V2800"/>
      <c r="W2800"/>
      <c r="Z2800"/>
      <c r="AC2800" s="228"/>
      <c r="AD2800"/>
    </row>
    <row r="2801" spans="1:30" ht="27.75" x14ac:dyDescent="0.2">
      <c r="A2801" s="222"/>
      <c r="B2801" s="223"/>
      <c r="C2801" s="223"/>
      <c r="D2801" s="223"/>
      <c r="E2801"/>
      <c r="F2801" s="224"/>
      <c r="G2801"/>
      <c r="H2801"/>
      <c r="I2801" s="225"/>
      <c r="J2801" s="226"/>
      <c r="K2801"/>
      <c r="L2801"/>
      <c r="M2801"/>
      <c r="N2801"/>
      <c r="O2801" s="224"/>
      <c r="P2801"/>
      <c r="Q2801"/>
      <c r="R2801"/>
      <c r="S2801"/>
      <c r="T2801"/>
      <c r="U2801"/>
      <c r="V2801"/>
      <c r="W2801"/>
      <c r="Z2801"/>
      <c r="AC2801" s="228"/>
      <c r="AD2801"/>
    </row>
    <row r="2802" spans="1:30" ht="27.75" x14ac:dyDescent="0.2">
      <c r="A2802" s="222"/>
      <c r="B2802" s="223"/>
      <c r="C2802" s="223"/>
      <c r="D2802" s="223"/>
      <c r="E2802"/>
      <c r="F2802" s="224"/>
      <c r="G2802"/>
      <c r="H2802"/>
      <c r="I2802" s="225"/>
      <c r="J2802" s="226"/>
      <c r="K2802"/>
      <c r="L2802"/>
      <c r="M2802"/>
      <c r="N2802"/>
      <c r="O2802" s="224"/>
      <c r="P2802"/>
      <c r="Q2802"/>
      <c r="R2802"/>
      <c r="S2802"/>
      <c r="T2802"/>
      <c r="U2802"/>
      <c r="V2802"/>
      <c r="W2802"/>
      <c r="Z2802"/>
      <c r="AC2802" s="228"/>
      <c r="AD2802"/>
    </row>
    <row r="2803" spans="1:30" ht="27.75" x14ac:dyDescent="0.2">
      <c r="A2803" s="222"/>
      <c r="B2803" s="223"/>
      <c r="C2803" s="223"/>
      <c r="D2803" s="223"/>
      <c r="E2803"/>
      <c r="F2803" s="224"/>
      <c r="G2803"/>
      <c r="H2803"/>
      <c r="I2803" s="225"/>
      <c r="J2803" s="226"/>
      <c r="K2803"/>
      <c r="L2803"/>
      <c r="M2803"/>
      <c r="N2803"/>
      <c r="O2803" s="224"/>
      <c r="P2803"/>
      <c r="Q2803"/>
      <c r="R2803"/>
      <c r="S2803"/>
      <c r="T2803"/>
      <c r="U2803"/>
      <c r="V2803"/>
      <c r="W2803"/>
      <c r="Z2803"/>
      <c r="AC2803" s="228"/>
      <c r="AD2803"/>
    </row>
    <row r="2804" spans="1:30" ht="27.75" x14ac:dyDescent="0.2">
      <c r="A2804" s="222"/>
      <c r="B2804" s="223"/>
      <c r="C2804" s="223"/>
      <c r="D2804" s="223"/>
      <c r="E2804"/>
      <c r="F2804" s="224"/>
      <c r="G2804"/>
      <c r="H2804"/>
      <c r="I2804" s="225"/>
      <c r="J2804" s="226"/>
      <c r="K2804"/>
      <c r="L2804"/>
      <c r="M2804"/>
      <c r="N2804"/>
      <c r="O2804" s="224"/>
      <c r="P2804"/>
      <c r="Q2804"/>
      <c r="R2804"/>
      <c r="S2804"/>
      <c r="T2804"/>
      <c r="U2804"/>
      <c r="V2804"/>
      <c r="W2804"/>
      <c r="Z2804"/>
      <c r="AC2804" s="228"/>
      <c r="AD2804"/>
    </row>
    <row r="2805" spans="1:30" ht="27.75" x14ac:dyDescent="0.2">
      <c r="A2805" s="222"/>
      <c r="B2805" s="223"/>
      <c r="C2805" s="223"/>
      <c r="D2805" s="223"/>
      <c r="E2805"/>
      <c r="F2805" s="224"/>
      <c r="G2805"/>
      <c r="H2805"/>
      <c r="I2805" s="225"/>
      <c r="J2805" s="226"/>
      <c r="K2805"/>
      <c r="L2805"/>
      <c r="M2805"/>
      <c r="N2805"/>
      <c r="O2805" s="224"/>
      <c r="P2805"/>
      <c r="Q2805"/>
      <c r="R2805"/>
      <c r="S2805"/>
      <c r="T2805"/>
      <c r="U2805"/>
      <c r="V2805"/>
      <c r="W2805"/>
      <c r="Z2805"/>
      <c r="AC2805" s="228"/>
      <c r="AD2805"/>
    </row>
    <row r="2806" spans="1:30" ht="27.75" x14ac:dyDescent="0.2">
      <c r="A2806" s="222"/>
      <c r="B2806" s="223"/>
      <c r="C2806" s="223"/>
      <c r="D2806" s="223"/>
      <c r="E2806"/>
      <c r="F2806" s="224"/>
      <c r="G2806"/>
      <c r="H2806"/>
      <c r="I2806" s="225"/>
      <c r="J2806" s="226"/>
      <c r="K2806"/>
      <c r="L2806"/>
      <c r="M2806"/>
      <c r="N2806"/>
      <c r="O2806" s="224"/>
      <c r="P2806"/>
      <c r="Q2806"/>
      <c r="R2806"/>
      <c r="S2806"/>
      <c r="T2806"/>
      <c r="U2806"/>
      <c r="V2806"/>
      <c r="W2806"/>
      <c r="Z2806"/>
      <c r="AC2806" s="228"/>
      <c r="AD2806"/>
    </row>
    <row r="2807" spans="1:30" ht="27.75" x14ac:dyDescent="0.2">
      <c r="A2807" s="233"/>
      <c r="B2807" s="231"/>
      <c r="C2807" s="231"/>
      <c r="D2807" s="231"/>
      <c r="E2807"/>
      <c r="F2807" s="224"/>
      <c r="G2807"/>
      <c r="H2807"/>
      <c r="I2807" s="225"/>
      <c r="J2807" s="226"/>
      <c r="K2807"/>
      <c r="L2807"/>
      <c r="M2807"/>
      <c r="N2807"/>
      <c r="O2807" s="224"/>
      <c r="P2807"/>
      <c r="Q2807"/>
      <c r="R2807"/>
      <c r="S2807"/>
      <c r="T2807"/>
      <c r="U2807"/>
      <c r="V2807"/>
      <c r="W2807"/>
      <c r="Z2807"/>
      <c r="AC2807" s="244"/>
      <c r="AD2807"/>
    </row>
    <row r="2808" spans="1:30" ht="27.75" x14ac:dyDescent="0.2">
      <c r="A2808" s="222"/>
      <c r="B2808" s="223"/>
      <c r="C2808" s="223"/>
      <c r="D2808" s="223"/>
      <c r="E2808"/>
      <c r="F2808" s="224"/>
      <c r="G2808"/>
      <c r="H2808"/>
      <c r="I2808" s="225"/>
      <c r="J2808" s="226"/>
      <c r="K2808"/>
      <c r="L2808"/>
      <c r="M2808"/>
      <c r="N2808"/>
      <c r="O2808" s="224"/>
      <c r="P2808"/>
      <c r="Q2808"/>
      <c r="R2808"/>
      <c r="S2808"/>
      <c r="T2808"/>
      <c r="U2808"/>
      <c r="V2808"/>
      <c r="W2808"/>
      <c r="Z2808"/>
      <c r="AC2808" s="228"/>
      <c r="AD2808"/>
    </row>
    <row r="2809" spans="1:30" ht="27.75" x14ac:dyDescent="0.2">
      <c r="A2809" s="222"/>
      <c r="B2809" s="223"/>
      <c r="C2809" s="223"/>
      <c r="D2809" s="223"/>
      <c r="E2809"/>
      <c r="F2809" s="224"/>
      <c r="G2809"/>
      <c r="H2809"/>
      <c r="I2809" s="225"/>
      <c r="J2809" s="226"/>
      <c r="K2809"/>
      <c r="L2809"/>
      <c r="M2809"/>
      <c r="N2809"/>
      <c r="O2809" s="224"/>
      <c r="P2809"/>
      <c r="Q2809"/>
      <c r="R2809"/>
      <c r="S2809"/>
      <c r="T2809"/>
      <c r="U2809"/>
      <c r="V2809"/>
      <c r="W2809"/>
      <c r="Z2809"/>
      <c r="AC2809" s="228"/>
      <c r="AD2809"/>
    </row>
    <row r="2810" spans="1:30" ht="27.75" x14ac:dyDescent="0.2">
      <c r="A2810" s="222"/>
      <c r="B2810" s="223"/>
      <c r="C2810" s="223"/>
      <c r="D2810" s="223"/>
      <c r="E2810"/>
      <c r="F2810" s="224"/>
      <c r="G2810"/>
      <c r="H2810"/>
      <c r="I2810" s="225"/>
      <c r="J2810" s="226"/>
      <c r="K2810"/>
      <c r="L2810"/>
      <c r="M2810"/>
      <c r="N2810"/>
      <c r="O2810" s="224"/>
      <c r="P2810"/>
      <c r="Q2810"/>
      <c r="R2810"/>
      <c r="S2810"/>
      <c r="T2810"/>
      <c r="U2810"/>
      <c r="V2810"/>
      <c r="W2810"/>
      <c r="Z2810"/>
      <c r="AC2810" s="228"/>
      <c r="AD2810"/>
    </row>
    <row r="2811" spans="1:30" ht="27.75" x14ac:dyDescent="0.2">
      <c r="A2811" s="222"/>
      <c r="B2811" s="223"/>
      <c r="C2811" s="223"/>
      <c r="D2811" s="223"/>
      <c r="E2811"/>
      <c r="F2811" s="224"/>
      <c r="G2811"/>
      <c r="H2811"/>
      <c r="I2811" s="225"/>
      <c r="J2811" s="226"/>
      <c r="K2811"/>
      <c r="L2811"/>
      <c r="M2811"/>
      <c r="N2811"/>
      <c r="O2811" s="224"/>
      <c r="P2811"/>
      <c r="Q2811"/>
      <c r="R2811"/>
      <c r="S2811"/>
      <c r="T2811"/>
      <c r="U2811"/>
      <c r="V2811"/>
      <c r="W2811"/>
      <c r="Z2811"/>
      <c r="AC2811" s="228"/>
      <c r="AD2811"/>
    </row>
    <row r="2812" spans="1:30" ht="27.75" x14ac:dyDescent="0.2">
      <c r="A2812" s="222"/>
      <c r="B2812" s="223"/>
      <c r="C2812" s="223"/>
      <c r="D2812" s="223"/>
      <c r="E2812"/>
      <c r="F2812" s="224"/>
      <c r="G2812"/>
      <c r="H2812"/>
      <c r="I2812" s="225"/>
      <c r="J2812" s="226"/>
      <c r="K2812"/>
      <c r="L2812"/>
      <c r="M2812"/>
      <c r="N2812"/>
      <c r="O2812" s="224"/>
      <c r="P2812"/>
      <c r="Q2812"/>
      <c r="R2812"/>
      <c r="S2812"/>
      <c r="T2812"/>
      <c r="U2812"/>
      <c r="V2812"/>
      <c r="W2812"/>
      <c r="Z2812"/>
      <c r="AC2812" s="228"/>
      <c r="AD2812"/>
    </row>
    <row r="2813" spans="1:30" ht="27.75" x14ac:dyDescent="0.2">
      <c r="A2813" s="222"/>
      <c r="B2813" s="223"/>
      <c r="C2813" s="223"/>
      <c r="D2813" s="223"/>
      <c r="E2813"/>
      <c r="F2813" s="224"/>
      <c r="G2813"/>
      <c r="H2813"/>
      <c r="I2813" s="225"/>
      <c r="J2813" s="226"/>
      <c r="K2813"/>
      <c r="L2813"/>
      <c r="M2813"/>
      <c r="N2813"/>
      <c r="O2813" s="224"/>
      <c r="P2813"/>
      <c r="Q2813"/>
      <c r="R2813"/>
      <c r="S2813"/>
      <c r="T2813"/>
      <c r="U2813"/>
      <c r="V2813"/>
      <c r="W2813"/>
      <c r="Z2813"/>
      <c r="AC2813" s="228"/>
      <c r="AD2813"/>
    </row>
    <row r="2814" spans="1:30" ht="27.75" x14ac:dyDescent="0.2">
      <c r="A2814" s="222"/>
      <c r="B2814" s="223"/>
      <c r="C2814" s="223"/>
      <c r="D2814" s="223"/>
      <c r="E2814"/>
      <c r="F2814" s="224"/>
      <c r="G2814"/>
      <c r="H2814"/>
      <c r="I2814" s="225"/>
      <c r="J2814" s="226"/>
      <c r="K2814"/>
      <c r="L2814"/>
      <c r="M2814"/>
      <c r="N2814"/>
      <c r="O2814" s="224"/>
      <c r="P2814"/>
      <c r="Q2814"/>
      <c r="R2814"/>
      <c r="S2814"/>
      <c r="T2814"/>
      <c r="U2814"/>
      <c r="V2814"/>
      <c r="W2814"/>
      <c r="Z2814"/>
      <c r="AC2814" s="227"/>
      <c r="AD2814"/>
    </row>
    <row r="2815" spans="1:30" ht="27.75" x14ac:dyDescent="0.2">
      <c r="A2815" s="222"/>
      <c r="B2815" s="223"/>
      <c r="C2815" s="223"/>
      <c r="D2815" s="223"/>
      <c r="E2815"/>
      <c r="F2815" s="224"/>
      <c r="G2815"/>
      <c r="H2815"/>
      <c r="I2815" s="225"/>
      <c r="J2815" s="226"/>
      <c r="K2815"/>
      <c r="L2815"/>
      <c r="M2815"/>
      <c r="N2815"/>
      <c r="O2815" s="224"/>
      <c r="P2815"/>
      <c r="Q2815"/>
      <c r="R2815"/>
      <c r="S2815"/>
      <c r="T2815"/>
      <c r="U2815"/>
      <c r="V2815"/>
      <c r="W2815"/>
      <c r="Z2815"/>
      <c r="AC2815" s="228"/>
      <c r="AD2815"/>
    </row>
    <row r="2816" spans="1:30" ht="27.75" x14ac:dyDescent="0.2">
      <c r="A2816" s="222"/>
      <c r="B2816" s="223"/>
      <c r="C2816" s="223"/>
      <c r="D2816" s="223"/>
      <c r="E2816"/>
      <c r="F2816" s="224"/>
      <c r="G2816"/>
      <c r="H2816"/>
      <c r="I2816" s="225"/>
      <c r="J2816" s="226"/>
      <c r="K2816"/>
      <c r="L2816"/>
      <c r="M2816"/>
      <c r="N2816"/>
      <c r="O2816" s="224"/>
      <c r="P2816"/>
      <c r="Q2816"/>
      <c r="R2816"/>
      <c r="S2816"/>
      <c r="T2816"/>
      <c r="U2816"/>
      <c r="V2816"/>
      <c r="W2816"/>
      <c r="Z2816"/>
      <c r="AC2816" s="228"/>
      <c r="AD2816"/>
    </row>
    <row r="2817" spans="1:30" ht="27.75" x14ac:dyDescent="0.2">
      <c r="A2817" s="222"/>
      <c r="B2817" s="223"/>
      <c r="C2817" s="223"/>
      <c r="D2817" s="223"/>
      <c r="E2817"/>
      <c r="F2817" s="224"/>
      <c r="G2817"/>
      <c r="H2817"/>
      <c r="I2817" s="225"/>
      <c r="J2817" s="226"/>
      <c r="K2817"/>
      <c r="L2817"/>
      <c r="M2817"/>
      <c r="N2817"/>
      <c r="O2817" s="224"/>
      <c r="P2817"/>
      <c r="Q2817"/>
      <c r="R2817"/>
      <c r="S2817"/>
      <c r="T2817"/>
      <c r="U2817"/>
      <c r="V2817"/>
      <c r="W2817"/>
      <c r="Z2817"/>
      <c r="AC2817" s="228"/>
      <c r="AD2817"/>
    </row>
    <row r="2818" spans="1:30" ht="27.75" x14ac:dyDescent="0.2">
      <c r="A2818" s="222"/>
      <c r="B2818" s="223"/>
      <c r="C2818" s="223"/>
      <c r="D2818" s="223"/>
      <c r="E2818"/>
      <c r="F2818" s="224"/>
      <c r="G2818"/>
      <c r="H2818"/>
      <c r="I2818" s="225"/>
      <c r="J2818" s="226"/>
      <c r="K2818"/>
      <c r="L2818"/>
      <c r="M2818"/>
      <c r="N2818"/>
      <c r="O2818" s="224"/>
      <c r="P2818"/>
      <c r="Q2818"/>
      <c r="R2818"/>
      <c r="S2818"/>
      <c r="T2818"/>
      <c r="U2818"/>
      <c r="V2818"/>
      <c r="W2818"/>
      <c r="Z2818"/>
      <c r="AC2818" s="228"/>
      <c r="AD2818"/>
    </row>
    <row r="2819" spans="1:30" ht="27.75" x14ac:dyDescent="0.2">
      <c r="A2819" s="222"/>
      <c r="B2819" s="223"/>
      <c r="C2819" s="223"/>
      <c r="D2819" s="223"/>
      <c r="E2819"/>
      <c r="F2819" s="224"/>
      <c r="G2819"/>
      <c r="H2819"/>
      <c r="I2819" s="225"/>
      <c r="J2819" s="226"/>
      <c r="K2819"/>
      <c r="L2819"/>
      <c r="M2819"/>
      <c r="N2819"/>
      <c r="O2819" s="224"/>
      <c r="P2819"/>
      <c r="Q2819"/>
      <c r="R2819"/>
      <c r="S2819"/>
      <c r="T2819"/>
      <c r="U2819"/>
      <c r="V2819"/>
      <c r="W2819"/>
      <c r="Z2819"/>
      <c r="AC2819" s="228"/>
      <c r="AD2819"/>
    </row>
    <row r="2820" spans="1:30" ht="27.75" x14ac:dyDescent="0.2">
      <c r="A2820" s="222"/>
      <c r="B2820" s="223"/>
      <c r="C2820" s="223"/>
      <c r="D2820" s="223"/>
      <c r="E2820"/>
      <c r="F2820" s="224"/>
      <c r="G2820"/>
      <c r="H2820"/>
      <c r="I2820" s="225"/>
      <c r="J2820" s="226"/>
      <c r="K2820"/>
      <c r="L2820"/>
      <c r="M2820"/>
      <c r="N2820"/>
      <c r="O2820" s="224"/>
      <c r="P2820"/>
      <c r="Q2820"/>
      <c r="R2820"/>
      <c r="S2820"/>
      <c r="T2820"/>
      <c r="U2820"/>
      <c r="V2820"/>
      <c r="W2820"/>
      <c r="Z2820"/>
      <c r="AC2820" s="228"/>
      <c r="AD2820"/>
    </row>
    <row r="2821" spans="1:30" ht="27.75" x14ac:dyDescent="0.2">
      <c r="A2821" s="222"/>
      <c r="B2821" s="223"/>
      <c r="C2821" s="223"/>
      <c r="D2821" s="223"/>
      <c r="E2821"/>
      <c r="F2821" s="224"/>
      <c r="G2821"/>
      <c r="H2821"/>
      <c r="I2821" s="225"/>
      <c r="J2821" s="226"/>
      <c r="K2821"/>
      <c r="L2821"/>
      <c r="M2821"/>
      <c r="N2821"/>
      <c r="O2821" s="224"/>
      <c r="P2821"/>
      <c r="Q2821"/>
      <c r="R2821"/>
      <c r="S2821"/>
      <c r="T2821"/>
      <c r="U2821"/>
      <c r="V2821"/>
      <c r="W2821"/>
      <c r="Z2821"/>
      <c r="AC2821" s="227"/>
      <c r="AD2821"/>
    </row>
    <row r="2822" spans="1:30" ht="27.75" x14ac:dyDescent="0.2">
      <c r="A2822" s="222"/>
      <c r="B2822" s="223"/>
      <c r="C2822" s="223"/>
      <c r="D2822" s="223"/>
      <c r="E2822"/>
      <c r="F2822" s="224"/>
      <c r="G2822"/>
      <c r="H2822"/>
      <c r="I2822" s="225"/>
      <c r="J2822" s="226"/>
      <c r="K2822"/>
      <c r="L2822"/>
      <c r="M2822"/>
      <c r="N2822"/>
      <c r="O2822" s="224"/>
      <c r="P2822"/>
      <c r="Q2822"/>
      <c r="R2822"/>
      <c r="S2822"/>
      <c r="T2822"/>
      <c r="U2822"/>
      <c r="V2822"/>
      <c r="W2822"/>
      <c r="Z2822"/>
      <c r="AC2822" s="228"/>
      <c r="AD2822"/>
    </row>
    <row r="2823" spans="1:30" ht="27.75" x14ac:dyDescent="0.2">
      <c r="A2823" s="222"/>
      <c r="B2823" s="223"/>
      <c r="C2823" s="223"/>
      <c r="D2823" s="223"/>
      <c r="E2823"/>
      <c r="F2823" s="224"/>
      <c r="G2823"/>
      <c r="H2823"/>
      <c r="I2823" s="225"/>
      <c r="J2823" s="226"/>
      <c r="K2823"/>
      <c r="L2823"/>
      <c r="M2823"/>
      <c r="N2823"/>
      <c r="O2823" s="224"/>
      <c r="P2823"/>
      <c r="Q2823"/>
      <c r="R2823"/>
      <c r="S2823"/>
      <c r="T2823"/>
      <c r="U2823"/>
      <c r="V2823"/>
      <c r="W2823"/>
      <c r="Z2823"/>
      <c r="AC2823" s="228"/>
      <c r="AD2823"/>
    </row>
    <row r="2824" spans="1:30" ht="27.75" x14ac:dyDescent="0.2">
      <c r="A2824" s="222"/>
      <c r="B2824" s="223"/>
      <c r="C2824" s="223"/>
      <c r="D2824" s="223"/>
      <c r="E2824"/>
      <c r="F2824" s="224"/>
      <c r="G2824"/>
      <c r="H2824"/>
      <c r="I2824" s="225"/>
      <c r="J2824" s="226"/>
      <c r="K2824"/>
      <c r="L2824"/>
      <c r="M2824"/>
      <c r="N2824"/>
      <c r="O2824" s="224"/>
      <c r="P2824"/>
      <c r="Q2824"/>
      <c r="R2824"/>
      <c r="S2824"/>
      <c r="T2824"/>
      <c r="U2824"/>
      <c r="V2824"/>
      <c r="W2824"/>
      <c r="Z2824"/>
      <c r="AC2824" s="228"/>
      <c r="AD2824"/>
    </row>
    <row r="2825" spans="1:30" ht="27.75" x14ac:dyDescent="0.2">
      <c r="A2825" s="222"/>
      <c r="B2825" s="223"/>
      <c r="C2825" s="223"/>
      <c r="D2825" s="223"/>
      <c r="E2825"/>
      <c r="F2825" s="224"/>
      <c r="G2825"/>
      <c r="H2825"/>
      <c r="I2825" s="225"/>
      <c r="J2825" s="226"/>
      <c r="K2825"/>
      <c r="L2825"/>
      <c r="M2825"/>
      <c r="N2825"/>
      <c r="O2825" s="224"/>
      <c r="P2825"/>
      <c r="Q2825"/>
      <c r="R2825"/>
      <c r="S2825"/>
      <c r="T2825"/>
      <c r="U2825"/>
      <c r="V2825"/>
      <c r="W2825"/>
      <c r="Z2825"/>
      <c r="AC2825" s="228"/>
      <c r="AD2825"/>
    </row>
    <row r="2826" spans="1:30" ht="27.75" x14ac:dyDescent="0.2">
      <c r="A2826" s="222"/>
      <c r="B2826" s="223"/>
      <c r="C2826" s="223"/>
      <c r="D2826" s="223"/>
      <c r="E2826"/>
      <c r="F2826" s="224"/>
      <c r="G2826"/>
      <c r="H2826"/>
      <c r="I2826" s="225"/>
      <c r="J2826" s="226"/>
      <c r="K2826"/>
      <c r="L2826"/>
      <c r="M2826"/>
      <c r="N2826"/>
      <c r="O2826" s="224"/>
      <c r="P2826"/>
      <c r="Q2826"/>
      <c r="R2826"/>
      <c r="S2826"/>
      <c r="T2826"/>
      <c r="U2826"/>
      <c r="V2826"/>
      <c r="W2826"/>
      <c r="Z2826"/>
      <c r="AC2826" s="228"/>
      <c r="AD2826"/>
    </row>
    <row r="2827" spans="1:30" ht="27.75" x14ac:dyDescent="0.2">
      <c r="A2827" s="222"/>
      <c r="B2827" s="223"/>
      <c r="C2827" s="223"/>
      <c r="D2827" s="223"/>
      <c r="E2827"/>
      <c r="F2827" s="224"/>
      <c r="G2827"/>
      <c r="H2827"/>
      <c r="I2827" s="225"/>
      <c r="J2827" s="226"/>
      <c r="K2827"/>
      <c r="L2827"/>
      <c r="M2827"/>
      <c r="N2827"/>
      <c r="O2827" s="224"/>
      <c r="P2827"/>
      <c r="Q2827"/>
      <c r="R2827"/>
      <c r="S2827"/>
      <c r="T2827"/>
      <c r="U2827"/>
      <c r="V2827"/>
      <c r="W2827"/>
      <c r="Z2827"/>
      <c r="AC2827" s="228"/>
      <c r="AD2827"/>
    </row>
    <row r="2828" spans="1:30" ht="27.75" x14ac:dyDescent="0.2">
      <c r="A2828" s="222"/>
      <c r="B2828" s="223"/>
      <c r="C2828" s="223"/>
      <c r="D2828" s="223"/>
      <c r="E2828"/>
      <c r="F2828" s="224"/>
      <c r="G2828"/>
      <c r="H2828"/>
      <c r="I2828" s="225"/>
      <c r="J2828" s="226"/>
      <c r="K2828"/>
      <c r="L2828"/>
      <c r="M2828"/>
      <c r="N2828"/>
      <c r="O2828" s="224"/>
      <c r="P2828"/>
      <c r="Q2828"/>
      <c r="R2828"/>
      <c r="S2828"/>
      <c r="T2828"/>
      <c r="U2828"/>
      <c r="V2828"/>
      <c r="W2828"/>
      <c r="Z2828"/>
      <c r="AC2828" s="228"/>
      <c r="AD2828"/>
    </row>
    <row r="2829" spans="1:30" ht="27.75" x14ac:dyDescent="0.2">
      <c r="A2829" s="222"/>
      <c r="B2829" s="223"/>
      <c r="C2829" s="223"/>
      <c r="D2829" s="223"/>
      <c r="E2829"/>
      <c r="F2829" s="224"/>
      <c r="G2829"/>
      <c r="H2829"/>
      <c r="I2829" s="225"/>
      <c r="J2829" s="226"/>
      <c r="K2829"/>
      <c r="L2829"/>
      <c r="M2829"/>
      <c r="N2829"/>
      <c r="O2829" s="224"/>
      <c r="P2829"/>
      <c r="Q2829"/>
      <c r="R2829"/>
      <c r="S2829"/>
      <c r="T2829"/>
      <c r="U2829"/>
      <c r="V2829"/>
      <c r="W2829"/>
      <c r="Z2829"/>
      <c r="AC2829" s="228"/>
      <c r="AD2829"/>
    </row>
    <row r="2830" spans="1:30" ht="27.75" x14ac:dyDescent="0.2">
      <c r="A2830" s="222"/>
      <c r="B2830" s="223"/>
      <c r="C2830" s="223"/>
      <c r="D2830" s="223"/>
      <c r="E2830"/>
      <c r="F2830" s="224"/>
      <c r="G2830"/>
      <c r="H2830"/>
      <c r="I2830" s="225"/>
      <c r="J2830" s="226"/>
      <c r="K2830"/>
      <c r="L2830"/>
      <c r="M2830"/>
      <c r="N2830"/>
      <c r="O2830" s="224"/>
      <c r="P2830"/>
      <c r="Q2830"/>
      <c r="R2830"/>
      <c r="S2830"/>
      <c r="T2830"/>
      <c r="U2830"/>
      <c r="V2830"/>
      <c r="W2830"/>
      <c r="Z2830"/>
      <c r="AC2830" s="228"/>
      <c r="AD2830"/>
    </row>
    <row r="2831" spans="1:30" ht="27.75" x14ac:dyDescent="0.2">
      <c r="A2831" s="222"/>
      <c r="B2831" s="223"/>
      <c r="C2831" s="223"/>
      <c r="D2831" s="223"/>
      <c r="E2831"/>
      <c r="F2831" s="224"/>
      <c r="G2831"/>
      <c r="H2831"/>
      <c r="I2831" s="225"/>
      <c r="J2831" s="226"/>
      <c r="K2831"/>
      <c r="L2831"/>
      <c r="M2831"/>
      <c r="N2831"/>
      <c r="O2831" s="224"/>
      <c r="P2831"/>
      <c r="Q2831"/>
      <c r="R2831"/>
      <c r="S2831"/>
      <c r="T2831"/>
      <c r="U2831"/>
      <c r="V2831"/>
      <c r="W2831"/>
      <c r="Z2831"/>
      <c r="AC2831" s="228"/>
      <c r="AD2831"/>
    </row>
    <row r="2832" spans="1:30" ht="27.75" x14ac:dyDescent="0.2">
      <c r="A2832" s="222"/>
      <c r="B2832" s="223"/>
      <c r="C2832" s="223"/>
      <c r="D2832" s="223"/>
      <c r="E2832"/>
      <c r="F2832" s="224"/>
      <c r="G2832"/>
      <c r="H2832"/>
      <c r="I2832" s="225"/>
      <c r="J2832" s="226"/>
      <c r="K2832"/>
      <c r="L2832"/>
      <c r="M2832"/>
      <c r="N2832"/>
      <c r="O2832" s="224"/>
      <c r="P2832"/>
      <c r="Q2832"/>
      <c r="R2832"/>
      <c r="S2832"/>
      <c r="T2832"/>
      <c r="U2832"/>
      <c r="V2832"/>
      <c r="W2832"/>
      <c r="Z2832"/>
      <c r="AC2832" s="228"/>
      <c r="AD2832"/>
    </row>
    <row r="2833" spans="1:30" ht="27.75" x14ac:dyDescent="0.2">
      <c r="A2833" s="222"/>
      <c r="B2833" s="223"/>
      <c r="C2833" s="223"/>
      <c r="D2833" s="223"/>
      <c r="E2833"/>
      <c r="F2833" s="224"/>
      <c r="G2833"/>
      <c r="H2833"/>
      <c r="I2833" s="225"/>
      <c r="J2833" s="226"/>
      <c r="K2833"/>
      <c r="L2833"/>
      <c r="M2833"/>
      <c r="N2833"/>
      <c r="O2833" s="224"/>
      <c r="P2833"/>
      <c r="Q2833"/>
      <c r="R2833"/>
      <c r="S2833"/>
      <c r="T2833"/>
      <c r="U2833"/>
      <c r="V2833"/>
      <c r="W2833"/>
      <c r="Z2833"/>
      <c r="AC2833" s="228"/>
      <c r="AD2833"/>
    </row>
    <row r="2834" spans="1:30" ht="27.75" x14ac:dyDescent="0.2">
      <c r="A2834" s="222"/>
      <c r="B2834" s="223"/>
      <c r="C2834" s="223"/>
      <c r="D2834" s="223"/>
      <c r="E2834"/>
      <c r="F2834" s="224"/>
      <c r="G2834"/>
      <c r="H2834"/>
      <c r="I2834" s="225"/>
      <c r="J2834" s="226"/>
      <c r="K2834"/>
      <c r="L2834"/>
      <c r="M2834"/>
      <c r="N2834"/>
      <c r="O2834" s="224"/>
      <c r="P2834"/>
      <c r="Q2834"/>
      <c r="R2834"/>
      <c r="S2834"/>
      <c r="T2834"/>
      <c r="U2834"/>
      <c r="V2834"/>
      <c r="W2834"/>
      <c r="Z2834"/>
      <c r="AC2834" s="228"/>
      <c r="AD2834"/>
    </row>
    <row r="2835" spans="1:30" ht="27.75" x14ac:dyDescent="0.2">
      <c r="A2835" s="222"/>
      <c r="B2835" s="223"/>
      <c r="C2835" s="223"/>
      <c r="D2835" s="223"/>
      <c r="E2835"/>
      <c r="F2835" s="224"/>
      <c r="G2835"/>
      <c r="H2835"/>
      <c r="I2835" s="225"/>
      <c r="J2835" s="226"/>
      <c r="K2835"/>
      <c r="L2835"/>
      <c r="M2835"/>
      <c r="N2835"/>
      <c r="O2835" s="224"/>
      <c r="P2835"/>
      <c r="Q2835"/>
      <c r="R2835"/>
      <c r="S2835"/>
      <c r="T2835"/>
      <c r="U2835"/>
      <c r="V2835"/>
      <c r="W2835"/>
      <c r="Z2835"/>
      <c r="AC2835" s="228"/>
      <c r="AD2835"/>
    </row>
    <row r="2836" spans="1:30" ht="27.75" x14ac:dyDescent="0.2">
      <c r="A2836" s="222"/>
      <c r="B2836" s="223"/>
      <c r="C2836" s="223"/>
      <c r="D2836" s="223"/>
      <c r="E2836"/>
      <c r="F2836" s="224"/>
      <c r="G2836"/>
      <c r="H2836"/>
      <c r="I2836" s="225"/>
      <c r="J2836" s="226"/>
      <c r="K2836"/>
      <c r="L2836"/>
      <c r="M2836"/>
      <c r="N2836"/>
      <c r="O2836" s="224"/>
      <c r="P2836"/>
      <c r="Q2836"/>
      <c r="R2836"/>
      <c r="S2836"/>
      <c r="T2836"/>
      <c r="U2836"/>
      <c r="V2836"/>
      <c r="W2836"/>
      <c r="Z2836"/>
      <c r="AC2836" s="228"/>
      <c r="AD2836"/>
    </row>
    <row r="2837" spans="1:30" ht="27.75" x14ac:dyDescent="0.2">
      <c r="A2837" s="222"/>
      <c r="B2837" s="223"/>
      <c r="C2837" s="223"/>
      <c r="D2837" s="223"/>
      <c r="E2837"/>
      <c r="F2837" s="224"/>
      <c r="G2837"/>
      <c r="H2837"/>
      <c r="I2837" s="225"/>
      <c r="J2837" s="226"/>
      <c r="K2837"/>
      <c r="L2837"/>
      <c r="M2837"/>
      <c r="N2837"/>
      <c r="O2837" s="224"/>
      <c r="P2837"/>
      <c r="Q2837"/>
      <c r="R2837"/>
      <c r="S2837"/>
      <c r="T2837"/>
      <c r="U2837"/>
      <c r="V2837"/>
      <c r="W2837"/>
      <c r="Z2837"/>
      <c r="AC2837" s="228"/>
      <c r="AD2837"/>
    </row>
    <row r="2838" spans="1:30" ht="27.75" x14ac:dyDescent="0.2">
      <c r="A2838" s="222"/>
      <c r="B2838" s="223"/>
      <c r="C2838" s="223"/>
      <c r="D2838" s="223"/>
      <c r="E2838"/>
      <c r="F2838" s="224"/>
      <c r="G2838"/>
      <c r="H2838"/>
      <c r="I2838" s="225"/>
      <c r="J2838" s="226"/>
      <c r="K2838"/>
      <c r="L2838"/>
      <c r="M2838"/>
      <c r="N2838"/>
      <c r="O2838" s="224"/>
      <c r="P2838"/>
      <c r="Q2838"/>
      <c r="R2838"/>
      <c r="S2838"/>
      <c r="T2838"/>
      <c r="U2838"/>
      <c r="V2838"/>
      <c r="W2838"/>
      <c r="Z2838"/>
      <c r="AC2838" s="227"/>
      <c r="AD2838"/>
    </row>
    <row r="2839" spans="1:30" ht="27.75" x14ac:dyDescent="0.2">
      <c r="A2839" s="222"/>
      <c r="B2839" s="223"/>
      <c r="C2839" s="223"/>
      <c r="D2839" s="223"/>
      <c r="E2839"/>
      <c r="F2839" s="224"/>
      <c r="G2839"/>
      <c r="H2839"/>
      <c r="I2839" s="225"/>
      <c r="J2839" s="226"/>
      <c r="K2839"/>
      <c r="L2839"/>
      <c r="M2839"/>
      <c r="N2839"/>
      <c r="O2839" s="224"/>
      <c r="P2839"/>
      <c r="Q2839"/>
      <c r="R2839"/>
      <c r="S2839"/>
      <c r="T2839"/>
      <c r="U2839"/>
      <c r="V2839"/>
      <c r="W2839"/>
      <c r="Z2839"/>
      <c r="AC2839" s="228"/>
      <c r="AD2839"/>
    </row>
    <row r="2840" spans="1:30" ht="27.75" x14ac:dyDescent="0.2">
      <c r="A2840" s="222"/>
      <c r="B2840" s="223"/>
      <c r="C2840" s="223"/>
      <c r="D2840" s="223"/>
      <c r="E2840"/>
      <c r="F2840" s="224"/>
      <c r="G2840"/>
      <c r="H2840"/>
      <c r="I2840" s="225"/>
      <c r="J2840" s="226"/>
      <c r="K2840"/>
      <c r="L2840"/>
      <c r="M2840"/>
      <c r="N2840"/>
      <c r="O2840" s="224"/>
      <c r="P2840"/>
      <c r="Q2840"/>
      <c r="R2840"/>
      <c r="S2840"/>
      <c r="T2840"/>
      <c r="U2840"/>
      <c r="V2840"/>
      <c r="W2840"/>
      <c r="Z2840"/>
      <c r="AC2840" s="228"/>
      <c r="AD2840"/>
    </row>
    <row r="2841" spans="1:30" ht="27.75" x14ac:dyDescent="0.2">
      <c r="A2841" s="222"/>
      <c r="B2841" s="223"/>
      <c r="C2841" s="223"/>
      <c r="D2841" s="223"/>
      <c r="E2841"/>
      <c r="F2841" s="224"/>
      <c r="G2841"/>
      <c r="H2841"/>
      <c r="I2841" s="225"/>
      <c r="J2841" s="226"/>
      <c r="K2841"/>
      <c r="L2841"/>
      <c r="M2841"/>
      <c r="N2841"/>
      <c r="O2841" s="224"/>
      <c r="P2841"/>
      <c r="Q2841"/>
      <c r="R2841"/>
      <c r="S2841"/>
      <c r="T2841"/>
      <c r="U2841"/>
      <c r="V2841"/>
      <c r="W2841"/>
      <c r="Z2841"/>
      <c r="AC2841" s="228"/>
      <c r="AD2841"/>
    </row>
    <row r="2842" spans="1:30" ht="27.75" x14ac:dyDescent="0.2">
      <c r="A2842" s="222"/>
      <c r="B2842" s="223"/>
      <c r="C2842" s="223"/>
      <c r="D2842" s="223"/>
      <c r="E2842"/>
      <c r="F2842" s="224"/>
      <c r="G2842"/>
      <c r="H2842"/>
      <c r="I2842" s="225"/>
      <c r="J2842" s="226"/>
      <c r="K2842"/>
      <c r="L2842"/>
      <c r="M2842"/>
      <c r="N2842"/>
      <c r="O2842" s="224"/>
      <c r="P2842"/>
      <c r="Q2842"/>
      <c r="R2842"/>
      <c r="S2842"/>
      <c r="T2842"/>
      <c r="U2842"/>
      <c r="V2842"/>
      <c r="W2842"/>
      <c r="Z2842"/>
      <c r="AC2842" s="228"/>
      <c r="AD2842"/>
    </row>
    <row r="2843" spans="1:30" ht="27.75" x14ac:dyDescent="0.2">
      <c r="A2843" s="222"/>
      <c r="B2843" s="223"/>
      <c r="C2843" s="223"/>
      <c r="D2843" s="223"/>
      <c r="E2843"/>
      <c r="F2843" s="224"/>
      <c r="G2843"/>
      <c r="H2843"/>
      <c r="I2843" s="225"/>
      <c r="J2843" s="226"/>
      <c r="K2843"/>
      <c r="L2843"/>
      <c r="M2843"/>
      <c r="N2843"/>
      <c r="O2843" s="224"/>
      <c r="P2843"/>
      <c r="Q2843"/>
      <c r="R2843"/>
      <c r="S2843"/>
      <c r="T2843"/>
      <c r="U2843"/>
      <c r="V2843"/>
      <c r="W2843"/>
      <c r="Z2843"/>
      <c r="AC2843" s="228"/>
      <c r="AD2843"/>
    </row>
    <row r="2844" spans="1:30" ht="27.75" x14ac:dyDescent="0.2">
      <c r="A2844" s="222"/>
      <c r="B2844" s="223"/>
      <c r="C2844" s="223"/>
      <c r="D2844" s="223"/>
      <c r="E2844"/>
      <c r="F2844" s="224"/>
      <c r="G2844"/>
      <c r="H2844"/>
      <c r="I2844" s="225"/>
      <c r="J2844" s="226"/>
      <c r="K2844"/>
      <c r="L2844"/>
      <c r="M2844"/>
      <c r="N2844"/>
      <c r="O2844" s="224"/>
      <c r="P2844"/>
      <c r="Q2844"/>
      <c r="R2844"/>
      <c r="S2844"/>
      <c r="T2844"/>
      <c r="U2844"/>
      <c r="V2844"/>
      <c r="W2844"/>
      <c r="Z2844"/>
      <c r="AC2844" s="228"/>
      <c r="AD2844"/>
    </row>
    <row r="2845" spans="1:30" ht="27.75" x14ac:dyDescent="0.2">
      <c r="A2845" s="222"/>
      <c r="B2845" s="223"/>
      <c r="C2845" s="223"/>
      <c r="D2845" s="223"/>
      <c r="E2845"/>
      <c r="F2845" s="224"/>
      <c r="G2845"/>
      <c r="H2845"/>
      <c r="I2845" s="225"/>
      <c r="J2845" s="226"/>
      <c r="K2845"/>
      <c r="L2845"/>
      <c r="M2845"/>
      <c r="N2845"/>
      <c r="O2845" s="224"/>
      <c r="P2845"/>
      <c r="Q2845"/>
      <c r="R2845"/>
      <c r="S2845"/>
      <c r="T2845"/>
      <c r="U2845"/>
      <c r="V2845"/>
      <c r="W2845"/>
      <c r="Z2845"/>
      <c r="AC2845" s="228"/>
      <c r="AD2845"/>
    </row>
    <row r="2846" spans="1:30" ht="27.75" x14ac:dyDescent="0.2">
      <c r="A2846" s="222"/>
      <c r="B2846" s="223"/>
      <c r="C2846" s="223"/>
      <c r="D2846" s="223"/>
      <c r="E2846"/>
      <c r="F2846" s="224"/>
      <c r="G2846"/>
      <c r="H2846"/>
      <c r="I2846" s="225"/>
      <c r="J2846" s="226"/>
      <c r="K2846"/>
      <c r="L2846"/>
      <c r="M2846"/>
      <c r="N2846"/>
      <c r="O2846" s="224"/>
      <c r="P2846"/>
      <c r="Q2846"/>
      <c r="R2846"/>
      <c r="S2846"/>
      <c r="T2846"/>
      <c r="U2846"/>
      <c r="V2846"/>
      <c r="W2846"/>
      <c r="Z2846"/>
      <c r="AC2846" s="228"/>
      <c r="AD2846"/>
    </row>
    <row r="2847" spans="1:30" ht="27.75" x14ac:dyDescent="0.2">
      <c r="A2847" s="222"/>
      <c r="B2847" s="223"/>
      <c r="C2847" s="223"/>
      <c r="D2847" s="223"/>
      <c r="E2847"/>
      <c r="F2847" s="224"/>
      <c r="G2847"/>
      <c r="H2847"/>
      <c r="I2847" s="225"/>
      <c r="J2847" s="226"/>
      <c r="K2847"/>
      <c r="L2847"/>
      <c r="M2847"/>
      <c r="N2847"/>
      <c r="O2847" s="224"/>
      <c r="P2847"/>
      <c r="Q2847"/>
      <c r="R2847"/>
      <c r="S2847"/>
      <c r="T2847"/>
      <c r="U2847"/>
      <c r="V2847"/>
      <c r="W2847"/>
      <c r="Z2847"/>
      <c r="AC2847" s="228"/>
      <c r="AD2847"/>
    </row>
    <row r="2848" spans="1:30" ht="27.75" x14ac:dyDescent="0.2">
      <c r="A2848" s="222"/>
      <c r="B2848" s="223"/>
      <c r="C2848" s="223"/>
      <c r="D2848" s="223"/>
      <c r="E2848"/>
      <c r="F2848" s="224"/>
      <c r="G2848"/>
      <c r="H2848"/>
      <c r="I2848" s="225"/>
      <c r="J2848" s="226"/>
      <c r="K2848"/>
      <c r="L2848"/>
      <c r="M2848"/>
      <c r="N2848"/>
      <c r="O2848" s="224"/>
      <c r="P2848"/>
      <c r="Q2848"/>
      <c r="R2848"/>
      <c r="S2848"/>
      <c r="T2848"/>
      <c r="U2848"/>
      <c r="V2848"/>
      <c r="W2848"/>
      <c r="Z2848"/>
      <c r="AC2848" s="228"/>
      <c r="AD2848"/>
    </row>
    <row r="2849" spans="1:30" ht="27.75" x14ac:dyDescent="0.2">
      <c r="A2849" s="222"/>
      <c r="B2849" s="223"/>
      <c r="C2849" s="223"/>
      <c r="D2849" s="223"/>
      <c r="E2849"/>
      <c r="F2849" s="224"/>
      <c r="G2849"/>
      <c r="H2849"/>
      <c r="I2849" s="225"/>
      <c r="J2849" s="226"/>
      <c r="K2849"/>
      <c r="L2849"/>
      <c r="M2849"/>
      <c r="N2849"/>
      <c r="O2849" s="224"/>
      <c r="P2849"/>
      <c r="Q2849"/>
      <c r="R2849"/>
      <c r="S2849"/>
      <c r="T2849"/>
      <c r="U2849"/>
      <c r="V2849"/>
      <c r="W2849"/>
      <c r="Z2849"/>
      <c r="AC2849" s="228"/>
      <c r="AD2849"/>
    </row>
    <row r="2850" spans="1:30" ht="27.75" x14ac:dyDescent="0.2">
      <c r="A2850" s="222"/>
      <c r="B2850" s="223"/>
      <c r="C2850" s="223"/>
      <c r="D2850" s="223"/>
      <c r="E2850"/>
      <c r="F2850" s="224"/>
      <c r="G2850"/>
      <c r="H2850"/>
      <c r="I2850" s="225"/>
      <c r="J2850" s="226"/>
      <c r="K2850"/>
      <c r="L2850"/>
      <c r="M2850"/>
      <c r="N2850"/>
      <c r="O2850" s="224"/>
      <c r="P2850"/>
      <c r="Q2850"/>
      <c r="R2850"/>
      <c r="S2850"/>
      <c r="T2850"/>
      <c r="U2850"/>
      <c r="V2850"/>
      <c r="W2850"/>
      <c r="Z2850"/>
      <c r="AC2850" s="228"/>
      <c r="AD2850"/>
    </row>
    <row r="2851" spans="1:30" ht="27.75" x14ac:dyDescent="0.2">
      <c r="A2851" s="222"/>
      <c r="B2851" s="223"/>
      <c r="C2851" s="223"/>
      <c r="D2851" s="223"/>
      <c r="E2851"/>
      <c r="F2851" s="224"/>
      <c r="G2851"/>
      <c r="H2851"/>
      <c r="I2851" s="225"/>
      <c r="J2851" s="226"/>
      <c r="K2851"/>
      <c r="L2851"/>
      <c r="M2851"/>
      <c r="N2851"/>
      <c r="O2851" s="224"/>
      <c r="P2851"/>
      <c r="Q2851"/>
      <c r="R2851"/>
      <c r="S2851"/>
      <c r="T2851"/>
      <c r="U2851"/>
      <c r="V2851"/>
      <c r="W2851"/>
      <c r="Z2851"/>
      <c r="AC2851" s="228"/>
      <c r="AD2851"/>
    </row>
    <row r="2852" spans="1:30" ht="27.75" x14ac:dyDescent="0.2">
      <c r="A2852" s="222"/>
      <c r="B2852" s="223"/>
      <c r="C2852" s="223"/>
      <c r="D2852" s="223"/>
      <c r="E2852"/>
      <c r="F2852" s="224"/>
      <c r="G2852"/>
      <c r="H2852"/>
      <c r="I2852" s="225"/>
      <c r="J2852" s="226"/>
      <c r="K2852"/>
      <c r="L2852"/>
      <c r="M2852"/>
      <c r="N2852"/>
      <c r="O2852" s="224"/>
      <c r="P2852"/>
      <c r="Q2852"/>
      <c r="R2852"/>
      <c r="S2852"/>
      <c r="T2852"/>
      <c r="U2852"/>
      <c r="V2852"/>
      <c r="W2852"/>
      <c r="Z2852"/>
      <c r="AC2852" s="228"/>
      <c r="AD2852"/>
    </row>
    <row r="2853" spans="1:30" ht="27.75" x14ac:dyDescent="0.2">
      <c r="A2853" s="222"/>
      <c r="B2853" s="223"/>
      <c r="C2853" s="223"/>
      <c r="D2853" s="223"/>
      <c r="E2853"/>
      <c r="F2853" s="224"/>
      <c r="G2853"/>
      <c r="H2853"/>
      <c r="I2853" s="225"/>
      <c r="J2853" s="226"/>
      <c r="K2853"/>
      <c r="L2853"/>
      <c r="M2853"/>
      <c r="N2853"/>
      <c r="O2853" s="224"/>
      <c r="P2853"/>
      <c r="Q2853"/>
      <c r="R2853"/>
      <c r="S2853"/>
      <c r="T2853"/>
      <c r="U2853"/>
      <c r="V2853"/>
      <c r="W2853"/>
      <c r="Z2853"/>
      <c r="AC2853" s="228"/>
      <c r="AD2853"/>
    </row>
    <row r="2854" spans="1:30" ht="27.75" x14ac:dyDescent="0.2">
      <c r="A2854" s="222"/>
      <c r="B2854" s="223"/>
      <c r="C2854" s="223"/>
      <c r="D2854" s="223"/>
      <c r="E2854"/>
      <c r="F2854" s="224"/>
      <c r="G2854"/>
      <c r="H2854"/>
      <c r="I2854" s="225"/>
      <c r="J2854" s="226"/>
      <c r="K2854"/>
      <c r="L2854"/>
      <c r="M2854"/>
      <c r="N2854"/>
      <c r="O2854" s="224"/>
      <c r="P2854"/>
      <c r="Q2854"/>
      <c r="R2854"/>
      <c r="S2854"/>
      <c r="T2854"/>
      <c r="U2854"/>
      <c r="V2854"/>
      <c r="W2854"/>
      <c r="Z2854"/>
      <c r="AC2854" s="228"/>
      <c r="AD2854"/>
    </row>
    <row r="2855" spans="1:30" ht="27.75" x14ac:dyDescent="0.2">
      <c r="A2855" s="222"/>
      <c r="B2855" s="223"/>
      <c r="C2855" s="223"/>
      <c r="D2855" s="223"/>
      <c r="E2855"/>
      <c r="F2855" s="224"/>
      <c r="G2855"/>
      <c r="H2855"/>
      <c r="I2855" s="225"/>
      <c r="J2855" s="226"/>
      <c r="K2855"/>
      <c r="L2855"/>
      <c r="M2855"/>
      <c r="N2855"/>
      <c r="O2855" s="224"/>
      <c r="P2855"/>
      <c r="Q2855"/>
      <c r="R2855"/>
      <c r="S2855"/>
      <c r="T2855"/>
      <c r="U2855"/>
      <c r="V2855"/>
      <c r="W2855"/>
      <c r="Z2855"/>
      <c r="AC2855" s="228"/>
      <c r="AD2855"/>
    </row>
    <row r="2856" spans="1:30" ht="27.75" x14ac:dyDescent="0.2">
      <c r="A2856" s="222"/>
      <c r="B2856" s="223"/>
      <c r="C2856" s="223"/>
      <c r="D2856" s="223"/>
      <c r="E2856"/>
      <c r="F2856" s="224"/>
      <c r="G2856"/>
      <c r="H2856"/>
      <c r="I2856" s="225"/>
      <c r="J2856" s="226"/>
      <c r="K2856"/>
      <c r="L2856"/>
      <c r="M2856"/>
      <c r="N2856"/>
      <c r="O2856" s="224"/>
      <c r="P2856"/>
      <c r="Q2856"/>
      <c r="R2856"/>
      <c r="S2856"/>
      <c r="T2856"/>
      <c r="U2856"/>
      <c r="V2856"/>
      <c r="W2856"/>
      <c r="Z2856"/>
      <c r="AC2856" s="228"/>
      <c r="AD2856"/>
    </row>
    <row r="2857" spans="1:30" ht="27.75" x14ac:dyDescent="0.2">
      <c r="A2857" s="222"/>
      <c r="B2857" s="223"/>
      <c r="C2857" s="223"/>
      <c r="D2857" s="223"/>
      <c r="E2857"/>
      <c r="F2857" s="224"/>
      <c r="G2857"/>
      <c r="H2857"/>
      <c r="I2857" s="225"/>
      <c r="J2857" s="226"/>
      <c r="K2857"/>
      <c r="L2857"/>
      <c r="M2857"/>
      <c r="N2857"/>
      <c r="O2857" s="224"/>
      <c r="P2857"/>
      <c r="Q2857"/>
      <c r="R2857"/>
      <c r="S2857"/>
      <c r="T2857"/>
      <c r="U2857"/>
      <c r="V2857"/>
      <c r="W2857"/>
      <c r="Z2857"/>
      <c r="AC2857" s="228"/>
      <c r="AD2857"/>
    </row>
    <row r="2858" spans="1:30" ht="27.75" x14ac:dyDescent="0.2">
      <c r="A2858" s="222"/>
      <c r="B2858" s="223"/>
      <c r="C2858" s="223"/>
      <c r="D2858" s="223"/>
      <c r="E2858"/>
      <c r="F2858" s="224"/>
      <c r="G2858"/>
      <c r="H2858"/>
      <c r="I2858" s="225"/>
      <c r="J2858" s="226"/>
      <c r="K2858"/>
      <c r="L2858"/>
      <c r="M2858"/>
      <c r="N2858"/>
      <c r="O2858" s="224"/>
      <c r="P2858"/>
      <c r="Q2858"/>
      <c r="R2858"/>
      <c r="S2858"/>
      <c r="T2858"/>
      <c r="U2858"/>
      <c r="V2858"/>
      <c r="W2858"/>
      <c r="Z2858"/>
      <c r="AC2858" s="228"/>
      <c r="AD2858"/>
    </row>
    <row r="2859" spans="1:30" ht="27.75" x14ac:dyDescent="0.2">
      <c r="A2859" s="222"/>
      <c r="B2859" s="223"/>
      <c r="C2859" s="223"/>
      <c r="D2859" s="223"/>
      <c r="E2859"/>
      <c r="F2859" s="224"/>
      <c r="G2859"/>
      <c r="H2859"/>
      <c r="I2859" s="225"/>
      <c r="J2859" s="226"/>
      <c r="K2859"/>
      <c r="L2859"/>
      <c r="M2859"/>
      <c r="N2859"/>
      <c r="O2859" s="224"/>
      <c r="P2859"/>
      <c r="Q2859"/>
      <c r="R2859"/>
      <c r="S2859"/>
      <c r="T2859"/>
      <c r="U2859"/>
      <c r="V2859"/>
      <c r="W2859"/>
      <c r="Z2859"/>
      <c r="AC2859" s="228"/>
      <c r="AD2859"/>
    </row>
    <row r="2860" spans="1:30" ht="27.75" x14ac:dyDescent="0.2">
      <c r="A2860" s="222"/>
      <c r="B2860" s="223"/>
      <c r="C2860" s="223"/>
      <c r="D2860" s="223"/>
      <c r="E2860"/>
      <c r="F2860" s="224"/>
      <c r="G2860"/>
      <c r="H2860"/>
      <c r="I2860" s="225"/>
      <c r="J2860" s="226"/>
      <c r="K2860"/>
      <c r="L2860"/>
      <c r="M2860"/>
      <c r="N2860"/>
      <c r="O2860" s="224"/>
      <c r="P2860"/>
      <c r="Q2860"/>
      <c r="R2860"/>
      <c r="S2860"/>
      <c r="T2860"/>
      <c r="U2860"/>
      <c r="V2860"/>
      <c r="W2860"/>
      <c r="Z2860"/>
      <c r="AC2860" s="228"/>
      <c r="AD2860"/>
    </row>
    <row r="2861" spans="1:30" ht="27.75" x14ac:dyDescent="0.2">
      <c r="A2861" s="222"/>
      <c r="B2861" s="223"/>
      <c r="C2861" s="223"/>
      <c r="D2861" s="223"/>
      <c r="E2861"/>
      <c r="F2861" s="224"/>
      <c r="G2861"/>
      <c r="H2861"/>
      <c r="I2861" s="225"/>
      <c r="J2861" s="226"/>
      <c r="K2861"/>
      <c r="L2861"/>
      <c r="M2861"/>
      <c r="N2861"/>
      <c r="O2861" s="224"/>
      <c r="P2861"/>
      <c r="Q2861"/>
      <c r="R2861"/>
      <c r="S2861"/>
      <c r="T2861"/>
      <c r="U2861"/>
      <c r="V2861"/>
      <c r="W2861"/>
      <c r="Z2861"/>
      <c r="AC2861" s="228"/>
      <c r="AD2861"/>
    </row>
    <row r="2862" spans="1:30" ht="27.75" x14ac:dyDescent="0.2">
      <c r="A2862" s="222"/>
      <c r="B2862" s="223"/>
      <c r="C2862" s="223"/>
      <c r="D2862" s="223"/>
      <c r="E2862"/>
      <c r="F2862" s="224"/>
      <c r="G2862"/>
      <c r="H2862"/>
      <c r="I2862" s="225"/>
      <c r="J2862" s="226"/>
      <c r="K2862"/>
      <c r="L2862"/>
      <c r="M2862"/>
      <c r="N2862"/>
      <c r="O2862" s="224"/>
      <c r="P2862"/>
      <c r="Q2862"/>
      <c r="R2862"/>
      <c r="S2862"/>
      <c r="T2862"/>
      <c r="U2862"/>
      <c r="V2862"/>
      <c r="W2862"/>
      <c r="Z2862"/>
      <c r="AC2862" s="228"/>
      <c r="AD2862"/>
    </row>
    <row r="2863" spans="1:30" ht="27.75" x14ac:dyDescent="0.2">
      <c r="A2863" s="222"/>
      <c r="B2863" s="223"/>
      <c r="C2863" s="223"/>
      <c r="D2863" s="223"/>
      <c r="E2863"/>
      <c r="F2863" s="224"/>
      <c r="G2863"/>
      <c r="H2863"/>
      <c r="I2863" s="225"/>
      <c r="J2863" s="226"/>
      <c r="K2863"/>
      <c r="L2863"/>
      <c r="M2863"/>
      <c r="N2863"/>
      <c r="O2863" s="224"/>
      <c r="P2863"/>
      <c r="Q2863"/>
      <c r="R2863"/>
      <c r="S2863"/>
      <c r="T2863"/>
      <c r="U2863"/>
      <c r="V2863"/>
      <c r="W2863"/>
      <c r="Z2863"/>
      <c r="AC2863" s="228"/>
      <c r="AD2863"/>
    </row>
    <row r="2864" spans="1:30" ht="27.75" x14ac:dyDescent="0.2">
      <c r="A2864" s="222"/>
      <c r="B2864" s="223"/>
      <c r="C2864" s="223"/>
      <c r="D2864" s="223"/>
      <c r="E2864"/>
      <c r="F2864" s="224"/>
      <c r="G2864"/>
      <c r="H2864"/>
      <c r="I2864" s="225"/>
      <c r="J2864" s="226"/>
      <c r="K2864"/>
      <c r="L2864"/>
      <c r="M2864"/>
      <c r="N2864"/>
      <c r="O2864" s="224"/>
      <c r="P2864"/>
      <c r="Q2864"/>
      <c r="R2864"/>
      <c r="S2864"/>
      <c r="T2864"/>
      <c r="U2864"/>
      <c r="V2864"/>
      <c r="W2864"/>
      <c r="Z2864"/>
      <c r="AC2864" s="228"/>
      <c r="AD2864"/>
    </row>
    <row r="2865" spans="1:30" ht="27.75" x14ac:dyDescent="0.2">
      <c r="A2865" s="222"/>
      <c r="B2865" s="223"/>
      <c r="C2865" s="223"/>
      <c r="D2865" s="223"/>
      <c r="E2865"/>
      <c r="F2865" s="224"/>
      <c r="G2865"/>
      <c r="H2865"/>
      <c r="I2865" s="225"/>
      <c r="J2865" s="226"/>
      <c r="K2865"/>
      <c r="L2865"/>
      <c r="M2865"/>
      <c r="N2865"/>
      <c r="O2865" s="224"/>
      <c r="P2865"/>
      <c r="Q2865"/>
      <c r="R2865"/>
      <c r="S2865"/>
      <c r="T2865"/>
      <c r="U2865"/>
      <c r="V2865"/>
      <c r="W2865"/>
      <c r="Z2865"/>
      <c r="AC2865" s="228"/>
      <c r="AD2865"/>
    </row>
    <row r="2866" spans="1:30" ht="27.75" x14ac:dyDescent="0.2">
      <c r="A2866" s="222"/>
      <c r="B2866" s="223"/>
      <c r="C2866" s="223"/>
      <c r="D2866" s="223"/>
      <c r="E2866"/>
      <c r="F2866" s="224"/>
      <c r="G2866"/>
      <c r="H2866"/>
      <c r="I2866" s="225"/>
      <c r="J2866" s="226"/>
      <c r="K2866"/>
      <c r="L2866"/>
      <c r="M2866"/>
      <c r="N2866"/>
      <c r="O2866" s="224"/>
      <c r="P2866"/>
      <c r="Q2866"/>
      <c r="R2866"/>
      <c r="S2866"/>
      <c r="T2866"/>
      <c r="U2866"/>
      <c r="V2866"/>
      <c r="W2866"/>
      <c r="Z2866"/>
      <c r="AC2866" s="228"/>
      <c r="AD2866"/>
    </row>
    <row r="2867" spans="1:30" ht="27.75" x14ac:dyDescent="0.2">
      <c r="A2867" s="222"/>
      <c r="B2867" s="223"/>
      <c r="C2867" s="223"/>
      <c r="D2867" s="223"/>
      <c r="E2867"/>
      <c r="F2867" s="224"/>
      <c r="G2867"/>
      <c r="H2867"/>
      <c r="I2867" s="225"/>
      <c r="J2867" s="226"/>
      <c r="K2867"/>
      <c r="L2867"/>
      <c r="M2867"/>
      <c r="N2867"/>
      <c r="O2867" s="224"/>
      <c r="P2867"/>
      <c r="Q2867"/>
      <c r="R2867"/>
      <c r="S2867"/>
      <c r="T2867"/>
      <c r="U2867"/>
      <c r="V2867"/>
      <c r="W2867"/>
      <c r="Z2867"/>
      <c r="AC2867" s="228"/>
      <c r="AD2867"/>
    </row>
    <row r="2868" spans="1:30" ht="27.75" x14ac:dyDescent="0.2">
      <c r="A2868" s="222"/>
      <c r="B2868" s="223"/>
      <c r="C2868" s="223"/>
      <c r="D2868" s="223"/>
      <c r="E2868"/>
      <c r="F2868" s="224"/>
      <c r="G2868"/>
      <c r="H2868"/>
      <c r="I2868" s="225"/>
      <c r="J2868" s="226"/>
      <c r="K2868"/>
      <c r="L2868"/>
      <c r="M2868"/>
      <c r="N2868"/>
      <c r="O2868" s="224"/>
      <c r="P2868"/>
      <c r="Q2868"/>
      <c r="R2868"/>
      <c r="S2868"/>
      <c r="T2868"/>
      <c r="U2868"/>
      <c r="V2868"/>
      <c r="W2868"/>
      <c r="Z2868"/>
      <c r="AC2868" s="228"/>
      <c r="AD2868"/>
    </row>
    <row r="2869" spans="1:30" ht="27.75" x14ac:dyDescent="0.2">
      <c r="A2869" s="222"/>
      <c r="B2869" s="223"/>
      <c r="C2869" s="223"/>
      <c r="D2869" s="223"/>
      <c r="E2869"/>
      <c r="F2869" s="224"/>
      <c r="G2869"/>
      <c r="H2869"/>
      <c r="I2869" s="225"/>
      <c r="J2869" s="226"/>
      <c r="K2869"/>
      <c r="L2869"/>
      <c r="M2869"/>
      <c r="N2869"/>
      <c r="O2869" s="224"/>
      <c r="P2869"/>
      <c r="Q2869"/>
      <c r="R2869"/>
      <c r="S2869"/>
      <c r="T2869"/>
      <c r="U2869"/>
      <c r="V2869"/>
      <c r="W2869"/>
      <c r="Z2869"/>
      <c r="AC2869" s="228"/>
      <c r="AD2869"/>
    </row>
    <row r="2870" spans="1:30" ht="27.75" x14ac:dyDescent="0.2">
      <c r="A2870" s="222"/>
      <c r="B2870" s="223"/>
      <c r="C2870" s="223"/>
      <c r="D2870" s="223"/>
      <c r="E2870"/>
      <c r="F2870" s="224"/>
      <c r="G2870"/>
      <c r="H2870"/>
      <c r="I2870" s="225"/>
      <c r="J2870" s="226"/>
      <c r="K2870"/>
      <c r="L2870"/>
      <c r="M2870"/>
      <c r="N2870"/>
      <c r="O2870" s="224"/>
      <c r="P2870"/>
      <c r="Q2870"/>
      <c r="R2870"/>
      <c r="S2870"/>
      <c r="T2870"/>
      <c r="U2870"/>
      <c r="V2870"/>
      <c r="W2870"/>
      <c r="Z2870"/>
      <c r="AC2870" s="228"/>
      <c r="AD2870"/>
    </row>
    <row r="2871" spans="1:30" ht="27.75" x14ac:dyDescent="0.2">
      <c r="A2871" s="222"/>
      <c r="B2871" s="223"/>
      <c r="C2871" s="223"/>
      <c r="D2871" s="223"/>
      <c r="E2871"/>
      <c r="F2871" s="224"/>
      <c r="G2871"/>
      <c r="H2871"/>
      <c r="I2871" s="225"/>
      <c r="J2871" s="226"/>
      <c r="K2871"/>
      <c r="L2871"/>
      <c r="M2871"/>
      <c r="N2871"/>
      <c r="O2871" s="224"/>
      <c r="P2871"/>
      <c r="Q2871"/>
      <c r="R2871"/>
      <c r="S2871"/>
      <c r="T2871"/>
      <c r="U2871"/>
      <c r="V2871"/>
      <c r="W2871"/>
      <c r="Z2871"/>
      <c r="AC2871" s="228"/>
      <c r="AD2871"/>
    </row>
    <row r="2872" spans="1:30" ht="27.75" x14ac:dyDescent="0.2">
      <c r="A2872" s="222"/>
      <c r="B2872" s="223"/>
      <c r="C2872" s="223"/>
      <c r="D2872" s="223"/>
      <c r="E2872"/>
      <c r="F2872" s="224"/>
      <c r="G2872"/>
      <c r="H2872"/>
      <c r="I2872" s="225"/>
      <c r="J2872" s="226"/>
      <c r="K2872"/>
      <c r="L2872"/>
      <c r="M2872"/>
      <c r="N2872"/>
      <c r="O2872" s="224"/>
      <c r="P2872"/>
      <c r="Q2872"/>
      <c r="R2872"/>
      <c r="S2872"/>
      <c r="T2872"/>
      <c r="U2872"/>
      <c r="V2872"/>
      <c r="W2872"/>
      <c r="Z2872"/>
      <c r="AC2872" s="228"/>
      <c r="AD2872"/>
    </row>
    <row r="2873" spans="1:30" ht="27.75" x14ac:dyDescent="0.2">
      <c r="A2873" s="222"/>
      <c r="B2873" s="223"/>
      <c r="C2873" s="223"/>
      <c r="D2873" s="223"/>
      <c r="E2873"/>
      <c r="F2873" s="224"/>
      <c r="G2873"/>
      <c r="H2873"/>
      <c r="I2873" s="225"/>
      <c r="J2873" s="226"/>
      <c r="K2873"/>
      <c r="L2873"/>
      <c r="M2873"/>
      <c r="N2873"/>
      <c r="O2873" s="224"/>
      <c r="P2873"/>
      <c r="Q2873"/>
      <c r="R2873"/>
      <c r="S2873"/>
      <c r="T2873"/>
      <c r="U2873"/>
      <c r="V2873"/>
      <c r="W2873"/>
      <c r="Z2873"/>
      <c r="AC2873" s="228"/>
      <c r="AD2873"/>
    </row>
    <row r="2874" spans="1:30" ht="27.75" x14ac:dyDescent="0.2">
      <c r="A2874" s="222"/>
      <c r="B2874" s="223"/>
      <c r="C2874" s="223"/>
      <c r="D2874" s="223"/>
      <c r="E2874"/>
      <c r="F2874" s="224"/>
      <c r="G2874"/>
      <c r="H2874"/>
      <c r="I2874" s="225"/>
      <c r="J2874" s="226"/>
      <c r="K2874"/>
      <c r="L2874"/>
      <c r="M2874"/>
      <c r="N2874"/>
      <c r="O2874" s="224"/>
      <c r="P2874"/>
      <c r="Q2874"/>
      <c r="R2874"/>
      <c r="S2874"/>
      <c r="T2874"/>
      <c r="U2874"/>
      <c r="V2874"/>
      <c r="W2874"/>
      <c r="Z2874"/>
      <c r="AC2874" s="228"/>
      <c r="AD2874"/>
    </row>
    <row r="2875" spans="1:30" ht="27.75" x14ac:dyDescent="0.2">
      <c r="A2875" s="222"/>
      <c r="B2875" s="223"/>
      <c r="C2875" s="223"/>
      <c r="D2875" s="223"/>
      <c r="E2875"/>
      <c r="F2875" s="224"/>
      <c r="G2875"/>
      <c r="H2875"/>
      <c r="I2875" s="225"/>
      <c r="J2875" s="226"/>
      <c r="K2875"/>
      <c r="L2875"/>
      <c r="M2875"/>
      <c r="N2875"/>
      <c r="O2875" s="224"/>
      <c r="P2875"/>
      <c r="Q2875"/>
      <c r="R2875"/>
      <c r="S2875"/>
      <c r="T2875"/>
      <c r="U2875"/>
      <c r="V2875"/>
      <c r="W2875"/>
      <c r="Z2875"/>
      <c r="AC2875" s="228"/>
      <c r="AD2875"/>
    </row>
    <row r="2876" spans="1:30" ht="27.75" x14ac:dyDescent="0.2">
      <c r="A2876" s="222"/>
      <c r="B2876" s="223"/>
      <c r="C2876" s="223"/>
      <c r="D2876" s="223"/>
      <c r="E2876"/>
      <c r="F2876" s="224"/>
      <c r="G2876"/>
      <c r="H2876"/>
      <c r="I2876" s="225"/>
      <c r="J2876" s="226"/>
      <c r="K2876"/>
      <c r="L2876"/>
      <c r="M2876"/>
      <c r="N2876"/>
      <c r="O2876" s="224"/>
      <c r="P2876"/>
      <c r="Q2876"/>
      <c r="R2876"/>
      <c r="S2876"/>
      <c r="T2876"/>
      <c r="U2876"/>
      <c r="V2876"/>
      <c r="W2876"/>
      <c r="Z2876"/>
      <c r="AC2876" s="228"/>
      <c r="AD2876"/>
    </row>
    <row r="2877" spans="1:30" ht="27.75" x14ac:dyDescent="0.2">
      <c r="A2877" s="222"/>
      <c r="B2877" s="223"/>
      <c r="C2877" s="223"/>
      <c r="D2877" s="223"/>
      <c r="E2877"/>
      <c r="F2877" s="224"/>
      <c r="G2877"/>
      <c r="H2877"/>
      <c r="I2877" s="225"/>
      <c r="J2877" s="226"/>
      <c r="K2877"/>
      <c r="L2877"/>
      <c r="M2877"/>
      <c r="N2877"/>
      <c r="O2877" s="224"/>
      <c r="P2877"/>
      <c r="Q2877"/>
      <c r="R2877"/>
      <c r="S2877"/>
      <c r="T2877"/>
      <c r="U2877"/>
      <c r="V2877"/>
      <c r="W2877"/>
      <c r="Z2877"/>
      <c r="AC2877" s="228"/>
      <c r="AD2877"/>
    </row>
    <row r="2878" spans="1:30" ht="27.75" x14ac:dyDescent="0.2">
      <c r="A2878" s="222"/>
      <c r="B2878" s="223"/>
      <c r="C2878" s="223"/>
      <c r="D2878" s="223"/>
      <c r="E2878"/>
      <c r="F2878" s="224"/>
      <c r="G2878"/>
      <c r="H2878"/>
      <c r="I2878" s="225"/>
      <c r="J2878" s="226"/>
      <c r="K2878"/>
      <c r="L2878"/>
      <c r="M2878"/>
      <c r="N2878"/>
      <c r="O2878" s="224"/>
      <c r="P2878"/>
      <c r="Q2878"/>
      <c r="R2878"/>
      <c r="S2878"/>
      <c r="T2878"/>
      <c r="U2878"/>
      <c r="V2878"/>
      <c r="W2878"/>
      <c r="Z2878"/>
      <c r="AC2878" s="228"/>
      <c r="AD2878"/>
    </row>
    <row r="2879" spans="1:30" ht="27.75" x14ac:dyDescent="0.2">
      <c r="A2879" s="222"/>
      <c r="B2879" s="223"/>
      <c r="C2879" s="223"/>
      <c r="D2879" s="223"/>
      <c r="E2879"/>
      <c r="F2879" s="224"/>
      <c r="G2879"/>
      <c r="H2879"/>
      <c r="I2879" s="225"/>
      <c r="J2879" s="226"/>
      <c r="K2879"/>
      <c r="L2879"/>
      <c r="M2879"/>
      <c r="N2879"/>
      <c r="O2879" s="224"/>
      <c r="P2879"/>
      <c r="Q2879"/>
      <c r="R2879"/>
      <c r="S2879"/>
      <c r="T2879"/>
      <c r="U2879"/>
      <c r="V2879"/>
      <c r="W2879"/>
      <c r="Z2879"/>
      <c r="AC2879" s="228"/>
      <c r="AD2879"/>
    </row>
    <row r="2880" spans="1:30" ht="27.75" x14ac:dyDescent="0.2">
      <c r="A2880" s="222"/>
      <c r="B2880" s="223"/>
      <c r="C2880" s="223"/>
      <c r="D2880" s="223"/>
      <c r="E2880"/>
      <c r="F2880" s="224"/>
      <c r="G2880"/>
      <c r="H2880"/>
      <c r="I2880" s="225"/>
      <c r="J2880" s="226"/>
      <c r="K2880"/>
      <c r="L2880"/>
      <c r="M2880"/>
      <c r="N2880"/>
      <c r="O2880" s="224"/>
      <c r="P2880"/>
      <c r="Q2880"/>
      <c r="R2880"/>
      <c r="S2880"/>
      <c r="T2880"/>
      <c r="U2880"/>
      <c r="V2880"/>
      <c r="W2880"/>
      <c r="Z2880"/>
      <c r="AC2880" s="228"/>
      <c r="AD2880"/>
    </row>
    <row r="2881" spans="1:30" ht="27.75" x14ac:dyDescent="0.2">
      <c r="A2881" s="222"/>
      <c r="B2881" s="223"/>
      <c r="C2881" s="223"/>
      <c r="D2881" s="223"/>
      <c r="E2881"/>
      <c r="F2881" s="224"/>
      <c r="G2881"/>
      <c r="H2881"/>
      <c r="I2881" s="225"/>
      <c r="J2881" s="226"/>
      <c r="K2881"/>
      <c r="L2881"/>
      <c r="M2881"/>
      <c r="N2881"/>
      <c r="O2881" s="224"/>
      <c r="P2881"/>
      <c r="Q2881"/>
      <c r="R2881"/>
      <c r="S2881"/>
      <c r="T2881"/>
      <c r="U2881"/>
      <c r="V2881"/>
      <c r="W2881"/>
      <c r="Z2881"/>
      <c r="AC2881" s="228"/>
      <c r="AD2881"/>
    </row>
    <row r="2882" spans="1:30" ht="27.75" x14ac:dyDescent="0.2">
      <c r="A2882" s="222"/>
      <c r="B2882" s="223"/>
      <c r="C2882" s="223"/>
      <c r="D2882" s="223"/>
      <c r="E2882"/>
      <c r="F2882" s="224"/>
      <c r="G2882"/>
      <c r="H2882"/>
      <c r="I2882" s="225"/>
      <c r="J2882" s="226"/>
      <c r="K2882"/>
      <c r="L2882"/>
      <c r="M2882"/>
      <c r="N2882"/>
      <c r="O2882" s="224"/>
      <c r="P2882"/>
      <c r="Q2882"/>
      <c r="R2882"/>
      <c r="S2882"/>
      <c r="T2882"/>
      <c r="U2882"/>
      <c r="V2882"/>
      <c r="W2882"/>
      <c r="Z2882"/>
      <c r="AC2882" s="228"/>
      <c r="AD2882"/>
    </row>
    <row r="2883" spans="1:30" ht="27.75" x14ac:dyDescent="0.2">
      <c r="A2883" s="222"/>
      <c r="B2883" s="223"/>
      <c r="C2883" s="223"/>
      <c r="D2883" s="223"/>
      <c r="E2883"/>
      <c r="F2883" s="224"/>
      <c r="G2883"/>
      <c r="H2883"/>
      <c r="I2883" s="225"/>
      <c r="J2883" s="226"/>
      <c r="K2883"/>
      <c r="L2883"/>
      <c r="M2883"/>
      <c r="N2883"/>
      <c r="O2883" s="224"/>
      <c r="P2883"/>
      <c r="Q2883"/>
      <c r="R2883"/>
      <c r="S2883"/>
      <c r="T2883"/>
      <c r="U2883"/>
      <c r="V2883"/>
      <c r="W2883"/>
      <c r="Z2883"/>
      <c r="AC2883" s="228"/>
      <c r="AD2883"/>
    </row>
    <row r="2884" spans="1:30" ht="27.75" x14ac:dyDescent="0.2">
      <c r="A2884" s="222"/>
      <c r="B2884" s="223"/>
      <c r="C2884" s="223"/>
      <c r="D2884" s="223"/>
      <c r="E2884"/>
      <c r="F2884" s="224"/>
      <c r="G2884"/>
      <c r="H2884"/>
      <c r="I2884" s="225"/>
      <c r="J2884" s="226"/>
      <c r="K2884"/>
      <c r="L2884"/>
      <c r="M2884"/>
      <c r="N2884"/>
      <c r="O2884" s="224"/>
      <c r="P2884"/>
      <c r="Q2884"/>
      <c r="R2884"/>
      <c r="S2884"/>
      <c r="T2884"/>
      <c r="U2884"/>
      <c r="V2884"/>
      <c r="W2884"/>
      <c r="Z2884"/>
      <c r="AC2884" s="228"/>
      <c r="AD2884"/>
    </row>
    <row r="2885" spans="1:30" ht="27.75" x14ac:dyDescent="0.2">
      <c r="A2885" s="222"/>
      <c r="B2885" s="223"/>
      <c r="C2885" s="223"/>
      <c r="D2885" s="223"/>
      <c r="E2885"/>
      <c r="F2885" s="224"/>
      <c r="G2885"/>
      <c r="H2885"/>
      <c r="I2885" s="225"/>
      <c r="J2885" s="226"/>
      <c r="K2885"/>
      <c r="L2885"/>
      <c r="M2885"/>
      <c r="N2885"/>
      <c r="O2885" s="224"/>
      <c r="P2885"/>
      <c r="Q2885"/>
      <c r="R2885"/>
      <c r="S2885"/>
      <c r="T2885"/>
      <c r="U2885"/>
      <c r="V2885"/>
      <c r="W2885"/>
      <c r="Z2885"/>
      <c r="AC2885" s="228"/>
      <c r="AD2885"/>
    </row>
    <row r="2886" spans="1:30" ht="27.75" x14ac:dyDescent="0.2">
      <c r="A2886" s="222"/>
      <c r="B2886" s="223"/>
      <c r="C2886" s="223"/>
      <c r="D2886" s="223"/>
      <c r="E2886"/>
      <c r="F2886" s="224"/>
      <c r="G2886"/>
      <c r="H2886"/>
      <c r="I2886" s="225"/>
      <c r="J2886" s="226"/>
      <c r="K2886"/>
      <c r="L2886"/>
      <c r="M2886"/>
      <c r="N2886"/>
      <c r="O2886" s="224"/>
      <c r="P2886"/>
      <c r="Q2886"/>
      <c r="R2886"/>
      <c r="S2886"/>
      <c r="T2886"/>
      <c r="U2886"/>
      <c r="V2886"/>
      <c r="W2886"/>
      <c r="Z2886"/>
      <c r="AC2886" s="228"/>
      <c r="AD2886"/>
    </row>
    <row r="2887" spans="1:30" ht="27.75" x14ac:dyDescent="0.2">
      <c r="A2887" s="222"/>
      <c r="B2887" s="223"/>
      <c r="C2887" s="223"/>
      <c r="D2887" s="223"/>
      <c r="E2887"/>
      <c r="F2887" s="224"/>
      <c r="G2887"/>
      <c r="H2887"/>
      <c r="I2887" s="225"/>
      <c r="J2887" s="226"/>
      <c r="K2887"/>
      <c r="L2887"/>
      <c r="M2887"/>
      <c r="N2887"/>
      <c r="O2887" s="224"/>
      <c r="P2887"/>
      <c r="Q2887"/>
      <c r="R2887"/>
      <c r="S2887"/>
      <c r="T2887"/>
      <c r="U2887"/>
      <c r="V2887"/>
      <c r="W2887"/>
      <c r="Z2887"/>
      <c r="AC2887" s="228"/>
      <c r="AD2887"/>
    </row>
    <row r="2888" spans="1:30" ht="27.75" x14ac:dyDescent="0.2">
      <c r="A2888" s="222"/>
      <c r="B2888" s="223"/>
      <c r="C2888" s="223"/>
      <c r="D2888" s="223"/>
      <c r="E2888"/>
      <c r="F2888" s="224"/>
      <c r="G2888"/>
      <c r="H2888"/>
      <c r="I2888" s="225"/>
      <c r="J2888" s="226"/>
      <c r="K2888"/>
      <c r="L2888"/>
      <c r="M2888"/>
      <c r="N2888"/>
      <c r="O2888" s="224"/>
      <c r="P2888"/>
      <c r="Q2888"/>
      <c r="R2888"/>
      <c r="S2888"/>
      <c r="T2888"/>
      <c r="U2888"/>
      <c r="V2888"/>
      <c r="W2888"/>
      <c r="Z2888"/>
      <c r="AC2888" s="228"/>
      <c r="AD2888"/>
    </row>
    <row r="2889" spans="1:30" ht="27.75" x14ac:dyDescent="0.2">
      <c r="A2889" s="222"/>
      <c r="B2889" s="223"/>
      <c r="C2889" s="223"/>
      <c r="D2889" s="223"/>
      <c r="E2889"/>
      <c r="F2889" s="224"/>
      <c r="G2889"/>
      <c r="H2889"/>
      <c r="I2889" s="225"/>
      <c r="J2889" s="226"/>
      <c r="K2889"/>
      <c r="L2889"/>
      <c r="M2889"/>
      <c r="N2889"/>
      <c r="O2889" s="224"/>
      <c r="P2889"/>
      <c r="Q2889"/>
      <c r="R2889"/>
      <c r="S2889"/>
      <c r="T2889"/>
      <c r="U2889"/>
      <c r="V2889"/>
      <c r="W2889"/>
      <c r="Z2889"/>
      <c r="AC2889" s="228"/>
      <c r="AD2889"/>
    </row>
    <row r="2890" spans="1:30" ht="27.75" x14ac:dyDescent="0.2">
      <c r="A2890" s="222"/>
      <c r="B2890" s="223"/>
      <c r="C2890" s="223"/>
      <c r="D2890" s="223"/>
      <c r="E2890"/>
      <c r="F2890" s="224"/>
      <c r="G2890"/>
      <c r="H2890"/>
      <c r="I2890" s="225"/>
      <c r="J2890" s="226"/>
      <c r="K2890"/>
      <c r="L2890"/>
      <c r="M2890"/>
      <c r="N2890"/>
      <c r="O2890" s="224"/>
      <c r="P2890"/>
      <c r="Q2890"/>
      <c r="R2890"/>
      <c r="S2890"/>
      <c r="T2890"/>
      <c r="U2890"/>
      <c r="V2890"/>
      <c r="W2890"/>
      <c r="Z2890"/>
      <c r="AC2890" s="228"/>
      <c r="AD2890"/>
    </row>
    <row r="2891" spans="1:30" ht="27.75" x14ac:dyDescent="0.2">
      <c r="A2891" s="222"/>
      <c r="B2891" s="223"/>
      <c r="C2891" s="223"/>
      <c r="D2891" s="223"/>
      <c r="E2891"/>
      <c r="F2891" s="224"/>
      <c r="G2891"/>
      <c r="H2891"/>
      <c r="I2891" s="225"/>
      <c r="J2891" s="226"/>
      <c r="K2891"/>
      <c r="L2891"/>
      <c r="M2891"/>
      <c r="N2891"/>
      <c r="O2891" s="224"/>
      <c r="P2891"/>
      <c r="Q2891"/>
      <c r="R2891"/>
      <c r="S2891"/>
      <c r="T2891"/>
      <c r="U2891"/>
      <c r="V2891"/>
      <c r="W2891"/>
      <c r="Z2891"/>
      <c r="AC2891" s="228"/>
      <c r="AD2891"/>
    </row>
    <row r="2892" spans="1:30" ht="27.75" x14ac:dyDescent="0.2">
      <c r="A2892" s="222"/>
      <c r="B2892" s="223"/>
      <c r="C2892" s="223"/>
      <c r="D2892" s="223"/>
      <c r="E2892"/>
      <c r="F2892" s="224"/>
      <c r="G2892"/>
      <c r="H2892"/>
      <c r="I2892" s="225"/>
      <c r="J2892" s="226"/>
      <c r="K2892"/>
      <c r="L2892"/>
      <c r="M2892"/>
      <c r="N2892"/>
      <c r="O2892" s="224"/>
      <c r="P2892"/>
      <c r="Q2892"/>
      <c r="R2892"/>
      <c r="S2892"/>
      <c r="T2892"/>
      <c r="U2892"/>
      <c r="V2892"/>
      <c r="W2892"/>
      <c r="Z2892"/>
      <c r="AC2892" s="228"/>
      <c r="AD2892"/>
    </row>
    <row r="2893" spans="1:30" ht="27.75" x14ac:dyDescent="0.2">
      <c r="A2893" s="222"/>
      <c r="B2893" s="223"/>
      <c r="C2893" s="223"/>
      <c r="D2893" s="223"/>
      <c r="E2893"/>
      <c r="F2893" s="224"/>
      <c r="G2893"/>
      <c r="H2893"/>
      <c r="I2893" s="225"/>
      <c r="J2893" s="226"/>
      <c r="K2893"/>
      <c r="L2893"/>
      <c r="M2893"/>
      <c r="N2893"/>
      <c r="O2893" s="224"/>
      <c r="P2893"/>
      <c r="Q2893"/>
      <c r="R2893"/>
      <c r="S2893"/>
      <c r="T2893"/>
      <c r="U2893"/>
      <c r="V2893"/>
      <c r="W2893"/>
      <c r="Z2893"/>
      <c r="AC2893" s="228"/>
      <c r="AD2893"/>
    </row>
    <row r="2894" spans="1:30" ht="27.75" x14ac:dyDescent="0.2">
      <c r="A2894" s="222"/>
      <c r="B2894" s="223"/>
      <c r="C2894" s="223"/>
      <c r="D2894" s="223"/>
      <c r="E2894"/>
      <c r="F2894" s="224"/>
      <c r="G2894"/>
      <c r="H2894"/>
      <c r="I2894" s="225"/>
      <c r="J2894" s="226"/>
      <c r="K2894"/>
      <c r="L2894"/>
      <c r="M2894"/>
      <c r="N2894"/>
      <c r="O2894" s="224"/>
      <c r="P2894"/>
      <c r="Q2894"/>
      <c r="R2894"/>
      <c r="S2894"/>
      <c r="T2894"/>
      <c r="U2894"/>
      <c r="V2894"/>
      <c r="W2894"/>
      <c r="Z2894"/>
      <c r="AC2894" s="228"/>
      <c r="AD2894"/>
    </row>
    <row r="2895" spans="1:30" ht="27.75" x14ac:dyDescent="0.2">
      <c r="A2895" s="222"/>
      <c r="B2895" s="223"/>
      <c r="C2895" s="223"/>
      <c r="D2895" s="223"/>
      <c r="E2895"/>
      <c r="F2895" s="224"/>
      <c r="G2895"/>
      <c r="H2895"/>
      <c r="I2895" s="225"/>
      <c r="J2895" s="226"/>
      <c r="K2895"/>
      <c r="L2895"/>
      <c r="M2895"/>
      <c r="N2895"/>
      <c r="O2895" s="224"/>
      <c r="P2895"/>
      <c r="Q2895"/>
      <c r="R2895"/>
      <c r="S2895"/>
      <c r="T2895"/>
      <c r="U2895"/>
      <c r="V2895"/>
      <c r="W2895"/>
      <c r="Z2895"/>
      <c r="AC2895" s="228"/>
      <c r="AD2895"/>
    </row>
    <row r="2896" spans="1:30" ht="27.75" x14ac:dyDescent="0.2">
      <c r="A2896" s="222"/>
      <c r="B2896" s="223"/>
      <c r="C2896" s="223"/>
      <c r="D2896" s="223"/>
      <c r="E2896"/>
      <c r="F2896" s="224"/>
      <c r="G2896"/>
      <c r="H2896"/>
      <c r="I2896" s="225"/>
      <c r="J2896" s="226"/>
      <c r="K2896"/>
      <c r="L2896"/>
      <c r="M2896"/>
      <c r="N2896"/>
      <c r="O2896" s="224"/>
      <c r="P2896"/>
      <c r="Q2896"/>
      <c r="R2896"/>
      <c r="S2896"/>
      <c r="T2896"/>
      <c r="U2896"/>
      <c r="V2896"/>
      <c r="W2896"/>
      <c r="Z2896"/>
      <c r="AC2896" s="228"/>
      <c r="AD2896"/>
    </row>
    <row r="2897" spans="1:30" ht="27.75" x14ac:dyDescent="0.2">
      <c r="A2897" s="222"/>
      <c r="B2897" s="223"/>
      <c r="C2897" s="223"/>
      <c r="D2897" s="223"/>
      <c r="E2897"/>
      <c r="F2897" s="224"/>
      <c r="G2897"/>
      <c r="H2897"/>
      <c r="I2897" s="225"/>
      <c r="J2897" s="226"/>
      <c r="K2897"/>
      <c r="L2897"/>
      <c r="M2897"/>
      <c r="N2897"/>
      <c r="O2897" s="224"/>
      <c r="P2897"/>
      <c r="Q2897"/>
      <c r="R2897"/>
      <c r="S2897"/>
      <c r="T2897"/>
      <c r="U2897"/>
      <c r="V2897"/>
      <c r="W2897"/>
      <c r="Z2897"/>
      <c r="AC2897" s="228"/>
      <c r="AD2897"/>
    </row>
    <row r="2898" spans="1:30" ht="27.75" x14ac:dyDescent="0.2">
      <c r="A2898" s="222"/>
      <c r="B2898" s="223"/>
      <c r="C2898" s="223"/>
      <c r="D2898" s="223"/>
      <c r="E2898"/>
      <c r="F2898" s="224"/>
      <c r="G2898"/>
      <c r="H2898"/>
      <c r="I2898" s="225"/>
      <c r="J2898" s="226"/>
      <c r="K2898"/>
      <c r="L2898"/>
      <c r="M2898"/>
      <c r="N2898"/>
      <c r="O2898" s="224"/>
      <c r="P2898"/>
      <c r="Q2898"/>
      <c r="R2898"/>
      <c r="S2898"/>
      <c r="T2898"/>
      <c r="U2898"/>
      <c r="V2898"/>
      <c r="W2898"/>
      <c r="Z2898"/>
      <c r="AC2898" s="228"/>
      <c r="AD2898"/>
    </row>
    <row r="2899" spans="1:30" ht="27.75" x14ac:dyDescent="0.2">
      <c r="A2899" s="222"/>
      <c r="B2899" s="223"/>
      <c r="C2899" s="223"/>
      <c r="D2899" s="223"/>
      <c r="E2899"/>
      <c r="F2899" s="224"/>
      <c r="G2899"/>
      <c r="H2899"/>
      <c r="I2899" s="225"/>
      <c r="J2899" s="226"/>
      <c r="K2899"/>
      <c r="L2899"/>
      <c r="M2899"/>
      <c r="N2899"/>
      <c r="O2899" s="224"/>
      <c r="P2899"/>
      <c r="Q2899"/>
      <c r="R2899"/>
      <c r="S2899"/>
      <c r="T2899"/>
      <c r="U2899"/>
      <c r="V2899"/>
      <c r="W2899"/>
      <c r="Z2899"/>
      <c r="AC2899" s="228"/>
      <c r="AD2899"/>
    </row>
    <row r="2900" spans="1:30" ht="27.75" x14ac:dyDescent="0.2">
      <c r="A2900" s="222"/>
      <c r="B2900" s="223"/>
      <c r="C2900" s="223"/>
      <c r="D2900" s="223"/>
      <c r="E2900"/>
      <c r="F2900" s="224"/>
      <c r="G2900"/>
      <c r="H2900"/>
      <c r="I2900" s="225"/>
      <c r="J2900" s="226"/>
      <c r="K2900"/>
      <c r="L2900"/>
      <c r="M2900"/>
      <c r="N2900"/>
      <c r="O2900" s="224"/>
      <c r="P2900"/>
      <c r="Q2900"/>
      <c r="R2900"/>
      <c r="S2900"/>
      <c r="T2900"/>
      <c r="U2900"/>
      <c r="V2900"/>
      <c r="W2900"/>
      <c r="Z2900"/>
      <c r="AC2900" s="228"/>
      <c r="AD2900"/>
    </row>
    <row r="2901" spans="1:30" ht="27.75" x14ac:dyDescent="0.2">
      <c r="A2901" s="222"/>
      <c r="B2901" s="223"/>
      <c r="C2901" s="223"/>
      <c r="D2901" s="223"/>
      <c r="E2901"/>
      <c r="F2901" s="224"/>
      <c r="G2901"/>
      <c r="H2901"/>
      <c r="I2901" s="225"/>
      <c r="J2901" s="226"/>
      <c r="K2901"/>
      <c r="L2901"/>
      <c r="M2901"/>
      <c r="N2901"/>
      <c r="O2901" s="224"/>
      <c r="P2901"/>
      <c r="Q2901"/>
      <c r="R2901"/>
      <c r="S2901"/>
      <c r="T2901"/>
      <c r="U2901"/>
      <c r="V2901"/>
      <c r="W2901"/>
      <c r="Z2901"/>
      <c r="AC2901" s="228"/>
      <c r="AD2901"/>
    </row>
    <row r="2902" spans="1:30" ht="27.75" x14ac:dyDescent="0.2">
      <c r="A2902" s="222"/>
      <c r="B2902" s="223"/>
      <c r="C2902" s="223"/>
      <c r="D2902" s="223"/>
      <c r="E2902"/>
      <c r="F2902" s="224"/>
      <c r="G2902"/>
      <c r="H2902"/>
      <c r="I2902" s="225"/>
      <c r="J2902" s="226"/>
      <c r="K2902"/>
      <c r="L2902"/>
      <c r="M2902"/>
      <c r="N2902"/>
      <c r="O2902" s="224"/>
      <c r="P2902"/>
      <c r="Q2902"/>
      <c r="R2902"/>
      <c r="S2902"/>
      <c r="T2902"/>
      <c r="U2902"/>
      <c r="V2902"/>
      <c r="W2902"/>
      <c r="Z2902"/>
      <c r="AC2902" s="228"/>
      <c r="AD2902"/>
    </row>
    <row r="2903" spans="1:30" ht="27.75" x14ac:dyDescent="0.2">
      <c r="A2903" s="222"/>
      <c r="B2903" s="223"/>
      <c r="C2903" s="223"/>
      <c r="D2903" s="223"/>
      <c r="E2903"/>
      <c r="F2903" s="224"/>
      <c r="G2903"/>
      <c r="H2903"/>
      <c r="I2903" s="225"/>
      <c r="J2903" s="226"/>
      <c r="K2903"/>
      <c r="L2903"/>
      <c r="M2903"/>
      <c r="N2903"/>
      <c r="O2903" s="224"/>
      <c r="P2903"/>
      <c r="Q2903"/>
      <c r="R2903"/>
      <c r="S2903"/>
      <c r="T2903"/>
      <c r="U2903"/>
      <c r="V2903"/>
      <c r="W2903"/>
      <c r="Z2903"/>
      <c r="AC2903" s="228"/>
      <c r="AD2903"/>
    </row>
    <row r="2904" spans="1:30" ht="27.75" x14ac:dyDescent="0.2">
      <c r="A2904" s="222"/>
      <c r="B2904" s="223"/>
      <c r="C2904" s="223"/>
      <c r="D2904" s="223"/>
      <c r="E2904"/>
      <c r="F2904" s="224"/>
      <c r="G2904"/>
      <c r="H2904"/>
      <c r="I2904" s="225"/>
      <c r="J2904" s="226"/>
      <c r="K2904"/>
      <c r="L2904"/>
      <c r="M2904"/>
      <c r="N2904"/>
      <c r="O2904" s="224"/>
      <c r="P2904"/>
      <c r="Q2904"/>
      <c r="R2904"/>
      <c r="S2904"/>
      <c r="T2904"/>
      <c r="U2904"/>
      <c r="V2904"/>
      <c r="W2904"/>
      <c r="Z2904"/>
      <c r="AC2904" s="228"/>
      <c r="AD2904"/>
    </row>
    <row r="2905" spans="1:30" ht="27.75" x14ac:dyDescent="0.2">
      <c r="A2905" s="222"/>
      <c r="B2905" s="223"/>
      <c r="C2905" s="223"/>
      <c r="D2905" s="223"/>
      <c r="E2905"/>
      <c r="F2905" s="224"/>
      <c r="G2905"/>
      <c r="H2905"/>
      <c r="I2905" s="225"/>
      <c r="J2905" s="226"/>
      <c r="K2905"/>
      <c r="L2905"/>
      <c r="M2905"/>
      <c r="N2905"/>
      <c r="O2905" s="224"/>
      <c r="P2905"/>
      <c r="Q2905"/>
      <c r="R2905"/>
      <c r="S2905"/>
      <c r="T2905"/>
      <c r="U2905"/>
      <c r="V2905"/>
      <c r="W2905"/>
      <c r="Z2905"/>
      <c r="AC2905" s="228"/>
      <c r="AD2905"/>
    </row>
    <row r="2906" spans="1:30" ht="27.75" x14ac:dyDescent="0.2">
      <c r="A2906" s="222"/>
      <c r="B2906" s="223"/>
      <c r="C2906" s="223"/>
      <c r="D2906" s="223"/>
      <c r="E2906"/>
      <c r="F2906" s="224"/>
      <c r="G2906"/>
      <c r="H2906"/>
      <c r="I2906" s="225"/>
      <c r="J2906" s="226"/>
      <c r="K2906"/>
      <c r="L2906"/>
      <c r="M2906"/>
      <c r="N2906"/>
      <c r="O2906" s="224"/>
      <c r="P2906"/>
      <c r="Q2906"/>
      <c r="R2906"/>
      <c r="S2906"/>
      <c r="T2906"/>
      <c r="U2906"/>
      <c r="V2906"/>
      <c r="W2906"/>
      <c r="Z2906"/>
      <c r="AC2906" s="228"/>
      <c r="AD2906"/>
    </row>
    <row r="2907" spans="1:30" ht="27.75" x14ac:dyDescent="0.2">
      <c r="A2907" s="222"/>
      <c r="B2907" s="223"/>
      <c r="C2907" s="223"/>
      <c r="D2907" s="223"/>
      <c r="E2907"/>
      <c r="F2907" s="224"/>
      <c r="G2907"/>
      <c r="H2907"/>
      <c r="I2907" s="225"/>
      <c r="J2907" s="226"/>
      <c r="K2907"/>
      <c r="L2907"/>
      <c r="M2907"/>
      <c r="N2907"/>
      <c r="O2907" s="224"/>
      <c r="P2907"/>
      <c r="Q2907"/>
      <c r="R2907"/>
      <c r="S2907"/>
      <c r="T2907"/>
      <c r="U2907"/>
      <c r="V2907"/>
      <c r="W2907"/>
      <c r="Z2907"/>
      <c r="AC2907" s="228"/>
      <c r="AD2907"/>
    </row>
    <row r="2908" spans="1:30" ht="27.75" x14ac:dyDescent="0.2">
      <c r="A2908" s="222"/>
      <c r="B2908" s="223"/>
      <c r="C2908" s="223"/>
      <c r="D2908" s="223"/>
      <c r="E2908"/>
      <c r="F2908" s="224"/>
      <c r="G2908"/>
      <c r="H2908"/>
      <c r="I2908" s="225"/>
      <c r="J2908" s="226"/>
      <c r="K2908"/>
      <c r="L2908"/>
      <c r="M2908"/>
      <c r="N2908"/>
      <c r="O2908" s="224"/>
      <c r="P2908"/>
      <c r="Q2908"/>
      <c r="R2908"/>
      <c r="S2908"/>
      <c r="T2908"/>
      <c r="U2908"/>
      <c r="V2908"/>
      <c r="W2908"/>
      <c r="Z2908"/>
      <c r="AC2908" s="228"/>
      <c r="AD2908"/>
    </row>
    <row r="2909" spans="1:30" ht="27.75" x14ac:dyDescent="0.2">
      <c r="A2909" s="222"/>
      <c r="B2909" s="223"/>
      <c r="C2909" s="223"/>
      <c r="D2909" s="223"/>
      <c r="E2909"/>
      <c r="F2909" s="224"/>
      <c r="G2909"/>
      <c r="H2909"/>
      <c r="I2909" s="225"/>
      <c r="J2909" s="226"/>
      <c r="K2909"/>
      <c r="L2909"/>
      <c r="M2909"/>
      <c r="N2909"/>
      <c r="O2909" s="224"/>
      <c r="P2909"/>
      <c r="Q2909"/>
      <c r="R2909"/>
      <c r="S2909"/>
      <c r="T2909"/>
      <c r="U2909"/>
      <c r="V2909"/>
      <c r="W2909"/>
      <c r="Z2909"/>
      <c r="AC2909" s="228"/>
      <c r="AD2909"/>
    </row>
    <row r="2910" spans="1:30" ht="27.75" x14ac:dyDescent="0.2">
      <c r="A2910" s="222"/>
      <c r="B2910" s="223"/>
      <c r="C2910" s="223"/>
      <c r="D2910" s="223"/>
      <c r="E2910"/>
      <c r="F2910" s="224"/>
      <c r="G2910"/>
      <c r="H2910"/>
      <c r="I2910" s="225"/>
      <c r="J2910" s="226"/>
      <c r="K2910"/>
      <c r="L2910"/>
      <c r="M2910"/>
      <c r="N2910"/>
      <c r="O2910" s="224"/>
      <c r="P2910"/>
      <c r="Q2910"/>
      <c r="R2910"/>
      <c r="S2910"/>
      <c r="T2910"/>
      <c r="U2910"/>
      <c r="V2910"/>
      <c r="W2910"/>
      <c r="Z2910"/>
      <c r="AC2910" s="228"/>
      <c r="AD2910"/>
    </row>
    <row r="2911" spans="1:30" ht="27.75" x14ac:dyDescent="0.2">
      <c r="A2911" s="222"/>
      <c r="B2911" s="223"/>
      <c r="C2911" s="223"/>
      <c r="D2911" s="223"/>
      <c r="E2911"/>
      <c r="F2911" s="224"/>
      <c r="G2911"/>
      <c r="H2911"/>
      <c r="I2911" s="225"/>
      <c r="J2911" s="226"/>
      <c r="K2911"/>
      <c r="L2911"/>
      <c r="M2911"/>
      <c r="N2911"/>
      <c r="O2911" s="224"/>
      <c r="P2911"/>
      <c r="Q2911"/>
      <c r="R2911"/>
      <c r="S2911"/>
      <c r="T2911"/>
      <c r="U2911"/>
      <c r="V2911"/>
      <c r="W2911"/>
      <c r="Z2911"/>
      <c r="AC2911" s="228"/>
      <c r="AD2911"/>
    </row>
    <row r="2912" spans="1:30" ht="27.75" x14ac:dyDescent="0.2">
      <c r="A2912" s="222"/>
      <c r="B2912" s="223"/>
      <c r="C2912" s="223"/>
      <c r="D2912" s="223"/>
      <c r="E2912"/>
      <c r="F2912" s="224"/>
      <c r="G2912"/>
      <c r="H2912"/>
      <c r="I2912" s="225"/>
      <c r="J2912" s="226"/>
      <c r="K2912"/>
      <c r="L2912"/>
      <c r="M2912"/>
      <c r="N2912"/>
      <c r="O2912" s="224"/>
      <c r="P2912"/>
      <c r="Q2912"/>
      <c r="R2912"/>
      <c r="S2912"/>
      <c r="T2912"/>
      <c r="U2912"/>
      <c r="V2912"/>
      <c r="W2912"/>
      <c r="Z2912"/>
      <c r="AC2912" s="228"/>
      <c r="AD2912"/>
    </row>
    <row r="2913" spans="1:30" ht="27.75" x14ac:dyDescent="0.2">
      <c r="A2913" s="222"/>
      <c r="B2913" s="223"/>
      <c r="C2913" s="223"/>
      <c r="D2913" s="223"/>
      <c r="E2913"/>
      <c r="F2913" s="224"/>
      <c r="G2913"/>
      <c r="H2913"/>
      <c r="I2913" s="225"/>
      <c r="J2913" s="226"/>
      <c r="K2913"/>
      <c r="L2913"/>
      <c r="M2913"/>
      <c r="N2913"/>
      <c r="O2913" s="224"/>
      <c r="P2913"/>
      <c r="Q2913"/>
      <c r="R2913"/>
      <c r="S2913"/>
      <c r="T2913"/>
      <c r="U2913"/>
      <c r="V2913"/>
      <c r="W2913"/>
      <c r="Z2913"/>
      <c r="AC2913" s="228"/>
      <c r="AD2913"/>
    </row>
    <row r="2914" spans="1:30" ht="27.75" x14ac:dyDescent="0.2">
      <c r="A2914" s="222"/>
      <c r="B2914" s="223"/>
      <c r="C2914" s="223"/>
      <c r="D2914" s="223"/>
      <c r="E2914"/>
      <c r="F2914" s="224"/>
      <c r="G2914"/>
      <c r="H2914"/>
      <c r="I2914" s="225"/>
      <c r="J2914" s="226"/>
      <c r="K2914"/>
      <c r="L2914"/>
      <c r="M2914"/>
      <c r="N2914"/>
      <c r="O2914" s="224"/>
      <c r="P2914"/>
      <c r="Q2914"/>
      <c r="R2914"/>
      <c r="S2914"/>
      <c r="T2914"/>
      <c r="U2914"/>
      <c r="V2914"/>
      <c r="W2914"/>
      <c r="Z2914"/>
      <c r="AC2914" s="228"/>
      <c r="AD2914"/>
    </row>
    <row r="2915" spans="1:30" ht="27.75" x14ac:dyDescent="0.2">
      <c r="A2915" s="222"/>
      <c r="B2915" s="223"/>
      <c r="C2915" s="223"/>
      <c r="D2915" s="223"/>
      <c r="E2915"/>
      <c r="F2915" s="224"/>
      <c r="G2915"/>
      <c r="H2915"/>
      <c r="I2915" s="225"/>
      <c r="J2915" s="226"/>
      <c r="K2915"/>
      <c r="L2915"/>
      <c r="M2915"/>
      <c r="N2915"/>
      <c r="O2915" s="224"/>
      <c r="P2915"/>
      <c r="Q2915"/>
      <c r="R2915"/>
      <c r="S2915"/>
      <c r="T2915"/>
      <c r="U2915"/>
      <c r="V2915"/>
      <c r="W2915"/>
      <c r="Z2915"/>
      <c r="AC2915" s="228"/>
      <c r="AD2915"/>
    </row>
    <row r="2916" spans="1:30" ht="27.75" x14ac:dyDescent="0.2">
      <c r="A2916" s="222"/>
      <c r="B2916" s="223"/>
      <c r="C2916" s="223"/>
      <c r="D2916" s="223"/>
      <c r="E2916"/>
      <c r="F2916" s="224"/>
      <c r="G2916"/>
      <c r="H2916"/>
      <c r="I2916" s="225"/>
      <c r="J2916" s="226"/>
      <c r="K2916"/>
      <c r="L2916"/>
      <c r="M2916"/>
      <c r="N2916"/>
      <c r="O2916" s="224"/>
      <c r="P2916"/>
      <c r="Q2916"/>
      <c r="R2916"/>
      <c r="S2916"/>
      <c r="T2916"/>
      <c r="U2916"/>
      <c r="V2916"/>
      <c r="W2916"/>
      <c r="Z2916"/>
      <c r="AC2916" s="228"/>
      <c r="AD2916"/>
    </row>
    <row r="2917" spans="1:30" ht="27.75" x14ac:dyDescent="0.2">
      <c r="A2917" s="222"/>
      <c r="B2917" s="223"/>
      <c r="C2917" s="223"/>
      <c r="D2917" s="223"/>
      <c r="E2917"/>
      <c r="F2917" s="224"/>
      <c r="G2917"/>
      <c r="H2917"/>
      <c r="I2917" s="225"/>
      <c r="J2917" s="226"/>
      <c r="K2917"/>
      <c r="L2917"/>
      <c r="M2917"/>
      <c r="N2917"/>
      <c r="O2917" s="224"/>
      <c r="P2917"/>
      <c r="Q2917"/>
      <c r="R2917"/>
      <c r="S2917"/>
      <c r="T2917"/>
      <c r="U2917"/>
      <c r="V2917"/>
      <c r="W2917"/>
      <c r="Z2917"/>
      <c r="AC2917" s="228"/>
      <c r="AD2917"/>
    </row>
    <row r="2918" spans="1:30" ht="27.75" x14ac:dyDescent="0.2">
      <c r="A2918" s="222"/>
      <c r="B2918" s="223"/>
      <c r="C2918" s="223"/>
      <c r="D2918" s="223"/>
      <c r="E2918"/>
      <c r="F2918" s="224"/>
      <c r="G2918"/>
      <c r="H2918"/>
      <c r="I2918" s="225"/>
      <c r="J2918" s="226"/>
      <c r="K2918"/>
      <c r="L2918"/>
      <c r="M2918"/>
      <c r="N2918"/>
      <c r="O2918" s="224"/>
      <c r="P2918"/>
      <c r="Q2918"/>
      <c r="R2918"/>
      <c r="S2918"/>
      <c r="T2918"/>
      <c r="U2918"/>
      <c r="V2918"/>
      <c r="W2918"/>
      <c r="Z2918"/>
      <c r="AC2918" s="228"/>
      <c r="AD2918"/>
    </row>
    <row r="2919" spans="1:30" ht="27.75" x14ac:dyDescent="0.2">
      <c r="A2919" s="222"/>
      <c r="B2919" s="223"/>
      <c r="C2919" s="223"/>
      <c r="D2919" s="223"/>
      <c r="E2919"/>
      <c r="F2919" s="224"/>
      <c r="G2919"/>
      <c r="H2919"/>
      <c r="I2919" s="225"/>
      <c r="J2919" s="226"/>
      <c r="K2919"/>
      <c r="L2919"/>
      <c r="M2919"/>
      <c r="N2919"/>
      <c r="O2919" s="224"/>
      <c r="P2919"/>
      <c r="Q2919"/>
      <c r="R2919"/>
      <c r="S2919"/>
      <c r="T2919"/>
      <c r="U2919"/>
      <c r="V2919"/>
      <c r="W2919"/>
      <c r="Z2919"/>
      <c r="AC2919" s="228"/>
      <c r="AD2919"/>
    </row>
    <row r="2920" spans="1:30" ht="27.75" x14ac:dyDescent="0.2">
      <c r="A2920" s="222"/>
      <c r="B2920" s="223"/>
      <c r="C2920" s="223"/>
      <c r="D2920" s="223"/>
      <c r="E2920"/>
      <c r="F2920" s="224"/>
      <c r="G2920"/>
      <c r="H2920"/>
      <c r="I2920" s="225"/>
      <c r="J2920" s="226"/>
      <c r="K2920"/>
      <c r="L2920"/>
      <c r="M2920"/>
      <c r="N2920"/>
      <c r="O2920" s="224"/>
      <c r="P2920"/>
      <c r="Q2920"/>
      <c r="R2920"/>
      <c r="S2920"/>
      <c r="T2920"/>
      <c r="U2920"/>
      <c r="V2920"/>
      <c r="W2920"/>
      <c r="Z2920"/>
      <c r="AC2920" s="228"/>
      <c r="AD2920"/>
    </row>
    <row r="2921" spans="1:30" ht="27.75" x14ac:dyDescent="0.2">
      <c r="A2921" s="222"/>
      <c r="B2921" s="223"/>
      <c r="C2921" s="223"/>
      <c r="D2921" s="223"/>
      <c r="E2921"/>
      <c r="F2921" s="224"/>
      <c r="G2921"/>
      <c r="H2921"/>
      <c r="I2921" s="225"/>
      <c r="J2921" s="226"/>
      <c r="K2921"/>
      <c r="L2921"/>
      <c r="M2921"/>
      <c r="N2921"/>
      <c r="O2921" s="224"/>
      <c r="P2921"/>
      <c r="Q2921"/>
      <c r="R2921"/>
      <c r="S2921"/>
      <c r="T2921"/>
      <c r="U2921"/>
      <c r="V2921"/>
      <c r="W2921"/>
      <c r="Z2921"/>
      <c r="AC2921" s="228"/>
      <c r="AD2921"/>
    </row>
    <row r="2922" spans="1:30" ht="27.75" x14ac:dyDescent="0.2">
      <c r="A2922" s="222"/>
      <c r="B2922" s="223"/>
      <c r="C2922" s="223"/>
      <c r="D2922" s="223"/>
      <c r="E2922"/>
      <c r="F2922" s="224"/>
      <c r="G2922"/>
      <c r="H2922"/>
      <c r="I2922" s="225"/>
      <c r="J2922" s="226"/>
      <c r="K2922"/>
      <c r="L2922"/>
      <c r="M2922"/>
      <c r="N2922"/>
      <c r="O2922" s="224"/>
      <c r="P2922"/>
      <c r="Q2922"/>
      <c r="R2922"/>
      <c r="S2922"/>
      <c r="T2922"/>
      <c r="U2922"/>
      <c r="V2922"/>
      <c r="W2922"/>
      <c r="Z2922"/>
      <c r="AC2922" s="228"/>
      <c r="AD2922"/>
    </row>
    <row r="2923" spans="1:30" ht="27.75" x14ac:dyDescent="0.2">
      <c r="A2923" s="222"/>
      <c r="B2923" s="223"/>
      <c r="C2923" s="223"/>
      <c r="D2923" s="223"/>
      <c r="E2923"/>
      <c r="F2923" s="224"/>
      <c r="G2923"/>
      <c r="H2923"/>
      <c r="I2923" s="225"/>
      <c r="J2923" s="226"/>
      <c r="K2923"/>
      <c r="L2923"/>
      <c r="M2923"/>
      <c r="N2923"/>
      <c r="O2923" s="224"/>
      <c r="P2923"/>
      <c r="Q2923"/>
      <c r="R2923"/>
      <c r="S2923"/>
      <c r="T2923"/>
      <c r="U2923"/>
      <c r="V2923"/>
      <c r="W2923"/>
      <c r="Z2923"/>
      <c r="AC2923" s="228"/>
      <c r="AD2923"/>
    </row>
    <row r="2924" spans="1:30" ht="27.75" x14ac:dyDescent="0.2">
      <c r="A2924" s="222"/>
      <c r="B2924" s="223"/>
      <c r="C2924" s="223"/>
      <c r="D2924" s="223"/>
      <c r="E2924"/>
      <c r="F2924" s="224"/>
      <c r="G2924"/>
      <c r="H2924"/>
      <c r="I2924" s="225"/>
      <c r="J2924" s="226"/>
      <c r="K2924"/>
      <c r="L2924"/>
      <c r="M2924"/>
      <c r="N2924"/>
      <c r="O2924" s="224"/>
      <c r="P2924"/>
      <c r="Q2924"/>
      <c r="R2924"/>
      <c r="S2924"/>
      <c r="T2924"/>
      <c r="U2924"/>
      <c r="V2924"/>
      <c r="W2924"/>
      <c r="Z2924"/>
      <c r="AC2924" s="228"/>
      <c r="AD2924"/>
    </row>
    <row r="2925" spans="1:30" ht="27.75" x14ac:dyDescent="0.2">
      <c r="A2925" s="222"/>
      <c r="B2925" s="223"/>
      <c r="C2925" s="223"/>
      <c r="D2925" s="223"/>
      <c r="E2925"/>
      <c r="F2925" s="224"/>
      <c r="G2925"/>
      <c r="H2925"/>
      <c r="I2925" s="225"/>
      <c r="J2925" s="226"/>
      <c r="K2925"/>
      <c r="L2925"/>
      <c r="M2925"/>
      <c r="N2925"/>
      <c r="O2925" s="224"/>
      <c r="P2925"/>
      <c r="Q2925"/>
      <c r="R2925"/>
      <c r="S2925"/>
      <c r="T2925"/>
      <c r="U2925"/>
      <c r="V2925"/>
      <c r="W2925"/>
      <c r="Z2925"/>
      <c r="AC2925" s="228"/>
      <c r="AD2925"/>
    </row>
    <row r="2926" spans="1:30" ht="27.75" x14ac:dyDescent="0.2">
      <c r="A2926" s="222"/>
      <c r="B2926" s="223"/>
      <c r="C2926" s="223"/>
      <c r="D2926" s="223"/>
      <c r="E2926"/>
      <c r="F2926" s="224"/>
      <c r="G2926"/>
      <c r="H2926"/>
      <c r="I2926" s="225"/>
      <c r="J2926" s="226"/>
      <c r="K2926"/>
      <c r="L2926"/>
      <c r="M2926"/>
      <c r="N2926"/>
      <c r="O2926" s="224"/>
      <c r="P2926"/>
      <c r="Q2926"/>
      <c r="R2926"/>
      <c r="S2926"/>
      <c r="T2926"/>
      <c r="U2926"/>
      <c r="V2926"/>
      <c r="W2926"/>
      <c r="Z2926"/>
      <c r="AC2926" s="228"/>
      <c r="AD2926"/>
    </row>
    <row r="2927" spans="1:30" ht="27.75" x14ac:dyDescent="0.2">
      <c r="A2927" s="222"/>
      <c r="B2927" s="223"/>
      <c r="C2927" s="223"/>
      <c r="D2927" s="223"/>
      <c r="E2927"/>
      <c r="F2927" s="224"/>
      <c r="G2927"/>
      <c r="H2927"/>
      <c r="I2927" s="225"/>
      <c r="J2927" s="226"/>
      <c r="K2927"/>
      <c r="L2927"/>
      <c r="M2927"/>
      <c r="N2927"/>
      <c r="O2927" s="224"/>
      <c r="P2927"/>
      <c r="Q2927"/>
      <c r="R2927"/>
      <c r="S2927"/>
      <c r="T2927"/>
      <c r="U2927"/>
      <c r="V2927"/>
      <c r="W2927"/>
      <c r="Z2927"/>
      <c r="AC2927" s="228"/>
      <c r="AD2927"/>
    </row>
    <row r="2928" spans="1:30" ht="27.75" x14ac:dyDescent="0.2">
      <c r="A2928" s="222"/>
      <c r="B2928" s="223"/>
      <c r="C2928" s="223"/>
      <c r="D2928" s="223"/>
      <c r="E2928"/>
      <c r="F2928" s="224"/>
      <c r="G2928"/>
      <c r="H2928"/>
      <c r="I2928" s="225"/>
      <c r="J2928" s="226"/>
      <c r="K2928"/>
      <c r="L2928"/>
      <c r="M2928"/>
      <c r="N2928"/>
      <c r="O2928" s="224"/>
      <c r="P2928"/>
      <c r="Q2928"/>
      <c r="R2928"/>
      <c r="S2928"/>
      <c r="T2928"/>
      <c r="U2928"/>
      <c r="V2928"/>
      <c r="W2928"/>
      <c r="Z2928"/>
      <c r="AC2928" s="228"/>
      <c r="AD2928"/>
    </row>
    <row r="2929" spans="1:30" ht="27.75" x14ac:dyDescent="0.2">
      <c r="A2929" s="222"/>
      <c r="B2929" s="223"/>
      <c r="C2929" s="223"/>
      <c r="D2929" s="223"/>
      <c r="E2929"/>
      <c r="F2929" s="224"/>
      <c r="G2929"/>
      <c r="H2929"/>
      <c r="I2929" s="225"/>
      <c r="J2929" s="226"/>
      <c r="K2929"/>
      <c r="L2929"/>
      <c r="M2929"/>
      <c r="N2929"/>
      <c r="O2929" s="224"/>
      <c r="P2929"/>
      <c r="Q2929"/>
      <c r="R2929"/>
      <c r="S2929"/>
      <c r="T2929"/>
      <c r="U2929"/>
      <c r="V2929"/>
      <c r="W2929"/>
      <c r="Z2929"/>
      <c r="AC2929" s="228"/>
      <c r="AD2929"/>
    </row>
    <row r="2930" spans="1:30" ht="27.75" x14ac:dyDescent="0.2">
      <c r="A2930" s="222"/>
      <c r="B2930" s="223"/>
      <c r="C2930" s="223"/>
      <c r="D2930" s="223"/>
      <c r="E2930"/>
      <c r="F2930" s="224"/>
      <c r="G2930"/>
      <c r="H2930"/>
      <c r="I2930" s="225"/>
      <c r="J2930" s="226"/>
      <c r="K2930"/>
      <c r="L2930"/>
      <c r="M2930"/>
      <c r="N2930"/>
      <c r="O2930" s="224"/>
      <c r="P2930"/>
      <c r="Q2930"/>
      <c r="R2930"/>
      <c r="S2930"/>
      <c r="T2930"/>
      <c r="U2930"/>
      <c r="V2930"/>
      <c r="W2930"/>
      <c r="Z2930"/>
      <c r="AC2930" s="228"/>
      <c r="AD2930"/>
    </row>
    <row r="2931" spans="1:30" ht="27.75" x14ac:dyDescent="0.2">
      <c r="A2931" s="222"/>
      <c r="B2931" s="223"/>
      <c r="C2931" s="223"/>
      <c r="D2931" s="223"/>
      <c r="E2931"/>
      <c r="F2931" s="224"/>
      <c r="G2931"/>
      <c r="H2931"/>
      <c r="I2931" s="225"/>
      <c r="J2931" s="226"/>
      <c r="K2931"/>
      <c r="L2931"/>
      <c r="M2931"/>
      <c r="N2931"/>
      <c r="O2931" s="224"/>
      <c r="P2931"/>
      <c r="Q2931"/>
      <c r="R2931"/>
      <c r="S2931"/>
      <c r="T2931"/>
      <c r="U2931"/>
      <c r="V2931"/>
      <c r="W2931"/>
      <c r="Z2931"/>
      <c r="AC2931" s="228"/>
      <c r="AD2931"/>
    </row>
    <row r="2932" spans="1:30" ht="27.75" x14ac:dyDescent="0.2">
      <c r="A2932" s="222"/>
      <c r="B2932" s="223"/>
      <c r="C2932" s="223"/>
      <c r="D2932" s="223"/>
      <c r="E2932"/>
      <c r="F2932" s="224"/>
      <c r="G2932"/>
      <c r="H2932"/>
      <c r="I2932" s="225"/>
      <c r="J2932" s="226"/>
      <c r="K2932"/>
      <c r="L2932"/>
      <c r="M2932"/>
      <c r="N2932"/>
      <c r="O2932" s="224"/>
      <c r="P2932"/>
      <c r="Q2932"/>
      <c r="R2932"/>
      <c r="S2932"/>
      <c r="T2932"/>
      <c r="U2932"/>
      <c r="V2932"/>
      <c r="W2932"/>
      <c r="Z2932"/>
      <c r="AC2932" s="228"/>
      <c r="AD2932"/>
    </row>
    <row r="2933" spans="1:30" ht="27.75" x14ac:dyDescent="0.2">
      <c r="A2933" s="222"/>
      <c r="B2933" s="223"/>
      <c r="C2933" s="223"/>
      <c r="D2933" s="223"/>
      <c r="E2933"/>
      <c r="F2933" s="224"/>
      <c r="G2933"/>
      <c r="H2933"/>
      <c r="I2933" s="225"/>
      <c r="J2933" s="226"/>
      <c r="K2933"/>
      <c r="L2933"/>
      <c r="M2933"/>
      <c r="N2933"/>
      <c r="O2933" s="224"/>
      <c r="P2933"/>
      <c r="Q2933"/>
      <c r="R2933"/>
      <c r="S2933"/>
      <c r="T2933"/>
      <c r="U2933"/>
      <c r="V2933"/>
      <c r="W2933"/>
      <c r="Z2933"/>
      <c r="AC2933" s="228"/>
      <c r="AD2933"/>
    </row>
    <row r="2934" spans="1:30" ht="27.75" x14ac:dyDescent="0.2">
      <c r="A2934" s="222"/>
      <c r="B2934" s="223"/>
      <c r="C2934" s="223"/>
      <c r="D2934" s="223"/>
      <c r="E2934"/>
      <c r="F2934" s="224"/>
      <c r="G2934"/>
      <c r="H2934"/>
      <c r="I2934" s="225"/>
      <c r="J2934" s="226"/>
      <c r="K2934"/>
      <c r="L2934"/>
      <c r="M2934"/>
      <c r="N2934"/>
      <c r="O2934" s="224"/>
      <c r="P2934"/>
      <c r="Q2934"/>
      <c r="R2934"/>
      <c r="S2934"/>
      <c r="T2934"/>
      <c r="U2934"/>
      <c r="V2934"/>
      <c r="W2934"/>
      <c r="Z2934"/>
      <c r="AC2934" s="228"/>
      <c r="AD2934"/>
    </row>
    <row r="2935" spans="1:30" ht="27.75" x14ac:dyDescent="0.2">
      <c r="A2935" s="222"/>
      <c r="B2935" s="223"/>
      <c r="C2935" s="223"/>
      <c r="D2935" s="223"/>
      <c r="E2935"/>
      <c r="F2935" s="224"/>
      <c r="G2935"/>
      <c r="H2935"/>
      <c r="I2935" s="225"/>
      <c r="J2935" s="226"/>
      <c r="K2935"/>
      <c r="L2935"/>
      <c r="M2935"/>
      <c r="N2935"/>
      <c r="O2935" s="224"/>
      <c r="P2935"/>
      <c r="Q2935"/>
      <c r="R2935"/>
      <c r="S2935"/>
      <c r="T2935"/>
      <c r="U2935"/>
      <c r="V2935"/>
      <c r="W2935"/>
      <c r="Z2935"/>
      <c r="AC2935" s="228"/>
      <c r="AD2935"/>
    </row>
    <row r="2936" spans="1:30" ht="27.75" x14ac:dyDescent="0.2">
      <c r="A2936" s="222"/>
      <c r="B2936" s="223"/>
      <c r="C2936" s="223"/>
      <c r="D2936" s="223"/>
      <c r="E2936"/>
      <c r="F2936" s="224"/>
      <c r="G2936"/>
      <c r="H2936"/>
      <c r="I2936" s="225"/>
      <c r="J2936" s="226"/>
      <c r="K2936"/>
      <c r="L2936"/>
      <c r="M2936"/>
      <c r="N2936"/>
      <c r="O2936" s="224"/>
      <c r="P2936"/>
      <c r="Q2936"/>
      <c r="R2936"/>
      <c r="S2936"/>
      <c r="T2936"/>
      <c r="U2936"/>
      <c r="V2936"/>
      <c r="W2936"/>
      <c r="Z2936"/>
      <c r="AC2936" s="228"/>
      <c r="AD2936"/>
    </row>
    <row r="2937" spans="1:30" ht="27.75" x14ac:dyDescent="0.2">
      <c r="A2937" s="222"/>
      <c r="B2937" s="223"/>
      <c r="C2937" s="223"/>
      <c r="D2937" s="223"/>
      <c r="E2937"/>
      <c r="F2937" s="224"/>
      <c r="G2937"/>
      <c r="H2937"/>
      <c r="I2937" s="225"/>
      <c r="J2937" s="226"/>
      <c r="K2937"/>
      <c r="L2937"/>
      <c r="M2937"/>
      <c r="N2937"/>
      <c r="O2937" s="224"/>
      <c r="P2937"/>
      <c r="Q2937"/>
      <c r="R2937"/>
      <c r="S2937"/>
      <c r="T2937"/>
      <c r="U2937"/>
      <c r="V2937"/>
      <c r="W2937"/>
      <c r="Z2937"/>
      <c r="AC2937" s="228"/>
      <c r="AD2937"/>
    </row>
    <row r="2938" spans="1:30" ht="27.75" x14ac:dyDescent="0.2">
      <c r="A2938" s="222"/>
      <c r="B2938" s="223"/>
      <c r="C2938" s="223"/>
      <c r="D2938" s="223"/>
      <c r="E2938"/>
      <c r="F2938" s="224"/>
      <c r="G2938"/>
      <c r="H2938"/>
      <c r="I2938" s="225"/>
      <c r="J2938" s="226"/>
      <c r="K2938"/>
      <c r="L2938"/>
      <c r="M2938"/>
      <c r="N2938"/>
      <c r="O2938" s="224"/>
      <c r="P2938"/>
      <c r="Q2938"/>
      <c r="R2938"/>
      <c r="S2938"/>
      <c r="T2938"/>
      <c r="U2938"/>
      <c r="V2938"/>
      <c r="W2938"/>
      <c r="Z2938"/>
      <c r="AC2938" s="228"/>
      <c r="AD2938"/>
    </row>
    <row r="2939" spans="1:30" ht="27.75" x14ac:dyDescent="0.2">
      <c r="A2939" s="222"/>
      <c r="B2939" s="223"/>
      <c r="C2939" s="223"/>
      <c r="D2939" s="223"/>
      <c r="E2939"/>
      <c r="F2939" s="224"/>
      <c r="G2939"/>
      <c r="H2939"/>
      <c r="I2939" s="225"/>
      <c r="J2939" s="226"/>
      <c r="K2939"/>
      <c r="L2939"/>
      <c r="M2939"/>
      <c r="N2939"/>
      <c r="O2939" s="224"/>
      <c r="P2939"/>
      <c r="Q2939"/>
      <c r="R2939"/>
      <c r="S2939"/>
      <c r="T2939"/>
      <c r="U2939"/>
      <c r="V2939"/>
      <c r="W2939"/>
      <c r="Z2939"/>
      <c r="AC2939" s="228"/>
      <c r="AD2939"/>
    </row>
    <row r="2940" spans="1:30" ht="27.75" x14ac:dyDescent="0.2">
      <c r="A2940" s="222"/>
      <c r="B2940" s="223"/>
      <c r="C2940" s="223"/>
      <c r="D2940" s="223"/>
      <c r="E2940"/>
      <c r="F2940" s="224"/>
      <c r="G2940"/>
      <c r="H2940"/>
      <c r="I2940" s="225"/>
      <c r="J2940" s="226"/>
      <c r="K2940"/>
      <c r="L2940"/>
      <c r="M2940"/>
      <c r="N2940"/>
      <c r="O2940" s="224"/>
      <c r="P2940"/>
      <c r="Q2940"/>
      <c r="R2940"/>
      <c r="S2940"/>
      <c r="T2940"/>
      <c r="U2940"/>
      <c r="V2940"/>
      <c r="W2940"/>
      <c r="Z2940"/>
      <c r="AC2940" s="228"/>
      <c r="AD2940"/>
    </row>
    <row r="2941" spans="1:30" ht="27.75" x14ac:dyDescent="0.2">
      <c r="A2941" s="222"/>
      <c r="B2941" s="223"/>
      <c r="C2941" s="223"/>
      <c r="D2941" s="223"/>
      <c r="E2941"/>
      <c r="F2941" s="224"/>
      <c r="G2941"/>
      <c r="H2941"/>
      <c r="I2941" s="225"/>
      <c r="J2941" s="226"/>
      <c r="K2941"/>
      <c r="L2941"/>
      <c r="M2941"/>
      <c r="N2941"/>
      <c r="O2941" s="224"/>
      <c r="P2941"/>
      <c r="Q2941"/>
      <c r="R2941"/>
      <c r="S2941"/>
      <c r="T2941"/>
      <c r="U2941"/>
      <c r="V2941"/>
      <c r="W2941"/>
      <c r="Z2941"/>
      <c r="AC2941" s="228"/>
      <c r="AD2941"/>
    </row>
    <row r="2942" spans="1:30" ht="27.75" x14ac:dyDescent="0.2">
      <c r="A2942" s="222"/>
      <c r="B2942" s="223"/>
      <c r="C2942" s="223"/>
      <c r="D2942" s="223"/>
      <c r="E2942"/>
      <c r="F2942" s="224"/>
      <c r="G2942"/>
      <c r="H2942"/>
      <c r="I2942" s="225"/>
      <c r="J2942" s="226"/>
      <c r="K2942"/>
      <c r="L2942"/>
      <c r="M2942"/>
      <c r="N2942"/>
      <c r="O2942" s="224"/>
      <c r="P2942"/>
      <c r="Q2942"/>
      <c r="R2942"/>
      <c r="S2942"/>
      <c r="T2942"/>
      <c r="U2942"/>
      <c r="V2942"/>
      <c r="W2942"/>
      <c r="Z2942"/>
      <c r="AC2942" s="228"/>
      <c r="AD2942"/>
    </row>
    <row r="2943" spans="1:30" ht="27.75" x14ac:dyDescent="0.2">
      <c r="A2943" s="222"/>
      <c r="B2943" s="223"/>
      <c r="C2943" s="223"/>
      <c r="D2943" s="223"/>
      <c r="E2943"/>
      <c r="F2943" s="224"/>
      <c r="G2943"/>
      <c r="H2943"/>
      <c r="I2943" s="225"/>
      <c r="J2943" s="226"/>
      <c r="K2943"/>
      <c r="L2943"/>
      <c r="M2943"/>
      <c r="N2943"/>
      <c r="O2943" s="224"/>
      <c r="P2943"/>
      <c r="Q2943"/>
      <c r="R2943"/>
      <c r="S2943"/>
      <c r="T2943"/>
      <c r="U2943"/>
      <c r="V2943"/>
      <c r="W2943"/>
      <c r="Z2943"/>
      <c r="AC2943" s="228"/>
      <c r="AD2943"/>
    </row>
    <row r="2944" spans="1:30" ht="27.75" x14ac:dyDescent="0.2">
      <c r="A2944" s="222"/>
      <c r="B2944" s="223"/>
      <c r="C2944" s="223"/>
      <c r="D2944" s="223"/>
      <c r="E2944"/>
      <c r="F2944" s="224"/>
      <c r="G2944"/>
      <c r="H2944"/>
      <c r="I2944" s="225"/>
      <c r="J2944" s="226"/>
      <c r="K2944"/>
      <c r="L2944"/>
      <c r="M2944"/>
      <c r="N2944"/>
      <c r="O2944" s="224"/>
      <c r="P2944"/>
      <c r="Q2944"/>
      <c r="R2944"/>
      <c r="S2944"/>
      <c r="T2944"/>
      <c r="U2944"/>
      <c r="V2944"/>
      <c r="W2944"/>
      <c r="Z2944"/>
      <c r="AC2944" s="228"/>
      <c r="AD2944"/>
    </row>
    <row r="2945" spans="1:30" ht="27.75" x14ac:dyDescent="0.2">
      <c r="A2945" s="222"/>
      <c r="B2945" s="223"/>
      <c r="C2945" s="223"/>
      <c r="D2945" s="223"/>
      <c r="E2945"/>
      <c r="F2945" s="224"/>
      <c r="G2945"/>
      <c r="H2945"/>
      <c r="I2945" s="225"/>
      <c r="J2945" s="226"/>
      <c r="K2945"/>
      <c r="L2945"/>
      <c r="M2945"/>
      <c r="N2945"/>
      <c r="O2945" s="224"/>
      <c r="P2945"/>
      <c r="Q2945"/>
      <c r="R2945"/>
      <c r="S2945"/>
      <c r="T2945"/>
      <c r="U2945"/>
      <c r="V2945"/>
      <c r="W2945"/>
      <c r="Z2945"/>
      <c r="AC2945" s="228"/>
      <c r="AD2945"/>
    </row>
    <row r="2946" spans="1:30" ht="27.75" x14ac:dyDescent="0.2">
      <c r="A2946" s="222"/>
      <c r="B2946" s="223"/>
      <c r="C2946" s="223"/>
      <c r="D2946" s="223"/>
      <c r="E2946"/>
      <c r="F2946" s="224"/>
      <c r="G2946"/>
      <c r="H2946"/>
      <c r="I2946" s="225"/>
      <c r="J2946" s="226"/>
      <c r="K2946"/>
      <c r="L2946"/>
      <c r="M2946"/>
      <c r="N2946"/>
      <c r="O2946" s="224"/>
      <c r="P2946"/>
      <c r="Q2946"/>
      <c r="R2946"/>
      <c r="S2946"/>
      <c r="T2946"/>
      <c r="U2946"/>
      <c r="V2946"/>
      <c r="W2946"/>
      <c r="Z2946"/>
      <c r="AC2946" s="228"/>
      <c r="AD2946"/>
    </row>
    <row r="2947" spans="1:30" ht="27.75" x14ac:dyDescent="0.2">
      <c r="A2947" s="222"/>
      <c r="B2947" s="223"/>
      <c r="C2947" s="223"/>
      <c r="D2947" s="223"/>
      <c r="E2947"/>
      <c r="F2947" s="224"/>
      <c r="G2947"/>
      <c r="H2947"/>
      <c r="I2947" s="225"/>
      <c r="J2947" s="226"/>
      <c r="K2947"/>
      <c r="L2947"/>
      <c r="M2947"/>
      <c r="N2947"/>
      <c r="O2947" s="224"/>
      <c r="P2947"/>
      <c r="Q2947"/>
      <c r="R2947"/>
      <c r="S2947"/>
      <c r="T2947"/>
      <c r="U2947"/>
      <c r="V2947"/>
      <c r="W2947"/>
      <c r="Z2947"/>
      <c r="AC2947" s="228"/>
      <c r="AD2947"/>
    </row>
    <row r="2948" spans="1:30" ht="27.75" x14ac:dyDescent="0.2">
      <c r="A2948" s="222"/>
      <c r="B2948" s="223"/>
      <c r="C2948" s="223"/>
      <c r="D2948" s="223"/>
      <c r="E2948"/>
      <c r="F2948" s="224"/>
      <c r="G2948"/>
      <c r="H2948"/>
      <c r="I2948" s="225"/>
      <c r="J2948" s="226"/>
      <c r="K2948"/>
      <c r="L2948"/>
      <c r="M2948"/>
      <c r="N2948"/>
      <c r="O2948" s="224"/>
      <c r="P2948"/>
      <c r="Q2948"/>
      <c r="R2948"/>
      <c r="S2948"/>
      <c r="T2948"/>
      <c r="U2948"/>
      <c r="V2948"/>
      <c r="W2948"/>
      <c r="Z2948"/>
      <c r="AC2948" s="228"/>
      <c r="AD2948"/>
    </row>
    <row r="2949" spans="1:30" ht="27.75" x14ac:dyDescent="0.2">
      <c r="A2949" s="222"/>
      <c r="B2949" s="223"/>
      <c r="C2949" s="223"/>
      <c r="D2949" s="223"/>
      <c r="E2949"/>
      <c r="F2949" s="224"/>
      <c r="G2949"/>
      <c r="H2949"/>
      <c r="I2949" s="225"/>
      <c r="J2949" s="226"/>
      <c r="K2949"/>
      <c r="L2949"/>
      <c r="M2949"/>
      <c r="N2949"/>
      <c r="O2949" s="224"/>
      <c r="P2949"/>
      <c r="Q2949"/>
      <c r="R2949"/>
      <c r="S2949"/>
      <c r="T2949"/>
      <c r="U2949"/>
      <c r="V2949"/>
      <c r="W2949"/>
      <c r="Z2949"/>
      <c r="AC2949" s="228"/>
      <c r="AD2949"/>
    </row>
    <row r="2950" spans="1:30" ht="27.75" x14ac:dyDescent="0.2">
      <c r="A2950" s="222"/>
      <c r="B2950" s="223"/>
      <c r="C2950" s="223"/>
      <c r="D2950" s="223"/>
      <c r="E2950"/>
      <c r="F2950" s="224"/>
      <c r="G2950"/>
      <c r="H2950"/>
      <c r="I2950" s="225"/>
      <c r="J2950" s="226"/>
      <c r="K2950"/>
      <c r="L2950"/>
      <c r="M2950"/>
      <c r="N2950"/>
      <c r="O2950" s="224"/>
      <c r="P2950"/>
      <c r="Q2950"/>
      <c r="R2950"/>
      <c r="S2950"/>
      <c r="T2950"/>
      <c r="U2950"/>
      <c r="V2950"/>
      <c r="W2950"/>
      <c r="Z2950"/>
      <c r="AC2950" s="228"/>
      <c r="AD2950"/>
    </row>
    <row r="2951" spans="1:30" ht="27.75" x14ac:dyDescent="0.2">
      <c r="A2951" s="222"/>
      <c r="B2951" s="223"/>
      <c r="C2951" s="223"/>
      <c r="D2951" s="223"/>
      <c r="E2951"/>
      <c r="F2951" s="224"/>
      <c r="G2951"/>
      <c r="H2951"/>
      <c r="I2951" s="225"/>
      <c r="J2951" s="226"/>
      <c r="K2951"/>
      <c r="L2951"/>
      <c r="M2951"/>
      <c r="N2951"/>
      <c r="O2951" s="224"/>
      <c r="P2951"/>
      <c r="Q2951"/>
      <c r="R2951"/>
      <c r="S2951"/>
      <c r="T2951"/>
      <c r="U2951"/>
      <c r="V2951"/>
      <c r="W2951"/>
      <c r="Z2951"/>
      <c r="AC2951" s="228"/>
      <c r="AD2951"/>
    </row>
    <row r="2952" spans="1:30" ht="27.75" x14ac:dyDescent="0.2">
      <c r="A2952" s="222"/>
      <c r="B2952" s="223"/>
      <c r="C2952" s="223"/>
      <c r="D2952" s="223"/>
      <c r="E2952"/>
      <c r="F2952" s="224"/>
      <c r="G2952"/>
      <c r="H2952"/>
      <c r="I2952" s="225"/>
      <c r="J2952" s="226"/>
      <c r="K2952"/>
      <c r="L2952"/>
      <c r="M2952"/>
      <c r="N2952"/>
      <c r="O2952" s="224"/>
      <c r="P2952"/>
      <c r="Q2952"/>
      <c r="R2952"/>
      <c r="S2952"/>
      <c r="T2952"/>
      <c r="U2952"/>
      <c r="V2952"/>
      <c r="W2952"/>
      <c r="Z2952"/>
      <c r="AC2952" s="228"/>
      <c r="AD2952"/>
    </row>
    <row r="2953" spans="1:30" ht="27.75" x14ac:dyDescent="0.2">
      <c r="A2953" s="222"/>
      <c r="B2953" s="223"/>
      <c r="C2953" s="223"/>
      <c r="D2953" s="223"/>
      <c r="E2953"/>
      <c r="F2953" s="224"/>
      <c r="G2953"/>
      <c r="H2953"/>
      <c r="I2953" s="225"/>
      <c r="J2953" s="226"/>
      <c r="K2953"/>
      <c r="L2953"/>
      <c r="M2953"/>
      <c r="N2953"/>
      <c r="O2953" s="224"/>
      <c r="P2953"/>
      <c r="Q2953"/>
      <c r="R2953"/>
      <c r="S2953"/>
      <c r="T2953"/>
      <c r="U2953"/>
      <c r="V2953"/>
      <c r="W2953"/>
      <c r="Z2953"/>
      <c r="AC2953" s="228"/>
      <c r="AD2953"/>
    </row>
    <row r="2954" spans="1:30" ht="27.75" x14ac:dyDescent="0.2">
      <c r="A2954" s="222"/>
      <c r="B2954" s="223"/>
      <c r="C2954" s="223"/>
      <c r="D2954" s="223"/>
      <c r="E2954"/>
      <c r="F2954" s="224"/>
      <c r="G2954"/>
      <c r="H2954"/>
      <c r="I2954" s="225"/>
      <c r="J2954" s="226"/>
      <c r="K2954"/>
      <c r="L2954"/>
      <c r="M2954"/>
      <c r="N2954"/>
      <c r="O2954" s="224"/>
      <c r="P2954"/>
      <c r="Q2954"/>
      <c r="R2954"/>
      <c r="S2954"/>
      <c r="T2954"/>
      <c r="U2954"/>
      <c r="V2954"/>
      <c r="W2954"/>
      <c r="Z2954"/>
      <c r="AC2954" s="228"/>
      <c r="AD2954"/>
    </row>
    <row r="2955" spans="1:30" ht="27.75" x14ac:dyDescent="0.2">
      <c r="A2955" s="222"/>
      <c r="B2955" s="223"/>
      <c r="C2955" s="223"/>
      <c r="D2955" s="223"/>
      <c r="E2955"/>
      <c r="F2955" s="224"/>
      <c r="G2955"/>
      <c r="H2955"/>
      <c r="I2955" s="225"/>
      <c r="J2955" s="226"/>
      <c r="K2955"/>
      <c r="L2955"/>
      <c r="M2955"/>
      <c r="N2955"/>
      <c r="O2955" s="224"/>
      <c r="P2955"/>
      <c r="Q2955"/>
      <c r="R2955"/>
      <c r="S2955"/>
      <c r="T2955"/>
      <c r="U2955"/>
      <c r="V2955"/>
      <c r="W2955"/>
      <c r="Z2955"/>
      <c r="AC2955" s="228"/>
      <c r="AD2955"/>
    </row>
    <row r="2956" spans="1:30" ht="27.75" x14ac:dyDescent="0.2">
      <c r="A2956" s="222"/>
      <c r="B2956" s="223"/>
      <c r="C2956" s="223"/>
      <c r="D2956" s="223"/>
      <c r="E2956"/>
      <c r="F2956" s="224"/>
      <c r="G2956"/>
      <c r="H2956"/>
      <c r="I2956" s="225"/>
      <c r="J2956" s="226"/>
      <c r="K2956"/>
      <c r="L2956"/>
      <c r="M2956"/>
      <c r="N2956"/>
      <c r="O2956" s="224"/>
      <c r="P2956"/>
      <c r="Q2956"/>
      <c r="R2956"/>
      <c r="S2956"/>
      <c r="T2956"/>
      <c r="U2956"/>
      <c r="V2956"/>
      <c r="W2956"/>
      <c r="Z2956"/>
      <c r="AC2956" s="228"/>
      <c r="AD2956"/>
    </row>
    <row r="2957" spans="1:30" ht="27.75" x14ac:dyDescent="0.2">
      <c r="A2957" s="222"/>
      <c r="B2957" s="223"/>
      <c r="C2957" s="223"/>
      <c r="D2957" s="223"/>
      <c r="E2957"/>
      <c r="F2957" s="224"/>
      <c r="G2957"/>
      <c r="H2957"/>
      <c r="I2957" s="225"/>
      <c r="J2957" s="226"/>
      <c r="K2957"/>
      <c r="L2957"/>
      <c r="M2957"/>
      <c r="N2957"/>
      <c r="O2957" s="224"/>
      <c r="P2957"/>
      <c r="Q2957"/>
      <c r="R2957"/>
      <c r="S2957"/>
      <c r="T2957"/>
      <c r="U2957"/>
      <c r="V2957"/>
      <c r="W2957"/>
      <c r="Z2957"/>
      <c r="AC2957" s="228"/>
      <c r="AD2957"/>
    </row>
    <row r="2958" spans="1:30" ht="27.75" x14ac:dyDescent="0.2">
      <c r="A2958" s="222"/>
      <c r="B2958" s="223"/>
      <c r="C2958" s="223"/>
      <c r="D2958" s="223"/>
      <c r="E2958"/>
      <c r="F2958" s="224"/>
      <c r="G2958"/>
      <c r="H2958"/>
      <c r="I2958" s="225"/>
      <c r="J2958" s="226"/>
      <c r="K2958"/>
      <c r="L2958"/>
      <c r="M2958"/>
      <c r="N2958"/>
      <c r="O2958" s="224"/>
      <c r="P2958"/>
      <c r="Q2958"/>
      <c r="R2958"/>
      <c r="S2958"/>
      <c r="T2958"/>
      <c r="U2958"/>
      <c r="V2958"/>
      <c r="W2958"/>
      <c r="Z2958"/>
      <c r="AC2958" s="228"/>
      <c r="AD2958"/>
    </row>
    <row r="2959" spans="1:30" ht="27.75" x14ac:dyDescent="0.2">
      <c r="A2959" s="222"/>
      <c r="B2959" s="223"/>
      <c r="C2959" s="223"/>
      <c r="D2959" s="223"/>
      <c r="E2959"/>
      <c r="F2959" s="224"/>
      <c r="G2959"/>
      <c r="H2959"/>
      <c r="I2959" s="225"/>
      <c r="J2959" s="226"/>
      <c r="K2959"/>
      <c r="L2959"/>
      <c r="M2959"/>
      <c r="N2959"/>
      <c r="O2959" s="224"/>
      <c r="P2959"/>
      <c r="Q2959"/>
      <c r="R2959"/>
      <c r="S2959"/>
      <c r="T2959"/>
      <c r="U2959"/>
      <c r="V2959"/>
      <c r="W2959"/>
      <c r="Z2959"/>
      <c r="AC2959" s="228"/>
      <c r="AD2959"/>
    </row>
    <row r="2960" spans="1:30" ht="27.75" x14ac:dyDescent="0.2">
      <c r="A2960" s="222"/>
      <c r="B2960" s="223"/>
      <c r="C2960" s="223"/>
      <c r="D2960" s="223"/>
      <c r="E2960"/>
      <c r="F2960" s="224"/>
      <c r="G2960"/>
      <c r="H2960"/>
      <c r="I2960" s="225"/>
      <c r="J2960" s="226"/>
      <c r="K2960"/>
      <c r="L2960"/>
      <c r="M2960"/>
      <c r="N2960"/>
      <c r="O2960" s="224"/>
      <c r="P2960"/>
      <c r="Q2960"/>
      <c r="R2960"/>
      <c r="S2960"/>
      <c r="T2960"/>
      <c r="U2960"/>
      <c r="V2960"/>
      <c r="W2960"/>
      <c r="Z2960"/>
      <c r="AC2960" s="228"/>
      <c r="AD2960"/>
    </row>
    <row r="2961" spans="1:30" ht="27.75" x14ac:dyDescent="0.2">
      <c r="A2961" s="222"/>
      <c r="B2961" s="223"/>
      <c r="C2961" s="223"/>
      <c r="D2961" s="223"/>
      <c r="E2961"/>
      <c r="F2961" s="224"/>
      <c r="G2961"/>
      <c r="H2961"/>
      <c r="I2961" s="225"/>
      <c r="J2961" s="226"/>
      <c r="K2961"/>
      <c r="L2961"/>
      <c r="M2961"/>
      <c r="N2961"/>
      <c r="O2961" s="224"/>
      <c r="P2961"/>
      <c r="Q2961"/>
      <c r="R2961"/>
      <c r="S2961"/>
      <c r="T2961"/>
      <c r="U2961"/>
      <c r="V2961"/>
      <c r="W2961"/>
      <c r="Z2961"/>
      <c r="AC2961" s="228"/>
      <c r="AD2961"/>
    </row>
    <row r="2962" spans="1:30" ht="27.75" x14ac:dyDescent="0.2">
      <c r="A2962" s="222"/>
      <c r="B2962" s="223"/>
      <c r="C2962" s="223"/>
      <c r="D2962" s="223"/>
      <c r="E2962"/>
      <c r="F2962" s="224"/>
      <c r="G2962"/>
      <c r="H2962"/>
      <c r="I2962" s="225"/>
      <c r="J2962" s="226"/>
      <c r="K2962"/>
      <c r="L2962"/>
      <c r="M2962"/>
      <c r="N2962"/>
      <c r="O2962" s="224"/>
      <c r="P2962"/>
      <c r="Q2962"/>
      <c r="R2962"/>
      <c r="S2962"/>
      <c r="T2962"/>
      <c r="U2962"/>
      <c r="V2962"/>
      <c r="W2962"/>
      <c r="Z2962"/>
      <c r="AC2962" s="228"/>
      <c r="AD2962"/>
    </row>
    <row r="2963" spans="1:30" ht="27.75" x14ac:dyDescent="0.2">
      <c r="A2963" s="222"/>
      <c r="B2963" s="223"/>
      <c r="C2963" s="223"/>
      <c r="D2963" s="223"/>
      <c r="E2963"/>
      <c r="F2963" s="224"/>
      <c r="G2963"/>
      <c r="H2963"/>
      <c r="I2963" s="225"/>
      <c r="J2963" s="226"/>
      <c r="K2963"/>
      <c r="L2963"/>
      <c r="M2963"/>
      <c r="N2963"/>
      <c r="O2963" s="224"/>
      <c r="P2963"/>
      <c r="Q2963"/>
      <c r="R2963"/>
      <c r="S2963"/>
      <c r="T2963"/>
      <c r="U2963"/>
      <c r="V2963"/>
      <c r="W2963"/>
      <c r="Z2963"/>
      <c r="AC2963" s="228"/>
      <c r="AD2963"/>
    </row>
    <row r="2964" spans="1:30" ht="27.75" x14ac:dyDescent="0.2">
      <c r="A2964" s="222"/>
      <c r="B2964" s="223"/>
      <c r="C2964" s="223"/>
      <c r="D2964" s="223"/>
      <c r="E2964"/>
      <c r="F2964" s="224"/>
      <c r="G2964"/>
      <c r="H2964"/>
      <c r="I2964" s="225"/>
      <c r="J2964" s="226"/>
      <c r="K2964"/>
      <c r="L2964"/>
      <c r="M2964"/>
      <c r="N2964"/>
      <c r="O2964" s="224"/>
      <c r="P2964"/>
      <c r="Q2964"/>
      <c r="R2964"/>
      <c r="S2964"/>
      <c r="T2964"/>
      <c r="U2964"/>
      <c r="V2964"/>
      <c r="W2964"/>
      <c r="Z2964"/>
      <c r="AC2964" s="228"/>
      <c r="AD2964"/>
    </row>
    <row r="2965" spans="1:30" ht="27.75" x14ac:dyDescent="0.2">
      <c r="A2965" s="222"/>
      <c r="B2965" s="223"/>
      <c r="C2965" s="223"/>
      <c r="D2965" s="223"/>
      <c r="E2965"/>
      <c r="F2965" s="224"/>
      <c r="G2965"/>
      <c r="H2965"/>
      <c r="I2965" s="225"/>
      <c r="J2965" s="226"/>
      <c r="K2965"/>
      <c r="L2965"/>
      <c r="M2965"/>
      <c r="N2965"/>
      <c r="O2965" s="224"/>
      <c r="P2965"/>
      <c r="Q2965"/>
      <c r="R2965"/>
      <c r="S2965"/>
      <c r="T2965"/>
      <c r="U2965"/>
      <c r="V2965"/>
      <c r="W2965"/>
      <c r="Z2965"/>
      <c r="AC2965" s="228"/>
      <c r="AD2965"/>
    </row>
    <row r="2966" spans="1:30" ht="27.75" x14ac:dyDescent="0.2">
      <c r="A2966" s="222"/>
      <c r="B2966" s="223"/>
      <c r="C2966" s="223"/>
      <c r="D2966" s="223"/>
      <c r="E2966"/>
      <c r="F2966" s="224"/>
      <c r="G2966"/>
      <c r="H2966"/>
      <c r="I2966" s="225"/>
      <c r="J2966" s="226"/>
      <c r="K2966"/>
      <c r="L2966"/>
      <c r="M2966"/>
      <c r="N2966"/>
      <c r="O2966" s="224"/>
      <c r="P2966"/>
      <c r="Q2966"/>
      <c r="R2966"/>
      <c r="S2966"/>
      <c r="T2966"/>
      <c r="U2966"/>
      <c r="V2966"/>
      <c r="W2966"/>
      <c r="Z2966"/>
      <c r="AC2966" s="228"/>
      <c r="AD2966"/>
    </row>
    <row r="2967" spans="1:30" ht="27.75" x14ac:dyDescent="0.2">
      <c r="A2967" s="222"/>
      <c r="B2967" s="223"/>
      <c r="C2967" s="223"/>
      <c r="D2967" s="223"/>
      <c r="E2967"/>
      <c r="F2967" s="224"/>
      <c r="G2967"/>
      <c r="H2967"/>
      <c r="I2967" s="225"/>
      <c r="J2967" s="226"/>
      <c r="K2967"/>
      <c r="L2967"/>
      <c r="M2967"/>
      <c r="N2967"/>
      <c r="O2967" s="224"/>
      <c r="P2967"/>
      <c r="Q2967"/>
      <c r="R2967"/>
      <c r="S2967"/>
      <c r="T2967"/>
      <c r="U2967"/>
      <c r="V2967"/>
      <c r="W2967"/>
      <c r="Z2967"/>
      <c r="AC2967" s="228"/>
      <c r="AD2967"/>
    </row>
    <row r="2968" spans="1:30" ht="27.75" x14ac:dyDescent="0.2">
      <c r="A2968" s="222"/>
      <c r="B2968" s="223"/>
      <c r="C2968" s="223"/>
      <c r="D2968" s="223"/>
      <c r="E2968"/>
      <c r="F2968" s="224"/>
      <c r="G2968"/>
      <c r="H2968"/>
      <c r="I2968" s="225"/>
      <c r="J2968" s="226"/>
      <c r="K2968"/>
      <c r="L2968"/>
      <c r="M2968"/>
      <c r="N2968"/>
      <c r="O2968" s="224"/>
      <c r="P2968"/>
      <c r="Q2968"/>
      <c r="R2968"/>
      <c r="S2968"/>
      <c r="T2968"/>
      <c r="U2968"/>
      <c r="V2968"/>
      <c r="W2968"/>
      <c r="Z2968"/>
      <c r="AC2968" s="228"/>
      <c r="AD2968"/>
    </row>
    <row r="2969" spans="1:30" ht="27.75" x14ac:dyDescent="0.2">
      <c r="A2969" s="222"/>
      <c r="B2969" s="223"/>
      <c r="C2969" s="223"/>
      <c r="D2969" s="223"/>
      <c r="E2969"/>
      <c r="F2969" s="224"/>
      <c r="G2969"/>
      <c r="H2969"/>
      <c r="I2969" s="225"/>
      <c r="J2969" s="226"/>
      <c r="K2969"/>
      <c r="L2969"/>
      <c r="M2969"/>
      <c r="N2969"/>
      <c r="O2969" s="224"/>
      <c r="P2969"/>
      <c r="Q2969"/>
      <c r="R2969"/>
      <c r="S2969"/>
      <c r="T2969"/>
      <c r="U2969"/>
      <c r="V2969"/>
      <c r="W2969"/>
      <c r="Z2969"/>
      <c r="AC2969" s="228"/>
      <c r="AD2969"/>
    </row>
    <row r="2970" spans="1:30" ht="27.75" x14ac:dyDescent="0.2">
      <c r="A2970" s="222"/>
      <c r="B2970" s="223"/>
      <c r="C2970" s="223"/>
      <c r="D2970" s="223"/>
      <c r="E2970"/>
      <c r="F2970" s="224"/>
      <c r="G2970"/>
      <c r="H2970"/>
      <c r="I2970" s="225"/>
      <c r="J2970" s="226"/>
      <c r="K2970"/>
      <c r="L2970"/>
      <c r="M2970"/>
      <c r="N2970"/>
      <c r="O2970" s="224"/>
      <c r="P2970"/>
      <c r="Q2970"/>
      <c r="R2970"/>
      <c r="S2970"/>
      <c r="T2970"/>
      <c r="U2970"/>
      <c r="V2970"/>
      <c r="W2970"/>
      <c r="Z2970"/>
      <c r="AC2970" s="228"/>
      <c r="AD2970"/>
    </row>
    <row r="2971" spans="1:30" ht="27.75" x14ac:dyDescent="0.2">
      <c r="A2971" s="222"/>
      <c r="B2971" s="223"/>
      <c r="C2971" s="223"/>
      <c r="D2971" s="223"/>
      <c r="E2971"/>
      <c r="F2971" s="224"/>
      <c r="G2971"/>
      <c r="H2971"/>
      <c r="I2971" s="225"/>
      <c r="J2971" s="226"/>
      <c r="K2971"/>
      <c r="L2971"/>
      <c r="M2971"/>
      <c r="N2971"/>
      <c r="O2971" s="224"/>
      <c r="P2971"/>
      <c r="Q2971"/>
      <c r="R2971"/>
      <c r="S2971"/>
      <c r="T2971"/>
      <c r="U2971"/>
      <c r="V2971"/>
      <c r="W2971"/>
      <c r="Z2971"/>
      <c r="AC2971" s="228"/>
      <c r="AD2971"/>
    </row>
    <row r="2972" spans="1:30" ht="27.75" x14ac:dyDescent="0.2">
      <c r="A2972" s="222"/>
      <c r="B2972" s="223"/>
      <c r="C2972" s="223"/>
      <c r="D2972" s="223"/>
      <c r="E2972"/>
      <c r="F2972" s="224"/>
      <c r="G2972"/>
      <c r="H2972"/>
      <c r="I2972" s="225"/>
      <c r="J2972" s="226"/>
      <c r="K2972"/>
      <c r="L2972"/>
      <c r="M2972"/>
      <c r="N2972"/>
      <c r="O2972" s="224"/>
      <c r="P2972"/>
      <c r="Q2972"/>
      <c r="R2972"/>
      <c r="S2972"/>
      <c r="T2972"/>
      <c r="U2972"/>
      <c r="V2972"/>
      <c r="W2972"/>
      <c r="Z2972"/>
      <c r="AC2972" s="228"/>
      <c r="AD2972"/>
    </row>
    <row r="2973" spans="1:30" ht="27.75" x14ac:dyDescent="0.2">
      <c r="A2973" s="222"/>
      <c r="B2973" s="223"/>
      <c r="C2973" s="223"/>
      <c r="D2973" s="223"/>
      <c r="E2973"/>
      <c r="F2973" s="224"/>
      <c r="G2973"/>
      <c r="H2973"/>
      <c r="I2973" s="225"/>
      <c r="J2973" s="226"/>
      <c r="K2973"/>
      <c r="L2973"/>
      <c r="M2973"/>
      <c r="N2973"/>
      <c r="O2973" s="224"/>
      <c r="P2973"/>
      <c r="Q2973"/>
      <c r="R2973"/>
      <c r="S2973"/>
      <c r="T2973"/>
      <c r="U2973"/>
      <c r="V2973"/>
      <c r="W2973"/>
      <c r="Z2973"/>
      <c r="AC2973" s="228"/>
      <c r="AD2973"/>
    </row>
    <row r="2974" spans="1:30" ht="27.75" x14ac:dyDescent="0.2">
      <c r="A2974" s="222"/>
      <c r="B2974" s="223"/>
      <c r="C2974" s="223"/>
      <c r="D2974" s="223"/>
      <c r="E2974"/>
      <c r="F2974" s="224"/>
      <c r="G2974"/>
      <c r="H2974"/>
      <c r="I2974" s="225"/>
      <c r="J2974" s="226"/>
      <c r="K2974"/>
      <c r="L2974"/>
      <c r="M2974"/>
      <c r="N2974"/>
      <c r="O2974" s="224"/>
      <c r="P2974"/>
      <c r="Q2974"/>
      <c r="R2974"/>
      <c r="S2974"/>
      <c r="T2974"/>
      <c r="U2974"/>
      <c r="V2974"/>
      <c r="W2974"/>
      <c r="Z2974"/>
      <c r="AC2974" s="228"/>
      <c r="AD2974"/>
    </row>
    <row r="2975" spans="1:30" ht="27.75" x14ac:dyDescent="0.2">
      <c r="A2975" s="222"/>
      <c r="B2975" s="223"/>
      <c r="C2975" s="223"/>
      <c r="D2975" s="223"/>
      <c r="E2975"/>
      <c r="F2975" s="224"/>
      <c r="G2975"/>
      <c r="H2975"/>
      <c r="I2975" s="225"/>
      <c r="J2975" s="226"/>
      <c r="K2975"/>
      <c r="L2975"/>
      <c r="M2975"/>
      <c r="N2975"/>
      <c r="O2975" s="224"/>
      <c r="P2975"/>
      <c r="Q2975"/>
      <c r="R2975"/>
      <c r="S2975"/>
      <c r="T2975"/>
      <c r="U2975"/>
      <c r="V2975"/>
      <c r="W2975"/>
      <c r="Z2975"/>
      <c r="AC2975" s="228"/>
      <c r="AD2975"/>
    </row>
    <row r="2976" spans="1:30" ht="27.75" x14ac:dyDescent="0.2">
      <c r="A2976" s="222"/>
      <c r="B2976" s="223"/>
      <c r="C2976" s="223"/>
      <c r="D2976" s="223"/>
      <c r="E2976"/>
      <c r="F2976" s="224"/>
      <c r="G2976"/>
      <c r="H2976"/>
      <c r="I2976" s="225"/>
      <c r="J2976" s="226"/>
      <c r="K2976"/>
      <c r="L2976"/>
      <c r="M2976"/>
      <c r="N2976"/>
      <c r="O2976" s="224"/>
      <c r="P2976"/>
      <c r="Q2976"/>
      <c r="R2976"/>
      <c r="S2976"/>
      <c r="T2976"/>
      <c r="U2976"/>
      <c r="V2976"/>
      <c r="W2976"/>
      <c r="Z2976"/>
      <c r="AC2976" s="228"/>
      <c r="AD2976"/>
    </row>
    <row r="2977" spans="1:30" ht="27.75" x14ac:dyDescent="0.2">
      <c r="A2977" s="222"/>
      <c r="B2977" s="223"/>
      <c r="C2977" s="223"/>
      <c r="D2977" s="223"/>
      <c r="E2977"/>
      <c r="F2977" s="224"/>
      <c r="G2977"/>
      <c r="H2977"/>
      <c r="I2977" s="225"/>
      <c r="J2977" s="226"/>
      <c r="K2977"/>
      <c r="L2977"/>
      <c r="M2977"/>
      <c r="N2977"/>
      <c r="O2977" s="224"/>
      <c r="P2977"/>
      <c r="Q2977"/>
      <c r="R2977"/>
      <c r="S2977"/>
      <c r="T2977"/>
      <c r="U2977"/>
      <c r="V2977"/>
      <c r="W2977"/>
      <c r="Z2977"/>
      <c r="AC2977" s="228"/>
      <c r="AD2977"/>
    </row>
    <row r="2978" spans="1:30" ht="27.75" x14ac:dyDescent="0.2">
      <c r="A2978" s="222"/>
      <c r="B2978" s="223"/>
      <c r="C2978" s="223"/>
      <c r="D2978" s="223"/>
      <c r="E2978"/>
      <c r="F2978" s="224"/>
      <c r="G2978"/>
      <c r="H2978"/>
      <c r="I2978" s="225"/>
      <c r="J2978" s="226"/>
      <c r="K2978"/>
      <c r="L2978"/>
      <c r="M2978"/>
      <c r="N2978"/>
      <c r="O2978" s="224"/>
      <c r="P2978"/>
      <c r="Q2978"/>
      <c r="R2978"/>
      <c r="S2978"/>
      <c r="T2978"/>
      <c r="U2978"/>
      <c r="V2978"/>
      <c r="W2978"/>
      <c r="Z2978"/>
      <c r="AC2978" s="228"/>
      <c r="AD2978"/>
    </row>
    <row r="2979" spans="1:30" ht="27.75" x14ac:dyDescent="0.2">
      <c r="A2979" s="222"/>
      <c r="B2979" s="223"/>
      <c r="C2979" s="223"/>
      <c r="D2979" s="223"/>
      <c r="E2979"/>
      <c r="F2979" s="224"/>
      <c r="G2979"/>
      <c r="H2979"/>
      <c r="I2979" s="225"/>
      <c r="J2979" s="226"/>
      <c r="K2979"/>
      <c r="L2979"/>
      <c r="M2979"/>
      <c r="N2979"/>
      <c r="O2979" s="224"/>
      <c r="P2979"/>
      <c r="Q2979"/>
      <c r="R2979"/>
      <c r="S2979"/>
      <c r="T2979"/>
      <c r="U2979"/>
      <c r="V2979"/>
      <c r="W2979"/>
      <c r="Z2979"/>
      <c r="AC2979" s="228"/>
      <c r="AD2979"/>
    </row>
    <row r="2980" spans="1:30" ht="27.75" x14ac:dyDescent="0.2">
      <c r="A2980" s="222"/>
      <c r="B2980" s="223"/>
      <c r="C2980" s="223"/>
      <c r="D2980" s="223"/>
      <c r="E2980"/>
      <c r="F2980" s="224"/>
      <c r="G2980"/>
      <c r="H2980"/>
      <c r="I2980" s="225"/>
      <c r="J2980" s="226"/>
      <c r="K2980"/>
      <c r="L2980"/>
      <c r="M2980"/>
      <c r="N2980"/>
      <c r="O2980" s="224"/>
      <c r="P2980"/>
      <c r="Q2980"/>
      <c r="R2980"/>
      <c r="S2980"/>
      <c r="T2980"/>
      <c r="U2980"/>
      <c r="V2980"/>
      <c r="W2980"/>
      <c r="Z2980"/>
      <c r="AC2980" s="228"/>
      <c r="AD2980"/>
    </row>
    <row r="2981" spans="1:30" ht="27.75" x14ac:dyDescent="0.2">
      <c r="A2981" s="222"/>
      <c r="B2981" s="223"/>
      <c r="C2981" s="223"/>
      <c r="D2981" s="223"/>
      <c r="E2981"/>
      <c r="F2981" s="224"/>
      <c r="G2981"/>
      <c r="H2981"/>
      <c r="I2981" s="225"/>
      <c r="J2981" s="226"/>
      <c r="K2981"/>
      <c r="L2981"/>
      <c r="M2981"/>
      <c r="N2981"/>
      <c r="O2981" s="224"/>
      <c r="P2981"/>
      <c r="Q2981"/>
      <c r="R2981"/>
      <c r="S2981"/>
      <c r="T2981"/>
      <c r="U2981"/>
      <c r="V2981"/>
      <c r="W2981"/>
      <c r="Z2981"/>
      <c r="AC2981" s="228"/>
      <c r="AD2981"/>
    </row>
    <row r="2982" spans="1:30" ht="27.75" x14ac:dyDescent="0.2">
      <c r="A2982" s="222"/>
      <c r="B2982" s="223"/>
      <c r="C2982" s="223"/>
      <c r="D2982" s="223"/>
      <c r="E2982"/>
      <c r="F2982" s="224"/>
      <c r="G2982"/>
      <c r="H2982"/>
      <c r="I2982" s="225"/>
      <c r="J2982" s="226"/>
      <c r="K2982"/>
      <c r="L2982"/>
      <c r="M2982"/>
      <c r="N2982"/>
      <c r="O2982" s="224"/>
      <c r="P2982"/>
      <c r="Q2982"/>
      <c r="R2982"/>
      <c r="S2982"/>
      <c r="T2982"/>
      <c r="U2982"/>
      <c r="V2982"/>
      <c r="W2982"/>
      <c r="Z2982"/>
      <c r="AC2982" s="228"/>
      <c r="AD2982"/>
    </row>
    <row r="2983" spans="1:30" ht="27.75" x14ac:dyDescent="0.2">
      <c r="A2983" s="222"/>
      <c r="B2983" s="223"/>
      <c r="C2983" s="223"/>
      <c r="D2983" s="223"/>
      <c r="E2983"/>
      <c r="F2983" s="224"/>
      <c r="G2983"/>
      <c r="H2983"/>
      <c r="I2983" s="225"/>
      <c r="J2983" s="226"/>
      <c r="K2983"/>
      <c r="L2983"/>
      <c r="M2983"/>
      <c r="N2983"/>
      <c r="O2983" s="224"/>
      <c r="P2983"/>
      <c r="Q2983"/>
      <c r="R2983"/>
      <c r="S2983"/>
      <c r="T2983"/>
      <c r="U2983"/>
      <c r="V2983"/>
      <c r="W2983"/>
      <c r="Z2983"/>
      <c r="AC2983" s="228"/>
      <c r="AD2983"/>
    </row>
    <row r="2984" spans="1:30" ht="27.75" x14ac:dyDescent="0.2">
      <c r="A2984" s="222"/>
      <c r="B2984" s="223"/>
      <c r="C2984" s="223"/>
      <c r="D2984" s="223"/>
      <c r="E2984"/>
      <c r="F2984" s="224"/>
      <c r="G2984"/>
      <c r="H2984"/>
      <c r="I2984" s="225"/>
      <c r="J2984" s="226"/>
      <c r="K2984"/>
      <c r="L2984"/>
      <c r="M2984"/>
      <c r="N2984"/>
      <c r="O2984" s="224"/>
      <c r="P2984"/>
      <c r="Q2984"/>
      <c r="R2984"/>
      <c r="S2984"/>
      <c r="T2984"/>
      <c r="U2984"/>
      <c r="V2984"/>
      <c r="W2984"/>
      <c r="Z2984"/>
      <c r="AC2984" s="228"/>
      <c r="AD2984"/>
    </row>
    <row r="2985" spans="1:30" ht="27.75" x14ac:dyDescent="0.2">
      <c r="A2985" s="222"/>
      <c r="B2985" s="223"/>
      <c r="C2985" s="223"/>
      <c r="D2985" s="223"/>
      <c r="E2985"/>
      <c r="F2985" s="224"/>
      <c r="G2985"/>
      <c r="H2985"/>
      <c r="I2985" s="225"/>
      <c r="J2985" s="226"/>
      <c r="K2985"/>
      <c r="L2985"/>
      <c r="M2985"/>
      <c r="N2985"/>
      <c r="O2985" s="224"/>
      <c r="P2985"/>
      <c r="Q2985"/>
      <c r="R2985"/>
      <c r="S2985"/>
      <c r="T2985"/>
      <c r="U2985"/>
      <c r="V2985"/>
      <c r="W2985"/>
      <c r="Z2985"/>
      <c r="AC2985" s="228"/>
      <c r="AD2985"/>
    </row>
    <row r="2986" spans="1:30" ht="27.75" x14ac:dyDescent="0.2">
      <c r="A2986" s="222"/>
      <c r="B2986" s="223"/>
      <c r="C2986" s="223"/>
      <c r="D2986" s="223"/>
      <c r="E2986"/>
      <c r="F2986" s="224"/>
      <c r="G2986"/>
      <c r="H2986"/>
      <c r="I2986" s="225"/>
      <c r="J2986" s="226"/>
      <c r="K2986"/>
      <c r="L2986"/>
      <c r="M2986"/>
      <c r="N2986"/>
      <c r="O2986" s="224"/>
      <c r="P2986"/>
      <c r="Q2986"/>
      <c r="R2986"/>
      <c r="S2986"/>
      <c r="T2986"/>
      <c r="U2986"/>
      <c r="V2986"/>
      <c r="W2986"/>
      <c r="Z2986"/>
      <c r="AC2986" s="228"/>
      <c r="AD2986"/>
    </row>
    <row r="2987" spans="1:30" ht="27.75" x14ac:dyDescent="0.2">
      <c r="A2987" s="222"/>
      <c r="B2987" s="223"/>
      <c r="C2987" s="223"/>
      <c r="D2987" s="223"/>
      <c r="E2987"/>
      <c r="F2987" s="224"/>
      <c r="G2987"/>
      <c r="H2987"/>
      <c r="I2987" s="225"/>
      <c r="J2987" s="226"/>
      <c r="K2987"/>
      <c r="L2987"/>
      <c r="M2987"/>
      <c r="N2987"/>
      <c r="O2987" s="224"/>
      <c r="P2987"/>
      <c r="Q2987"/>
      <c r="R2987"/>
      <c r="S2987"/>
      <c r="T2987"/>
      <c r="U2987"/>
      <c r="V2987"/>
      <c r="W2987"/>
      <c r="Z2987"/>
      <c r="AC2987" s="228"/>
      <c r="AD2987"/>
    </row>
    <row r="2988" spans="1:30" ht="27.75" x14ac:dyDescent="0.2">
      <c r="A2988" s="222"/>
      <c r="B2988" s="223"/>
      <c r="C2988" s="223"/>
      <c r="D2988" s="223"/>
      <c r="E2988"/>
      <c r="F2988" s="224"/>
      <c r="G2988"/>
      <c r="H2988"/>
      <c r="I2988" s="225"/>
      <c r="J2988" s="226"/>
      <c r="K2988"/>
      <c r="L2988"/>
      <c r="M2988"/>
      <c r="N2988"/>
      <c r="O2988" s="224"/>
      <c r="P2988"/>
      <c r="Q2988"/>
      <c r="R2988"/>
      <c r="S2988"/>
      <c r="T2988"/>
      <c r="U2988"/>
      <c r="V2988"/>
      <c r="W2988"/>
      <c r="Z2988"/>
      <c r="AC2988" s="228"/>
      <c r="AD2988"/>
    </row>
    <row r="2989" spans="1:30" ht="27.75" x14ac:dyDescent="0.2">
      <c r="A2989" s="222"/>
      <c r="B2989" s="223"/>
      <c r="C2989" s="223"/>
      <c r="D2989" s="223"/>
      <c r="E2989"/>
      <c r="F2989" s="224"/>
      <c r="G2989"/>
      <c r="H2989"/>
      <c r="I2989" s="225"/>
      <c r="J2989" s="226"/>
      <c r="K2989"/>
      <c r="L2989"/>
      <c r="M2989"/>
      <c r="N2989"/>
      <c r="O2989" s="224"/>
      <c r="P2989"/>
      <c r="Q2989"/>
      <c r="R2989"/>
      <c r="S2989"/>
      <c r="T2989"/>
      <c r="U2989"/>
      <c r="V2989"/>
      <c r="W2989"/>
      <c r="Z2989"/>
      <c r="AC2989" s="228"/>
      <c r="AD2989"/>
    </row>
    <row r="2990" spans="1:30" ht="27.75" x14ac:dyDescent="0.2">
      <c r="A2990" s="222"/>
      <c r="B2990" s="223"/>
      <c r="C2990" s="223"/>
      <c r="D2990" s="223"/>
      <c r="E2990"/>
      <c r="F2990" s="224"/>
      <c r="G2990"/>
      <c r="H2990"/>
      <c r="I2990" s="225"/>
      <c r="J2990" s="226"/>
      <c r="K2990"/>
      <c r="L2990"/>
      <c r="M2990"/>
      <c r="N2990"/>
      <c r="O2990" s="224"/>
      <c r="P2990"/>
      <c r="Q2990"/>
      <c r="R2990"/>
      <c r="S2990"/>
      <c r="T2990"/>
      <c r="U2990"/>
      <c r="V2990"/>
      <c r="W2990"/>
      <c r="Z2990"/>
      <c r="AC2990" s="228"/>
      <c r="AD2990"/>
    </row>
    <row r="2991" spans="1:30" ht="27.75" x14ac:dyDescent="0.2">
      <c r="A2991" s="222"/>
      <c r="B2991" s="223"/>
      <c r="C2991" s="223"/>
      <c r="D2991" s="223"/>
      <c r="E2991"/>
      <c r="F2991" s="224"/>
      <c r="G2991"/>
      <c r="H2991"/>
      <c r="I2991" s="225"/>
      <c r="J2991" s="226"/>
      <c r="K2991"/>
      <c r="L2991"/>
      <c r="M2991"/>
      <c r="N2991"/>
      <c r="O2991" s="224"/>
      <c r="P2991"/>
      <c r="Q2991"/>
      <c r="R2991"/>
      <c r="S2991"/>
      <c r="T2991"/>
      <c r="U2991"/>
      <c r="V2991"/>
      <c r="W2991"/>
      <c r="Z2991"/>
      <c r="AC2991" s="228"/>
      <c r="AD2991"/>
    </row>
    <row r="2992" spans="1:30" ht="27.75" x14ac:dyDescent="0.2">
      <c r="A2992" s="222"/>
      <c r="B2992" s="223"/>
      <c r="C2992" s="223"/>
      <c r="D2992" s="223"/>
      <c r="E2992"/>
      <c r="F2992" s="224"/>
      <c r="G2992"/>
      <c r="H2992"/>
      <c r="I2992" s="225"/>
      <c r="J2992" s="226"/>
      <c r="K2992"/>
      <c r="L2992"/>
      <c r="M2992"/>
      <c r="N2992"/>
      <c r="O2992" s="224"/>
      <c r="P2992"/>
      <c r="Q2992"/>
      <c r="R2992"/>
      <c r="S2992"/>
      <c r="T2992"/>
      <c r="U2992"/>
      <c r="V2992"/>
      <c r="W2992"/>
      <c r="Z2992"/>
      <c r="AC2992" s="228"/>
      <c r="AD2992"/>
    </row>
    <row r="2993" spans="1:30" ht="27.75" x14ac:dyDescent="0.2">
      <c r="A2993" s="222"/>
      <c r="B2993" s="223"/>
      <c r="C2993" s="223"/>
      <c r="D2993" s="223"/>
      <c r="E2993"/>
      <c r="F2993" s="224"/>
      <c r="G2993"/>
      <c r="H2993"/>
      <c r="I2993" s="225"/>
      <c r="J2993" s="226"/>
      <c r="K2993"/>
      <c r="L2993"/>
      <c r="M2993"/>
      <c r="N2993"/>
      <c r="O2993" s="224"/>
      <c r="P2993"/>
      <c r="Q2993"/>
      <c r="R2993"/>
      <c r="S2993"/>
      <c r="T2993"/>
      <c r="U2993"/>
      <c r="V2993"/>
      <c r="W2993"/>
      <c r="Z2993"/>
      <c r="AC2993" s="228"/>
      <c r="AD2993"/>
    </row>
    <row r="2994" spans="1:30" ht="27.75" x14ac:dyDescent="0.2">
      <c r="A2994" s="222"/>
      <c r="B2994" s="223"/>
      <c r="C2994" s="223"/>
      <c r="D2994" s="223"/>
      <c r="E2994"/>
      <c r="F2994" s="224"/>
      <c r="G2994"/>
      <c r="H2994"/>
      <c r="I2994" s="225"/>
      <c r="J2994" s="226"/>
      <c r="K2994"/>
      <c r="L2994"/>
      <c r="M2994"/>
      <c r="N2994"/>
      <c r="O2994" s="224"/>
      <c r="P2994"/>
      <c r="Q2994"/>
      <c r="R2994"/>
      <c r="S2994"/>
      <c r="T2994"/>
      <c r="U2994"/>
      <c r="V2994"/>
      <c r="W2994"/>
      <c r="Z2994"/>
      <c r="AC2994" s="228"/>
      <c r="AD2994"/>
    </row>
    <row r="2995" spans="1:30" ht="27.75" x14ac:dyDescent="0.2">
      <c r="A2995" s="222"/>
      <c r="B2995" s="223"/>
      <c r="C2995" s="223"/>
      <c r="D2995" s="223"/>
      <c r="E2995"/>
      <c r="F2995" s="224"/>
      <c r="G2995"/>
      <c r="H2995"/>
      <c r="I2995" s="225"/>
      <c r="J2995" s="226"/>
      <c r="K2995"/>
      <c r="L2995"/>
      <c r="M2995"/>
      <c r="N2995"/>
      <c r="O2995" s="224"/>
      <c r="P2995"/>
      <c r="Q2995"/>
      <c r="R2995"/>
      <c r="S2995"/>
      <c r="T2995"/>
      <c r="U2995"/>
      <c r="V2995"/>
      <c r="W2995"/>
      <c r="Z2995"/>
      <c r="AC2995" s="228"/>
      <c r="AD2995"/>
    </row>
    <row r="2996" spans="1:30" ht="27.75" x14ac:dyDescent="0.2">
      <c r="A2996" s="222"/>
      <c r="B2996" s="223"/>
      <c r="C2996" s="223"/>
      <c r="D2996" s="223"/>
      <c r="E2996"/>
      <c r="F2996" s="224"/>
      <c r="G2996"/>
      <c r="H2996"/>
      <c r="I2996" s="225"/>
      <c r="J2996" s="226"/>
      <c r="K2996"/>
      <c r="L2996"/>
      <c r="M2996"/>
      <c r="N2996"/>
      <c r="O2996" s="224"/>
      <c r="P2996"/>
      <c r="Q2996"/>
      <c r="R2996"/>
      <c r="S2996"/>
      <c r="T2996"/>
      <c r="U2996"/>
      <c r="V2996"/>
      <c r="W2996"/>
      <c r="Z2996"/>
      <c r="AC2996" s="228"/>
      <c r="AD2996"/>
    </row>
    <row r="2997" spans="1:30" ht="27.75" x14ac:dyDescent="0.2">
      <c r="A2997" s="222"/>
      <c r="B2997" s="223"/>
      <c r="C2997" s="223"/>
      <c r="D2997" s="223"/>
      <c r="E2997"/>
      <c r="F2997" s="224"/>
      <c r="G2997"/>
      <c r="H2997"/>
      <c r="I2997" s="225"/>
      <c r="J2997" s="226"/>
      <c r="K2997"/>
      <c r="L2997"/>
      <c r="M2997"/>
      <c r="N2997"/>
      <c r="O2997" s="224"/>
      <c r="P2997"/>
      <c r="Q2997"/>
      <c r="R2997"/>
      <c r="S2997"/>
      <c r="T2997"/>
      <c r="U2997"/>
      <c r="V2997"/>
      <c r="W2997"/>
      <c r="Z2997"/>
      <c r="AC2997" s="228"/>
      <c r="AD2997"/>
    </row>
    <row r="2998" spans="1:30" ht="27.75" x14ac:dyDescent="0.2">
      <c r="A2998" s="222"/>
      <c r="B2998" s="223"/>
      <c r="C2998" s="223"/>
      <c r="D2998" s="223"/>
      <c r="E2998"/>
      <c r="F2998" s="224"/>
      <c r="G2998"/>
      <c r="H2998"/>
      <c r="I2998" s="225"/>
      <c r="J2998" s="226"/>
      <c r="K2998"/>
      <c r="L2998"/>
      <c r="M2998"/>
      <c r="N2998"/>
      <c r="O2998" s="224"/>
      <c r="P2998"/>
      <c r="Q2998"/>
      <c r="R2998"/>
      <c r="S2998"/>
      <c r="T2998"/>
      <c r="U2998"/>
      <c r="V2998"/>
      <c r="W2998"/>
      <c r="Z2998"/>
      <c r="AC2998" s="228"/>
      <c r="AD2998"/>
    </row>
    <row r="2999" spans="1:30" ht="27.75" x14ac:dyDescent="0.2">
      <c r="A2999" s="222"/>
      <c r="B2999" s="223"/>
      <c r="C2999" s="223"/>
      <c r="D2999" s="223"/>
      <c r="E2999"/>
      <c r="F2999" s="224"/>
      <c r="G2999"/>
      <c r="H2999"/>
      <c r="I2999" s="225"/>
      <c r="J2999" s="226"/>
      <c r="K2999"/>
      <c r="L2999"/>
      <c r="M2999"/>
      <c r="N2999"/>
      <c r="O2999" s="224"/>
      <c r="P2999"/>
      <c r="Q2999"/>
      <c r="R2999"/>
      <c r="S2999"/>
      <c r="T2999"/>
      <c r="U2999"/>
      <c r="V2999"/>
      <c r="W2999"/>
      <c r="Z2999"/>
      <c r="AC2999" s="228"/>
      <c r="AD2999"/>
    </row>
    <row r="3000" spans="1:30" ht="27.75" x14ac:dyDescent="0.2">
      <c r="A3000" s="222"/>
      <c r="B3000" s="223"/>
      <c r="C3000" s="223"/>
      <c r="D3000" s="223"/>
      <c r="E3000"/>
      <c r="F3000" s="224"/>
      <c r="G3000"/>
      <c r="H3000"/>
      <c r="I3000" s="225"/>
      <c r="J3000" s="226"/>
      <c r="K3000"/>
      <c r="L3000"/>
      <c r="M3000"/>
      <c r="N3000"/>
      <c r="O3000" s="224"/>
      <c r="P3000"/>
      <c r="Q3000"/>
      <c r="R3000"/>
      <c r="S3000"/>
      <c r="T3000"/>
      <c r="U3000"/>
      <c r="V3000"/>
      <c r="W3000"/>
      <c r="Z3000"/>
      <c r="AC3000" s="228"/>
      <c r="AD3000"/>
    </row>
    <row r="3001" spans="1:30" ht="27.75" x14ac:dyDescent="0.2">
      <c r="A3001" s="222"/>
      <c r="B3001" s="223"/>
      <c r="C3001" s="223"/>
      <c r="D3001" s="223"/>
      <c r="E3001"/>
      <c r="F3001" s="224"/>
      <c r="G3001"/>
      <c r="H3001"/>
      <c r="I3001" s="225"/>
      <c r="J3001" s="226"/>
      <c r="K3001"/>
      <c r="L3001"/>
      <c r="M3001"/>
      <c r="N3001"/>
      <c r="O3001" s="224"/>
      <c r="P3001"/>
      <c r="Q3001"/>
      <c r="R3001"/>
      <c r="S3001"/>
      <c r="T3001"/>
      <c r="U3001"/>
      <c r="V3001"/>
      <c r="W3001"/>
      <c r="Z3001"/>
      <c r="AC3001" s="228"/>
      <c r="AD3001"/>
    </row>
    <row r="3002" spans="1:30" ht="27.75" x14ac:dyDescent="0.2">
      <c r="A3002" s="222"/>
      <c r="B3002" s="223"/>
      <c r="C3002" s="223"/>
      <c r="D3002" s="223"/>
      <c r="E3002"/>
      <c r="F3002" s="224"/>
      <c r="G3002"/>
      <c r="H3002"/>
      <c r="I3002" s="225"/>
      <c r="J3002" s="226"/>
      <c r="K3002"/>
      <c r="L3002"/>
      <c r="M3002"/>
      <c r="N3002"/>
      <c r="O3002" s="224"/>
      <c r="P3002"/>
      <c r="Q3002"/>
      <c r="R3002"/>
      <c r="S3002"/>
      <c r="T3002"/>
      <c r="U3002"/>
      <c r="V3002"/>
      <c r="W3002"/>
      <c r="Z3002"/>
      <c r="AC3002" s="228"/>
      <c r="AD3002"/>
    </row>
    <row r="3003" spans="1:30" ht="27.75" x14ac:dyDescent="0.2">
      <c r="A3003" s="222"/>
      <c r="B3003" s="223"/>
      <c r="C3003" s="223"/>
      <c r="D3003" s="223"/>
      <c r="E3003"/>
      <c r="F3003" s="224"/>
      <c r="G3003"/>
      <c r="H3003"/>
      <c r="I3003" s="225"/>
      <c r="J3003" s="226"/>
      <c r="K3003"/>
      <c r="L3003"/>
      <c r="M3003"/>
      <c r="N3003"/>
      <c r="O3003" s="224"/>
      <c r="P3003"/>
      <c r="Q3003"/>
      <c r="R3003"/>
      <c r="S3003"/>
      <c r="T3003"/>
      <c r="U3003"/>
      <c r="V3003"/>
      <c r="W3003"/>
      <c r="Z3003"/>
      <c r="AC3003" s="228"/>
      <c r="AD3003"/>
    </row>
    <row r="3004" spans="1:30" ht="27.75" x14ac:dyDescent="0.2">
      <c r="A3004" s="222"/>
      <c r="B3004" s="223"/>
      <c r="C3004" s="223"/>
      <c r="D3004" s="223"/>
      <c r="E3004"/>
      <c r="F3004" s="224"/>
      <c r="G3004"/>
      <c r="H3004"/>
      <c r="I3004" s="225"/>
      <c r="J3004" s="226"/>
      <c r="K3004"/>
      <c r="L3004"/>
      <c r="M3004"/>
      <c r="N3004"/>
      <c r="O3004" s="224"/>
      <c r="P3004"/>
      <c r="Q3004"/>
      <c r="R3004"/>
      <c r="S3004"/>
      <c r="T3004"/>
      <c r="U3004"/>
      <c r="V3004"/>
      <c r="W3004"/>
      <c r="Z3004"/>
      <c r="AC3004" s="228"/>
      <c r="AD3004"/>
    </row>
    <row r="3005" spans="1:30" ht="27.75" x14ac:dyDescent="0.2">
      <c r="A3005" s="222"/>
      <c r="B3005" s="223"/>
      <c r="C3005" s="223"/>
      <c r="D3005" s="223"/>
      <c r="E3005"/>
      <c r="F3005" s="224"/>
      <c r="G3005"/>
      <c r="H3005"/>
      <c r="I3005" s="225"/>
      <c r="J3005" s="226"/>
      <c r="K3005"/>
      <c r="L3005"/>
      <c r="M3005"/>
      <c r="N3005"/>
      <c r="O3005" s="224"/>
      <c r="P3005"/>
      <c r="Q3005"/>
      <c r="R3005"/>
      <c r="S3005"/>
      <c r="T3005"/>
      <c r="U3005"/>
      <c r="V3005"/>
      <c r="W3005"/>
      <c r="Z3005"/>
      <c r="AC3005" s="228"/>
      <c r="AD3005"/>
    </row>
    <row r="3006" spans="1:30" ht="27.75" x14ac:dyDescent="0.2">
      <c r="A3006" s="222"/>
      <c r="B3006" s="223"/>
      <c r="C3006" s="223"/>
      <c r="D3006" s="223"/>
      <c r="E3006"/>
      <c r="F3006" s="224"/>
      <c r="G3006"/>
      <c r="H3006"/>
      <c r="I3006" s="225"/>
      <c r="J3006" s="226"/>
      <c r="K3006"/>
      <c r="L3006"/>
      <c r="M3006"/>
      <c r="N3006"/>
      <c r="O3006" s="224"/>
      <c r="P3006"/>
      <c r="Q3006"/>
      <c r="R3006"/>
      <c r="S3006"/>
      <c r="T3006"/>
      <c r="U3006"/>
      <c r="V3006"/>
      <c r="W3006"/>
      <c r="Z3006"/>
      <c r="AC3006" s="228"/>
      <c r="AD3006"/>
    </row>
    <row r="3007" spans="1:30" ht="27.75" x14ac:dyDescent="0.2">
      <c r="A3007" s="222"/>
      <c r="B3007" s="223"/>
      <c r="C3007" s="223"/>
      <c r="D3007" s="223"/>
      <c r="E3007"/>
      <c r="F3007" s="224"/>
      <c r="G3007"/>
      <c r="H3007"/>
      <c r="I3007" s="225"/>
      <c r="J3007" s="226"/>
      <c r="K3007"/>
      <c r="L3007"/>
      <c r="M3007"/>
      <c r="N3007"/>
      <c r="O3007" s="224"/>
      <c r="P3007"/>
      <c r="Q3007"/>
      <c r="R3007"/>
      <c r="S3007"/>
      <c r="T3007"/>
      <c r="U3007"/>
      <c r="V3007"/>
      <c r="W3007"/>
      <c r="Z3007"/>
      <c r="AC3007" s="228"/>
      <c r="AD3007"/>
    </row>
    <row r="3008" spans="1:30" ht="27.75" x14ac:dyDescent="0.2">
      <c r="A3008" s="222"/>
      <c r="B3008" s="223"/>
      <c r="C3008" s="223"/>
      <c r="D3008" s="223"/>
      <c r="E3008"/>
      <c r="F3008" s="224"/>
      <c r="G3008"/>
      <c r="H3008"/>
      <c r="I3008" s="225"/>
      <c r="J3008" s="226"/>
      <c r="K3008"/>
      <c r="L3008"/>
      <c r="M3008"/>
      <c r="N3008"/>
      <c r="O3008" s="224"/>
      <c r="P3008"/>
      <c r="Q3008"/>
      <c r="R3008"/>
      <c r="S3008"/>
      <c r="T3008"/>
      <c r="U3008"/>
      <c r="V3008"/>
      <c r="W3008"/>
      <c r="Z3008"/>
      <c r="AC3008" s="228"/>
      <c r="AD3008"/>
    </row>
    <row r="3009" spans="1:30" ht="27.75" x14ac:dyDescent="0.2">
      <c r="A3009" s="222"/>
      <c r="B3009" s="223"/>
      <c r="C3009" s="223"/>
      <c r="D3009" s="223"/>
      <c r="E3009"/>
      <c r="F3009" s="224"/>
      <c r="G3009"/>
      <c r="H3009"/>
      <c r="I3009" s="225"/>
      <c r="J3009" s="226"/>
      <c r="K3009"/>
      <c r="L3009"/>
      <c r="M3009"/>
      <c r="N3009"/>
      <c r="O3009" s="224"/>
      <c r="P3009"/>
      <c r="Q3009"/>
      <c r="R3009"/>
      <c r="S3009"/>
      <c r="T3009"/>
      <c r="U3009"/>
      <c r="V3009"/>
      <c r="W3009"/>
      <c r="Z3009"/>
      <c r="AC3009" s="228"/>
      <c r="AD3009"/>
    </row>
    <row r="3010" spans="1:30" ht="27.75" x14ac:dyDescent="0.2">
      <c r="A3010" s="222"/>
      <c r="B3010" s="223"/>
      <c r="C3010" s="223"/>
      <c r="D3010" s="223"/>
      <c r="E3010"/>
      <c r="F3010" s="224"/>
      <c r="G3010"/>
      <c r="H3010"/>
      <c r="I3010" s="225"/>
      <c r="J3010" s="226"/>
      <c r="K3010"/>
      <c r="L3010"/>
      <c r="M3010"/>
      <c r="N3010"/>
      <c r="O3010" s="224"/>
      <c r="P3010"/>
      <c r="Q3010"/>
      <c r="R3010"/>
      <c r="S3010"/>
      <c r="T3010"/>
      <c r="U3010"/>
      <c r="V3010"/>
      <c r="W3010"/>
      <c r="Z3010"/>
      <c r="AC3010" s="228"/>
      <c r="AD3010"/>
    </row>
    <row r="3011" spans="1:30" ht="27.75" x14ac:dyDescent="0.2">
      <c r="A3011" s="222"/>
      <c r="B3011" s="223"/>
      <c r="C3011" s="223"/>
      <c r="D3011" s="223"/>
      <c r="E3011"/>
      <c r="F3011" s="224"/>
      <c r="G3011"/>
      <c r="H3011"/>
      <c r="I3011" s="225"/>
      <c r="J3011" s="226"/>
      <c r="K3011"/>
      <c r="L3011"/>
      <c r="M3011"/>
      <c r="N3011"/>
      <c r="O3011" s="224"/>
      <c r="P3011"/>
      <c r="Q3011"/>
      <c r="R3011"/>
      <c r="S3011"/>
      <c r="T3011"/>
      <c r="U3011"/>
      <c r="V3011"/>
      <c r="W3011"/>
      <c r="Z3011"/>
      <c r="AC3011" s="228"/>
      <c r="AD3011"/>
    </row>
    <row r="3012" spans="1:30" ht="27.75" x14ac:dyDescent="0.2">
      <c r="A3012" s="222"/>
      <c r="B3012" s="223"/>
      <c r="C3012" s="223"/>
      <c r="D3012" s="223"/>
      <c r="E3012"/>
      <c r="F3012" s="224"/>
      <c r="G3012"/>
      <c r="H3012"/>
      <c r="I3012" s="225"/>
      <c r="J3012" s="226"/>
      <c r="K3012"/>
      <c r="L3012"/>
      <c r="M3012"/>
      <c r="N3012"/>
      <c r="O3012" s="224"/>
      <c r="P3012"/>
      <c r="Q3012"/>
      <c r="R3012"/>
      <c r="S3012"/>
      <c r="T3012"/>
      <c r="U3012"/>
      <c r="V3012"/>
      <c r="W3012"/>
      <c r="Z3012"/>
      <c r="AC3012" s="228"/>
      <c r="AD3012"/>
    </row>
    <row r="3013" spans="1:30" ht="27.75" x14ac:dyDescent="0.2">
      <c r="A3013" s="222"/>
      <c r="B3013" s="223"/>
      <c r="C3013" s="223"/>
      <c r="D3013" s="223"/>
      <c r="E3013"/>
      <c r="F3013" s="224"/>
      <c r="G3013"/>
      <c r="H3013"/>
      <c r="I3013" s="225"/>
      <c r="J3013" s="226"/>
      <c r="K3013"/>
      <c r="L3013"/>
      <c r="M3013"/>
      <c r="N3013"/>
      <c r="O3013" s="224"/>
      <c r="P3013"/>
      <c r="Q3013"/>
      <c r="R3013"/>
      <c r="S3013"/>
      <c r="T3013"/>
      <c r="U3013"/>
      <c r="V3013"/>
      <c r="W3013"/>
      <c r="Z3013"/>
      <c r="AC3013" s="228"/>
      <c r="AD3013"/>
    </row>
    <row r="3014" spans="1:30" ht="27.75" x14ac:dyDescent="0.2">
      <c r="A3014" s="222"/>
      <c r="B3014" s="223"/>
      <c r="C3014" s="223"/>
      <c r="D3014" s="223"/>
      <c r="E3014"/>
      <c r="F3014" s="224"/>
      <c r="G3014"/>
      <c r="H3014"/>
      <c r="I3014" s="225"/>
      <c r="J3014" s="226"/>
      <c r="K3014"/>
      <c r="L3014"/>
      <c r="M3014"/>
      <c r="N3014"/>
      <c r="O3014" s="224"/>
      <c r="P3014"/>
      <c r="Q3014"/>
      <c r="R3014"/>
      <c r="S3014"/>
      <c r="T3014"/>
      <c r="U3014"/>
      <c r="V3014"/>
      <c r="W3014"/>
      <c r="Z3014"/>
      <c r="AC3014" s="228"/>
      <c r="AD3014"/>
    </row>
    <row r="3015" spans="1:30" ht="27.75" x14ac:dyDescent="0.2">
      <c r="A3015" s="222"/>
      <c r="B3015" s="223"/>
      <c r="C3015" s="223"/>
      <c r="D3015" s="223"/>
      <c r="E3015"/>
      <c r="F3015" s="224"/>
      <c r="G3015"/>
      <c r="H3015"/>
      <c r="I3015" s="225"/>
      <c r="J3015" s="226"/>
      <c r="K3015"/>
      <c r="L3015"/>
      <c r="M3015"/>
      <c r="N3015"/>
      <c r="O3015" s="224"/>
      <c r="P3015"/>
      <c r="Q3015"/>
      <c r="R3015"/>
      <c r="S3015"/>
      <c r="T3015"/>
      <c r="U3015"/>
      <c r="V3015"/>
      <c r="W3015"/>
      <c r="Z3015"/>
      <c r="AC3015" s="228"/>
      <c r="AD3015"/>
    </row>
    <row r="3016" spans="1:30" ht="27.75" x14ac:dyDescent="0.2">
      <c r="A3016" s="222"/>
      <c r="B3016" s="223"/>
      <c r="C3016" s="223"/>
      <c r="D3016" s="223"/>
      <c r="E3016"/>
      <c r="F3016" s="224"/>
      <c r="G3016"/>
      <c r="H3016"/>
      <c r="I3016" s="225"/>
      <c r="J3016" s="226"/>
      <c r="K3016"/>
      <c r="L3016"/>
      <c r="M3016"/>
      <c r="N3016"/>
      <c r="O3016" s="224"/>
      <c r="P3016"/>
      <c r="Q3016"/>
      <c r="R3016"/>
      <c r="S3016"/>
      <c r="T3016"/>
      <c r="U3016"/>
      <c r="V3016"/>
      <c r="W3016"/>
      <c r="Z3016"/>
      <c r="AC3016" s="228"/>
      <c r="AD3016"/>
    </row>
    <row r="3017" spans="1:30" ht="27.75" x14ac:dyDescent="0.2">
      <c r="A3017" s="222"/>
      <c r="B3017" s="223"/>
      <c r="C3017" s="223"/>
      <c r="D3017" s="223"/>
      <c r="E3017"/>
      <c r="F3017" s="224"/>
      <c r="G3017"/>
      <c r="H3017"/>
      <c r="I3017" s="225"/>
      <c r="J3017" s="226"/>
      <c r="K3017"/>
      <c r="L3017"/>
      <c r="M3017"/>
      <c r="N3017"/>
      <c r="O3017" s="224"/>
      <c r="P3017"/>
      <c r="Q3017"/>
      <c r="R3017"/>
      <c r="S3017"/>
      <c r="T3017"/>
      <c r="U3017"/>
      <c r="V3017"/>
      <c r="W3017"/>
      <c r="Z3017"/>
      <c r="AC3017" s="228"/>
      <c r="AD3017"/>
    </row>
    <row r="3018" spans="1:30" ht="27.75" x14ac:dyDescent="0.2">
      <c r="A3018" s="222"/>
      <c r="B3018" s="223"/>
      <c r="C3018" s="223"/>
      <c r="D3018" s="223"/>
      <c r="E3018"/>
      <c r="F3018" s="224"/>
      <c r="G3018"/>
      <c r="H3018"/>
      <c r="I3018" s="225"/>
      <c r="J3018" s="226"/>
      <c r="K3018"/>
      <c r="L3018"/>
      <c r="M3018"/>
      <c r="N3018"/>
      <c r="O3018" s="224"/>
      <c r="P3018"/>
      <c r="Q3018"/>
      <c r="R3018"/>
      <c r="S3018"/>
      <c r="T3018"/>
      <c r="U3018"/>
      <c r="V3018"/>
      <c r="W3018"/>
      <c r="Z3018"/>
      <c r="AC3018" s="228"/>
      <c r="AD3018"/>
    </row>
    <row r="3019" spans="1:30" ht="27.75" x14ac:dyDescent="0.2">
      <c r="A3019" s="222"/>
      <c r="B3019" s="223"/>
      <c r="C3019" s="223"/>
      <c r="D3019" s="223"/>
      <c r="E3019"/>
      <c r="F3019" s="224"/>
      <c r="G3019"/>
      <c r="H3019"/>
      <c r="I3019" s="225"/>
      <c r="J3019" s="226"/>
      <c r="K3019"/>
      <c r="L3019"/>
      <c r="M3019"/>
      <c r="N3019"/>
      <c r="O3019" s="224"/>
      <c r="P3019"/>
      <c r="Q3019"/>
      <c r="R3019"/>
      <c r="S3019"/>
      <c r="T3019"/>
      <c r="U3019"/>
      <c r="V3019"/>
      <c r="W3019"/>
      <c r="Z3019"/>
      <c r="AC3019" s="228"/>
      <c r="AD3019"/>
    </row>
    <row r="3020" spans="1:30" ht="27.75" x14ac:dyDescent="0.2">
      <c r="A3020" s="222"/>
      <c r="B3020" s="223"/>
      <c r="C3020" s="223"/>
      <c r="D3020" s="223"/>
      <c r="E3020"/>
      <c r="F3020" s="224"/>
      <c r="G3020"/>
      <c r="H3020"/>
      <c r="I3020" s="225"/>
      <c r="J3020" s="226"/>
      <c r="K3020"/>
      <c r="L3020"/>
      <c r="M3020"/>
      <c r="N3020"/>
      <c r="O3020" s="224"/>
      <c r="P3020"/>
      <c r="Q3020"/>
      <c r="R3020"/>
      <c r="S3020"/>
      <c r="T3020"/>
      <c r="U3020"/>
      <c r="V3020"/>
      <c r="W3020"/>
      <c r="Z3020"/>
      <c r="AC3020" s="228"/>
      <c r="AD3020"/>
    </row>
    <row r="3021" spans="1:30" ht="27.75" x14ac:dyDescent="0.2">
      <c r="A3021" s="222"/>
      <c r="B3021" s="223"/>
      <c r="C3021" s="223"/>
      <c r="D3021" s="223"/>
      <c r="E3021"/>
      <c r="F3021" s="224"/>
      <c r="G3021"/>
      <c r="H3021"/>
      <c r="I3021" s="225"/>
      <c r="J3021" s="226"/>
      <c r="K3021"/>
      <c r="L3021"/>
      <c r="M3021"/>
      <c r="N3021"/>
      <c r="O3021" s="224"/>
      <c r="P3021"/>
      <c r="Q3021"/>
      <c r="R3021"/>
      <c r="S3021"/>
      <c r="T3021"/>
      <c r="U3021"/>
      <c r="V3021"/>
      <c r="W3021"/>
      <c r="Z3021"/>
      <c r="AC3021" s="228"/>
      <c r="AD3021"/>
    </row>
    <row r="3022" spans="1:30" ht="27.75" x14ac:dyDescent="0.2">
      <c r="A3022" s="222"/>
      <c r="B3022" s="223"/>
      <c r="C3022" s="223"/>
      <c r="D3022" s="223"/>
      <c r="E3022"/>
      <c r="F3022" s="224"/>
      <c r="G3022"/>
      <c r="H3022"/>
      <c r="I3022" s="225"/>
      <c r="J3022" s="226"/>
      <c r="K3022"/>
      <c r="L3022"/>
      <c r="M3022"/>
      <c r="N3022"/>
      <c r="O3022" s="224"/>
      <c r="P3022"/>
      <c r="Q3022"/>
      <c r="R3022"/>
      <c r="S3022"/>
      <c r="T3022"/>
      <c r="U3022"/>
      <c r="V3022"/>
      <c r="W3022"/>
      <c r="Z3022"/>
      <c r="AC3022" s="228"/>
      <c r="AD3022"/>
    </row>
    <row r="3023" spans="1:30" ht="27.75" x14ac:dyDescent="0.2">
      <c r="A3023" s="222"/>
      <c r="B3023" s="223"/>
      <c r="C3023" s="223"/>
      <c r="D3023" s="223"/>
      <c r="E3023"/>
      <c r="F3023" s="224"/>
      <c r="G3023"/>
      <c r="H3023"/>
      <c r="I3023" s="225"/>
      <c r="J3023" s="226"/>
      <c r="K3023"/>
      <c r="L3023"/>
      <c r="M3023"/>
      <c r="N3023"/>
      <c r="O3023" s="224"/>
      <c r="P3023"/>
      <c r="Q3023"/>
      <c r="R3023"/>
      <c r="S3023"/>
      <c r="T3023"/>
      <c r="U3023"/>
      <c r="V3023"/>
      <c r="W3023"/>
      <c r="Z3023"/>
      <c r="AC3023" s="228"/>
      <c r="AD3023"/>
    </row>
    <row r="3024" spans="1:30" ht="27.75" x14ac:dyDescent="0.2">
      <c r="A3024" s="222"/>
      <c r="B3024" s="223"/>
      <c r="C3024" s="223"/>
      <c r="D3024" s="223"/>
      <c r="E3024"/>
      <c r="F3024" s="224"/>
      <c r="G3024"/>
      <c r="H3024"/>
      <c r="I3024" s="225"/>
      <c r="J3024" s="226"/>
      <c r="K3024"/>
      <c r="L3024"/>
      <c r="M3024"/>
      <c r="N3024"/>
      <c r="O3024" s="224"/>
      <c r="P3024"/>
      <c r="Q3024"/>
      <c r="R3024"/>
      <c r="S3024"/>
      <c r="T3024"/>
      <c r="U3024"/>
      <c r="V3024"/>
      <c r="W3024"/>
      <c r="Z3024"/>
      <c r="AC3024" s="228"/>
      <c r="AD3024"/>
    </row>
    <row r="3025" spans="1:30" ht="27.75" x14ac:dyDescent="0.2">
      <c r="A3025" s="222"/>
      <c r="B3025" s="223"/>
      <c r="C3025" s="223"/>
      <c r="D3025" s="223"/>
      <c r="E3025"/>
      <c r="F3025" s="224"/>
      <c r="G3025"/>
      <c r="H3025"/>
      <c r="I3025" s="225"/>
      <c r="J3025" s="226"/>
      <c r="K3025"/>
      <c r="L3025"/>
      <c r="M3025"/>
      <c r="N3025"/>
      <c r="O3025" s="224"/>
      <c r="P3025"/>
      <c r="Q3025"/>
      <c r="R3025"/>
      <c r="S3025"/>
      <c r="T3025"/>
      <c r="U3025"/>
      <c r="V3025"/>
      <c r="W3025"/>
      <c r="Z3025"/>
      <c r="AC3025" s="228"/>
      <c r="AD3025"/>
    </row>
    <row r="3026" spans="1:30" ht="27.75" x14ac:dyDescent="0.2">
      <c r="A3026" s="222"/>
      <c r="B3026" s="223"/>
      <c r="C3026" s="223"/>
      <c r="D3026" s="223"/>
      <c r="E3026"/>
      <c r="F3026" s="224"/>
      <c r="G3026"/>
      <c r="H3026"/>
      <c r="I3026" s="225"/>
      <c r="J3026" s="226"/>
      <c r="K3026"/>
      <c r="L3026"/>
      <c r="M3026"/>
      <c r="N3026"/>
      <c r="O3026" s="224"/>
      <c r="P3026"/>
      <c r="Q3026"/>
      <c r="R3026"/>
      <c r="S3026"/>
      <c r="T3026"/>
      <c r="U3026"/>
      <c r="V3026"/>
      <c r="W3026"/>
      <c r="Z3026"/>
      <c r="AC3026" s="228"/>
      <c r="AD3026"/>
    </row>
    <row r="3027" spans="1:30" ht="27.75" x14ac:dyDescent="0.2">
      <c r="A3027" s="222"/>
      <c r="B3027" s="223"/>
      <c r="C3027" s="223"/>
      <c r="D3027" s="223"/>
      <c r="E3027"/>
      <c r="F3027" s="224"/>
      <c r="G3027"/>
      <c r="H3027"/>
      <c r="I3027" s="225"/>
      <c r="J3027" s="226"/>
      <c r="K3027"/>
      <c r="L3027"/>
      <c r="M3027"/>
      <c r="N3027"/>
      <c r="O3027" s="224"/>
      <c r="P3027"/>
      <c r="Q3027"/>
      <c r="R3027"/>
      <c r="S3027"/>
      <c r="T3027"/>
      <c r="U3027"/>
      <c r="V3027"/>
      <c r="W3027"/>
      <c r="Z3027"/>
      <c r="AC3027" s="228"/>
      <c r="AD3027"/>
    </row>
    <row r="3028" spans="1:30" ht="27.75" x14ac:dyDescent="0.2">
      <c r="A3028" s="222"/>
      <c r="B3028" s="223"/>
      <c r="C3028" s="223"/>
      <c r="D3028" s="223"/>
      <c r="E3028"/>
      <c r="F3028" s="224"/>
      <c r="G3028"/>
      <c r="H3028"/>
      <c r="I3028" s="225"/>
      <c r="J3028" s="226"/>
      <c r="K3028"/>
      <c r="L3028"/>
      <c r="M3028"/>
      <c r="N3028"/>
      <c r="O3028" s="224"/>
      <c r="P3028"/>
      <c r="Q3028"/>
      <c r="R3028"/>
      <c r="S3028"/>
      <c r="T3028"/>
      <c r="U3028"/>
      <c r="V3028"/>
      <c r="W3028"/>
      <c r="Z3028"/>
      <c r="AC3028" s="228"/>
      <c r="AD3028"/>
    </row>
    <row r="3029" spans="1:30" ht="27.75" x14ac:dyDescent="0.2">
      <c r="A3029" s="222"/>
      <c r="B3029" s="223"/>
      <c r="C3029" s="223"/>
      <c r="D3029" s="223"/>
      <c r="E3029"/>
      <c r="F3029" s="224"/>
      <c r="G3029"/>
      <c r="H3029"/>
      <c r="I3029" s="225"/>
      <c r="J3029" s="226"/>
      <c r="K3029"/>
      <c r="L3029"/>
      <c r="M3029"/>
      <c r="N3029"/>
      <c r="O3029" s="224"/>
      <c r="P3029"/>
      <c r="Q3029"/>
      <c r="R3029"/>
      <c r="S3029"/>
      <c r="T3029"/>
      <c r="U3029"/>
      <c r="V3029"/>
      <c r="W3029"/>
      <c r="Z3029"/>
      <c r="AC3029" s="228"/>
      <c r="AD3029"/>
    </row>
    <row r="3030" spans="1:30" ht="27.75" x14ac:dyDescent="0.2">
      <c r="A3030" s="222"/>
      <c r="B3030" s="223"/>
      <c r="C3030" s="223"/>
      <c r="D3030" s="223"/>
      <c r="E3030"/>
      <c r="F3030" s="224"/>
      <c r="G3030"/>
      <c r="H3030"/>
      <c r="I3030" s="225"/>
      <c r="J3030" s="226"/>
      <c r="K3030"/>
      <c r="L3030"/>
      <c r="M3030"/>
      <c r="N3030"/>
      <c r="O3030" s="224"/>
      <c r="P3030"/>
      <c r="Q3030"/>
      <c r="R3030"/>
      <c r="S3030"/>
      <c r="T3030"/>
      <c r="U3030"/>
      <c r="V3030"/>
      <c r="W3030"/>
      <c r="Z3030"/>
      <c r="AC3030" s="228"/>
      <c r="AD3030"/>
    </row>
    <row r="3031" spans="1:30" ht="27.75" x14ac:dyDescent="0.2">
      <c r="A3031" s="222"/>
      <c r="B3031" s="223"/>
      <c r="C3031" s="223"/>
      <c r="D3031" s="223"/>
      <c r="E3031"/>
      <c r="F3031" s="224"/>
      <c r="G3031"/>
      <c r="H3031"/>
      <c r="I3031" s="225"/>
      <c r="J3031" s="226"/>
      <c r="K3031"/>
      <c r="L3031"/>
      <c r="M3031"/>
      <c r="N3031"/>
      <c r="O3031" s="224"/>
      <c r="P3031"/>
      <c r="Q3031"/>
      <c r="R3031"/>
      <c r="S3031"/>
      <c r="T3031"/>
      <c r="U3031"/>
      <c r="V3031"/>
      <c r="W3031"/>
      <c r="Z3031"/>
      <c r="AC3031" s="228"/>
      <c r="AD3031"/>
    </row>
    <row r="3032" spans="1:30" ht="27.75" x14ac:dyDescent="0.2">
      <c r="A3032" s="222"/>
      <c r="B3032" s="223"/>
      <c r="C3032" s="223"/>
      <c r="D3032" s="223"/>
      <c r="E3032"/>
      <c r="F3032" s="224"/>
      <c r="G3032"/>
      <c r="H3032"/>
      <c r="I3032" s="225"/>
      <c r="J3032" s="226"/>
      <c r="K3032"/>
      <c r="L3032"/>
      <c r="M3032"/>
      <c r="N3032"/>
      <c r="O3032" s="224"/>
      <c r="P3032"/>
      <c r="Q3032"/>
      <c r="R3032"/>
      <c r="S3032"/>
      <c r="T3032"/>
      <c r="U3032"/>
      <c r="V3032"/>
      <c r="W3032"/>
      <c r="Z3032"/>
      <c r="AC3032" s="228"/>
      <c r="AD3032"/>
    </row>
    <row r="3033" spans="1:30" ht="27.75" x14ac:dyDescent="0.2">
      <c r="A3033" s="222"/>
      <c r="B3033" s="223"/>
      <c r="C3033" s="223"/>
      <c r="D3033" s="223"/>
      <c r="E3033"/>
      <c r="F3033" s="224"/>
      <c r="G3033"/>
      <c r="H3033"/>
      <c r="I3033" s="225"/>
      <c r="J3033" s="226"/>
      <c r="K3033"/>
      <c r="L3033"/>
      <c r="M3033"/>
      <c r="N3033"/>
      <c r="O3033" s="224"/>
      <c r="P3033"/>
      <c r="Q3033"/>
      <c r="R3033"/>
      <c r="S3033"/>
      <c r="T3033"/>
      <c r="U3033"/>
      <c r="V3033"/>
      <c r="W3033"/>
      <c r="Z3033"/>
      <c r="AC3033" s="228"/>
      <c r="AD3033"/>
    </row>
    <row r="3034" spans="1:30" ht="27.75" x14ac:dyDescent="0.2">
      <c r="A3034" s="222"/>
      <c r="B3034" s="223"/>
      <c r="C3034" s="223"/>
      <c r="D3034" s="223"/>
      <c r="E3034"/>
      <c r="F3034" s="224"/>
      <c r="G3034"/>
      <c r="H3034"/>
      <c r="I3034" s="225"/>
      <c r="J3034" s="226"/>
      <c r="K3034"/>
      <c r="L3034"/>
      <c r="M3034"/>
      <c r="N3034"/>
      <c r="O3034" s="224"/>
      <c r="P3034"/>
      <c r="Q3034"/>
      <c r="R3034"/>
      <c r="S3034"/>
      <c r="T3034"/>
      <c r="U3034"/>
      <c r="V3034"/>
      <c r="W3034"/>
      <c r="Z3034"/>
      <c r="AC3034" s="228"/>
      <c r="AD3034"/>
    </row>
    <row r="3035" spans="1:30" ht="27.75" x14ac:dyDescent="0.2">
      <c r="A3035" s="222"/>
      <c r="B3035" s="223"/>
      <c r="C3035" s="223"/>
      <c r="D3035" s="223"/>
      <c r="E3035"/>
      <c r="F3035" s="224"/>
      <c r="G3035"/>
      <c r="H3035"/>
      <c r="I3035" s="225"/>
      <c r="J3035" s="226"/>
      <c r="K3035"/>
      <c r="L3035"/>
      <c r="M3035"/>
      <c r="N3035"/>
      <c r="O3035" s="224"/>
      <c r="P3035"/>
      <c r="Q3035"/>
      <c r="R3035"/>
      <c r="S3035"/>
      <c r="T3035"/>
      <c r="U3035"/>
      <c r="V3035"/>
      <c r="W3035"/>
      <c r="Z3035"/>
      <c r="AC3035" s="228"/>
      <c r="AD3035"/>
    </row>
    <row r="3036" spans="1:30" ht="27.75" x14ac:dyDescent="0.2">
      <c r="A3036" s="222"/>
      <c r="B3036" s="223"/>
      <c r="C3036" s="223"/>
      <c r="D3036" s="223"/>
      <c r="E3036"/>
      <c r="F3036" s="224"/>
      <c r="G3036"/>
      <c r="H3036"/>
      <c r="I3036" s="225"/>
      <c r="J3036" s="226"/>
      <c r="K3036"/>
      <c r="L3036"/>
      <c r="M3036"/>
      <c r="N3036"/>
      <c r="O3036" s="224"/>
      <c r="P3036"/>
      <c r="Q3036"/>
      <c r="R3036"/>
      <c r="S3036"/>
      <c r="T3036"/>
      <c r="U3036"/>
      <c r="V3036"/>
      <c r="W3036"/>
      <c r="Z3036"/>
      <c r="AC3036" s="228"/>
      <c r="AD3036"/>
    </row>
    <row r="3037" spans="1:30" ht="27.75" x14ac:dyDescent="0.2">
      <c r="A3037" s="222"/>
      <c r="B3037" s="223"/>
      <c r="C3037" s="223"/>
      <c r="D3037" s="223"/>
      <c r="E3037"/>
      <c r="F3037" s="224"/>
      <c r="G3037"/>
      <c r="H3037"/>
      <c r="I3037" s="225"/>
      <c r="J3037" s="226"/>
      <c r="K3037"/>
      <c r="L3037"/>
      <c r="M3037"/>
      <c r="N3037"/>
      <c r="O3037" s="224"/>
      <c r="P3037"/>
      <c r="Q3037"/>
      <c r="R3037"/>
      <c r="S3037"/>
      <c r="T3037"/>
      <c r="U3037"/>
      <c r="V3037"/>
      <c r="W3037"/>
      <c r="Z3037"/>
      <c r="AC3037" s="228"/>
      <c r="AD3037"/>
    </row>
    <row r="3038" spans="1:30" ht="27.75" x14ac:dyDescent="0.2">
      <c r="A3038" s="222"/>
      <c r="B3038" s="223"/>
      <c r="C3038" s="223"/>
      <c r="D3038" s="223"/>
      <c r="E3038"/>
      <c r="F3038" s="224"/>
      <c r="G3038"/>
      <c r="H3038"/>
      <c r="I3038" s="225"/>
      <c r="J3038" s="226"/>
      <c r="K3038"/>
      <c r="L3038"/>
      <c r="M3038"/>
      <c r="N3038"/>
      <c r="O3038" s="224"/>
      <c r="P3038"/>
      <c r="Q3038"/>
      <c r="R3038"/>
      <c r="S3038"/>
      <c r="T3038"/>
      <c r="U3038"/>
      <c r="V3038"/>
      <c r="W3038"/>
      <c r="Z3038"/>
      <c r="AC3038" s="228"/>
      <c r="AD3038"/>
    </row>
    <row r="3039" spans="1:30" ht="27.75" x14ac:dyDescent="0.2">
      <c r="A3039" s="222"/>
      <c r="B3039" s="223"/>
      <c r="C3039" s="223"/>
      <c r="D3039" s="223"/>
      <c r="E3039"/>
      <c r="F3039" s="224"/>
      <c r="G3039"/>
      <c r="H3039"/>
      <c r="I3039" s="225"/>
      <c r="J3039" s="226"/>
      <c r="K3039"/>
      <c r="L3039"/>
      <c r="M3039"/>
      <c r="N3039"/>
      <c r="O3039" s="224"/>
      <c r="P3039"/>
      <c r="Q3039"/>
      <c r="R3039"/>
      <c r="S3039"/>
      <c r="T3039"/>
      <c r="U3039"/>
      <c r="V3039"/>
      <c r="W3039"/>
      <c r="Z3039"/>
      <c r="AC3039" s="228"/>
      <c r="AD3039"/>
    </row>
    <row r="3040" spans="1:30" ht="27.75" x14ac:dyDescent="0.2">
      <c r="A3040" s="222"/>
      <c r="B3040" s="223"/>
      <c r="C3040" s="223"/>
      <c r="D3040" s="223"/>
      <c r="E3040"/>
      <c r="F3040" s="224"/>
      <c r="G3040"/>
      <c r="H3040"/>
      <c r="I3040" s="225"/>
      <c r="J3040" s="226"/>
      <c r="K3040"/>
      <c r="L3040"/>
      <c r="M3040"/>
      <c r="N3040"/>
      <c r="O3040" s="224"/>
      <c r="P3040"/>
      <c r="Q3040"/>
      <c r="R3040"/>
      <c r="S3040"/>
      <c r="T3040"/>
      <c r="U3040"/>
      <c r="V3040"/>
      <c r="W3040"/>
      <c r="Z3040"/>
      <c r="AC3040" s="228"/>
      <c r="AD3040"/>
    </row>
    <row r="3041" spans="1:30" ht="27.75" x14ac:dyDescent="0.2">
      <c r="A3041" s="222"/>
      <c r="B3041" s="223"/>
      <c r="C3041" s="223"/>
      <c r="D3041" s="223"/>
      <c r="E3041"/>
      <c r="F3041" s="224"/>
      <c r="G3041"/>
      <c r="H3041"/>
      <c r="I3041" s="225"/>
      <c r="J3041" s="226"/>
      <c r="K3041"/>
      <c r="L3041"/>
      <c r="M3041"/>
      <c r="N3041"/>
      <c r="O3041" s="224"/>
      <c r="P3041"/>
      <c r="Q3041"/>
      <c r="R3041"/>
      <c r="S3041"/>
      <c r="T3041"/>
      <c r="U3041"/>
      <c r="V3041"/>
      <c r="W3041"/>
      <c r="Z3041"/>
      <c r="AC3041" s="228"/>
      <c r="AD3041"/>
    </row>
    <row r="3042" spans="1:30" ht="27.75" x14ac:dyDescent="0.2">
      <c r="A3042" s="222"/>
      <c r="B3042" s="223"/>
      <c r="C3042" s="223"/>
      <c r="D3042" s="223"/>
      <c r="E3042"/>
      <c r="F3042" s="224"/>
      <c r="G3042"/>
      <c r="H3042"/>
      <c r="I3042" s="225"/>
      <c r="J3042" s="226"/>
      <c r="K3042"/>
      <c r="L3042"/>
      <c r="M3042"/>
      <c r="N3042"/>
      <c r="O3042" s="224"/>
      <c r="P3042"/>
      <c r="Q3042"/>
      <c r="R3042"/>
      <c r="S3042"/>
      <c r="T3042"/>
      <c r="U3042"/>
      <c r="V3042"/>
      <c r="W3042"/>
      <c r="Z3042"/>
      <c r="AC3042" s="228"/>
      <c r="AD3042"/>
    </row>
    <row r="3043" spans="1:30" ht="27.75" x14ac:dyDescent="0.2">
      <c r="A3043" s="222"/>
      <c r="B3043" s="223"/>
      <c r="C3043" s="223"/>
      <c r="D3043" s="223"/>
      <c r="E3043"/>
      <c r="F3043" s="224"/>
      <c r="G3043"/>
      <c r="H3043"/>
      <c r="I3043" s="225"/>
      <c r="J3043" s="226"/>
      <c r="K3043"/>
      <c r="L3043"/>
      <c r="M3043"/>
      <c r="N3043"/>
      <c r="O3043" s="224"/>
      <c r="P3043"/>
      <c r="Q3043"/>
      <c r="R3043"/>
      <c r="S3043"/>
      <c r="T3043"/>
      <c r="U3043"/>
      <c r="V3043"/>
      <c r="W3043"/>
      <c r="Z3043"/>
      <c r="AC3043" s="228"/>
      <c r="AD3043"/>
    </row>
    <row r="3044" spans="1:30" ht="27.75" x14ac:dyDescent="0.2">
      <c r="A3044" s="222"/>
      <c r="B3044" s="223"/>
      <c r="C3044" s="223"/>
      <c r="D3044" s="223"/>
      <c r="E3044"/>
      <c r="F3044" s="224"/>
      <c r="G3044"/>
      <c r="H3044"/>
      <c r="I3044" s="225"/>
      <c r="J3044" s="226"/>
      <c r="K3044"/>
      <c r="L3044"/>
      <c r="M3044"/>
      <c r="N3044"/>
      <c r="O3044" s="224"/>
      <c r="P3044"/>
      <c r="Q3044"/>
      <c r="R3044"/>
      <c r="S3044"/>
      <c r="T3044"/>
      <c r="U3044"/>
      <c r="V3044"/>
      <c r="W3044"/>
      <c r="Z3044"/>
      <c r="AC3044" s="228"/>
      <c r="AD3044"/>
    </row>
    <row r="3045" spans="1:30" ht="27.75" x14ac:dyDescent="0.2">
      <c r="A3045" s="222"/>
      <c r="B3045" s="223"/>
      <c r="C3045" s="223"/>
      <c r="D3045" s="223"/>
      <c r="E3045"/>
      <c r="F3045" s="224"/>
      <c r="G3045"/>
      <c r="H3045"/>
      <c r="I3045" s="225"/>
      <c r="J3045" s="226"/>
      <c r="K3045"/>
      <c r="L3045"/>
      <c r="M3045"/>
      <c r="N3045"/>
      <c r="O3045" s="224"/>
      <c r="P3045"/>
      <c r="Q3045"/>
      <c r="R3045"/>
      <c r="S3045"/>
      <c r="T3045"/>
      <c r="U3045"/>
      <c r="V3045"/>
      <c r="W3045"/>
      <c r="Z3045"/>
      <c r="AC3045" s="228"/>
      <c r="AD3045"/>
    </row>
    <row r="3046" spans="1:30" ht="27.75" x14ac:dyDescent="0.2">
      <c r="A3046" s="222"/>
      <c r="B3046" s="223"/>
      <c r="C3046" s="223"/>
      <c r="D3046" s="223"/>
      <c r="E3046"/>
      <c r="F3046" s="224"/>
      <c r="G3046"/>
      <c r="H3046"/>
      <c r="I3046" s="225"/>
      <c r="J3046" s="226"/>
      <c r="K3046"/>
      <c r="L3046"/>
      <c r="M3046"/>
      <c r="N3046"/>
      <c r="O3046" s="224"/>
      <c r="P3046"/>
      <c r="Q3046"/>
      <c r="R3046"/>
      <c r="S3046"/>
      <c r="T3046"/>
      <c r="U3046"/>
      <c r="V3046"/>
      <c r="W3046"/>
      <c r="Z3046"/>
      <c r="AC3046" s="228"/>
      <c r="AD3046"/>
    </row>
    <row r="3047" spans="1:30" ht="27.75" x14ac:dyDescent="0.2">
      <c r="A3047" s="222"/>
      <c r="B3047" s="223"/>
      <c r="C3047" s="223"/>
      <c r="D3047" s="223"/>
      <c r="E3047"/>
      <c r="F3047" s="224"/>
      <c r="G3047"/>
      <c r="H3047"/>
      <c r="I3047" s="225"/>
      <c r="J3047" s="226"/>
      <c r="K3047"/>
      <c r="L3047"/>
      <c r="M3047"/>
      <c r="N3047"/>
      <c r="O3047" s="224"/>
      <c r="P3047"/>
      <c r="Q3047"/>
      <c r="R3047"/>
      <c r="S3047"/>
      <c r="T3047"/>
      <c r="U3047"/>
      <c r="V3047"/>
      <c r="W3047"/>
      <c r="Z3047"/>
      <c r="AC3047" s="228"/>
      <c r="AD3047"/>
    </row>
    <row r="3048" spans="1:30" ht="27.75" x14ac:dyDescent="0.2">
      <c r="A3048" s="222"/>
      <c r="B3048" s="223"/>
      <c r="C3048" s="223"/>
      <c r="D3048" s="223"/>
      <c r="E3048"/>
      <c r="F3048" s="224"/>
      <c r="G3048"/>
      <c r="H3048"/>
      <c r="I3048" s="225"/>
      <c r="J3048" s="226"/>
      <c r="K3048"/>
      <c r="L3048"/>
      <c r="M3048"/>
      <c r="N3048"/>
      <c r="O3048" s="224"/>
      <c r="P3048"/>
      <c r="Q3048"/>
      <c r="R3048"/>
      <c r="S3048"/>
      <c r="T3048"/>
      <c r="U3048"/>
      <c r="V3048"/>
      <c r="W3048"/>
      <c r="Z3048"/>
      <c r="AC3048" s="228"/>
      <c r="AD3048"/>
    </row>
    <row r="3049" spans="1:30" ht="27.75" x14ac:dyDescent="0.2">
      <c r="A3049" s="222"/>
      <c r="B3049" s="223"/>
      <c r="C3049" s="223"/>
      <c r="D3049" s="223"/>
      <c r="E3049"/>
      <c r="F3049" s="224"/>
      <c r="G3049"/>
      <c r="H3049"/>
      <c r="I3049" s="225"/>
      <c r="J3049" s="226"/>
      <c r="K3049"/>
      <c r="L3049"/>
      <c r="M3049"/>
      <c r="N3049"/>
      <c r="O3049" s="224"/>
      <c r="P3049"/>
      <c r="Q3049"/>
      <c r="R3049"/>
      <c r="S3049"/>
      <c r="T3049"/>
      <c r="U3049"/>
      <c r="V3049"/>
      <c r="W3049"/>
      <c r="Z3049"/>
      <c r="AC3049" s="228"/>
      <c r="AD3049"/>
    </row>
    <row r="3050" spans="1:30" ht="27.75" x14ac:dyDescent="0.2">
      <c r="A3050" s="222"/>
      <c r="B3050" s="223"/>
      <c r="C3050" s="223"/>
      <c r="D3050" s="223"/>
      <c r="E3050"/>
      <c r="F3050" s="224"/>
      <c r="G3050"/>
      <c r="H3050"/>
      <c r="I3050" s="225"/>
      <c r="J3050" s="226"/>
      <c r="K3050"/>
      <c r="L3050"/>
      <c r="M3050"/>
      <c r="N3050"/>
      <c r="O3050" s="224"/>
      <c r="P3050"/>
      <c r="Q3050"/>
      <c r="R3050"/>
      <c r="S3050"/>
      <c r="T3050"/>
      <c r="U3050"/>
      <c r="V3050"/>
      <c r="W3050"/>
      <c r="Z3050"/>
      <c r="AC3050" s="228"/>
      <c r="AD3050"/>
    </row>
    <row r="3051" spans="1:30" ht="27.75" x14ac:dyDescent="0.2">
      <c r="A3051" s="222"/>
      <c r="B3051" s="223"/>
      <c r="C3051" s="223"/>
      <c r="D3051" s="223"/>
      <c r="E3051"/>
      <c r="F3051" s="224"/>
      <c r="G3051"/>
      <c r="H3051"/>
      <c r="I3051" s="225"/>
      <c r="J3051" s="226"/>
      <c r="K3051"/>
      <c r="L3051"/>
      <c r="M3051"/>
      <c r="N3051"/>
      <c r="O3051" s="224"/>
      <c r="P3051"/>
      <c r="Q3051"/>
      <c r="R3051"/>
      <c r="S3051"/>
      <c r="T3051"/>
      <c r="U3051"/>
      <c r="V3051"/>
      <c r="W3051"/>
      <c r="Z3051"/>
      <c r="AC3051" s="228"/>
      <c r="AD3051"/>
    </row>
    <row r="3052" spans="1:30" ht="27.75" x14ac:dyDescent="0.2">
      <c r="A3052" s="222"/>
      <c r="B3052" s="223"/>
      <c r="C3052" s="223"/>
      <c r="D3052" s="223"/>
      <c r="E3052"/>
      <c r="F3052" s="224"/>
      <c r="G3052"/>
      <c r="H3052"/>
      <c r="I3052" s="225"/>
      <c r="J3052" s="226"/>
      <c r="K3052"/>
      <c r="L3052"/>
      <c r="M3052"/>
      <c r="N3052"/>
      <c r="O3052" s="224"/>
      <c r="P3052"/>
      <c r="Q3052"/>
      <c r="R3052"/>
      <c r="S3052"/>
      <c r="T3052"/>
      <c r="U3052"/>
      <c r="V3052"/>
      <c r="W3052"/>
      <c r="Z3052"/>
      <c r="AC3052" s="228"/>
      <c r="AD3052"/>
    </row>
    <row r="3053" spans="1:30" ht="27.75" x14ac:dyDescent="0.2">
      <c r="A3053" s="222"/>
      <c r="B3053" s="223"/>
      <c r="C3053" s="223"/>
      <c r="D3053" s="223"/>
      <c r="E3053"/>
      <c r="F3053" s="224"/>
      <c r="G3053"/>
      <c r="H3053"/>
      <c r="I3053" s="225"/>
      <c r="J3053" s="226"/>
      <c r="K3053"/>
      <c r="L3053"/>
      <c r="M3053"/>
      <c r="N3053"/>
      <c r="O3053" s="224"/>
      <c r="P3053"/>
      <c r="Q3053"/>
      <c r="R3053"/>
      <c r="S3053"/>
      <c r="T3053"/>
      <c r="U3053"/>
      <c r="V3053"/>
      <c r="W3053"/>
      <c r="Z3053"/>
      <c r="AC3053" s="228"/>
      <c r="AD3053"/>
    </row>
    <row r="3054" spans="1:30" ht="27.75" x14ac:dyDescent="0.2">
      <c r="A3054" s="222"/>
      <c r="B3054" s="223"/>
      <c r="C3054" s="223"/>
      <c r="D3054" s="223"/>
      <c r="E3054"/>
      <c r="F3054" s="224"/>
      <c r="G3054"/>
      <c r="H3054"/>
      <c r="I3054" s="225"/>
      <c r="J3054" s="226"/>
      <c r="K3054"/>
      <c r="L3054"/>
      <c r="M3054"/>
      <c r="N3054"/>
      <c r="O3054" s="224"/>
      <c r="P3054"/>
      <c r="Q3054"/>
      <c r="R3054"/>
      <c r="S3054"/>
      <c r="T3054"/>
      <c r="U3054"/>
      <c r="V3054"/>
      <c r="W3054"/>
      <c r="Z3054"/>
      <c r="AC3054" s="228"/>
      <c r="AD3054"/>
    </row>
    <row r="3055" spans="1:30" ht="27.75" x14ac:dyDescent="0.2">
      <c r="A3055" s="222"/>
      <c r="B3055" s="223"/>
      <c r="C3055" s="223"/>
      <c r="D3055" s="223"/>
      <c r="E3055"/>
      <c r="F3055" s="224"/>
      <c r="G3055"/>
      <c r="H3055"/>
      <c r="I3055" s="225"/>
      <c r="J3055" s="226"/>
      <c r="K3055"/>
      <c r="L3055"/>
      <c r="M3055"/>
      <c r="N3055"/>
      <c r="O3055" s="224"/>
      <c r="P3055"/>
      <c r="Q3055"/>
      <c r="R3055"/>
      <c r="S3055"/>
      <c r="T3055"/>
      <c r="U3055"/>
      <c r="V3055"/>
      <c r="W3055"/>
      <c r="Z3055"/>
      <c r="AC3055" s="228"/>
      <c r="AD3055"/>
    </row>
    <row r="3056" spans="1:30" ht="27.75" x14ac:dyDescent="0.2">
      <c r="A3056" s="222"/>
      <c r="B3056" s="223"/>
      <c r="C3056" s="223"/>
      <c r="D3056" s="223"/>
      <c r="E3056"/>
      <c r="F3056" s="224"/>
      <c r="G3056"/>
      <c r="H3056"/>
      <c r="I3056" s="225"/>
      <c r="J3056" s="226"/>
      <c r="K3056"/>
      <c r="L3056"/>
      <c r="M3056"/>
      <c r="N3056"/>
      <c r="O3056" s="224"/>
      <c r="P3056"/>
      <c r="Q3056"/>
      <c r="R3056"/>
      <c r="S3056"/>
      <c r="T3056"/>
      <c r="U3056"/>
      <c r="V3056"/>
      <c r="W3056"/>
      <c r="Z3056"/>
      <c r="AC3056" s="228"/>
      <c r="AD3056"/>
    </row>
    <row r="3057" spans="1:30" ht="27.75" x14ac:dyDescent="0.2">
      <c r="A3057" s="222"/>
      <c r="B3057" s="223"/>
      <c r="C3057" s="223"/>
      <c r="D3057" s="223"/>
      <c r="E3057"/>
      <c r="F3057" s="224"/>
      <c r="G3057"/>
      <c r="H3057"/>
      <c r="I3057" s="225"/>
      <c r="J3057" s="226"/>
      <c r="K3057"/>
      <c r="L3057"/>
      <c r="M3057"/>
      <c r="N3057"/>
      <c r="O3057" s="224"/>
      <c r="P3057"/>
      <c r="Q3057"/>
      <c r="R3057"/>
      <c r="S3057"/>
      <c r="T3057"/>
      <c r="U3057"/>
      <c r="V3057"/>
      <c r="W3057"/>
      <c r="Z3057"/>
      <c r="AC3057" s="228"/>
      <c r="AD3057"/>
    </row>
    <row r="3058" spans="1:30" ht="27.75" x14ac:dyDescent="0.2">
      <c r="A3058" s="222"/>
      <c r="B3058" s="223"/>
      <c r="C3058" s="223"/>
      <c r="D3058" s="223"/>
      <c r="E3058"/>
      <c r="F3058" s="224"/>
      <c r="G3058"/>
      <c r="H3058"/>
      <c r="I3058" s="225"/>
      <c r="J3058" s="226"/>
      <c r="K3058"/>
      <c r="L3058"/>
      <c r="M3058"/>
      <c r="N3058"/>
      <c r="O3058" s="224"/>
      <c r="P3058"/>
      <c r="Q3058"/>
      <c r="R3058"/>
      <c r="S3058"/>
      <c r="T3058"/>
      <c r="U3058"/>
      <c r="V3058"/>
      <c r="W3058"/>
      <c r="Z3058"/>
      <c r="AC3058" s="228"/>
      <c r="AD3058"/>
    </row>
    <row r="3059" spans="1:30" ht="27.75" x14ac:dyDescent="0.2">
      <c r="A3059" s="222"/>
      <c r="B3059" s="223"/>
      <c r="C3059" s="223"/>
      <c r="D3059" s="223"/>
      <c r="E3059"/>
      <c r="F3059" s="224"/>
      <c r="G3059"/>
      <c r="H3059"/>
      <c r="I3059" s="225"/>
      <c r="J3059" s="226"/>
      <c r="K3059"/>
      <c r="L3059"/>
      <c r="M3059"/>
      <c r="N3059"/>
      <c r="O3059" s="224"/>
      <c r="P3059"/>
      <c r="Q3059"/>
      <c r="R3059"/>
      <c r="S3059"/>
      <c r="T3059"/>
      <c r="U3059"/>
      <c r="V3059"/>
      <c r="W3059"/>
      <c r="Z3059"/>
      <c r="AC3059" s="228"/>
      <c r="AD3059"/>
    </row>
    <row r="3060" spans="1:30" ht="27.75" x14ac:dyDescent="0.2">
      <c r="A3060" s="222"/>
      <c r="B3060" s="223"/>
      <c r="C3060" s="223"/>
      <c r="D3060" s="223"/>
      <c r="E3060"/>
      <c r="F3060" s="224"/>
      <c r="G3060"/>
      <c r="H3060"/>
      <c r="I3060" s="225"/>
      <c r="J3060" s="226"/>
      <c r="K3060"/>
      <c r="L3060"/>
      <c r="M3060"/>
      <c r="N3060"/>
      <c r="O3060" s="224"/>
      <c r="P3060"/>
      <c r="Q3060"/>
      <c r="R3060"/>
      <c r="S3060"/>
      <c r="T3060"/>
      <c r="U3060"/>
      <c r="V3060"/>
      <c r="W3060"/>
      <c r="Z3060"/>
      <c r="AC3060" s="228"/>
      <c r="AD3060"/>
    </row>
    <row r="3061" spans="1:30" ht="27.75" x14ac:dyDescent="0.2">
      <c r="A3061" s="222"/>
      <c r="B3061" s="223"/>
      <c r="C3061" s="223"/>
      <c r="D3061" s="223"/>
      <c r="E3061"/>
      <c r="F3061" s="224"/>
      <c r="G3061"/>
      <c r="H3061"/>
      <c r="I3061" s="225"/>
      <c r="J3061" s="226"/>
      <c r="K3061"/>
      <c r="L3061"/>
      <c r="M3061"/>
      <c r="N3061"/>
      <c r="O3061" s="224"/>
      <c r="P3061"/>
      <c r="Q3061"/>
      <c r="R3061"/>
      <c r="S3061"/>
      <c r="T3061"/>
      <c r="U3061"/>
      <c r="V3061"/>
      <c r="W3061"/>
      <c r="Z3061"/>
      <c r="AC3061" s="228"/>
      <c r="AD3061"/>
    </row>
    <row r="3062" spans="1:30" ht="27.75" x14ac:dyDescent="0.2">
      <c r="A3062" s="222"/>
      <c r="B3062" s="223"/>
      <c r="C3062" s="223"/>
      <c r="D3062" s="223"/>
      <c r="E3062"/>
      <c r="F3062" s="224"/>
      <c r="G3062"/>
      <c r="H3062"/>
      <c r="I3062" s="225"/>
      <c r="J3062" s="226"/>
      <c r="K3062"/>
      <c r="L3062"/>
      <c r="M3062"/>
      <c r="N3062"/>
      <c r="O3062" s="224"/>
      <c r="P3062"/>
      <c r="Q3062"/>
      <c r="R3062"/>
      <c r="S3062"/>
      <c r="T3062"/>
      <c r="U3062"/>
      <c r="V3062"/>
      <c r="W3062"/>
      <c r="Z3062"/>
      <c r="AC3062" s="228"/>
      <c r="AD3062"/>
    </row>
    <row r="3063" spans="1:30" ht="27.75" x14ac:dyDescent="0.2">
      <c r="A3063" s="222"/>
      <c r="B3063" s="223"/>
      <c r="C3063" s="223"/>
      <c r="D3063" s="223"/>
      <c r="E3063"/>
      <c r="F3063" s="224"/>
      <c r="G3063"/>
      <c r="H3063"/>
      <c r="I3063" s="225"/>
      <c r="J3063" s="226"/>
      <c r="K3063"/>
      <c r="L3063"/>
      <c r="M3063"/>
      <c r="N3063"/>
      <c r="O3063" s="224"/>
      <c r="P3063"/>
      <c r="Q3063"/>
      <c r="R3063"/>
      <c r="S3063"/>
      <c r="T3063"/>
      <c r="U3063"/>
      <c r="V3063"/>
      <c r="W3063"/>
      <c r="Z3063"/>
      <c r="AC3063" s="228"/>
      <c r="AD3063"/>
    </row>
    <row r="3064" spans="1:30" ht="27.75" x14ac:dyDescent="0.2">
      <c r="A3064" s="222"/>
      <c r="B3064" s="223"/>
      <c r="C3064" s="223"/>
      <c r="D3064" s="223"/>
      <c r="E3064"/>
      <c r="F3064" s="224"/>
      <c r="G3064"/>
      <c r="H3064"/>
      <c r="I3064" s="225"/>
      <c r="J3064" s="226"/>
      <c r="K3064"/>
      <c r="L3064"/>
      <c r="M3064"/>
      <c r="N3064"/>
      <c r="O3064" s="224"/>
      <c r="P3064"/>
      <c r="Q3064"/>
      <c r="R3064"/>
      <c r="S3064"/>
      <c r="T3064"/>
      <c r="U3064"/>
      <c r="V3064"/>
      <c r="W3064"/>
      <c r="Z3064"/>
      <c r="AC3064" s="228"/>
      <c r="AD3064"/>
    </row>
    <row r="3065" spans="1:30" ht="27.75" x14ac:dyDescent="0.2">
      <c r="A3065" s="222"/>
      <c r="B3065" s="223"/>
      <c r="C3065" s="223"/>
      <c r="D3065" s="223"/>
      <c r="E3065"/>
      <c r="F3065" s="224"/>
      <c r="G3065"/>
      <c r="H3065"/>
      <c r="I3065" s="225"/>
      <c r="J3065" s="226"/>
      <c r="K3065"/>
      <c r="L3065"/>
      <c r="M3065"/>
      <c r="N3065"/>
      <c r="O3065" s="224"/>
      <c r="P3065"/>
      <c r="Q3065"/>
      <c r="R3065"/>
      <c r="S3065"/>
      <c r="T3065"/>
      <c r="U3065"/>
      <c r="V3065"/>
      <c r="W3065"/>
      <c r="Z3065"/>
      <c r="AC3065" s="228"/>
      <c r="AD3065"/>
    </row>
    <row r="3066" spans="1:30" ht="27.75" x14ac:dyDescent="0.2">
      <c r="A3066" s="222"/>
      <c r="B3066" s="223"/>
      <c r="C3066" s="223"/>
      <c r="D3066" s="223"/>
      <c r="E3066"/>
      <c r="F3066" s="224"/>
      <c r="G3066"/>
      <c r="H3066"/>
      <c r="I3066" s="225"/>
      <c r="J3066" s="226"/>
      <c r="K3066"/>
      <c r="L3066"/>
      <c r="M3066"/>
      <c r="N3066"/>
      <c r="O3066" s="224"/>
      <c r="P3066"/>
      <c r="Q3066"/>
      <c r="R3066"/>
      <c r="S3066"/>
      <c r="T3066"/>
      <c r="U3066"/>
      <c r="V3066"/>
      <c r="W3066"/>
      <c r="Z3066"/>
      <c r="AC3066" s="228"/>
      <c r="AD3066"/>
    </row>
    <row r="3067" spans="1:30" ht="27.75" x14ac:dyDescent="0.2">
      <c r="A3067" s="222"/>
      <c r="B3067" s="223"/>
      <c r="C3067" s="223"/>
      <c r="D3067" s="223"/>
      <c r="E3067"/>
      <c r="F3067" s="224"/>
      <c r="G3067"/>
      <c r="H3067"/>
      <c r="I3067" s="225"/>
      <c r="J3067" s="226"/>
      <c r="K3067"/>
      <c r="L3067"/>
      <c r="M3067"/>
      <c r="N3067"/>
      <c r="O3067" s="224"/>
      <c r="P3067"/>
      <c r="Q3067"/>
      <c r="R3067"/>
      <c r="S3067"/>
      <c r="T3067"/>
      <c r="U3067"/>
      <c r="V3067"/>
      <c r="W3067"/>
      <c r="Z3067"/>
      <c r="AC3067" s="228"/>
      <c r="AD3067"/>
    </row>
    <row r="3068" spans="1:30" ht="27.75" x14ac:dyDescent="0.2">
      <c r="A3068" s="222"/>
      <c r="B3068" s="223"/>
      <c r="C3068" s="223"/>
      <c r="D3068" s="223"/>
      <c r="E3068"/>
      <c r="F3068" s="224"/>
      <c r="G3068"/>
      <c r="H3068"/>
      <c r="I3068" s="225"/>
      <c r="J3068" s="226"/>
      <c r="K3068"/>
      <c r="L3068"/>
      <c r="M3068"/>
      <c r="N3068"/>
      <c r="O3068" s="224"/>
      <c r="P3068"/>
      <c r="Q3068"/>
      <c r="R3068"/>
      <c r="S3068"/>
      <c r="T3068"/>
      <c r="U3068"/>
      <c r="V3068"/>
      <c r="W3068"/>
      <c r="Z3068"/>
      <c r="AC3068" s="228"/>
      <c r="AD3068"/>
    </row>
    <row r="3069" spans="1:30" ht="27.75" x14ac:dyDescent="0.2">
      <c r="A3069" s="222"/>
      <c r="B3069" s="223"/>
      <c r="C3069" s="223"/>
      <c r="D3069" s="223"/>
      <c r="E3069"/>
      <c r="F3069" s="224"/>
      <c r="G3069"/>
      <c r="H3069"/>
      <c r="I3069" s="225"/>
      <c r="J3069" s="226"/>
      <c r="K3069"/>
      <c r="L3069"/>
      <c r="M3069"/>
      <c r="N3069"/>
      <c r="O3069" s="224"/>
      <c r="P3069"/>
      <c r="Q3069"/>
      <c r="R3069"/>
      <c r="S3069"/>
      <c r="T3069"/>
      <c r="U3069"/>
      <c r="V3069"/>
      <c r="W3069"/>
      <c r="Z3069"/>
      <c r="AC3069" s="228"/>
      <c r="AD3069"/>
    </row>
    <row r="3070" spans="1:30" ht="27.75" x14ac:dyDescent="0.2">
      <c r="A3070" s="222"/>
      <c r="B3070" s="223"/>
      <c r="C3070" s="223"/>
      <c r="D3070" s="223"/>
      <c r="E3070"/>
      <c r="F3070" s="224"/>
      <c r="G3070"/>
      <c r="H3070"/>
      <c r="I3070" s="225"/>
      <c r="J3070" s="226"/>
      <c r="K3070"/>
      <c r="L3070"/>
      <c r="M3070"/>
      <c r="N3070"/>
      <c r="O3070" s="224"/>
      <c r="P3070"/>
      <c r="Q3070"/>
      <c r="R3070"/>
      <c r="S3070"/>
      <c r="T3070"/>
      <c r="U3070"/>
      <c r="V3070"/>
      <c r="W3070"/>
      <c r="Z3070"/>
      <c r="AC3070" s="228"/>
      <c r="AD3070"/>
    </row>
    <row r="3071" spans="1:30" ht="27.75" x14ac:dyDescent="0.2">
      <c r="A3071" s="222"/>
      <c r="B3071" s="223"/>
      <c r="C3071" s="223"/>
      <c r="D3071" s="223"/>
      <c r="E3071"/>
      <c r="F3071" s="224"/>
      <c r="G3071"/>
      <c r="H3071"/>
      <c r="I3071" s="225"/>
      <c r="J3071" s="226"/>
      <c r="K3071"/>
      <c r="L3071"/>
      <c r="M3071"/>
      <c r="N3071"/>
      <c r="O3071" s="224"/>
      <c r="P3071"/>
      <c r="Q3071"/>
      <c r="R3071"/>
      <c r="S3071"/>
      <c r="T3071"/>
      <c r="U3071"/>
      <c r="V3071"/>
      <c r="W3071"/>
      <c r="Z3071"/>
      <c r="AC3071" s="228"/>
      <c r="AD3071"/>
    </row>
    <row r="3072" spans="1:30" ht="27.75" x14ac:dyDescent="0.2">
      <c r="A3072" s="222"/>
      <c r="B3072" s="223"/>
      <c r="C3072" s="223"/>
      <c r="D3072" s="223"/>
      <c r="E3072"/>
      <c r="F3072" s="224"/>
      <c r="G3072"/>
      <c r="H3072"/>
      <c r="I3072" s="225"/>
      <c r="J3072" s="226"/>
      <c r="K3072"/>
      <c r="L3072"/>
      <c r="M3072"/>
      <c r="N3072"/>
      <c r="O3072" s="224"/>
      <c r="P3072"/>
      <c r="Q3072"/>
      <c r="R3072"/>
      <c r="S3072"/>
      <c r="T3072"/>
      <c r="U3072"/>
      <c r="V3072"/>
      <c r="W3072"/>
      <c r="Z3072"/>
      <c r="AC3072" s="228"/>
      <c r="AD3072"/>
    </row>
    <row r="3073" spans="1:30" ht="27.75" x14ac:dyDescent="0.2">
      <c r="A3073" s="222"/>
      <c r="B3073" s="223"/>
      <c r="C3073" s="223"/>
      <c r="D3073" s="223"/>
      <c r="E3073"/>
      <c r="F3073" s="224"/>
      <c r="G3073"/>
      <c r="H3073"/>
      <c r="I3073" s="225"/>
      <c r="J3073" s="226"/>
      <c r="K3073"/>
      <c r="L3073"/>
      <c r="M3073"/>
      <c r="N3073"/>
      <c r="O3073" s="224"/>
      <c r="P3073"/>
      <c r="Q3073"/>
      <c r="R3073"/>
      <c r="S3073"/>
      <c r="T3073"/>
      <c r="U3073"/>
      <c r="V3073"/>
      <c r="W3073"/>
      <c r="Z3073"/>
      <c r="AC3073" s="228"/>
      <c r="AD3073"/>
    </row>
    <row r="3074" spans="1:30" ht="27.75" x14ac:dyDescent="0.2">
      <c r="A3074" s="222"/>
      <c r="B3074" s="223"/>
      <c r="C3074" s="223"/>
      <c r="D3074" s="223"/>
      <c r="E3074"/>
      <c r="F3074" s="224"/>
      <c r="G3074"/>
      <c r="H3074"/>
      <c r="I3074" s="225"/>
      <c r="J3074" s="226"/>
      <c r="K3074"/>
      <c r="L3074"/>
      <c r="M3074"/>
      <c r="N3074"/>
      <c r="O3074" s="224"/>
      <c r="P3074"/>
      <c r="Q3074"/>
      <c r="R3074"/>
      <c r="S3074"/>
      <c r="T3074"/>
      <c r="U3074"/>
      <c r="V3074"/>
      <c r="W3074"/>
      <c r="Z3074"/>
      <c r="AC3074" s="228"/>
      <c r="AD3074"/>
    </row>
    <row r="3075" spans="1:30" ht="27.75" x14ac:dyDescent="0.2">
      <c r="A3075" s="222"/>
      <c r="B3075" s="223"/>
      <c r="C3075" s="223"/>
      <c r="D3075" s="223"/>
      <c r="E3075"/>
      <c r="F3075" s="224"/>
      <c r="G3075"/>
      <c r="H3075"/>
      <c r="I3075" s="225"/>
      <c r="J3075" s="226"/>
      <c r="K3075"/>
      <c r="L3075"/>
      <c r="M3075"/>
      <c r="N3075"/>
      <c r="O3075" s="224"/>
      <c r="P3075"/>
      <c r="Q3075"/>
      <c r="R3075"/>
      <c r="S3075"/>
      <c r="T3075"/>
      <c r="U3075"/>
      <c r="V3075"/>
      <c r="W3075"/>
      <c r="Z3075"/>
      <c r="AC3075" s="228"/>
      <c r="AD3075"/>
    </row>
    <row r="3076" spans="1:30" ht="27.75" x14ac:dyDescent="0.2">
      <c r="A3076" s="222"/>
      <c r="B3076" s="223"/>
      <c r="C3076" s="223"/>
      <c r="D3076" s="223"/>
      <c r="E3076"/>
      <c r="F3076" s="224"/>
      <c r="G3076"/>
      <c r="H3076"/>
      <c r="I3076" s="225"/>
      <c r="J3076" s="226"/>
      <c r="K3076"/>
      <c r="L3076"/>
      <c r="M3076"/>
      <c r="N3076"/>
      <c r="O3076" s="224"/>
      <c r="P3076"/>
      <c r="Q3076"/>
      <c r="R3076"/>
      <c r="S3076"/>
      <c r="T3076"/>
      <c r="U3076"/>
      <c r="V3076"/>
      <c r="W3076"/>
      <c r="Z3076"/>
      <c r="AC3076" s="228"/>
      <c r="AD3076"/>
    </row>
    <row r="3077" spans="1:30" ht="27.75" x14ac:dyDescent="0.2">
      <c r="A3077" s="222"/>
      <c r="B3077" s="223"/>
      <c r="C3077" s="223"/>
      <c r="D3077" s="223"/>
      <c r="E3077"/>
      <c r="F3077" s="224"/>
      <c r="G3077"/>
      <c r="H3077"/>
      <c r="I3077" s="225"/>
      <c r="J3077" s="226"/>
      <c r="K3077"/>
      <c r="L3077"/>
      <c r="M3077"/>
      <c r="N3077"/>
      <c r="O3077" s="224"/>
      <c r="P3077"/>
      <c r="Q3077"/>
      <c r="R3077"/>
      <c r="S3077"/>
      <c r="T3077"/>
      <c r="U3077"/>
      <c r="V3077"/>
      <c r="W3077"/>
      <c r="Z3077"/>
      <c r="AC3077" s="228"/>
      <c r="AD3077"/>
    </row>
    <row r="3078" spans="1:30" ht="27.75" x14ac:dyDescent="0.2">
      <c r="A3078" s="222"/>
      <c r="B3078" s="223"/>
      <c r="C3078" s="223"/>
      <c r="D3078" s="223"/>
      <c r="E3078"/>
      <c r="F3078" s="224"/>
      <c r="G3078"/>
      <c r="H3078"/>
      <c r="I3078" s="225"/>
      <c r="J3078" s="226"/>
      <c r="K3078"/>
      <c r="L3078"/>
      <c r="M3078"/>
      <c r="N3078"/>
      <c r="O3078" s="224"/>
      <c r="P3078"/>
      <c r="Q3078"/>
      <c r="R3078"/>
      <c r="S3078"/>
      <c r="T3078"/>
      <c r="U3078"/>
      <c r="V3078"/>
      <c r="W3078"/>
      <c r="Z3078"/>
      <c r="AC3078" s="228"/>
      <c r="AD3078"/>
    </row>
    <row r="3079" spans="1:30" ht="27.75" x14ac:dyDescent="0.2">
      <c r="A3079" s="222"/>
      <c r="B3079" s="223"/>
      <c r="C3079" s="223"/>
      <c r="D3079" s="223"/>
      <c r="E3079"/>
      <c r="F3079" s="224"/>
      <c r="G3079"/>
      <c r="H3079"/>
      <c r="I3079" s="225"/>
      <c r="J3079" s="226"/>
      <c r="K3079"/>
      <c r="L3079"/>
      <c r="M3079"/>
      <c r="N3079"/>
      <c r="O3079" s="224"/>
      <c r="P3079"/>
      <c r="Q3079"/>
      <c r="R3079"/>
      <c r="S3079"/>
      <c r="T3079"/>
      <c r="U3079"/>
      <c r="V3079"/>
      <c r="W3079"/>
      <c r="Z3079"/>
      <c r="AC3079" s="228"/>
      <c r="AD3079"/>
    </row>
    <row r="3080" spans="1:30" ht="27.75" x14ac:dyDescent="0.2">
      <c r="A3080" s="222"/>
      <c r="B3080" s="223"/>
      <c r="C3080" s="223"/>
      <c r="D3080" s="223"/>
      <c r="E3080"/>
      <c r="F3080" s="224"/>
      <c r="G3080"/>
      <c r="H3080"/>
      <c r="I3080" s="225"/>
      <c r="J3080" s="226"/>
      <c r="K3080"/>
      <c r="L3080"/>
      <c r="M3080"/>
      <c r="N3080"/>
      <c r="O3080" s="224"/>
      <c r="P3080"/>
      <c r="Q3080"/>
      <c r="R3080"/>
      <c r="S3080"/>
      <c r="T3080"/>
      <c r="U3080"/>
      <c r="V3080"/>
      <c r="W3080"/>
      <c r="Z3080"/>
      <c r="AC3080" s="228"/>
      <c r="AD3080"/>
    </row>
    <row r="3081" spans="1:30" ht="27.75" x14ac:dyDescent="0.2">
      <c r="A3081" s="222"/>
      <c r="B3081" s="223"/>
      <c r="C3081" s="223"/>
      <c r="D3081" s="223"/>
      <c r="E3081"/>
      <c r="F3081" s="224"/>
      <c r="G3081"/>
      <c r="H3081"/>
      <c r="I3081" s="225"/>
      <c r="J3081" s="226"/>
      <c r="K3081"/>
      <c r="L3081"/>
      <c r="M3081"/>
      <c r="N3081"/>
      <c r="O3081" s="224"/>
      <c r="P3081"/>
      <c r="Q3081"/>
      <c r="R3081"/>
      <c r="S3081"/>
      <c r="T3081"/>
      <c r="U3081"/>
      <c r="V3081"/>
      <c r="W3081"/>
      <c r="Z3081"/>
      <c r="AC3081" s="228"/>
      <c r="AD3081"/>
    </row>
    <row r="3082" spans="1:30" ht="27.75" x14ac:dyDescent="0.2">
      <c r="A3082" s="222"/>
      <c r="B3082" s="223"/>
      <c r="C3082" s="223"/>
      <c r="D3082" s="223"/>
      <c r="E3082"/>
      <c r="F3082" s="224"/>
      <c r="G3082"/>
      <c r="H3082"/>
      <c r="I3082" s="225"/>
      <c r="J3082" s="226"/>
      <c r="K3082"/>
      <c r="L3082"/>
      <c r="M3082"/>
      <c r="N3082"/>
      <c r="O3082" s="224"/>
      <c r="P3082"/>
      <c r="Q3082"/>
      <c r="R3082"/>
      <c r="S3082"/>
      <c r="T3082"/>
      <c r="U3082"/>
      <c r="V3082"/>
      <c r="W3082"/>
      <c r="Z3082"/>
      <c r="AC3082" s="228"/>
      <c r="AD3082"/>
    </row>
    <row r="3083" spans="1:30" ht="27.75" x14ac:dyDescent="0.2">
      <c r="A3083" s="222"/>
      <c r="B3083" s="223"/>
      <c r="C3083" s="223"/>
      <c r="D3083" s="223"/>
      <c r="E3083"/>
      <c r="F3083" s="224"/>
      <c r="G3083"/>
      <c r="H3083"/>
      <c r="I3083" s="225"/>
      <c r="J3083" s="226"/>
      <c r="K3083"/>
      <c r="L3083"/>
      <c r="M3083"/>
      <c r="N3083"/>
      <c r="O3083" s="224"/>
      <c r="P3083"/>
      <c r="Q3083"/>
      <c r="R3083"/>
      <c r="S3083"/>
      <c r="T3083"/>
      <c r="U3083"/>
      <c r="V3083"/>
      <c r="W3083"/>
      <c r="Z3083"/>
      <c r="AC3083" s="228"/>
      <c r="AD3083"/>
    </row>
    <row r="3084" spans="1:30" ht="27.75" x14ac:dyDescent="0.2">
      <c r="A3084" s="222"/>
      <c r="B3084" s="223"/>
      <c r="C3084" s="223"/>
      <c r="D3084" s="223"/>
      <c r="E3084"/>
      <c r="F3084" s="224"/>
      <c r="G3084"/>
      <c r="H3084"/>
      <c r="I3084" s="225"/>
      <c r="J3084" s="226"/>
      <c r="K3084"/>
      <c r="L3084"/>
      <c r="M3084"/>
      <c r="N3084"/>
      <c r="O3084" s="224"/>
      <c r="P3084"/>
      <c r="Q3084"/>
      <c r="R3084"/>
      <c r="S3084"/>
      <c r="T3084"/>
      <c r="U3084"/>
      <c r="V3084"/>
      <c r="W3084"/>
      <c r="Z3084"/>
      <c r="AC3084" s="228"/>
      <c r="AD3084"/>
    </row>
    <row r="3085" spans="1:30" ht="27.75" x14ac:dyDescent="0.2">
      <c r="A3085" s="222"/>
      <c r="B3085" s="223"/>
      <c r="C3085" s="223"/>
      <c r="D3085" s="223"/>
      <c r="E3085"/>
      <c r="F3085" s="224"/>
      <c r="G3085"/>
      <c r="H3085"/>
      <c r="I3085" s="225"/>
      <c r="J3085" s="226"/>
      <c r="K3085"/>
      <c r="L3085"/>
      <c r="M3085"/>
      <c r="N3085"/>
      <c r="O3085" s="224"/>
      <c r="P3085"/>
      <c r="Q3085"/>
      <c r="R3085"/>
      <c r="S3085"/>
      <c r="T3085"/>
      <c r="U3085"/>
      <c r="V3085"/>
      <c r="W3085"/>
      <c r="Z3085"/>
      <c r="AC3085" s="228"/>
      <c r="AD3085"/>
    </row>
    <row r="3086" spans="1:30" ht="27.75" x14ac:dyDescent="0.2">
      <c r="A3086" s="222"/>
      <c r="B3086" s="223"/>
      <c r="C3086" s="223"/>
      <c r="D3086" s="223"/>
      <c r="E3086"/>
      <c r="F3086" s="224"/>
      <c r="G3086"/>
      <c r="H3086"/>
      <c r="I3086" s="225"/>
      <c r="J3086" s="226"/>
      <c r="K3086"/>
      <c r="L3086"/>
      <c r="M3086"/>
      <c r="N3086"/>
      <c r="O3086" s="224"/>
      <c r="P3086"/>
      <c r="Q3086"/>
      <c r="R3086"/>
      <c r="S3086"/>
      <c r="T3086"/>
      <c r="U3086"/>
      <c r="V3086"/>
      <c r="W3086"/>
      <c r="Z3086"/>
      <c r="AC3086" s="228"/>
      <c r="AD3086"/>
    </row>
    <row r="3087" spans="1:30" ht="27.75" x14ac:dyDescent="0.2">
      <c r="A3087" s="222"/>
      <c r="B3087" s="223"/>
      <c r="C3087" s="223"/>
      <c r="D3087" s="223"/>
      <c r="E3087"/>
      <c r="F3087" s="224"/>
      <c r="G3087"/>
      <c r="H3087"/>
      <c r="I3087" s="225"/>
      <c r="J3087" s="226"/>
      <c r="K3087"/>
      <c r="L3087"/>
      <c r="M3087"/>
      <c r="N3087"/>
      <c r="O3087" s="224"/>
      <c r="P3087"/>
      <c r="Q3087"/>
      <c r="R3087"/>
      <c r="S3087"/>
      <c r="T3087"/>
      <c r="U3087"/>
      <c r="V3087"/>
      <c r="W3087"/>
      <c r="Z3087"/>
      <c r="AC3087" s="228"/>
      <c r="AD3087"/>
    </row>
    <row r="3088" spans="1:30" ht="27.75" x14ac:dyDescent="0.2">
      <c r="A3088" s="222"/>
      <c r="B3088" s="223"/>
      <c r="C3088" s="223"/>
      <c r="D3088" s="223"/>
      <c r="E3088"/>
      <c r="F3088" s="224"/>
      <c r="G3088"/>
      <c r="H3088"/>
      <c r="I3088" s="225"/>
      <c r="J3088" s="226"/>
      <c r="K3088"/>
      <c r="L3088"/>
      <c r="M3088"/>
      <c r="N3088"/>
      <c r="O3088" s="224"/>
      <c r="P3088"/>
      <c r="Q3088"/>
      <c r="R3088"/>
      <c r="S3088"/>
      <c r="T3088"/>
      <c r="U3088"/>
      <c r="V3088"/>
      <c r="W3088"/>
      <c r="Z3088"/>
      <c r="AC3088" s="228"/>
      <c r="AD3088"/>
    </row>
    <row r="3089" spans="1:30" ht="27.75" x14ac:dyDescent="0.2">
      <c r="A3089" s="222"/>
      <c r="B3089" s="223"/>
      <c r="C3089" s="223"/>
      <c r="D3089" s="223"/>
      <c r="E3089"/>
      <c r="F3089" s="224"/>
      <c r="G3089"/>
      <c r="H3089"/>
      <c r="I3089" s="225"/>
      <c r="J3089" s="226"/>
      <c r="K3089"/>
      <c r="L3089"/>
      <c r="M3089"/>
      <c r="N3089"/>
      <c r="O3089" s="224"/>
      <c r="P3089"/>
      <c r="Q3089"/>
      <c r="R3089"/>
      <c r="S3089"/>
      <c r="T3089"/>
      <c r="U3089"/>
      <c r="V3089"/>
      <c r="W3089"/>
      <c r="Z3089"/>
      <c r="AC3089" s="228"/>
      <c r="AD3089"/>
    </row>
    <row r="3090" spans="1:30" ht="27.75" x14ac:dyDescent="0.2">
      <c r="A3090" s="222"/>
      <c r="B3090" s="223"/>
      <c r="C3090" s="223"/>
      <c r="D3090" s="223"/>
      <c r="E3090"/>
      <c r="F3090" s="224"/>
      <c r="G3090"/>
      <c r="H3090"/>
      <c r="I3090" s="225"/>
      <c r="J3090" s="226"/>
      <c r="K3090"/>
      <c r="L3090"/>
      <c r="M3090"/>
      <c r="N3090"/>
      <c r="O3090" s="224"/>
      <c r="P3090"/>
      <c r="Q3090"/>
      <c r="R3090"/>
      <c r="S3090"/>
      <c r="T3090"/>
      <c r="U3090"/>
      <c r="V3090"/>
      <c r="W3090"/>
      <c r="Z3090"/>
      <c r="AC3090" s="228"/>
      <c r="AD3090"/>
    </row>
    <row r="3091" spans="1:30" ht="27.75" x14ac:dyDescent="0.2">
      <c r="A3091" s="222"/>
      <c r="B3091" s="223"/>
      <c r="C3091" s="223"/>
      <c r="D3091" s="223"/>
      <c r="E3091"/>
      <c r="F3091" s="224"/>
      <c r="G3091"/>
      <c r="H3091"/>
      <c r="I3091" s="225"/>
      <c r="J3091" s="226"/>
      <c r="K3091"/>
      <c r="L3091"/>
      <c r="M3091"/>
      <c r="N3091"/>
      <c r="O3091" s="224"/>
      <c r="P3091"/>
      <c r="Q3091"/>
      <c r="R3091"/>
      <c r="S3091"/>
      <c r="T3091"/>
      <c r="U3091"/>
      <c r="V3091"/>
      <c r="W3091"/>
      <c r="Z3091"/>
      <c r="AC3091" s="228"/>
      <c r="AD3091"/>
    </row>
    <row r="3092" spans="1:30" ht="27.75" x14ac:dyDescent="0.2">
      <c r="A3092" s="222"/>
      <c r="B3092" s="223"/>
      <c r="C3092" s="223"/>
      <c r="D3092" s="223"/>
      <c r="E3092"/>
      <c r="F3092" s="224"/>
      <c r="G3092"/>
      <c r="H3092"/>
      <c r="I3092" s="225"/>
      <c r="J3092" s="226"/>
      <c r="K3092"/>
      <c r="L3092"/>
      <c r="M3092"/>
      <c r="N3092"/>
      <c r="O3092" s="224"/>
      <c r="P3092"/>
      <c r="Q3092"/>
      <c r="R3092"/>
      <c r="S3092"/>
      <c r="T3092"/>
      <c r="U3092"/>
      <c r="V3092"/>
      <c r="W3092"/>
      <c r="Z3092"/>
      <c r="AC3092" s="228"/>
      <c r="AD3092"/>
    </row>
    <row r="3093" spans="1:30" ht="27.75" x14ac:dyDescent="0.2">
      <c r="A3093" s="222"/>
      <c r="B3093" s="223"/>
      <c r="C3093" s="223"/>
      <c r="D3093" s="223"/>
      <c r="E3093"/>
      <c r="F3093" s="224"/>
      <c r="G3093"/>
      <c r="H3093"/>
      <c r="I3093" s="225"/>
      <c r="J3093" s="226"/>
      <c r="K3093"/>
      <c r="L3093"/>
      <c r="M3093"/>
      <c r="N3093"/>
      <c r="O3093" s="224"/>
      <c r="P3093"/>
      <c r="Q3093"/>
      <c r="R3093"/>
      <c r="S3093"/>
      <c r="T3093"/>
      <c r="U3093"/>
      <c r="V3093"/>
      <c r="W3093"/>
      <c r="Z3093"/>
      <c r="AC3093" s="228"/>
      <c r="AD3093"/>
    </row>
    <row r="3094" spans="1:30" ht="27.75" x14ac:dyDescent="0.2">
      <c r="A3094" s="222"/>
      <c r="B3094" s="223"/>
      <c r="C3094" s="223"/>
      <c r="D3094" s="223"/>
      <c r="E3094"/>
      <c r="F3094" s="224"/>
      <c r="G3094"/>
      <c r="H3094"/>
      <c r="I3094" s="225"/>
      <c r="J3094" s="226"/>
      <c r="K3094"/>
      <c r="L3094"/>
      <c r="M3094"/>
      <c r="N3094"/>
      <c r="O3094" s="224"/>
      <c r="P3094"/>
      <c r="Q3094"/>
      <c r="R3094"/>
      <c r="S3094"/>
      <c r="T3094"/>
      <c r="U3094"/>
      <c r="V3094"/>
      <c r="W3094"/>
      <c r="Z3094"/>
      <c r="AC3094" s="228"/>
      <c r="AD3094"/>
    </row>
    <row r="3095" spans="1:30" ht="27.75" x14ac:dyDescent="0.2">
      <c r="A3095" s="222"/>
      <c r="B3095" s="223"/>
      <c r="C3095" s="223"/>
      <c r="D3095" s="223"/>
      <c r="E3095"/>
      <c r="F3095" s="224"/>
      <c r="G3095"/>
      <c r="H3095"/>
      <c r="I3095" s="225"/>
      <c r="J3095" s="226"/>
      <c r="K3095"/>
      <c r="L3095"/>
      <c r="M3095"/>
      <c r="N3095"/>
      <c r="O3095" s="224"/>
      <c r="P3095"/>
      <c r="Q3095"/>
      <c r="R3095"/>
      <c r="S3095"/>
      <c r="T3095"/>
      <c r="U3095"/>
      <c r="V3095"/>
      <c r="W3095"/>
      <c r="Z3095"/>
      <c r="AC3095" s="228"/>
      <c r="AD3095"/>
    </row>
    <row r="3096" spans="1:30" ht="27.75" x14ac:dyDescent="0.2">
      <c r="A3096" s="222"/>
      <c r="B3096" s="223"/>
      <c r="C3096" s="223"/>
      <c r="D3096" s="223"/>
      <c r="E3096"/>
      <c r="F3096" s="224"/>
      <c r="G3096"/>
      <c r="H3096"/>
      <c r="I3096" s="225"/>
      <c r="J3096" s="226"/>
      <c r="K3096"/>
      <c r="L3096"/>
      <c r="M3096"/>
      <c r="N3096"/>
      <c r="O3096" s="224"/>
      <c r="P3096"/>
      <c r="Q3096"/>
      <c r="R3096"/>
      <c r="S3096"/>
      <c r="T3096"/>
      <c r="U3096"/>
      <c r="V3096"/>
      <c r="W3096"/>
      <c r="Z3096"/>
      <c r="AC3096" s="228"/>
      <c r="AD3096"/>
    </row>
    <row r="3097" spans="1:30" ht="27.75" x14ac:dyDescent="0.2">
      <c r="A3097" s="222"/>
      <c r="B3097" s="223"/>
      <c r="C3097" s="223"/>
      <c r="D3097" s="223"/>
      <c r="E3097"/>
      <c r="F3097" s="224"/>
      <c r="G3097"/>
      <c r="H3097"/>
      <c r="I3097" s="225"/>
      <c r="J3097" s="226"/>
      <c r="K3097"/>
      <c r="L3097"/>
      <c r="M3097"/>
      <c r="N3097"/>
      <c r="O3097" s="224"/>
      <c r="P3097"/>
      <c r="Q3097"/>
      <c r="R3097"/>
      <c r="S3097"/>
      <c r="T3097"/>
      <c r="U3097"/>
      <c r="V3097"/>
      <c r="W3097"/>
      <c r="Z3097"/>
      <c r="AC3097" s="228"/>
      <c r="AD3097"/>
    </row>
    <row r="3098" spans="1:30" ht="27.75" x14ac:dyDescent="0.2">
      <c r="A3098" s="222"/>
      <c r="B3098" s="223"/>
      <c r="C3098" s="223"/>
      <c r="D3098" s="223"/>
      <c r="E3098"/>
      <c r="F3098" s="224"/>
      <c r="G3098"/>
      <c r="H3098"/>
      <c r="I3098" s="225"/>
      <c r="J3098" s="226"/>
      <c r="K3098"/>
      <c r="L3098"/>
      <c r="M3098"/>
      <c r="N3098"/>
      <c r="O3098" s="224"/>
      <c r="P3098"/>
      <c r="Q3098"/>
      <c r="R3098"/>
      <c r="S3098"/>
      <c r="T3098"/>
      <c r="U3098"/>
      <c r="V3098"/>
      <c r="W3098"/>
      <c r="Z3098"/>
      <c r="AC3098" s="228"/>
      <c r="AD3098"/>
    </row>
    <row r="3099" spans="1:30" ht="27.75" x14ac:dyDescent="0.2">
      <c r="A3099" s="222"/>
      <c r="B3099" s="223"/>
      <c r="C3099" s="223"/>
      <c r="D3099" s="223"/>
      <c r="E3099"/>
      <c r="F3099" s="224"/>
      <c r="G3099"/>
      <c r="H3099"/>
      <c r="I3099" s="225"/>
      <c r="J3099" s="226"/>
      <c r="K3099"/>
      <c r="L3099"/>
      <c r="M3099"/>
      <c r="N3099"/>
      <c r="O3099" s="224"/>
      <c r="P3099"/>
      <c r="Q3099"/>
      <c r="R3099"/>
      <c r="S3099"/>
      <c r="T3099"/>
      <c r="U3099"/>
      <c r="V3099"/>
      <c r="W3099"/>
      <c r="Z3099"/>
      <c r="AC3099" s="228"/>
      <c r="AD3099"/>
    </row>
    <row r="3100" spans="1:30" ht="27.75" x14ac:dyDescent="0.2">
      <c r="A3100" s="222"/>
      <c r="B3100" s="223"/>
      <c r="C3100" s="223"/>
      <c r="D3100" s="223"/>
      <c r="E3100"/>
      <c r="F3100" s="224"/>
      <c r="G3100"/>
      <c r="H3100"/>
      <c r="I3100" s="225"/>
      <c r="J3100" s="226"/>
      <c r="K3100"/>
      <c r="L3100"/>
      <c r="M3100"/>
      <c r="N3100"/>
      <c r="O3100" s="224"/>
      <c r="P3100"/>
      <c r="Q3100"/>
      <c r="R3100"/>
      <c r="S3100"/>
      <c r="T3100"/>
      <c r="U3100"/>
      <c r="V3100"/>
      <c r="W3100"/>
      <c r="Z3100"/>
      <c r="AC3100" s="228"/>
      <c r="AD3100"/>
    </row>
    <row r="3101" spans="1:30" ht="27.75" x14ac:dyDescent="0.2">
      <c r="A3101" s="222"/>
      <c r="B3101" s="223"/>
      <c r="C3101" s="223"/>
      <c r="D3101" s="223"/>
      <c r="E3101"/>
      <c r="F3101" s="224"/>
      <c r="G3101"/>
      <c r="H3101"/>
      <c r="I3101" s="225"/>
      <c r="J3101" s="226"/>
      <c r="K3101"/>
      <c r="L3101"/>
      <c r="M3101"/>
      <c r="N3101"/>
      <c r="O3101" s="224"/>
      <c r="P3101"/>
      <c r="Q3101"/>
      <c r="R3101"/>
      <c r="S3101"/>
      <c r="T3101"/>
      <c r="U3101"/>
      <c r="V3101"/>
      <c r="W3101"/>
      <c r="Z3101"/>
      <c r="AC3101" s="228"/>
      <c r="AD3101"/>
    </row>
    <row r="3102" spans="1:30" ht="27.75" x14ac:dyDescent="0.2">
      <c r="A3102" s="222"/>
      <c r="B3102" s="223"/>
      <c r="C3102" s="223"/>
      <c r="D3102" s="223"/>
      <c r="E3102"/>
      <c r="F3102" s="224"/>
      <c r="G3102"/>
      <c r="H3102"/>
      <c r="I3102" s="225"/>
      <c r="J3102" s="226"/>
      <c r="K3102"/>
      <c r="L3102"/>
      <c r="M3102"/>
      <c r="N3102"/>
      <c r="O3102" s="224"/>
      <c r="P3102"/>
      <c r="Q3102"/>
      <c r="R3102"/>
      <c r="S3102"/>
      <c r="T3102"/>
      <c r="U3102"/>
      <c r="V3102"/>
      <c r="W3102"/>
      <c r="Z3102"/>
      <c r="AC3102" s="228"/>
      <c r="AD3102"/>
    </row>
    <row r="3103" spans="1:30" ht="27.75" x14ac:dyDescent="0.2">
      <c r="A3103" s="222"/>
      <c r="B3103" s="223"/>
      <c r="C3103" s="223"/>
      <c r="D3103" s="223"/>
      <c r="E3103"/>
      <c r="F3103" s="224"/>
      <c r="G3103"/>
      <c r="H3103"/>
      <c r="I3103" s="225"/>
      <c r="J3103" s="226"/>
      <c r="K3103"/>
      <c r="L3103"/>
      <c r="M3103"/>
      <c r="N3103"/>
      <c r="O3103" s="224"/>
      <c r="P3103"/>
      <c r="Q3103"/>
      <c r="R3103"/>
      <c r="S3103"/>
      <c r="T3103"/>
      <c r="U3103"/>
      <c r="V3103"/>
      <c r="W3103"/>
      <c r="Z3103"/>
      <c r="AC3103" s="228"/>
      <c r="AD3103"/>
    </row>
    <row r="3104" spans="1:30" ht="27.75" x14ac:dyDescent="0.2">
      <c r="A3104" s="222"/>
      <c r="B3104" s="223"/>
      <c r="C3104" s="223"/>
      <c r="D3104" s="223"/>
      <c r="E3104"/>
      <c r="F3104" s="224"/>
      <c r="G3104"/>
      <c r="H3104"/>
      <c r="I3104" s="225"/>
      <c r="J3104" s="226"/>
      <c r="K3104"/>
      <c r="L3104"/>
      <c r="M3104"/>
      <c r="N3104"/>
      <c r="O3104" s="224"/>
      <c r="P3104"/>
      <c r="Q3104"/>
      <c r="R3104"/>
      <c r="S3104"/>
      <c r="T3104"/>
      <c r="U3104"/>
      <c r="V3104"/>
      <c r="W3104"/>
      <c r="Z3104"/>
      <c r="AC3104" s="228"/>
      <c r="AD3104"/>
    </row>
    <row r="3360" ht="19.149999999999999" customHeight="1" x14ac:dyDescent="0.2"/>
  </sheetData>
  <sheetProtection selectLockedCells="1" selectUnlockedCells="1"/>
  <autoFilter ref="A2:AE3104" xr:uid="{00000000-0009-0000-0000-000005000000}"/>
  <conditionalFormatting sqref="A3">
    <cfRule type="duplicateValues" dxfId="191" priority="103"/>
    <cfRule type="duplicateValues" dxfId="190" priority="102"/>
    <cfRule type="duplicateValues" dxfId="189" priority="101"/>
    <cfRule type="duplicateValues" dxfId="188" priority="100"/>
    <cfRule type="duplicateValues" dxfId="187" priority="99"/>
    <cfRule type="duplicateValues" dxfId="186" priority="97"/>
    <cfRule type="duplicateValues" dxfId="185" priority="96"/>
    <cfRule type="duplicateValues" dxfId="184" priority="98"/>
  </conditionalFormatting>
  <conditionalFormatting sqref="A4">
    <cfRule type="duplicateValues" dxfId="183" priority="90"/>
    <cfRule type="duplicateValues" dxfId="182" priority="88"/>
    <cfRule type="duplicateValues" dxfId="181" priority="92"/>
    <cfRule type="duplicateValues" dxfId="180" priority="91"/>
    <cfRule type="duplicateValues" dxfId="179" priority="89"/>
    <cfRule type="duplicateValues" dxfId="178" priority="13"/>
    <cfRule type="duplicateValues" dxfId="177" priority="93"/>
    <cfRule type="duplicateValues" dxfId="176" priority="95"/>
    <cfRule type="duplicateValues" dxfId="175" priority="94"/>
  </conditionalFormatting>
  <conditionalFormatting sqref="A5">
    <cfRule type="duplicateValues" dxfId="174" priority="87"/>
    <cfRule type="duplicateValues" dxfId="173" priority="86"/>
    <cfRule type="duplicateValues" dxfId="172" priority="85"/>
    <cfRule type="duplicateValues" dxfId="171" priority="80"/>
    <cfRule type="duplicateValues" dxfId="170" priority="81"/>
    <cfRule type="duplicateValues" dxfId="169" priority="82"/>
    <cfRule type="duplicateValues" dxfId="168" priority="83"/>
    <cfRule type="duplicateValues" dxfId="167" priority="84"/>
  </conditionalFormatting>
  <conditionalFormatting sqref="A6">
    <cfRule type="duplicateValues" dxfId="166" priority="78"/>
    <cfRule type="duplicateValues" dxfId="165" priority="77"/>
    <cfRule type="duplicateValues" dxfId="164" priority="76"/>
    <cfRule type="duplicateValues" dxfId="163" priority="75"/>
    <cfRule type="duplicateValues" dxfId="162" priority="74"/>
    <cfRule type="duplicateValues" dxfId="161" priority="79"/>
    <cfRule type="duplicateValues" dxfId="160" priority="73"/>
    <cfRule type="duplicateValues" dxfId="159" priority="72"/>
  </conditionalFormatting>
  <conditionalFormatting sqref="A7">
    <cfRule type="duplicateValues" dxfId="158" priority="64"/>
    <cfRule type="duplicateValues" dxfId="157" priority="67"/>
    <cfRule type="duplicateValues" dxfId="156" priority="71"/>
    <cfRule type="duplicateValues" dxfId="155" priority="66"/>
    <cfRule type="duplicateValues" dxfId="154" priority="69"/>
    <cfRule type="duplicateValues" dxfId="153" priority="70"/>
    <cfRule type="duplicateValues" dxfId="152" priority="68"/>
    <cfRule type="duplicateValues" dxfId="151" priority="65"/>
  </conditionalFormatting>
  <conditionalFormatting sqref="A9">
    <cfRule type="duplicateValues" dxfId="150" priority="10"/>
  </conditionalFormatting>
  <conditionalFormatting sqref="A42">
    <cfRule type="duplicateValues" dxfId="149" priority="9"/>
  </conditionalFormatting>
  <conditionalFormatting sqref="A44">
    <cfRule type="duplicateValues" dxfId="148" priority="8"/>
  </conditionalFormatting>
  <conditionalFormatting sqref="A787:A788">
    <cfRule type="duplicateValues" dxfId="147" priority="17"/>
  </conditionalFormatting>
  <conditionalFormatting sqref="A820">
    <cfRule type="duplicateValues" dxfId="146" priority="49"/>
  </conditionalFormatting>
  <conditionalFormatting sqref="A1400">
    <cfRule type="duplicateValues" dxfId="145" priority="7"/>
  </conditionalFormatting>
  <conditionalFormatting sqref="A1410:A1417">
    <cfRule type="duplicateValues" dxfId="144" priority="39"/>
  </conditionalFormatting>
  <conditionalFormatting sqref="A1418:A1425">
    <cfRule type="duplicateValues" dxfId="143" priority="38"/>
  </conditionalFormatting>
  <conditionalFormatting sqref="A1426:A1428">
    <cfRule type="duplicateValues" dxfId="142" priority="37"/>
  </conditionalFormatting>
  <conditionalFormatting sqref="A1429:A1435">
    <cfRule type="duplicateValues" dxfId="141" priority="36"/>
  </conditionalFormatting>
  <conditionalFormatting sqref="A1436:A1438">
    <cfRule type="duplicateValues" dxfId="140" priority="35"/>
  </conditionalFormatting>
  <conditionalFormatting sqref="A1439:A1442">
    <cfRule type="duplicateValues" dxfId="139" priority="28"/>
  </conditionalFormatting>
  <conditionalFormatting sqref="A1443:A1447">
    <cfRule type="duplicateValues" dxfId="138" priority="34"/>
  </conditionalFormatting>
  <conditionalFormatting sqref="A1449:A1452">
    <cfRule type="duplicateValues" dxfId="137" priority="33"/>
  </conditionalFormatting>
  <conditionalFormatting sqref="A1453 A1455:A1458">
    <cfRule type="duplicateValues" dxfId="136" priority="32"/>
  </conditionalFormatting>
  <conditionalFormatting sqref="A1454">
    <cfRule type="duplicateValues" dxfId="135" priority="18"/>
  </conditionalFormatting>
  <conditionalFormatting sqref="A1485">
    <cfRule type="duplicateValues" dxfId="134" priority="19"/>
  </conditionalFormatting>
  <conditionalFormatting sqref="A1503">
    <cfRule type="duplicateValues" dxfId="133" priority="27"/>
  </conditionalFormatting>
  <conditionalFormatting sqref="A1558">
    <cfRule type="duplicateValues" dxfId="132" priority="6"/>
  </conditionalFormatting>
  <conditionalFormatting sqref="A1604:A1605">
    <cfRule type="duplicateValues" dxfId="131" priority="12"/>
  </conditionalFormatting>
  <conditionalFormatting sqref="A1606:A1607">
    <cfRule type="duplicateValues" dxfId="130" priority="11"/>
  </conditionalFormatting>
  <conditionalFormatting sqref="A1674">
    <cfRule type="duplicateValues" dxfId="129" priority="23"/>
  </conditionalFormatting>
  <conditionalFormatting sqref="A2075">
    <cfRule type="duplicateValues" dxfId="128" priority="2"/>
  </conditionalFormatting>
  <conditionalFormatting sqref="A2296">
    <cfRule type="duplicateValues" dxfId="127" priority="26"/>
  </conditionalFormatting>
  <conditionalFormatting sqref="A2297:A2353 A2355:A2503 A1448 A821:A1399 A1459:A1484 A1504:A1557 A1608:A1673 A1915:A2074 A1675:A1913 A1486:A1502 A789:A819 A3 A5:A8 A10:A41 A43 A45:A786 A1401:A1409 A1559:A1602 A2076:A2295">
    <cfRule type="duplicateValues" dxfId="126" priority="63"/>
  </conditionalFormatting>
  <conditionalFormatting sqref="A2354">
    <cfRule type="duplicateValues" dxfId="125" priority="14"/>
  </conditionalFormatting>
  <conditionalFormatting sqref="A2570:A2572">
    <cfRule type="duplicateValues" dxfId="124" priority="3"/>
  </conditionalFormatting>
  <conditionalFormatting sqref="A2682">
    <cfRule type="duplicateValues" dxfId="123" priority="4"/>
  </conditionalFormatting>
  <conditionalFormatting sqref="A2705">
    <cfRule type="duplicateValues" dxfId="122" priority="61"/>
  </conditionalFormatting>
  <conditionalFormatting sqref="A2706 A2504:A2569 A2683:A2704 A2573:A2681">
    <cfRule type="duplicateValues" dxfId="121" priority="62"/>
  </conditionalFormatting>
  <conditionalFormatting sqref="A2796">
    <cfRule type="duplicateValues" dxfId="120" priority="24"/>
  </conditionalFormatting>
  <conditionalFormatting sqref="A2797:A2835 A2707:A2795">
    <cfRule type="duplicateValues" dxfId="119" priority="25"/>
  </conditionalFormatting>
  <conditionalFormatting sqref="A2836">
    <cfRule type="duplicateValues" dxfId="118" priority="60"/>
  </conditionalFormatting>
  <conditionalFormatting sqref="A2837">
    <cfRule type="duplicateValues" dxfId="117" priority="59"/>
  </conditionalFormatting>
  <conditionalFormatting sqref="A2838">
    <cfRule type="duplicateValues" dxfId="116" priority="58"/>
  </conditionalFormatting>
  <conditionalFormatting sqref="A2839:A2840">
    <cfRule type="duplicateValues" dxfId="115" priority="57"/>
  </conditionalFormatting>
  <conditionalFormatting sqref="A2841">
    <cfRule type="duplicateValues" dxfId="114" priority="56"/>
  </conditionalFormatting>
  <conditionalFormatting sqref="A2842">
    <cfRule type="duplicateValues" dxfId="113" priority="55"/>
  </conditionalFormatting>
  <conditionalFormatting sqref="A2843">
    <cfRule type="duplicateValues" dxfId="112" priority="54"/>
  </conditionalFormatting>
  <conditionalFormatting sqref="A2844">
    <cfRule type="duplicateValues" dxfId="111" priority="53"/>
  </conditionalFormatting>
  <conditionalFormatting sqref="A2845">
    <cfRule type="duplicateValues" dxfId="110" priority="52"/>
  </conditionalFormatting>
  <conditionalFormatting sqref="A2846">
    <cfRule type="duplicateValues" dxfId="109" priority="51"/>
  </conditionalFormatting>
  <conditionalFormatting sqref="A2847">
    <cfRule type="duplicateValues" dxfId="108" priority="50"/>
  </conditionalFormatting>
  <conditionalFormatting sqref="A2848">
    <cfRule type="duplicateValues" dxfId="107" priority="48"/>
  </conditionalFormatting>
  <conditionalFormatting sqref="A2849">
    <cfRule type="duplicateValues" dxfId="106" priority="47"/>
  </conditionalFormatting>
  <conditionalFormatting sqref="A2850:A2851">
    <cfRule type="duplicateValues" dxfId="105" priority="31"/>
  </conditionalFormatting>
  <conditionalFormatting sqref="A2852">
    <cfRule type="duplicateValues" dxfId="104" priority="46"/>
  </conditionalFormatting>
  <conditionalFormatting sqref="A2853">
    <cfRule type="duplicateValues" dxfId="103" priority="45"/>
  </conditionalFormatting>
  <conditionalFormatting sqref="A2854">
    <cfRule type="duplicateValues" dxfId="102" priority="44"/>
  </conditionalFormatting>
  <conditionalFormatting sqref="A2855">
    <cfRule type="duplicateValues" dxfId="101" priority="43"/>
  </conditionalFormatting>
  <conditionalFormatting sqref="A2856:A2858">
    <cfRule type="duplicateValues" dxfId="100" priority="30"/>
  </conditionalFormatting>
  <conditionalFormatting sqref="A2859">
    <cfRule type="duplicateValues" dxfId="99" priority="42"/>
  </conditionalFormatting>
  <conditionalFormatting sqref="A2860:A2861">
    <cfRule type="duplicateValues" dxfId="98" priority="29"/>
  </conditionalFormatting>
  <conditionalFormatting sqref="A2862">
    <cfRule type="duplicateValues" dxfId="97" priority="41"/>
  </conditionalFormatting>
  <conditionalFormatting sqref="A2863">
    <cfRule type="duplicateValues" dxfId="96" priority="40"/>
  </conditionalFormatting>
  <conditionalFormatting sqref="A2864:A2875">
    <cfRule type="duplicateValues" dxfId="95" priority="22"/>
  </conditionalFormatting>
  <conditionalFormatting sqref="A2876:A3074">
    <cfRule type="duplicateValues" dxfId="94" priority="21"/>
  </conditionalFormatting>
  <conditionalFormatting sqref="A3075">
    <cfRule type="duplicateValues" dxfId="93" priority="20"/>
  </conditionalFormatting>
  <conditionalFormatting sqref="A3076:A3100">
    <cfRule type="duplicateValues" dxfId="92" priority="16"/>
  </conditionalFormatting>
  <conditionalFormatting sqref="A3101">
    <cfRule type="duplicateValues" dxfId="91" priority="15"/>
  </conditionalFormatting>
  <conditionalFormatting sqref="A3102:A3103">
    <cfRule type="duplicateValues" dxfId="90" priority="5"/>
  </conditionalFormatting>
  <conditionalFormatting sqref="A3104">
    <cfRule type="duplicateValues" dxfId="89" priority="1"/>
  </conditionalFormatting>
  <conditionalFormatting sqref="C165:C170">
    <cfRule type="duplicateValues" dxfId="88" priority="104" stopIfTrue="1"/>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ورقة6" filterMode="1"/>
  <dimension ref="A1:AS3120"/>
  <sheetViews>
    <sheetView rightToLeft="1" workbookViewId="0">
      <pane xSplit="2" ySplit="1" topLeftCell="C44" activePane="bottomRight" state="frozen"/>
      <selection pane="topRight" activeCell="C1" sqref="C1"/>
      <selection pane="bottomLeft" activeCell="A2" sqref="A2"/>
      <selection pane="bottomRight" activeCell="C3120" sqref="C3120:AP3120"/>
    </sheetView>
  </sheetViews>
  <sheetFormatPr defaultColWidth="9" defaultRowHeight="14.25" x14ac:dyDescent="0.2"/>
  <cols>
    <col min="1" max="1" width="9" style="53"/>
    <col min="2" max="2" width="9" style="53" customWidth="1"/>
    <col min="3" max="42" width="9" style="53"/>
    <col min="43" max="43" width="38.75" style="53" bestFit="1" customWidth="1"/>
    <col min="44" max="44" width="9" style="53"/>
    <col min="45" max="45" width="20.625" style="53" bestFit="1" customWidth="1"/>
    <col min="46" max="16384" width="9" style="53"/>
  </cols>
  <sheetData>
    <row r="1" spans="1:45" x14ac:dyDescent="0.2">
      <c r="C1" s="53">
        <v>100</v>
      </c>
      <c r="D1" s="53">
        <v>110</v>
      </c>
      <c r="E1" s="53">
        <v>120</v>
      </c>
      <c r="F1" s="53">
        <v>130</v>
      </c>
      <c r="G1" s="53">
        <v>140</v>
      </c>
      <c r="H1" s="53">
        <v>150</v>
      </c>
      <c r="I1" s="53">
        <v>160</v>
      </c>
      <c r="J1" s="53">
        <v>170</v>
      </c>
      <c r="K1" s="53">
        <v>180</v>
      </c>
      <c r="L1" s="53">
        <v>190</v>
      </c>
      <c r="M1" s="53">
        <v>200</v>
      </c>
      <c r="N1" s="53">
        <v>210</v>
      </c>
      <c r="O1" s="53">
        <v>220</v>
      </c>
      <c r="P1" s="53">
        <v>230</v>
      </c>
      <c r="Q1" s="53">
        <v>240</v>
      </c>
      <c r="R1" s="53">
        <v>250</v>
      </c>
      <c r="S1" s="53">
        <v>260</v>
      </c>
      <c r="T1" s="53">
        <v>270</v>
      </c>
      <c r="U1" s="53">
        <v>280</v>
      </c>
      <c r="V1" s="53">
        <v>290</v>
      </c>
      <c r="W1" s="53">
        <v>300</v>
      </c>
      <c r="X1" s="53">
        <v>310</v>
      </c>
      <c r="Y1" s="53">
        <v>320</v>
      </c>
      <c r="Z1" s="53">
        <v>330</v>
      </c>
      <c r="AA1" s="53">
        <v>340</v>
      </c>
      <c r="AB1" s="53">
        <v>350</v>
      </c>
      <c r="AC1" s="53">
        <v>360</v>
      </c>
      <c r="AD1" s="53">
        <v>370</v>
      </c>
      <c r="AE1" s="53">
        <v>380</v>
      </c>
      <c r="AF1" s="53">
        <v>390</v>
      </c>
      <c r="AG1" s="53">
        <v>400</v>
      </c>
      <c r="AH1" s="53">
        <v>410</v>
      </c>
      <c r="AI1" s="53">
        <v>420</v>
      </c>
      <c r="AJ1" s="53">
        <v>430</v>
      </c>
      <c r="AK1" s="53">
        <v>440</v>
      </c>
      <c r="AL1" s="53">
        <v>450</v>
      </c>
      <c r="AM1" s="53">
        <v>460</v>
      </c>
      <c r="AN1" s="53">
        <v>470</v>
      </c>
      <c r="AO1" s="53">
        <v>480</v>
      </c>
      <c r="AP1" s="53">
        <v>490</v>
      </c>
    </row>
    <row r="2" spans="1:45" ht="18.75" hidden="1" x14ac:dyDescent="0.45">
      <c r="A2" s="248">
        <v>200371</v>
      </c>
      <c r="B2" s="249" t="s">
        <v>609</v>
      </c>
      <c r="C2" t="s">
        <v>849</v>
      </c>
      <c r="D2" t="s">
        <v>849</v>
      </c>
      <c r="E2" t="s">
        <v>849</v>
      </c>
      <c r="F2" t="s">
        <v>849</v>
      </c>
      <c r="G2" t="s">
        <v>849</v>
      </c>
      <c r="H2" t="s">
        <v>849</v>
      </c>
      <c r="I2" t="s">
        <v>849</v>
      </c>
      <c r="J2" t="s">
        <v>849</v>
      </c>
      <c r="K2" t="s">
        <v>849</v>
      </c>
      <c r="L2" t="s">
        <v>849</v>
      </c>
      <c r="M2" s="250" t="s">
        <v>849</v>
      </c>
      <c r="N2" t="s">
        <v>849</v>
      </c>
      <c r="O2" t="s">
        <v>849</v>
      </c>
      <c r="P2" t="s">
        <v>849</v>
      </c>
      <c r="Q2" t="s">
        <v>849</v>
      </c>
      <c r="R2" t="s">
        <v>849</v>
      </c>
      <c r="S2" t="s">
        <v>849</v>
      </c>
      <c r="T2" t="s">
        <v>849</v>
      </c>
      <c r="U2" t="s">
        <v>849</v>
      </c>
      <c r="V2" t="s">
        <v>849</v>
      </c>
      <c r="W2" t="s">
        <v>849</v>
      </c>
      <c r="X2" s="250" t="s">
        <v>849</v>
      </c>
      <c r="Y2" t="s">
        <v>849</v>
      </c>
      <c r="Z2" t="s">
        <v>849</v>
      </c>
      <c r="AA2" t="s">
        <v>849</v>
      </c>
      <c r="AB2" t="s">
        <v>849</v>
      </c>
      <c r="AC2" t="s">
        <v>849</v>
      </c>
      <c r="AD2" t="s">
        <v>849</v>
      </c>
      <c r="AE2" t="s">
        <v>849</v>
      </c>
      <c r="AF2" t="s">
        <v>849</v>
      </c>
      <c r="AG2" t="s">
        <v>849</v>
      </c>
      <c r="AH2" t="s">
        <v>849</v>
      </c>
      <c r="AI2" t="s">
        <v>849</v>
      </c>
      <c r="AJ2" t="s">
        <v>849</v>
      </c>
      <c r="AK2" t="s">
        <v>849</v>
      </c>
      <c r="AL2" t="s">
        <v>849</v>
      </c>
      <c r="AM2" t="s">
        <v>849</v>
      </c>
      <c r="AN2" t="s">
        <v>849</v>
      </c>
      <c r="AO2" t="s">
        <v>849</v>
      </c>
      <c r="AP2" t="s">
        <v>849</v>
      </c>
      <c r="AQ2"/>
      <c r="AR2" t="s">
        <v>2160</v>
      </c>
      <c r="AS2" t="s">
        <v>2160</v>
      </c>
    </row>
    <row r="3" spans="1:45" ht="18.75" hidden="1" x14ac:dyDescent="0.45">
      <c r="A3" s="248">
        <v>200898</v>
      </c>
      <c r="B3" s="249" t="s">
        <v>609</v>
      </c>
      <c r="C3" t="s">
        <v>849</v>
      </c>
      <c r="D3" t="s">
        <v>849</v>
      </c>
      <c r="E3" t="s">
        <v>849</v>
      </c>
      <c r="F3" t="s">
        <v>849</v>
      </c>
      <c r="G3" t="s">
        <v>849</v>
      </c>
      <c r="H3" t="s">
        <v>849</v>
      </c>
      <c r="I3" t="s">
        <v>849</v>
      </c>
      <c r="J3" t="s">
        <v>849</v>
      </c>
      <c r="K3" t="s">
        <v>849</v>
      </c>
      <c r="L3" t="s">
        <v>849</v>
      </c>
      <c r="M3" s="250" t="s">
        <v>849</v>
      </c>
      <c r="N3" t="s">
        <v>849</v>
      </c>
      <c r="O3" t="s">
        <v>849</v>
      </c>
      <c r="P3" t="s">
        <v>849</v>
      </c>
      <c r="Q3" t="s">
        <v>849</v>
      </c>
      <c r="R3" t="s">
        <v>849</v>
      </c>
      <c r="S3" t="s">
        <v>849</v>
      </c>
      <c r="T3" t="s">
        <v>849</v>
      </c>
      <c r="U3" t="s">
        <v>849</v>
      </c>
      <c r="V3" t="s">
        <v>849</v>
      </c>
      <c r="W3" t="s">
        <v>849</v>
      </c>
      <c r="X3" s="250" t="s">
        <v>849</v>
      </c>
      <c r="Y3" t="s">
        <v>849</v>
      </c>
      <c r="Z3" t="s">
        <v>849</v>
      </c>
      <c r="AA3" t="s">
        <v>849</v>
      </c>
      <c r="AB3" t="s">
        <v>849</v>
      </c>
      <c r="AC3" t="s">
        <v>849</v>
      </c>
      <c r="AD3" t="s">
        <v>849</v>
      </c>
      <c r="AE3" t="s">
        <v>849</v>
      </c>
      <c r="AF3" t="s">
        <v>849</v>
      </c>
      <c r="AG3" t="s">
        <v>849</v>
      </c>
      <c r="AH3" t="s">
        <v>849</v>
      </c>
      <c r="AI3" t="s">
        <v>849</v>
      </c>
      <c r="AJ3" t="s">
        <v>849</v>
      </c>
      <c r="AK3" t="s">
        <v>849</v>
      </c>
      <c r="AL3" t="s">
        <v>849</v>
      </c>
      <c r="AM3" t="s">
        <v>849</v>
      </c>
      <c r="AN3" t="s">
        <v>849</v>
      </c>
      <c r="AO3" t="s">
        <v>849</v>
      </c>
      <c r="AP3" t="s">
        <v>849</v>
      </c>
      <c r="AQ3"/>
      <c r="AR3" t="s">
        <v>2160</v>
      </c>
      <c r="AS3" t="s">
        <v>2160</v>
      </c>
    </row>
    <row r="4" spans="1:45" ht="15" x14ac:dyDescent="0.25">
      <c r="A4" s="258">
        <v>200915</v>
      </c>
      <c r="B4" s="259" t="s">
        <v>61</v>
      </c>
      <c r="C4" s="260" t="s">
        <v>849</v>
      </c>
      <c r="D4" s="260" t="s">
        <v>849</v>
      </c>
      <c r="E4" s="260" t="s">
        <v>849</v>
      </c>
      <c r="F4" s="260" t="s">
        <v>849</v>
      </c>
      <c r="G4" s="260" t="s">
        <v>849</v>
      </c>
      <c r="H4" s="260" t="s">
        <v>849</v>
      </c>
      <c r="I4" s="260" t="s">
        <v>849</v>
      </c>
      <c r="J4" s="260" t="s">
        <v>849</v>
      </c>
      <c r="K4" s="260" t="s">
        <v>849</v>
      </c>
      <c r="L4" s="260" t="s">
        <v>849</v>
      </c>
      <c r="M4" s="260" t="s">
        <v>849</v>
      </c>
      <c r="N4" s="260" t="s">
        <v>849</v>
      </c>
      <c r="O4" s="260" t="s">
        <v>849</v>
      </c>
      <c r="P4" s="260" t="s">
        <v>849</v>
      </c>
      <c r="Q4" s="260" t="s">
        <v>849</v>
      </c>
      <c r="R4" s="260" t="s">
        <v>849</v>
      </c>
      <c r="S4" s="260" t="s">
        <v>849</v>
      </c>
      <c r="T4" s="260" t="s">
        <v>849</v>
      </c>
      <c r="U4" s="260" t="s">
        <v>849</v>
      </c>
      <c r="V4" s="260" t="s">
        <v>849</v>
      </c>
      <c r="W4" s="260" t="s">
        <v>849</v>
      </c>
      <c r="X4" s="260" t="s">
        <v>849</v>
      </c>
      <c r="Y4" s="260" t="s">
        <v>849</v>
      </c>
      <c r="Z4" s="260" t="s">
        <v>849</v>
      </c>
      <c r="AA4" s="260" t="s">
        <v>849</v>
      </c>
      <c r="AB4" s="260" t="s">
        <v>849</v>
      </c>
      <c r="AC4" s="260" t="s">
        <v>849</v>
      </c>
      <c r="AD4" s="260" t="s">
        <v>849</v>
      </c>
      <c r="AE4" s="260" t="s">
        <v>849</v>
      </c>
      <c r="AF4" s="260" t="s">
        <v>849</v>
      </c>
      <c r="AG4" s="260" t="s">
        <v>849</v>
      </c>
      <c r="AH4" s="260" t="s">
        <v>849</v>
      </c>
      <c r="AI4" s="260" t="s">
        <v>849</v>
      </c>
      <c r="AJ4" s="260" t="s">
        <v>849</v>
      </c>
      <c r="AK4" s="260" t="s">
        <v>849</v>
      </c>
      <c r="AL4" s="260" t="s">
        <v>849</v>
      </c>
      <c r="AM4" s="260" t="s">
        <v>849</v>
      </c>
      <c r="AN4" s="260" t="s">
        <v>849</v>
      </c>
      <c r="AO4" s="260" t="s">
        <v>849</v>
      </c>
      <c r="AP4" s="260" t="s">
        <v>849</v>
      </c>
      <c r="AQ4" s="260"/>
      <c r="AR4" t="e">
        <v>#N/A</v>
      </c>
      <c r="AS4">
        <v>3</v>
      </c>
    </row>
    <row r="5" spans="1:45" x14ac:dyDescent="0.2">
      <c r="A5" s="276">
        <v>201001</v>
      </c>
      <c r="B5" s="274" t="s">
        <v>61</v>
      </c>
      <c r="C5" s="53" t="s">
        <v>849</v>
      </c>
      <c r="D5" s="53" t="s">
        <v>849</v>
      </c>
      <c r="E5" s="53" t="s">
        <v>849</v>
      </c>
      <c r="F5" s="53" t="s">
        <v>849</v>
      </c>
      <c r="G5" s="53" t="s">
        <v>849</v>
      </c>
      <c r="H5" s="53" t="s">
        <v>849</v>
      </c>
      <c r="I5" s="53" t="s">
        <v>849</v>
      </c>
      <c r="J5" s="53" t="s">
        <v>849</v>
      </c>
      <c r="K5" s="53" t="s">
        <v>849</v>
      </c>
      <c r="L5" s="53" t="s">
        <v>849</v>
      </c>
      <c r="M5" s="53" t="s">
        <v>849</v>
      </c>
      <c r="N5" s="53" t="s">
        <v>849</v>
      </c>
      <c r="O5" s="53" t="s">
        <v>849</v>
      </c>
      <c r="P5" s="53" t="s">
        <v>849</v>
      </c>
      <c r="Q5" s="53" t="s">
        <v>849</v>
      </c>
      <c r="R5" s="53" t="s">
        <v>849</v>
      </c>
      <c r="S5" s="53" t="s">
        <v>849</v>
      </c>
      <c r="T5" s="53" t="s">
        <v>849</v>
      </c>
      <c r="U5" s="53" t="s">
        <v>849</v>
      </c>
      <c r="V5" s="53" t="s">
        <v>849</v>
      </c>
      <c r="W5" s="53" t="s">
        <v>849</v>
      </c>
      <c r="X5" s="53" t="s">
        <v>849</v>
      </c>
      <c r="Y5" s="53" t="s">
        <v>849</v>
      </c>
      <c r="Z5" s="53" t="s">
        <v>849</v>
      </c>
      <c r="AA5" s="53" t="s">
        <v>849</v>
      </c>
      <c r="AB5" s="53" t="s">
        <v>849</v>
      </c>
      <c r="AC5" s="53" t="s">
        <v>849</v>
      </c>
      <c r="AD5" s="53" t="s">
        <v>849</v>
      </c>
      <c r="AE5" s="53" t="s">
        <v>849</v>
      </c>
      <c r="AF5" s="53" t="s">
        <v>849</v>
      </c>
      <c r="AG5" s="53" t="s">
        <v>849</v>
      </c>
      <c r="AH5" s="53" t="s">
        <v>849</v>
      </c>
      <c r="AI5" s="53" t="s">
        <v>849</v>
      </c>
      <c r="AJ5" s="53" t="s">
        <v>849</v>
      </c>
      <c r="AK5" s="53" t="s">
        <v>849</v>
      </c>
      <c r="AL5" s="53" t="s">
        <v>849</v>
      </c>
      <c r="AM5" s="53" t="s">
        <v>849</v>
      </c>
      <c r="AN5" s="53" t="s">
        <v>849</v>
      </c>
      <c r="AO5" s="53" t="s">
        <v>849</v>
      </c>
      <c r="AP5" s="53" t="s">
        <v>849</v>
      </c>
    </row>
    <row r="6" spans="1:45" ht="18.75" hidden="1" x14ac:dyDescent="0.45">
      <c r="A6" s="248">
        <v>201003</v>
      </c>
      <c r="B6" s="249" t="e">
        <v>#N/A</v>
      </c>
      <c r="C6" t="s">
        <v>849</v>
      </c>
      <c r="D6" t="s">
        <v>849</v>
      </c>
      <c r="E6" t="s">
        <v>849</v>
      </c>
      <c r="F6" t="s">
        <v>849</v>
      </c>
      <c r="G6" t="s">
        <v>849</v>
      </c>
      <c r="H6" t="s">
        <v>849</v>
      </c>
      <c r="I6" t="s">
        <v>849</v>
      </c>
      <c r="J6" t="s">
        <v>849</v>
      </c>
      <c r="K6" t="s">
        <v>849</v>
      </c>
      <c r="L6" t="s">
        <v>849</v>
      </c>
      <c r="M6" s="250" t="s">
        <v>849</v>
      </c>
      <c r="N6" t="s">
        <v>849</v>
      </c>
      <c r="O6" t="s">
        <v>849</v>
      </c>
      <c r="P6" t="s">
        <v>849</v>
      </c>
      <c r="Q6" t="s">
        <v>849</v>
      </c>
      <c r="R6" t="s">
        <v>849</v>
      </c>
      <c r="S6" t="s">
        <v>849</v>
      </c>
      <c r="T6" t="s">
        <v>849</v>
      </c>
      <c r="U6" t="s">
        <v>849</v>
      </c>
      <c r="V6" t="s">
        <v>849</v>
      </c>
      <c r="W6" t="s">
        <v>849</v>
      </c>
      <c r="X6" s="250" t="s">
        <v>849</v>
      </c>
      <c r="Y6" t="s">
        <v>849</v>
      </c>
      <c r="Z6" t="s">
        <v>849</v>
      </c>
      <c r="AA6" t="s">
        <v>849</v>
      </c>
      <c r="AB6" t="s">
        <v>849</v>
      </c>
      <c r="AC6" t="s">
        <v>849</v>
      </c>
      <c r="AD6" t="s">
        <v>849</v>
      </c>
      <c r="AE6" t="s">
        <v>849</v>
      </c>
      <c r="AF6" t="s">
        <v>849</v>
      </c>
      <c r="AG6" t="s">
        <v>849</v>
      </c>
      <c r="AH6" t="s">
        <v>849</v>
      </c>
      <c r="AI6" t="s">
        <v>849</v>
      </c>
      <c r="AJ6" t="s">
        <v>849</v>
      </c>
      <c r="AK6" t="s">
        <v>849</v>
      </c>
      <c r="AL6" t="s">
        <v>849</v>
      </c>
      <c r="AM6" t="s">
        <v>849</v>
      </c>
      <c r="AN6" t="s">
        <v>849</v>
      </c>
      <c r="AO6" t="s">
        <v>849</v>
      </c>
      <c r="AP6" t="s">
        <v>849</v>
      </c>
      <c r="AQ6"/>
      <c r="AR6" t="e">
        <v>#N/A</v>
      </c>
      <c r="AS6" t="e">
        <v>#N/A</v>
      </c>
    </row>
    <row r="7" spans="1:45" ht="18.75" hidden="1" x14ac:dyDescent="0.45">
      <c r="A7" s="251">
        <v>201075</v>
      </c>
      <c r="B7" s="249" t="s">
        <v>609</v>
      </c>
      <c r="C7" t="s">
        <v>849</v>
      </c>
      <c r="D7" t="s">
        <v>849</v>
      </c>
      <c r="E7" t="s">
        <v>849</v>
      </c>
      <c r="F7" t="s">
        <v>849</v>
      </c>
      <c r="G7" t="s">
        <v>849</v>
      </c>
      <c r="H7" t="s">
        <v>849</v>
      </c>
      <c r="I7" t="s">
        <v>849</v>
      </c>
      <c r="J7" t="s">
        <v>849</v>
      </c>
      <c r="K7" t="s">
        <v>849</v>
      </c>
      <c r="L7" t="s">
        <v>849</v>
      </c>
      <c r="M7" s="250" t="s">
        <v>849</v>
      </c>
      <c r="N7" t="s">
        <v>849</v>
      </c>
      <c r="O7" t="s">
        <v>849</v>
      </c>
      <c r="P7" t="s">
        <v>849</v>
      </c>
      <c r="Q7" t="s">
        <v>849</v>
      </c>
      <c r="R7" t="s">
        <v>849</v>
      </c>
      <c r="S7" t="s">
        <v>849</v>
      </c>
      <c r="T7" t="s">
        <v>849</v>
      </c>
      <c r="U7" t="s">
        <v>849</v>
      </c>
      <c r="V7" t="s">
        <v>849</v>
      </c>
      <c r="W7" t="s">
        <v>849</v>
      </c>
      <c r="X7" s="250" t="s">
        <v>849</v>
      </c>
      <c r="Y7" t="s">
        <v>849</v>
      </c>
      <c r="Z7" t="s">
        <v>849</v>
      </c>
      <c r="AA7" t="s">
        <v>849</v>
      </c>
      <c r="AB7" t="s">
        <v>849</v>
      </c>
      <c r="AC7" t="s">
        <v>849</v>
      </c>
      <c r="AD7" t="s">
        <v>849</v>
      </c>
      <c r="AE7" t="s">
        <v>849</v>
      </c>
      <c r="AF7" t="s">
        <v>849</v>
      </c>
      <c r="AG7" t="s">
        <v>849</v>
      </c>
      <c r="AH7" t="s">
        <v>849</v>
      </c>
      <c r="AI7" t="s">
        <v>849</v>
      </c>
      <c r="AJ7" t="s">
        <v>849</v>
      </c>
      <c r="AK7" t="s">
        <v>849</v>
      </c>
      <c r="AL7" t="s">
        <v>849</v>
      </c>
      <c r="AM7" t="s">
        <v>849</v>
      </c>
      <c r="AN7" t="s">
        <v>849</v>
      </c>
      <c r="AO7" t="s">
        <v>849</v>
      </c>
      <c r="AP7" t="s">
        <v>849</v>
      </c>
      <c r="AQ7"/>
      <c r="AR7" t="s">
        <v>2160</v>
      </c>
      <c r="AS7" t="s">
        <v>2160</v>
      </c>
    </row>
    <row r="8" spans="1:45" ht="15" hidden="1" x14ac:dyDescent="0.25">
      <c r="A8" s="258">
        <v>201247</v>
      </c>
      <c r="B8" s="259" t="s">
        <v>456</v>
      </c>
      <c r="C8" s="260" t="s">
        <v>849</v>
      </c>
      <c r="D8" s="260" t="s">
        <v>849</v>
      </c>
      <c r="E8" s="260" t="s">
        <v>849</v>
      </c>
      <c r="F8" s="260" t="s">
        <v>849</v>
      </c>
      <c r="G8" s="260" t="s">
        <v>849</v>
      </c>
      <c r="H8" s="260" t="s">
        <v>849</v>
      </c>
      <c r="I8" s="260" t="s">
        <v>849</v>
      </c>
      <c r="J8" s="260" t="s">
        <v>849</v>
      </c>
      <c r="K8" s="260" t="s">
        <v>849</v>
      </c>
      <c r="L8" s="260" t="s">
        <v>849</v>
      </c>
      <c r="M8" s="260" t="s">
        <v>849</v>
      </c>
      <c r="N8" s="260" t="s">
        <v>849</v>
      </c>
      <c r="O8" s="260" t="s">
        <v>849</v>
      </c>
      <c r="P8" s="260" t="s">
        <v>849</v>
      </c>
      <c r="Q8" s="260" t="s">
        <v>849</v>
      </c>
      <c r="R8" s="260" t="s">
        <v>849</v>
      </c>
      <c r="S8" s="260" t="s">
        <v>849</v>
      </c>
      <c r="T8" s="260" t="s">
        <v>849</v>
      </c>
      <c r="U8" s="260" t="s">
        <v>849</v>
      </c>
      <c r="V8" s="260" t="s">
        <v>849</v>
      </c>
      <c r="W8" s="260" t="s">
        <v>849</v>
      </c>
      <c r="X8" s="260" t="s">
        <v>849</v>
      </c>
      <c r="Y8" s="260" t="s">
        <v>849</v>
      </c>
      <c r="Z8" s="260" t="s">
        <v>849</v>
      </c>
      <c r="AA8" s="260" t="s">
        <v>849</v>
      </c>
      <c r="AB8" s="260" t="s">
        <v>849</v>
      </c>
      <c r="AC8" s="260" t="s">
        <v>849</v>
      </c>
      <c r="AD8" s="260" t="s">
        <v>849</v>
      </c>
      <c r="AE8" s="260" t="s">
        <v>849</v>
      </c>
      <c r="AF8" s="260" t="s">
        <v>849</v>
      </c>
      <c r="AG8" s="260" t="s">
        <v>344</v>
      </c>
      <c r="AH8" s="260" t="s">
        <v>344</v>
      </c>
      <c r="AI8" s="260" t="s">
        <v>344</v>
      </c>
      <c r="AJ8" s="260" t="s">
        <v>344</v>
      </c>
      <c r="AK8" s="260" t="s">
        <v>344</v>
      </c>
      <c r="AL8" s="260" t="s">
        <v>344</v>
      </c>
      <c r="AM8" s="260" t="s">
        <v>344</v>
      </c>
      <c r="AN8" s="260" t="s">
        <v>344</v>
      </c>
      <c r="AO8" s="260" t="s">
        <v>344</v>
      </c>
      <c r="AP8" s="260" t="s">
        <v>344</v>
      </c>
      <c r="AQ8" s="260"/>
      <c r="AR8" t="e">
        <v>#N/A</v>
      </c>
      <c r="AS8" t="s">
        <v>2166</v>
      </c>
    </row>
    <row r="9" spans="1:45" ht="15" x14ac:dyDescent="0.25">
      <c r="A9" s="258">
        <v>201384</v>
      </c>
      <c r="B9" s="259" t="s">
        <v>61</v>
      </c>
      <c r="C9" s="260" t="s">
        <v>849</v>
      </c>
      <c r="D9" s="260" t="s">
        <v>849</v>
      </c>
      <c r="E9" s="260" t="s">
        <v>849</v>
      </c>
      <c r="F9" s="260" t="s">
        <v>849</v>
      </c>
      <c r="G9" s="260" t="s">
        <v>849</v>
      </c>
      <c r="H9" s="260" t="s">
        <v>849</v>
      </c>
      <c r="I9" s="260" t="s">
        <v>849</v>
      </c>
      <c r="J9" s="260" t="s">
        <v>849</v>
      </c>
      <c r="K9" s="260" t="s">
        <v>849</v>
      </c>
      <c r="L9" s="260" t="s">
        <v>849</v>
      </c>
      <c r="M9" s="260" t="s">
        <v>849</v>
      </c>
      <c r="N9" s="260" t="s">
        <v>849</v>
      </c>
      <c r="O9" s="260" t="s">
        <v>849</v>
      </c>
      <c r="P9" s="260" t="s">
        <v>849</v>
      </c>
      <c r="Q9" s="260" t="s">
        <v>849</v>
      </c>
      <c r="R9" s="260" t="s">
        <v>849</v>
      </c>
      <c r="S9" s="260" t="s">
        <v>849</v>
      </c>
      <c r="T9" s="260" t="s">
        <v>849</v>
      </c>
      <c r="U9" s="260" t="s">
        <v>849</v>
      </c>
      <c r="V9" s="260" t="s">
        <v>849</v>
      </c>
      <c r="W9" s="260" t="s">
        <v>849</v>
      </c>
      <c r="X9" s="260" t="s">
        <v>849</v>
      </c>
      <c r="Y9" s="260" t="s">
        <v>849</v>
      </c>
      <c r="Z9" s="260" t="s">
        <v>849</v>
      </c>
      <c r="AA9" s="260" t="s">
        <v>849</v>
      </c>
      <c r="AB9" s="260" t="s">
        <v>849</v>
      </c>
      <c r="AC9" s="260" t="s">
        <v>849</v>
      </c>
      <c r="AD9" s="260" t="s">
        <v>849</v>
      </c>
      <c r="AE9" s="260" t="s">
        <v>849</v>
      </c>
      <c r="AF9" s="260" t="s">
        <v>849</v>
      </c>
      <c r="AG9" s="260" t="s">
        <v>849</v>
      </c>
      <c r="AH9" s="260" t="s">
        <v>849</v>
      </c>
      <c r="AI9" s="260" t="s">
        <v>849</v>
      </c>
      <c r="AJ9" s="260" t="s">
        <v>849</v>
      </c>
      <c r="AK9" s="260" t="s">
        <v>849</v>
      </c>
      <c r="AL9" s="260" t="s">
        <v>849</v>
      </c>
      <c r="AM9" s="260" t="s">
        <v>849</v>
      </c>
      <c r="AN9" s="260" t="s">
        <v>849</v>
      </c>
      <c r="AO9" s="260" t="s">
        <v>849</v>
      </c>
      <c r="AP9" s="260" t="s">
        <v>849</v>
      </c>
      <c r="AQ9" s="260"/>
      <c r="AR9" t="e">
        <v>#N/A</v>
      </c>
      <c r="AS9" t="s">
        <v>2160</v>
      </c>
    </row>
    <row r="10" spans="1:45" ht="18.75" x14ac:dyDescent="0.45">
      <c r="A10" s="248">
        <v>201397</v>
      </c>
      <c r="B10" s="249" t="s">
        <v>61</v>
      </c>
      <c r="C10" t="s">
        <v>849</v>
      </c>
      <c r="D10" t="s">
        <v>849</v>
      </c>
      <c r="E10" t="s">
        <v>849</v>
      </c>
      <c r="F10" t="s">
        <v>849</v>
      </c>
      <c r="G10" t="s">
        <v>849</v>
      </c>
      <c r="H10" t="s">
        <v>849</v>
      </c>
      <c r="I10" t="s">
        <v>849</v>
      </c>
      <c r="J10" t="s">
        <v>849</v>
      </c>
      <c r="K10" t="s">
        <v>849</v>
      </c>
      <c r="L10" t="s">
        <v>849</v>
      </c>
      <c r="M10" s="250" t="s">
        <v>849</v>
      </c>
      <c r="N10" t="s">
        <v>849</v>
      </c>
      <c r="O10" t="s">
        <v>849</v>
      </c>
      <c r="P10" t="s">
        <v>849</v>
      </c>
      <c r="Q10" t="s">
        <v>849</v>
      </c>
      <c r="R10" t="s">
        <v>849</v>
      </c>
      <c r="S10" t="s">
        <v>849</v>
      </c>
      <c r="T10" t="s">
        <v>849</v>
      </c>
      <c r="U10" t="s">
        <v>849</v>
      </c>
      <c r="V10" t="s">
        <v>849</v>
      </c>
      <c r="W10" t="s">
        <v>849</v>
      </c>
      <c r="X10" s="250" t="s">
        <v>849</v>
      </c>
      <c r="Y10" t="s">
        <v>849</v>
      </c>
      <c r="Z10" t="s">
        <v>849</v>
      </c>
      <c r="AA10" t="s">
        <v>849</v>
      </c>
      <c r="AB10" t="s">
        <v>849</v>
      </c>
      <c r="AC10" t="s">
        <v>849</v>
      </c>
      <c r="AD10" t="s">
        <v>849</v>
      </c>
      <c r="AE10" t="s">
        <v>849</v>
      </c>
      <c r="AF10" t="s">
        <v>849</v>
      </c>
      <c r="AG10" t="s">
        <v>849</v>
      </c>
      <c r="AH10" t="s">
        <v>849</v>
      </c>
      <c r="AI10" t="s">
        <v>849</v>
      </c>
      <c r="AJ10" t="s">
        <v>849</v>
      </c>
      <c r="AK10" t="s">
        <v>849</v>
      </c>
      <c r="AL10" t="s">
        <v>849</v>
      </c>
      <c r="AM10" t="s">
        <v>849</v>
      </c>
      <c r="AN10" t="s">
        <v>849</v>
      </c>
      <c r="AO10" t="s">
        <v>849</v>
      </c>
      <c r="AP10" t="s">
        <v>849</v>
      </c>
      <c r="AQ10"/>
      <c r="AR10" t="s">
        <v>2161</v>
      </c>
      <c r="AS10" t="s">
        <v>2177</v>
      </c>
    </row>
    <row r="11" spans="1:45" ht="18.75" x14ac:dyDescent="0.45">
      <c r="A11" s="252">
        <v>201449</v>
      </c>
      <c r="B11" s="249" t="s">
        <v>61</v>
      </c>
      <c r="C11" t="s">
        <v>849</v>
      </c>
      <c r="D11" t="s">
        <v>849</v>
      </c>
      <c r="E11" t="s">
        <v>849</v>
      </c>
      <c r="F11" t="s">
        <v>849</v>
      </c>
      <c r="G11" t="s">
        <v>849</v>
      </c>
      <c r="H11" t="s">
        <v>849</v>
      </c>
      <c r="I11" t="s">
        <v>849</v>
      </c>
      <c r="J11" t="s">
        <v>849</v>
      </c>
      <c r="K11" t="s">
        <v>849</v>
      </c>
      <c r="L11" t="s">
        <v>849</v>
      </c>
      <c r="M11" s="250" t="s">
        <v>849</v>
      </c>
      <c r="N11" t="s">
        <v>849</v>
      </c>
      <c r="O11" t="s">
        <v>849</v>
      </c>
      <c r="P11" t="s">
        <v>849</v>
      </c>
      <c r="Q11" t="s">
        <v>849</v>
      </c>
      <c r="R11" t="s">
        <v>849</v>
      </c>
      <c r="S11" t="s">
        <v>849</v>
      </c>
      <c r="T11" t="s">
        <v>849</v>
      </c>
      <c r="U11" t="s">
        <v>849</v>
      </c>
      <c r="V11" t="s">
        <v>849</v>
      </c>
      <c r="W11" t="s">
        <v>849</v>
      </c>
      <c r="X11" s="250" t="s">
        <v>849</v>
      </c>
      <c r="Y11" t="s">
        <v>849</v>
      </c>
      <c r="Z11" t="s">
        <v>849</v>
      </c>
      <c r="AA11" t="s">
        <v>849</v>
      </c>
      <c r="AB11" t="s">
        <v>849</v>
      </c>
      <c r="AC11" t="s">
        <v>849</v>
      </c>
      <c r="AD11" t="s">
        <v>849</v>
      </c>
      <c r="AE11" t="s">
        <v>849</v>
      </c>
      <c r="AF11" t="s">
        <v>849</v>
      </c>
      <c r="AG11" t="s">
        <v>849</v>
      </c>
      <c r="AH11" t="s">
        <v>849</v>
      </c>
      <c r="AI11" t="s">
        <v>849</v>
      </c>
      <c r="AJ11" t="s">
        <v>849</v>
      </c>
      <c r="AK11" t="s">
        <v>849</v>
      </c>
      <c r="AL11" t="s">
        <v>849</v>
      </c>
      <c r="AM11" t="s">
        <v>849</v>
      </c>
      <c r="AN11" t="s">
        <v>849</v>
      </c>
      <c r="AO11" t="s">
        <v>849</v>
      </c>
      <c r="AP11" t="s">
        <v>849</v>
      </c>
      <c r="AQ11"/>
      <c r="AR11" t="s">
        <v>2162</v>
      </c>
      <c r="AS11" t="s">
        <v>2162</v>
      </c>
    </row>
    <row r="12" spans="1:45" ht="18.75" hidden="1" x14ac:dyDescent="0.45">
      <c r="A12" s="248">
        <v>201455</v>
      </c>
      <c r="B12" s="249" t="s">
        <v>609</v>
      </c>
      <c r="C12" t="s">
        <v>849</v>
      </c>
      <c r="D12" t="s">
        <v>849</v>
      </c>
      <c r="E12" t="s">
        <v>849</v>
      </c>
      <c r="F12" t="s">
        <v>849</v>
      </c>
      <c r="G12" t="s">
        <v>849</v>
      </c>
      <c r="H12" t="s">
        <v>849</v>
      </c>
      <c r="I12" t="s">
        <v>849</v>
      </c>
      <c r="J12" t="s">
        <v>849</v>
      </c>
      <c r="K12" t="s">
        <v>849</v>
      </c>
      <c r="L12" t="s">
        <v>849</v>
      </c>
      <c r="M12" s="250" t="s">
        <v>849</v>
      </c>
      <c r="N12" t="s">
        <v>849</v>
      </c>
      <c r="O12" t="s">
        <v>849</v>
      </c>
      <c r="P12" t="s">
        <v>849</v>
      </c>
      <c r="Q12" t="s">
        <v>849</v>
      </c>
      <c r="R12" t="s">
        <v>849</v>
      </c>
      <c r="S12" t="s">
        <v>849</v>
      </c>
      <c r="T12" t="s">
        <v>849</v>
      </c>
      <c r="U12" t="s">
        <v>849</v>
      </c>
      <c r="V12" t="s">
        <v>849</v>
      </c>
      <c r="W12" t="s">
        <v>849</v>
      </c>
      <c r="X12" s="250" t="s">
        <v>849</v>
      </c>
      <c r="Y12" t="s">
        <v>849</v>
      </c>
      <c r="Z12" t="s">
        <v>849</v>
      </c>
      <c r="AA12" t="s">
        <v>849</v>
      </c>
      <c r="AB12" t="s">
        <v>849</v>
      </c>
      <c r="AC12" t="s">
        <v>849</v>
      </c>
      <c r="AD12" t="s">
        <v>849</v>
      </c>
      <c r="AE12" t="s">
        <v>849</v>
      </c>
      <c r="AF12" t="s">
        <v>849</v>
      </c>
      <c r="AG12" t="s">
        <v>849</v>
      </c>
      <c r="AH12" t="s">
        <v>849</v>
      </c>
      <c r="AI12" t="s">
        <v>849</v>
      </c>
      <c r="AJ12" t="s">
        <v>849</v>
      </c>
      <c r="AK12" t="s">
        <v>849</v>
      </c>
      <c r="AL12" t="s">
        <v>849</v>
      </c>
      <c r="AM12" t="s">
        <v>849</v>
      </c>
      <c r="AN12" t="s">
        <v>849</v>
      </c>
      <c r="AO12" t="s">
        <v>849</v>
      </c>
      <c r="AP12" t="s">
        <v>849</v>
      </c>
      <c r="AQ12"/>
      <c r="AR12" t="s">
        <v>2160</v>
      </c>
      <c r="AS12" t="s">
        <v>2160</v>
      </c>
    </row>
    <row r="13" spans="1:45" ht="18.75" x14ac:dyDescent="0.45">
      <c r="A13" s="248">
        <v>201468</v>
      </c>
      <c r="B13" s="249" t="s">
        <v>61</v>
      </c>
      <c r="C13" t="s">
        <v>849</v>
      </c>
      <c r="D13" t="s">
        <v>849</v>
      </c>
      <c r="E13" t="s">
        <v>849</v>
      </c>
      <c r="F13" t="s">
        <v>849</v>
      </c>
      <c r="G13" t="s">
        <v>849</v>
      </c>
      <c r="H13" t="s">
        <v>849</v>
      </c>
      <c r="I13" t="s">
        <v>849</v>
      </c>
      <c r="J13" t="s">
        <v>849</v>
      </c>
      <c r="K13" t="s">
        <v>849</v>
      </c>
      <c r="L13" t="s">
        <v>849</v>
      </c>
      <c r="M13" s="250" t="s">
        <v>849</v>
      </c>
      <c r="N13" t="s">
        <v>849</v>
      </c>
      <c r="O13" t="s">
        <v>849</v>
      </c>
      <c r="P13" t="s">
        <v>849</v>
      </c>
      <c r="Q13" t="s">
        <v>849</v>
      </c>
      <c r="R13" t="s">
        <v>849</v>
      </c>
      <c r="S13" t="s">
        <v>849</v>
      </c>
      <c r="T13" t="s">
        <v>849</v>
      </c>
      <c r="U13" t="s">
        <v>849</v>
      </c>
      <c r="V13" t="s">
        <v>849</v>
      </c>
      <c r="W13" t="s">
        <v>849</v>
      </c>
      <c r="X13" s="250" t="s">
        <v>849</v>
      </c>
      <c r="Y13" t="s">
        <v>849</v>
      </c>
      <c r="Z13" t="s">
        <v>849</v>
      </c>
      <c r="AA13" t="s">
        <v>849</v>
      </c>
      <c r="AB13" t="s">
        <v>849</v>
      </c>
      <c r="AC13" t="s">
        <v>849</v>
      </c>
      <c r="AD13" t="s">
        <v>849</v>
      </c>
      <c r="AE13" t="s">
        <v>849</v>
      </c>
      <c r="AF13" t="s">
        <v>849</v>
      </c>
      <c r="AG13" t="s">
        <v>849</v>
      </c>
      <c r="AH13" t="s">
        <v>849</v>
      </c>
      <c r="AI13" t="s">
        <v>849</v>
      </c>
      <c r="AJ13" t="s">
        <v>849</v>
      </c>
      <c r="AK13" t="s">
        <v>849</v>
      </c>
      <c r="AL13" t="s">
        <v>849</v>
      </c>
      <c r="AM13" t="s">
        <v>849</v>
      </c>
      <c r="AN13" t="s">
        <v>849</v>
      </c>
      <c r="AO13" t="s">
        <v>849</v>
      </c>
      <c r="AP13" t="s">
        <v>849</v>
      </c>
      <c r="AQ13"/>
      <c r="AR13" t="s">
        <v>2163</v>
      </c>
      <c r="AS13" t="s">
        <v>2163</v>
      </c>
    </row>
    <row r="14" spans="1:45" ht="18.75" hidden="1" x14ac:dyDescent="0.45">
      <c r="A14" s="252">
        <v>201499</v>
      </c>
      <c r="B14" s="249" t="s">
        <v>456</v>
      </c>
      <c r="C14" t="s">
        <v>849</v>
      </c>
      <c r="D14" t="s">
        <v>849</v>
      </c>
      <c r="E14" t="s">
        <v>849</v>
      </c>
      <c r="F14" t="s">
        <v>849</v>
      </c>
      <c r="G14" t="s">
        <v>849</v>
      </c>
      <c r="H14" t="s">
        <v>849</v>
      </c>
      <c r="I14" t="s">
        <v>849</v>
      </c>
      <c r="J14" t="s">
        <v>849</v>
      </c>
      <c r="K14" t="s">
        <v>849</v>
      </c>
      <c r="L14" t="s">
        <v>849</v>
      </c>
      <c r="M14" s="250" t="s">
        <v>849</v>
      </c>
      <c r="N14" t="s">
        <v>849</v>
      </c>
      <c r="O14" t="s">
        <v>849</v>
      </c>
      <c r="P14" t="s">
        <v>849</v>
      </c>
      <c r="Q14" t="s">
        <v>849</v>
      </c>
      <c r="R14" t="s">
        <v>849</v>
      </c>
      <c r="S14" t="s">
        <v>849</v>
      </c>
      <c r="T14" t="s">
        <v>849</v>
      </c>
      <c r="U14" t="s">
        <v>849</v>
      </c>
      <c r="V14" t="s">
        <v>849</v>
      </c>
      <c r="W14" t="s">
        <v>849</v>
      </c>
      <c r="X14" s="250" t="s">
        <v>849</v>
      </c>
      <c r="Y14" t="s">
        <v>849</v>
      </c>
      <c r="Z14" t="s">
        <v>849</v>
      </c>
      <c r="AA14" t="s">
        <v>849</v>
      </c>
      <c r="AB14" t="s">
        <v>849</v>
      </c>
      <c r="AC14" t="s">
        <v>849</v>
      </c>
      <c r="AD14" t="s">
        <v>849</v>
      </c>
      <c r="AE14" t="s">
        <v>849</v>
      </c>
      <c r="AF14" t="s">
        <v>849</v>
      </c>
      <c r="AG14" t="s">
        <v>344</v>
      </c>
      <c r="AH14" t="s">
        <v>344</v>
      </c>
      <c r="AI14" t="s">
        <v>344</v>
      </c>
      <c r="AJ14" t="s">
        <v>344</v>
      </c>
      <c r="AK14" t="s">
        <v>344</v>
      </c>
      <c r="AL14" t="s">
        <v>344</v>
      </c>
      <c r="AM14" t="s">
        <v>344</v>
      </c>
      <c r="AN14" t="s">
        <v>344</v>
      </c>
      <c r="AO14" t="s">
        <v>344</v>
      </c>
      <c r="AP14" t="s">
        <v>344</v>
      </c>
      <c r="AQ14"/>
      <c r="AR14" t="s">
        <v>2164</v>
      </c>
      <c r="AS14" t="s">
        <v>2164</v>
      </c>
    </row>
    <row r="15" spans="1:45" ht="18.75" x14ac:dyDescent="0.45">
      <c r="A15" s="248">
        <v>201537</v>
      </c>
      <c r="B15" s="249" t="s">
        <v>61</v>
      </c>
      <c r="C15" t="s">
        <v>205</v>
      </c>
      <c r="D15" t="s">
        <v>207</v>
      </c>
      <c r="E15" t="s">
        <v>205</v>
      </c>
      <c r="F15" t="s">
        <v>205</v>
      </c>
      <c r="G15" t="s">
        <v>205</v>
      </c>
      <c r="H15" t="s">
        <v>205</v>
      </c>
      <c r="I15" t="s">
        <v>205</v>
      </c>
      <c r="J15" t="s">
        <v>205</v>
      </c>
      <c r="K15" t="s">
        <v>205</v>
      </c>
      <c r="L15" t="s">
        <v>207</v>
      </c>
      <c r="M15" s="250" t="s">
        <v>207</v>
      </c>
      <c r="N15" t="s">
        <v>205</v>
      </c>
      <c r="O15" t="s">
        <v>205</v>
      </c>
      <c r="P15" t="s">
        <v>207</v>
      </c>
      <c r="Q15" t="s">
        <v>205</v>
      </c>
      <c r="R15" t="s">
        <v>205</v>
      </c>
      <c r="S15" t="s">
        <v>205</v>
      </c>
      <c r="T15" t="s">
        <v>205</v>
      </c>
      <c r="U15" t="s">
        <v>205</v>
      </c>
      <c r="V15" t="s">
        <v>207</v>
      </c>
      <c r="W15" t="s">
        <v>205</v>
      </c>
      <c r="X15" s="250" t="s">
        <v>205</v>
      </c>
      <c r="Y15" t="s">
        <v>205</v>
      </c>
      <c r="Z15" t="s">
        <v>205</v>
      </c>
      <c r="AA15" t="s">
        <v>205</v>
      </c>
      <c r="AB15" t="s">
        <v>205</v>
      </c>
      <c r="AC15" t="s">
        <v>207</v>
      </c>
      <c r="AD15" t="s">
        <v>207</v>
      </c>
      <c r="AE15" t="s">
        <v>205</v>
      </c>
      <c r="AF15" t="s">
        <v>205</v>
      </c>
      <c r="AG15" t="s">
        <v>205</v>
      </c>
      <c r="AH15" t="s">
        <v>207</v>
      </c>
      <c r="AI15" t="s">
        <v>205</v>
      </c>
      <c r="AJ15" t="s">
        <v>205</v>
      </c>
      <c r="AK15" t="s">
        <v>205</v>
      </c>
      <c r="AL15" t="s">
        <v>205</v>
      </c>
      <c r="AM15" t="s">
        <v>207</v>
      </c>
      <c r="AN15" t="s">
        <v>206</v>
      </c>
      <c r="AO15" t="s">
        <v>207</v>
      </c>
      <c r="AP15" t="s">
        <v>206</v>
      </c>
      <c r="AQ15"/>
      <c r="AR15">
        <v>0</v>
      </c>
      <c r="AS15">
        <v>2</v>
      </c>
    </row>
    <row r="16" spans="1:45" ht="18.75" x14ac:dyDescent="0.45">
      <c r="A16" s="248">
        <v>201582</v>
      </c>
      <c r="B16" s="249" t="s">
        <v>61</v>
      </c>
      <c r="C16" t="s">
        <v>849</v>
      </c>
      <c r="D16" t="s">
        <v>849</v>
      </c>
      <c r="E16" t="s">
        <v>849</v>
      </c>
      <c r="F16" t="s">
        <v>849</v>
      </c>
      <c r="G16" t="s">
        <v>849</v>
      </c>
      <c r="H16" t="s">
        <v>849</v>
      </c>
      <c r="I16" t="s">
        <v>849</v>
      </c>
      <c r="J16" t="s">
        <v>849</v>
      </c>
      <c r="K16" t="s">
        <v>849</v>
      </c>
      <c r="L16" t="s">
        <v>849</v>
      </c>
      <c r="M16" s="250" t="s">
        <v>849</v>
      </c>
      <c r="N16" t="s">
        <v>849</v>
      </c>
      <c r="O16" t="s">
        <v>849</v>
      </c>
      <c r="P16" t="s">
        <v>849</v>
      </c>
      <c r="Q16" t="s">
        <v>849</v>
      </c>
      <c r="R16" t="s">
        <v>849</v>
      </c>
      <c r="S16" t="s">
        <v>849</v>
      </c>
      <c r="T16" t="s">
        <v>849</v>
      </c>
      <c r="U16" t="s">
        <v>849</v>
      </c>
      <c r="V16" t="s">
        <v>849</v>
      </c>
      <c r="W16" t="s">
        <v>849</v>
      </c>
      <c r="X16" s="250" t="s">
        <v>849</v>
      </c>
      <c r="Y16" t="s">
        <v>849</v>
      </c>
      <c r="Z16" t="s">
        <v>849</v>
      </c>
      <c r="AA16" t="s">
        <v>849</v>
      </c>
      <c r="AB16" t="s">
        <v>849</v>
      </c>
      <c r="AC16" t="s">
        <v>849</v>
      </c>
      <c r="AD16" t="s">
        <v>849</v>
      </c>
      <c r="AE16" t="s">
        <v>849</v>
      </c>
      <c r="AF16" t="s">
        <v>849</v>
      </c>
      <c r="AG16" t="s">
        <v>849</v>
      </c>
      <c r="AH16" t="s">
        <v>849</v>
      </c>
      <c r="AI16" t="s">
        <v>849</v>
      </c>
      <c r="AJ16" t="s">
        <v>849</v>
      </c>
      <c r="AK16" t="s">
        <v>849</v>
      </c>
      <c r="AL16" t="s">
        <v>849</v>
      </c>
      <c r="AM16" t="s">
        <v>849</v>
      </c>
      <c r="AN16" t="s">
        <v>849</v>
      </c>
      <c r="AO16" t="s">
        <v>849</v>
      </c>
      <c r="AP16" t="s">
        <v>849</v>
      </c>
      <c r="AQ16"/>
      <c r="AR16" t="s">
        <v>2165</v>
      </c>
      <c r="AS16" t="s">
        <v>2165</v>
      </c>
    </row>
    <row r="17" spans="1:45" ht="18.75" x14ac:dyDescent="0.45">
      <c r="A17" s="248">
        <v>201659</v>
      </c>
      <c r="B17" s="249" t="s">
        <v>61</v>
      </c>
      <c r="C17" t="s">
        <v>207</v>
      </c>
      <c r="D17" t="s">
        <v>205</v>
      </c>
      <c r="E17" t="s">
        <v>207</v>
      </c>
      <c r="F17" t="s">
        <v>205</v>
      </c>
      <c r="G17" t="s">
        <v>205</v>
      </c>
      <c r="H17" t="s">
        <v>207</v>
      </c>
      <c r="I17" t="s">
        <v>207</v>
      </c>
      <c r="J17" t="s">
        <v>205</v>
      </c>
      <c r="K17" t="s">
        <v>205</v>
      </c>
      <c r="L17" t="s">
        <v>207</v>
      </c>
      <c r="M17" s="250" t="s">
        <v>207</v>
      </c>
      <c r="N17" t="s">
        <v>205</v>
      </c>
      <c r="O17" t="s">
        <v>207</v>
      </c>
      <c r="P17" t="s">
        <v>207</v>
      </c>
      <c r="Q17" t="s">
        <v>207</v>
      </c>
      <c r="R17" t="s">
        <v>205</v>
      </c>
      <c r="S17" t="s">
        <v>205</v>
      </c>
      <c r="T17" t="s">
        <v>205</v>
      </c>
      <c r="U17" t="s">
        <v>205</v>
      </c>
      <c r="V17" t="s">
        <v>205</v>
      </c>
      <c r="W17" t="s">
        <v>205</v>
      </c>
      <c r="X17" s="250" t="s">
        <v>205</v>
      </c>
      <c r="Y17" t="s">
        <v>205</v>
      </c>
      <c r="Z17" t="s">
        <v>205</v>
      </c>
      <c r="AA17" t="s">
        <v>205</v>
      </c>
      <c r="AB17" t="s">
        <v>207</v>
      </c>
      <c r="AC17" t="s">
        <v>207</v>
      </c>
      <c r="AD17" t="s">
        <v>207</v>
      </c>
      <c r="AE17" t="s">
        <v>205</v>
      </c>
      <c r="AF17" t="s">
        <v>205</v>
      </c>
      <c r="AG17" t="s">
        <v>207</v>
      </c>
      <c r="AH17" t="s">
        <v>205</v>
      </c>
      <c r="AI17" t="s">
        <v>205</v>
      </c>
      <c r="AJ17" t="s">
        <v>207</v>
      </c>
      <c r="AK17" t="s">
        <v>207</v>
      </c>
      <c r="AL17" t="s">
        <v>207</v>
      </c>
      <c r="AM17" t="s">
        <v>205</v>
      </c>
      <c r="AN17" t="s">
        <v>205</v>
      </c>
      <c r="AO17" t="s">
        <v>205</v>
      </c>
      <c r="AP17" t="s">
        <v>205</v>
      </c>
      <c r="AQ17"/>
      <c r="AR17">
        <v>0</v>
      </c>
      <c r="AS17">
        <v>1</v>
      </c>
    </row>
    <row r="18" spans="1:45" ht="15" hidden="1" x14ac:dyDescent="0.25">
      <c r="A18" s="258">
        <v>201752</v>
      </c>
      <c r="B18" s="259" t="s">
        <v>456</v>
      </c>
      <c r="C18" s="260" t="s">
        <v>849</v>
      </c>
      <c r="D18" s="260" t="s">
        <v>849</v>
      </c>
      <c r="E18" s="260" t="s">
        <v>849</v>
      </c>
      <c r="F18" s="260" t="s">
        <v>849</v>
      </c>
      <c r="G18" s="260" t="s">
        <v>849</v>
      </c>
      <c r="H18" s="260" t="s">
        <v>849</v>
      </c>
      <c r="I18" s="260" t="s">
        <v>849</v>
      </c>
      <c r="J18" s="260" t="s">
        <v>849</v>
      </c>
      <c r="K18" s="260" t="s">
        <v>849</v>
      </c>
      <c r="L18" s="260" t="s">
        <v>849</v>
      </c>
      <c r="M18" s="260" t="s">
        <v>849</v>
      </c>
      <c r="N18" s="260" t="s">
        <v>849</v>
      </c>
      <c r="O18" s="260" t="s">
        <v>849</v>
      </c>
      <c r="P18" s="260" t="s">
        <v>849</v>
      </c>
      <c r="Q18" s="260" t="s">
        <v>849</v>
      </c>
      <c r="R18" s="260" t="s">
        <v>849</v>
      </c>
      <c r="S18" s="260" t="s">
        <v>849</v>
      </c>
      <c r="T18" s="260" t="s">
        <v>849</v>
      </c>
      <c r="U18" s="260" t="s">
        <v>849</v>
      </c>
      <c r="V18" s="260" t="s">
        <v>849</v>
      </c>
      <c r="W18" s="260" t="s">
        <v>849</v>
      </c>
      <c r="X18" s="260" t="s">
        <v>849</v>
      </c>
      <c r="Y18" s="260" t="s">
        <v>849</v>
      </c>
      <c r="Z18" s="260" t="s">
        <v>849</v>
      </c>
      <c r="AA18" s="260" t="s">
        <v>849</v>
      </c>
      <c r="AB18" s="260" t="s">
        <v>849</v>
      </c>
      <c r="AC18" s="260" t="s">
        <v>849</v>
      </c>
      <c r="AD18" s="260" t="s">
        <v>849</v>
      </c>
      <c r="AE18" s="260" t="s">
        <v>849</v>
      </c>
      <c r="AF18" s="260" t="s">
        <v>849</v>
      </c>
      <c r="AG18" s="260" t="s">
        <v>344</v>
      </c>
      <c r="AH18" s="260" t="s">
        <v>344</v>
      </c>
      <c r="AI18" s="260" t="s">
        <v>344</v>
      </c>
      <c r="AJ18" s="260" t="s">
        <v>344</v>
      </c>
      <c r="AK18" s="260" t="s">
        <v>344</v>
      </c>
      <c r="AL18" s="260" t="s">
        <v>344</v>
      </c>
      <c r="AM18" s="260" t="s">
        <v>344</v>
      </c>
      <c r="AN18" s="260" t="s">
        <v>344</v>
      </c>
      <c r="AO18" s="260" t="s">
        <v>344</v>
      </c>
      <c r="AP18" s="260" t="s">
        <v>344</v>
      </c>
      <c r="AQ18" s="260"/>
      <c r="AR18" t="e">
        <v>#N/A</v>
      </c>
      <c r="AS18">
        <v>4</v>
      </c>
    </row>
    <row r="19" spans="1:45" ht="15" hidden="1" x14ac:dyDescent="0.25">
      <c r="A19" s="258">
        <v>201755</v>
      </c>
      <c r="B19" s="259" t="s">
        <v>456</v>
      </c>
      <c r="C19" s="260" t="s">
        <v>205</v>
      </c>
      <c r="D19" s="260" t="s">
        <v>205</v>
      </c>
      <c r="E19" s="260" t="s">
        <v>205</v>
      </c>
      <c r="F19" s="260" t="s">
        <v>205</v>
      </c>
      <c r="G19" s="260" t="s">
        <v>205</v>
      </c>
      <c r="H19" s="260" t="s">
        <v>205</v>
      </c>
      <c r="I19" s="260" t="s">
        <v>205</v>
      </c>
      <c r="J19" s="260" t="s">
        <v>205</v>
      </c>
      <c r="K19" s="260" t="s">
        <v>205</v>
      </c>
      <c r="L19" s="260" t="s">
        <v>205</v>
      </c>
      <c r="M19" s="260" t="s">
        <v>205</v>
      </c>
      <c r="N19" s="260" t="s">
        <v>205</v>
      </c>
      <c r="O19" s="260" t="s">
        <v>205</v>
      </c>
      <c r="P19" s="260" t="s">
        <v>205</v>
      </c>
      <c r="Q19" s="260" t="s">
        <v>205</v>
      </c>
      <c r="R19" s="260" t="s">
        <v>205</v>
      </c>
      <c r="S19" s="260" t="s">
        <v>205</v>
      </c>
      <c r="T19" s="260" t="s">
        <v>205</v>
      </c>
      <c r="U19" s="260" t="s">
        <v>205</v>
      </c>
      <c r="V19" s="260" t="s">
        <v>205</v>
      </c>
      <c r="W19" s="260" t="s">
        <v>205</v>
      </c>
      <c r="X19" s="260" t="s">
        <v>205</v>
      </c>
      <c r="Y19" s="260" t="s">
        <v>205</v>
      </c>
      <c r="Z19" s="260" t="s">
        <v>205</v>
      </c>
      <c r="AA19" s="260" t="s">
        <v>205</v>
      </c>
      <c r="AB19" s="260" t="s">
        <v>205</v>
      </c>
      <c r="AC19" s="260" t="s">
        <v>205</v>
      </c>
      <c r="AD19" s="260" t="s">
        <v>205</v>
      </c>
      <c r="AE19" s="260" t="s">
        <v>205</v>
      </c>
      <c r="AF19" s="260" t="s">
        <v>205</v>
      </c>
      <c r="AG19" s="260" t="s">
        <v>344</v>
      </c>
      <c r="AH19" s="260" t="s">
        <v>344</v>
      </c>
      <c r="AI19" s="260" t="s">
        <v>344</v>
      </c>
      <c r="AJ19" s="260" t="s">
        <v>344</v>
      </c>
      <c r="AK19" s="260" t="s">
        <v>344</v>
      </c>
      <c r="AL19" s="260" t="s">
        <v>344</v>
      </c>
      <c r="AM19" s="260" t="s">
        <v>344</v>
      </c>
      <c r="AN19" s="260" t="s">
        <v>344</v>
      </c>
      <c r="AO19" s="260" t="s">
        <v>344</v>
      </c>
      <c r="AP19" s="260" t="s">
        <v>344</v>
      </c>
      <c r="AQ19" s="260"/>
      <c r="AR19" t="e">
        <v>#N/A</v>
      </c>
      <c r="AS19" t="s">
        <v>2195</v>
      </c>
    </row>
    <row r="20" spans="1:45" ht="18.75" x14ac:dyDescent="0.45">
      <c r="A20" s="248">
        <v>201799</v>
      </c>
      <c r="B20" s="249" t="s">
        <v>61</v>
      </c>
      <c r="C20" t="s">
        <v>849</v>
      </c>
      <c r="D20" t="s">
        <v>849</v>
      </c>
      <c r="E20" t="s">
        <v>849</v>
      </c>
      <c r="F20" t="s">
        <v>849</v>
      </c>
      <c r="G20" t="s">
        <v>849</v>
      </c>
      <c r="H20" t="s">
        <v>849</v>
      </c>
      <c r="I20" t="s">
        <v>849</v>
      </c>
      <c r="J20" t="s">
        <v>849</v>
      </c>
      <c r="K20" t="s">
        <v>849</v>
      </c>
      <c r="L20" t="s">
        <v>849</v>
      </c>
      <c r="M20" t="s">
        <v>849</v>
      </c>
      <c r="N20" t="s">
        <v>849</v>
      </c>
      <c r="O20" t="s">
        <v>849</v>
      </c>
      <c r="P20" t="s">
        <v>849</v>
      </c>
      <c r="Q20" t="s">
        <v>849</v>
      </c>
      <c r="R20" t="s">
        <v>849</v>
      </c>
      <c r="S20" t="s">
        <v>849</v>
      </c>
      <c r="T20" t="s">
        <v>849</v>
      </c>
      <c r="U20" t="s">
        <v>849</v>
      </c>
      <c r="V20" t="s">
        <v>849</v>
      </c>
      <c r="W20" t="s">
        <v>849</v>
      </c>
      <c r="X20" t="s">
        <v>849</v>
      </c>
      <c r="Y20" t="s">
        <v>849</v>
      </c>
      <c r="Z20" t="s">
        <v>849</v>
      </c>
      <c r="AA20" t="s">
        <v>849</v>
      </c>
      <c r="AB20" t="s">
        <v>849</v>
      </c>
      <c r="AC20" t="s">
        <v>849</v>
      </c>
      <c r="AD20" t="s">
        <v>849</v>
      </c>
      <c r="AE20" t="s">
        <v>849</v>
      </c>
      <c r="AF20" t="s">
        <v>849</v>
      </c>
      <c r="AG20" t="s">
        <v>849</v>
      </c>
      <c r="AH20" t="s">
        <v>849</v>
      </c>
      <c r="AI20" t="s">
        <v>849</v>
      </c>
      <c r="AJ20" t="s">
        <v>849</v>
      </c>
      <c r="AK20" t="s">
        <v>849</v>
      </c>
      <c r="AL20" t="s">
        <v>849</v>
      </c>
      <c r="AM20" t="s">
        <v>849</v>
      </c>
      <c r="AN20" t="s">
        <v>849</v>
      </c>
      <c r="AO20" t="s">
        <v>849</v>
      </c>
      <c r="AP20" t="s">
        <v>849</v>
      </c>
      <c r="AQ20"/>
      <c r="AR20" t="s">
        <v>2163</v>
      </c>
      <c r="AS20" t="s">
        <v>2163</v>
      </c>
    </row>
    <row r="21" spans="1:45" ht="18.75" hidden="1" x14ac:dyDescent="0.45">
      <c r="A21" s="248">
        <v>201812</v>
      </c>
      <c r="B21" s="249" t="s">
        <v>609</v>
      </c>
      <c r="C21" t="s">
        <v>849</v>
      </c>
      <c r="D21" t="s">
        <v>849</v>
      </c>
      <c r="E21" t="s">
        <v>849</v>
      </c>
      <c r="F21" t="s">
        <v>849</v>
      </c>
      <c r="G21" t="s">
        <v>849</v>
      </c>
      <c r="H21" t="s">
        <v>849</v>
      </c>
      <c r="I21" t="s">
        <v>849</v>
      </c>
      <c r="J21" t="s">
        <v>849</v>
      </c>
      <c r="K21" t="s">
        <v>849</v>
      </c>
      <c r="L21" t="s">
        <v>849</v>
      </c>
      <c r="M21" s="250" t="s">
        <v>849</v>
      </c>
      <c r="N21" t="s">
        <v>849</v>
      </c>
      <c r="O21" t="s">
        <v>849</v>
      </c>
      <c r="P21" t="s">
        <v>849</v>
      </c>
      <c r="Q21" t="s">
        <v>849</v>
      </c>
      <c r="R21" t="s">
        <v>849</v>
      </c>
      <c r="S21" t="s">
        <v>849</v>
      </c>
      <c r="T21" t="s">
        <v>849</v>
      </c>
      <c r="U21" t="s">
        <v>849</v>
      </c>
      <c r="V21" t="s">
        <v>849</v>
      </c>
      <c r="W21" t="s">
        <v>849</v>
      </c>
      <c r="X21" s="250" t="s">
        <v>849</v>
      </c>
      <c r="Y21" t="s">
        <v>849</v>
      </c>
      <c r="Z21" t="s">
        <v>849</v>
      </c>
      <c r="AA21" t="s">
        <v>849</v>
      </c>
      <c r="AB21" t="s">
        <v>849</v>
      </c>
      <c r="AC21" t="s">
        <v>849</v>
      </c>
      <c r="AD21" t="s">
        <v>849</v>
      </c>
      <c r="AE21" t="s">
        <v>849</v>
      </c>
      <c r="AF21" t="s">
        <v>849</v>
      </c>
      <c r="AG21" t="s">
        <v>344</v>
      </c>
      <c r="AH21" t="s">
        <v>344</v>
      </c>
      <c r="AI21" t="s">
        <v>344</v>
      </c>
      <c r="AJ21" t="s">
        <v>344</v>
      </c>
      <c r="AK21" t="s">
        <v>344</v>
      </c>
      <c r="AL21" t="s">
        <v>344</v>
      </c>
      <c r="AM21" t="s">
        <v>344</v>
      </c>
      <c r="AN21" t="s">
        <v>344</v>
      </c>
      <c r="AO21" t="s">
        <v>344</v>
      </c>
      <c r="AP21" t="s">
        <v>344</v>
      </c>
      <c r="AQ21"/>
      <c r="AR21" t="s">
        <v>2166</v>
      </c>
      <c r="AS21" t="s">
        <v>2166</v>
      </c>
    </row>
    <row r="22" spans="1:45" ht="18.75" x14ac:dyDescent="0.45">
      <c r="A22" s="248">
        <v>201872</v>
      </c>
      <c r="B22" s="249" t="s">
        <v>61</v>
      </c>
      <c r="C22" t="s">
        <v>849</v>
      </c>
      <c r="D22" t="s">
        <v>849</v>
      </c>
      <c r="E22" t="s">
        <v>849</v>
      </c>
      <c r="F22" t="s">
        <v>849</v>
      </c>
      <c r="G22" t="s">
        <v>849</v>
      </c>
      <c r="H22" t="s">
        <v>849</v>
      </c>
      <c r="I22" t="s">
        <v>849</v>
      </c>
      <c r="J22" t="s">
        <v>849</v>
      </c>
      <c r="K22" t="s">
        <v>849</v>
      </c>
      <c r="L22" t="s">
        <v>849</v>
      </c>
      <c r="M22" s="250" t="s">
        <v>849</v>
      </c>
      <c r="N22" t="s">
        <v>849</v>
      </c>
      <c r="O22" t="s">
        <v>849</v>
      </c>
      <c r="P22" t="s">
        <v>849</v>
      </c>
      <c r="Q22" t="s">
        <v>849</v>
      </c>
      <c r="R22" t="s">
        <v>849</v>
      </c>
      <c r="S22" t="s">
        <v>849</v>
      </c>
      <c r="T22" t="s">
        <v>849</v>
      </c>
      <c r="U22" t="s">
        <v>849</v>
      </c>
      <c r="V22" t="s">
        <v>849</v>
      </c>
      <c r="W22" t="s">
        <v>849</v>
      </c>
      <c r="X22" s="250" t="s">
        <v>849</v>
      </c>
      <c r="Y22" t="s">
        <v>849</v>
      </c>
      <c r="Z22" t="s">
        <v>849</v>
      </c>
      <c r="AA22" t="s">
        <v>849</v>
      </c>
      <c r="AB22" t="s">
        <v>849</v>
      </c>
      <c r="AC22" t="s">
        <v>849</v>
      </c>
      <c r="AD22" t="s">
        <v>849</v>
      </c>
      <c r="AE22" t="s">
        <v>849</v>
      </c>
      <c r="AF22" t="s">
        <v>849</v>
      </c>
      <c r="AG22" t="s">
        <v>849</v>
      </c>
      <c r="AH22" t="s">
        <v>849</v>
      </c>
      <c r="AI22" t="s">
        <v>849</v>
      </c>
      <c r="AJ22" t="s">
        <v>849</v>
      </c>
      <c r="AK22" t="s">
        <v>849</v>
      </c>
      <c r="AL22" t="s">
        <v>849</v>
      </c>
      <c r="AM22" t="s">
        <v>849</v>
      </c>
      <c r="AN22" t="s">
        <v>849</v>
      </c>
      <c r="AO22" t="s">
        <v>849</v>
      </c>
      <c r="AP22" t="s">
        <v>849</v>
      </c>
      <c r="AQ22"/>
      <c r="AR22" t="s">
        <v>2164</v>
      </c>
      <c r="AS22" t="s">
        <v>2164</v>
      </c>
    </row>
    <row r="23" spans="1:45" ht="18.75" hidden="1" x14ac:dyDescent="0.45">
      <c r="A23" s="248">
        <v>201923</v>
      </c>
      <c r="B23" s="249" t="s">
        <v>456</v>
      </c>
      <c r="C23" t="s">
        <v>849</v>
      </c>
      <c r="D23" t="s">
        <v>849</v>
      </c>
      <c r="E23" t="s">
        <v>849</v>
      </c>
      <c r="F23" t="s">
        <v>849</v>
      </c>
      <c r="G23" t="s">
        <v>849</v>
      </c>
      <c r="H23" t="s">
        <v>849</v>
      </c>
      <c r="I23" t="s">
        <v>849</v>
      </c>
      <c r="J23" t="s">
        <v>849</v>
      </c>
      <c r="K23" t="s">
        <v>849</v>
      </c>
      <c r="L23" t="s">
        <v>849</v>
      </c>
      <c r="M23" s="250" t="s">
        <v>849</v>
      </c>
      <c r="N23" t="s">
        <v>849</v>
      </c>
      <c r="O23" t="s">
        <v>849</v>
      </c>
      <c r="P23" t="s">
        <v>849</v>
      </c>
      <c r="Q23" t="s">
        <v>849</v>
      </c>
      <c r="R23" t="s">
        <v>849</v>
      </c>
      <c r="S23" t="s">
        <v>849</v>
      </c>
      <c r="T23" t="s">
        <v>849</v>
      </c>
      <c r="U23" t="s">
        <v>849</v>
      </c>
      <c r="V23" t="s">
        <v>849</v>
      </c>
      <c r="W23" t="s">
        <v>849</v>
      </c>
      <c r="X23" s="250" t="s">
        <v>849</v>
      </c>
      <c r="Y23" t="s">
        <v>849</v>
      </c>
      <c r="Z23" t="s">
        <v>849</v>
      </c>
      <c r="AA23" t="s">
        <v>849</v>
      </c>
      <c r="AB23" t="s">
        <v>849</v>
      </c>
      <c r="AC23" t="s">
        <v>849</v>
      </c>
      <c r="AD23" t="s">
        <v>849</v>
      </c>
      <c r="AE23" t="s">
        <v>849</v>
      </c>
      <c r="AF23" t="s">
        <v>849</v>
      </c>
      <c r="AG23" t="s">
        <v>344</v>
      </c>
      <c r="AH23" t="s">
        <v>344</v>
      </c>
      <c r="AI23" t="s">
        <v>344</v>
      </c>
      <c r="AJ23" t="s">
        <v>344</v>
      </c>
      <c r="AK23" t="s">
        <v>344</v>
      </c>
      <c r="AL23" t="s">
        <v>344</v>
      </c>
      <c r="AM23" t="s">
        <v>344</v>
      </c>
      <c r="AN23" t="s">
        <v>344</v>
      </c>
      <c r="AO23" t="s">
        <v>344</v>
      </c>
      <c r="AP23" t="s">
        <v>344</v>
      </c>
      <c r="AQ23"/>
      <c r="AR23">
        <v>0</v>
      </c>
      <c r="AS23" t="s">
        <v>2178</v>
      </c>
    </row>
    <row r="24" spans="1:45" ht="18.75" hidden="1" x14ac:dyDescent="0.45">
      <c r="A24" s="252">
        <v>202092</v>
      </c>
      <c r="B24" s="249" t="s">
        <v>456</v>
      </c>
      <c r="C24" t="s">
        <v>207</v>
      </c>
      <c r="D24" t="s">
        <v>205</v>
      </c>
      <c r="E24" t="s">
        <v>205</v>
      </c>
      <c r="F24" t="s">
        <v>205</v>
      </c>
      <c r="G24" t="s">
        <v>205</v>
      </c>
      <c r="H24" t="s">
        <v>205</v>
      </c>
      <c r="I24" t="s">
        <v>207</v>
      </c>
      <c r="J24" t="s">
        <v>205</v>
      </c>
      <c r="K24" t="s">
        <v>205</v>
      </c>
      <c r="L24" t="s">
        <v>207</v>
      </c>
      <c r="M24" s="250" t="s">
        <v>207</v>
      </c>
      <c r="N24" t="s">
        <v>207</v>
      </c>
      <c r="O24" t="s">
        <v>207</v>
      </c>
      <c r="P24" t="s">
        <v>205</v>
      </c>
      <c r="Q24" t="s">
        <v>207</v>
      </c>
      <c r="R24" t="s">
        <v>205</v>
      </c>
      <c r="S24" t="s">
        <v>205</v>
      </c>
      <c r="T24" t="s">
        <v>207</v>
      </c>
      <c r="U24" t="s">
        <v>207</v>
      </c>
      <c r="V24" t="s">
        <v>2167</v>
      </c>
      <c r="W24" t="s">
        <v>205</v>
      </c>
      <c r="X24" s="250" t="s">
        <v>205</v>
      </c>
      <c r="Y24" t="s">
        <v>205</v>
      </c>
      <c r="Z24" t="s">
        <v>205</v>
      </c>
      <c r="AA24" t="s">
        <v>205</v>
      </c>
      <c r="AB24" t="s">
        <v>207</v>
      </c>
      <c r="AC24" t="s">
        <v>207</v>
      </c>
      <c r="AD24" t="s">
        <v>207</v>
      </c>
      <c r="AE24" t="s">
        <v>205</v>
      </c>
      <c r="AF24" t="s">
        <v>205</v>
      </c>
      <c r="AG24" t="s">
        <v>344</v>
      </c>
      <c r="AH24" t="s">
        <v>207</v>
      </c>
      <c r="AI24" t="s">
        <v>207</v>
      </c>
      <c r="AJ24" t="s">
        <v>207</v>
      </c>
      <c r="AK24" t="s">
        <v>207</v>
      </c>
      <c r="AL24" t="s">
        <v>205</v>
      </c>
      <c r="AM24" t="s">
        <v>207</v>
      </c>
      <c r="AN24" t="s">
        <v>205</v>
      </c>
      <c r="AO24" t="s">
        <v>205</v>
      </c>
      <c r="AP24" t="s">
        <v>207</v>
      </c>
      <c r="AQ24"/>
      <c r="AR24" t="s">
        <v>917</v>
      </c>
      <c r="AS24" t="s">
        <v>2179</v>
      </c>
    </row>
    <row r="25" spans="1:45" ht="18.75" x14ac:dyDescent="0.45">
      <c r="A25" s="248">
        <v>202148</v>
      </c>
      <c r="B25" s="249" t="s">
        <v>61</v>
      </c>
      <c r="C25" t="s">
        <v>205</v>
      </c>
      <c r="D25" t="s">
        <v>205</v>
      </c>
      <c r="E25" t="s">
        <v>205</v>
      </c>
      <c r="F25" t="s">
        <v>205</v>
      </c>
      <c r="G25" t="s">
        <v>205</v>
      </c>
      <c r="H25" t="s">
        <v>205</v>
      </c>
      <c r="I25" t="s">
        <v>205</v>
      </c>
      <c r="J25" t="s">
        <v>205</v>
      </c>
      <c r="K25" t="s">
        <v>205</v>
      </c>
      <c r="L25" t="s">
        <v>205</v>
      </c>
      <c r="M25" t="s">
        <v>205</v>
      </c>
      <c r="N25" t="s">
        <v>205</v>
      </c>
      <c r="O25" t="s">
        <v>205</v>
      </c>
      <c r="P25" t="s">
        <v>205</v>
      </c>
      <c r="Q25" t="s">
        <v>205</v>
      </c>
      <c r="R25" t="s">
        <v>205</v>
      </c>
      <c r="S25" t="s">
        <v>205</v>
      </c>
      <c r="T25" t="s">
        <v>205</v>
      </c>
      <c r="U25" t="s">
        <v>205</v>
      </c>
      <c r="V25" t="s">
        <v>205</v>
      </c>
      <c r="W25" t="s">
        <v>205</v>
      </c>
      <c r="X25" t="s">
        <v>205</v>
      </c>
      <c r="Y25" t="s">
        <v>205</v>
      </c>
      <c r="Z25" t="s">
        <v>205</v>
      </c>
      <c r="AA25" t="s">
        <v>205</v>
      </c>
      <c r="AB25" t="s">
        <v>205</v>
      </c>
      <c r="AC25" t="s">
        <v>205</v>
      </c>
      <c r="AD25" t="s">
        <v>205</v>
      </c>
      <c r="AE25" t="s">
        <v>205</v>
      </c>
      <c r="AF25" t="s">
        <v>205</v>
      </c>
      <c r="AG25" t="s">
        <v>205</v>
      </c>
      <c r="AH25" t="s">
        <v>205</v>
      </c>
      <c r="AI25" t="s">
        <v>205</v>
      </c>
      <c r="AJ25" t="s">
        <v>205</v>
      </c>
      <c r="AK25" t="s">
        <v>205</v>
      </c>
      <c r="AL25" t="s">
        <v>205</v>
      </c>
      <c r="AM25" t="s">
        <v>205</v>
      </c>
      <c r="AN25" t="s">
        <v>205</v>
      </c>
      <c r="AO25" t="s">
        <v>205</v>
      </c>
      <c r="AP25" t="s">
        <v>205</v>
      </c>
      <c r="AQ25"/>
      <c r="AR25" t="s">
        <v>917</v>
      </c>
      <c r="AS25" t="s">
        <v>2180</v>
      </c>
    </row>
    <row r="26" spans="1:45" ht="18.75" hidden="1" x14ac:dyDescent="0.45">
      <c r="A26" s="248">
        <v>202150</v>
      </c>
      <c r="B26" s="249" t="s">
        <v>609</v>
      </c>
      <c r="C26" t="s">
        <v>849</v>
      </c>
      <c r="D26" t="s">
        <v>849</v>
      </c>
      <c r="E26" t="s">
        <v>849</v>
      </c>
      <c r="F26" t="s">
        <v>849</v>
      </c>
      <c r="G26" t="s">
        <v>849</v>
      </c>
      <c r="H26" t="s">
        <v>849</v>
      </c>
      <c r="I26" t="s">
        <v>849</v>
      </c>
      <c r="J26" t="s">
        <v>849</v>
      </c>
      <c r="K26" t="s">
        <v>849</v>
      </c>
      <c r="L26" t="s">
        <v>849</v>
      </c>
      <c r="M26" s="250" t="s">
        <v>849</v>
      </c>
      <c r="N26" t="s">
        <v>849</v>
      </c>
      <c r="O26" t="s">
        <v>849</v>
      </c>
      <c r="P26" t="s">
        <v>849</v>
      </c>
      <c r="Q26" t="s">
        <v>849</v>
      </c>
      <c r="R26" t="s">
        <v>849</v>
      </c>
      <c r="S26" t="s">
        <v>849</v>
      </c>
      <c r="T26" t="s">
        <v>849</v>
      </c>
      <c r="U26" t="s">
        <v>849</v>
      </c>
      <c r="V26" t="s">
        <v>849</v>
      </c>
      <c r="W26" t="s">
        <v>849</v>
      </c>
      <c r="X26" s="250" t="s">
        <v>849</v>
      </c>
      <c r="Y26" t="s">
        <v>849</v>
      </c>
      <c r="Z26" t="s">
        <v>849</v>
      </c>
      <c r="AA26" t="s">
        <v>849</v>
      </c>
      <c r="AB26" t="s">
        <v>849</v>
      </c>
      <c r="AC26" t="s">
        <v>849</v>
      </c>
      <c r="AD26" t="s">
        <v>849</v>
      </c>
      <c r="AE26" t="s">
        <v>849</v>
      </c>
      <c r="AF26" t="s">
        <v>849</v>
      </c>
      <c r="AG26" t="s">
        <v>849</v>
      </c>
      <c r="AH26" t="s">
        <v>849</v>
      </c>
      <c r="AI26" t="s">
        <v>849</v>
      </c>
      <c r="AJ26" t="s">
        <v>849</v>
      </c>
      <c r="AK26" t="s">
        <v>849</v>
      </c>
      <c r="AL26" t="s">
        <v>849</v>
      </c>
      <c r="AM26" t="s">
        <v>849</v>
      </c>
      <c r="AN26" t="s">
        <v>849</v>
      </c>
      <c r="AO26" t="s">
        <v>849</v>
      </c>
      <c r="AP26" t="s">
        <v>849</v>
      </c>
      <c r="AQ26"/>
      <c r="AR26" t="s">
        <v>2166</v>
      </c>
      <c r="AS26" t="s">
        <v>2166</v>
      </c>
    </row>
    <row r="27" spans="1:45" ht="18.75" x14ac:dyDescent="0.45">
      <c r="A27" s="252">
        <v>202208</v>
      </c>
      <c r="B27" s="249" t="s">
        <v>61</v>
      </c>
      <c r="C27" t="s">
        <v>849</v>
      </c>
      <c r="D27" t="s">
        <v>849</v>
      </c>
      <c r="E27" t="s">
        <v>849</v>
      </c>
      <c r="F27" t="s">
        <v>849</v>
      </c>
      <c r="G27" t="s">
        <v>849</v>
      </c>
      <c r="H27" t="s">
        <v>849</v>
      </c>
      <c r="I27" t="s">
        <v>849</v>
      </c>
      <c r="J27" t="s">
        <v>849</v>
      </c>
      <c r="K27" t="s">
        <v>849</v>
      </c>
      <c r="L27" t="s">
        <v>849</v>
      </c>
      <c r="M27" s="250" t="s">
        <v>849</v>
      </c>
      <c r="N27" t="s">
        <v>849</v>
      </c>
      <c r="O27" t="s">
        <v>849</v>
      </c>
      <c r="P27" t="s">
        <v>849</v>
      </c>
      <c r="Q27" t="s">
        <v>849</v>
      </c>
      <c r="R27" t="s">
        <v>849</v>
      </c>
      <c r="S27" t="s">
        <v>849</v>
      </c>
      <c r="T27" t="s">
        <v>849</v>
      </c>
      <c r="U27" t="s">
        <v>849</v>
      </c>
      <c r="V27" t="s">
        <v>849</v>
      </c>
      <c r="W27" t="s">
        <v>849</v>
      </c>
      <c r="X27" s="250" t="s">
        <v>849</v>
      </c>
      <c r="Y27" t="s">
        <v>849</v>
      </c>
      <c r="Z27" t="s">
        <v>849</v>
      </c>
      <c r="AA27" t="s">
        <v>849</v>
      </c>
      <c r="AB27" t="s">
        <v>849</v>
      </c>
      <c r="AC27" t="s">
        <v>849</v>
      </c>
      <c r="AD27" t="s">
        <v>849</v>
      </c>
      <c r="AE27" t="s">
        <v>849</v>
      </c>
      <c r="AF27" t="s">
        <v>849</v>
      </c>
      <c r="AG27" t="s">
        <v>849</v>
      </c>
      <c r="AH27" t="s">
        <v>849</v>
      </c>
      <c r="AI27" t="s">
        <v>849</v>
      </c>
      <c r="AJ27" t="s">
        <v>849</v>
      </c>
      <c r="AK27" t="s">
        <v>849</v>
      </c>
      <c r="AL27" t="s">
        <v>849</v>
      </c>
      <c r="AM27" t="s">
        <v>849</v>
      </c>
      <c r="AN27" t="s">
        <v>849</v>
      </c>
      <c r="AO27" t="s">
        <v>849</v>
      </c>
      <c r="AP27" t="s">
        <v>849</v>
      </c>
      <c r="AQ27"/>
      <c r="AR27" t="s">
        <v>2165</v>
      </c>
      <c r="AS27" t="s">
        <v>2165</v>
      </c>
    </row>
    <row r="28" spans="1:45" ht="15" x14ac:dyDescent="0.25">
      <c r="A28" s="258">
        <v>202298</v>
      </c>
      <c r="B28" s="259" t="s">
        <v>61</v>
      </c>
      <c r="C28" s="260" t="s">
        <v>849</v>
      </c>
      <c r="D28" s="260" t="s">
        <v>849</v>
      </c>
      <c r="E28" s="260" t="s">
        <v>849</v>
      </c>
      <c r="F28" s="260" t="s">
        <v>849</v>
      </c>
      <c r="G28" s="260" t="s">
        <v>849</v>
      </c>
      <c r="H28" s="260" t="s">
        <v>849</v>
      </c>
      <c r="I28" s="260" t="s">
        <v>849</v>
      </c>
      <c r="J28" s="260" t="s">
        <v>849</v>
      </c>
      <c r="K28" s="260" t="s">
        <v>849</v>
      </c>
      <c r="L28" s="260" t="s">
        <v>849</v>
      </c>
      <c r="M28" s="260" t="s">
        <v>849</v>
      </c>
      <c r="N28" s="260" t="s">
        <v>849</v>
      </c>
      <c r="O28" s="260" t="s">
        <v>849</v>
      </c>
      <c r="P28" s="260" t="s">
        <v>849</v>
      </c>
      <c r="Q28" s="260" t="s">
        <v>849</v>
      </c>
      <c r="R28" s="260" t="s">
        <v>849</v>
      </c>
      <c r="S28" s="260" t="s">
        <v>849</v>
      </c>
      <c r="T28" s="260" t="s">
        <v>849</v>
      </c>
      <c r="U28" s="260" t="s">
        <v>849</v>
      </c>
      <c r="V28" s="260" t="s">
        <v>849</v>
      </c>
      <c r="W28" s="260" t="s">
        <v>849</v>
      </c>
      <c r="X28" s="260" t="s">
        <v>849</v>
      </c>
      <c r="Y28" s="260" t="s">
        <v>849</v>
      </c>
      <c r="Z28" s="260" t="s">
        <v>849</v>
      </c>
      <c r="AA28" s="260" t="s">
        <v>849</v>
      </c>
      <c r="AB28" s="260" t="s">
        <v>849</v>
      </c>
      <c r="AC28" s="260" t="s">
        <v>849</v>
      </c>
      <c r="AD28" s="260" t="s">
        <v>849</v>
      </c>
      <c r="AE28" s="260" t="s">
        <v>849</v>
      </c>
      <c r="AF28" s="260" t="s">
        <v>849</v>
      </c>
      <c r="AG28" s="260" t="s">
        <v>849</v>
      </c>
      <c r="AH28" s="260" t="s">
        <v>849</v>
      </c>
      <c r="AI28" s="260" t="s">
        <v>849</v>
      </c>
      <c r="AJ28" s="260" t="s">
        <v>849</v>
      </c>
      <c r="AK28" s="260" t="s">
        <v>849</v>
      </c>
      <c r="AL28" s="260" t="s">
        <v>849</v>
      </c>
      <c r="AM28" s="260" t="s">
        <v>849</v>
      </c>
      <c r="AN28" s="260" t="s">
        <v>849</v>
      </c>
      <c r="AO28" s="260" t="s">
        <v>849</v>
      </c>
      <c r="AP28" s="260" t="s">
        <v>849</v>
      </c>
      <c r="AQ28" s="260"/>
      <c r="AR28" t="e">
        <v>#N/A</v>
      </c>
      <c r="AS28" t="s">
        <v>2160</v>
      </c>
    </row>
    <row r="29" spans="1:45" ht="15" hidden="1" x14ac:dyDescent="0.25">
      <c r="A29" s="258">
        <v>202348</v>
      </c>
      <c r="B29" s="259" t="s">
        <v>456</v>
      </c>
      <c r="C29" s="260" t="s">
        <v>206</v>
      </c>
      <c r="D29" s="260" t="s">
        <v>206</v>
      </c>
      <c r="E29" s="260" t="s">
        <v>206</v>
      </c>
      <c r="F29" s="260" t="s">
        <v>206</v>
      </c>
      <c r="G29" s="260" t="s">
        <v>207</v>
      </c>
      <c r="H29" s="260" t="s">
        <v>206</v>
      </c>
      <c r="I29" s="260" t="s">
        <v>205</v>
      </c>
      <c r="J29" s="260" t="s">
        <v>206</v>
      </c>
      <c r="K29" s="260" t="s">
        <v>206</v>
      </c>
      <c r="L29" s="260" t="s">
        <v>206</v>
      </c>
      <c r="M29" s="260" t="s">
        <v>207</v>
      </c>
      <c r="N29" s="260" t="s">
        <v>207</v>
      </c>
      <c r="O29" s="260" t="s">
        <v>207</v>
      </c>
      <c r="P29" s="260" t="s">
        <v>207</v>
      </c>
      <c r="Q29" s="260" t="s">
        <v>205</v>
      </c>
      <c r="R29" s="260" t="s">
        <v>207</v>
      </c>
      <c r="S29" s="260" t="s">
        <v>205</v>
      </c>
      <c r="T29" s="260" t="s">
        <v>207</v>
      </c>
      <c r="U29" s="260" t="s">
        <v>207</v>
      </c>
      <c r="V29" s="260" t="s">
        <v>205</v>
      </c>
      <c r="W29" s="260" t="s">
        <v>207</v>
      </c>
      <c r="X29" s="260" t="s">
        <v>205</v>
      </c>
      <c r="Y29" s="260" t="s">
        <v>205</v>
      </c>
      <c r="Z29" s="260" t="s">
        <v>206</v>
      </c>
      <c r="AA29" s="260" t="s">
        <v>205</v>
      </c>
      <c r="AB29" s="260" t="s">
        <v>205</v>
      </c>
      <c r="AC29" s="260" t="s">
        <v>207</v>
      </c>
      <c r="AD29" s="260" t="s">
        <v>205</v>
      </c>
      <c r="AE29" s="260" t="s">
        <v>205</v>
      </c>
      <c r="AF29" s="260" t="s">
        <v>206</v>
      </c>
      <c r="AG29" s="260" t="s">
        <v>344</v>
      </c>
      <c r="AH29" s="260" t="s">
        <v>344</v>
      </c>
      <c r="AI29" s="260" t="s">
        <v>344</v>
      </c>
      <c r="AJ29" s="260" t="s">
        <v>344</v>
      </c>
      <c r="AK29" s="260" t="s">
        <v>344</v>
      </c>
      <c r="AL29" s="260" t="s">
        <v>344</v>
      </c>
      <c r="AM29" s="260" t="s">
        <v>344</v>
      </c>
      <c r="AN29" s="260" t="s">
        <v>344</v>
      </c>
      <c r="AO29" s="260" t="s">
        <v>344</v>
      </c>
      <c r="AP29" s="260" t="s">
        <v>344</v>
      </c>
      <c r="AQ29" s="260"/>
      <c r="AR29" t="e">
        <v>#N/A</v>
      </c>
      <c r="AS29">
        <v>1</v>
      </c>
    </row>
    <row r="30" spans="1:45" ht="18.75" hidden="1" x14ac:dyDescent="0.45">
      <c r="A30" s="248">
        <v>202403</v>
      </c>
      <c r="B30" s="249" t="e">
        <v>#N/A</v>
      </c>
      <c r="C30" t="s">
        <v>205</v>
      </c>
      <c r="D30" t="s">
        <v>205</v>
      </c>
      <c r="E30" t="s">
        <v>205</v>
      </c>
      <c r="F30" t="s">
        <v>207</v>
      </c>
      <c r="G30" t="s">
        <v>205</v>
      </c>
      <c r="H30" t="s">
        <v>207</v>
      </c>
      <c r="I30" t="s">
        <v>205</v>
      </c>
      <c r="J30" t="s">
        <v>205</v>
      </c>
      <c r="K30" t="s">
        <v>205</v>
      </c>
      <c r="L30" t="s">
        <v>207</v>
      </c>
      <c r="M30" s="250" t="s">
        <v>207</v>
      </c>
      <c r="N30" t="s">
        <v>207</v>
      </c>
      <c r="O30" t="s">
        <v>207</v>
      </c>
      <c r="P30" t="s">
        <v>207</v>
      </c>
      <c r="Q30" t="s">
        <v>207</v>
      </c>
      <c r="R30" t="s">
        <v>207</v>
      </c>
      <c r="S30" t="s">
        <v>205</v>
      </c>
      <c r="T30" t="s">
        <v>207</v>
      </c>
      <c r="U30" t="s">
        <v>205</v>
      </c>
      <c r="V30" t="s">
        <v>207</v>
      </c>
      <c r="W30" t="s">
        <v>205</v>
      </c>
      <c r="X30" s="250" t="s">
        <v>205</v>
      </c>
      <c r="Y30" t="s">
        <v>205</v>
      </c>
      <c r="Z30" t="s">
        <v>205</v>
      </c>
      <c r="AA30" t="s">
        <v>207</v>
      </c>
      <c r="AB30" t="s">
        <v>207</v>
      </c>
      <c r="AC30" t="s">
        <v>207</v>
      </c>
      <c r="AD30" t="s">
        <v>207</v>
      </c>
      <c r="AE30" t="s">
        <v>207</v>
      </c>
      <c r="AF30" t="s">
        <v>205</v>
      </c>
      <c r="AG30" t="s">
        <v>205</v>
      </c>
      <c r="AH30" t="s">
        <v>205</v>
      </c>
      <c r="AI30" t="s">
        <v>205</v>
      </c>
      <c r="AJ30" t="s">
        <v>205</v>
      </c>
      <c r="AK30" t="s">
        <v>205</v>
      </c>
      <c r="AL30" t="s">
        <v>205</v>
      </c>
      <c r="AM30" t="s">
        <v>205</v>
      </c>
      <c r="AN30" t="s">
        <v>205</v>
      </c>
      <c r="AO30" t="s">
        <v>205</v>
      </c>
      <c r="AP30" t="s">
        <v>205</v>
      </c>
      <c r="AQ30"/>
      <c r="AR30" t="e">
        <v>#N/A</v>
      </c>
      <c r="AS30" t="e">
        <v>#N/A</v>
      </c>
    </row>
    <row r="31" spans="1:45" ht="15" hidden="1" x14ac:dyDescent="0.25">
      <c r="A31" s="258">
        <v>202416</v>
      </c>
      <c r="B31" s="259" t="s">
        <v>456</v>
      </c>
      <c r="C31" s="260" t="s">
        <v>205</v>
      </c>
      <c r="D31" s="260" t="s">
        <v>205</v>
      </c>
      <c r="E31" s="260" t="s">
        <v>205</v>
      </c>
      <c r="F31" s="260" t="s">
        <v>206</v>
      </c>
      <c r="G31" s="260" t="s">
        <v>205</v>
      </c>
      <c r="H31" s="260" t="s">
        <v>206</v>
      </c>
      <c r="I31" s="260" t="s">
        <v>207</v>
      </c>
      <c r="J31" s="260" t="s">
        <v>207</v>
      </c>
      <c r="K31" s="260" t="s">
        <v>207</v>
      </c>
      <c r="L31" s="260" t="s">
        <v>206</v>
      </c>
      <c r="M31" s="260" t="s">
        <v>205</v>
      </c>
      <c r="N31" s="260" t="s">
        <v>205</v>
      </c>
      <c r="O31" s="260" t="s">
        <v>205</v>
      </c>
      <c r="P31" s="260" t="s">
        <v>205</v>
      </c>
      <c r="Q31" s="260" t="s">
        <v>205</v>
      </c>
      <c r="R31" s="260" t="s">
        <v>205</v>
      </c>
      <c r="S31" s="260" t="s">
        <v>205</v>
      </c>
      <c r="T31" s="260" t="s">
        <v>205</v>
      </c>
      <c r="U31" s="260" t="s">
        <v>205</v>
      </c>
      <c r="V31" s="260" t="s">
        <v>205</v>
      </c>
      <c r="W31" s="260" t="s">
        <v>207</v>
      </c>
      <c r="X31" s="260" t="s">
        <v>205</v>
      </c>
      <c r="Y31" s="260" t="s">
        <v>207</v>
      </c>
      <c r="Z31" s="260" t="s">
        <v>205</v>
      </c>
      <c r="AA31" s="260" t="s">
        <v>205</v>
      </c>
      <c r="AB31" s="260" t="s">
        <v>207</v>
      </c>
      <c r="AC31" s="260" t="s">
        <v>205</v>
      </c>
      <c r="AD31" s="260" t="s">
        <v>205</v>
      </c>
      <c r="AE31" s="260" t="s">
        <v>206</v>
      </c>
      <c r="AF31" s="260" t="s">
        <v>207</v>
      </c>
      <c r="AG31" s="260" t="s">
        <v>344</v>
      </c>
      <c r="AH31" s="260" t="s">
        <v>344</v>
      </c>
      <c r="AI31" s="260" t="s">
        <v>344</v>
      </c>
      <c r="AJ31" s="260" t="s">
        <v>344</v>
      </c>
      <c r="AK31" s="260" t="s">
        <v>344</v>
      </c>
      <c r="AL31" s="260" t="s">
        <v>344</v>
      </c>
      <c r="AM31" s="260" t="s">
        <v>344</v>
      </c>
      <c r="AN31" s="260" t="s">
        <v>344</v>
      </c>
      <c r="AO31" s="260" t="s">
        <v>344</v>
      </c>
      <c r="AP31" s="260" t="s">
        <v>344</v>
      </c>
      <c r="AQ31" s="260"/>
      <c r="AR31" t="e">
        <v>#N/A</v>
      </c>
      <c r="AS31">
        <v>3</v>
      </c>
    </row>
    <row r="32" spans="1:45" ht="15" hidden="1" x14ac:dyDescent="0.25">
      <c r="A32" s="258">
        <v>202501</v>
      </c>
      <c r="B32" s="259" t="s">
        <v>456</v>
      </c>
      <c r="C32" s="260" t="s">
        <v>206</v>
      </c>
      <c r="D32" s="260" t="s">
        <v>205</v>
      </c>
      <c r="E32" s="260" t="s">
        <v>207</v>
      </c>
      <c r="F32" s="260" t="s">
        <v>206</v>
      </c>
      <c r="G32" s="260" t="s">
        <v>205</v>
      </c>
      <c r="H32" s="260" t="s">
        <v>205</v>
      </c>
      <c r="I32" s="260" t="s">
        <v>206</v>
      </c>
      <c r="J32" s="260" t="s">
        <v>207</v>
      </c>
      <c r="K32" s="260" t="s">
        <v>207</v>
      </c>
      <c r="L32" s="260" t="s">
        <v>206</v>
      </c>
      <c r="M32" s="260" t="s">
        <v>207</v>
      </c>
      <c r="N32" s="260" t="s">
        <v>205</v>
      </c>
      <c r="O32" s="260" t="s">
        <v>207</v>
      </c>
      <c r="P32" s="260" t="s">
        <v>206</v>
      </c>
      <c r="Q32" s="260" t="s">
        <v>205</v>
      </c>
      <c r="R32" s="260" t="s">
        <v>206</v>
      </c>
      <c r="S32" s="260" t="s">
        <v>205</v>
      </c>
      <c r="T32" s="260" t="s">
        <v>205</v>
      </c>
      <c r="U32" s="260" t="s">
        <v>207</v>
      </c>
      <c r="V32" s="260" t="s">
        <v>205</v>
      </c>
      <c r="W32" s="260" t="s">
        <v>207</v>
      </c>
      <c r="X32" s="260" t="s">
        <v>207</v>
      </c>
      <c r="Y32" s="260" t="s">
        <v>207</v>
      </c>
      <c r="Z32" s="260" t="s">
        <v>206</v>
      </c>
      <c r="AA32" s="260" t="s">
        <v>207</v>
      </c>
      <c r="AB32" s="260" t="s">
        <v>206</v>
      </c>
      <c r="AC32" s="260" t="s">
        <v>206</v>
      </c>
      <c r="AD32" s="260" t="s">
        <v>206</v>
      </c>
      <c r="AE32" s="260" t="s">
        <v>206</v>
      </c>
      <c r="AF32" s="260" t="s">
        <v>206</v>
      </c>
      <c r="AG32" s="260" t="s">
        <v>344</v>
      </c>
      <c r="AH32" s="260" t="s">
        <v>344</v>
      </c>
      <c r="AI32" s="260" t="s">
        <v>344</v>
      </c>
      <c r="AJ32" s="260" t="s">
        <v>344</v>
      </c>
      <c r="AK32" s="260" t="s">
        <v>344</v>
      </c>
      <c r="AL32" s="260" t="s">
        <v>344</v>
      </c>
      <c r="AM32" s="260" t="s">
        <v>344</v>
      </c>
      <c r="AN32" s="260" t="s">
        <v>344</v>
      </c>
      <c r="AO32" s="260" t="s">
        <v>344</v>
      </c>
      <c r="AP32" s="260" t="s">
        <v>344</v>
      </c>
      <c r="AQ32" s="260"/>
      <c r="AR32" t="e">
        <v>#N/A</v>
      </c>
      <c r="AS32">
        <v>3</v>
      </c>
    </row>
    <row r="33" spans="1:45" ht="15" hidden="1" x14ac:dyDescent="0.25">
      <c r="A33" s="258">
        <v>202648</v>
      </c>
      <c r="B33" s="259" t="s">
        <v>456</v>
      </c>
      <c r="C33" s="260" t="s">
        <v>205</v>
      </c>
      <c r="D33" s="260" t="s">
        <v>205</v>
      </c>
      <c r="E33" s="260" t="s">
        <v>205</v>
      </c>
      <c r="F33" s="260" t="s">
        <v>205</v>
      </c>
      <c r="G33" s="260" t="s">
        <v>205</v>
      </c>
      <c r="H33" s="260" t="s">
        <v>207</v>
      </c>
      <c r="I33" s="260" t="s">
        <v>205</v>
      </c>
      <c r="J33" s="260" t="s">
        <v>205</v>
      </c>
      <c r="K33" s="260" t="s">
        <v>205</v>
      </c>
      <c r="L33" s="260" t="s">
        <v>205</v>
      </c>
      <c r="M33" s="260" t="s">
        <v>205</v>
      </c>
      <c r="N33" s="260" t="s">
        <v>205</v>
      </c>
      <c r="O33" s="260" t="s">
        <v>205</v>
      </c>
      <c r="P33" s="260" t="s">
        <v>205</v>
      </c>
      <c r="Q33" s="260" t="s">
        <v>205</v>
      </c>
      <c r="R33" s="260" t="s">
        <v>205</v>
      </c>
      <c r="S33" s="260" t="s">
        <v>205</v>
      </c>
      <c r="T33" s="260" t="s">
        <v>205</v>
      </c>
      <c r="U33" s="260" t="s">
        <v>205</v>
      </c>
      <c r="V33" s="260" t="s">
        <v>205</v>
      </c>
      <c r="W33" s="260" t="s">
        <v>205</v>
      </c>
      <c r="X33" s="260" t="s">
        <v>207</v>
      </c>
      <c r="Y33" s="260" t="s">
        <v>205</v>
      </c>
      <c r="Z33" s="260" t="s">
        <v>205</v>
      </c>
      <c r="AA33" s="260" t="s">
        <v>205</v>
      </c>
      <c r="AB33" s="260" t="s">
        <v>205</v>
      </c>
      <c r="AC33" s="260" t="s">
        <v>205</v>
      </c>
      <c r="AD33" s="260" t="s">
        <v>205</v>
      </c>
      <c r="AE33" s="260" t="s">
        <v>205</v>
      </c>
      <c r="AF33" s="260" t="s">
        <v>205</v>
      </c>
      <c r="AG33" s="260" t="s">
        <v>344</v>
      </c>
      <c r="AH33" s="260" t="s">
        <v>344</v>
      </c>
      <c r="AI33" s="260" t="s">
        <v>344</v>
      </c>
      <c r="AJ33" s="260" t="s">
        <v>344</v>
      </c>
      <c r="AK33" s="260" t="s">
        <v>344</v>
      </c>
      <c r="AL33" s="260" t="s">
        <v>344</v>
      </c>
      <c r="AM33" s="260" t="s">
        <v>344</v>
      </c>
      <c r="AN33" s="260" t="s">
        <v>344</v>
      </c>
      <c r="AO33" s="260" t="s">
        <v>344</v>
      </c>
      <c r="AP33" s="260" t="s">
        <v>344</v>
      </c>
      <c r="AQ33" s="260"/>
      <c r="AR33" t="e">
        <v>#N/A</v>
      </c>
      <c r="AS33">
        <v>1</v>
      </c>
    </row>
    <row r="34" spans="1:45" ht="18.75" hidden="1" x14ac:dyDescent="0.45">
      <c r="A34" s="252">
        <v>202666</v>
      </c>
      <c r="B34" s="249" t="s">
        <v>609</v>
      </c>
      <c r="C34" t="s">
        <v>849</v>
      </c>
      <c r="D34" t="s">
        <v>849</v>
      </c>
      <c r="E34" t="s">
        <v>849</v>
      </c>
      <c r="F34" t="s">
        <v>849</v>
      </c>
      <c r="G34" t="s">
        <v>849</v>
      </c>
      <c r="H34" t="s">
        <v>849</v>
      </c>
      <c r="I34" t="s">
        <v>849</v>
      </c>
      <c r="J34" t="s">
        <v>849</v>
      </c>
      <c r="K34" t="s">
        <v>849</v>
      </c>
      <c r="L34" t="s">
        <v>849</v>
      </c>
      <c r="M34" s="250" t="s">
        <v>849</v>
      </c>
      <c r="N34" t="s">
        <v>849</v>
      </c>
      <c r="O34" t="s">
        <v>849</v>
      </c>
      <c r="P34" t="s">
        <v>849</v>
      </c>
      <c r="Q34" t="s">
        <v>849</v>
      </c>
      <c r="R34" t="s">
        <v>849</v>
      </c>
      <c r="S34" t="s">
        <v>849</v>
      </c>
      <c r="T34" t="s">
        <v>849</v>
      </c>
      <c r="U34" t="s">
        <v>849</v>
      </c>
      <c r="V34" t="s">
        <v>849</v>
      </c>
      <c r="W34" t="s">
        <v>849</v>
      </c>
      <c r="X34" s="250" t="s">
        <v>849</v>
      </c>
      <c r="Y34" t="s">
        <v>849</v>
      </c>
      <c r="Z34" t="s">
        <v>849</v>
      </c>
      <c r="AA34" t="s">
        <v>849</v>
      </c>
      <c r="AB34" t="s">
        <v>849</v>
      </c>
      <c r="AC34" t="s">
        <v>849</v>
      </c>
      <c r="AD34" t="s">
        <v>849</v>
      </c>
      <c r="AE34" t="s">
        <v>849</v>
      </c>
      <c r="AF34" t="s">
        <v>849</v>
      </c>
      <c r="AG34" t="s">
        <v>849</v>
      </c>
      <c r="AH34" t="s">
        <v>849</v>
      </c>
      <c r="AI34" t="s">
        <v>849</v>
      </c>
      <c r="AJ34" t="s">
        <v>849</v>
      </c>
      <c r="AK34" t="s">
        <v>849</v>
      </c>
      <c r="AL34" t="s">
        <v>849</v>
      </c>
      <c r="AM34" t="s">
        <v>849</v>
      </c>
      <c r="AN34" t="s">
        <v>849</v>
      </c>
      <c r="AO34" t="s">
        <v>849</v>
      </c>
      <c r="AP34" t="s">
        <v>849</v>
      </c>
      <c r="AQ34"/>
      <c r="AR34" t="s">
        <v>2160</v>
      </c>
      <c r="AS34" t="s">
        <v>2160</v>
      </c>
    </row>
    <row r="35" spans="1:45" ht="18.75" hidden="1" x14ac:dyDescent="0.45">
      <c r="A35" s="248">
        <v>202668</v>
      </c>
      <c r="B35" s="249" t="s">
        <v>609</v>
      </c>
      <c r="C35" t="s">
        <v>849</v>
      </c>
      <c r="D35" t="s">
        <v>849</v>
      </c>
      <c r="E35" t="s">
        <v>849</v>
      </c>
      <c r="F35" t="s">
        <v>849</v>
      </c>
      <c r="G35" t="s">
        <v>849</v>
      </c>
      <c r="H35" t="s">
        <v>849</v>
      </c>
      <c r="I35" t="s">
        <v>849</v>
      </c>
      <c r="J35" t="s">
        <v>849</v>
      </c>
      <c r="K35" t="s">
        <v>849</v>
      </c>
      <c r="L35" t="s">
        <v>849</v>
      </c>
      <c r="M35" s="250" t="s">
        <v>849</v>
      </c>
      <c r="N35" t="s">
        <v>849</v>
      </c>
      <c r="O35" t="s">
        <v>849</v>
      </c>
      <c r="P35" t="s">
        <v>849</v>
      </c>
      <c r="Q35" t="s">
        <v>849</v>
      </c>
      <c r="R35" t="s">
        <v>849</v>
      </c>
      <c r="S35" t="s">
        <v>849</v>
      </c>
      <c r="T35" t="s">
        <v>849</v>
      </c>
      <c r="U35" t="s">
        <v>849</v>
      </c>
      <c r="V35" t="s">
        <v>849</v>
      </c>
      <c r="W35" t="s">
        <v>849</v>
      </c>
      <c r="X35" s="250" t="s">
        <v>849</v>
      </c>
      <c r="Y35" t="s">
        <v>849</v>
      </c>
      <c r="Z35" t="s">
        <v>849</v>
      </c>
      <c r="AA35" t="s">
        <v>849</v>
      </c>
      <c r="AB35" t="s">
        <v>849</v>
      </c>
      <c r="AC35" t="s">
        <v>849</v>
      </c>
      <c r="AD35" t="s">
        <v>849</v>
      </c>
      <c r="AE35" t="s">
        <v>849</v>
      </c>
      <c r="AF35" t="s">
        <v>849</v>
      </c>
      <c r="AG35" t="s">
        <v>849</v>
      </c>
      <c r="AH35" t="s">
        <v>849</v>
      </c>
      <c r="AI35" t="s">
        <v>849</v>
      </c>
      <c r="AJ35" t="s">
        <v>849</v>
      </c>
      <c r="AK35" t="s">
        <v>849</v>
      </c>
      <c r="AL35" t="s">
        <v>849</v>
      </c>
      <c r="AM35" t="s">
        <v>849</v>
      </c>
      <c r="AN35" t="s">
        <v>849</v>
      </c>
      <c r="AO35" t="s">
        <v>849</v>
      </c>
      <c r="AP35" t="s">
        <v>849</v>
      </c>
      <c r="AQ35"/>
      <c r="AR35" t="s">
        <v>2160</v>
      </c>
      <c r="AS35" t="s">
        <v>2160</v>
      </c>
    </row>
    <row r="36" spans="1:45" ht="18.75" hidden="1" x14ac:dyDescent="0.45">
      <c r="A36" s="248">
        <v>202744</v>
      </c>
      <c r="B36" s="249" t="s">
        <v>609</v>
      </c>
      <c r="C36" t="s">
        <v>849</v>
      </c>
      <c r="D36" t="s">
        <v>849</v>
      </c>
      <c r="E36" t="s">
        <v>849</v>
      </c>
      <c r="F36" t="s">
        <v>849</v>
      </c>
      <c r="G36" t="s">
        <v>849</v>
      </c>
      <c r="H36" t="s">
        <v>849</v>
      </c>
      <c r="I36" t="s">
        <v>849</v>
      </c>
      <c r="J36" t="s">
        <v>849</v>
      </c>
      <c r="K36" t="s">
        <v>849</v>
      </c>
      <c r="L36" t="s">
        <v>849</v>
      </c>
      <c r="M36" s="250" t="s">
        <v>849</v>
      </c>
      <c r="N36" t="s">
        <v>849</v>
      </c>
      <c r="O36" t="s">
        <v>849</v>
      </c>
      <c r="P36" t="s">
        <v>849</v>
      </c>
      <c r="Q36" t="s">
        <v>849</v>
      </c>
      <c r="R36" t="s">
        <v>849</v>
      </c>
      <c r="S36" t="s">
        <v>849</v>
      </c>
      <c r="T36" t="s">
        <v>849</v>
      </c>
      <c r="U36" t="s">
        <v>849</v>
      </c>
      <c r="V36" t="s">
        <v>849</v>
      </c>
      <c r="W36" t="s">
        <v>849</v>
      </c>
      <c r="X36" s="250" t="s">
        <v>849</v>
      </c>
      <c r="Y36" t="s">
        <v>849</v>
      </c>
      <c r="Z36" t="s">
        <v>849</v>
      </c>
      <c r="AA36" t="s">
        <v>849</v>
      </c>
      <c r="AB36" t="s">
        <v>849</v>
      </c>
      <c r="AC36" t="s">
        <v>849</v>
      </c>
      <c r="AD36" t="s">
        <v>849</v>
      </c>
      <c r="AE36" t="s">
        <v>849</v>
      </c>
      <c r="AF36" t="s">
        <v>849</v>
      </c>
      <c r="AG36" t="s">
        <v>344</v>
      </c>
      <c r="AH36" t="s">
        <v>344</v>
      </c>
      <c r="AI36" t="s">
        <v>344</v>
      </c>
      <c r="AJ36" t="s">
        <v>344</v>
      </c>
      <c r="AK36" t="s">
        <v>344</v>
      </c>
      <c r="AL36" t="s">
        <v>344</v>
      </c>
      <c r="AM36" t="s">
        <v>344</v>
      </c>
      <c r="AN36" t="s">
        <v>344</v>
      </c>
      <c r="AO36" t="s">
        <v>344</v>
      </c>
      <c r="AP36" t="s">
        <v>344</v>
      </c>
      <c r="AQ36"/>
      <c r="AR36" t="s">
        <v>2166</v>
      </c>
      <c r="AS36" t="s">
        <v>2166</v>
      </c>
    </row>
    <row r="37" spans="1:45" ht="15" x14ac:dyDescent="0.25">
      <c r="A37" s="258">
        <v>202764</v>
      </c>
      <c r="B37" s="259" t="s">
        <v>61</v>
      </c>
      <c r="C37" s="260" t="s">
        <v>849</v>
      </c>
      <c r="D37" s="260" t="s">
        <v>849</v>
      </c>
      <c r="E37" s="260" t="s">
        <v>849</v>
      </c>
      <c r="F37" s="260" t="s">
        <v>849</v>
      </c>
      <c r="G37" s="260" t="s">
        <v>849</v>
      </c>
      <c r="H37" s="260" t="s">
        <v>849</v>
      </c>
      <c r="I37" s="260" t="s">
        <v>849</v>
      </c>
      <c r="J37" s="260" t="s">
        <v>849</v>
      </c>
      <c r="K37" s="260" t="s">
        <v>849</v>
      </c>
      <c r="L37" s="260" t="s">
        <v>849</v>
      </c>
      <c r="M37" s="260" t="s">
        <v>849</v>
      </c>
      <c r="N37" s="260" t="s">
        <v>849</v>
      </c>
      <c r="O37" s="260" t="s">
        <v>849</v>
      </c>
      <c r="P37" s="260" t="s">
        <v>849</v>
      </c>
      <c r="Q37" s="260" t="s">
        <v>849</v>
      </c>
      <c r="R37" s="260" t="s">
        <v>849</v>
      </c>
      <c r="S37" s="260" t="s">
        <v>849</v>
      </c>
      <c r="T37" s="260" t="s">
        <v>849</v>
      </c>
      <c r="U37" s="260" t="s">
        <v>849</v>
      </c>
      <c r="V37" s="260" t="s">
        <v>849</v>
      </c>
      <c r="W37" s="260" t="s">
        <v>849</v>
      </c>
      <c r="X37" s="260" t="s">
        <v>849</v>
      </c>
      <c r="Y37" s="260" t="s">
        <v>849</v>
      </c>
      <c r="Z37" s="260" t="s">
        <v>849</v>
      </c>
      <c r="AA37" s="260" t="s">
        <v>849</v>
      </c>
      <c r="AB37" s="260" t="s">
        <v>849</v>
      </c>
      <c r="AC37" s="260" t="s">
        <v>849</v>
      </c>
      <c r="AD37" s="260" t="s">
        <v>849</v>
      </c>
      <c r="AE37" s="260" t="s">
        <v>849</v>
      </c>
      <c r="AF37" s="260" t="s">
        <v>849</v>
      </c>
      <c r="AG37" s="260" t="s">
        <v>849</v>
      </c>
      <c r="AH37" s="260" t="s">
        <v>849</v>
      </c>
      <c r="AI37" s="260" t="s">
        <v>849</v>
      </c>
      <c r="AJ37" s="260" t="s">
        <v>849</v>
      </c>
      <c r="AK37" s="260" t="s">
        <v>849</v>
      </c>
      <c r="AL37" s="260" t="s">
        <v>849</v>
      </c>
      <c r="AM37" s="260" t="s">
        <v>849</v>
      </c>
      <c r="AN37" s="260" t="s">
        <v>849</v>
      </c>
      <c r="AO37" s="260" t="s">
        <v>849</v>
      </c>
      <c r="AP37" s="260" t="s">
        <v>849</v>
      </c>
      <c r="AQ37" s="260"/>
      <c r="AR37" t="e">
        <v>#N/A</v>
      </c>
      <c r="AS37" t="s">
        <v>2160</v>
      </c>
    </row>
    <row r="38" spans="1:45" ht="15" hidden="1" x14ac:dyDescent="0.25">
      <c r="A38" s="258">
        <v>202853</v>
      </c>
      <c r="B38" s="259" t="s">
        <v>456</v>
      </c>
      <c r="C38" s="260" t="s">
        <v>849</v>
      </c>
      <c r="D38" s="260" t="s">
        <v>849</v>
      </c>
      <c r="E38" s="260" t="s">
        <v>849</v>
      </c>
      <c r="F38" s="260" t="s">
        <v>849</v>
      </c>
      <c r="G38" s="260" t="s">
        <v>849</v>
      </c>
      <c r="H38" s="260" t="s">
        <v>849</v>
      </c>
      <c r="I38" s="260" t="s">
        <v>849</v>
      </c>
      <c r="J38" s="260" t="s">
        <v>849</v>
      </c>
      <c r="K38" s="260" t="s">
        <v>849</v>
      </c>
      <c r="L38" s="260" t="s">
        <v>849</v>
      </c>
      <c r="M38" s="260" t="s">
        <v>849</v>
      </c>
      <c r="N38" s="260" t="s">
        <v>849</v>
      </c>
      <c r="O38" s="260" t="s">
        <v>849</v>
      </c>
      <c r="P38" s="260" t="s">
        <v>849</v>
      </c>
      <c r="Q38" s="260" t="s">
        <v>849</v>
      </c>
      <c r="R38" s="260" t="s">
        <v>849</v>
      </c>
      <c r="S38" s="260" t="s">
        <v>849</v>
      </c>
      <c r="T38" s="260" t="s">
        <v>849</v>
      </c>
      <c r="U38" s="260" t="s">
        <v>849</v>
      </c>
      <c r="V38" s="260" t="s">
        <v>849</v>
      </c>
      <c r="W38" s="260" t="s">
        <v>849</v>
      </c>
      <c r="X38" s="260" t="s">
        <v>849</v>
      </c>
      <c r="Y38" s="260" t="s">
        <v>849</v>
      </c>
      <c r="Z38" s="260" t="s">
        <v>849</v>
      </c>
      <c r="AA38" s="260" t="s">
        <v>849</v>
      </c>
      <c r="AB38" s="260" t="s">
        <v>849</v>
      </c>
      <c r="AC38" s="260" t="s">
        <v>849</v>
      </c>
      <c r="AD38" s="260" t="s">
        <v>849</v>
      </c>
      <c r="AE38" s="260" t="s">
        <v>849</v>
      </c>
      <c r="AF38" s="260" t="s">
        <v>849</v>
      </c>
      <c r="AG38" s="260" t="s">
        <v>344</v>
      </c>
      <c r="AH38" s="260" t="s">
        <v>344</v>
      </c>
      <c r="AI38" s="260" t="s">
        <v>344</v>
      </c>
      <c r="AJ38" s="260" t="s">
        <v>344</v>
      </c>
      <c r="AK38" s="260" t="s">
        <v>344</v>
      </c>
      <c r="AL38" s="260" t="s">
        <v>344</v>
      </c>
      <c r="AM38" s="260" t="s">
        <v>344</v>
      </c>
      <c r="AN38" s="260" t="s">
        <v>344</v>
      </c>
      <c r="AO38" s="260" t="s">
        <v>344</v>
      </c>
      <c r="AP38" s="260" t="s">
        <v>344</v>
      </c>
      <c r="AQ38" s="260"/>
      <c r="AR38" t="e">
        <v>#N/A</v>
      </c>
      <c r="AS38" t="s">
        <v>2181</v>
      </c>
    </row>
    <row r="39" spans="1:45" ht="18.75" x14ac:dyDescent="0.45">
      <c r="A39" s="248">
        <v>202919</v>
      </c>
      <c r="B39" s="249" t="s">
        <v>61</v>
      </c>
      <c r="C39" t="s">
        <v>849</v>
      </c>
      <c r="D39" t="s">
        <v>849</v>
      </c>
      <c r="E39" t="s">
        <v>849</v>
      </c>
      <c r="F39" t="s">
        <v>849</v>
      </c>
      <c r="G39" t="s">
        <v>849</v>
      </c>
      <c r="H39" t="s">
        <v>849</v>
      </c>
      <c r="I39" t="s">
        <v>849</v>
      </c>
      <c r="J39" t="s">
        <v>849</v>
      </c>
      <c r="K39" t="s">
        <v>849</v>
      </c>
      <c r="L39" t="s">
        <v>849</v>
      </c>
      <c r="M39" s="250" t="s">
        <v>849</v>
      </c>
      <c r="N39" t="s">
        <v>849</v>
      </c>
      <c r="O39" t="s">
        <v>849</v>
      </c>
      <c r="P39" t="s">
        <v>849</v>
      </c>
      <c r="Q39" t="s">
        <v>849</v>
      </c>
      <c r="R39" t="s">
        <v>849</v>
      </c>
      <c r="S39" t="s">
        <v>849</v>
      </c>
      <c r="T39" t="s">
        <v>849</v>
      </c>
      <c r="U39" t="s">
        <v>849</v>
      </c>
      <c r="V39" t="s">
        <v>849</v>
      </c>
      <c r="W39" t="s">
        <v>849</v>
      </c>
      <c r="X39" s="250" t="s">
        <v>849</v>
      </c>
      <c r="Y39" t="s">
        <v>849</v>
      </c>
      <c r="Z39" t="s">
        <v>849</v>
      </c>
      <c r="AA39" t="s">
        <v>849</v>
      </c>
      <c r="AB39" t="s">
        <v>849</v>
      </c>
      <c r="AC39" t="s">
        <v>849</v>
      </c>
      <c r="AD39" t="s">
        <v>849</v>
      </c>
      <c r="AE39" t="s">
        <v>849</v>
      </c>
      <c r="AF39" t="s">
        <v>849</v>
      </c>
      <c r="AG39" t="s">
        <v>849</v>
      </c>
      <c r="AH39" t="s">
        <v>849</v>
      </c>
      <c r="AI39" t="s">
        <v>849</v>
      </c>
      <c r="AJ39" t="s">
        <v>849</v>
      </c>
      <c r="AK39" t="s">
        <v>849</v>
      </c>
      <c r="AL39" t="s">
        <v>849</v>
      </c>
      <c r="AM39" t="s">
        <v>849</v>
      </c>
      <c r="AN39" t="s">
        <v>849</v>
      </c>
      <c r="AO39" t="s">
        <v>849</v>
      </c>
      <c r="AP39" t="s">
        <v>849</v>
      </c>
      <c r="AQ39"/>
      <c r="AR39" t="s">
        <v>1830</v>
      </c>
      <c r="AS39" t="s">
        <v>2181</v>
      </c>
    </row>
    <row r="40" spans="1:45" ht="18.75" hidden="1" x14ac:dyDescent="0.45">
      <c r="A40" s="248">
        <v>202934</v>
      </c>
      <c r="B40" s="249" t="s">
        <v>456</v>
      </c>
      <c r="C40" t="s">
        <v>849</v>
      </c>
      <c r="D40" t="s">
        <v>849</v>
      </c>
      <c r="E40" t="s">
        <v>849</v>
      </c>
      <c r="F40" t="s">
        <v>849</v>
      </c>
      <c r="G40" t="s">
        <v>849</v>
      </c>
      <c r="H40" t="s">
        <v>849</v>
      </c>
      <c r="I40" t="s">
        <v>849</v>
      </c>
      <c r="J40" t="s">
        <v>849</v>
      </c>
      <c r="K40" t="s">
        <v>849</v>
      </c>
      <c r="L40" t="s">
        <v>849</v>
      </c>
      <c r="M40" s="250" t="s">
        <v>849</v>
      </c>
      <c r="N40" t="s">
        <v>849</v>
      </c>
      <c r="O40" t="s">
        <v>849</v>
      </c>
      <c r="P40" t="s">
        <v>849</v>
      </c>
      <c r="Q40" t="s">
        <v>849</v>
      </c>
      <c r="R40" t="s">
        <v>849</v>
      </c>
      <c r="S40" t="s">
        <v>849</v>
      </c>
      <c r="T40" t="s">
        <v>849</v>
      </c>
      <c r="U40" t="s">
        <v>849</v>
      </c>
      <c r="V40" t="s">
        <v>849</v>
      </c>
      <c r="W40" t="s">
        <v>849</v>
      </c>
      <c r="X40" s="250" t="s">
        <v>849</v>
      </c>
      <c r="Y40" t="s">
        <v>849</v>
      </c>
      <c r="Z40" t="s">
        <v>849</v>
      </c>
      <c r="AA40" t="s">
        <v>849</v>
      </c>
      <c r="AB40" t="s">
        <v>849</v>
      </c>
      <c r="AC40" t="s">
        <v>849</v>
      </c>
      <c r="AD40" t="s">
        <v>849</v>
      </c>
      <c r="AE40" t="s">
        <v>849</v>
      </c>
      <c r="AF40" t="s">
        <v>849</v>
      </c>
      <c r="AG40" t="s">
        <v>849</v>
      </c>
      <c r="AH40" t="s">
        <v>849</v>
      </c>
      <c r="AI40" t="s">
        <v>849</v>
      </c>
      <c r="AJ40" t="s">
        <v>849</v>
      </c>
      <c r="AK40" t="s">
        <v>849</v>
      </c>
      <c r="AL40" t="s">
        <v>849</v>
      </c>
      <c r="AM40" t="s">
        <v>849</v>
      </c>
      <c r="AN40" t="s">
        <v>849</v>
      </c>
      <c r="AO40" t="s">
        <v>849</v>
      </c>
      <c r="AP40" t="s">
        <v>849</v>
      </c>
      <c r="AQ40"/>
      <c r="AR40">
        <v>0</v>
      </c>
      <c r="AS40" t="s">
        <v>2182</v>
      </c>
    </row>
    <row r="41" spans="1:45" ht="18.75" x14ac:dyDescent="0.45">
      <c r="A41" s="252">
        <v>203198</v>
      </c>
      <c r="B41" s="249" t="s">
        <v>61</v>
      </c>
      <c r="C41" t="s">
        <v>849</v>
      </c>
      <c r="D41" t="s">
        <v>849</v>
      </c>
      <c r="E41" t="s">
        <v>849</v>
      </c>
      <c r="F41" t="s">
        <v>849</v>
      </c>
      <c r="G41" t="s">
        <v>849</v>
      </c>
      <c r="H41" t="s">
        <v>849</v>
      </c>
      <c r="I41" t="s">
        <v>849</v>
      </c>
      <c r="J41" t="s">
        <v>849</v>
      </c>
      <c r="K41" t="s">
        <v>849</v>
      </c>
      <c r="L41" t="s">
        <v>849</v>
      </c>
      <c r="M41" s="250" t="s">
        <v>849</v>
      </c>
      <c r="N41" t="s">
        <v>849</v>
      </c>
      <c r="O41" t="s">
        <v>849</v>
      </c>
      <c r="P41" t="s">
        <v>849</v>
      </c>
      <c r="Q41" t="s">
        <v>849</v>
      </c>
      <c r="R41" t="s">
        <v>849</v>
      </c>
      <c r="S41" t="s">
        <v>849</v>
      </c>
      <c r="T41" t="s">
        <v>849</v>
      </c>
      <c r="U41" t="s">
        <v>849</v>
      </c>
      <c r="V41" t="s">
        <v>849</v>
      </c>
      <c r="W41" t="s">
        <v>849</v>
      </c>
      <c r="X41" s="250" t="s">
        <v>849</v>
      </c>
      <c r="Y41" t="s">
        <v>849</v>
      </c>
      <c r="Z41" t="s">
        <v>849</v>
      </c>
      <c r="AA41" t="s">
        <v>849</v>
      </c>
      <c r="AB41" t="s">
        <v>849</v>
      </c>
      <c r="AC41" t="s">
        <v>849</v>
      </c>
      <c r="AD41" t="s">
        <v>849</v>
      </c>
      <c r="AE41" t="s">
        <v>849</v>
      </c>
      <c r="AF41" t="s">
        <v>849</v>
      </c>
      <c r="AG41" t="s">
        <v>849</v>
      </c>
      <c r="AH41" t="s">
        <v>849</v>
      </c>
      <c r="AI41" t="s">
        <v>849</v>
      </c>
      <c r="AJ41" t="s">
        <v>849</v>
      </c>
      <c r="AK41" t="s">
        <v>849</v>
      </c>
      <c r="AL41" t="s">
        <v>849</v>
      </c>
      <c r="AM41" t="s">
        <v>849</v>
      </c>
      <c r="AN41" t="s">
        <v>849</v>
      </c>
      <c r="AO41" t="s">
        <v>849</v>
      </c>
      <c r="AP41" t="s">
        <v>849</v>
      </c>
      <c r="AQ41"/>
      <c r="AR41" t="s">
        <v>2164</v>
      </c>
      <c r="AS41" t="s">
        <v>2164</v>
      </c>
    </row>
    <row r="42" spans="1:45" ht="18.75" hidden="1" x14ac:dyDescent="0.45">
      <c r="A42" s="248">
        <v>203263</v>
      </c>
      <c r="B42" s="249" t="s">
        <v>609</v>
      </c>
      <c r="C42" t="s">
        <v>849</v>
      </c>
      <c r="D42" t="s">
        <v>849</v>
      </c>
      <c r="E42" t="s">
        <v>849</v>
      </c>
      <c r="F42" t="s">
        <v>849</v>
      </c>
      <c r="G42" t="s">
        <v>849</v>
      </c>
      <c r="H42" t="s">
        <v>849</v>
      </c>
      <c r="I42" t="s">
        <v>849</v>
      </c>
      <c r="J42" t="s">
        <v>849</v>
      </c>
      <c r="K42" t="s">
        <v>849</v>
      </c>
      <c r="L42" t="s">
        <v>849</v>
      </c>
      <c r="M42" s="250" t="s">
        <v>849</v>
      </c>
      <c r="N42" t="s">
        <v>849</v>
      </c>
      <c r="O42" t="s">
        <v>849</v>
      </c>
      <c r="P42" t="s">
        <v>849</v>
      </c>
      <c r="Q42" t="s">
        <v>849</v>
      </c>
      <c r="R42" t="s">
        <v>849</v>
      </c>
      <c r="S42" t="s">
        <v>849</v>
      </c>
      <c r="T42" t="s">
        <v>849</v>
      </c>
      <c r="U42" t="s">
        <v>849</v>
      </c>
      <c r="V42" t="s">
        <v>849</v>
      </c>
      <c r="W42" t="s">
        <v>849</v>
      </c>
      <c r="X42" s="250" t="s">
        <v>849</v>
      </c>
      <c r="Y42" t="s">
        <v>849</v>
      </c>
      <c r="Z42" t="s">
        <v>849</v>
      </c>
      <c r="AA42" t="s">
        <v>849</v>
      </c>
      <c r="AB42" t="s">
        <v>849</v>
      </c>
      <c r="AC42" t="s">
        <v>849</v>
      </c>
      <c r="AD42" t="s">
        <v>849</v>
      </c>
      <c r="AE42" t="s">
        <v>849</v>
      </c>
      <c r="AF42" t="s">
        <v>849</v>
      </c>
      <c r="AG42" t="s">
        <v>849</v>
      </c>
      <c r="AH42" t="s">
        <v>849</v>
      </c>
      <c r="AI42" t="s">
        <v>849</v>
      </c>
      <c r="AJ42" t="s">
        <v>849</v>
      </c>
      <c r="AK42" t="s">
        <v>849</v>
      </c>
      <c r="AL42" t="s">
        <v>849</v>
      </c>
      <c r="AM42" t="s">
        <v>849</v>
      </c>
      <c r="AN42" t="s">
        <v>849</v>
      </c>
      <c r="AO42" t="s">
        <v>849</v>
      </c>
      <c r="AP42" t="s">
        <v>849</v>
      </c>
      <c r="AQ42"/>
      <c r="AR42" t="s">
        <v>2160</v>
      </c>
      <c r="AS42" t="s">
        <v>2160</v>
      </c>
    </row>
    <row r="43" spans="1:45" ht="18.75" x14ac:dyDescent="0.45">
      <c r="A43" s="248">
        <v>203311</v>
      </c>
      <c r="B43" s="249" t="s">
        <v>61</v>
      </c>
      <c r="C43" t="s">
        <v>205</v>
      </c>
      <c r="D43" t="s">
        <v>207</v>
      </c>
      <c r="E43" t="s">
        <v>205</v>
      </c>
      <c r="F43" t="s">
        <v>205</v>
      </c>
      <c r="G43" t="s">
        <v>207</v>
      </c>
      <c r="H43" t="s">
        <v>205</v>
      </c>
      <c r="I43" t="s">
        <v>207</v>
      </c>
      <c r="J43" t="s">
        <v>207</v>
      </c>
      <c r="K43" t="s">
        <v>207</v>
      </c>
      <c r="L43" t="s">
        <v>205</v>
      </c>
      <c r="M43" s="250" t="s">
        <v>207</v>
      </c>
      <c r="N43" t="s">
        <v>205</v>
      </c>
      <c r="O43" t="s">
        <v>205</v>
      </c>
      <c r="P43" t="s">
        <v>207</v>
      </c>
      <c r="Q43" t="s">
        <v>207</v>
      </c>
      <c r="R43" t="s">
        <v>207</v>
      </c>
      <c r="S43" t="s">
        <v>205</v>
      </c>
      <c r="T43" t="s">
        <v>207</v>
      </c>
      <c r="U43" t="s">
        <v>207</v>
      </c>
      <c r="V43" t="s">
        <v>205</v>
      </c>
      <c r="W43" t="s">
        <v>207</v>
      </c>
      <c r="X43" s="250" t="s">
        <v>205</v>
      </c>
      <c r="Y43" t="s">
        <v>205</v>
      </c>
      <c r="Z43" t="s">
        <v>207</v>
      </c>
      <c r="AA43" t="s">
        <v>205</v>
      </c>
      <c r="AB43" t="s">
        <v>207</v>
      </c>
      <c r="AC43" t="s">
        <v>205</v>
      </c>
      <c r="AD43" t="s">
        <v>207</v>
      </c>
      <c r="AE43" t="s">
        <v>207</v>
      </c>
      <c r="AF43" t="s">
        <v>205</v>
      </c>
      <c r="AG43" t="s">
        <v>206</v>
      </c>
      <c r="AH43" t="s">
        <v>206</v>
      </c>
      <c r="AI43" t="s">
        <v>206</v>
      </c>
      <c r="AJ43" t="s">
        <v>206</v>
      </c>
      <c r="AK43" t="s">
        <v>206</v>
      </c>
      <c r="AL43" t="s">
        <v>206</v>
      </c>
      <c r="AM43" t="s">
        <v>206</v>
      </c>
      <c r="AN43" t="s">
        <v>206</v>
      </c>
      <c r="AO43" t="s">
        <v>206</v>
      </c>
      <c r="AP43" t="s">
        <v>207</v>
      </c>
      <c r="AQ43"/>
      <c r="AR43">
        <v>0</v>
      </c>
      <c r="AS43">
        <v>3</v>
      </c>
    </row>
    <row r="44" spans="1:45" ht="18.75" x14ac:dyDescent="0.45">
      <c r="A44" s="248">
        <v>203320</v>
      </c>
      <c r="B44" s="249" t="s">
        <v>61</v>
      </c>
      <c r="C44" t="s">
        <v>205</v>
      </c>
      <c r="D44" t="s">
        <v>205</v>
      </c>
      <c r="E44" t="s">
        <v>205</v>
      </c>
      <c r="F44" t="s">
        <v>205</v>
      </c>
      <c r="G44" t="s">
        <v>205</v>
      </c>
      <c r="H44" t="s">
        <v>207</v>
      </c>
      <c r="I44" t="s">
        <v>205</v>
      </c>
      <c r="J44" t="s">
        <v>207</v>
      </c>
      <c r="K44" t="s">
        <v>205</v>
      </c>
      <c r="L44" t="s">
        <v>205</v>
      </c>
      <c r="M44" s="250" t="s">
        <v>205</v>
      </c>
      <c r="N44" t="s">
        <v>207</v>
      </c>
      <c r="O44" t="s">
        <v>207</v>
      </c>
      <c r="P44" t="s">
        <v>207</v>
      </c>
      <c r="Q44" t="s">
        <v>205</v>
      </c>
      <c r="R44" t="s">
        <v>205</v>
      </c>
      <c r="S44" t="s">
        <v>205</v>
      </c>
      <c r="T44" t="s">
        <v>205</v>
      </c>
      <c r="U44" t="s">
        <v>207</v>
      </c>
      <c r="V44" t="s">
        <v>205</v>
      </c>
      <c r="W44" t="s">
        <v>207</v>
      </c>
      <c r="X44" s="250" t="s">
        <v>205</v>
      </c>
      <c r="Y44" t="s">
        <v>205</v>
      </c>
      <c r="Z44" t="s">
        <v>207</v>
      </c>
      <c r="AA44" t="s">
        <v>207</v>
      </c>
      <c r="AB44" t="s">
        <v>205</v>
      </c>
      <c r="AC44" t="s">
        <v>205</v>
      </c>
      <c r="AD44" t="s">
        <v>205</v>
      </c>
      <c r="AE44" t="s">
        <v>207</v>
      </c>
      <c r="AF44" t="s">
        <v>207</v>
      </c>
      <c r="AG44" t="s">
        <v>207</v>
      </c>
      <c r="AH44" t="s">
        <v>207</v>
      </c>
      <c r="AI44" t="s">
        <v>207</v>
      </c>
      <c r="AJ44" t="s">
        <v>207</v>
      </c>
      <c r="AK44" t="s">
        <v>207</v>
      </c>
      <c r="AL44" t="s">
        <v>207</v>
      </c>
      <c r="AM44" t="s">
        <v>206</v>
      </c>
      <c r="AN44" t="s">
        <v>206</v>
      </c>
      <c r="AO44" t="s">
        <v>207</v>
      </c>
      <c r="AP44" t="s">
        <v>207</v>
      </c>
      <c r="AQ44"/>
      <c r="AR44">
        <v>0</v>
      </c>
      <c r="AS44">
        <v>4</v>
      </c>
    </row>
    <row r="45" spans="1:45" ht="18.75" hidden="1" x14ac:dyDescent="0.45">
      <c r="A45" s="248">
        <v>203367</v>
      </c>
      <c r="B45" s="249" t="s">
        <v>458</v>
      </c>
      <c r="C45" t="s">
        <v>205</v>
      </c>
      <c r="D45" t="s">
        <v>205</v>
      </c>
      <c r="E45" t="s">
        <v>205</v>
      </c>
      <c r="F45" t="s">
        <v>205</v>
      </c>
      <c r="G45" t="s">
        <v>205</v>
      </c>
      <c r="H45" t="s">
        <v>205</v>
      </c>
      <c r="I45" t="s">
        <v>205</v>
      </c>
      <c r="J45" t="s">
        <v>205</v>
      </c>
      <c r="K45" t="s">
        <v>205</v>
      </c>
      <c r="L45" t="s">
        <v>205</v>
      </c>
      <c r="M45" t="s">
        <v>205</v>
      </c>
      <c r="N45" t="s">
        <v>205</v>
      </c>
      <c r="O45" t="s">
        <v>205</v>
      </c>
      <c r="P45" t="s">
        <v>205</v>
      </c>
      <c r="Q45" t="s">
        <v>205</v>
      </c>
      <c r="R45" t="s">
        <v>205</v>
      </c>
      <c r="S45" t="s">
        <v>205</v>
      </c>
      <c r="T45" t="s">
        <v>205</v>
      </c>
      <c r="U45" t="s">
        <v>205</v>
      </c>
      <c r="V45" t="s">
        <v>205</v>
      </c>
      <c r="W45"/>
      <c r="X45"/>
      <c r="Y45"/>
      <c r="Z45"/>
      <c r="AA45"/>
      <c r="AB45"/>
      <c r="AC45"/>
      <c r="AD45"/>
      <c r="AE45"/>
      <c r="AF45"/>
      <c r="AG45"/>
      <c r="AH45"/>
      <c r="AI45"/>
      <c r="AJ45"/>
      <c r="AK45"/>
      <c r="AL45" t="s">
        <v>344</v>
      </c>
      <c r="AM45" t="s">
        <v>344</v>
      </c>
      <c r="AN45" t="s">
        <v>344</v>
      </c>
      <c r="AO45" t="s">
        <v>344</v>
      </c>
      <c r="AP45" t="s">
        <v>344</v>
      </c>
      <c r="AQ45"/>
      <c r="AR45" t="s">
        <v>917</v>
      </c>
      <c r="AS45" t="s">
        <v>2183</v>
      </c>
    </row>
    <row r="46" spans="1:45" ht="18.75" x14ac:dyDescent="0.45">
      <c r="A46" s="248">
        <v>203450</v>
      </c>
      <c r="B46" s="249" t="s">
        <v>61</v>
      </c>
      <c r="C46" t="s">
        <v>849</v>
      </c>
      <c r="D46" t="s">
        <v>849</v>
      </c>
      <c r="E46" t="s">
        <v>849</v>
      </c>
      <c r="F46" t="s">
        <v>849</v>
      </c>
      <c r="G46" t="s">
        <v>849</v>
      </c>
      <c r="H46" t="s">
        <v>849</v>
      </c>
      <c r="I46" t="s">
        <v>849</v>
      </c>
      <c r="J46" t="s">
        <v>849</v>
      </c>
      <c r="K46" t="s">
        <v>849</v>
      </c>
      <c r="L46" t="s">
        <v>849</v>
      </c>
      <c r="M46" s="250" t="s">
        <v>849</v>
      </c>
      <c r="N46" t="s">
        <v>849</v>
      </c>
      <c r="O46" t="s">
        <v>849</v>
      </c>
      <c r="P46" t="s">
        <v>849</v>
      </c>
      <c r="Q46" t="s">
        <v>849</v>
      </c>
      <c r="R46" t="s">
        <v>849</v>
      </c>
      <c r="S46" t="s">
        <v>849</v>
      </c>
      <c r="T46" t="s">
        <v>849</v>
      </c>
      <c r="U46" t="s">
        <v>849</v>
      </c>
      <c r="V46" t="s">
        <v>849</v>
      </c>
      <c r="W46" t="s">
        <v>849</v>
      </c>
      <c r="X46" s="250" t="s">
        <v>849</v>
      </c>
      <c r="Y46" t="s">
        <v>849</v>
      </c>
      <c r="Z46" t="s">
        <v>849</v>
      </c>
      <c r="AA46" t="s">
        <v>849</v>
      </c>
      <c r="AB46" t="s">
        <v>849</v>
      </c>
      <c r="AC46" t="s">
        <v>849</v>
      </c>
      <c r="AD46" t="s">
        <v>849</v>
      </c>
      <c r="AE46" t="s">
        <v>849</v>
      </c>
      <c r="AF46" t="s">
        <v>849</v>
      </c>
      <c r="AG46" t="s">
        <v>849</v>
      </c>
      <c r="AH46" t="s">
        <v>849</v>
      </c>
      <c r="AI46" t="s">
        <v>849</v>
      </c>
      <c r="AJ46" t="s">
        <v>849</v>
      </c>
      <c r="AK46" t="s">
        <v>849</v>
      </c>
      <c r="AL46" t="s">
        <v>849</v>
      </c>
      <c r="AM46" t="s">
        <v>849</v>
      </c>
      <c r="AN46" t="s">
        <v>849</v>
      </c>
      <c r="AO46" t="s">
        <v>849</v>
      </c>
      <c r="AP46" t="s">
        <v>849</v>
      </c>
      <c r="AQ46"/>
      <c r="AR46" t="s">
        <v>2163</v>
      </c>
      <c r="AS46" t="s">
        <v>2163</v>
      </c>
    </row>
    <row r="47" spans="1:45" ht="15" x14ac:dyDescent="0.25">
      <c r="A47" s="258">
        <v>203516</v>
      </c>
      <c r="B47" s="259" t="s">
        <v>61</v>
      </c>
      <c r="C47" s="260" t="s">
        <v>849</v>
      </c>
      <c r="D47" s="260" t="s">
        <v>849</v>
      </c>
      <c r="E47" s="260" t="s">
        <v>849</v>
      </c>
      <c r="F47" s="260" t="s">
        <v>849</v>
      </c>
      <c r="G47" s="260" t="s">
        <v>849</v>
      </c>
      <c r="H47" s="260" t="s">
        <v>849</v>
      </c>
      <c r="I47" s="260" t="s">
        <v>849</v>
      </c>
      <c r="J47" s="260" t="s">
        <v>849</v>
      </c>
      <c r="K47" s="260" t="s">
        <v>849</v>
      </c>
      <c r="L47" s="260" t="s">
        <v>849</v>
      </c>
      <c r="M47" s="260" t="s">
        <v>849</v>
      </c>
      <c r="N47" s="260" t="s">
        <v>849</v>
      </c>
      <c r="O47" s="260" t="s">
        <v>849</v>
      </c>
      <c r="P47" s="260" t="s">
        <v>849</v>
      </c>
      <c r="Q47" s="260" t="s">
        <v>849</v>
      </c>
      <c r="R47" s="260" t="s">
        <v>849</v>
      </c>
      <c r="S47" s="260" t="s">
        <v>849</v>
      </c>
      <c r="T47" s="260" t="s">
        <v>849</v>
      </c>
      <c r="U47" s="260" t="s">
        <v>849</v>
      </c>
      <c r="V47" s="260" t="s">
        <v>849</v>
      </c>
      <c r="W47" s="260" t="s">
        <v>849</v>
      </c>
      <c r="X47" s="260" t="s">
        <v>849</v>
      </c>
      <c r="Y47" s="260" t="s">
        <v>849</v>
      </c>
      <c r="Z47" s="260" t="s">
        <v>849</v>
      </c>
      <c r="AA47" s="260" t="s">
        <v>849</v>
      </c>
      <c r="AB47" s="260" t="s">
        <v>849</v>
      </c>
      <c r="AC47" s="260" t="s">
        <v>849</v>
      </c>
      <c r="AD47" s="260" t="s">
        <v>849</v>
      </c>
      <c r="AE47" s="260" t="s">
        <v>849</v>
      </c>
      <c r="AF47" s="260" t="s">
        <v>849</v>
      </c>
      <c r="AG47" s="260" t="s">
        <v>849</v>
      </c>
      <c r="AH47" s="260" t="s">
        <v>849</v>
      </c>
      <c r="AI47" s="260" t="s">
        <v>849</v>
      </c>
      <c r="AJ47" s="260" t="s">
        <v>849</v>
      </c>
      <c r="AK47" s="260" t="s">
        <v>849</v>
      </c>
      <c r="AL47" s="260" t="s">
        <v>849</v>
      </c>
      <c r="AM47" s="260" t="s">
        <v>849</v>
      </c>
      <c r="AN47" s="260" t="s">
        <v>849</v>
      </c>
      <c r="AO47" s="260" t="s">
        <v>849</v>
      </c>
      <c r="AP47" s="260" t="s">
        <v>849</v>
      </c>
      <c r="AQ47" s="260"/>
      <c r="AR47" t="e">
        <v>#N/A</v>
      </c>
      <c r="AS47" t="s">
        <v>2160</v>
      </c>
    </row>
    <row r="48" spans="1:45" ht="18.75" hidden="1" x14ac:dyDescent="0.45">
      <c r="A48" s="248">
        <v>203675</v>
      </c>
      <c r="B48" s="249" t="s">
        <v>609</v>
      </c>
      <c r="C48" t="s">
        <v>849</v>
      </c>
      <c r="D48" t="s">
        <v>849</v>
      </c>
      <c r="E48" t="s">
        <v>849</v>
      </c>
      <c r="F48" t="s">
        <v>849</v>
      </c>
      <c r="G48" t="s">
        <v>849</v>
      </c>
      <c r="H48" t="s">
        <v>849</v>
      </c>
      <c r="I48" t="s">
        <v>849</v>
      </c>
      <c r="J48" t="s">
        <v>849</v>
      </c>
      <c r="K48" t="s">
        <v>849</v>
      </c>
      <c r="L48" t="s">
        <v>849</v>
      </c>
      <c r="M48" s="250" t="s">
        <v>849</v>
      </c>
      <c r="N48" t="s">
        <v>849</v>
      </c>
      <c r="O48" t="s">
        <v>849</v>
      </c>
      <c r="P48" t="s">
        <v>849</v>
      </c>
      <c r="Q48" t="s">
        <v>849</v>
      </c>
      <c r="R48" t="s">
        <v>849</v>
      </c>
      <c r="S48" t="s">
        <v>849</v>
      </c>
      <c r="T48" t="s">
        <v>849</v>
      </c>
      <c r="U48" t="s">
        <v>849</v>
      </c>
      <c r="V48" t="s">
        <v>849</v>
      </c>
      <c r="W48" t="s">
        <v>849</v>
      </c>
      <c r="X48" s="250" t="s">
        <v>849</v>
      </c>
      <c r="Y48" t="s">
        <v>849</v>
      </c>
      <c r="Z48" t="s">
        <v>849</v>
      </c>
      <c r="AA48" t="s">
        <v>849</v>
      </c>
      <c r="AB48" t="s">
        <v>849</v>
      </c>
      <c r="AC48" t="s">
        <v>849</v>
      </c>
      <c r="AD48" t="s">
        <v>849</v>
      </c>
      <c r="AE48" t="s">
        <v>849</v>
      </c>
      <c r="AF48" t="s">
        <v>849</v>
      </c>
      <c r="AG48" t="s">
        <v>344</v>
      </c>
      <c r="AH48" t="s">
        <v>344</v>
      </c>
      <c r="AI48" t="s">
        <v>344</v>
      </c>
      <c r="AJ48" t="s">
        <v>344</v>
      </c>
      <c r="AK48" t="s">
        <v>344</v>
      </c>
      <c r="AL48" t="s">
        <v>344</v>
      </c>
      <c r="AM48" t="s">
        <v>344</v>
      </c>
      <c r="AN48" t="s">
        <v>344</v>
      </c>
      <c r="AO48" t="s">
        <v>344</v>
      </c>
      <c r="AP48" t="s">
        <v>344</v>
      </c>
      <c r="AQ48"/>
      <c r="AR48" t="s">
        <v>2166</v>
      </c>
      <c r="AS48" t="s">
        <v>2166</v>
      </c>
    </row>
    <row r="49" spans="1:45" ht="15" hidden="1" x14ac:dyDescent="0.25">
      <c r="A49" s="258">
        <v>203794</v>
      </c>
      <c r="B49" s="259" t="s">
        <v>456</v>
      </c>
      <c r="C49" s="260" t="s">
        <v>206</v>
      </c>
      <c r="D49" s="260" t="s">
        <v>206</v>
      </c>
      <c r="E49" s="260" t="s">
        <v>206</v>
      </c>
      <c r="F49" s="260" t="s">
        <v>206</v>
      </c>
      <c r="G49" s="260" t="s">
        <v>206</v>
      </c>
      <c r="H49" s="260" t="s">
        <v>206</v>
      </c>
      <c r="I49" s="260" t="s">
        <v>206</v>
      </c>
      <c r="J49" s="260" t="s">
        <v>206</v>
      </c>
      <c r="K49" s="260" t="s">
        <v>206</v>
      </c>
      <c r="L49" s="260" t="s">
        <v>206</v>
      </c>
      <c r="M49" s="260" t="s">
        <v>206</v>
      </c>
      <c r="N49" s="260" t="s">
        <v>206</v>
      </c>
      <c r="O49" s="260" t="s">
        <v>206</v>
      </c>
      <c r="P49" s="260" t="s">
        <v>206</v>
      </c>
      <c r="Q49" s="260" t="s">
        <v>206</v>
      </c>
      <c r="R49" s="260" t="s">
        <v>207</v>
      </c>
      <c r="S49" s="260" t="s">
        <v>205</v>
      </c>
      <c r="T49" s="260" t="s">
        <v>206</v>
      </c>
      <c r="U49" s="260" t="s">
        <v>206</v>
      </c>
      <c r="V49" s="260" t="s">
        <v>206</v>
      </c>
      <c r="W49" s="260" t="s">
        <v>207</v>
      </c>
      <c r="X49" s="260" t="s">
        <v>205</v>
      </c>
      <c r="Y49" s="260" t="s">
        <v>205</v>
      </c>
      <c r="Z49" s="260" t="s">
        <v>205</v>
      </c>
      <c r="AA49" s="260" t="s">
        <v>205</v>
      </c>
      <c r="AB49" s="260" t="s">
        <v>207</v>
      </c>
      <c r="AC49" s="260" t="s">
        <v>205</v>
      </c>
      <c r="AD49" s="260" t="s">
        <v>207</v>
      </c>
      <c r="AE49" s="260" t="s">
        <v>207</v>
      </c>
      <c r="AF49" s="260" t="s">
        <v>205</v>
      </c>
      <c r="AG49" s="260" t="s">
        <v>344</v>
      </c>
      <c r="AH49" s="260" t="s">
        <v>344</v>
      </c>
      <c r="AI49" s="260" t="s">
        <v>344</v>
      </c>
      <c r="AJ49" s="260" t="s">
        <v>344</v>
      </c>
      <c r="AK49" s="260" t="s">
        <v>344</v>
      </c>
      <c r="AL49" s="260" t="s">
        <v>344</v>
      </c>
      <c r="AM49" s="260" t="s">
        <v>344</v>
      </c>
      <c r="AN49" s="260" t="s">
        <v>344</v>
      </c>
      <c r="AO49" s="260" t="s">
        <v>344</v>
      </c>
      <c r="AP49" s="260" t="s">
        <v>344</v>
      </c>
      <c r="AQ49" s="260"/>
      <c r="AR49" t="e">
        <v>#N/A</v>
      </c>
      <c r="AS49">
        <v>1</v>
      </c>
    </row>
    <row r="50" spans="1:45" ht="18.75" x14ac:dyDescent="0.45">
      <c r="A50" s="248">
        <v>203954</v>
      </c>
      <c r="B50" s="249" t="s">
        <v>61</v>
      </c>
      <c r="C50" t="s">
        <v>849</v>
      </c>
      <c r="D50" t="s">
        <v>849</v>
      </c>
      <c r="E50" t="s">
        <v>849</v>
      </c>
      <c r="F50" t="s">
        <v>849</v>
      </c>
      <c r="G50" t="s">
        <v>849</v>
      </c>
      <c r="H50" t="s">
        <v>849</v>
      </c>
      <c r="I50" t="s">
        <v>849</v>
      </c>
      <c r="J50" t="s">
        <v>849</v>
      </c>
      <c r="K50" t="s">
        <v>849</v>
      </c>
      <c r="L50" t="s">
        <v>849</v>
      </c>
      <c r="M50" t="s">
        <v>849</v>
      </c>
      <c r="N50" t="s">
        <v>849</v>
      </c>
      <c r="O50" t="s">
        <v>849</v>
      </c>
      <c r="P50" t="s">
        <v>849</v>
      </c>
      <c r="Q50" t="s">
        <v>849</v>
      </c>
      <c r="R50" t="s">
        <v>849</v>
      </c>
      <c r="S50" t="s">
        <v>849</v>
      </c>
      <c r="T50" t="s">
        <v>849</v>
      </c>
      <c r="U50" t="s">
        <v>849</v>
      </c>
      <c r="V50" t="s">
        <v>849</v>
      </c>
      <c r="W50" t="s">
        <v>849</v>
      </c>
      <c r="X50" t="s">
        <v>849</v>
      </c>
      <c r="Y50" t="s">
        <v>849</v>
      </c>
      <c r="Z50" t="s">
        <v>849</v>
      </c>
      <c r="AA50" t="s">
        <v>849</v>
      </c>
      <c r="AB50" t="s">
        <v>849</v>
      </c>
      <c r="AC50" t="s">
        <v>849</v>
      </c>
      <c r="AD50" t="s">
        <v>849</v>
      </c>
      <c r="AE50" t="s">
        <v>849</v>
      </c>
      <c r="AF50" t="s">
        <v>849</v>
      </c>
      <c r="AG50" t="s">
        <v>849</v>
      </c>
      <c r="AH50" t="s">
        <v>849</v>
      </c>
      <c r="AI50" t="s">
        <v>849</v>
      </c>
      <c r="AJ50" t="s">
        <v>849</v>
      </c>
      <c r="AK50" t="s">
        <v>849</v>
      </c>
      <c r="AL50" t="s">
        <v>849</v>
      </c>
      <c r="AM50" t="s">
        <v>849</v>
      </c>
      <c r="AN50" t="s">
        <v>849</v>
      </c>
      <c r="AO50" t="s">
        <v>849</v>
      </c>
      <c r="AP50" t="s">
        <v>849</v>
      </c>
      <c r="AQ50"/>
      <c r="AR50" t="s">
        <v>2162</v>
      </c>
      <c r="AS50" t="s">
        <v>2162</v>
      </c>
    </row>
    <row r="51" spans="1:45" ht="18.75" hidden="1" x14ac:dyDescent="0.45">
      <c r="A51" s="248">
        <v>203995</v>
      </c>
      <c r="B51" s="249" t="s">
        <v>609</v>
      </c>
      <c r="C51" t="s">
        <v>849</v>
      </c>
      <c r="D51" t="s">
        <v>849</v>
      </c>
      <c r="E51" t="s">
        <v>849</v>
      </c>
      <c r="F51" t="s">
        <v>849</v>
      </c>
      <c r="G51" t="s">
        <v>849</v>
      </c>
      <c r="H51" t="s">
        <v>849</v>
      </c>
      <c r="I51" t="s">
        <v>849</v>
      </c>
      <c r="J51" t="s">
        <v>849</v>
      </c>
      <c r="K51" t="s">
        <v>849</v>
      </c>
      <c r="L51" t="s">
        <v>849</v>
      </c>
      <c r="M51" s="250" t="s">
        <v>849</v>
      </c>
      <c r="N51" t="s">
        <v>849</v>
      </c>
      <c r="O51" t="s">
        <v>849</v>
      </c>
      <c r="P51" t="s">
        <v>849</v>
      </c>
      <c r="Q51" t="s">
        <v>849</v>
      </c>
      <c r="R51" t="s">
        <v>849</v>
      </c>
      <c r="S51" t="s">
        <v>849</v>
      </c>
      <c r="T51" t="s">
        <v>849</v>
      </c>
      <c r="U51" t="s">
        <v>849</v>
      </c>
      <c r="V51" t="s">
        <v>849</v>
      </c>
      <c r="W51" t="s">
        <v>849</v>
      </c>
      <c r="X51" s="250" t="s">
        <v>849</v>
      </c>
      <c r="Y51" t="s">
        <v>849</v>
      </c>
      <c r="Z51" t="s">
        <v>849</v>
      </c>
      <c r="AA51" t="s">
        <v>849</v>
      </c>
      <c r="AB51" t="s">
        <v>849</v>
      </c>
      <c r="AC51" t="s">
        <v>849</v>
      </c>
      <c r="AD51" t="s">
        <v>849</v>
      </c>
      <c r="AE51" t="s">
        <v>849</v>
      </c>
      <c r="AF51" t="s">
        <v>849</v>
      </c>
      <c r="AG51" t="s">
        <v>849</v>
      </c>
      <c r="AH51" t="s">
        <v>849</v>
      </c>
      <c r="AI51" t="s">
        <v>849</v>
      </c>
      <c r="AJ51" t="s">
        <v>849</v>
      </c>
      <c r="AK51" t="s">
        <v>849</v>
      </c>
      <c r="AL51" t="s">
        <v>849</v>
      </c>
      <c r="AM51" t="s">
        <v>849</v>
      </c>
      <c r="AN51" t="s">
        <v>849</v>
      </c>
      <c r="AO51" t="s">
        <v>849</v>
      </c>
      <c r="AP51" t="s">
        <v>849</v>
      </c>
      <c r="AQ51"/>
      <c r="AR51" t="s">
        <v>2160</v>
      </c>
      <c r="AS51" t="s">
        <v>2160</v>
      </c>
    </row>
    <row r="52" spans="1:45" ht="21.75" x14ac:dyDescent="0.5">
      <c r="A52" s="253">
        <v>204048</v>
      </c>
      <c r="B52" s="249" t="s">
        <v>61</v>
      </c>
      <c r="C52" t="s">
        <v>205</v>
      </c>
      <c r="D52" t="s">
        <v>205</v>
      </c>
      <c r="E52" t="s">
        <v>205</v>
      </c>
      <c r="F52" t="s">
        <v>207</v>
      </c>
      <c r="G52" t="s">
        <v>205</v>
      </c>
      <c r="H52" t="s">
        <v>205</v>
      </c>
      <c r="I52" t="s">
        <v>207</v>
      </c>
      <c r="J52" t="s">
        <v>207</v>
      </c>
      <c r="K52" t="s">
        <v>205</v>
      </c>
      <c r="L52" t="s">
        <v>205</v>
      </c>
      <c r="M52" s="250" t="s">
        <v>205</v>
      </c>
      <c r="N52" t="s">
        <v>205</v>
      </c>
      <c r="O52" t="s">
        <v>207</v>
      </c>
      <c r="P52" t="s">
        <v>207</v>
      </c>
      <c r="Q52" t="s">
        <v>205</v>
      </c>
      <c r="R52" t="s">
        <v>207</v>
      </c>
      <c r="S52" t="s">
        <v>205</v>
      </c>
      <c r="T52" t="s">
        <v>205</v>
      </c>
      <c r="U52" t="s">
        <v>207</v>
      </c>
      <c r="V52" t="s">
        <v>205</v>
      </c>
      <c r="W52" t="s">
        <v>205</v>
      </c>
      <c r="X52" s="250" t="s">
        <v>205</v>
      </c>
      <c r="Y52" t="s">
        <v>207</v>
      </c>
      <c r="Z52" t="s">
        <v>205</v>
      </c>
      <c r="AA52" t="s">
        <v>207</v>
      </c>
      <c r="AB52" t="s">
        <v>206</v>
      </c>
      <c r="AC52" t="s">
        <v>205</v>
      </c>
      <c r="AD52" t="s">
        <v>205</v>
      </c>
      <c r="AE52" t="s">
        <v>207</v>
      </c>
      <c r="AF52" t="s">
        <v>205</v>
      </c>
      <c r="AG52" t="s">
        <v>206</v>
      </c>
      <c r="AH52" t="s">
        <v>205</v>
      </c>
      <c r="AI52" t="s">
        <v>205</v>
      </c>
      <c r="AJ52" t="s">
        <v>207</v>
      </c>
      <c r="AK52" t="s">
        <v>206</v>
      </c>
      <c r="AL52" t="s">
        <v>206</v>
      </c>
      <c r="AM52" t="s">
        <v>206</v>
      </c>
      <c r="AN52" t="s">
        <v>206</v>
      </c>
      <c r="AO52" t="s">
        <v>206</v>
      </c>
      <c r="AP52" t="s">
        <v>206</v>
      </c>
      <c r="AQ52"/>
      <c r="AR52">
        <v>0</v>
      </c>
      <c r="AS52">
        <v>1</v>
      </c>
    </row>
    <row r="53" spans="1:45" ht="18.75" hidden="1" x14ac:dyDescent="0.45">
      <c r="A53" s="252">
        <v>204194</v>
      </c>
      <c r="B53" s="249" t="s">
        <v>456</v>
      </c>
      <c r="C53" t="s">
        <v>849</v>
      </c>
      <c r="D53" t="s">
        <v>849</v>
      </c>
      <c r="E53" t="s">
        <v>849</v>
      </c>
      <c r="F53" t="s">
        <v>849</v>
      </c>
      <c r="G53" t="s">
        <v>849</v>
      </c>
      <c r="H53" t="s">
        <v>849</v>
      </c>
      <c r="I53" t="s">
        <v>849</v>
      </c>
      <c r="J53" t="s">
        <v>849</v>
      </c>
      <c r="K53" t="s">
        <v>849</v>
      </c>
      <c r="L53" t="s">
        <v>849</v>
      </c>
      <c r="M53" s="250" t="s">
        <v>849</v>
      </c>
      <c r="N53" t="s">
        <v>849</v>
      </c>
      <c r="O53" t="s">
        <v>849</v>
      </c>
      <c r="P53" t="s">
        <v>849</v>
      </c>
      <c r="Q53" t="s">
        <v>849</v>
      </c>
      <c r="R53" t="s">
        <v>849</v>
      </c>
      <c r="S53" t="s">
        <v>849</v>
      </c>
      <c r="T53" t="s">
        <v>849</v>
      </c>
      <c r="U53" t="s">
        <v>849</v>
      </c>
      <c r="V53" t="s">
        <v>849</v>
      </c>
      <c r="W53" t="s">
        <v>849</v>
      </c>
      <c r="X53" s="250" t="s">
        <v>849</v>
      </c>
      <c r="Y53" t="s">
        <v>849</v>
      </c>
      <c r="Z53" t="s">
        <v>849</v>
      </c>
      <c r="AA53" t="s">
        <v>849</v>
      </c>
      <c r="AB53" t="s">
        <v>849</v>
      </c>
      <c r="AC53" t="s">
        <v>849</v>
      </c>
      <c r="AD53" t="s">
        <v>849</v>
      </c>
      <c r="AE53" t="s">
        <v>849</v>
      </c>
      <c r="AF53" t="s">
        <v>849</v>
      </c>
      <c r="AG53" t="s">
        <v>344</v>
      </c>
      <c r="AH53" t="s">
        <v>344</v>
      </c>
      <c r="AI53" t="s">
        <v>344</v>
      </c>
      <c r="AJ53" t="s">
        <v>344</v>
      </c>
      <c r="AK53" t="s">
        <v>344</v>
      </c>
      <c r="AL53" t="s">
        <v>344</v>
      </c>
      <c r="AM53" t="s">
        <v>344</v>
      </c>
      <c r="AN53" t="s">
        <v>344</v>
      </c>
      <c r="AO53" t="s">
        <v>344</v>
      </c>
      <c r="AP53" t="s">
        <v>344</v>
      </c>
      <c r="AQ53"/>
      <c r="AR53" t="s">
        <v>2163</v>
      </c>
      <c r="AS53" t="s">
        <v>2163</v>
      </c>
    </row>
    <row r="54" spans="1:45" ht="18.75" hidden="1" x14ac:dyDescent="0.45">
      <c r="A54" s="252">
        <v>204205</v>
      </c>
      <c r="B54" s="249" t="s">
        <v>609</v>
      </c>
      <c r="C54" t="s">
        <v>207</v>
      </c>
      <c r="D54" t="s">
        <v>207</v>
      </c>
      <c r="E54" t="s">
        <v>207</v>
      </c>
      <c r="F54" t="s">
        <v>207</v>
      </c>
      <c r="G54" t="s">
        <v>207</v>
      </c>
      <c r="H54" t="s">
        <v>207</v>
      </c>
      <c r="I54" t="s">
        <v>207</v>
      </c>
      <c r="J54" t="s">
        <v>207</v>
      </c>
      <c r="K54" t="s">
        <v>344</v>
      </c>
      <c r="L54" t="s">
        <v>344</v>
      </c>
      <c r="M54" s="250" t="s">
        <v>344</v>
      </c>
      <c r="N54" t="s">
        <v>344</v>
      </c>
      <c r="O54" t="s">
        <v>207</v>
      </c>
      <c r="P54" t="s">
        <v>207</v>
      </c>
      <c r="Q54" t="s">
        <v>207</v>
      </c>
      <c r="R54" t="s">
        <v>207</v>
      </c>
      <c r="S54" t="s">
        <v>207</v>
      </c>
      <c r="T54" t="s">
        <v>207</v>
      </c>
      <c r="U54" t="s">
        <v>207</v>
      </c>
      <c r="V54" t="s">
        <v>207</v>
      </c>
      <c r="W54" t="s">
        <v>207</v>
      </c>
      <c r="X54" s="250" t="s">
        <v>205</v>
      </c>
      <c r="Y54" t="s">
        <v>207</v>
      </c>
      <c r="Z54" t="s">
        <v>207</v>
      </c>
      <c r="AA54" t="s">
        <v>207</v>
      </c>
      <c r="AB54" t="s">
        <v>207</v>
      </c>
      <c r="AC54" t="s">
        <v>205</v>
      </c>
      <c r="AD54" t="s">
        <v>207</v>
      </c>
      <c r="AE54" t="s">
        <v>207</v>
      </c>
      <c r="AF54" t="s">
        <v>207</v>
      </c>
      <c r="AG54" t="s">
        <v>205</v>
      </c>
      <c r="AH54" t="s">
        <v>207</v>
      </c>
      <c r="AI54" t="s">
        <v>205</v>
      </c>
      <c r="AJ54" t="s">
        <v>205</v>
      </c>
      <c r="AK54" t="s">
        <v>205</v>
      </c>
      <c r="AL54" t="s">
        <v>205</v>
      </c>
      <c r="AM54" t="s">
        <v>205</v>
      </c>
      <c r="AN54" t="s">
        <v>205</v>
      </c>
      <c r="AO54" t="s">
        <v>205</v>
      </c>
      <c r="AP54" t="s">
        <v>205</v>
      </c>
      <c r="AQ54"/>
      <c r="AR54" t="s">
        <v>2160</v>
      </c>
      <c r="AS54" t="s">
        <v>2160</v>
      </c>
    </row>
    <row r="55" spans="1:45" ht="18.75" x14ac:dyDescent="0.45">
      <c r="A55" s="248">
        <v>204227</v>
      </c>
      <c r="B55" s="249" t="s">
        <v>61</v>
      </c>
      <c r="C55" t="s">
        <v>849</v>
      </c>
      <c r="D55" t="s">
        <v>849</v>
      </c>
      <c r="E55" t="s">
        <v>849</v>
      </c>
      <c r="F55" t="s">
        <v>849</v>
      </c>
      <c r="G55" t="s">
        <v>849</v>
      </c>
      <c r="H55" t="s">
        <v>849</v>
      </c>
      <c r="I55" t="s">
        <v>849</v>
      </c>
      <c r="J55" t="s">
        <v>849</v>
      </c>
      <c r="K55" t="s">
        <v>849</v>
      </c>
      <c r="L55" t="s">
        <v>849</v>
      </c>
      <c r="M55" s="250" t="s">
        <v>849</v>
      </c>
      <c r="N55" t="s">
        <v>849</v>
      </c>
      <c r="O55" t="s">
        <v>849</v>
      </c>
      <c r="P55" t="s">
        <v>849</v>
      </c>
      <c r="Q55" t="s">
        <v>849</v>
      </c>
      <c r="R55" t="s">
        <v>849</v>
      </c>
      <c r="S55" t="s">
        <v>849</v>
      </c>
      <c r="T55" t="s">
        <v>849</v>
      </c>
      <c r="U55" t="s">
        <v>849</v>
      </c>
      <c r="V55" t="s">
        <v>849</v>
      </c>
      <c r="W55" t="s">
        <v>849</v>
      </c>
      <c r="X55" s="250" t="s">
        <v>849</v>
      </c>
      <c r="Y55" t="s">
        <v>849</v>
      </c>
      <c r="Z55" t="s">
        <v>849</v>
      </c>
      <c r="AA55" t="s">
        <v>849</v>
      </c>
      <c r="AB55" t="s">
        <v>849</v>
      </c>
      <c r="AC55" t="s">
        <v>849</v>
      </c>
      <c r="AD55" t="s">
        <v>849</v>
      </c>
      <c r="AE55" t="s">
        <v>849</v>
      </c>
      <c r="AF55" t="s">
        <v>849</v>
      </c>
      <c r="AG55" t="s">
        <v>849</v>
      </c>
      <c r="AH55" t="s">
        <v>849</v>
      </c>
      <c r="AI55" t="s">
        <v>849</v>
      </c>
      <c r="AJ55" t="s">
        <v>849</v>
      </c>
      <c r="AK55" t="s">
        <v>849</v>
      </c>
      <c r="AL55" t="s">
        <v>849</v>
      </c>
      <c r="AM55" t="s">
        <v>849</v>
      </c>
      <c r="AN55" t="s">
        <v>849</v>
      </c>
      <c r="AO55" t="s">
        <v>849</v>
      </c>
      <c r="AP55" t="s">
        <v>849</v>
      </c>
      <c r="AQ55"/>
      <c r="AR55" t="s">
        <v>2165</v>
      </c>
      <c r="AS55" t="e">
        <v>#N/A</v>
      </c>
    </row>
    <row r="56" spans="1:45" x14ac:dyDescent="0.2">
      <c r="A56" s="276">
        <v>204273</v>
      </c>
      <c r="B56" s="274" t="s">
        <v>61</v>
      </c>
      <c r="C56" s="53" t="s">
        <v>849</v>
      </c>
      <c r="D56" s="53" t="s">
        <v>849</v>
      </c>
      <c r="E56" s="53" t="s">
        <v>849</v>
      </c>
      <c r="F56" s="53" t="s">
        <v>849</v>
      </c>
      <c r="G56" s="53" t="s">
        <v>849</v>
      </c>
      <c r="H56" s="53" t="s">
        <v>849</v>
      </c>
      <c r="I56" s="53" t="s">
        <v>849</v>
      </c>
      <c r="J56" s="53" t="s">
        <v>849</v>
      </c>
      <c r="K56" s="53" t="s">
        <v>849</v>
      </c>
      <c r="L56" s="53" t="s">
        <v>849</v>
      </c>
      <c r="M56" s="53" t="s">
        <v>849</v>
      </c>
      <c r="N56" s="53" t="s">
        <v>849</v>
      </c>
      <c r="O56" s="53" t="s">
        <v>849</v>
      </c>
      <c r="P56" s="53" t="s">
        <v>849</v>
      </c>
      <c r="Q56" s="53" t="s">
        <v>849</v>
      </c>
      <c r="R56" s="53" t="s">
        <v>849</v>
      </c>
      <c r="S56" s="53" t="s">
        <v>849</v>
      </c>
      <c r="T56" s="53" t="s">
        <v>849</v>
      </c>
      <c r="U56" s="53" t="s">
        <v>849</v>
      </c>
      <c r="V56" s="53" t="s">
        <v>849</v>
      </c>
      <c r="W56" s="53" t="s">
        <v>849</v>
      </c>
      <c r="X56" s="53" t="s">
        <v>849</v>
      </c>
      <c r="Y56" s="53" t="s">
        <v>849</v>
      </c>
      <c r="Z56" s="53" t="s">
        <v>849</v>
      </c>
      <c r="AA56" s="53" t="s">
        <v>849</v>
      </c>
      <c r="AB56" s="53" t="s">
        <v>849</v>
      </c>
      <c r="AC56" s="53" t="s">
        <v>849</v>
      </c>
      <c r="AD56" s="53" t="s">
        <v>849</v>
      </c>
      <c r="AE56" s="53" t="s">
        <v>849</v>
      </c>
      <c r="AF56" s="53" t="s">
        <v>849</v>
      </c>
      <c r="AG56" s="53" t="s">
        <v>849</v>
      </c>
      <c r="AH56" s="53" t="s">
        <v>849</v>
      </c>
      <c r="AI56" s="53" t="s">
        <v>849</v>
      </c>
      <c r="AJ56" s="53" t="s">
        <v>849</v>
      </c>
      <c r="AK56" s="53" t="s">
        <v>849</v>
      </c>
      <c r="AL56" s="53" t="s">
        <v>849</v>
      </c>
      <c r="AM56" s="53" t="s">
        <v>849</v>
      </c>
      <c r="AN56" s="53" t="s">
        <v>849</v>
      </c>
      <c r="AO56" s="53" t="s">
        <v>849</v>
      </c>
      <c r="AP56" s="53" t="s">
        <v>849</v>
      </c>
    </row>
    <row r="57" spans="1:45" ht="15" hidden="1" x14ac:dyDescent="0.25">
      <c r="A57" s="258">
        <v>204278</v>
      </c>
      <c r="B57" s="259" t="s">
        <v>456</v>
      </c>
      <c r="C57" s="260" t="s">
        <v>849</v>
      </c>
      <c r="D57" s="260" t="s">
        <v>849</v>
      </c>
      <c r="E57" s="260" t="s">
        <v>849</v>
      </c>
      <c r="F57" s="260" t="s">
        <v>849</v>
      </c>
      <c r="G57" s="260" t="s">
        <v>849</v>
      </c>
      <c r="H57" s="260" t="s">
        <v>849</v>
      </c>
      <c r="I57" s="260" t="s">
        <v>849</v>
      </c>
      <c r="J57" s="260" t="s">
        <v>849</v>
      </c>
      <c r="K57" s="260" t="s">
        <v>849</v>
      </c>
      <c r="L57" s="260" t="s">
        <v>849</v>
      </c>
      <c r="M57" s="260" t="s">
        <v>849</v>
      </c>
      <c r="N57" s="260" t="s">
        <v>849</v>
      </c>
      <c r="O57" s="260" t="s">
        <v>849</v>
      </c>
      <c r="P57" s="260" t="s">
        <v>849</v>
      </c>
      <c r="Q57" s="260" t="s">
        <v>849</v>
      </c>
      <c r="R57" s="260" t="s">
        <v>849</v>
      </c>
      <c r="S57" s="260" t="s">
        <v>849</v>
      </c>
      <c r="T57" s="260" t="s">
        <v>849</v>
      </c>
      <c r="U57" s="260" t="s">
        <v>849</v>
      </c>
      <c r="V57" s="260" t="s">
        <v>849</v>
      </c>
      <c r="W57" s="260" t="s">
        <v>849</v>
      </c>
      <c r="X57" s="260" t="s">
        <v>849</v>
      </c>
      <c r="Y57" s="260" t="s">
        <v>849</v>
      </c>
      <c r="Z57" s="260" t="s">
        <v>849</v>
      </c>
      <c r="AA57" s="260" t="s">
        <v>849</v>
      </c>
      <c r="AB57" s="260" t="s">
        <v>849</v>
      </c>
      <c r="AC57" s="260" t="s">
        <v>849</v>
      </c>
      <c r="AD57" s="260" t="s">
        <v>849</v>
      </c>
      <c r="AE57" s="260" t="s">
        <v>849</v>
      </c>
      <c r="AF57" s="260" t="s">
        <v>849</v>
      </c>
      <c r="AG57" s="260" t="s">
        <v>344</v>
      </c>
      <c r="AH57" s="260" t="s">
        <v>344</v>
      </c>
      <c r="AI57" s="260" t="s">
        <v>344</v>
      </c>
      <c r="AJ57" s="260" t="s">
        <v>344</v>
      </c>
      <c r="AK57" s="260" t="s">
        <v>344</v>
      </c>
      <c r="AL57" s="260" t="s">
        <v>344</v>
      </c>
      <c r="AM57" s="260" t="s">
        <v>344</v>
      </c>
      <c r="AN57" s="260" t="s">
        <v>344</v>
      </c>
      <c r="AO57" s="260" t="s">
        <v>344</v>
      </c>
      <c r="AP57" s="260" t="s">
        <v>344</v>
      </c>
      <c r="AQ57" s="260"/>
      <c r="AR57" t="e">
        <v>#N/A</v>
      </c>
      <c r="AS57" t="s">
        <v>2166</v>
      </c>
    </row>
    <row r="58" spans="1:45" ht="18.75" x14ac:dyDescent="0.45">
      <c r="A58" s="248">
        <v>204303</v>
      </c>
      <c r="B58" s="249" t="s">
        <v>61</v>
      </c>
      <c r="C58" t="s">
        <v>849</v>
      </c>
      <c r="D58" t="s">
        <v>849</v>
      </c>
      <c r="E58" t="s">
        <v>849</v>
      </c>
      <c r="F58" t="s">
        <v>849</v>
      </c>
      <c r="G58" t="s">
        <v>849</v>
      </c>
      <c r="H58" t="s">
        <v>849</v>
      </c>
      <c r="I58" t="s">
        <v>849</v>
      </c>
      <c r="J58" t="s">
        <v>849</v>
      </c>
      <c r="K58" t="s">
        <v>849</v>
      </c>
      <c r="L58" t="s">
        <v>849</v>
      </c>
      <c r="M58" s="250" t="s">
        <v>849</v>
      </c>
      <c r="N58" t="s">
        <v>849</v>
      </c>
      <c r="O58" t="s">
        <v>849</v>
      </c>
      <c r="P58" t="s">
        <v>849</v>
      </c>
      <c r="Q58" t="s">
        <v>849</v>
      </c>
      <c r="R58" t="s">
        <v>849</v>
      </c>
      <c r="S58" t="s">
        <v>849</v>
      </c>
      <c r="T58" t="s">
        <v>849</v>
      </c>
      <c r="U58" t="s">
        <v>849</v>
      </c>
      <c r="V58" t="s">
        <v>849</v>
      </c>
      <c r="W58" t="s">
        <v>849</v>
      </c>
      <c r="X58" s="250" t="s">
        <v>849</v>
      </c>
      <c r="Y58" t="s">
        <v>849</v>
      </c>
      <c r="Z58" t="s">
        <v>849</v>
      </c>
      <c r="AA58" t="s">
        <v>849</v>
      </c>
      <c r="AB58" t="s">
        <v>849</v>
      </c>
      <c r="AC58" t="s">
        <v>849</v>
      </c>
      <c r="AD58" t="s">
        <v>849</v>
      </c>
      <c r="AE58" t="s">
        <v>849</v>
      </c>
      <c r="AF58" t="s">
        <v>849</v>
      </c>
      <c r="AG58" t="s">
        <v>849</v>
      </c>
      <c r="AH58" t="s">
        <v>849</v>
      </c>
      <c r="AI58" t="s">
        <v>849</v>
      </c>
      <c r="AJ58" t="s">
        <v>849</v>
      </c>
      <c r="AK58" t="s">
        <v>849</v>
      </c>
      <c r="AL58" t="s">
        <v>849</v>
      </c>
      <c r="AM58" t="s">
        <v>849</v>
      </c>
      <c r="AN58" t="s">
        <v>849</v>
      </c>
      <c r="AO58" t="s">
        <v>849</v>
      </c>
      <c r="AP58" t="s">
        <v>849</v>
      </c>
      <c r="AQ58"/>
      <c r="AR58" t="s">
        <v>2164</v>
      </c>
      <c r="AS58" t="s">
        <v>2164</v>
      </c>
    </row>
    <row r="59" spans="1:45" ht="18.75" x14ac:dyDescent="0.45">
      <c r="A59" s="248">
        <v>204328</v>
      </c>
      <c r="B59" s="249" t="s">
        <v>61</v>
      </c>
      <c r="C59" t="s">
        <v>206</v>
      </c>
      <c r="D59" t="s">
        <v>206</v>
      </c>
      <c r="E59" t="s">
        <v>206</v>
      </c>
      <c r="F59" t="s">
        <v>206</v>
      </c>
      <c r="G59" t="s">
        <v>207</v>
      </c>
      <c r="H59" t="s">
        <v>206</v>
      </c>
      <c r="I59" t="s">
        <v>206</v>
      </c>
      <c r="J59" t="s">
        <v>206</v>
      </c>
      <c r="K59" t="s">
        <v>206</v>
      </c>
      <c r="L59" t="s">
        <v>206</v>
      </c>
      <c r="M59" s="250" t="s">
        <v>206</v>
      </c>
      <c r="N59" t="s">
        <v>207</v>
      </c>
      <c r="O59" t="s">
        <v>206</v>
      </c>
      <c r="P59" t="s">
        <v>207</v>
      </c>
      <c r="Q59" t="s">
        <v>206</v>
      </c>
      <c r="R59" t="s">
        <v>207</v>
      </c>
      <c r="S59" t="s">
        <v>207</v>
      </c>
      <c r="T59" t="s">
        <v>207</v>
      </c>
      <c r="U59" t="s">
        <v>207</v>
      </c>
      <c r="V59" t="s">
        <v>207</v>
      </c>
      <c r="W59" t="s">
        <v>207</v>
      </c>
      <c r="X59" s="250" t="s">
        <v>205</v>
      </c>
      <c r="Y59" t="s">
        <v>207</v>
      </c>
      <c r="Z59" t="s">
        <v>207</v>
      </c>
      <c r="AA59" t="s">
        <v>207</v>
      </c>
      <c r="AB59" t="s">
        <v>207</v>
      </c>
      <c r="AC59" t="s">
        <v>205</v>
      </c>
      <c r="AD59" t="s">
        <v>207</v>
      </c>
      <c r="AE59" t="s">
        <v>205</v>
      </c>
      <c r="AF59" t="s">
        <v>207</v>
      </c>
      <c r="AG59" t="s">
        <v>207</v>
      </c>
      <c r="AH59" t="s">
        <v>205</v>
      </c>
      <c r="AI59" t="s">
        <v>205</v>
      </c>
      <c r="AJ59" t="s">
        <v>206</v>
      </c>
      <c r="AK59" t="s">
        <v>205</v>
      </c>
      <c r="AL59" t="s">
        <v>205</v>
      </c>
      <c r="AM59" t="s">
        <v>205</v>
      </c>
      <c r="AN59" t="s">
        <v>205</v>
      </c>
      <c r="AO59" t="s">
        <v>207</v>
      </c>
      <c r="AP59" t="s">
        <v>207</v>
      </c>
      <c r="AQ59"/>
      <c r="AR59">
        <v>0</v>
      </c>
      <c r="AS59">
        <v>1</v>
      </c>
    </row>
    <row r="60" spans="1:45" ht="15" x14ac:dyDescent="0.25">
      <c r="A60" s="258">
        <v>204348</v>
      </c>
      <c r="B60" s="259" t="s">
        <v>61</v>
      </c>
      <c r="C60" s="260" t="s">
        <v>849</v>
      </c>
      <c r="D60" s="260" t="s">
        <v>849</v>
      </c>
      <c r="E60" s="260" t="s">
        <v>849</v>
      </c>
      <c r="F60" s="260" t="s">
        <v>849</v>
      </c>
      <c r="G60" s="260" t="s">
        <v>849</v>
      </c>
      <c r="H60" s="260" t="s">
        <v>849</v>
      </c>
      <c r="I60" s="260" t="s">
        <v>849</v>
      </c>
      <c r="J60" s="260" t="s">
        <v>849</v>
      </c>
      <c r="K60" s="260" t="s">
        <v>849</v>
      </c>
      <c r="L60" s="260" t="s">
        <v>849</v>
      </c>
      <c r="M60" s="260" t="s">
        <v>849</v>
      </c>
      <c r="N60" s="260" t="s">
        <v>849</v>
      </c>
      <c r="O60" s="260" t="s">
        <v>849</v>
      </c>
      <c r="P60" s="260" t="s">
        <v>849</v>
      </c>
      <c r="Q60" s="260" t="s">
        <v>849</v>
      </c>
      <c r="R60" s="260" t="s">
        <v>849</v>
      </c>
      <c r="S60" s="260" t="s">
        <v>849</v>
      </c>
      <c r="T60" s="260" t="s">
        <v>849</v>
      </c>
      <c r="U60" s="260" t="s">
        <v>849</v>
      </c>
      <c r="V60" s="260" t="s">
        <v>849</v>
      </c>
      <c r="W60" s="260" t="s">
        <v>849</v>
      </c>
      <c r="X60" s="260" t="s">
        <v>849</v>
      </c>
      <c r="Y60" s="260" t="s">
        <v>849</v>
      </c>
      <c r="Z60" s="260" t="s">
        <v>849</v>
      </c>
      <c r="AA60" s="260" t="s">
        <v>849</v>
      </c>
      <c r="AB60" s="260" t="s">
        <v>849</v>
      </c>
      <c r="AC60" s="260" t="s">
        <v>849</v>
      </c>
      <c r="AD60" s="260" t="s">
        <v>849</v>
      </c>
      <c r="AE60" s="260" t="s">
        <v>849</v>
      </c>
      <c r="AF60" s="260" t="s">
        <v>849</v>
      </c>
      <c r="AG60" s="260" t="s">
        <v>849</v>
      </c>
      <c r="AH60" s="260" t="s">
        <v>849</v>
      </c>
      <c r="AI60" s="260" t="s">
        <v>849</v>
      </c>
      <c r="AJ60" s="260" t="s">
        <v>849</v>
      </c>
      <c r="AK60" s="260" t="s">
        <v>849</v>
      </c>
      <c r="AL60" s="260" t="s">
        <v>849</v>
      </c>
      <c r="AM60" s="260" t="s">
        <v>849</v>
      </c>
      <c r="AN60" s="260" t="s">
        <v>849</v>
      </c>
      <c r="AO60" s="260" t="s">
        <v>849</v>
      </c>
      <c r="AP60" s="260" t="s">
        <v>849</v>
      </c>
      <c r="AQ60" s="260"/>
      <c r="AR60" t="e">
        <v>#N/A</v>
      </c>
      <c r="AS60" t="s">
        <v>2181</v>
      </c>
    </row>
    <row r="61" spans="1:45" ht="23.25" hidden="1" x14ac:dyDescent="0.35">
      <c r="A61" s="254">
        <v>204444</v>
      </c>
      <c r="B61" s="249" t="s">
        <v>458</v>
      </c>
      <c r="C61" t="s">
        <v>205</v>
      </c>
      <c r="D61" t="s">
        <v>205</v>
      </c>
      <c r="E61" t="s">
        <v>205</v>
      </c>
      <c r="F61" t="s">
        <v>207</v>
      </c>
      <c r="G61" t="s">
        <v>205</v>
      </c>
      <c r="H61" t="s">
        <v>206</v>
      </c>
      <c r="I61" t="s">
        <v>205</v>
      </c>
      <c r="J61" t="s">
        <v>205</v>
      </c>
      <c r="K61" t="s">
        <v>205</v>
      </c>
      <c r="L61" t="s">
        <v>205</v>
      </c>
      <c r="M61" s="250" t="s">
        <v>205</v>
      </c>
      <c r="N61" t="s">
        <v>207</v>
      </c>
      <c r="O61" t="s">
        <v>207</v>
      </c>
      <c r="P61" t="s">
        <v>206</v>
      </c>
      <c r="Q61" t="s">
        <v>205</v>
      </c>
      <c r="R61" t="s">
        <v>206</v>
      </c>
      <c r="S61" t="s">
        <v>205</v>
      </c>
      <c r="T61" t="s">
        <v>205</v>
      </c>
      <c r="U61" t="s">
        <v>207</v>
      </c>
      <c r="V61" t="s">
        <v>205</v>
      </c>
      <c r="W61" t="s">
        <v>344</v>
      </c>
      <c r="X61" s="250" t="s">
        <v>344</v>
      </c>
      <c r="Y61" t="s">
        <v>344</v>
      </c>
      <c r="Z61" t="s">
        <v>344</v>
      </c>
      <c r="AA61" t="s">
        <v>344</v>
      </c>
      <c r="AB61" t="s">
        <v>344</v>
      </c>
      <c r="AC61" t="s">
        <v>344</v>
      </c>
      <c r="AD61" t="s">
        <v>344</v>
      </c>
      <c r="AE61" t="s">
        <v>344</v>
      </c>
      <c r="AF61" t="s">
        <v>344</v>
      </c>
      <c r="AG61" t="s">
        <v>344</v>
      </c>
      <c r="AH61" t="s">
        <v>344</v>
      </c>
      <c r="AI61" t="s">
        <v>344</v>
      </c>
      <c r="AJ61" t="s">
        <v>344</v>
      </c>
      <c r="AK61" t="s">
        <v>344</v>
      </c>
      <c r="AL61" t="s">
        <v>344</v>
      </c>
      <c r="AM61" t="s">
        <v>344</v>
      </c>
      <c r="AN61" t="s">
        <v>344</v>
      </c>
      <c r="AO61" t="s">
        <v>344</v>
      </c>
      <c r="AP61" t="s">
        <v>344</v>
      </c>
      <c r="AQ61"/>
      <c r="AR61">
        <v>0</v>
      </c>
      <c r="AS61">
        <v>1</v>
      </c>
    </row>
    <row r="62" spans="1:45" ht="18.75" x14ac:dyDescent="0.45">
      <c r="A62" s="248">
        <v>204503</v>
      </c>
      <c r="B62" s="249" t="s">
        <v>61</v>
      </c>
      <c r="C62" t="s">
        <v>206</v>
      </c>
      <c r="D62" t="s">
        <v>206</v>
      </c>
      <c r="E62" t="s">
        <v>206</v>
      </c>
      <c r="F62" t="s">
        <v>206</v>
      </c>
      <c r="G62" t="s">
        <v>206</v>
      </c>
      <c r="H62" t="s">
        <v>205</v>
      </c>
      <c r="I62" t="s">
        <v>205</v>
      </c>
      <c r="J62" t="s">
        <v>206</v>
      </c>
      <c r="K62" t="s">
        <v>206</v>
      </c>
      <c r="L62" t="s">
        <v>206</v>
      </c>
      <c r="M62" s="250" t="s">
        <v>206</v>
      </c>
      <c r="N62" t="s">
        <v>206</v>
      </c>
      <c r="O62" t="s">
        <v>206</v>
      </c>
      <c r="P62" t="s">
        <v>207</v>
      </c>
      <c r="Q62" t="s">
        <v>205</v>
      </c>
      <c r="R62" t="s">
        <v>207</v>
      </c>
      <c r="S62" t="s">
        <v>205</v>
      </c>
      <c r="T62" t="s">
        <v>206</v>
      </c>
      <c r="U62" t="s">
        <v>206</v>
      </c>
      <c r="V62" t="s">
        <v>206</v>
      </c>
      <c r="W62" t="s">
        <v>207</v>
      </c>
      <c r="X62" s="250" t="s">
        <v>205</v>
      </c>
      <c r="Y62" t="s">
        <v>207</v>
      </c>
      <c r="Z62" t="s">
        <v>207</v>
      </c>
      <c r="AA62" t="s">
        <v>205</v>
      </c>
      <c r="AB62" t="s">
        <v>207</v>
      </c>
      <c r="AC62" t="s">
        <v>205</v>
      </c>
      <c r="AD62" t="s">
        <v>207</v>
      </c>
      <c r="AE62" t="s">
        <v>205</v>
      </c>
      <c r="AF62" t="s">
        <v>207</v>
      </c>
      <c r="AG62" t="s">
        <v>207</v>
      </c>
      <c r="AH62" t="s">
        <v>205</v>
      </c>
      <c r="AI62" t="s">
        <v>205</v>
      </c>
      <c r="AJ62" t="s">
        <v>207</v>
      </c>
      <c r="AK62" t="s">
        <v>207</v>
      </c>
      <c r="AL62" t="s">
        <v>205</v>
      </c>
      <c r="AM62" t="s">
        <v>207</v>
      </c>
      <c r="AN62" t="s">
        <v>206</v>
      </c>
      <c r="AO62" t="s">
        <v>207</v>
      </c>
      <c r="AP62" t="s">
        <v>207</v>
      </c>
      <c r="AQ62"/>
      <c r="AR62">
        <v>0</v>
      </c>
      <c r="AS62">
        <v>1</v>
      </c>
    </row>
    <row r="63" spans="1:45" ht="18.75" x14ac:dyDescent="0.45">
      <c r="A63" s="248">
        <v>204504</v>
      </c>
      <c r="B63" s="249" t="s">
        <v>61</v>
      </c>
      <c r="C63" t="s">
        <v>205</v>
      </c>
      <c r="D63" t="s">
        <v>205</v>
      </c>
      <c r="E63" t="s">
        <v>205</v>
      </c>
      <c r="F63" t="s">
        <v>205</v>
      </c>
      <c r="G63" t="s">
        <v>205</v>
      </c>
      <c r="H63" t="s">
        <v>205</v>
      </c>
      <c r="I63" t="s">
        <v>205</v>
      </c>
      <c r="J63" t="s">
        <v>205</v>
      </c>
      <c r="K63" t="s">
        <v>205</v>
      </c>
      <c r="L63" t="s">
        <v>205</v>
      </c>
      <c r="M63" t="s">
        <v>205</v>
      </c>
      <c r="N63" t="s">
        <v>205</v>
      </c>
      <c r="O63" t="s">
        <v>205</v>
      </c>
      <c r="P63" t="s">
        <v>205</v>
      </c>
      <c r="Q63" t="s">
        <v>205</v>
      </c>
      <c r="R63" t="s">
        <v>205</v>
      </c>
      <c r="S63" t="s">
        <v>205</v>
      </c>
      <c r="T63" t="s">
        <v>205</v>
      </c>
      <c r="U63" t="s">
        <v>205</v>
      </c>
      <c r="V63" t="s">
        <v>205</v>
      </c>
      <c r="W63" t="s">
        <v>205</v>
      </c>
      <c r="X63" t="s">
        <v>205</v>
      </c>
      <c r="Y63" t="s">
        <v>205</v>
      </c>
      <c r="Z63" t="s">
        <v>205</v>
      </c>
      <c r="AA63" t="s">
        <v>205</v>
      </c>
      <c r="AB63" t="s">
        <v>205</v>
      </c>
      <c r="AC63" t="s">
        <v>205</v>
      </c>
      <c r="AD63" t="s">
        <v>205</v>
      </c>
      <c r="AE63" t="s">
        <v>205</v>
      </c>
      <c r="AF63" t="s">
        <v>205</v>
      </c>
      <c r="AG63" t="s">
        <v>205</v>
      </c>
      <c r="AH63" t="s">
        <v>205</v>
      </c>
      <c r="AI63" t="s">
        <v>205</v>
      </c>
      <c r="AJ63" t="s">
        <v>205</v>
      </c>
      <c r="AK63" t="s">
        <v>205</v>
      </c>
      <c r="AL63" t="s">
        <v>205</v>
      </c>
      <c r="AM63" t="s">
        <v>205</v>
      </c>
      <c r="AN63" t="s">
        <v>205</v>
      </c>
      <c r="AO63" t="s">
        <v>205</v>
      </c>
      <c r="AP63" t="s">
        <v>205</v>
      </c>
      <c r="AQ63"/>
      <c r="AR63">
        <v>0</v>
      </c>
      <c r="AS63" t="s">
        <v>2183</v>
      </c>
    </row>
    <row r="64" spans="1:45" ht="15" x14ac:dyDescent="0.25">
      <c r="A64" s="258">
        <v>204749</v>
      </c>
      <c r="B64" s="259" t="s">
        <v>61</v>
      </c>
      <c r="C64" s="260" t="s">
        <v>849</v>
      </c>
      <c r="D64" s="260" t="s">
        <v>849</v>
      </c>
      <c r="E64" s="260" t="s">
        <v>849</v>
      </c>
      <c r="F64" s="260" t="s">
        <v>849</v>
      </c>
      <c r="G64" s="260" t="s">
        <v>849</v>
      </c>
      <c r="H64" s="260" t="s">
        <v>849</v>
      </c>
      <c r="I64" s="260" t="s">
        <v>849</v>
      </c>
      <c r="J64" s="260" t="s">
        <v>849</v>
      </c>
      <c r="K64" s="260" t="s">
        <v>849</v>
      </c>
      <c r="L64" s="260" t="s">
        <v>849</v>
      </c>
      <c r="M64" s="260" t="s">
        <v>849</v>
      </c>
      <c r="N64" s="260" t="s">
        <v>849</v>
      </c>
      <c r="O64" s="260" t="s">
        <v>849</v>
      </c>
      <c r="P64" s="260" t="s">
        <v>849</v>
      </c>
      <c r="Q64" s="260" t="s">
        <v>849</v>
      </c>
      <c r="R64" s="260" t="s">
        <v>849</v>
      </c>
      <c r="S64" s="260" t="s">
        <v>849</v>
      </c>
      <c r="T64" s="260" t="s">
        <v>849</v>
      </c>
      <c r="U64" s="260" t="s">
        <v>849</v>
      </c>
      <c r="V64" s="260" t="s">
        <v>849</v>
      </c>
      <c r="W64" s="260" t="s">
        <v>849</v>
      </c>
      <c r="X64" s="260" t="s">
        <v>849</v>
      </c>
      <c r="Y64" s="260" t="s">
        <v>849</v>
      </c>
      <c r="Z64" s="260" t="s">
        <v>849</v>
      </c>
      <c r="AA64" s="260" t="s">
        <v>849</v>
      </c>
      <c r="AB64" s="260" t="s">
        <v>849</v>
      </c>
      <c r="AC64" s="260" t="s">
        <v>849</v>
      </c>
      <c r="AD64" s="260" t="s">
        <v>849</v>
      </c>
      <c r="AE64" s="260" t="s">
        <v>849</v>
      </c>
      <c r="AF64" s="260" t="s">
        <v>849</v>
      </c>
      <c r="AG64" s="260" t="s">
        <v>849</v>
      </c>
      <c r="AH64" s="260" t="s">
        <v>849</v>
      </c>
      <c r="AI64" s="260" t="s">
        <v>849</v>
      </c>
      <c r="AJ64" s="260" t="s">
        <v>849</v>
      </c>
      <c r="AK64" s="260" t="s">
        <v>849</v>
      </c>
      <c r="AL64" s="260" t="s">
        <v>849</v>
      </c>
      <c r="AM64" s="260" t="s">
        <v>849</v>
      </c>
      <c r="AN64" s="260" t="s">
        <v>849</v>
      </c>
      <c r="AO64" s="260" t="s">
        <v>849</v>
      </c>
      <c r="AP64" s="260" t="s">
        <v>849</v>
      </c>
      <c r="AQ64" s="260"/>
      <c r="AR64" t="e">
        <v>#N/A</v>
      </c>
      <c r="AS64" t="s">
        <v>2160</v>
      </c>
    </row>
    <row r="65" spans="1:45" ht="18.75" x14ac:dyDescent="0.45">
      <c r="A65" s="252">
        <v>204945</v>
      </c>
      <c r="B65" s="249" t="s">
        <v>61</v>
      </c>
      <c r="C65" t="s">
        <v>849</v>
      </c>
      <c r="D65" t="s">
        <v>849</v>
      </c>
      <c r="E65" t="s">
        <v>849</v>
      </c>
      <c r="F65" t="s">
        <v>849</v>
      </c>
      <c r="G65" t="s">
        <v>849</v>
      </c>
      <c r="H65" t="s">
        <v>849</v>
      </c>
      <c r="I65" t="s">
        <v>849</v>
      </c>
      <c r="J65" t="s">
        <v>849</v>
      </c>
      <c r="K65" t="s">
        <v>849</v>
      </c>
      <c r="L65" t="s">
        <v>849</v>
      </c>
      <c r="M65" s="250" t="s">
        <v>849</v>
      </c>
      <c r="N65" t="s">
        <v>849</v>
      </c>
      <c r="O65" t="s">
        <v>849</v>
      </c>
      <c r="P65" t="s">
        <v>849</v>
      </c>
      <c r="Q65" t="s">
        <v>849</v>
      </c>
      <c r="R65" t="s">
        <v>849</v>
      </c>
      <c r="S65" t="s">
        <v>849</v>
      </c>
      <c r="T65" t="s">
        <v>849</v>
      </c>
      <c r="U65" t="s">
        <v>849</v>
      </c>
      <c r="V65" t="s">
        <v>849</v>
      </c>
      <c r="W65" t="s">
        <v>849</v>
      </c>
      <c r="X65" s="250" t="s">
        <v>849</v>
      </c>
      <c r="Y65" t="s">
        <v>849</v>
      </c>
      <c r="Z65" t="s">
        <v>849</v>
      </c>
      <c r="AA65" t="s">
        <v>849</v>
      </c>
      <c r="AB65" t="s">
        <v>849</v>
      </c>
      <c r="AC65" t="s">
        <v>849</v>
      </c>
      <c r="AD65" t="s">
        <v>849</v>
      </c>
      <c r="AE65" t="s">
        <v>849</v>
      </c>
      <c r="AF65" t="s">
        <v>849</v>
      </c>
      <c r="AG65" t="s">
        <v>849</v>
      </c>
      <c r="AH65" t="s">
        <v>849</v>
      </c>
      <c r="AI65" t="s">
        <v>849</v>
      </c>
      <c r="AJ65" t="s">
        <v>849</v>
      </c>
      <c r="AK65" t="s">
        <v>849</v>
      </c>
      <c r="AL65" t="s">
        <v>849</v>
      </c>
      <c r="AM65" t="s">
        <v>849</v>
      </c>
      <c r="AN65" t="s">
        <v>849</v>
      </c>
      <c r="AO65" t="s">
        <v>849</v>
      </c>
      <c r="AP65" t="s">
        <v>849</v>
      </c>
      <c r="AQ65"/>
      <c r="AR65" t="s">
        <v>2164</v>
      </c>
      <c r="AS65" t="s">
        <v>2164</v>
      </c>
    </row>
    <row r="66" spans="1:45" ht="18.75" x14ac:dyDescent="0.45">
      <c r="A66" s="248">
        <v>204999</v>
      </c>
      <c r="B66" s="249" t="s">
        <v>61</v>
      </c>
      <c r="C66">
        <v>0</v>
      </c>
      <c r="D66">
        <v>0</v>
      </c>
      <c r="E66">
        <v>0</v>
      </c>
      <c r="F66">
        <v>0</v>
      </c>
      <c r="G66">
        <v>0</v>
      </c>
      <c r="H66">
        <v>0</v>
      </c>
      <c r="I66">
        <v>0</v>
      </c>
      <c r="J66">
        <v>0</v>
      </c>
      <c r="K66">
        <v>0</v>
      </c>
      <c r="L66">
        <v>0</v>
      </c>
      <c r="M66" s="250">
        <v>0</v>
      </c>
      <c r="N66">
        <v>0</v>
      </c>
      <c r="O66">
        <v>0</v>
      </c>
      <c r="P66">
        <v>0</v>
      </c>
      <c r="Q66">
        <v>0</v>
      </c>
      <c r="R66">
        <v>0</v>
      </c>
      <c r="S66">
        <v>0</v>
      </c>
      <c r="T66">
        <v>0</v>
      </c>
      <c r="U66">
        <v>0</v>
      </c>
      <c r="V66">
        <v>0</v>
      </c>
      <c r="W66">
        <v>0</v>
      </c>
      <c r="X66" s="250">
        <v>0</v>
      </c>
      <c r="Y66">
        <v>0</v>
      </c>
      <c r="Z66">
        <v>0</v>
      </c>
      <c r="AA66">
        <v>0</v>
      </c>
      <c r="AB66">
        <v>0</v>
      </c>
      <c r="AC66">
        <v>0</v>
      </c>
      <c r="AD66">
        <v>0</v>
      </c>
      <c r="AE66" t="s">
        <v>205</v>
      </c>
      <c r="AF66" t="s">
        <v>205</v>
      </c>
      <c r="AG66" t="s">
        <v>205</v>
      </c>
      <c r="AH66" t="s">
        <v>205</v>
      </c>
      <c r="AI66" t="s">
        <v>205</v>
      </c>
      <c r="AJ66" t="s">
        <v>205</v>
      </c>
      <c r="AK66" t="s">
        <v>205</v>
      </c>
      <c r="AL66" t="s">
        <v>205</v>
      </c>
      <c r="AM66" t="s">
        <v>205</v>
      </c>
      <c r="AN66" t="s">
        <v>205</v>
      </c>
      <c r="AO66">
        <v>0</v>
      </c>
      <c r="AP66">
        <v>0</v>
      </c>
      <c r="AQ66"/>
      <c r="AR66">
        <v>0</v>
      </c>
      <c r="AS66">
        <v>1</v>
      </c>
    </row>
    <row r="67" spans="1:45" ht="18.75" x14ac:dyDescent="0.45">
      <c r="A67" s="248">
        <v>205099</v>
      </c>
      <c r="B67" s="249" t="s">
        <v>61</v>
      </c>
      <c r="C67" t="s">
        <v>205</v>
      </c>
      <c r="D67" t="s">
        <v>207</v>
      </c>
      <c r="E67" t="s">
        <v>205</v>
      </c>
      <c r="F67" t="s">
        <v>205</v>
      </c>
      <c r="G67" t="s">
        <v>205</v>
      </c>
      <c r="H67" t="s">
        <v>205</v>
      </c>
      <c r="I67" t="s">
        <v>205</v>
      </c>
      <c r="J67" t="s">
        <v>205</v>
      </c>
      <c r="K67" t="s">
        <v>205</v>
      </c>
      <c r="L67" t="s">
        <v>205</v>
      </c>
      <c r="M67" s="250" t="s">
        <v>205</v>
      </c>
      <c r="N67" t="s">
        <v>205</v>
      </c>
      <c r="O67" t="s">
        <v>205</v>
      </c>
      <c r="P67" t="s">
        <v>205</v>
      </c>
      <c r="Q67" t="s">
        <v>205</v>
      </c>
      <c r="R67" t="s">
        <v>205</v>
      </c>
      <c r="S67" t="s">
        <v>205</v>
      </c>
      <c r="T67" t="s">
        <v>207</v>
      </c>
      <c r="U67" t="s">
        <v>207</v>
      </c>
      <c r="V67" t="s">
        <v>205</v>
      </c>
      <c r="W67" t="s">
        <v>207</v>
      </c>
      <c r="X67" s="250" t="s">
        <v>205</v>
      </c>
      <c r="Y67" t="s">
        <v>205</v>
      </c>
      <c r="Z67" t="s">
        <v>207</v>
      </c>
      <c r="AA67" t="s">
        <v>205</v>
      </c>
      <c r="AB67" t="s">
        <v>205</v>
      </c>
      <c r="AC67" t="s">
        <v>205</v>
      </c>
      <c r="AD67" t="s">
        <v>205</v>
      </c>
      <c r="AE67" t="s">
        <v>205</v>
      </c>
      <c r="AF67" t="s">
        <v>207</v>
      </c>
      <c r="AG67" t="s">
        <v>207</v>
      </c>
      <c r="AH67" t="s">
        <v>207</v>
      </c>
      <c r="AI67" t="s">
        <v>205</v>
      </c>
      <c r="AJ67" t="s">
        <v>205</v>
      </c>
      <c r="AK67" t="s">
        <v>205</v>
      </c>
      <c r="AL67" t="s">
        <v>207</v>
      </c>
      <c r="AM67" t="s">
        <v>207</v>
      </c>
      <c r="AN67" t="s">
        <v>207</v>
      </c>
      <c r="AO67" t="s">
        <v>207</v>
      </c>
      <c r="AP67" t="s">
        <v>207</v>
      </c>
      <c r="AQ67"/>
      <c r="AR67">
        <v>0</v>
      </c>
      <c r="AS67">
        <v>4</v>
      </c>
    </row>
    <row r="68" spans="1:45" ht="15" hidden="1" x14ac:dyDescent="0.25">
      <c r="A68" s="258">
        <v>205174</v>
      </c>
      <c r="B68" s="259" t="s">
        <v>458</v>
      </c>
      <c r="C68" s="260" t="s">
        <v>849</v>
      </c>
      <c r="D68" s="260" t="s">
        <v>849</v>
      </c>
      <c r="E68" s="260" t="s">
        <v>849</v>
      </c>
      <c r="F68" s="260" t="s">
        <v>849</v>
      </c>
      <c r="G68" s="260" t="s">
        <v>849</v>
      </c>
      <c r="H68" s="260" t="s">
        <v>849</v>
      </c>
      <c r="I68" s="260" t="s">
        <v>849</v>
      </c>
      <c r="J68" s="260" t="s">
        <v>849</v>
      </c>
      <c r="K68" s="260" t="s">
        <v>849</v>
      </c>
      <c r="L68" s="260" t="s">
        <v>849</v>
      </c>
      <c r="M68" s="260" t="s">
        <v>849</v>
      </c>
      <c r="N68" s="260" t="s">
        <v>849</v>
      </c>
      <c r="O68" s="260" t="s">
        <v>849</v>
      </c>
      <c r="P68" s="260" t="s">
        <v>849</v>
      </c>
      <c r="Q68" s="260" t="s">
        <v>849</v>
      </c>
      <c r="R68" s="260" t="s">
        <v>849</v>
      </c>
      <c r="S68" s="260" t="s">
        <v>849</v>
      </c>
      <c r="T68" s="260" t="s">
        <v>849</v>
      </c>
      <c r="U68" s="260" t="s">
        <v>849</v>
      </c>
      <c r="V68" s="260" t="s">
        <v>849</v>
      </c>
      <c r="W68" s="260" t="s">
        <v>344</v>
      </c>
      <c r="X68" s="260" t="s">
        <v>344</v>
      </c>
      <c r="Y68" s="260" t="s">
        <v>344</v>
      </c>
      <c r="Z68" s="260" t="s">
        <v>344</v>
      </c>
      <c r="AA68" s="260" t="s">
        <v>344</v>
      </c>
      <c r="AB68" s="260" t="s">
        <v>344</v>
      </c>
      <c r="AC68" s="260" t="s">
        <v>344</v>
      </c>
      <c r="AD68" s="260" t="s">
        <v>344</v>
      </c>
      <c r="AE68" s="260" t="s">
        <v>344</v>
      </c>
      <c r="AF68" s="260" t="s">
        <v>344</v>
      </c>
      <c r="AG68" s="260" t="s">
        <v>344</v>
      </c>
      <c r="AH68" s="260" t="s">
        <v>344</v>
      </c>
      <c r="AI68" s="260" t="s">
        <v>344</v>
      </c>
      <c r="AJ68" s="260" t="s">
        <v>344</v>
      </c>
      <c r="AK68" s="260" t="s">
        <v>344</v>
      </c>
      <c r="AL68" s="260" t="s">
        <v>344</v>
      </c>
      <c r="AM68" s="260" t="s">
        <v>344</v>
      </c>
      <c r="AN68" s="260" t="s">
        <v>344</v>
      </c>
      <c r="AO68" s="260" t="s">
        <v>344</v>
      </c>
      <c r="AP68" s="260" t="s">
        <v>344</v>
      </c>
      <c r="AQ68" s="260"/>
      <c r="AR68" t="e">
        <v>#N/A</v>
      </c>
      <c r="AS68" t="s">
        <v>2181</v>
      </c>
    </row>
    <row r="69" spans="1:45" ht="18.75" x14ac:dyDescent="0.45">
      <c r="A69" s="248">
        <v>205209</v>
      </c>
      <c r="B69" s="249" t="s">
        <v>61</v>
      </c>
      <c r="C69" t="s">
        <v>205</v>
      </c>
      <c r="D69" t="s">
        <v>205</v>
      </c>
      <c r="E69" t="s">
        <v>205</v>
      </c>
      <c r="F69" t="s">
        <v>205</v>
      </c>
      <c r="G69" t="s">
        <v>205</v>
      </c>
      <c r="H69" t="s">
        <v>205</v>
      </c>
      <c r="I69" t="s">
        <v>205</v>
      </c>
      <c r="J69" t="s">
        <v>205</v>
      </c>
      <c r="K69" t="s">
        <v>205</v>
      </c>
      <c r="L69" t="s">
        <v>205</v>
      </c>
      <c r="M69" t="s">
        <v>205</v>
      </c>
      <c r="N69" t="s">
        <v>205</v>
      </c>
      <c r="O69" t="s">
        <v>205</v>
      </c>
      <c r="P69" t="s">
        <v>205</v>
      </c>
      <c r="Q69" t="s">
        <v>205</v>
      </c>
      <c r="R69" t="s">
        <v>205</v>
      </c>
      <c r="S69" t="s">
        <v>205</v>
      </c>
      <c r="T69" t="s">
        <v>205</v>
      </c>
      <c r="U69" t="s">
        <v>205</v>
      </c>
      <c r="V69" t="s">
        <v>205</v>
      </c>
      <c r="W69" t="s">
        <v>205</v>
      </c>
      <c r="X69" t="s">
        <v>205</v>
      </c>
      <c r="Y69" t="s">
        <v>205</v>
      </c>
      <c r="Z69" t="s">
        <v>205</v>
      </c>
      <c r="AA69" t="s">
        <v>205</v>
      </c>
      <c r="AB69" t="s">
        <v>205</v>
      </c>
      <c r="AC69" t="s">
        <v>205</v>
      </c>
      <c r="AD69" t="s">
        <v>205</v>
      </c>
      <c r="AE69" t="s">
        <v>205</v>
      </c>
      <c r="AF69" t="s">
        <v>205</v>
      </c>
      <c r="AG69" t="s">
        <v>205</v>
      </c>
      <c r="AH69" t="s">
        <v>205</v>
      </c>
      <c r="AI69" t="s">
        <v>205</v>
      </c>
      <c r="AJ69" t="s">
        <v>205</v>
      </c>
      <c r="AK69" t="s">
        <v>205</v>
      </c>
      <c r="AL69" t="s">
        <v>205</v>
      </c>
      <c r="AM69" t="s">
        <v>205</v>
      </c>
      <c r="AN69" t="s">
        <v>205</v>
      </c>
      <c r="AO69" t="s">
        <v>205</v>
      </c>
      <c r="AP69" t="s">
        <v>205</v>
      </c>
      <c r="AQ69"/>
      <c r="AR69">
        <v>0</v>
      </c>
      <c r="AS69" t="s">
        <v>2184</v>
      </c>
    </row>
    <row r="70" spans="1:45" ht="18.75" hidden="1" x14ac:dyDescent="0.45">
      <c r="A70" s="248">
        <v>205314</v>
      </c>
      <c r="B70" s="249" t="s">
        <v>609</v>
      </c>
      <c r="C70" t="s">
        <v>849</v>
      </c>
      <c r="D70" t="s">
        <v>849</v>
      </c>
      <c r="E70" t="s">
        <v>849</v>
      </c>
      <c r="F70" t="s">
        <v>849</v>
      </c>
      <c r="G70" t="s">
        <v>849</v>
      </c>
      <c r="H70" t="s">
        <v>849</v>
      </c>
      <c r="I70" t="s">
        <v>849</v>
      </c>
      <c r="J70" t="s">
        <v>849</v>
      </c>
      <c r="K70" t="s">
        <v>849</v>
      </c>
      <c r="L70" t="s">
        <v>849</v>
      </c>
      <c r="M70" s="250" t="s">
        <v>849</v>
      </c>
      <c r="N70" t="s">
        <v>849</v>
      </c>
      <c r="O70" t="s">
        <v>849</v>
      </c>
      <c r="P70" t="s">
        <v>849</v>
      </c>
      <c r="Q70" t="s">
        <v>849</v>
      </c>
      <c r="R70" t="s">
        <v>849</v>
      </c>
      <c r="S70" t="s">
        <v>849</v>
      </c>
      <c r="T70" t="s">
        <v>849</v>
      </c>
      <c r="U70" t="s">
        <v>849</v>
      </c>
      <c r="V70" t="s">
        <v>849</v>
      </c>
      <c r="W70" t="s">
        <v>849</v>
      </c>
      <c r="X70" s="250" t="s">
        <v>849</v>
      </c>
      <c r="Y70" t="s">
        <v>849</v>
      </c>
      <c r="Z70" t="s">
        <v>849</v>
      </c>
      <c r="AA70" t="s">
        <v>849</v>
      </c>
      <c r="AB70" t="s">
        <v>849</v>
      </c>
      <c r="AC70" t="s">
        <v>849</v>
      </c>
      <c r="AD70" t="s">
        <v>849</v>
      </c>
      <c r="AE70" t="s">
        <v>849</v>
      </c>
      <c r="AF70" t="s">
        <v>849</v>
      </c>
      <c r="AG70" t="s">
        <v>344</v>
      </c>
      <c r="AH70" t="s">
        <v>344</v>
      </c>
      <c r="AI70" t="s">
        <v>344</v>
      </c>
      <c r="AJ70" t="s">
        <v>344</v>
      </c>
      <c r="AK70" t="s">
        <v>344</v>
      </c>
      <c r="AL70" t="s">
        <v>344</v>
      </c>
      <c r="AM70" t="s">
        <v>344</v>
      </c>
      <c r="AN70" t="s">
        <v>344</v>
      </c>
      <c r="AO70" t="s">
        <v>344</v>
      </c>
      <c r="AP70" t="s">
        <v>344</v>
      </c>
      <c r="AQ70"/>
      <c r="AR70" t="s">
        <v>2166</v>
      </c>
      <c r="AS70" t="s">
        <v>2166</v>
      </c>
    </row>
    <row r="71" spans="1:45" ht="18.75" hidden="1" x14ac:dyDescent="0.45">
      <c r="A71" s="252">
        <v>205334</v>
      </c>
      <c r="B71" s="249" t="e">
        <v>#N/A</v>
      </c>
      <c r="C71" t="s">
        <v>849</v>
      </c>
      <c r="D71" t="s">
        <v>849</v>
      </c>
      <c r="E71" t="s">
        <v>849</v>
      </c>
      <c r="F71" t="s">
        <v>849</v>
      </c>
      <c r="G71" t="s">
        <v>849</v>
      </c>
      <c r="H71" t="s">
        <v>849</v>
      </c>
      <c r="I71" t="s">
        <v>849</v>
      </c>
      <c r="J71" t="s">
        <v>849</v>
      </c>
      <c r="K71" t="s">
        <v>849</v>
      </c>
      <c r="L71" t="s">
        <v>849</v>
      </c>
      <c r="M71" s="250" t="s">
        <v>849</v>
      </c>
      <c r="N71" t="s">
        <v>849</v>
      </c>
      <c r="O71" t="s">
        <v>849</v>
      </c>
      <c r="P71" t="s">
        <v>849</v>
      </c>
      <c r="Q71" t="s">
        <v>849</v>
      </c>
      <c r="R71" t="s">
        <v>849</v>
      </c>
      <c r="S71" t="s">
        <v>849</v>
      </c>
      <c r="T71" t="s">
        <v>849</v>
      </c>
      <c r="U71" t="s">
        <v>849</v>
      </c>
      <c r="V71" t="s">
        <v>849</v>
      </c>
      <c r="W71" t="s">
        <v>849</v>
      </c>
      <c r="X71" s="250" t="s">
        <v>849</v>
      </c>
      <c r="Y71" t="s">
        <v>849</v>
      </c>
      <c r="Z71" t="s">
        <v>849</v>
      </c>
      <c r="AA71" t="s">
        <v>849</v>
      </c>
      <c r="AB71" t="s">
        <v>849</v>
      </c>
      <c r="AC71" t="s">
        <v>849</v>
      </c>
      <c r="AD71" t="s">
        <v>849</v>
      </c>
      <c r="AE71" t="s">
        <v>849</v>
      </c>
      <c r="AF71" t="s">
        <v>849</v>
      </c>
      <c r="AG71" t="s">
        <v>849</v>
      </c>
      <c r="AH71" t="s">
        <v>849</v>
      </c>
      <c r="AI71" t="s">
        <v>849</v>
      </c>
      <c r="AJ71" t="s">
        <v>849</v>
      </c>
      <c r="AK71" t="s">
        <v>849</v>
      </c>
      <c r="AL71" t="s">
        <v>849</v>
      </c>
      <c r="AM71" t="s">
        <v>849</v>
      </c>
      <c r="AN71" t="s">
        <v>849</v>
      </c>
      <c r="AO71" t="s">
        <v>849</v>
      </c>
      <c r="AP71" t="s">
        <v>849</v>
      </c>
      <c r="AQ71"/>
      <c r="AR71" t="e">
        <v>#N/A</v>
      </c>
      <c r="AS71" t="e">
        <v>#N/A</v>
      </c>
    </row>
    <row r="72" spans="1:45" ht="18.75" hidden="1" x14ac:dyDescent="0.45">
      <c r="A72" s="252">
        <v>205375</v>
      </c>
      <c r="B72" s="249" t="s">
        <v>609</v>
      </c>
      <c r="C72" t="s">
        <v>849</v>
      </c>
      <c r="D72" t="s">
        <v>849</v>
      </c>
      <c r="E72" t="s">
        <v>849</v>
      </c>
      <c r="F72" t="s">
        <v>849</v>
      </c>
      <c r="G72" t="s">
        <v>849</v>
      </c>
      <c r="H72" t="s">
        <v>849</v>
      </c>
      <c r="I72" t="s">
        <v>849</v>
      </c>
      <c r="J72" t="s">
        <v>849</v>
      </c>
      <c r="K72" t="s">
        <v>849</v>
      </c>
      <c r="L72" t="s">
        <v>849</v>
      </c>
      <c r="M72" s="250" t="s">
        <v>849</v>
      </c>
      <c r="N72" t="s">
        <v>849</v>
      </c>
      <c r="O72" t="s">
        <v>849</v>
      </c>
      <c r="P72" t="s">
        <v>849</v>
      </c>
      <c r="Q72" t="s">
        <v>849</v>
      </c>
      <c r="R72" t="s">
        <v>849</v>
      </c>
      <c r="S72" t="s">
        <v>849</v>
      </c>
      <c r="T72" t="s">
        <v>849</v>
      </c>
      <c r="U72" t="s">
        <v>849</v>
      </c>
      <c r="V72" t="s">
        <v>849</v>
      </c>
      <c r="W72" t="s">
        <v>849</v>
      </c>
      <c r="X72" s="250" t="s">
        <v>849</v>
      </c>
      <c r="Y72" t="s">
        <v>849</v>
      </c>
      <c r="Z72" t="s">
        <v>849</v>
      </c>
      <c r="AA72" t="s">
        <v>849</v>
      </c>
      <c r="AB72" t="s">
        <v>849</v>
      </c>
      <c r="AC72" t="s">
        <v>849</v>
      </c>
      <c r="AD72" t="s">
        <v>849</v>
      </c>
      <c r="AE72" t="s">
        <v>849</v>
      </c>
      <c r="AF72" t="s">
        <v>849</v>
      </c>
      <c r="AG72" t="s">
        <v>849</v>
      </c>
      <c r="AH72" t="s">
        <v>849</v>
      </c>
      <c r="AI72" t="s">
        <v>849</v>
      </c>
      <c r="AJ72" t="s">
        <v>849</v>
      </c>
      <c r="AK72" t="s">
        <v>849</v>
      </c>
      <c r="AL72" t="s">
        <v>849</v>
      </c>
      <c r="AM72" t="s">
        <v>849</v>
      </c>
      <c r="AN72" t="s">
        <v>849</v>
      </c>
      <c r="AO72" t="s">
        <v>849</v>
      </c>
      <c r="AP72" t="s">
        <v>849</v>
      </c>
      <c r="AQ72"/>
      <c r="AR72" t="s">
        <v>2160</v>
      </c>
      <c r="AS72" t="s">
        <v>2160</v>
      </c>
    </row>
    <row r="73" spans="1:45" ht="18.75" x14ac:dyDescent="0.45">
      <c r="A73" s="252">
        <v>205376</v>
      </c>
      <c r="B73" s="249" t="s">
        <v>61</v>
      </c>
      <c r="C73" t="s">
        <v>207</v>
      </c>
      <c r="D73" t="s">
        <v>205</v>
      </c>
      <c r="E73" t="s">
        <v>207</v>
      </c>
      <c r="F73" t="s">
        <v>205</v>
      </c>
      <c r="G73" t="s">
        <v>207</v>
      </c>
      <c r="H73" t="s">
        <v>207</v>
      </c>
      <c r="I73" t="s">
        <v>207</v>
      </c>
      <c r="J73" t="s">
        <v>205</v>
      </c>
      <c r="K73" t="s">
        <v>207</v>
      </c>
      <c r="L73" t="s">
        <v>207</v>
      </c>
      <c r="M73" s="250" t="s">
        <v>205</v>
      </c>
      <c r="N73" t="s">
        <v>205</v>
      </c>
      <c r="O73" t="s">
        <v>207</v>
      </c>
      <c r="P73" t="s">
        <v>207</v>
      </c>
      <c r="Q73" t="s">
        <v>207</v>
      </c>
      <c r="R73" t="s">
        <v>207</v>
      </c>
      <c r="S73" t="s">
        <v>205</v>
      </c>
      <c r="T73" t="s">
        <v>205</v>
      </c>
      <c r="U73" t="s">
        <v>205</v>
      </c>
      <c r="V73" t="s">
        <v>205</v>
      </c>
      <c r="W73" t="s">
        <v>205</v>
      </c>
      <c r="X73" s="250" t="s">
        <v>205</v>
      </c>
      <c r="Y73" t="s">
        <v>205</v>
      </c>
      <c r="Z73" t="s">
        <v>207</v>
      </c>
      <c r="AA73" t="s">
        <v>207</v>
      </c>
      <c r="AB73" t="s">
        <v>205</v>
      </c>
      <c r="AC73" t="s">
        <v>207</v>
      </c>
      <c r="AD73" t="s">
        <v>205</v>
      </c>
      <c r="AE73" t="s">
        <v>205</v>
      </c>
      <c r="AF73" t="s">
        <v>207</v>
      </c>
      <c r="AG73" t="s">
        <v>205</v>
      </c>
      <c r="AH73" t="s">
        <v>205</v>
      </c>
      <c r="AI73" t="s">
        <v>205</v>
      </c>
      <c r="AJ73" t="s">
        <v>205</v>
      </c>
      <c r="AK73" t="s">
        <v>205</v>
      </c>
      <c r="AL73" t="s">
        <v>205</v>
      </c>
      <c r="AM73" t="s">
        <v>206</v>
      </c>
      <c r="AN73" t="s">
        <v>206</v>
      </c>
      <c r="AO73" t="s">
        <v>207</v>
      </c>
      <c r="AP73" t="s">
        <v>207</v>
      </c>
      <c r="AQ73"/>
      <c r="AR73">
        <v>0</v>
      </c>
      <c r="AS73">
        <v>2</v>
      </c>
    </row>
    <row r="74" spans="1:45" ht="18.75" hidden="1" x14ac:dyDescent="0.45">
      <c r="A74" s="252">
        <v>205394</v>
      </c>
      <c r="B74" s="249" t="s">
        <v>609</v>
      </c>
      <c r="C74" t="s">
        <v>849</v>
      </c>
      <c r="D74" t="s">
        <v>849</v>
      </c>
      <c r="E74" t="s">
        <v>849</v>
      </c>
      <c r="F74" t="s">
        <v>849</v>
      </c>
      <c r="G74" t="s">
        <v>849</v>
      </c>
      <c r="H74" t="s">
        <v>849</v>
      </c>
      <c r="I74" t="s">
        <v>849</v>
      </c>
      <c r="J74" t="s">
        <v>849</v>
      </c>
      <c r="K74" t="s">
        <v>849</v>
      </c>
      <c r="L74" t="s">
        <v>849</v>
      </c>
      <c r="M74" s="250" t="s">
        <v>849</v>
      </c>
      <c r="N74" t="s">
        <v>849</v>
      </c>
      <c r="O74" t="s">
        <v>849</v>
      </c>
      <c r="P74" t="s">
        <v>849</v>
      </c>
      <c r="Q74" t="s">
        <v>849</v>
      </c>
      <c r="R74" t="s">
        <v>849</v>
      </c>
      <c r="S74" t="s">
        <v>849</v>
      </c>
      <c r="T74" t="s">
        <v>849</v>
      </c>
      <c r="U74" t="s">
        <v>849</v>
      </c>
      <c r="V74" t="s">
        <v>849</v>
      </c>
      <c r="W74" t="s">
        <v>849</v>
      </c>
      <c r="X74" s="250" t="s">
        <v>849</v>
      </c>
      <c r="Y74" t="s">
        <v>849</v>
      </c>
      <c r="Z74" t="s">
        <v>849</v>
      </c>
      <c r="AA74" t="s">
        <v>849</v>
      </c>
      <c r="AB74" t="s">
        <v>849</v>
      </c>
      <c r="AC74" t="s">
        <v>207</v>
      </c>
      <c r="AD74" t="s">
        <v>207</v>
      </c>
      <c r="AE74" t="s">
        <v>207</v>
      </c>
      <c r="AF74" t="s">
        <v>207</v>
      </c>
      <c r="AG74" t="s">
        <v>344</v>
      </c>
      <c r="AH74" t="s">
        <v>207</v>
      </c>
      <c r="AI74" t="s">
        <v>207</v>
      </c>
      <c r="AJ74" t="s">
        <v>207</v>
      </c>
      <c r="AK74" t="s">
        <v>207</v>
      </c>
      <c r="AL74" t="s">
        <v>205</v>
      </c>
      <c r="AM74" t="s">
        <v>207</v>
      </c>
      <c r="AN74" t="s">
        <v>205</v>
      </c>
      <c r="AO74" t="s">
        <v>205</v>
      </c>
      <c r="AP74" t="s">
        <v>207</v>
      </c>
      <c r="AQ74"/>
      <c r="AR74" t="s">
        <v>2166</v>
      </c>
      <c r="AS74" t="s">
        <v>2166</v>
      </c>
    </row>
    <row r="75" spans="1:45" ht="18.75" x14ac:dyDescent="0.45">
      <c r="A75" s="248">
        <v>205440</v>
      </c>
      <c r="B75" s="249" t="s">
        <v>61</v>
      </c>
      <c r="C75" t="s">
        <v>207</v>
      </c>
      <c r="D75" t="s">
        <v>205</v>
      </c>
      <c r="E75" t="s">
        <v>207</v>
      </c>
      <c r="F75" t="s">
        <v>205</v>
      </c>
      <c r="G75" t="s">
        <v>207</v>
      </c>
      <c r="H75" t="s">
        <v>205</v>
      </c>
      <c r="I75" t="s">
        <v>205</v>
      </c>
      <c r="J75" t="s">
        <v>207</v>
      </c>
      <c r="K75" t="s">
        <v>205</v>
      </c>
      <c r="L75" t="s">
        <v>205</v>
      </c>
      <c r="M75" s="250" t="s">
        <v>205</v>
      </c>
      <c r="N75" t="s">
        <v>207</v>
      </c>
      <c r="O75" t="s">
        <v>207</v>
      </c>
      <c r="P75" t="s">
        <v>207</v>
      </c>
      <c r="Q75" t="s">
        <v>207</v>
      </c>
      <c r="R75" t="s">
        <v>207</v>
      </c>
      <c r="S75" t="s">
        <v>207</v>
      </c>
      <c r="T75" t="s">
        <v>207</v>
      </c>
      <c r="U75" t="s">
        <v>205</v>
      </c>
      <c r="V75" t="s">
        <v>205</v>
      </c>
      <c r="W75" t="s">
        <v>205</v>
      </c>
      <c r="X75" s="250" t="s">
        <v>205</v>
      </c>
      <c r="Y75" t="s">
        <v>205</v>
      </c>
      <c r="Z75" t="s">
        <v>205</v>
      </c>
      <c r="AA75" t="s">
        <v>207</v>
      </c>
      <c r="AB75" t="s">
        <v>205</v>
      </c>
      <c r="AC75" t="s">
        <v>207</v>
      </c>
      <c r="AD75" t="s">
        <v>205</v>
      </c>
      <c r="AE75" t="s">
        <v>206</v>
      </c>
      <c r="AF75" t="s">
        <v>205</v>
      </c>
      <c r="AG75" t="s">
        <v>205</v>
      </c>
      <c r="AH75" t="s">
        <v>205</v>
      </c>
      <c r="AI75" t="s">
        <v>205</v>
      </c>
      <c r="AJ75" t="s">
        <v>205</v>
      </c>
      <c r="AK75" t="s">
        <v>205</v>
      </c>
      <c r="AL75" t="s">
        <v>205</v>
      </c>
      <c r="AM75" t="s">
        <v>206</v>
      </c>
      <c r="AN75" t="s">
        <v>205</v>
      </c>
      <c r="AO75" t="s">
        <v>206</v>
      </c>
      <c r="AP75" t="s">
        <v>206</v>
      </c>
      <c r="AQ75"/>
      <c r="AR75">
        <v>0</v>
      </c>
      <c r="AS75">
        <v>4</v>
      </c>
    </row>
    <row r="76" spans="1:45" ht="18.75" x14ac:dyDescent="0.45">
      <c r="A76" s="248">
        <v>205565</v>
      </c>
      <c r="B76" s="249" t="s">
        <v>61</v>
      </c>
      <c r="C76" t="s">
        <v>205</v>
      </c>
      <c r="D76" t="s">
        <v>205</v>
      </c>
      <c r="E76" t="s">
        <v>205</v>
      </c>
      <c r="F76" t="s">
        <v>207</v>
      </c>
      <c r="G76" t="s">
        <v>207</v>
      </c>
      <c r="H76" t="s">
        <v>207</v>
      </c>
      <c r="I76" t="s">
        <v>207</v>
      </c>
      <c r="J76" t="s">
        <v>205</v>
      </c>
      <c r="K76" t="s">
        <v>207</v>
      </c>
      <c r="L76" t="s">
        <v>205</v>
      </c>
      <c r="M76" s="250" t="s">
        <v>207</v>
      </c>
      <c r="N76" t="s">
        <v>205</v>
      </c>
      <c r="O76" t="s">
        <v>207</v>
      </c>
      <c r="P76" t="s">
        <v>207</v>
      </c>
      <c r="Q76" t="s">
        <v>206</v>
      </c>
      <c r="R76" t="s">
        <v>207</v>
      </c>
      <c r="S76" t="s">
        <v>207</v>
      </c>
      <c r="T76" t="s">
        <v>207</v>
      </c>
      <c r="U76" t="s">
        <v>207</v>
      </c>
      <c r="V76" t="s">
        <v>207</v>
      </c>
      <c r="W76" t="s">
        <v>207</v>
      </c>
      <c r="X76" s="250" t="s">
        <v>207</v>
      </c>
      <c r="Y76" t="s">
        <v>207</v>
      </c>
      <c r="Z76" t="s">
        <v>207</v>
      </c>
      <c r="AA76" t="s">
        <v>205</v>
      </c>
      <c r="AB76" t="s">
        <v>205</v>
      </c>
      <c r="AC76" t="s">
        <v>205</v>
      </c>
      <c r="AD76" t="s">
        <v>207</v>
      </c>
      <c r="AE76" t="s">
        <v>207</v>
      </c>
      <c r="AF76" t="s">
        <v>205</v>
      </c>
      <c r="AG76" t="s">
        <v>206</v>
      </c>
      <c r="AH76" t="s">
        <v>207</v>
      </c>
      <c r="AI76" t="s">
        <v>206</v>
      </c>
      <c r="AJ76" t="s">
        <v>207</v>
      </c>
      <c r="AK76" t="s">
        <v>206</v>
      </c>
      <c r="AL76" t="s">
        <v>206</v>
      </c>
      <c r="AM76" t="s">
        <v>206</v>
      </c>
      <c r="AN76" t="s">
        <v>206</v>
      </c>
      <c r="AO76" t="s">
        <v>206</v>
      </c>
      <c r="AP76" t="s">
        <v>206</v>
      </c>
      <c r="AQ76"/>
      <c r="AR76">
        <v>0</v>
      </c>
      <c r="AS76">
        <v>5</v>
      </c>
    </row>
    <row r="77" spans="1:45" ht="18.75" hidden="1" x14ac:dyDescent="0.45">
      <c r="A77" s="252">
        <v>205613</v>
      </c>
      <c r="B77" s="249" t="s">
        <v>609</v>
      </c>
      <c r="C77" t="s">
        <v>849</v>
      </c>
      <c r="D77" t="s">
        <v>849</v>
      </c>
      <c r="E77" t="s">
        <v>849</v>
      </c>
      <c r="F77" t="s">
        <v>849</v>
      </c>
      <c r="G77" t="s">
        <v>849</v>
      </c>
      <c r="H77" t="s">
        <v>849</v>
      </c>
      <c r="I77" t="s">
        <v>849</v>
      </c>
      <c r="J77" t="s">
        <v>849</v>
      </c>
      <c r="K77" t="s">
        <v>849</v>
      </c>
      <c r="L77" t="s">
        <v>849</v>
      </c>
      <c r="M77" s="250" t="s">
        <v>849</v>
      </c>
      <c r="N77" t="s">
        <v>849</v>
      </c>
      <c r="O77" t="s">
        <v>849</v>
      </c>
      <c r="P77" t="s">
        <v>849</v>
      </c>
      <c r="Q77" t="s">
        <v>849</v>
      </c>
      <c r="R77" t="s">
        <v>849</v>
      </c>
      <c r="S77" t="s">
        <v>849</v>
      </c>
      <c r="T77" t="s">
        <v>849</v>
      </c>
      <c r="U77" t="s">
        <v>849</v>
      </c>
      <c r="V77" t="s">
        <v>849</v>
      </c>
      <c r="W77" t="s">
        <v>849</v>
      </c>
      <c r="X77" s="250" t="s">
        <v>849</v>
      </c>
      <c r="Y77" t="s">
        <v>849</v>
      </c>
      <c r="Z77" t="s">
        <v>849</v>
      </c>
      <c r="AA77" t="s">
        <v>849</v>
      </c>
      <c r="AB77" t="s">
        <v>849</v>
      </c>
      <c r="AC77" t="s">
        <v>849</v>
      </c>
      <c r="AD77" t="s">
        <v>849</v>
      </c>
      <c r="AE77" t="s">
        <v>849</v>
      </c>
      <c r="AF77" t="s">
        <v>849</v>
      </c>
      <c r="AG77" t="s">
        <v>849</v>
      </c>
      <c r="AH77" t="s">
        <v>849</v>
      </c>
      <c r="AI77" t="s">
        <v>849</v>
      </c>
      <c r="AJ77" t="s">
        <v>849</v>
      </c>
      <c r="AK77" t="s">
        <v>849</v>
      </c>
      <c r="AL77" t="s">
        <v>849</v>
      </c>
      <c r="AM77" t="s">
        <v>849</v>
      </c>
      <c r="AN77" t="s">
        <v>849</v>
      </c>
      <c r="AO77" t="s">
        <v>849</v>
      </c>
      <c r="AP77" t="s">
        <v>849</v>
      </c>
      <c r="AQ77"/>
      <c r="AR77" t="s">
        <v>2160</v>
      </c>
      <c r="AS77" t="s">
        <v>2160</v>
      </c>
    </row>
    <row r="78" spans="1:45" ht="15" hidden="1" x14ac:dyDescent="0.25">
      <c r="A78" s="258">
        <v>205664</v>
      </c>
      <c r="B78" s="259" t="s">
        <v>456</v>
      </c>
      <c r="C78" s="260" t="s">
        <v>849</v>
      </c>
      <c r="D78" s="260" t="s">
        <v>849</v>
      </c>
      <c r="E78" s="260" t="s">
        <v>849</v>
      </c>
      <c r="F78" s="260" t="s">
        <v>849</v>
      </c>
      <c r="G78" s="260" t="s">
        <v>849</v>
      </c>
      <c r="H78" s="260" t="s">
        <v>849</v>
      </c>
      <c r="I78" s="260" t="s">
        <v>849</v>
      </c>
      <c r="J78" s="260" t="s">
        <v>849</v>
      </c>
      <c r="K78" s="260" t="s">
        <v>849</v>
      </c>
      <c r="L78" s="260" t="s">
        <v>849</v>
      </c>
      <c r="M78" s="260" t="s">
        <v>849</v>
      </c>
      <c r="N78" s="260" t="s">
        <v>849</v>
      </c>
      <c r="O78" s="260" t="s">
        <v>849</v>
      </c>
      <c r="P78" s="260" t="s">
        <v>849</v>
      </c>
      <c r="Q78" s="260" t="s">
        <v>849</v>
      </c>
      <c r="R78" s="260" t="s">
        <v>849</v>
      </c>
      <c r="S78" s="260" t="s">
        <v>849</v>
      </c>
      <c r="T78" s="260" t="s">
        <v>849</v>
      </c>
      <c r="U78" s="260" t="s">
        <v>849</v>
      </c>
      <c r="V78" s="260" t="s">
        <v>849</v>
      </c>
      <c r="W78" s="260" t="s">
        <v>849</v>
      </c>
      <c r="X78" s="260" t="s">
        <v>849</v>
      </c>
      <c r="Y78" s="260" t="s">
        <v>849</v>
      </c>
      <c r="Z78" s="260" t="s">
        <v>849</v>
      </c>
      <c r="AA78" s="260" t="s">
        <v>849</v>
      </c>
      <c r="AB78" s="260" t="s">
        <v>849</v>
      </c>
      <c r="AC78" s="260" t="s">
        <v>849</v>
      </c>
      <c r="AD78" s="260" t="s">
        <v>849</v>
      </c>
      <c r="AE78" s="260" t="s">
        <v>849</v>
      </c>
      <c r="AF78" s="260" t="s">
        <v>849</v>
      </c>
      <c r="AG78" s="260" t="s">
        <v>344</v>
      </c>
      <c r="AH78" s="260" t="s">
        <v>344</v>
      </c>
      <c r="AI78" s="260" t="s">
        <v>344</v>
      </c>
      <c r="AJ78" s="260" t="s">
        <v>344</v>
      </c>
      <c r="AK78" s="260" t="s">
        <v>344</v>
      </c>
      <c r="AL78" s="260" t="s">
        <v>344</v>
      </c>
      <c r="AM78" s="260" t="s">
        <v>344</v>
      </c>
      <c r="AN78" s="260" t="s">
        <v>344</v>
      </c>
      <c r="AO78" s="260" t="s">
        <v>344</v>
      </c>
      <c r="AP78" s="260" t="s">
        <v>344</v>
      </c>
      <c r="AQ78" s="260"/>
      <c r="AR78" t="e">
        <v>#N/A</v>
      </c>
      <c r="AS78" t="s">
        <v>2166</v>
      </c>
    </row>
    <row r="79" spans="1:45" ht="18.75" x14ac:dyDescent="0.45">
      <c r="A79" s="248">
        <v>205678</v>
      </c>
      <c r="B79" s="249" t="s">
        <v>61</v>
      </c>
      <c r="C79" t="s">
        <v>849</v>
      </c>
      <c r="D79" t="s">
        <v>849</v>
      </c>
      <c r="E79" t="s">
        <v>849</v>
      </c>
      <c r="F79" t="s">
        <v>849</v>
      </c>
      <c r="G79" t="s">
        <v>849</v>
      </c>
      <c r="H79" t="s">
        <v>849</v>
      </c>
      <c r="I79" t="s">
        <v>849</v>
      </c>
      <c r="J79" t="s">
        <v>849</v>
      </c>
      <c r="K79" t="s">
        <v>849</v>
      </c>
      <c r="L79" t="s">
        <v>849</v>
      </c>
      <c r="M79" s="250" t="s">
        <v>849</v>
      </c>
      <c r="N79" t="s">
        <v>849</v>
      </c>
      <c r="O79" t="s">
        <v>849</v>
      </c>
      <c r="P79" t="s">
        <v>849</v>
      </c>
      <c r="Q79" t="s">
        <v>849</v>
      </c>
      <c r="R79" t="s">
        <v>849</v>
      </c>
      <c r="S79" t="s">
        <v>849</v>
      </c>
      <c r="T79" t="s">
        <v>849</v>
      </c>
      <c r="U79" t="s">
        <v>849</v>
      </c>
      <c r="V79" t="s">
        <v>849</v>
      </c>
      <c r="W79" t="s">
        <v>849</v>
      </c>
      <c r="X79" s="250" t="s">
        <v>849</v>
      </c>
      <c r="Y79" t="s">
        <v>849</v>
      </c>
      <c r="Z79" t="s">
        <v>849</v>
      </c>
      <c r="AA79" t="s">
        <v>849</v>
      </c>
      <c r="AB79" t="s">
        <v>849</v>
      </c>
      <c r="AC79" t="s">
        <v>849</v>
      </c>
      <c r="AD79" t="s">
        <v>849</v>
      </c>
      <c r="AE79" t="s">
        <v>849</v>
      </c>
      <c r="AF79" t="s">
        <v>849</v>
      </c>
      <c r="AG79" t="s">
        <v>849</v>
      </c>
      <c r="AH79" t="s">
        <v>849</v>
      </c>
      <c r="AI79" t="s">
        <v>849</v>
      </c>
      <c r="AJ79" t="s">
        <v>849</v>
      </c>
      <c r="AK79" t="s">
        <v>849</v>
      </c>
      <c r="AL79" t="s">
        <v>849</v>
      </c>
      <c r="AM79" t="s">
        <v>849</v>
      </c>
      <c r="AN79" t="s">
        <v>849</v>
      </c>
      <c r="AO79" t="s">
        <v>849</v>
      </c>
      <c r="AP79" t="s">
        <v>849</v>
      </c>
      <c r="AQ79"/>
      <c r="AR79" t="s">
        <v>1830</v>
      </c>
      <c r="AS79" t="s">
        <v>2181</v>
      </c>
    </row>
    <row r="80" spans="1:45" ht="18.75" x14ac:dyDescent="0.45">
      <c r="A80" s="248">
        <v>205715</v>
      </c>
      <c r="B80" s="249" t="s">
        <v>61</v>
      </c>
      <c r="C80" t="s">
        <v>849</v>
      </c>
      <c r="D80" t="s">
        <v>849</v>
      </c>
      <c r="E80" t="s">
        <v>849</v>
      </c>
      <c r="F80" t="s">
        <v>849</v>
      </c>
      <c r="G80" t="s">
        <v>849</v>
      </c>
      <c r="H80" t="s">
        <v>849</v>
      </c>
      <c r="I80" t="s">
        <v>849</v>
      </c>
      <c r="J80" t="s">
        <v>849</v>
      </c>
      <c r="K80" t="s">
        <v>849</v>
      </c>
      <c r="L80" t="s">
        <v>849</v>
      </c>
      <c r="M80" s="250" t="s">
        <v>849</v>
      </c>
      <c r="N80" t="s">
        <v>849</v>
      </c>
      <c r="O80" t="s">
        <v>849</v>
      </c>
      <c r="P80" t="s">
        <v>849</v>
      </c>
      <c r="Q80" t="s">
        <v>849</v>
      </c>
      <c r="R80" t="s">
        <v>849</v>
      </c>
      <c r="S80" t="s">
        <v>849</v>
      </c>
      <c r="T80" t="s">
        <v>849</v>
      </c>
      <c r="U80" t="s">
        <v>849</v>
      </c>
      <c r="V80" t="s">
        <v>849</v>
      </c>
      <c r="W80" t="s">
        <v>849</v>
      </c>
      <c r="X80" s="250" t="s">
        <v>849</v>
      </c>
      <c r="Y80" t="s">
        <v>849</v>
      </c>
      <c r="Z80" t="s">
        <v>849</v>
      </c>
      <c r="AA80" t="s">
        <v>849</v>
      </c>
      <c r="AB80" t="s">
        <v>849</v>
      </c>
      <c r="AC80" t="s">
        <v>849</v>
      </c>
      <c r="AD80" t="s">
        <v>849</v>
      </c>
      <c r="AE80" t="s">
        <v>849</v>
      </c>
      <c r="AF80" t="s">
        <v>849</v>
      </c>
      <c r="AG80" t="s">
        <v>849</v>
      </c>
      <c r="AH80" t="s">
        <v>849</v>
      </c>
      <c r="AI80" t="s">
        <v>849</v>
      </c>
      <c r="AJ80" t="s">
        <v>849</v>
      </c>
      <c r="AK80" t="s">
        <v>849</v>
      </c>
      <c r="AL80" t="s">
        <v>849</v>
      </c>
      <c r="AM80" t="s">
        <v>849</v>
      </c>
      <c r="AN80" t="s">
        <v>849</v>
      </c>
      <c r="AO80" t="s">
        <v>849</v>
      </c>
      <c r="AP80" t="s">
        <v>849</v>
      </c>
      <c r="AQ80"/>
      <c r="AR80" t="s">
        <v>1830</v>
      </c>
      <c r="AS80" t="s">
        <v>2181</v>
      </c>
    </row>
    <row r="81" spans="1:45" ht="18.75" hidden="1" x14ac:dyDescent="0.45">
      <c r="A81" s="248">
        <v>205797</v>
      </c>
      <c r="B81" s="249" t="s">
        <v>456</v>
      </c>
      <c r="C81" t="s">
        <v>205</v>
      </c>
      <c r="D81" t="s">
        <v>205</v>
      </c>
      <c r="E81" t="s">
        <v>205</v>
      </c>
      <c r="F81" t="s">
        <v>205</v>
      </c>
      <c r="G81" t="s">
        <v>205</v>
      </c>
      <c r="H81" t="s">
        <v>205</v>
      </c>
      <c r="I81" t="s">
        <v>205</v>
      </c>
      <c r="J81" t="s">
        <v>205</v>
      </c>
      <c r="K81" t="s">
        <v>205</v>
      </c>
      <c r="L81" t="s">
        <v>205</v>
      </c>
      <c r="M81" s="250" t="s">
        <v>205</v>
      </c>
      <c r="N81" t="s">
        <v>205</v>
      </c>
      <c r="O81" t="s">
        <v>205</v>
      </c>
      <c r="P81" t="s">
        <v>205</v>
      </c>
      <c r="Q81" t="s">
        <v>205</v>
      </c>
      <c r="R81" t="s">
        <v>205</v>
      </c>
      <c r="S81" t="s">
        <v>205</v>
      </c>
      <c r="T81" t="s">
        <v>205</v>
      </c>
      <c r="U81" t="s">
        <v>205</v>
      </c>
      <c r="V81" t="s">
        <v>205</v>
      </c>
      <c r="W81" t="s">
        <v>205</v>
      </c>
      <c r="X81" s="250" t="s">
        <v>205</v>
      </c>
      <c r="Y81" t="s">
        <v>206</v>
      </c>
      <c r="Z81" t="s">
        <v>207</v>
      </c>
      <c r="AA81" t="s">
        <v>205</v>
      </c>
      <c r="AB81" t="s">
        <v>205</v>
      </c>
      <c r="AC81" t="s">
        <v>205</v>
      </c>
      <c r="AD81" t="s">
        <v>205</v>
      </c>
      <c r="AE81" t="s">
        <v>206</v>
      </c>
      <c r="AF81" t="s">
        <v>206</v>
      </c>
      <c r="AG81" t="s">
        <v>344</v>
      </c>
      <c r="AH81" t="s">
        <v>344</v>
      </c>
      <c r="AI81" t="s">
        <v>344</v>
      </c>
      <c r="AJ81" t="s">
        <v>344</v>
      </c>
      <c r="AK81" t="s">
        <v>344</v>
      </c>
      <c r="AL81" t="s">
        <v>344</v>
      </c>
      <c r="AM81" t="s">
        <v>344</v>
      </c>
      <c r="AN81" t="s">
        <v>344</v>
      </c>
      <c r="AO81" t="s">
        <v>344</v>
      </c>
      <c r="AP81" t="s">
        <v>344</v>
      </c>
      <c r="AQ81"/>
      <c r="AR81">
        <v>0</v>
      </c>
      <c r="AS81">
        <v>3</v>
      </c>
    </row>
    <row r="82" spans="1:45" ht="18.75" x14ac:dyDescent="0.45">
      <c r="A82" s="248">
        <v>205811</v>
      </c>
      <c r="B82" s="249" t="s">
        <v>61</v>
      </c>
      <c r="C82" t="s">
        <v>207</v>
      </c>
      <c r="D82" t="s">
        <v>205</v>
      </c>
      <c r="E82" t="s">
        <v>207</v>
      </c>
      <c r="F82" t="s">
        <v>207</v>
      </c>
      <c r="G82" t="s">
        <v>207</v>
      </c>
      <c r="H82" t="s">
        <v>205</v>
      </c>
      <c r="I82" t="s">
        <v>207</v>
      </c>
      <c r="J82" t="s">
        <v>207</v>
      </c>
      <c r="K82" t="s">
        <v>205</v>
      </c>
      <c r="L82" t="s">
        <v>207</v>
      </c>
      <c r="M82" s="250" t="s">
        <v>205</v>
      </c>
      <c r="N82" t="s">
        <v>207</v>
      </c>
      <c r="O82" t="s">
        <v>207</v>
      </c>
      <c r="P82" t="s">
        <v>207</v>
      </c>
      <c r="Q82" t="s">
        <v>207</v>
      </c>
      <c r="R82" t="s">
        <v>205</v>
      </c>
      <c r="S82" t="s">
        <v>205</v>
      </c>
      <c r="T82" t="s">
        <v>207</v>
      </c>
      <c r="U82" t="s">
        <v>207</v>
      </c>
      <c r="V82" t="s">
        <v>207</v>
      </c>
      <c r="W82" t="s">
        <v>207</v>
      </c>
      <c r="X82" s="250" t="s">
        <v>205</v>
      </c>
      <c r="Y82" t="s">
        <v>205</v>
      </c>
      <c r="Z82" t="s">
        <v>205</v>
      </c>
      <c r="AA82" t="s">
        <v>205</v>
      </c>
      <c r="AB82" t="s">
        <v>205</v>
      </c>
      <c r="AC82" t="s">
        <v>205</v>
      </c>
      <c r="AD82" t="s">
        <v>205</v>
      </c>
      <c r="AE82" t="s">
        <v>205</v>
      </c>
      <c r="AF82" t="s">
        <v>205</v>
      </c>
      <c r="AG82" t="s">
        <v>206</v>
      </c>
      <c r="AH82" t="s">
        <v>207</v>
      </c>
      <c r="AI82" t="s">
        <v>207</v>
      </c>
      <c r="AJ82" t="s">
        <v>206</v>
      </c>
      <c r="AK82" t="s">
        <v>207</v>
      </c>
      <c r="AL82" t="s">
        <v>206</v>
      </c>
      <c r="AM82" t="s">
        <v>206</v>
      </c>
      <c r="AN82" t="s">
        <v>206</v>
      </c>
      <c r="AO82" t="s">
        <v>206</v>
      </c>
      <c r="AP82" t="s">
        <v>206</v>
      </c>
      <c r="AQ82"/>
      <c r="AR82">
        <v>0</v>
      </c>
      <c r="AS82">
        <v>2</v>
      </c>
    </row>
    <row r="83" spans="1:45" ht="18.75" hidden="1" x14ac:dyDescent="0.45">
      <c r="A83" s="252">
        <v>206067</v>
      </c>
      <c r="B83" s="249" t="s">
        <v>456</v>
      </c>
      <c r="C83" t="s">
        <v>849</v>
      </c>
      <c r="D83" t="s">
        <v>849</v>
      </c>
      <c r="E83" t="s">
        <v>849</v>
      </c>
      <c r="F83" t="s">
        <v>849</v>
      </c>
      <c r="G83" t="s">
        <v>849</v>
      </c>
      <c r="H83" t="s">
        <v>849</v>
      </c>
      <c r="I83" t="s">
        <v>849</v>
      </c>
      <c r="J83" t="s">
        <v>849</v>
      </c>
      <c r="K83" t="s">
        <v>849</v>
      </c>
      <c r="L83" t="s">
        <v>849</v>
      </c>
      <c r="M83" s="250" t="s">
        <v>849</v>
      </c>
      <c r="N83" t="s">
        <v>849</v>
      </c>
      <c r="O83" t="s">
        <v>849</v>
      </c>
      <c r="P83" t="s">
        <v>849</v>
      </c>
      <c r="Q83" t="s">
        <v>849</v>
      </c>
      <c r="R83" t="s">
        <v>849</v>
      </c>
      <c r="S83" t="s">
        <v>849</v>
      </c>
      <c r="T83" t="s">
        <v>849</v>
      </c>
      <c r="U83" t="s">
        <v>849</v>
      </c>
      <c r="V83" t="s">
        <v>849</v>
      </c>
      <c r="W83" t="s">
        <v>849</v>
      </c>
      <c r="X83" s="250" t="s">
        <v>849</v>
      </c>
      <c r="Y83" t="s">
        <v>849</v>
      </c>
      <c r="Z83" t="s">
        <v>849</v>
      </c>
      <c r="AA83" t="s">
        <v>849</v>
      </c>
      <c r="AB83" t="s">
        <v>849</v>
      </c>
      <c r="AC83" t="s">
        <v>849</v>
      </c>
      <c r="AD83" t="s">
        <v>849</v>
      </c>
      <c r="AE83" t="s">
        <v>849</v>
      </c>
      <c r="AF83" t="s">
        <v>849</v>
      </c>
      <c r="AG83" t="s">
        <v>344</v>
      </c>
      <c r="AH83" t="s">
        <v>344</v>
      </c>
      <c r="AI83" t="s">
        <v>344</v>
      </c>
      <c r="AJ83" t="s">
        <v>344</v>
      </c>
      <c r="AK83" t="s">
        <v>344</v>
      </c>
      <c r="AL83" t="s">
        <v>344</v>
      </c>
      <c r="AM83" t="s">
        <v>344</v>
      </c>
      <c r="AN83" t="s">
        <v>344</v>
      </c>
      <c r="AO83" t="s">
        <v>344</v>
      </c>
      <c r="AP83" t="s">
        <v>344</v>
      </c>
      <c r="AQ83"/>
      <c r="AR83" t="s">
        <v>1830</v>
      </c>
      <c r="AS83" t="s">
        <v>2181</v>
      </c>
    </row>
    <row r="84" spans="1:45" ht="18.75" hidden="1" x14ac:dyDescent="0.45">
      <c r="A84" s="248">
        <v>206128</v>
      </c>
      <c r="B84" s="249" t="e">
        <v>#N/A</v>
      </c>
      <c r="C84" t="s">
        <v>849</v>
      </c>
      <c r="D84" t="s">
        <v>849</v>
      </c>
      <c r="E84" t="s">
        <v>849</v>
      </c>
      <c r="F84" t="s">
        <v>849</v>
      </c>
      <c r="G84" t="s">
        <v>849</v>
      </c>
      <c r="H84" t="s">
        <v>849</v>
      </c>
      <c r="I84" t="s">
        <v>849</v>
      </c>
      <c r="J84" t="s">
        <v>849</v>
      </c>
      <c r="K84" t="s">
        <v>849</v>
      </c>
      <c r="L84" t="s">
        <v>849</v>
      </c>
      <c r="M84" s="250" t="s">
        <v>849</v>
      </c>
      <c r="N84" t="s">
        <v>849</v>
      </c>
      <c r="O84" t="s">
        <v>849</v>
      </c>
      <c r="P84" t="s">
        <v>849</v>
      </c>
      <c r="Q84" t="s">
        <v>849</v>
      </c>
      <c r="R84" t="s">
        <v>849</v>
      </c>
      <c r="S84" t="s">
        <v>849</v>
      </c>
      <c r="T84" t="s">
        <v>849</v>
      </c>
      <c r="U84" t="s">
        <v>849</v>
      </c>
      <c r="V84" t="s">
        <v>849</v>
      </c>
      <c r="W84" t="s">
        <v>849</v>
      </c>
      <c r="X84" s="250" t="s">
        <v>849</v>
      </c>
      <c r="Y84" t="s">
        <v>849</v>
      </c>
      <c r="Z84" t="s">
        <v>849</v>
      </c>
      <c r="AA84" t="s">
        <v>849</v>
      </c>
      <c r="AB84" t="s">
        <v>849</v>
      </c>
      <c r="AC84" t="s">
        <v>849</v>
      </c>
      <c r="AD84" t="s">
        <v>849</v>
      </c>
      <c r="AE84" t="s">
        <v>849</v>
      </c>
      <c r="AF84" t="s">
        <v>849</v>
      </c>
      <c r="AG84" t="s">
        <v>849</v>
      </c>
      <c r="AH84" t="s">
        <v>849</v>
      </c>
      <c r="AI84" t="s">
        <v>849</v>
      </c>
      <c r="AJ84" t="s">
        <v>849</v>
      </c>
      <c r="AK84" t="s">
        <v>849</v>
      </c>
      <c r="AL84" t="s">
        <v>849</v>
      </c>
      <c r="AM84" t="s">
        <v>849</v>
      </c>
      <c r="AN84" t="s">
        <v>849</v>
      </c>
      <c r="AO84" t="s">
        <v>849</v>
      </c>
      <c r="AP84" t="s">
        <v>849</v>
      </c>
      <c r="AQ84"/>
      <c r="AR84" t="e">
        <v>#N/A</v>
      </c>
      <c r="AS84" t="e">
        <v>#N/A</v>
      </c>
    </row>
    <row r="85" spans="1:45" ht="18.75" x14ac:dyDescent="0.45">
      <c r="A85" s="248">
        <v>206233</v>
      </c>
      <c r="B85" s="249" t="s">
        <v>61</v>
      </c>
      <c r="C85" t="s">
        <v>849</v>
      </c>
      <c r="D85" t="s">
        <v>849</v>
      </c>
      <c r="E85" t="s">
        <v>849</v>
      </c>
      <c r="F85" t="s">
        <v>849</v>
      </c>
      <c r="G85" t="s">
        <v>849</v>
      </c>
      <c r="H85" t="s">
        <v>849</v>
      </c>
      <c r="I85" t="s">
        <v>849</v>
      </c>
      <c r="J85" t="s">
        <v>849</v>
      </c>
      <c r="K85" t="s">
        <v>849</v>
      </c>
      <c r="L85" t="s">
        <v>849</v>
      </c>
      <c r="M85" s="250" t="s">
        <v>849</v>
      </c>
      <c r="N85" t="s">
        <v>849</v>
      </c>
      <c r="O85" t="s">
        <v>849</v>
      </c>
      <c r="P85" t="s">
        <v>849</v>
      </c>
      <c r="Q85" t="s">
        <v>849</v>
      </c>
      <c r="R85" t="s">
        <v>849</v>
      </c>
      <c r="S85" t="s">
        <v>849</v>
      </c>
      <c r="T85" t="s">
        <v>849</v>
      </c>
      <c r="U85" t="s">
        <v>849</v>
      </c>
      <c r="V85" t="s">
        <v>849</v>
      </c>
      <c r="W85" t="s">
        <v>849</v>
      </c>
      <c r="X85" s="250" t="s">
        <v>849</v>
      </c>
      <c r="Y85" t="s">
        <v>849</v>
      </c>
      <c r="Z85" t="s">
        <v>849</v>
      </c>
      <c r="AA85" t="s">
        <v>849</v>
      </c>
      <c r="AB85" t="s">
        <v>849</v>
      </c>
      <c r="AC85" t="s">
        <v>849</v>
      </c>
      <c r="AD85" t="s">
        <v>849</v>
      </c>
      <c r="AE85" t="s">
        <v>849</v>
      </c>
      <c r="AF85" t="s">
        <v>849</v>
      </c>
      <c r="AG85" t="s">
        <v>849</v>
      </c>
      <c r="AH85" t="s">
        <v>849</v>
      </c>
      <c r="AI85" t="s">
        <v>849</v>
      </c>
      <c r="AJ85" t="s">
        <v>849</v>
      </c>
      <c r="AK85" t="s">
        <v>849</v>
      </c>
      <c r="AL85" t="s">
        <v>849</v>
      </c>
      <c r="AM85" t="s">
        <v>849</v>
      </c>
      <c r="AN85" t="s">
        <v>849</v>
      </c>
      <c r="AO85" t="s">
        <v>849</v>
      </c>
      <c r="AP85" t="s">
        <v>849</v>
      </c>
      <c r="AQ85"/>
      <c r="AR85" t="s">
        <v>1830</v>
      </c>
      <c r="AS85" t="s">
        <v>2181</v>
      </c>
    </row>
    <row r="86" spans="1:45" ht="18.75" hidden="1" x14ac:dyDescent="0.45">
      <c r="A86" s="252">
        <v>206358</v>
      </c>
      <c r="B86" s="249" t="s">
        <v>609</v>
      </c>
      <c r="C86" t="s">
        <v>849</v>
      </c>
      <c r="D86" t="s">
        <v>849</v>
      </c>
      <c r="E86" t="s">
        <v>849</v>
      </c>
      <c r="F86" t="s">
        <v>849</v>
      </c>
      <c r="G86" t="s">
        <v>849</v>
      </c>
      <c r="H86" t="s">
        <v>849</v>
      </c>
      <c r="I86" t="s">
        <v>849</v>
      </c>
      <c r="J86" t="s">
        <v>849</v>
      </c>
      <c r="K86" t="s">
        <v>849</v>
      </c>
      <c r="L86" t="s">
        <v>849</v>
      </c>
      <c r="M86" s="250" t="s">
        <v>849</v>
      </c>
      <c r="N86" t="s">
        <v>849</v>
      </c>
      <c r="O86" t="s">
        <v>849</v>
      </c>
      <c r="P86" t="s">
        <v>849</v>
      </c>
      <c r="Q86" t="s">
        <v>849</v>
      </c>
      <c r="R86" t="s">
        <v>849</v>
      </c>
      <c r="S86" t="s">
        <v>849</v>
      </c>
      <c r="T86" t="s">
        <v>849</v>
      </c>
      <c r="U86" t="s">
        <v>849</v>
      </c>
      <c r="V86" t="s">
        <v>849</v>
      </c>
      <c r="W86" t="s">
        <v>849</v>
      </c>
      <c r="X86" s="250" t="s">
        <v>849</v>
      </c>
      <c r="Y86" t="s">
        <v>849</v>
      </c>
      <c r="Z86" t="s">
        <v>849</v>
      </c>
      <c r="AA86" t="s">
        <v>849</v>
      </c>
      <c r="AB86" t="s">
        <v>849</v>
      </c>
      <c r="AC86" t="s">
        <v>849</v>
      </c>
      <c r="AD86" t="s">
        <v>849</v>
      </c>
      <c r="AE86" t="s">
        <v>849</v>
      </c>
      <c r="AF86" t="s">
        <v>849</v>
      </c>
      <c r="AG86" t="s">
        <v>849</v>
      </c>
      <c r="AH86" t="s">
        <v>849</v>
      </c>
      <c r="AI86" t="s">
        <v>849</v>
      </c>
      <c r="AJ86" t="s">
        <v>849</v>
      </c>
      <c r="AK86" t="s">
        <v>849</v>
      </c>
      <c r="AL86" t="s">
        <v>849</v>
      </c>
      <c r="AM86" t="s">
        <v>849</v>
      </c>
      <c r="AN86" t="s">
        <v>849</v>
      </c>
      <c r="AO86" t="s">
        <v>849</v>
      </c>
      <c r="AP86" t="s">
        <v>849</v>
      </c>
      <c r="AQ86"/>
      <c r="AR86" t="s">
        <v>2160</v>
      </c>
      <c r="AS86" t="s">
        <v>2160</v>
      </c>
    </row>
    <row r="87" spans="1:45" ht="18.75" hidden="1" x14ac:dyDescent="0.45">
      <c r="A87" s="252">
        <v>206371</v>
      </c>
      <c r="B87" s="249" t="s">
        <v>609</v>
      </c>
      <c r="C87" t="s">
        <v>849</v>
      </c>
      <c r="D87" t="s">
        <v>849</v>
      </c>
      <c r="E87" t="s">
        <v>849</v>
      </c>
      <c r="F87" t="s">
        <v>849</v>
      </c>
      <c r="G87" t="s">
        <v>849</v>
      </c>
      <c r="H87" t="s">
        <v>849</v>
      </c>
      <c r="I87" t="s">
        <v>849</v>
      </c>
      <c r="J87" t="s">
        <v>849</v>
      </c>
      <c r="K87" t="s">
        <v>849</v>
      </c>
      <c r="L87" t="s">
        <v>849</v>
      </c>
      <c r="M87" s="250" t="s">
        <v>849</v>
      </c>
      <c r="N87" t="s">
        <v>849</v>
      </c>
      <c r="O87" t="s">
        <v>849</v>
      </c>
      <c r="P87" t="s">
        <v>849</v>
      </c>
      <c r="Q87" t="s">
        <v>849</v>
      </c>
      <c r="R87" t="s">
        <v>849</v>
      </c>
      <c r="S87" t="s">
        <v>849</v>
      </c>
      <c r="T87" t="s">
        <v>849</v>
      </c>
      <c r="U87" t="s">
        <v>849</v>
      </c>
      <c r="V87" t="s">
        <v>849</v>
      </c>
      <c r="W87" t="s">
        <v>849</v>
      </c>
      <c r="X87" s="250" t="s">
        <v>849</v>
      </c>
      <c r="Y87" t="s">
        <v>849</v>
      </c>
      <c r="Z87" t="s">
        <v>849</v>
      </c>
      <c r="AA87" t="s">
        <v>849</v>
      </c>
      <c r="AB87" t="s">
        <v>849</v>
      </c>
      <c r="AC87" t="s">
        <v>849</v>
      </c>
      <c r="AD87" t="s">
        <v>849</v>
      </c>
      <c r="AE87" t="s">
        <v>849</v>
      </c>
      <c r="AF87" t="s">
        <v>849</v>
      </c>
      <c r="AG87" t="s">
        <v>849</v>
      </c>
      <c r="AH87" t="s">
        <v>849</v>
      </c>
      <c r="AI87" t="s">
        <v>849</v>
      </c>
      <c r="AJ87" t="s">
        <v>849</v>
      </c>
      <c r="AK87" t="s">
        <v>849</v>
      </c>
      <c r="AL87" t="s">
        <v>849</v>
      </c>
      <c r="AM87" t="s">
        <v>849</v>
      </c>
      <c r="AN87" t="s">
        <v>849</v>
      </c>
      <c r="AO87" t="s">
        <v>849</v>
      </c>
      <c r="AP87" t="s">
        <v>849</v>
      </c>
      <c r="AQ87"/>
      <c r="AR87" t="s">
        <v>2160</v>
      </c>
      <c r="AS87" t="s">
        <v>2160</v>
      </c>
    </row>
    <row r="88" spans="1:45" ht="18.75" x14ac:dyDescent="0.45">
      <c r="A88" s="252">
        <v>206623</v>
      </c>
      <c r="B88" s="249" t="s">
        <v>61</v>
      </c>
      <c r="C88" t="s">
        <v>849</v>
      </c>
      <c r="D88" t="s">
        <v>849</v>
      </c>
      <c r="E88" t="s">
        <v>849</v>
      </c>
      <c r="F88" t="s">
        <v>849</v>
      </c>
      <c r="G88" t="s">
        <v>849</v>
      </c>
      <c r="H88" t="s">
        <v>849</v>
      </c>
      <c r="I88" t="s">
        <v>849</v>
      </c>
      <c r="J88" t="s">
        <v>849</v>
      </c>
      <c r="K88" t="s">
        <v>849</v>
      </c>
      <c r="L88" t="s">
        <v>849</v>
      </c>
      <c r="M88" s="250" t="s">
        <v>849</v>
      </c>
      <c r="N88" t="s">
        <v>849</v>
      </c>
      <c r="O88" t="s">
        <v>849</v>
      </c>
      <c r="P88" t="s">
        <v>849</v>
      </c>
      <c r="Q88" t="s">
        <v>849</v>
      </c>
      <c r="R88" t="s">
        <v>849</v>
      </c>
      <c r="S88" t="s">
        <v>849</v>
      </c>
      <c r="T88" t="s">
        <v>849</v>
      </c>
      <c r="U88" t="s">
        <v>849</v>
      </c>
      <c r="V88" t="s">
        <v>849</v>
      </c>
      <c r="W88" t="s">
        <v>849</v>
      </c>
      <c r="X88" s="250" t="s">
        <v>849</v>
      </c>
      <c r="Y88" t="s">
        <v>849</v>
      </c>
      <c r="Z88" t="s">
        <v>849</v>
      </c>
      <c r="AA88" t="s">
        <v>849</v>
      </c>
      <c r="AB88" t="s">
        <v>849</v>
      </c>
      <c r="AC88" t="s">
        <v>849</v>
      </c>
      <c r="AD88" t="s">
        <v>849</v>
      </c>
      <c r="AE88" t="s">
        <v>849</v>
      </c>
      <c r="AF88" t="s">
        <v>849</v>
      </c>
      <c r="AG88" t="s">
        <v>849</v>
      </c>
      <c r="AH88" t="s">
        <v>849</v>
      </c>
      <c r="AI88" t="s">
        <v>849</v>
      </c>
      <c r="AJ88" t="s">
        <v>849</v>
      </c>
      <c r="AK88" t="s">
        <v>849</v>
      </c>
      <c r="AL88" t="s">
        <v>849</v>
      </c>
      <c r="AM88" t="s">
        <v>849</v>
      </c>
      <c r="AN88" t="s">
        <v>849</v>
      </c>
      <c r="AO88" t="s">
        <v>849</v>
      </c>
      <c r="AP88" t="s">
        <v>849</v>
      </c>
      <c r="AQ88"/>
      <c r="AR88" t="s">
        <v>2164</v>
      </c>
      <c r="AS88" t="s">
        <v>2164</v>
      </c>
    </row>
    <row r="89" spans="1:45" ht="15" hidden="1" x14ac:dyDescent="0.25">
      <c r="A89" s="258">
        <v>206629</v>
      </c>
      <c r="B89" s="259" t="s">
        <v>456</v>
      </c>
      <c r="C89" s="260" t="s">
        <v>849</v>
      </c>
      <c r="D89" s="260" t="s">
        <v>849</v>
      </c>
      <c r="E89" s="260" t="s">
        <v>849</v>
      </c>
      <c r="F89" s="260" t="s">
        <v>849</v>
      </c>
      <c r="G89" s="260" t="s">
        <v>849</v>
      </c>
      <c r="H89" s="260" t="s">
        <v>849</v>
      </c>
      <c r="I89" s="260" t="s">
        <v>849</v>
      </c>
      <c r="J89" s="260" t="s">
        <v>849</v>
      </c>
      <c r="K89" s="260" t="s">
        <v>849</v>
      </c>
      <c r="L89" s="260" t="s">
        <v>849</v>
      </c>
      <c r="M89" s="260" t="s">
        <v>849</v>
      </c>
      <c r="N89" s="260" t="s">
        <v>849</v>
      </c>
      <c r="O89" s="260" t="s">
        <v>849</v>
      </c>
      <c r="P89" s="260" t="s">
        <v>849</v>
      </c>
      <c r="Q89" s="260" t="s">
        <v>849</v>
      </c>
      <c r="R89" s="260" t="s">
        <v>849</v>
      </c>
      <c r="S89" s="260" t="s">
        <v>849</v>
      </c>
      <c r="T89" s="260" t="s">
        <v>849</v>
      </c>
      <c r="U89" s="260" t="s">
        <v>849</v>
      </c>
      <c r="V89" s="260" t="s">
        <v>849</v>
      </c>
      <c r="W89" s="260" t="s">
        <v>849</v>
      </c>
      <c r="X89" s="260" t="s">
        <v>849</v>
      </c>
      <c r="Y89" s="260" t="s">
        <v>849</v>
      </c>
      <c r="Z89" s="260" t="s">
        <v>849</v>
      </c>
      <c r="AA89" s="260" t="s">
        <v>849</v>
      </c>
      <c r="AB89" s="260" t="s">
        <v>849</v>
      </c>
      <c r="AC89" s="260" t="s">
        <v>849</v>
      </c>
      <c r="AD89" s="260" t="s">
        <v>849</v>
      </c>
      <c r="AE89" s="260" t="s">
        <v>849</v>
      </c>
      <c r="AF89" s="260" t="s">
        <v>849</v>
      </c>
      <c r="AG89" s="260" t="s">
        <v>344</v>
      </c>
      <c r="AH89" s="260" t="s">
        <v>344</v>
      </c>
      <c r="AI89" s="260" t="s">
        <v>344</v>
      </c>
      <c r="AJ89" s="260" t="s">
        <v>344</v>
      </c>
      <c r="AK89" s="260" t="s">
        <v>344</v>
      </c>
      <c r="AL89" s="260" t="s">
        <v>344</v>
      </c>
      <c r="AM89" s="260" t="s">
        <v>344</v>
      </c>
      <c r="AN89" s="260" t="s">
        <v>344</v>
      </c>
      <c r="AO89" s="260" t="s">
        <v>344</v>
      </c>
      <c r="AP89" s="260" t="s">
        <v>344</v>
      </c>
      <c r="AQ89" s="260"/>
      <c r="AR89" t="e">
        <v>#N/A</v>
      </c>
      <c r="AS89" t="s">
        <v>2181</v>
      </c>
    </row>
    <row r="90" spans="1:45" ht="18.75" hidden="1" x14ac:dyDescent="0.45">
      <c r="A90" s="248">
        <v>206634</v>
      </c>
      <c r="B90" s="249" t="e">
        <v>#N/A</v>
      </c>
      <c r="C90" t="s">
        <v>205</v>
      </c>
      <c r="D90" t="s">
        <v>205</v>
      </c>
      <c r="E90" t="s">
        <v>205</v>
      </c>
      <c r="F90" t="s">
        <v>207</v>
      </c>
      <c r="G90" t="s">
        <v>207</v>
      </c>
      <c r="H90" t="s">
        <v>207</v>
      </c>
      <c r="I90" t="s">
        <v>205</v>
      </c>
      <c r="J90" t="s">
        <v>205</v>
      </c>
      <c r="K90" t="s">
        <v>205</v>
      </c>
      <c r="L90" t="s">
        <v>205</v>
      </c>
      <c r="M90" s="250" t="s">
        <v>207</v>
      </c>
      <c r="N90" t="s">
        <v>207</v>
      </c>
      <c r="O90" t="s">
        <v>207</v>
      </c>
      <c r="P90" t="s">
        <v>207</v>
      </c>
      <c r="Q90" t="s">
        <v>207</v>
      </c>
      <c r="R90" t="s">
        <v>207</v>
      </c>
      <c r="S90" t="s">
        <v>205</v>
      </c>
      <c r="T90" t="s">
        <v>207</v>
      </c>
      <c r="U90" t="s">
        <v>205</v>
      </c>
      <c r="V90" t="s">
        <v>205</v>
      </c>
      <c r="W90" t="s">
        <v>205</v>
      </c>
      <c r="X90" s="250" t="s">
        <v>207</v>
      </c>
      <c r="Y90" t="s">
        <v>205</v>
      </c>
      <c r="Z90" t="s">
        <v>205</v>
      </c>
      <c r="AA90" t="s">
        <v>205</v>
      </c>
      <c r="AB90" t="s">
        <v>207</v>
      </c>
      <c r="AC90" t="s">
        <v>207</v>
      </c>
      <c r="AD90" t="s">
        <v>205</v>
      </c>
      <c r="AE90" t="s">
        <v>205</v>
      </c>
      <c r="AF90" t="s">
        <v>207</v>
      </c>
      <c r="AG90" t="s">
        <v>207</v>
      </c>
      <c r="AH90" t="s">
        <v>207</v>
      </c>
      <c r="AI90" t="s">
        <v>207</v>
      </c>
      <c r="AJ90" t="s">
        <v>207</v>
      </c>
      <c r="AK90" t="s">
        <v>205</v>
      </c>
      <c r="AL90" t="s">
        <v>207</v>
      </c>
      <c r="AM90" t="s">
        <v>207</v>
      </c>
      <c r="AN90" t="s">
        <v>205</v>
      </c>
      <c r="AO90" t="s">
        <v>207</v>
      </c>
      <c r="AP90" t="s">
        <v>207</v>
      </c>
      <c r="AQ90"/>
      <c r="AR90" t="e">
        <v>#N/A</v>
      </c>
      <c r="AS90" t="e">
        <v>#N/A</v>
      </c>
    </row>
    <row r="91" spans="1:45" ht="18.75" hidden="1" x14ac:dyDescent="0.45">
      <c r="A91" s="248">
        <v>206639</v>
      </c>
      <c r="B91" s="249" t="s">
        <v>456</v>
      </c>
      <c r="C91" t="s">
        <v>849</v>
      </c>
      <c r="D91" t="s">
        <v>849</v>
      </c>
      <c r="E91" t="s">
        <v>849</v>
      </c>
      <c r="F91" t="s">
        <v>849</v>
      </c>
      <c r="G91" t="s">
        <v>849</v>
      </c>
      <c r="H91" t="s">
        <v>849</v>
      </c>
      <c r="I91" t="s">
        <v>849</v>
      </c>
      <c r="J91" t="s">
        <v>849</v>
      </c>
      <c r="K91" t="s">
        <v>849</v>
      </c>
      <c r="L91" t="s">
        <v>849</v>
      </c>
      <c r="M91" s="250" t="s">
        <v>849</v>
      </c>
      <c r="N91" t="s">
        <v>849</v>
      </c>
      <c r="O91" t="s">
        <v>849</v>
      </c>
      <c r="P91" t="s">
        <v>849</v>
      </c>
      <c r="Q91" t="s">
        <v>849</v>
      </c>
      <c r="R91" t="s">
        <v>849</v>
      </c>
      <c r="S91" t="s">
        <v>849</v>
      </c>
      <c r="T91" t="s">
        <v>849</v>
      </c>
      <c r="U91" t="s">
        <v>849</v>
      </c>
      <c r="V91" t="s">
        <v>849</v>
      </c>
      <c r="W91" t="s">
        <v>849</v>
      </c>
      <c r="X91" s="250" t="s">
        <v>849</v>
      </c>
      <c r="Y91" t="s">
        <v>849</v>
      </c>
      <c r="Z91" t="s">
        <v>849</v>
      </c>
      <c r="AA91" t="s">
        <v>849</v>
      </c>
      <c r="AB91" t="s">
        <v>849</v>
      </c>
      <c r="AC91" t="s">
        <v>849</v>
      </c>
      <c r="AD91" t="s">
        <v>849</v>
      </c>
      <c r="AE91" t="s">
        <v>849</v>
      </c>
      <c r="AF91" t="s">
        <v>849</v>
      </c>
      <c r="AG91" t="s">
        <v>344</v>
      </c>
      <c r="AH91" t="s">
        <v>344</v>
      </c>
      <c r="AI91" t="s">
        <v>344</v>
      </c>
      <c r="AJ91" t="s">
        <v>344</v>
      </c>
      <c r="AK91" t="s">
        <v>344</v>
      </c>
      <c r="AL91" t="s">
        <v>344</v>
      </c>
      <c r="AM91" t="s">
        <v>344</v>
      </c>
      <c r="AN91" t="s">
        <v>344</v>
      </c>
      <c r="AO91" t="s">
        <v>344</v>
      </c>
      <c r="AP91" t="s">
        <v>344</v>
      </c>
      <c r="AQ91"/>
      <c r="AR91">
        <v>0</v>
      </c>
      <c r="AS91" t="s">
        <v>2185</v>
      </c>
    </row>
    <row r="92" spans="1:45" x14ac:dyDescent="0.2">
      <c r="A92" s="276">
        <v>206730</v>
      </c>
      <c r="B92" s="274" t="s">
        <v>61</v>
      </c>
      <c r="C92" s="53" t="s">
        <v>849</v>
      </c>
      <c r="D92" s="53" t="s">
        <v>849</v>
      </c>
      <c r="E92" s="53" t="s">
        <v>849</v>
      </c>
      <c r="F92" s="53" t="s">
        <v>849</v>
      </c>
      <c r="G92" s="53" t="s">
        <v>849</v>
      </c>
      <c r="H92" s="53" t="s">
        <v>849</v>
      </c>
      <c r="I92" s="53" t="s">
        <v>849</v>
      </c>
      <c r="J92" s="53" t="s">
        <v>849</v>
      </c>
      <c r="K92" s="53" t="s">
        <v>849</v>
      </c>
      <c r="L92" s="53" t="s">
        <v>849</v>
      </c>
      <c r="M92" s="53" t="s">
        <v>849</v>
      </c>
      <c r="N92" s="53" t="s">
        <v>849</v>
      </c>
      <c r="O92" s="53" t="s">
        <v>849</v>
      </c>
      <c r="P92" s="53" t="s">
        <v>849</v>
      </c>
      <c r="Q92" s="53" t="s">
        <v>849</v>
      </c>
      <c r="R92" s="53" t="s">
        <v>849</v>
      </c>
      <c r="S92" s="53" t="s">
        <v>849</v>
      </c>
      <c r="T92" s="53" t="s">
        <v>849</v>
      </c>
      <c r="U92" s="53" t="s">
        <v>849</v>
      </c>
      <c r="V92" s="53" t="s">
        <v>849</v>
      </c>
      <c r="W92" s="53" t="s">
        <v>849</v>
      </c>
      <c r="X92" s="53" t="s">
        <v>849</v>
      </c>
      <c r="Y92" s="53" t="s">
        <v>849</v>
      </c>
      <c r="Z92" s="53" t="s">
        <v>849</v>
      </c>
      <c r="AA92" s="53" t="s">
        <v>849</v>
      </c>
      <c r="AB92" s="53" t="s">
        <v>849</v>
      </c>
      <c r="AC92" s="53" t="s">
        <v>849</v>
      </c>
      <c r="AD92" s="53" t="s">
        <v>849</v>
      </c>
      <c r="AE92" s="53" t="s">
        <v>849</v>
      </c>
      <c r="AF92" s="53" t="s">
        <v>849</v>
      </c>
      <c r="AG92" s="53" t="s">
        <v>849</v>
      </c>
      <c r="AH92" s="53" t="s">
        <v>849</v>
      </c>
      <c r="AI92" s="53" t="s">
        <v>849</v>
      </c>
      <c r="AJ92" s="53" t="s">
        <v>849</v>
      </c>
      <c r="AK92" s="53" t="s">
        <v>849</v>
      </c>
      <c r="AL92" s="53" t="s">
        <v>849</v>
      </c>
      <c r="AM92" s="53" t="s">
        <v>849</v>
      </c>
      <c r="AN92" s="53" t="s">
        <v>849</v>
      </c>
      <c r="AO92" s="53" t="s">
        <v>849</v>
      </c>
      <c r="AP92" s="53" t="s">
        <v>849</v>
      </c>
    </row>
    <row r="93" spans="1:45" ht="18.75" hidden="1" x14ac:dyDescent="0.45">
      <c r="A93" s="248">
        <v>206742</v>
      </c>
      <c r="B93" s="249" t="s">
        <v>609</v>
      </c>
      <c r="C93" t="s">
        <v>849</v>
      </c>
      <c r="D93" t="s">
        <v>849</v>
      </c>
      <c r="E93" t="s">
        <v>849</v>
      </c>
      <c r="F93" t="s">
        <v>849</v>
      </c>
      <c r="G93" t="s">
        <v>849</v>
      </c>
      <c r="H93" t="s">
        <v>849</v>
      </c>
      <c r="I93" t="s">
        <v>849</v>
      </c>
      <c r="J93" t="s">
        <v>849</v>
      </c>
      <c r="K93" t="s">
        <v>849</v>
      </c>
      <c r="L93" t="s">
        <v>849</v>
      </c>
      <c r="M93" s="250" t="s">
        <v>849</v>
      </c>
      <c r="N93" t="s">
        <v>849</v>
      </c>
      <c r="O93" t="s">
        <v>849</v>
      </c>
      <c r="P93" t="s">
        <v>849</v>
      </c>
      <c r="Q93" t="s">
        <v>849</v>
      </c>
      <c r="R93" t="s">
        <v>849</v>
      </c>
      <c r="S93" t="s">
        <v>849</v>
      </c>
      <c r="T93" t="s">
        <v>849</v>
      </c>
      <c r="U93" t="s">
        <v>849</v>
      </c>
      <c r="V93" t="s">
        <v>849</v>
      </c>
      <c r="W93" t="s">
        <v>344</v>
      </c>
      <c r="X93" s="250" t="s">
        <v>344</v>
      </c>
      <c r="Y93" t="s">
        <v>344</v>
      </c>
      <c r="Z93" t="s">
        <v>344</v>
      </c>
      <c r="AA93" t="s">
        <v>344</v>
      </c>
      <c r="AB93" t="s">
        <v>344</v>
      </c>
      <c r="AC93" t="s">
        <v>344</v>
      </c>
      <c r="AD93" t="s">
        <v>344</v>
      </c>
      <c r="AE93" t="s">
        <v>344</v>
      </c>
      <c r="AF93" t="s">
        <v>344</v>
      </c>
      <c r="AG93" t="s">
        <v>344</v>
      </c>
      <c r="AH93" t="s">
        <v>344</v>
      </c>
      <c r="AI93" t="s">
        <v>344</v>
      </c>
      <c r="AJ93" t="s">
        <v>344</v>
      </c>
      <c r="AK93" t="s">
        <v>344</v>
      </c>
      <c r="AL93" t="s">
        <v>344</v>
      </c>
      <c r="AM93" t="s">
        <v>344</v>
      </c>
      <c r="AN93" t="s">
        <v>344</v>
      </c>
      <c r="AO93" t="s">
        <v>344</v>
      </c>
      <c r="AP93" t="s">
        <v>344</v>
      </c>
      <c r="AQ93"/>
      <c r="AR93" t="s">
        <v>2166</v>
      </c>
      <c r="AS93" t="s">
        <v>2166</v>
      </c>
    </row>
    <row r="94" spans="1:45" ht="18.75" x14ac:dyDescent="0.45">
      <c r="A94" s="248">
        <v>206904</v>
      </c>
      <c r="B94" s="249" t="s">
        <v>61</v>
      </c>
      <c r="C94" t="s">
        <v>207</v>
      </c>
      <c r="D94" t="s">
        <v>206</v>
      </c>
      <c r="E94" t="s">
        <v>206</v>
      </c>
      <c r="F94" t="s">
        <v>206</v>
      </c>
      <c r="G94" t="s">
        <v>205</v>
      </c>
      <c r="H94" t="s">
        <v>205</v>
      </c>
      <c r="I94" t="s">
        <v>205</v>
      </c>
      <c r="J94" t="s">
        <v>207</v>
      </c>
      <c r="K94" t="s">
        <v>207</v>
      </c>
      <c r="L94" t="s">
        <v>205</v>
      </c>
      <c r="M94" s="250" t="s">
        <v>205</v>
      </c>
      <c r="N94" t="s">
        <v>207</v>
      </c>
      <c r="O94" t="s">
        <v>205</v>
      </c>
      <c r="P94" t="s">
        <v>205</v>
      </c>
      <c r="Q94" t="s">
        <v>205</v>
      </c>
      <c r="R94" t="s">
        <v>207</v>
      </c>
      <c r="S94" t="s">
        <v>205</v>
      </c>
      <c r="T94" t="s">
        <v>207</v>
      </c>
      <c r="U94" t="s">
        <v>205</v>
      </c>
      <c r="V94" t="s">
        <v>205</v>
      </c>
      <c r="W94" t="s">
        <v>207</v>
      </c>
      <c r="X94" s="250" t="s">
        <v>206</v>
      </c>
      <c r="Y94" t="s">
        <v>205</v>
      </c>
      <c r="Z94" t="s">
        <v>205</v>
      </c>
      <c r="AA94" t="s">
        <v>206</v>
      </c>
      <c r="AB94" t="s">
        <v>206</v>
      </c>
      <c r="AC94" t="s">
        <v>205</v>
      </c>
      <c r="AD94" t="s">
        <v>207</v>
      </c>
      <c r="AE94" t="s">
        <v>207</v>
      </c>
      <c r="AF94" t="s">
        <v>207</v>
      </c>
      <c r="AG94" t="s">
        <v>205</v>
      </c>
      <c r="AH94" t="s">
        <v>205</v>
      </c>
      <c r="AI94" t="s">
        <v>205</v>
      </c>
      <c r="AJ94" t="s">
        <v>205</v>
      </c>
      <c r="AK94" t="s">
        <v>205</v>
      </c>
      <c r="AL94" t="s">
        <v>205</v>
      </c>
      <c r="AM94" t="s">
        <v>205</v>
      </c>
      <c r="AN94" t="s">
        <v>205</v>
      </c>
      <c r="AO94" t="s">
        <v>205</v>
      </c>
      <c r="AP94" t="s">
        <v>205</v>
      </c>
      <c r="AQ94"/>
      <c r="AR94">
        <v>0</v>
      </c>
      <c r="AS94">
        <v>1</v>
      </c>
    </row>
    <row r="95" spans="1:45" ht="15" x14ac:dyDescent="0.25">
      <c r="A95" s="258">
        <v>206908</v>
      </c>
      <c r="B95" s="259" t="s">
        <v>61</v>
      </c>
      <c r="C95" s="260" t="s">
        <v>849</v>
      </c>
      <c r="D95" s="260" t="s">
        <v>849</v>
      </c>
      <c r="E95" s="260" t="s">
        <v>849</v>
      </c>
      <c r="F95" s="260" t="s">
        <v>849</v>
      </c>
      <c r="G95" s="260" t="s">
        <v>849</v>
      </c>
      <c r="H95" s="260" t="s">
        <v>849</v>
      </c>
      <c r="I95" s="260" t="s">
        <v>849</v>
      </c>
      <c r="J95" s="260" t="s">
        <v>849</v>
      </c>
      <c r="K95" s="260" t="s">
        <v>849</v>
      </c>
      <c r="L95" s="260" t="s">
        <v>849</v>
      </c>
      <c r="M95" s="260" t="s">
        <v>849</v>
      </c>
      <c r="N95" s="260" t="s">
        <v>849</v>
      </c>
      <c r="O95" s="260" t="s">
        <v>849</v>
      </c>
      <c r="P95" s="260" t="s">
        <v>849</v>
      </c>
      <c r="Q95" s="260" t="s">
        <v>849</v>
      </c>
      <c r="R95" s="260" t="s">
        <v>849</v>
      </c>
      <c r="S95" s="260" t="s">
        <v>849</v>
      </c>
      <c r="T95" s="260" t="s">
        <v>849</v>
      </c>
      <c r="U95" s="260" t="s">
        <v>849</v>
      </c>
      <c r="V95" s="260" t="s">
        <v>849</v>
      </c>
      <c r="W95" s="260" t="s">
        <v>849</v>
      </c>
      <c r="X95" s="260" t="s">
        <v>849</v>
      </c>
      <c r="Y95" s="260" t="s">
        <v>849</v>
      </c>
      <c r="Z95" s="260" t="s">
        <v>849</v>
      </c>
      <c r="AA95" s="260" t="s">
        <v>849</v>
      </c>
      <c r="AB95" s="260" t="s">
        <v>849</v>
      </c>
      <c r="AC95" s="260" t="s">
        <v>849</v>
      </c>
      <c r="AD95" s="260" t="s">
        <v>849</v>
      </c>
      <c r="AE95" s="260" t="s">
        <v>849</v>
      </c>
      <c r="AF95" s="260" t="s">
        <v>849</v>
      </c>
      <c r="AG95" s="260" t="s">
        <v>849</v>
      </c>
      <c r="AH95" s="260" t="s">
        <v>849</v>
      </c>
      <c r="AI95" s="260" t="s">
        <v>849</v>
      </c>
      <c r="AJ95" s="260" t="s">
        <v>849</v>
      </c>
      <c r="AK95" s="260" t="s">
        <v>849</v>
      </c>
      <c r="AL95" s="260" t="s">
        <v>849</v>
      </c>
      <c r="AM95" s="260" t="s">
        <v>849</v>
      </c>
      <c r="AN95" s="260" t="s">
        <v>849</v>
      </c>
      <c r="AO95" s="260" t="s">
        <v>849</v>
      </c>
      <c r="AP95" s="260" t="s">
        <v>849</v>
      </c>
      <c r="AQ95" s="260"/>
      <c r="AR95" t="e">
        <v>#N/A</v>
      </c>
      <c r="AS95" t="s">
        <v>2160</v>
      </c>
    </row>
    <row r="96" spans="1:45" ht="18.75" hidden="1" x14ac:dyDescent="0.45">
      <c r="A96" s="248">
        <v>207236</v>
      </c>
      <c r="B96" s="249" t="s">
        <v>458</v>
      </c>
      <c r="C96" t="s">
        <v>849</v>
      </c>
      <c r="D96" t="s">
        <v>849</v>
      </c>
      <c r="E96" t="s">
        <v>849</v>
      </c>
      <c r="F96" t="s">
        <v>849</v>
      </c>
      <c r="G96" t="s">
        <v>849</v>
      </c>
      <c r="H96" t="s">
        <v>849</v>
      </c>
      <c r="I96" t="s">
        <v>849</v>
      </c>
      <c r="J96" t="s">
        <v>849</v>
      </c>
      <c r="K96" t="s">
        <v>849</v>
      </c>
      <c r="L96" t="s">
        <v>849</v>
      </c>
      <c r="M96" t="s">
        <v>849</v>
      </c>
      <c r="N96" t="s">
        <v>849</v>
      </c>
      <c r="O96" t="s">
        <v>849</v>
      </c>
      <c r="P96" t="s">
        <v>849</v>
      </c>
      <c r="Q96" t="s">
        <v>849</v>
      </c>
      <c r="R96" t="s">
        <v>849</v>
      </c>
      <c r="S96" t="s">
        <v>849</v>
      </c>
      <c r="T96" t="s">
        <v>849</v>
      </c>
      <c r="U96" t="s">
        <v>849</v>
      </c>
      <c r="V96" t="s">
        <v>849</v>
      </c>
      <c r="W96"/>
      <c r="X96"/>
      <c r="Y96"/>
      <c r="Z96"/>
      <c r="AA96"/>
      <c r="AB96"/>
      <c r="AC96"/>
      <c r="AD96"/>
      <c r="AE96"/>
      <c r="AF96"/>
      <c r="AG96"/>
      <c r="AH96"/>
      <c r="AI96"/>
      <c r="AJ96"/>
      <c r="AK96"/>
      <c r="AL96"/>
      <c r="AM96"/>
      <c r="AN96"/>
      <c r="AO96"/>
      <c r="AP96"/>
      <c r="AQ96"/>
      <c r="AR96" t="s">
        <v>2165</v>
      </c>
      <c r="AS96" t="s">
        <v>2165</v>
      </c>
    </row>
    <row r="97" spans="1:45" ht="18.75" x14ac:dyDescent="0.45">
      <c r="A97" s="255">
        <v>207551</v>
      </c>
      <c r="B97" s="249" t="s">
        <v>61</v>
      </c>
      <c r="C97" t="s">
        <v>207</v>
      </c>
      <c r="D97" t="s">
        <v>205</v>
      </c>
      <c r="E97" t="s">
        <v>205</v>
      </c>
      <c r="F97" t="s">
        <v>205</v>
      </c>
      <c r="G97" t="s">
        <v>207</v>
      </c>
      <c r="H97" t="s">
        <v>205</v>
      </c>
      <c r="I97" t="s">
        <v>205</v>
      </c>
      <c r="J97" t="s">
        <v>205</v>
      </c>
      <c r="K97" t="s">
        <v>205</v>
      </c>
      <c r="L97" t="s">
        <v>205</v>
      </c>
      <c r="M97" s="250" t="s">
        <v>207</v>
      </c>
      <c r="N97" t="s">
        <v>205</v>
      </c>
      <c r="O97" t="s">
        <v>205</v>
      </c>
      <c r="P97" t="s">
        <v>205</v>
      </c>
      <c r="Q97" t="s">
        <v>205</v>
      </c>
      <c r="R97" t="s">
        <v>205</v>
      </c>
      <c r="S97" t="s">
        <v>205</v>
      </c>
      <c r="T97" t="s">
        <v>207</v>
      </c>
      <c r="U97" t="s">
        <v>207</v>
      </c>
      <c r="V97" t="s">
        <v>205</v>
      </c>
      <c r="W97" t="s">
        <v>205</v>
      </c>
      <c r="X97" s="250" t="s">
        <v>205</v>
      </c>
      <c r="Y97" t="s">
        <v>205</v>
      </c>
      <c r="Z97" t="s">
        <v>207</v>
      </c>
      <c r="AA97" t="s">
        <v>207</v>
      </c>
      <c r="AB97" t="s">
        <v>205</v>
      </c>
      <c r="AC97" t="s">
        <v>205</v>
      </c>
      <c r="AD97" t="s">
        <v>207</v>
      </c>
      <c r="AE97" t="s">
        <v>205</v>
      </c>
      <c r="AF97" t="s">
        <v>205</v>
      </c>
      <c r="AG97" t="s">
        <v>206</v>
      </c>
      <c r="AH97" t="s">
        <v>205</v>
      </c>
      <c r="AI97" t="s">
        <v>207</v>
      </c>
      <c r="AJ97" t="s">
        <v>205</v>
      </c>
      <c r="AK97" t="s">
        <v>205</v>
      </c>
      <c r="AL97" t="s">
        <v>207</v>
      </c>
      <c r="AM97" t="s">
        <v>207</v>
      </c>
      <c r="AN97" t="s">
        <v>206</v>
      </c>
      <c r="AO97" t="s">
        <v>206</v>
      </c>
      <c r="AP97" t="s">
        <v>205</v>
      </c>
      <c r="AQ97"/>
      <c r="AR97">
        <v>0</v>
      </c>
      <c r="AS97">
        <v>2</v>
      </c>
    </row>
    <row r="98" spans="1:45" ht="18.75" hidden="1" x14ac:dyDescent="0.45">
      <c r="A98" s="248">
        <v>207642</v>
      </c>
      <c r="B98" s="249" t="s">
        <v>609</v>
      </c>
      <c r="C98" t="s">
        <v>849</v>
      </c>
      <c r="D98" t="s">
        <v>849</v>
      </c>
      <c r="E98" t="s">
        <v>849</v>
      </c>
      <c r="F98" t="s">
        <v>849</v>
      </c>
      <c r="G98" t="s">
        <v>849</v>
      </c>
      <c r="H98" t="s">
        <v>849</v>
      </c>
      <c r="I98" t="s">
        <v>849</v>
      </c>
      <c r="J98" t="s">
        <v>849</v>
      </c>
      <c r="K98" t="s">
        <v>849</v>
      </c>
      <c r="L98" t="s">
        <v>849</v>
      </c>
      <c r="M98" s="250" t="s">
        <v>849</v>
      </c>
      <c r="N98" t="s">
        <v>849</v>
      </c>
      <c r="O98" t="s">
        <v>849</v>
      </c>
      <c r="P98" t="s">
        <v>849</v>
      </c>
      <c r="Q98" t="s">
        <v>849</v>
      </c>
      <c r="R98" t="s">
        <v>849</v>
      </c>
      <c r="S98" t="s">
        <v>849</v>
      </c>
      <c r="T98" t="s">
        <v>849</v>
      </c>
      <c r="U98" t="s">
        <v>849</v>
      </c>
      <c r="V98" t="s">
        <v>849</v>
      </c>
      <c r="W98" t="s">
        <v>849</v>
      </c>
      <c r="X98" s="250" t="s">
        <v>849</v>
      </c>
      <c r="Y98" t="s">
        <v>849</v>
      </c>
      <c r="Z98" t="s">
        <v>849</v>
      </c>
      <c r="AA98" t="s">
        <v>849</v>
      </c>
      <c r="AB98" t="s">
        <v>849</v>
      </c>
      <c r="AC98" t="s">
        <v>849</v>
      </c>
      <c r="AD98" t="s">
        <v>849</v>
      </c>
      <c r="AE98" t="s">
        <v>849</v>
      </c>
      <c r="AF98" t="s">
        <v>849</v>
      </c>
      <c r="AG98" t="s">
        <v>849</v>
      </c>
      <c r="AH98" t="s">
        <v>849</v>
      </c>
      <c r="AI98" t="s">
        <v>849</v>
      </c>
      <c r="AJ98" t="s">
        <v>849</v>
      </c>
      <c r="AK98" t="s">
        <v>849</v>
      </c>
      <c r="AL98" t="s">
        <v>849</v>
      </c>
      <c r="AM98" t="s">
        <v>849</v>
      </c>
      <c r="AN98" t="s">
        <v>849</v>
      </c>
      <c r="AO98" t="s">
        <v>849</v>
      </c>
      <c r="AP98" t="s">
        <v>849</v>
      </c>
      <c r="AQ98"/>
      <c r="AR98" t="s">
        <v>2160</v>
      </c>
      <c r="AS98" t="s">
        <v>2160</v>
      </c>
    </row>
    <row r="99" spans="1:45" ht="18.75" hidden="1" x14ac:dyDescent="0.45">
      <c r="A99" s="248">
        <v>207690</v>
      </c>
      <c r="B99" s="249" t="s">
        <v>456</v>
      </c>
      <c r="C99" t="s">
        <v>205</v>
      </c>
      <c r="D99" t="s">
        <v>205</v>
      </c>
      <c r="E99" t="s">
        <v>205</v>
      </c>
      <c r="F99" t="s">
        <v>205</v>
      </c>
      <c r="G99" t="s">
        <v>205</v>
      </c>
      <c r="H99" t="s">
        <v>205</v>
      </c>
      <c r="I99" t="s">
        <v>205</v>
      </c>
      <c r="J99" t="s">
        <v>205</v>
      </c>
      <c r="K99" t="s">
        <v>205</v>
      </c>
      <c r="L99" t="s">
        <v>205</v>
      </c>
      <c r="M99" t="s">
        <v>205</v>
      </c>
      <c r="N99" t="s">
        <v>205</v>
      </c>
      <c r="O99" t="s">
        <v>205</v>
      </c>
      <c r="P99" t="s">
        <v>205</v>
      </c>
      <c r="Q99" t="s">
        <v>205</v>
      </c>
      <c r="R99" t="s">
        <v>205</v>
      </c>
      <c r="S99" t="s">
        <v>205</v>
      </c>
      <c r="T99" t="s">
        <v>205</v>
      </c>
      <c r="U99" t="s">
        <v>205</v>
      </c>
      <c r="V99" t="s">
        <v>205</v>
      </c>
      <c r="W99" t="s">
        <v>205</v>
      </c>
      <c r="X99" t="s">
        <v>205</v>
      </c>
      <c r="Y99" t="s">
        <v>205</v>
      </c>
      <c r="Z99" t="s">
        <v>205</v>
      </c>
      <c r="AA99" t="s">
        <v>205</v>
      </c>
      <c r="AB99" t="s">
        <v>205</v>
      </c>
      <c r="AC99" t="s">
        <v>205</v>
      </c>
      <c r="AD99" t="s">
        <v>205</v>
      </c>
      <c r="AE99" t="s">
        <v>205</v>
      </c>
      <c r="AF99" t="s">
        <v>205</v>
      </c>
      <c r="AG99" t="s">
        <v>344</v>
      </c>
      <c r="AH99" t="s">
        <v>344</v>
      </c>
      <c r="AI99" t="s">
        <v>344</v>
      </c>
      <c r="AJ99" t="s">
        <v>344</v>
      </c>
      <c r="AK99" t="s">
        <v>344</v>
      </c>
      <c r="AL99" t="s">
        <v>344</v>
      </c>
      <c r="AM99" t="s">
        <v>344</v>
      </c>
      <c r="AN99" t="s">
        <v>344</v>
      </c>
      <c r="AO99" t="s">
        <v>344</v>
      </c>
      <c r="AP99" t="s">
        <v>344</v>
      </c>
      <c r="AQ99"/>
      <c r="AR99">
        <v>0</v>
      </c>
      <c r="AS99">
        <v>1</v>
      </c>
    </row>
    <row r="100" spans="1:45" ht="18.75" x14ac:dyDescent="0.45">
      <c r="A100" s="252">
        <v>207804</v>
      </c>
      <c r="B100" s="249" t="s">
        <v>61</v>
      </c>
      <c r="C100" t="s">
        <v>849</v>
      </c>
      <c r="D100" t="s">
        <v>849</v>
      </c>
      <c r="E100" t="s">
        <v>849</v>
      </c>
      <c r="F100" t="s">
        <v>849</v>
      </c>
      <c r="G100" t="s">
        <v>849</v>
      </c>
      <c r="H100" t="s">
        <v>849</v>
      </c>
      <c r="I100" t="s">
        <v>849</v>
      </c>
      <c r="J100" t="s">
        <v>849</v>
      </c>
      <c r="K100" t="s">
        <v>849</v>
      </c>
      <c r="L100" t="s">
        <v>849</v>
      </c>
      <c r="M100" s="250" t="s">
        <v>849</v>
      </c>
      <c r="N100" t="s">
        <v>849</v>
      </c>
      <c r="O100" t="s">
        <v>849</v>
      </c>
      <c r="P100" t="s">
        <v>849</v>
      </c>
      <c r="Q100" t="s">
        <v>849</v>
      </c>
      <c r="R100" t="s">
        <v>849</v>
      </c>
      <c r="S100" t="s">
        <v>849</v>
      </c>
      <c r="T100" t="s">
        <v>849</v>
      </c>
      <c r="U100" t="s">
        <v>849</v>
      </c>
      <c r="V100" t="s">
        <v>849</v>
      </c>
      <c r="W100" t="s">
        <v>849</v>
      </c>
      <c r="X100" s="250" t="s">
        <v>849</v>
      </c>
      <c r="Y100" t="s">
        <v>849</v>
      </c>
      <c r="Z100" t="s">
        <v>849</v>
      </c>
      <c r="AA100" t="s">
        <v>849</v>
      </c>
      <c r="AB100" t="s">
        <v>849</v>
      </c>
      <c r="AC100" t="s">
        <v>849</v>
      </c>
      <c r="AD100" t="s">
        <v>849</v>
      </c>
      <c r="AE100" t="s">
        <v>849</v>
      </c>
      <c r="AF100" t="s">
        <v>849</v>
      </c>
      <c r="AG100" t="s">
        <v>849</v>
      </c>
      <c r="AH100" t="s">
        <v>849</v>
      </c>
      <c r="AI100" t="s">
        <v>849</v>
      </c>
      <c r="AJ100" t="s">
        <v>849</v>
      </c>
      <c r="AK100" t="s">
        <v>849</v>
      </c>
      <c r="AL100" t="s">
        <v>849</v>
      </c>
      <c r="AM100" t="s">
        <v>849</v>
      </c>
      <c r="AN100" t="s">
        <v>849</v>
      </c>
      <c r="AO100" t="s">
        <v>849</v>
      </c>
      <c r="AP100" t="s">
        <v>849</v>
      </c>
      <c r="AQ100"/>
      <c r="AR100" t="s">
        <v>2168</v>
      </c>
      <c r="AS100" t="s">
        <v>2163</v>
      </c>
    </row>
    <row r="101" spans="1:45" ht="18.75" hidden="1" x14ac:dyDescent="0.45">
      <c r="A101" s="248">
        <v>207836</v>
      </c>
      <c r="B101" s="249" t="e">
        <v>#N/A</v>
      </c>
      <c r="C101" t="s">
        <v>849</v>
      </c>
      <c r="D101" t="s">
        <v>849</v>
      </c>
      <c r="E101" t="s">
        <v>849</v>
      </c>
      <c r="F101" t="s">
        <v>849</v>
      </c>
      <c r="G101" t="s">
        <v>849</v>
      </c>
      <c r="H101" t="s">
        <v>849</v>
      </c>
      <c r="I101" t="s">
        <v>849</v>
      </c>
      <c r="J101" t="s">
        <v>849</v>
      </c>
      <c r="K101" t="s">
        <v>849</v>
      </c>
      <c r="L101" t="s">
        <v>849</v>
      </c>
      <c r="M101" s="250" t="s">
        <v>849</v>
      </c>
      <c r="N101" t="s">
        <v>849</v>
      </c>
      <c r="O101" t="s">
        <v>849</v>
      </c>
      <c r="P101" t="s">
        <v>849</v>
      </c>
      <c r="Q101" t="s">
        <v>849</v>
      </c>
      <c r="R101" t="s">
        <v>849</v>
      </c>
      <c r="S101" t="s">
        <v>849</v>
      </c>
      <c r="T101" t="s">
        <v>849</v>
      </c>
      <c r="U101" t="s">
        <v>849</v>
      </c>
      <c r="V101" t="s">
        <v>849</v>
      </c>
      <c r="W101" t="s">
        <v>849</v>
      </c>
      <c r="X101" s="250" t="s">
        <v>849</v>
      </c>
      <c r="Y101" t="s">
        <v>849</v>
      </c>
      <c r="Z101" t="s">
        <v>849</v>
      </c>
      <c r="AA101" t="s">
        <v>849</v>
      </c>
      <c r="AB101" t="s">
        <v>849</v>
      </c>
      <c r="AC101" t="s">
        <v>849</v>
      </c>
      <c r="AD101" t="s">
        <v>849</v>
      </c>
      <c r="AE101" t="s">
        <v>849</v>
      </c>
      <c r="AF101" t="s">
        <v>849</v>
      </c>
      <c r="AG101" t="s">
        <v>849</v>
      </c>
      <c r="AH101" t="s">
        <v>849</v>
      </c>
      <c r="AI101" t="s">
        <v>849</v>
      </c>
      <c r="AJ101" t="s">
        <v>849</v>
      </c>
      <c r="AK101" t="s">
        <v>849</v>
      </c>
      <c r="AL101" t="s">
        <v>849</v>
      </c>
      <c r="AM101" t="s">
        <v>849</v>
      </c>
      <c r="AN101" t="s">
        <v>849</v>
      </c>
      <c r="AO101" t="s">
        <v>849</v>
      </c>
      <c r="AP101" t="s">
        <v>849</v>
      </c>
      <c r="AQ101"/>
      <c r="AR101" t="e">
        <v>#N/A</v>
      </c>
      <c r="AS101" t="e">
        <v>#N/A</v>
      </c>
    </row>
    <row r="102" spans="1:45" ht="18.75" hidden="1" x14ac:dyDescent="0.45">
      <c r="A102" s="248">
        <v>207861</v>
      </c>
      <c r="B102" s="249" t="s">
        <v>609</v>
      </c>
      <c r="C102" t="s">
        <v>849</v>
      </c>
      <c r="D102" t="s">
        <v>849</v>
      </c>
      <c r="E102" t="s">
        <v>849</v>
      </c>
      <c r="F102" t="s">
        <v>849</v>
      </c>
      <c r="G102" t="s">
        <v>849</v>
      </c>
      <c r="H102" t="s">
        <v>849</v>
      </c>
      <c r="I102" t="s">
        <v>849</v>
      </c>
      <c r="J102" t="s">
        <v>849</v>
      </c>
      <c r="K102" t="s">
        <v>849</v>
      </c>
      <c r="L102" t="s">
        <v>849</v>
      </c>
      <c r="M102" s="250" t="s">
        <v>849</v>
      </c>
      <c r="N102" t="s">
        <v>849</v>
      </c>
      <c r="O102" t="s">
        <v>849</v>
      </c>
      <c r="P102" t="s">
        <v>849</v>
      </c>
      <c r="Q102" t="s">
        <v>849</v>
      </c>
      <c r="R102" t="s">
        <v>849</v>
      </c>
      <c r="S102" t="s">
        <v>849</v>
      </c>
      <c r="T102" t="s">
        <v>849</v>
      </c>
      <c r="U102" t="s">
        <v>849</v>
      </c>
      <c r="V102" t="s">
        <v>849</v>
      </c>
      <c r="W102" t="s">
        <v>849</v>
      </c>
      <c r="X102" s="250" t="s">
        <v>849</v>
      </c>
      <c r="Y102" t="s">
        <v>849</v>
      </c>
      <c r="Z102" t="s">
        <v>849</v>
      </c>
      <c r="AA102" t="s">
        <v>849</v>
      </c>
      <c r="AB102" t="s">
        <v>849</v>
      </c>
      <c r="AC102" t="s">
        <v>849</v>
      </c>
      <c r="AD102" t="s">
        <v>849</v>
      </c>
      <c r="AE102" t="s">
        <v>849</v>
      </c>
      <c r="AF102" t="s">
        <v>849</v>
      </c>
      <c r="AG102" t="s">
        <v>849</v>
      </c>
      <c r="AH102" t="s">
        <v>849</v>
      </c>
      <c r="AI102" t="s">
        <v>849</v>
      </c>
      <c r="AJ102" t="s">
        <v>849</v>
      </c>
      <c r="AK102" t="s">
        <v>849</v>
      </c>
      <c r="AL102" t="s">
        <v>849</v>
      </c>
      <c r="AM102" t="s">
        <v>849</v>
      </c>
      <c r="AN102" t="s">
        <v>849</v>
      </c>
      <c r="AO102" t="s">
        <v>849</v>
      </c>
      <c r="AP102" t="s">
        <v>849</v>
      </c>
      <c r="AQ102"/>
      <c r="AR102" t="s">
        <v>2160</v>
      </c>
      <c r="AS102" t="s">
        <v>2160</v>
      </c>
    </row>
    <row r="103" spans="1:45" ht="15" x14ac:dyDescent="0.25">
      <c r="A103" s="258">
        <v>208021</v>
      </c>
      <c r="B103" s="259" t="s">
        <v>61</v>
      </c>
      <c r="C103" s="260" t="s">
        <v>849</v>
      </c>
      <c r="D103" s="260" t="s">
        <v>849</v>
      </c>
      <c r="E103" s="260" t="s">
        <v>849</v>
      </c>
      <c r="F103" s="260" t="s">
        <v>849</v>
      </c>
      <c r="G103" s="260" t="s">
        <v>849</v>
      </c>
      <c r="H103" s="260" t="s">
        <v>849</v>
      </c>
      <c r="I103" s="260" t="s">
        <v>849</v>
      </c>
      <c r="J103" s="260" t="s">
        <v>849</v>
      </c>
      <c r="K103" s="260" t="s">
        <v>849</v>
      </c>
      <c r="L103" s="260" t="s">
        <v>849</v>
      </c>
      <c r="M103" s="260" t="s">
        <v>849</v>
      </c>
      <c r="N103" s="260" t="s">
        <v>849</v>
      </c>
      <c r="O103" s="260" t="s">
        <v>849</v>
      </c>
      <c r="P103" s="260" t="s">
        <v>849</v>
      </c>
      <c r="Q103" s="260" t="s">
        <v>849</v>
      </c>
      <c r="R103" s="260" t="s">
        <v>849</v>
      </c>
      <c r="S103" s="260" t="s">
        <v>849</v>
      </c>
      <c r="T103" s="260" t="s">
        <v>849</v>
      </c>
      <c r="U103" s="260" t="s">
        <v>849</v>
      </c>
      <c r="V103" s="260" t="s">
        <v>849</v>
      </c>
      <c r="W103" s="260" t="s">
        <v>849</v>
      </c>
      <c r="X103" s="260" t="s">
        <v>849</v>
      </c>
      <c r="Y103" s="260" t="s">
        <v>849</v>
      </c>
      <c r="Z103" s="260" t="s">
        <v>849</v>
      </c>
      <c r="AA103" s="260" t="s">
        <v>849</v>
      </c>
      <c r="AB103" s="260" t="s">
        <v>849</v>
      </c>
      <c r="AC103" s="260" t="s">
        <v>849</v>
      </c>
      <c r="AD103" s="260" t="s">
        <v>849</v>
      </c>
      <c r="AE103" s="260" t="s">
        <v>849</v>
      </c>
      <c r="AF103" s="260" t="s">
        <v>849</v>
      </c>
      <c r="AG103" s="260" t="s">
        <v>849</v>
      </c>
      <c r="AH103" s="260" t="s">
        <v>849</v>
      </c>
      <c r="AI103" s="260" t="s">
        <v>849</v>
      </c>
      <c r="AJ103" s="260" t="s">
        <v>849</v>
      </c>
      <c r="AK103" s="260" t="s">
        <v>849</v>
      </c>
      <c r="AL103" s="260" t="s">
        <v>849</v>
      </c>
      <c r="AM103" s="260" t="s">
        <v>849</v>
      </c>
      <c r="AN103" s="260" t="s">
        <v>849</v>
      </c>
      <c r="AO103" s="260" t="s">
        <v>849</v>
      </c>
      <c r="AP103" s="260" t="s">
        <v>849</v>
      </c>
      <c r="AQ103" s="260"/>
      <c r="AR103" t="e">
        <v>#N/A</v>
      </c>
      <c r="AS103" t="s">
        <v>2160</v>
      </c>
    </row>
    <row r="104" spans="1:45" ht="18.75" x14ac:dyDescent="0.45">
      <c r="A104" s="248">
        <v>208137</v>
      </c>
      <c r="B104" s="249" t="s">
        <v>61</v>
      </c>
      <c r="C104" t="s">
        <v>207</v>
      </c>
      <c r="D104" t="s">
        <v>205</v>
      </c>
      <c r="E104" t="s">
        <v>205</v>
      </c>
      <c r="F104" t="s">
        <v>207</v>
      </c>
      <c r="G104" t="s">
        <v>207</v>
      </c>
      <c r="H104" t="s">
        <v>205</v>
      </c>
      <c r="I104" t="s">
        <v>205</v>
      </c>
      <c r="J104" t="s">
        <v>207</v>
      </c>
      <c r="K104" t="s">
        <v>205</v>
      </c>
      <c r="L104" t="s">
        <v>205</v>
      </c>
      <c r="M104" s="250" t="s">
        <v>205</v>
      </c>
      <c r="N104" t="s">
        <v>207</v>
      </c>
      <c r="O104" t="s">
        <v>207</v>
      </c>
      <c r="P104" t="s">
        <v>205</v>
      </c>
      <c r="Q104" t="s">
        <v>207</v>
      </c>
      <c r="R104" t="s">
        <v>207</v>
      </c>
      <c r="S104" t="s">
        <v>205</v>
      </c>
      <c r="T104" t="s">
        <v>207</v>
      </c>
      <c r="U104" t="s">
        <v>207</v>
      </c>
      <c r="V104" t="s">
        <v>207</v>
      </c>
      <c r="W104" t="s">
        <v>207</v>
      </c>
      <c r="X104" s="250" t="s">
        <v>205</v>
      </c>
      <c r="Y104" t="s">
        <v>207</v>
      </c>
      <c r="Z104" t="s">
        <v>207</v>
      </c>
      <c r="AA104" t="s">
        <v>207</v>
      </c>
      <c r="AB104" t="s">
        <v>207</v>
      </c>
      <c r="AC104" t="s">
        <v>205</v>
      </c>
      <c r="AD104" t="s">
        <v>207</v>
      </c>
      <c r="AE104" t="s">
        <v>207</v>
      </c>
      <c r="AF104" t="s">
        <v>207</v>
      </c>
      <c r="AG104" t="s">
        <v>205</v>
      </c>
      <c r="AH104" t="s">
        <v>205</v>
      </c>
      <c r="AI104" t="s">
        <v>207</v>
      </c>
      <c r="AJ104" t="s">
        <v>205</v>
      </c>
      <c r="AK104" t="s">
        <v>205</v>
      </c>
      <c r="AL104" t="s">
        <v>206</v>
      </c>
      <c r="AM104" t="s">
        <v>206</v>
      </c>
      <c r="AN104" t="s">
        <v>206</v>
      </c>
      <c r="AO104" t="s">
        <v>206</v>
      </c>
      <c r="AP104" t="s">
        <v>206</v>
      </c>
      <c r="AQ104"/>
      <c r="AR104" t="s">
        <v>917</v>
      </c>
      <c r="AS104" t="s">
        <v>2186</v>
      </c>
    </row>
    <row r="105" spans="1:45" ht="18.75" x14ac:dyDescent="0.45">
      <c r="A105" s="252">
        <v>208148</v>
      </c>
      <c r="B105" s="249" t="s">
        <v>61</v>
      </c>
      <c r="C105" t="s">
        <v>205</v>
      </c>
      <c r="D105" t="s">
        <v>205</v>
      </c>
      <c r="E105" t="s">
        <v>205</v>
      </c>
      <c r="F105" t="s">
        <v>207</v>
      </c>
      <c r="G105" t="s">
        <v>205</v>
      </c>
      <c r="H105" t="s">
        <v>205</v>
      </c>
      <c r="I105" t="s">
        <v>205</v>
      </c>
      <c r="J105" t="s">
        <v>205</v>
      </c>
      <c r="K105" t="s">
        <v>207</v>
      </c>
      <c r="L105" t="s">
        <v>207</v>
      </c>
      <c r="M105" s="250" t="s">
        <v>205</v>
      </c>
      <c r="N105" t="s">
        <v>207</v>
      </c>
      <c r="O105" t="s">
        <v>207</v>
      </c>
      <c r="P105" t="s">
        <v>205</v>
      </c>
      <c r="Q105" t="s">
        <v>207</v>
      </c>
      <c r="R105" t="s">
        <v>207</v>
      </c>
      <c r="S105" t="s">
        <v>205</v>
      </c>
      <c r="T105" t="s">
        <v>207</v>
      </c>
      <c r="U105" t="s">
        <v>207</v>
      </c>
      <c r="V105" t="s">
        <v>207</v>
      </c>
      <c r="W105" t="s">
        <v>207</v>
      </c>
      <c r="X105" s="250" t="s">
        <v>207</v>
      </c>
      <c r="Y105" t="s">
        <v>205</v>
      </c>
      <c r="Z105" t="s">
        <v>205</v>
      </c>
      <c r="AA105" t="s">
        <v>207</v>
      </c>
      <c r="AB105" t="s">
        <v>205</v>
      </c>
      <c r="AC105" t="s">
        <v>207</v>
      </c>
      <c r="AD105" t="s">
        <v>207</v>
      </c>
      <c r="AE105" t="s">
        <v>205</v>
      </c>
      <c r="AF105" t="s">
        <v>205</v>
      </c>
      <c r="AG105" t="s">
        <v>205</v>
      </c>
      <c r="AH105" t="s">
        <v>205</v>
      </c>
      <c r="AI105" t="s">
        <v>207</v>
      </c>
      <c r="AJ105" t="s">
        <v>207</v>
      </c>
      <c r="AK105" t="s">
        <v>205</v>
      </c>
      <c r="AL105" t="s">
        <v>205</v>
      </c>
      <c r="AM105" t="s">
        <v>207</v>
      </c>
      <c r="AN105" t="s">
        <v>205</v>
      </c>
      <c r="AO105" t="s">
        <v>207</v>
      </c>
      <c r="AP105" t="s">
        <v>205</v>
      </c>
      <c r="AQ105"/>
      <c r="AR105">
        <v>0</v>
      </c>
      <c r="AS105">
        <v>1</v>
      </c>
    </row>
    <row r="106" spans="1:45" ht="15" hidden="1" x14ac:dyDescent="0.25">
      <c r="A106" s="258">
        <v>208174</v>
      </c>
      <c r="B106" s="259" t="s">
        <v>456</v>
      </c>
      <c r="C106" s="260" t="s">
        <v>849</v>
      </c>
      <c r="D106" s="260" t="s">
        <v>849</v>
      </c>
      <c r="E106" s="260" t="s">
        <v>849</v>
      </c>
      <c r="F106" s="260" t="s">
        <v>849</v>
      </c>
      <c r="G106" s="260" t="s">
        <v>849</v>
      </c>
      <c r="H106" s="260" t="s">
        <v>849</v>
      </c>
      <c r="I106" s="260" t="s">
        <v>849</v>
      </c>
      <c r="J106" s="260" t="s">
        <v>849</v>
      </c>
      <c r="K106" s="260" t="s">
        <v>849</v>
      </c>
      <c r="L106" s="260" t="s">
        <v>849</v>
      </c>
      <c r="M106" s="260" t="s">
        <v>849</v>
      </c>
      <c r="N106" s="260" t="s">
        <v>849</v>
      </c>
      <c r="O106" s="260" t="s">
        <v>849</v>
      </c>
      <c r="P106" s="260" t="s">
        <v>849</v>
      </c>
      <c r="Q106" s="260" t="s">
        <v>849</v>
      </c>
      <c r="R106" s="260" t="s">
        <v>849</v>
      </c>
      <c r="S106" s="260" t="s">
        <v>849</v>
      </c>
      <c r="T106" s="260" t="s">
        <v>849</v>
      </c>
      <c r="U106" s="260" t="s">
        <v>849</v>
      </c>
      <c r="V106" s="260" t="s">
        <v>849</v>
      </c>
      <c r="W106" s="260" t="s">
        <v>849</v>
      </c>
      <c r="X106" s="260" t="s">
        <v>849</v>
      </c>
      <c r="Y106" s="260" t="s">
        <v>849</v>
      </c>
      <c r="Z106" s="260" t="s">
        <v>849</v>
      </c>
      <c r="AA106" s="260" t="s">
        <v>849</v>
      </c>
      <c r="AB106" s="260" t="s">
        <v>849</v>
      </c>
      <c r="AC106" s="260" t="s">
        <v>849</v>
      </c>
      <c r="AD106" s="260" t="s">
        <v>849</v>
      </c>
      <c r="AE106" s="260" t="s">
        <v>849</v>
      </c>
      <c r="AF106" s="260" t="s">
        <v>849</v>
      </c>
      <c r="AG106" s="260" t="s">
        <v>344</v>
      </c>
      <c r="AH106" s="260" t="s">
        <v>344</v>
      </c>
      <c r="AI106" s="260" t="s">
        <v>344</v>
      </c>
      <c r="AJ106" s="260" t="s">
        <v>344</v>
      </c>
      <c r="AK106" s="260" t="s">
        <v>344</v>
      </c>
      <c r="AL106" s="260" t="s">
        <v>344</v>
      </c>
      <c r="AM106" s="260" t="s">
        <v>344</v>
      </c>
      <c r="AN106" s="260" t="s">
        <v>344</v>
      </c>
      <c r="AO106" s="260" t="s">
        <v>344</v>
      </c>
      <c r="AP106" s="260" t="s">
        <v>344</v>
      </c>
      <c r="AQ106" s="260"/>
      <c r="AR106" t="e">
        <v>#N/A</v>
      </c>
      <c r="AS106" t="s">
        <v>2166</v>
      </c>
    </row>
    <row r="107" spans="1:45" ht="18.75" x14ac:dyDescent="0.45">
      <c r="A107" s="248">
        <v>208235</v>
      </c>
      <c r="B107" s="249" t="s">
        <v>61</v>
      </c>
      <c r="C107" t="s">
        <v>849</v>
      </c>
      <c r="D107" t="s">
        <v>849</v>
      </c>
      <c r="E107" t="s">
        <v>849</v>
      </c>
      <c r="F107" t="s">
        <v>849</v>
      </c>
      <c r="G107" t="s">
        <v>849</v>
      </c>
      <c r="H107" t="s">
        <v>849</v>
      </c>
      <c r="I107" t="s">
        <v>849</v>
      </c>
      <c r="J107" t="s">
        <v>849</v>
      </c>
      <c r="K107" t="s">
        <v>849</v>
      </c>
      <c r="L107" t="s">
        <v>849</v>
      </c>
      <c r="M107" s="250" t="s">
        <v>849</v>
      </c>
      <c r="N107" t="s">
        <v>849</v>
      </c>
      <c r="O107" t="s">
        <v>849</v>
      </c>
      <c r="P107" t="s">
        <v>849</v>
      </c>
      <c r="Q107" t="s">
        <v>849</v>
      </c>
      <c r="R107" t="s">
        <v>849</v>
      </c>
      <c r="S107" t="s">
        <v>849</v>
      </c>
      <c r="T107" t="s">
        <v>849</v>
      </c>
      <c r="U107" t="s">
        <v>849</v>
      </c>
      <c r="V107" t="s">
        <v>849</v>
      </c>
      <c r="W107" t="s">
        <v>849</v>
      </c>
      <c r="X107" s="250" t="s">
        <v>849</v>
      </c>
      <c r="Y107" t="s">
        <v>849</v>
      </c>
      <c r="Z107" t="s">
        <v>849</v>
      </c>
      <c r="AA107" t="s">
        <v>849</v>
      </c>
      <c r="AB107" t="s">
        <v>849</v>
      </c>
      <c r="AC107" t="s">
        <v>849</v>
      </c>
      <c r="AD107" t="s">
        <v>849</v>
      </c>
      <c r="AE107" t="s">
        <v>849</v>
      </c>
      <c r="AF107" t="s">
        <v>849</v>
      </c>
      <c r="AG107" t="s">
        <v>849</v>
      </c>
      <c r="AH107" t="s">
        <v>849</v>
      </c>
      <c r="AI107" t="s">
        <v>849</v>
      </c>
      <c r="AJ107" t="s">
        <v>849</v>
      </c>
      <c r="AK107" t="s">
        <v>849</v>
      </c>
      <c r="AL107" t="s">
        <v>849</v>
      </c>
      <c r="AM107" t="s">
        <v>849</v>
      </c>
      <c r="AN107" t="s">
        <v>849</v>
      </c>
      <c r="AO107" t="s">
        <v>849</v>
      </c>
      <c r="AP107" t="s">
        <v>849</v>
      </c>
      <c r="AQ107"/>
      <c r="AR107" t="s">
        <v>1830</v>
      </c>
      <c r="AS107" t="s">
        <v>2181</v>
      </c>
    </row>
    <row r="108" spans="1:45" ht="15" x14ac:dyDescent="0.25">
      <c r="A108" s="258">
        <v>208258</v>
      </c>
      <c r="B108" s="259" t="s">
        <v>61</v>
      </c>
      <c r="C108" s="260" t="s">
        <v>205</v>
      </c>
      <c r="D108" s="260" t="s">
        <v>205</v>
      </c>
      <c r="E108" s="260" t="s">
        <v>205</v>
      </c>
      <c r="F108" s="260" t="s">
        <v>205</v>
      </c>
      <c r="G108" s="260" t="s">
        <v>205</v>
      </c>
      <c r="H108" s="260" t="s">
        <v>207</v>
      </c>
      <c r="I108" s="260" t="s">
        <v>205</v>
      </c>
      <c r="J108" s="260" t="s">
        <v>205</v>
      </c>
      <c r="K108" s="260" t="s">
        <v>205</v>
      </c>
      <c r="L108" s="260" t="s">
        <v>205</v>
      </c>
      <c r="M108" s="260" t="s">
        <v>205</v>
      </c>
      <c r="N108" s="260" t="s">
        <v>205</v>
      </c>
      <c r="O108" s="260" t="s">
        <v>205</v>
      </c>
      <c r="P108" s="260" t="s">
        <v>207</v>
      </c>
      <c r="Q108" s="260" t="s">
        <v>205</v>
      </c>
      <c r="R108" s="260" t="s">
        <v>207</v>
      </c>
      <c r="S108" s="260" t="s">
        <v>205</v>
      </c>
      <c r="T108" s="260" t="s">
        <v>205</v>
      </c>
      <c r="U108" s="260" t="s">
        <v>207</v>
      </c>
      <c r="V108" s="260" t="s">
        <v>205</v>
      </c>
      <c r="W108" s="260" t="s">
        <v>207</v>
      </c>
      <c r="X108" s="260" t="s">
        <v>205</v>
      </c>
      <c r="Y108" s="260" t="s">
        <v>205</v>
      </c>
      <c r="Z108" s="260" t="s">
        <v>205</v>
      </c>
      <c r="AA108" s="260" t="s">
        <v>207</v>
      </c>
      <c r="AB108" s="260" t="s">
        <v>205</v>
      </c>
      <c r="AC108" s="260" t="s">
        <v>205</v>
      </c>
      <c r="AD108" s="260" t="s">
        <v>205</v>
      </c>
      <c r="AE108" s="260" t="s">
        <v>205</v>
      </c>
      <c r="AF108" s="260" t="s">
        <v>205</v>
      </c>
      <c r="AG108" s="260" t="s">
        <v>205</v>
      </c>
      <c r="AH108" s="260" t="s">
        <v>205</v>
      </c>
      <c r="AI108" s="260" t="s">
        <v>205</v>
      </c>
      <c r="AJ108" s="260" t="s">
        <v>207</v>
      </c>
      <c r="AK108" s="260" t="s">
        <v>205</v>
      </c>
      <c r="AL108" s="260" t="s">
        <v>207</v>
      </c>
      <c r="AM108" s="260" t="s">
        <v>206</v>
      </c>
      <c r="AN108" s="260" t="s">
        <v>207</v>
      </c>
      <c r="AO108" s="260" t="s">
        <v>207</v>
      </c>
      <c r="AP108" s="260" t="s">
        <v>205</v>
      </c>
      <c r="AQ108" s="260"/>
      <c r="AR108" t="e">
        <v>#N/A</v>
      </c>
      <c r="AS108">
        <v>1</v>
      </c>
    </row>
    <row r="109" spans="1:45" ht="15" x14ac:dyDescent="0.25">
      <c r="A109" s="258">
        <v>208262</v>
      </c>
      <c r="B109" s="259" t="s">
        <v>61</v>
      </c>
      <c r="C109" s="260" t="s">
        <v>205</v>
      </c>
      <c r="D109" s="260" t="s">
        <v>205</v>
      </c>
      <c r="E109" s="260" t="s">
        <v>205</v>
      </c>
      <c r="F109" s="260" t="s">
        <v>207</v>
      </c>
      <c r="G109" s="260" t="s">
        <v>205</v>
      </c>
      <c r="H109" s="260" t="s">
        <v>207</v>
      </c>
      <c r="I109" s="260" t="s">
        <v>207</v>
      </c>
      <c r="J109" s="260" t="s">
        <v>205</v>
      </c>
      <c r="K109" s="260" t="s">
        <v>205</v>
      </c>
      <c r="L109" s="260" t="s">
        <v>205</v>
      </c>
      <c r="M109" s="260" t="s">
        <v>207</v>
      </c>
      <c r="N109" s="260" t="s">
        <v>207</v>
      </c>
      <c r="O109" s="260" t="s">
        <v>205</v>
      </c>
      <c r="P109" s="260" t="s">
        <v>205</v>
      </c>
      <c r="Q109" s="260" t="s">
        <v>207</v>
      </c>
      <c r="R109" s="260" t="s">
        <v>205</v>
      </c>
      <c r="S109" s="260" t="s">
        <v>205</v>
      </c>
      <c r="T109" s="260" t="s">
        <v>205</v>
      </c>
      <c r="U109" s="260" t="s">
        <v>207</v>
      </c>
      <c r="V109" s="260" t="s">
        <v>205</v>
      </c>
      <c r="W109" s="260" t="s">
        <v>205</v>
      </c>
      <c r="X109" s="260" t="s">
        <v>205</v>
      </c>
      <c r="Y109" s="260" t="s">
        <v>205</v>
      </c>
      <c r="Z109" s="260" t="s">
        <v>205</v>
      </c>
      <c r="AA109" s="260" t="s">
        <v>205</v>
      </c>
      <c r="AB109" s="260" t="s">
        <v>207</v>
      </c>
      <c r="AC109" s="260" t="s">
        <v>205</v>
      </c>
      <c r="AD109" s="260" t="s">
        <v>207</v>
      </c>
      <c r="AE109" s="260" t="s">
        <v>205</v>
      </c>
      <c r="AF109" s="260" t="s">
        <v>205</v>
      </c>
      <c r="AG109" s="260" t="s">
        <v>207</v>
      </c>
      <c r="AH109" s="260" t="s">
        <v>205</v>
      </c>
      <c r="AI109" s="260" t="s">
        <v>205</v>
      </c>
      <c r="AJ109" s="260" t="s">
        <v>207</v>
      </c>
      <c r="AK109" s="260" t="s">
        <v>207</v>
      </c>
      <c r="AL109" s="260" t="s">
        <v>206</v>
      </c>
      <c r="AM109" s="260" t="s">
        <v>206</v>
      </c>
      <c r="AN109" s="260" t="s">
        <v>206</v>
      </c>
      <c r="AO109" s="260" t="s">
        <v>206</v>
      </c>
      <c r="AP109" s="260" t="s">
        <v>206</v>
      </c>
      <c r="AQ109" s="260"/>
      <c r="AR109" t="e">
        <v>#N/A</v>
      </c>
      <c r="AS109">
        <v>1</v>
      </c>
    </row>
    <row r="110" spans="1:45" ht="18.75" hidden="1" x14ac:dyDescent="0.45">
      <c r="A110" s="248">
        <v>208274</v>
      </c>
      <c r="B110" s="249" t="s">
        <v>609</v>
      </c>
      <c r="C110" t="s">
        <v>849</v>
      </c>
      <c r="D110" t="s">
        <v>849</v>
      </c>
      <c r="E110" t="s">
        <v>849</v>
      </c>
      <c r="F110" t="s">
        <v>849</v>
      </c>
      <c r="G110" t="s">
        <v>849</v>
      </c>
      <c r="H110" t="s">
        <v>849</v>
      </c>
      <c r="I110" t="s">
        <v>849</v>
      </c>
      <c r="J110" t="s">
        <v>849</v>
      </c>
      <c r="K110" t="s">
        <v>849</v>
      </c>
      <c r="L110" t="s">
        <v>849</v>
      </c>
      <c r="M110" s="250" t="s">
        <v>849</v>
      </c>
      <c r="N110" t="s">
        <v>849</v>
      </c>
      <c r="O110" t="s">
        <v>849</v>
      </c>
      <c r="P110" t="s">
        <v>849</v>
      </c>
      <c r="Q110" t="s">
        <v>849</v>
      </c>
      <c r="R110" t="s">
        <v>849</v>
      </c>
      <c r="S110" t="s">
        <v>849</v>
      </c>
      <c r="T110" t="s">
        <v>849</v>
      </c>
      <c r="U110" t="s">
        <v>849</v>
      </c>
      <c r="V110" t="s">
        <v>849</v>
      </c>
      <c r="W110" t="s">
        <v>849</v>
      </c>
      <c r="X110" s="250" t="s">
        <v>849</v>
      </c>
      <c r="Y110" t="s">
        <v>849</v>
      </c>
      <c r="Z110" t="s">
        <v>849</v>
      </c>
      <c r="AA110" t="s">
        <v>849</v>
      </c>
      <c r="AB110" t="s">
        <v>849</v>
      </c>
      <c r="AC110" t="s">
        <v>849</v>
      </c>
      <c r="AD110" t="s">
        <v>849</v>
      </c>
      <c r="AE110" t="s">
        <v>849</v>
      </c>
      <c r="AF110" t="s">
        <v>849</v>
      </c>
      <c r="AG110" t="s">
        <v>344</v>
      </c>
      <c r="AH110" t="s">
        <v>344</v>
      </c>
      <c r="AI110" t="s">
        <v>344</v>
      </c>
      <c r="AJ110" t="s">
        <v>344</v>
      </c>
      <c r="AK110" t="s">
        <v>344</v>
      </c>
      <c r="AL110" t="s">
        <v>344</v>
      </c>
      <c r="AM110" t="s">
        <v>344</v>
      </c>
      <c r="AN110" t="s">
        <v>344</v>
      </c>
      <c r="AO110" t="s">
        <v>344</v>
      </c>
      <c r="AP110" t="s">
        <v>344</v>
      </c>
      <c r="AQ110"/>
      <c r="AR110" t="s">
        <v>2166</v>
      </c>
      <c r="AS110" t="s">
        <v>2166</v>
      </c>
    </row>
    <row r="111" spans="1:45" ht="15" hidden="1" x14ac:dyDescent="0.25">
      <c r="A111" s="258">
        <v>208280</v>
      </c>
      <c r="B111" s="259" t="s">
        <v>456</v>
      </c>
      <c r="C111" s="260" t="s">
        <v>205</v>
      </c>
      <c r="D111" s="260" t="s">
        <v>205</v>
      </c>
      <c r="E111" s="260" t="s">
        <v>205</v>
      </c>
      <c r="F111" s="260" t="s">
        <v>207</v>
      </c>
      <c r="G111" s="260" t="s">
        <v>205</v>
      </c>
      <c r="H111" s="260" t="s">
        <v>207</v>
      </c>
      <c r="I111" s="260" t="s">
        <v>205</v>
      </c>
      <c r="J111" s="260" t="s">
        <v>205</v>
      </c>
      <c r="K111" s="260" t="s">
        <v>205</v>
      </c>
      <c r="L111" s="260" t="s">
        <v>207</v>
      </c>
      <c r="M111" s="260" t="s">
        <v>205</v>
      </c>
      <c r="N111" s="260" t="s">
        <v>207</v>
      </c>
      <c r="O111" s="260" t="s">
        <v>205</v>
      </c>
      <c r="P111" s="260" t="s">
        <v>206</v>
      </c>
      <c r="Q111" s="260" t="s">
        <v>205</v>
      </c>
      <c r="R111" s="260" t="s">
        <v>207</v>
      </c>
      <c r="S111" s="260" t="s">
        <v>205</v>
      </c>
      <c r="T111" s="260" t="s">
        <v>207</v>
      </c>
      <c r="U111" s="260" t="s">
        <v>205</v>
      </c>
      <c r="V111" s="260" t="s">
        <v>205</v>
      </c>
      <c r="W111" s="260" t="s">
        <v>206</v>
      </c>
      <c r="X111" s="260" t="s">
        <v>207</v>
      </c>
      <c r="Y111" s="260" t="s">
        <v>206</v>
      </c>
      <c r="Z111" s="260" t="s">
        <v>206</v>
      </c>
      <c r="AA111" s="260" t="s">
        <v>206</v>
      </c>
      <c r="AB111" s="260" t="s">
        <v>206</v>
      </c>
      <c r="AC111" s="260" t="s">
        <v>206</v>
      </c>
      <c r="AD111" s="260" t="s">
        <v>206</v>
      </c>
      <c r="AE111" s="260" t="s">
        <v>206</v>
      </c>
      <c r="AF111" s="260" t="s">
        <v>206</v>
      </c>
      <c r="AG111" s="260" t="s">
        <v>344</v>
      </c>
      <c r="AH111" s="260" t="s">
        <v>344</v>
      </c>
      <c r="AI111" s="260" t="s">
        <v>344</v>
      </c>
      <c r="AJ111" s="260" t="s">
        <v>344</v>
      </c>
      <c r="AK111" s="260" t="s">
        <v>344</v>
      </c>
      <c r="AL111" s="260" t="s">
        <v>344</v>
      </c>
      <c r="AM111" s="260" t="s">
        <v>344</v>
      </c>
      <c r="AN111" s="260" t="s">
        <v>344</v>
      </c>
      <c r="AO111" s="260" t="s">
        <v>344</v>
      </c>
      <c r="AP111" s="260" t="s">
        <v>344</v>
      </c>
      <c r="AQ111" s="260"/>
      <c r="AR111" t="e">
        <v>#N/A</v>
      </c>
      <c r="AS111">
        <v>2</v>
      </c>
    </row>
    <row r="112" spans="1:45" ht="18.75" hidden="1" x14ac:dyDescent="0.45">
      <c r="A112" s="252">
        <v>208322</v>
      </c>
      <c r="B112" s="249" t="s">
        <v>609</v>
      </c>
      <c r="C112" t="s">
        <v>849</v>
      </c>
      <c r="D112" t="s">
        <v>849</v>
      </c>
      <c r="E112" t="s">
        <v>849</v>
      </c>
      <c r="F112" t="s">
        <v>849</v>
      </c>
      <c r="G112" t="s">
        <v>849</v>
      </c>
      <c r="H112" t="s">
        <v>849</v>
      </c>
      <c r="I112" t="s">
        <v>849</v>
      </c>
      <c r="J112" t="s">
        <v>849</v>
      </c>
      <c r="K112" t="s">
        <v>849</v>
      </c>
      <c r="L112" t="s">
        <v>849</v>
      </c>
      <c r="M112" s="250" t="s">
        <v>849</v>
      </c>
      <c r="N112" t="s">
        <v>849</v>
      </c>
      <c r="O112" t="s">
        <v>849</v>
      </c>
      <c r="P112" t="s">
        <v>849</v>
      </c>
      <c r="Q112" t="s">
        <v>849</v>
      </c>
      <c r="R112" t="s">
        <v>849</v>
      </c>
      <c r="S112" t="s">
        <v>849</v>
      </c>
      <c r="T112" t="s">
        <v>849</v>
      </c>
      <c r="U112" t="s">
        <v>849</v>
      </c>
      <c r="V112" t="s">
        <v>849</v>
      </c>
      <c r="W112" t="s">
        <v>849</v>
      </c>
      <c r="X112" s="250" t="s">
        <v>849</v>
      </c>
      <c r="Y112" t="s">
        <v>849</v>
      </c>
      <c r="Z112" t="s">
        <v>849</v>
      </c>
      <c r="AA112" t="s">
        <v>849</v>
      </c>
      <c r="AB112" t="s">
        <v>849</v>
      </c>
      <c r="AC112" t="s">
        <v>849</v>
      </c>
      <c r="AD112" t="s">
        <v>849</v>
      </c>
      <c r="AE112" t="s">
        <v>849</v>
      </c>
      <c r="AF112" t="s">
        <v>849</v>
      </c>
      <c r="AG112" t="s">
        <v>849</v>
      </c>
      <c r="AH112" t="s">
        <v>849</v>
      </c>
      <c r="AI112" t="s">
        <v>849</v>
      </c>
      <c r="AJ112" t="s">
        <v>849</v>
      </c>
      <c r="AK112" t="s">
        <v>849</v>
      </c>
      <c r="AL112" t="s">
        <v>849</v>
      </c>
      <c r="AM112" t="s">
        <v>849</v>
      </c>
      <c r="AN112" t="s">
        <v>849</v>
      </c>
      <c r="AO112" t="s">
        <v>849</v>
      </c>
      <c r="AP112" t="s">
        <v>849</v>
      </c>
      <c r="AQ112"/>
      <c r="AR112" t="s">
        <v>2160</v>
      </c>
      <c r="AS112" t="s">
        <v>2160</v>
      </c>
    </row>
    <row r="113" spans="1:45" ht="15" hidden="1" x14ac:dyDescent="0.25">
      <c r="A113" s="258">
        <v>208349</v>
      </c>
      <c r="B113" s="259" t="s">
        <v>456</v>
      </c>
      <c r="C113" s="260" t="s">
        <v>849</v>
      </c>
      <c r="D113" s="260" t="s">
        <v>849</v>
      </c>
      <c r="E113" s="260" t="s">
        <v>849</v>
      </c>
      <c r="F113" s="260" t="s">
        <v>849</v>
      </c>
      <c r="G113" s="260" t="s">
        <v>849</v>
      </c>
      <c r="H113" s="260" t="s">
        <v>849</v>
      </c>
      <c r="I113" s="260" t="s">
        <v>849</v>
      </c>
      <c r="J113" s="260" t="s">
        <v>849</v>
      </c>
      <c r="K113" s="260" t="s">
        <v>849</v>
      </c>
      <c r="L113" s="260" t="s">
        <v>849</v>
      </c>
      <c r="M113" s="260" t="s">
        <v>849</v>
      </c>
      <c r="N113" s="260" t="s">
        <v>849</v>
      </c>
      <c r="O113" s="260" t="s">
        <v>849</v>
      </c>
      <c r="P113" s="260" t="s">
        <v>849</v>
      </c>
      <c r="Q113" s="260" t="s">
        <v>849</v>
      </c>
      <c r="R113" s="260" t="s">
        <v>849</v>
      </c>
      <c r="S113" s="260" t="s">
        <v>849</v>
      </c>
      <c r="T113" s="260" t="s">
        <v>849</v>
      </c>
      <c r="U113" s="260" t="s">
        <v>849</v>
      </c>
      <c r="V113" s="260" t="s">
        <v>849</v>
      </c>
      <c r="W113" s="260" t="s">
        <v>849</v>
      </c>
      <c r="X113" s="260" t="s">
        <v>849</v>
      </c>
      <c r="Y113" s="260" t="s">
        <v>849</v>
      </c>
      <c r="Z113" s="260" t="s">
        <v>849</v>
      </c>
      <c r="AA113" s="260" t="s">
        <v>849</v>
      </c>
      <c r="AB113" s="260" t="s">
        <v>849</v>
      </c>
      <c r="AC113" s="260" t="s">
        <v>849</v>
      </c>
      <c r="AD113" s="260" t="s">
        <v>849</v>
      </c>
      <c r="AE113" s="260" t="s">
        <v>849</v>
      </c>
      <c r="AF113" s="260" t="s">
        <v>849</v>
      </c>
      <c r="AG113" s="260" t="s">
        <v>344</v>
      </c>
      <c r="AH113" s="260" t="s">
        <v>344</v>
      </c>
      <c r="AI113" s="260" t="s">
        <v>344</v>
      </c>
      <c r="AJ113" s="260" t="s">
        <v>344</v>
      </c>
      <c r="AK113" s="260" t="s">
        <v>344</v>
      </c>
      <c r="AL113" s="260" t="s">
        <v>344</v>
      </c>
      <c r="AM113" s="260" t="s">
        <v>344</v>
      </c>
      <c r="AN113" s="260" t="s">
        <v>344</v>
      </c>
      <c r="AO113" s="260" t="s">
        <v>344</v>
      </c>
      <c r="AP113" s="260" t="s">
        <v>344</v>
      </c>
      <c r="AQ113" s="260"/>
      <c r="AR113" t="e">
        <v>#N/A</v>
      </c>
      <c r="AS113" t="s">
        <v>2166</v>
      </c>
    </row>
    <row r="114" spans="1:45" ht="18.75" x14ac:dyDescent="0.45">
      <c r="A114" s="252">
        <v>208428</v>
      </c>
      <c r="B114" s="249" t="s">
        <v>61</v>
      </c>
      <c r="C114" t="s">
        <v>207</v>
      </c>
      <c r="D114" t="s">
        <v>205</v>
      </c>
      <c r="E114" t="s">
        <v>205</v>
      </c>
      <c r="F114" t="s">
        <v>207</v>
      </c>
      <c r="G114" t="s">
        <v>205</v>
      </c>
      <c r="H114" t="s">
        <v>206</v>
      </c>
      <c r="I114" t="s">
        <v>205</v>
      </c>
      <c r="J114" t="s">
        <v>205</v>
      </c>
      <c r="K114" t="s">
        <v>205</v>
      </c>
      <c r="L114" t="s">
        <v>205</v>
      </c>
      <c r="M114" s="250" t="s">
        <v>205</v>
      </c>
      <c r="N114" t="s">
        <v>207</v>
      </c>
      <c r="O114" t="s">
        <v>205</v>
      </c>
      <c r="P114" t="s">
        <v>205</v>
      </c>
      <c r="Q114" t="s">
        <v>205</v>
      </c>
      <c r="R114" t="s">
        <v>205</v>
      </c>
      <c r="S114" t="s">
        <v>205</v>
      </c>
      <c r="T114" t="s">
        <v>205</v>
      </c>
      <c r="U114" t="s">
        <v>205</v>
      </c>
      <c r="V114" t="s">
        <v>207</v>
      </c>
      <c r="W114" t="s">
        <v>207</v>
      </c>
      <c r="X114" s="250" t="s">
        <v>205</v>
      </c>
      <c r="Y114" t="s">
        <v>205</v>
      </c>
      <c r="Z114" t="s">
        <v>207</v>
      </c>
      <c r="AA114" t="s">
        <v>205</v>
      </c>
      <c r="AB114" t="s">
        <v>207</v>
      </c>
      <c r="AC114" t="s">
        <v>207</v>
      </c>
      <c r="AD114" t="s">
        <v>205</v>
      </c>
      <c r="AE114" t="s">
        <v>207</v>
      </c>
      <c r="AF114" t="s">
        <v>207</v>
      </c>
      <c r="AG114" t="s">
        <v>206</v>
      </c>
      <c r="AH114" t="s">
        <v>206</v>
      </c>
      <c r="AI114" t="s">
        <v>206</v>
      </c>
      <c r="AJ114" t="s">
        <v>206</v>
      </c>
      <c r="AK114" t="s">
        <v>206</v>
      </c>
      <c r="AL114" t="s">
        <v>206</v>
      </c>
      <c r="AM114" t="s">
        <v>206</v>
      </c>
      <c r="AN114" t="s">
        <v>206</v>
      </c>
      <c r="AO114" t="s">
        <v>206</v>
      </c>
      <c r="AP114" t="s">
        <v>206</v>
      </c>
      <c r="AQ114"/>
      <c r="AR114">
        <v>0</v>
      </c>
      <c r="AS114">
        <v>6</v>
      </c>
    </row>
    <row r="115" spans="1:45" ht="18.75" x14ac:dyDescent="0.45">
      <c r="A115" s="248">
        <v>208469</v>
      </c>
      <c r="B115" s="249" t="s">
        <v>61</v>
      </c>
      <c r="C115" t="s">
        <v>849</v>
      </c>
      <c r="D115" t="s">
        <v>849</v>
      </c>
      <c r="E115" t="s">
        <v>849</v>
      </c>
      <c r="F115" t="s">
        <v>849</v>
      </c>
      <c r="G115" t="s">
        <v>849</v>
      </c>
      <c r="H115" t="s">
        <v>849</v>
      </c>
      <c r="I115" t="s">
        <v>849</v>
      </c>
      <c r="J115" t="s">
        <v>849</v>
      </c>
      <c r="K115" t="s">
        <v>849</v>
      </c>
      <c r="L115" t="s">
        <v>849</v>
      </c>
      <c r="M115" s="250" t="s">
        <v>849</v>
      </c>
      <c r="N115" t="s">
        <v>849</v>
      </c>
      <c r="O115" t="s">
        <v>849</v>
      </c>
      <c r="P115" t="s">
        <v>849</v>
      </c>
      <c r="Q115" t="s">
        <v>849</v>
      </c>
      <c r="R115" t="s">
        <v>849</v>
      </c>
      <c r="S115" t="s">
        <v>849</v>
      </c>
      <c r="T115" t="s">
        <v>849</v>
      </c>
      <c r="U115" t="s">
        <v>849</v>
      </c>
      <c r="V115" t="s">
        <v>849</v>
      </c>
      <c r="W115" t="s">
        <v>849</v>
      </c>
      <c r="X115" s="250" t="s">
        <v>849</v>
      </c>
      <c r="Y115" t="s">
        <v>849</v>
      </c>
      <c r="Z115" t="s">
        <v>849</v>
      </c>
      <c r="AA115" t="s">
        <v>849</v>
      </c>
      <c r="AB115" t="s">
        <v>849</v>
      </c>
      <c r="AC115" t="s">
        <v>849</v>
      </c>
      <c r="AD115" t="s">
        <v>849</v>
      </c>
      <c r="AE115" t="s">
        <v>849</v>
      </c>
      <c r="AF115" t="s">
        <v>849</v>
      </c>
      <c r="AG115" t="s">
        <v>849</v>
      </c>
      <c r="AH115" t="s">
        <v>849</v>
      </c>
      <c r="AI115" t="s">
        <v>849</v>
      </c>
      <c r="AJ115" t="s">
        <v>849</v>
      </c>
      <c r="AK115" t="s">
        <v>849</v>
      </c>
      <c r="AL115" t="s">
        <v>849</v>
      </c>
      <c r="AM115" t="s">
        <v>849</v>
      </c>
      <c r="AN115" t="s">
        <v>849</v>
      </c>
      <c r="AO115" t="s">
        <v>849</v>
      </c>
      <c r="AP115" t="s">
        <v>849</v>
      </c>
      <c r="AQ115"/>
      <c r="AR115" t="s">
        <v>2163</v>
      </c>
      <c r="AS115" t="s">
        <v>2163</v>
      </c>
    </row>
    <row r="116" spans="1:45" ht="18.75" x14ac:dyDescent="0.45">
      <c r="A116" s="248">
        <v>208525</v>
      </c>
      <c r="B116" s="249" t="s">
        <v>61</v>
      </c>
      <c r="C116" t="s">
        <v>849</v>
      </c>
      <c r="D116" t="s">
        <v>849</v>
      </c>
      <c r="E116" t="s">
        <v>849</v>
      </c>
      <c r="F116" t="s">
        <v>849</v>
      </c>
      <c r="G116" t="s">
        <v>849</v>
      </c>
      <c r="H116" t="s">
        <v>849</v>
      </c>
      <c r="I116" t="s">
        <v>849</v>
      </c>
      <c r="J116" t="s">
        <v>849</v>
      </c>
      <c r="K116" t="s">
        <v>849</v>
      </c>
      <c r="L116" t="s">
        <v>849</v>
      </c>
      <c r="M116" s="250" t="s">
        <v>849</v>
      </c>
      <c r="N116" t="s">
        <v>849</v>
      </c>
      <c r="O116" t="s">
        <v>849</v>
      </c>
      <c r="P116" t="s">
        <v>849</v>
      </c>
      <c r="Q116" t="s">
        <v>849</v>
      </c>
      <c r="R116" t="s">
        <v>849</v>
      </c>
      <c r="S116" t="s">
        <v>849</v>
      </c>
      <c r="T116" t="s">
        <v>849</v>
      </c>
      <c r="U116" t="s">
        <v>849</v>
      </c>
      <c r="V116" t="s">
        <v>849</v>
      </c>
      <c r="W116" t="s">
        <v>849</v>
      </c>
      <c r="X116" s="250" t="s">
        <v>849</v>
      </c>
      <c r="Y116" t="s">
        <v>849</v>
      </c>
      <c r="Z116" t="s">
        <v>849</v>
      </c>
      <c r="AA116" t="s">
        <v>849</v>
      </c>
      <c r="AB116" t="s">
        <v>849</v>
      </c>
      <c r="AC116" t="s">
        <v>849</v>
      </c>
      <c r="AD116" t="s">
        <v>849</v>
      </c>
      <c r="AE116" t="s">
        <v>849</v>
      </c>
      <c r="AF116" t="s">
        <v>849</v>
      </c>
      <c r="AG116" t="s">
        <v>849</v>
      </c>
      <c r="AH116" t="s">
        <v>849</v>
      </c>
      <c r="AI116" t="s">
        <v>849</v>
      </c>
      <c r="AJ116" t="s">
        <v>849</v>
      </c>
      <c r="AK116" t="s">
        <v>849</v>
      </c>
      <c r="AL116" t="s">
        <v>849</v>
      </c>
      <c r="AM116" t="s">
        <v>849</v>
      </c>
      <c r="AN116" t="s">
        <v>849</v>
      </c>
      <c r="AO116" t="s">
        <v>849</v>
      </c>
      <c r="AP116" t="s">
        <v>849</v>
      </c>
      <c r="AQ116"/>
      <c r="AR116" t="s">
        <v>2163</v>
      </c>
      <c r="AS116" t="s">
        <v>2163</v>
      </c>
    </row>
    <row r="117" spans="1:45" ht="15" x14ac:dyDescent="0.25">
      <c r="A117" s="258">
        <v>208612</v>
      </c>
      <c r="B117" s="259" t="s">
        <v>61</v>
      </c>
      <c r="C117" s="260" t="s">
        <v>849</v>
      </c>
      <c r="D117" s="260" t="s">
        <v>849</v>
      </c>
      <c r="E117" s="260" t="s">
        <v>849</v>
      </c>
      <c r="F117" s="260" t="s">
        <v>849</v>
      </c>
      <c r="G117" s="260" t="s">
        <v>849</v>
      </c>
      <c r="H117" s="260" t="s">
        <v>849</v>
      </c>
      <c r="I117" s="260" t="s">
        <v>849</v>
      </c>
      <c r="J117" s="260" t="s">
        <v>849</v>
      </c>
      <c r="K117" s="260" t="s">
        <v>849</v>
      </c>
      <c r="L117" s="260" t="s">
        <v>849</v>
      </c>
      <c r="M117" s="260" t="s">
        <v>849</v>
      </c>
      <c r="N117" s="260" t="s">
        <v>849</v>
      </c>
      <c r="O117" s="260" t="s">
        <v>849</v>
      </c>
      <c r="P117" s="260" t="s">
        <v>849</v>
      </c>
      <c r="Q117" s="260" t="s">
        <v>849</v>
      </c>
      <c r="R117" s="260" t="s">
        <v>849</v>
      </c>
      <c r="S117" s="260" t="s">
        <v>849</v>
      </c>
      <c r="T117" s="260" t="s">
        <v>849</v>
      </c>
      <c r="U117" s="260" t="s">
        <v>849</v>
      </c>
      <c r="V117" s="260" t="s">
        <v>849</v>
      </c>
      <c r="W117" s="260" t="s">
        <v>849</v>
      </c>
      <c r="X117" s="260" t="s">
        <v>849</v>
      </c>
      <c r="Y117" s="260" t="s">
        <v>849</v>
      </c>
      <c r="Z117" s="260" t="s">
        <v>849</v>
      </c>
      <c r="AA117" s="260" t="s">
        <v>849</v>
      </c>
      <c r="AB117" s="260" t="s">
        <v>849</v>
      </c>
      <c r="AC117" s="260" t="s">
        <v>849</v>
      </c>
      <c r="AD117" s="260" t="s">
        <v>849</v>
      </c>
      <c r="AE117" s="260" t="s">
        <v>849</v>
      </c>
      <c r="AF117" s="260" t="s">
        <v>849</v>
      </c>
      <c r="AG117" s="260" t="s">
        <v>849</v>
      </c>
      <c r="AH117" s="260" t="s">
        <v>849</v>
      </c>
      <c r="AI117" s="260" t="s">
        <v>849</v>
      </c>
      <c r="AJ117" s="260" t="s">
        <v>849</v>
      </c>
      <c r="AK117" s="260" t="s">
        <v>849</v>
      </c>
      <c r="AL117" s="260" t="s">
        <v>849</v>
      </c>
      <c r="AM117" s="260" t="s">
        <v>849</v>
      </c>
      <c r="AN117" s="260" t="s">
        <v>849</v>
      </c>
      <c r="AO117" s="260" t="s">
        <v>849</v>
      </c>
      <c r="AP117" s="260" t="s">
        <v>849</v>
      </c>
      <c r="AQ117" s="260"/>
      <c r="AR117" t="e">
        <v>#N/A</v>
      </c>
      <c r="AS117" t="s">
        <v>2160</v>
      </c>
    </row>
    <row r="118" spans="1:45" ht="18.75" x14ac:dyDescent="0.45">
      <c r="A118" s="248">
        <v>208806</v>
      </c>
      <c r="B118" s="249" t="s">
        <v>61</v>
      </c>
      <c r="C118" t="s">
        <v>849</v>
      </c>
      <c r="D118" t="s">
        <v>849</v>
      </c>
      <c r="E118" t="s">
        <v>849</v>
      </c>
      <c r="F118" t="s">
        <v>849</v>
      </c>
      <c r="G118" t="s">
        <v>849</v>
      </c>
      <c r="H118" t="s">
        <v>849</v>
      </c>
      <c r="I118" t="s">
        <v>849</v>
      </c>
      <c r="J118" t="s">
        <v>849</v>
      </c>
      <c r="K118" t="s">
        <v>849</v>
      </c>
      <c r="L118" t="s">
        <v>849</v>
      </c>
      <c r="M118" s="250" t="s">
        <v>849</v>
      </c>
      <c r="N118" t="s">
        <v>849</v>
      </c>
      <c r="O118" t="s">
        <v>849</v>
      </c>
      <c r="P118" t="s">
        <v>849</v>
      </c>
      <c r="Q118" t="s">
        <v>849</v>
      </c>
      <c r="R118" t="s">
        <v>849</v>
      </c>
      <c r="S118" t="s">
        <v>849</v>
      </c>
      <c r="T118" t="s">
        <v>849</v>
      </c>
      <c r="U118" t="s">
        <v>849</v>
      </c>
      <c r="V118" t="s">
        <v>849</v>
      </c>
      <c r="W118" t="s">
        <v>849</v>
      </c>
      <c r="X118" s="250" t="s">
        <v>849</v>
      </c>
      <c r="Y118" t="s">
        <v>849</v>
      </c>
      <c r="Z118" t="s">
        <v>849</v>
      </c>
      <c r="AA118" t="s">
        <v>849</v>
      </c>
      <c r="AB118" t="s">
        <v>849</v>
      </c>
      <c r="AC118" t="s">
        <v>849</v>
      </c>
      <c r="AD118" t="s">
        <v>849</v>
      </c>
      <c r="AE118" t="s">
        <v>849</v>
      </c>
      <c r="AF118" t="s">
        <v>849</v>
      </c>
      <c r="AG118" t="s">
        <v>849</v>
      </c>
      <c r="AH118" t="s">
        <v>849</v>
      </c>
      <c r="AI118" t="s">
        <v>849</v>
      </c>
      <c r="AJ118" t="s">
        <v>849</v>
      </c>
      <c r="AK118" t="s">
        <v>849</v>
      </c>
      <c r="AL118" t="s">
        <v>849</v>
      </c>
      <c r="AM118" t="s">
        <v>849</v>
      </c>
      <c r="AN118" t="s">
        <v>849</v>
      </c>
      <c r="AO118" t="s">
        <v>849</v>
      </c>
      <c r="AP118" t="s">
        <v>849</v>
      </c>
      <c r="AQ118"/>
      <c r="AR118" t="s">
        <v>2165</v>
      </c>
      <c r="AS118" t="s">
        <v>2165</v>
      </c>
    </row>
    <row r="119" spans="1:45" ht="15" hidden="1" x14ac:dyDescent="0.25">
      <c r="A119" s="258">
        <v>208822</v>
      </c>
      <c r="B119" s="259" t="s">
        <v>458</v>
      </c>
      <c r="C119" s="260" t="s">
        <v>849</v>
      </c>
      <c r="D119" s="260" t="s">
        <v>849</v>
      </c>
      <c r="E119" s="260" t="s">
        <v>849</v>
      </c>
      <c r="F119" s="260" t="s">
        <v>849</v>
      </c>
      <c r="G119" s="260" t="s">
        <v>849</v>
      </c>
      <c r="H119" s="260" t="s">
        <v>849</v>
      </c>
      <c r="I119" s="260" t="s">
        <v>849</v>
      </c>
      <c r="J119" s="260" t="s">
        <v>849</v>
      </c>
      <c r="K119" s="260" t="s">
        <v>849</v>
      </c>
      <c r="L119" s="260" t="s">
        <v>849</v>
      </c>
      <c r="M119" s="260" t="s">
        <v>849</v>
      </c>
      <c r="N119" s="260" t="s">
        <v>849</v>
      </c>
      <c r="O119" s="260" t="s">
        <v>849</v>
      </c>
      <c r="P119" s="260" t="s">
        <v>849</v>
      </c>
      <c r="Q119" s="260" t="s">
        <v>849</v>
      </c>
      <c r="R119" s="260" t="s">
        <v>849</v>
      </c>
      <c r="S119" s="260" t="s">
        <v>849</v>
      </c>
      <c r="T119" s="260" t="s">
        <v>849</v>
      </c>
      <c r="U119" s="260" t="s">
        <v>849</v>
      </c>
      <c r="V119" s="260" t="s">
        <v>849</v>
      </c>
      <c r="W119" s="260" t="s">
        <v>344</v>
      </c>
      <c r="X119" s="260" t="s">
        <v>344</v>
      </c>
      <c r="Y119" s="260" t="s">
        <v>344</v>
      </c>
      <c r="Z119" s="260" t="s">
        <v>344</v>
      </c>
      <c r="AA119" s="260" t="s">
        <v>344</v>
      </c>
      <c r="AB119" s="260" t="s">
        <v>344</v>
      </c>
      <c r="AC119" s="260" t="s">
        <v>344</v>
      </c>
      <c r="AD119" s="260" t="s">
        <v>344</v>
      </c>
      <c r="AE119" s="260" t="s">
        <v>344</v>
      </c>
      <c r="AF119" s="260" t="s">
        <v>344</v>
      </c>
      <c r="AG119" s="260" t="s">
        <v>344</v>
      </c>
      <c r="AH119" s="260" t="s">
        <v>344</v>
      </c>
      <c r="AI119" s="260" t="s">
        <v>344</v>
      </c>
      <c r="AJ119" s="260" t="s">
        <v>344</v>
      </c>
      <c r="AK119" s="260" t="s">
        <v>344</v>
      </c>
      <c r="AL119" s="260" t="s">
        <v>344</v>
      </c>
      <c r="AM119" s="260" t="s">
        <v>344</v>
      </c>
      <c r="AN119" s="260" t="s">
        <v>344</v>
      </c>
      <c r="AO119" s="260" t="s">
        <v>344</v>
      </c>
      <c r="AP119" s="260" t="s">
        <v>344</v>
      </c>
      <c r="AQ119" s="260"/>
      <c r="AR119" t="e">
        <v>#N/A</v>
      </c>
      <c r="AS119" t="e">
        <v>#N/A</v>
      </c>
    </row>
    <row r="120" spans="1:45" ht="18.75" hidden="1" x14ac:dyDescent="0.45">
      <c r="A120" s="248">
        <v>208833</v>
      </c>
      <c r="B120" s="249" t="s">
        <v>609</v>
      </c>
      <c r="C120" t="s">
        <v>849</v>
      </c>
      <c r="D120" t="s">
        <v>849</v>
      </c>
      <c r="E120" t="s">
        <v>849</v>
      </c>
      <c r="F120" t="s">
        <v>849</v>
      </c>
      <c r="G120" t="s">
        <v>849</v>
      </c>
      <c r="H120" t="s">
        <v>849</v>
      </c>
      <c r="I120" t="s">
        <v>849</v>
      </c>
      <c r="J120" t="s">
        <v>849</v>
      </c>
      <c r="K120" t="s">
        <v>849</v>
      </c>
      <c r="L120" t="s">
        <v>849</v>
      </c>
      <c r="M120" s="250" t="s">
        <v>849</v>
      </c>
      <c r="N120" t="s">
        <v>849</v>
      </c>
      <c r="O120" t="s">
        <v>849</v>
      </c>
      <c r="P120" t="s">
        <v>849</v>
      </c>
      <c r="Q120" t="s">
        <v>849</v>
      </c>
      <c r="R120" t="s">
        <v>849</v>
      </c>
      <c r="S120" t="s">
        <v>849</v>
      </c>
      <c r="T120" t="s">
        <v>849</v>
      </c>
      <c r="U120" t="s">
        <v>849</v>
      </c>
      <c r="V120" t="s">
        <v>849</v>
      </c>
      <c r="W120" t="s">
        <v>849</v>
      </c>
      <c r="X120" s="250" t="s">
        <v>849</v>
      </c>
      <c r="Y120" t="s">
        <v>849</v>
      </c>
      <c r="Z120" t="s">
        <v>849</v>
      </c>
      <c r="AA120" t="s">
        <v>849</v>
      </c>
      <c r="AB120" t="s">
        <v>849</v>
      </c>
      <c r="AC120" t="s">
        <v>849</v>
      </c>
      <c r="AD120" t="s">
        <v>849</v>
      </c>
      <c r="AE120" t="s">
        <v>849</v>
      </c>
      <c r="AF120" t="s">
        <v>849</v>
      </c>
      <c r="AG120" t="s">
        <v>849</v>
      </c>
      <c r="AH120" t="s">
        <v>849</v>
      </c>
      <c r="AI120" t="s">
        <v>849</v>
      </c>
      <c r="AJ120" t="s">
        <v>849</v>
      </c>
      <c r="AK120" t="s">
        <v>849</v>
      </c>
      <c r="AL120" t="s">
        <v>849</v>
      </c>
      <c r="AM120" t="s">
        <v>849</v>
      </c>
      <c r="AN120" t="s">
        <v>849</v>
      </c>
      <c r="AO120" t="s">
        <v>849</v>
      </c>
      <c r="AP120" t="s">
        <v>849</v>
      </c>
      <c r="AQ120"/>
      <c r="AR120" t="s">
        <v>2160</v>
      </c>
      <c r="AS120" t="s">
        <v>2160</v>
      </c>
    </row>
    <row r="121" spans="1:45" ht="18.75" x14ac:dyDescent="0.45">
      <c r="A121" s="248">
        <v>208908</v>
      </c>
      <c r="B121" s="249" t="s">
        <v>61</v>
      </c>
      <c r="C121" t="s">
        <v>207</v>
      </c>
      <c r="D121" t="s">
        <v>207</v>
      </c>
      <c r="E121" t="s">
        <v>205</v>
      </c>
      <c r="F121" t="s">
        <v>206</v>
      </c>
      <c r="G121" t="s">
        <v>207</v>
      </c>
      <c r="H121" t="s">
        <v>207</v>
      </c>
      <c r="I121" t="s">
        <v>205</v>
      </c>
      <c r="J121" t="s">
        <v>205</v>
      </c>
      <c r="K121" t="s">
        <v>207</v>
      </c>
      <c r="L121" t="s">
        <v>205</v>
      </c>
      <c r="M121" s="250" t="s">
        <v>207</v>
      </c>
      <c r="N121" t="s">
        <v>205</v>
      </c>
      <c r="O121" t="s">
        <v>205</v>
      </c>
      <c r="P121" t="s">
        <v>207</v>
      </c>
      <c r="Q121" t="s">
        <v>205</v>
      </c>
      <c r="R121" t="s">
        <v>205</v>
      </c>
      <c r="S121" t="s">
        <v>205</v>
      </c>
      <c r="T121" t="s">
        <v>207</v>
      </c>
      <c r="U121" t="s">
        <v>207</v>
      </c>
      <c r="V121" t="s">
        <v>207</v>
      </c>
      <c r="W121" t="s">
        <v>207</v>
      </c>
      <c r="X121" s="250" t="s">
        <v>205</v>
      </c>
      <c r="Y121" t="s">
        <v>207</v>
      </c>
      <c r="Z121" t="s">
        <v>207</v>
      </c>
      <c r="AA121" t="s">
        <v>207</v>
      </c>
      <c r="AB121" t="s">
        <v>207</v>
      </c>
      <c r="AC121" t="s">
        <v>205</v>
      </c>
      <c r="AD121" t="s">
        <v>205</v>
      </c>
      <c r="AE121" t="s">
        <v>205</v>
      </c>
      <c r="AF121" t="s">
        <v>205</v>
      </c>
      <c r="AG121" t="s">
        <v>205</v>
      </c>
      <c r="AH121" t="s">
        <v>205</v>
      </c>
      <c r="AI121" t="s">
        <v>205</v>
      </c>
      <c r="AJ121" t="s">
        <v>205</v>
      </c>
      <c r="AK121" t="s">
        <v>205</v>
      </c>
      <c r="AL121" t="s">
        <v>205</v>
      </c>
      <c r="AM121" t="s">
        <v>205</v>
      </c>
      <c r="AN121" t="s">
        <v>205</v>
      </c>
      <c r="AO121" t="s">
        <v>205</v>
      </c>
      <c r="AP121" t="s">
        <v>205</v>
      </c>
      <c r="AQ121"/>
      <c r="AR121">
        <v>0</v>
      </c>
      <c r="AS121">
        <v>1</v>
      </c>
    </row>
    <row r="122" spans="1:45" ht="21.75" x14ac:dyDescent="0.5">
      <c r="A122" s="253">
        <v>208925</v>
      </c>
      <c r="B122" s="249" t="s">
        <v>61</v>
      </c>
      <c r="C122" t="s">
        <v>849</v>
      </c>
      <c r="D122" t="s">
        <v>849</v>
      </c>
      <c r="E122" t="s">
        <v>849</v>
      </c>
      <c r="F122" t="s">
        <v>849</v>
      </c>
      <c r="G122" t="s">
        <v>849</v>
      </c>
      <c r="H122" t="s">
        <v>849</v>
      </c>
      <c r="I122" t="s">
        <v>849</v>
      </c>
      <c r="J122" t="s">
        <v>849</v>
      </c>
      <c r="K122" t="s">
        <v>849</v>
      </c>
      <c r="L122" t="s">
        <v>849</v>
      </c>
      <c r="M122" s="250" t="s">
        <v>849</v>
      </c>
      <c r="N122" t="s">
        <v>849</v>
      </c>
      <c r="O122" t="s">
        <v>849</v>
      </c>
      <c r="P122" t="s">
        <v>849</v>
      </c>
      <c r="Q122" t="s">
        <v>849</v>
      </c>
      <c r="R122" t="s">
        <v>849</v>
      </c>
      <c r="S122" t="s">
        <v>849</v>
      </c>
      <c r="T122" t="s">
        <v>849</v>
      </c>
      <c r="U122" t="s">
        <v>849</v>
      </c>
      <c r="V122" t="s">
        <v>849</v>
      </c>
      <c r="W122" t="s">
        <v>849</v>
      </c>
      <c r="X122" s="250" t="s">
        <v>849</v>
      </c>
      <c r="Y122" t="s">
        <v>849</v>
      </c>
      <c r="Z122" t="s">
        <v>849</v>
      </c>
      <c r="AA122" t="s">
        <v>849</v>
      </c>
      <c r="AB122" t="s">
        <v>849</v>
      </c>
      <c r="AC122" t="s">
        <v>849</v>
      </c>
      <c r="AD122" t="s">
        <v>849</v>
      </c>
      <c r="AE122" t="s">
        <v>849</v>
      </c>
      <c r="AF122" t="s">
        <v>849</v>
      </c>
      <c r="AG122" t="s">
        <v>849</v>
      </c>
      <c r="AH122" t="s">
        <v>849</v>
      </c>
      <c r="AI122" t="s">
        <v>849</v>
      </c>
      <c r="AJ122" t="s">
        <v>849</v>
      </c>
      <c r="AK122" t="s">
        <v>849</v>
      </c>
      <c r="AL122" t="s">
        <v>849</v>
      </c>
      <c r="AM122" t="s">
        <v>849</v>
      </c>
      <c r="AN122" t="s">
        <v>849</v>
      </c>
      <c r="AO122" t="s">
        <v>849</v>
      </c>
      <c r="AP122" t="s">
        <v>849</v>
      </c>
      <c r="AQ122"/>
      <c r="AR122" t="s">
        <v>2164</v>
      </c>
      <c r="AS122" t="s">
        <v>2164</v>
      </c>
    </row>
    <row r="123" spans="1:45" ht="15" x14ac:dyDescent="0.25">
      <c r="A123" s="258">
        <v>208960</v>
      </c>
      <c r="B123" s="259" t="s">
        <v>61</v>
      </c>
      <c r="C123" s="260" t="s">
        <v>849</v>
      </c>
      <c r="D123" s="260" t="s">
        <v>849</v>
      </c>
      <c r="E123" s="260" t="s">
        <v>849</v>
      </c>
      <c r="F123" s="260" t="s">
        <v>849</v>
      </c>
      <c r="G123" s="260" t="s">
        <v>849</v>
      </c>
      <c r="H123" s="260" t="s">
        <v>849</v>
      </c>
      <c r="I123" s="260" t="s">
        <v>849</v>
      </c>
      <c r="J123" s="260" t="s">
        <v>849</v>
      </c>
      <c r="K123" s="260" t="s">
        <v>849</v>
      </c>
      <c r="L123" s="260" t="s">
        <v>849</v>
      </c>
      <c r="M123" s="260" t="s">
        <v>849</v>
      </c>
      <c r="N123" s="260" t="s">
        <v>849</v>
      </c>
      <c r="O123" s="260" t="s">
        <v>849</v>
      </c>
      <c r="P123" s="260" t="s">
        <v>849</v>
      </c>
      <c r="Q123" s="260" t="s">
        <v>849</v>
      </c>
      <c r="R123" s="260" t="s">
        <v>849</v>
      </c>
      <c r="S123" s="260" t="s">
        <v>849</v>
      </c>
      <c r="T123" s="260" t="s">
        <v>849</v>
      </c>
      <c r="U123" s="260" t="s">
        <v>849</v>
      </c>
      <c r="V123" s="260" t="s">
        <v>849</v>
      </c>
      <c r="W123" s="260" t="s">
        <v>849</v>
      </c>
      <c r="X123" s="260" t="s">
        <v>849</v>
      </c>
      <c r="Y123" s="260" t="s">
        <v>849</v>
      </c>
      <c r="Z123" s="260" t="s">
        <v>849</v>
      </c>
      <c r="AA123" s="260" t="s">
        <v>849</v>
      </c>
      <c r="AB123" s="260" t="s">
        <v>849</v>
      </c>
      <c r="AC123" s="260" t="s">
        <v>849</v>
      </c>
      <c r="AD123" s="260" t="s">
        <v>849</v>
      </c>
      <c r="AE123" s="260" t="s">
        <v>849</v>
      </c>
      <c r="AF123" s="260" t="s">
        <v>849</v>
      </c>
      <c r="AG123" s="260" t="s">
        <v>849</v>
      </c>
      <c r="AH123" s="260" t="s">
        <v>849</v>
      </c>
      <c r="AI123" s="260" t="s">
        <v>849</v>
      </c>
      <c r="AJ123" s="260" t="s">
        <v>849</v>
      </c>
      <c r="AK123" s="260" t="s">
        <v>849</v>
      </c>
      <c r="AL123" s="260" t="s">
        <v>849</v>
      </c>
      <c r="AM123" s="260" t="s">
        <v>849</v>
      </c>
      <c r="AN123" s="260" t="s">
        <v>849</v>
      </c>
      <c r="AO123" s="260" t="s">
        <v>849</v>
      </c>
      <c r="AP123" s="260" t="s">
        <v>849</v>
      </c>
      <c r="AQ123" s="260"/>
      <c r="AR123" t="e">
        <v>#N/A</v>
      </c>
      <c r="AS123" t="s">
        <v>2181</v>
      </c>
    </row>
    <row r="124" spans="1:45" ht="15" hidden="1" x14ac:dyDescent="0.25">
      <c r="A124" s="258">
        <v>208966</v>
      </c>
      <c r="B124" s="259" t="s">
        <v>458</v>
      </c>
      <c r="C124" s="260" t="s">
        <v>849</v>
      </c>
      <c r="D124" s="260" t="s">
        <v>849</v>
      </c>
      <c r="E124" s="260" t="s">
        <v>849</v>
      </c>
      <c r="F124" s="260" t="s">
        <v>849</v>
      </c>
      <c r="G124" s="260" t="s">
        <v>849</v>
      </c>
      <c r="H124" s="260" t="s">
        <v>849</v>
      </c>
      <c r="I124" s="260" t="s">
        <v>849</v>
      </c>
      <c r="J124" s="260" t="s">
        <v>849</v>
      </c>
      <c r="K124" s="260" t="s">
        <v>849</v>
      </c>
      <c r="L124" s="260" t="s">
        <v>849</v>
      </c>
      <c r="M124" s="260" t="s">
        <v>849</v>
      </c>
      <c r="N124" s="260" t="s">
        <v>849</v>
      </c>
      <c r="O124" s="260" t="s">
        <v>849</v>
      </c>
      <c r="P124" s="260" t="s">
        <v>849</v>
      </c>
      <c r="Q124" s="260" t="s">
        <v>849</v>
      </c>
      <c r="R124" s="260" t="s">
        <v>849</v>
      </c>
      <c r="S124" s="260" t="s">
        <v>849</v>
      </c>
      <c r="T124" s="260" t="s">
        <v>849</v>
      </c>
      <c r="U124" s="260" t="s">
        <v>849</v>
      </c>
      <c r="V124" s="260" t="s">
        <v>849</v>
      </c>
      <c r="W124" s="260" t="s">
        <v>344</v>
      </c>
      <c r="X124" s="260" t="s">
        <v>344</v>
      </c>
      <c r="Y124" s="260" t="s">
        <v>344</v>
      </c>
      <c r="Z124" s="260" t="s">
        <v>344</v>
      </c>
      <c r="AA124" s="260" t="s">
        <v>344</v>
      </c>
      <c r="AB124" s="260" t="s">
        <v>344</v>
      </c>
      <c r="AC124" s="260" t="s">
        <v>344</v>
      </c>
      <c r="AD124" s="260" t="s">
        <v>344</v>
      </c>
      <c r="AE124" s="260" t="s">
        <v>344</v>
      </c>
      <c r="AF124" s="260" t="s">
        <v>344</v>
      </c>
      <c r="AG124" s="260" t="s">
        <v>344</v>
      </c>
      <c r="AH124" s="260" t="s">
        <v>344</v>
      </c>
      <c r="AI124" s="260" t="s">
        <v>344</v>
      </c>
      <c r="AJ124" s="260" t="s">
        <v>344</v>
      </c>
      <c r="AK124" s="260" t="s">
        <v>344</v>
      </c>
      <c r="AL124" s="260" t="s">
        <v>344</v>
      </c>
      <c r="AM124" s="260" t="s">
        <v>344</v>
      </c>
      <c r="AN124" s="260" t="s">
        <v>344</v>
      </c>
      <c r="AO124" s="260" t="s">
        <v>344</v>
      </c>
      <c r="AP124" s="260" t="s">
        <v>344</v>
      </c>
      <c r="AQ124" s="260"/>
      <c r="AR124" t="e">
        <v>#N/A</v>
      </c>
      <c r="AS124" t="s">
        <v>2181</v>
      </c>
    </row>
    <row r="125" spans="1:45" ht="15" hidden="1" x14ac:dyDescent="0.25">
      <c r="A125" s="258">
        <v>208967</v>
      </c>
      <c r="B125" s="259" t="s">
        <v>456</v>
      </c>
      <c r="C125" s="260" t="s">
        <v>849</v>
      </c>
      <c r="D125" s="260" t="s">
        <v>849</v>
      </c>
      <c r="E125" s="260" t="s">
        <v>849</v>
      </c>
      <c r="F125" s="260" t="s">
        <v>849</v>
      </c>
      <c r="G125" s="260" t="s">
        <v>849</v>
      </c>
      <c r="H125" s="260" t="s">
        <v>849</v>
      </c>
      <c r="I125" s="260" t="s">
        <v>849</v>
      </c>
      <c r="J125" s="260" t="s">
        <v>849</v>
      </c>
      <c r="K125" s="260" t="s">
        <v>849</v>
      </c>
      <c r="L125" s="260" t="s">
        <v>849</v>
      </c>
      <c r="M125" s="260" t="s">
        <v>849</v>
      </c>
      <c r="N125" s="260" t="s">
        <v>849</v>
      </c>
      <c r="O125" s="260" t="s">
        <v>849</v>
      </c>
      <c r="P125" s="260" t="s">
        <v>849</v>
      </c>
      <c r="Q125" s="260" t="s">
        <v>849</v>
      </c>
      <c r="R125" s="260" t="s">
        <v>849</v>
      </c>
      <c r="S125" s="260" t="s">
        <v>849</v>
      </c>
      <c r="T125" s="260" t="s">
        <v>849</v>
      </c>
      <c r="U125" s="260" t="s">
        <v>849</v>
      </c>
      <c r="V125" s="260" t="s">
        <v>849</v>
      </c>
      <c r="W125" s="260" t="s">
        <v>849</v>
      </c>
      <c r="X125" s="260" t="s">
        <v>849</v>
      </c>
      <c r="Y125" s="260" t="s">
        <v>849</v>
      </c>
      <c r="Z125" s="260" t="s">
        <v>849</v>
      </c>
      <c r="AA125" s="260" t="s">
        <v>849</v>
      </c>
      <c r="AB125" s="260" t="s">
        <v>849</v>
      </c>
      <c r="AC125" s="260" t="s">
        <v>849</v>
      </c>
      <c r="AD125" s="260" t="s">
        <v>849</v>
      </c>
      <c r="AE125" s="260" t="s">
        <v>849</v>
      </c>
      <c r="AF125" s="260" t="s">
        <v>849</v>
      </c>
      <c r="AG125" s="260" t="s">
        <v>344</v>
      </c>
      <c r="AH125" s="260" t="s">
        <v>344</v>
      </c>
      <c r="AI125" s="260" t="s">
        <v>344</v>
      </c>
      <c r="AJ125" s="260" t="s">
        <v>344</v>
      </c>
      <c r="AK125" s="260" t="s">
        <v>344</v>
      </c>
      <c r="AL125" s="260" t="s">
        <v>344</v>
      </c>
      <c r="AM125" s="260" t="s">
        <v>344</v>
      </c>
      <c r="AN125" s="260" t="s">
        <v>344</v>
      </c>
      <c r="AO125" s="260" t="s">
        <v>344</v>
      </c>
      <c r="AP125" s="260" t="s">
        <v>344</v>
      </c>
      <c r="AQ125" s="260"/>
      <c r="AR125" t="e">
        <v>#N/A</v>
      </c>
      <c r="AS125">
        <v>1</v>
      </c>
    </row>
    <row r="126" spans="1:45" ht="18.75" hidden="1" x14ac:dyDescent="0.45">
      <c r="A126" s="248">
        <v>209077</v>
      </c>
      <c r="B126" s="249" t="s">
        <v>609</v>
      </c>
      <c r="C126" t="s">
        <v>849</v>
      </c>
      <c r="D126" t="s">
        <v>849</v>
      </c>
      <c r="E126" t="s">
        <v>849</v>
      </c>
      <c r="F126" t="s">
        <v>849</v>
      </c>
      <c r="G126" t="s">
        <v>849</v>
      </c>
      <c r="H126" t="s">
        <v>849</v>
      </c>
      <c r="I126" t="s">
        <v>849</v>
      </c>
      <c r="J126" t="s">
        <v>849</v>
      </c>
      <c r="K126" t="s">
        <v>849</v>
      </c>
      <c r="L126" t="s">
        <v>849</v>
      </c>
      <c r="M126" s="250" t="s">
        <v>849</v>
      </c>
      <c r="N126" t="s">
        <v>849</v>
      </c>
      <c r="O126" t="s">
        <v>849</v>
      </c>
      <c r="P126" t="s">
        <v>849</v>
      </c>
      <c r="Q126" t="s">
        <v>849</v>
      </c>
      <c r="R126" t="s">
        <v>849</v>
      </c>
      <c r="S126" t="s">
        <v>849</v>
      </c>
      <c r="T126" t="s">
        <v>849</v>
      </c>
      <c r="U126" t="s">
        <v>849</v>
      </c>
      <c r="V126" t="s">
        <v>849</v>
      </c>
      <c r="W126" t="s">
        <v>849</v>
      </c>
      <c r="X126" s="250" t="s">
        <v>849</v>
      </c>
      <c r="Y126" t="s">
        <v>849</v>
      </c>
      <c r="Z126" t="s">
        <v>849</v>
      </c>
      <c r="AA126" t="s">
        <v>849</v>
      </c>
      <c r="AB126" t="s">
        <v>849</v>
      </c>
      <c r="AC126" t="s">
        <v>849</v>
      </c>
      <c r="AD126" t="s">
        <v>849</v>
      </c>
      <c r="AE126" t="s">
        <v>849</v>
      </c>
      <c r="AF126" t="s">
        <v>849</v>
      </c>
      <c r="AG126" t="s">
        <v>344</v>
      </c>
      <c r="AH126" t="s">
        <v>344</v>
      </c>
      <c r="AI126" t="s">
        <v>344</v>
      </c>
      <c r="AJ126" t="s">
        <v>344</v>
      </c>
      <c r="AK126" t="s">
        <v>344</v>
      </c>
      <c r="AL126" t="s">
        <v>344</v>
      </c>
      <c r="AM126" t="s">
        <v>344</v>
      </c>
      <c r="AN126" t="s">
        <v>344</v>
      </c>
      <c r="AO126" t="s">
        <v>344</v>
      </c>
      <c r="AP126" t="s">
        <v>344</v>
      </c>
      <c r="AQ126"/>
      <c r="AR126" t="s">
        <v>2166</v>
      </c>
      <c r="AS126" t="s">
        <v>2166</v>
      </c>
    </row>
    <row r="127" spans="1:45" ht="15" hidden="1" x14ac:dyDescent="0.25">
      <c r="A127" s="258">
        <v>209099</v>
      </c>
      <c r="B127" s="259" t="s">
        <v>458</v>
      </c>
      <c r="C127" s="260" t="s">
        <v>205</v>
      </c>
      <c r="D127" s="260" t="s">
        <v>207</v>
      </c>
      <c r="E127" s="260" t="s">
        <v>205</v>
      </c>
      <c r="F127" s="260" t="s">
        <v>205</v>
      </c>
      <c r="G127" s="260" t="s">
        <v>207</v>
      </c>
      <c r="H127" s="260" t="s">
        <v>206</v>
      </c>
      <c r="I127" s="260" t="s">
        <v>207</v>
      </c>
      <c r="J127" s="260" t="s">
        <v>206</v>
      </c>
      <c r="K127" s="260" t="s">
        <v>207</v>
      </c>
      <c r="L127" s="260" t="s">
        <v>207</v>
      </c>
      <c r="M127" s="260" t="s">
        <v>206</v>
      </c>
      <c r="N127" s="260" t="s">
        <v>206</v>
      </c>
      <c r="O127" s="260" t="s">
        <v>206</v>
      </c>
      <c r="P127" s="260" t="s">
        <v>206</v>
      </c>
      <c r="Q127" s="260" t="s">
        <v>207</v>
      </c>
      <c r="R127" s="260" t="s">
        <v>206</v>
      </c>
      <c r="S127" s="260" t="s">
        <v>206</v>
      </c>
      <c r="T127" s="260" t="s">
        <v>206</v>
      </c>
      <c r="U127" s="260" t="s">
        <v>206</v>
      </c>
      <c r="V127" s="260" t="s">
        <v>207</v>
      </c>
      <c r="W127" s="260" t="s">
        <v>344</v>
      </c>
      <c r="X127" s="260" t="s">
        <v>344</v>
      </c>
      <c r="Y127" s="260" t="s">
        <v>344</v>
      </c>
      <c r="Z127" s="260" t="s">
        <v>344</v>
      </c>
      <c r="AA127" s="260" t="s">
        <v>344</v>
      </c>
      <c r="AB127" s="260" t="s">
        <v>344</v>
      </c>
      <c r="AC127" s="260" t="s">
        <v>344</v>
      </c>
      <c r="AD127" s="260" t="s">
        <v>344</v>
      </c>
      <c r="AE127" s="260" t="s">
        <v>344</v>
      </c>
      <c r="AF127" s="260" t="s">
        <v>344</v>
      </c>
      <c r="AG127" s="260" t="s">
        <v>344</v>
      </c>
      <c r="AH127" s="260" t="s">
        <v>344</v>
      </c>
      <c r="AI127" s="260" t="s">
        <v>344</v>
      </c>
      <c r="AJ127" s="260" t="s">
        <v>344</v>
      </c>
      <c r="AK127" s="260" t="s">
        <v>344</v>
      </c>
      <c r="AL127" s="260" t="s">
        <v>344</v>
      </c>
      <c r="AM127" s="260" t="s">
        <v>344</v>
      </c>
      <c r="AN127" s="260" t="s">
        <v>344</v>
      </c>
      <c r="AO127" s="260" t="s">
        <v>344</v>
      </c>
      <c r="AP127" s="260" t="s">
        <v>344</v>
      </c>
      <c r="AQ127" s="260"/>
      <c r="AR127" t="e">
        <v>#N/A</v>
      </c>
      <c r="AS127">
        <v>1</v>
      </c>
    </row>
    <row r="128" spans="1:45" ht="18.75" hidden="1" x14ac:dyDescent="0.45">
      <c r="A128" s="252">
        <v>209130</v>
      </c>
      <c r="B128" s="249" t="s">
        <v>609</v>
      </c>
      <c r="C128" t="s">
        <v>849</v>
      </c>
      <c r="D128" t="s">
        <v>849</v>
      </c>
      <c r="E128" t="s">
        <v>849</v>
      </c>
      <c r="F128" t="s">
        <v>849</v>
      </c>
      <c r="G128" t="s">
        <v>849</v>
      </c>
      <c r="H128" t="s">
        <v>849</v>
      </c>
      <c r="I128" t="s">
        <v>849</v>
      </c>
      <c r="J128" t="s">
        <v>849</v>
      </c>
      <c r="K128" t="s">
        <v>849</v>
      </c>
      <c r="L128" t="s">
        <v>849</v>
      </c>
      <c r="M128" s="250" t="s">
        <v>849</v>
      </c>
      <c r="N128" t="s">
        <v>849</v>
      </c>
      <c r="O128" t="s">
        <v>849</v>
      </c>
      <c r="P128" t="s">
        <v>849</v>
      </c>
      <c r="Q128" t="s">
        <v>849</v>
      </c>
      <c r="R128" t="s">
        <v>849</v>
      </c>
      <c r="S128" t="s">
        <v>849</v>
      </c>
      <c r="T128" t="s">
        <v>849</v>
      </c>
      <c r="U128" t="s">
        <v>849</v>
      </c>
      <c r="V128" t="s">
        <v>849</v>
      </c>
      <c r="W128" t="s">
        <v>849</v>
      </c>
      <c r="X128" s="250" t="s">
        <v>849</v>
      </c>
      <c r="Y128" t="s">
        <v>849</v>
      </c>
      <c r="Z128" t="s">
        <v>849</v>
      </c>
      <c r="AA128" t="s">
        <v>849</v>
      </c>
      <c r="AB128" t="s">
        <v>849</v>
      </c>
      <c r="AC128" t="s">
        <v>849</v>
      </c>
      <c r="AD128" t="s">
        <v>849</v>
      </c>
      <c r="AE128" t="s">
        <v>849</v>
      </c>
      <c r="AF128" t="s">
        <v>849</v>
      </c>
      <c r="AG128" t="s">
        <v>344</v>
      </c>
      <c r="AH128" t="s">
        <v>344</v>
      </c>
      <c r="AI128" t="s">
        <v>344</v>
      </c>
      <c r="AJ128" t="s">
        <v>344</v>
      </c>
      <c r="AK128" t="s">
        <v>344</v>
      </c>
      <c r="AL128" t="s">
        <v>344</v>
      </c>
      <c r="AM128" t="s">
        <v>344</v>
      </c>
      <c r="AN128" t="s">
        <v>344</v>
      </c>
      <c r="AO128" t="s">
        <v>344</v>
      </c>
      <c r="AP128" t="s">
        <v>344</v>
      </c>
      <c r="AQ128"/>
      <c r="AR128" t="s">
        <v>2166</v>
      </c>
      <c r="AS128" t="s">
        <v>2166</v>
      </c>
    </row>
    <row r="129" spans="1:45" ht="18.75" x14ac:dyDescent="0.45">
      <c r="A129" s="248">
        <v>209156</v>
      </c>
      <c r="B129" s="249" t="s">
        <v>61</v>
      </c>
      <c r="C129" t="s">
        <v>207</v>
      </c>
      <c r="D129" t="s">
        <v>207</v>
      </c>
      <c r="E129" t="s">
        <v>207</v>
      </c>
      <c r="F129" t="s">
        <v>207</v>
      </c>
      <c r="G129" t="s">
        <v>207</v>
      </c>
      <c r="H129" t="s">
        <v>207</v>
      </c>
      <c r="I129" t="s">
        <v>207</v>
      </c>
      <c r="J129" t="s">
        <v>207</v>
      </c>
      <c r="K129" t="s">
        <v>205</v>
      </c>
      <c r="L129" t="s">
        <v>207</v>
      </c>
      <c r="M129" s="250" t="s">
        <v>205</v>
      </c>
      <c r="N129" t="s">
        <v>207</v>
      </c>
      <c r="O129" t="s">
        <v>205</v>
      </c>
      <c r="P129" t="s">
        <v>207</v>
      </c>
      <c r="Q129" t="s">
        <v>205</v>
      </c>
      <c r="R129" t="s">
        <v>205</v>
      </c>
      <c r="S129" t="s">
        <v>205</v>
      </c>
      <c r="T129" t="s">
        <v>207</v>
      </c>
      <c r="U129" t="s">
        <v>207</v>
      </c>
      <c r="V129" t="s">
        <v>205</v>
      </c>
      <c r="W129" t="s">
        <v>207</v>
      </c>
      <c r="X129" s="250" t="s">
        <v>205</v>
      </c>
      <c r="Y129" t="s">
        <v>207</v>
      </c>
      <c r="Z129" t="s">
        <v>205</v>
      </c>
      <c r="AA129" t="s">
        <v>207</v>
      </c>
      <c r="AB129" t="s">
        <v>205</v>
      </c>
      <c r="AC129" t="s">
        <v>205</v>
      </c>
      <c r="AD129" t="s">
        <v>205</v>
      </c>
      <c r="AE129" t="s">
        <v>205</v>
      </c>
      <c r="AF129" t="s">
        <v>205</v>
      </c>
      <c r="AG129" t="s">
        <v>206</v>
      </c>
      <c r="AH129" t="s">
        <v>207</v>
      </c>
      <c r="AI129" t="s">
        <v>205</v>
      </c>
      <c r="AJ129" t="s">
        <v>206</v>
      </c>
      <c r="AK129" t="s">
        <v>207</v>
      </c>
      <c r="AL129" t="s">
        <v>207</v>
      </c>
      <c r="AM129" t="s">
        <v>207</v>
      </c>
      <c r="AN129" t="s">
        <v>205</v>
      </c>
      <c r="AO129" t="s">
        <v>206</v>
      </c>
      <c r="AP129" t="s">
        <v>207</v>
      </c>
      <c r="AQ129"/>
      <c r="AR129">
        <v>0</v>
      </c>
      <c r="AS129">
        <v>2</v>
      </c>
    </row>
    <row r="130" spans="1:45" ht="15" x14ac:dyDescent="0.25">
      <c r="A130" s="258">
        <v>209158</v>
      </c>
      <c r="B130" s="259" t="s">
        <v>61</v>
      </c>
      <c r="C130" s="260" t="s">
        <v>849</v>
      </c>
      <c r="D130" s="260" t="s">
        <v>849</v>
      </c>
      <c r="E130" s="260" t="s">
        <v>849</v>
      </c>
      <c r="F130" s="260" t="s">
        <v>849</v>
      </c>
      <c r="G130" s="260" t="s">
        <v>849</v>
      </c>
      <c r="H130" s="260" t="s">
        <v>849</v>
      </c>
      <c r="I130" s="260" t="s">
        <v>849</v>
      </c>
      <c r="J130" s="260" t="s">
        <v>849</v>
      </c>
      <c r="K130" s="260" t="s">
        <v>849</v>
      </c>
      <c r="L130" s="260" t="s">
        <v>849</v>
      </c>
      <c r="M130" s="260" t="s">
        <v>849</v>
      </c>
      <c r="N130" s="260" t="s">
        <v>849</v>
      </c>
      <c r="O130" s="260" t="s">
        <v>849</v>
      </c>
      <c r="P130" s="260" t="s">
        <v>849</v>
      </c>
      <c r="Q130" s="260" t="s">
        <v>849</v>
      </c>
      <c r="R130" s="260" t="s">
        <v>849</v>
      </c>
      <c r="S130" s="260" t="s">
        <v>849</v>
      </c>
      <c r="T130" s="260" t="s">
        <v>849</v>
      </c>
      <c r="U130" s="260" t="s">
        <v>849</v>
      </c>
      <c r="V130" s="260" t="s">
        <v>849</v>
      </c>
      <c r="W130" s="260" t="s">
        <v>849</v>
      </c>
      <c r="X130" s="260" t="s">
        <v>849</v>
      </c>
      <c r="Y130" s="260" t="s">
        <v>849</v>
      </c>
      <c r="Z130" s="260" t="s">
        <v>849</v>
      </c>
      <c r="AA130" s="260" t="s">
        <v>849</v>
      </c>
      <c r="AB130" s="260" t="s">
        <v>849</v>
      </c>
      <c r="AC130" s="260" t="s">
        <v>849</v>
      </c>
      <c r="AD130" s="260" t="s">
        <v>849</v>
      </c>
      <c r="AE130" s="260" t="s">
        <v>849</v>
      </c>
      <c r="AF130" s="260" t="s">
        <v>849</v>
      </c>
      <c r="AG130" s="260" t="s">
        <v>849</v>
      </c>
      <c r="AH130" s="260" t="s">
        <v>849</v>
      </c>
      <c r="AI130" s="260" t="s">
        <v>849</v>
      </c>
      <c r="AJ130" s="260" t="s">
        <v>849</v>
      </c>
      <c r="AK130" s="260" t="s">
        <v>849</v>
      </c>
      <c r="AL130" s="260" t="s">
        <v>849</v>
      </c>
      <c r="AM130" s="260" t="s">
        <v>849</v>
      </c>
      <c r="AN130" s="260" t="s">
        <v>849</v>
      </c>
      <c r="AO130" s="260" t="s">
        <v>849</v>
      </c>
      <c r="AP130" s="260" t="s">
        <v>849</v>
      </c>
      <c r="AQ130" s="260"/>
      <c r="AR130" t="e">
        <v>#N/A</v>
      </c>
      <c r="AS130">
        <v>1</v>
      </c>
    </row>
    <row r="131" spans="1:45" ht="18.75" x14ac:dyDescent="0.45">
      <c r="A131" s="248">
        <v>209173</v>
      </c>
      <c r="B131" s="249" t="s">
        <v>61</v>
      </c>
      <c r="C131" t="s">
        <v>849</v>
      </c>
      <c r="D131" t="s">
        <v>849</v>
      </c>
      <c r="E131" t="s">
        <v>849</v>
      </c>
      <c r="F131" t="s">
        <v>849</v>
      </c>
      <c r="G131" t="s">
        <v>849</v>
      </c>
      <c r="H131" t="s">
        <v>849</v>
      </c>
      <c r="I131" t="s">
        <v>849</v>
      </c>
      <c r="J131" t="s">
        <v>849</v>
      </c>
      <c r="K131" t="s">
        <v>849</v>
      </c>
      <c r="L131" t="s">
        <v>849</v>
      </c>
      <c r="M131" s="250" t="s">
        <v>849</v>
      </c>
      <c r="N131" t="s">
        <v>849</v>
      </c>
      <c r="O131" t="s">
        <v>849</v>
      </c>
      <c r="P131" t="s">
        <v>849</v>
      </c>
      <c r="Q131" t="s">
        <v>849</v>
      </c>
      <c r="R131" t="s">
        <v>849</v>
      </c>
      <c r="S131" t="s">
        <v>849</v>
      </c>
      <c r="T131" t="s">
        <v>849</v>
      </c>
      <c r="U131" t="s">
        <v>849</v>
      </c>
      <c r="V131" t="s">
        <v>849</v>
      </c>
      <c r="W131" t="s">
        <v>849</v>
      </c>
      <c r="X131" s="250" t="s">
        <v>849</v>
      </c>
      <c r="Y131" t="s">
        <v>849</v>
      </c>
      <c r="Z131" t="s">
        <v>849</v>
      </c>
      <c r="AA131" t="s">
        <v>849</v>
      </c>
      <c r="AB131" t="s">
        <v>849</v>
      </c>
      <c r="AC131" t="s">
        <v>849</v>
      </c>
      <c r="AD131" t="s">
        <v>849</v>
      </c>
      <c r="AE131" t="s">
        <v>849</v>
      </c>
      <c r="AF131" t="s">
        <v>849</v>
      </c>
      <c r="AG131" t="s">
        <v>849</v>
      </c>
      <c r="AH131" t="s">
        <v>849</v>
      </c>
      <c r="AI131" t="s">
        <v>849</v>
      </c>
      <c r="AJ131" t="s">
        <v>849</v>
      </c>
      <c r="AK131" t="s">
        <v>849</v>
      </c>
      <c r="AL131" t="s">
        <v>849</v>
      </c>
      <c r="AM131" t="s">
        <v>849</v>
      </c>
      <c r="AN131" t="s">
        <v>849</v>
      </c>
      <c r="AO131" t="s">
        <v>849</v>
      </c>
      <c r="AP131" t="s">
        <v>849</v>
      </c>
      <c r="AQ131"/>
      <c r="AR131" t="s">
        <v>2163</v>
      </c>
      <c r="AS131" t="s">
        <v>2163</v>
      </c>
    </row>
    <row r="132" spans="1:45" ht="18.75" hidden="1" x14ac:dyDescent="0.45">
      <c r="A132" s="248">
        <v>209179</v>
      </c>
      <c r="B132" s="249" t="s">
        <v>456</v>
      </c>
      <c r="C132" t="s">
        <v>849</v>
      </c>
      <c r="D132" t="s">
        <v>849</v>
      </c>
      <c r="E132" t="s">
        <v>849</v>
      </c>
      <c r="F132" t="s">
        <v>849</v>
      </c>
      <c r="G132" t="s">
        <v>849</v>
      </c>
      <c r="H132" t="s">
        <v>849</v>
      </c>
      <c r="I132" t="s">
        <v>849</v>
      </c>
      <c r="J132" t="s">
        <v>849</v>
      </c>
      <c r="K132" t="s">
        <v>849</v>
      </c>
      <c r="L132" t="s">
        <v>849</v>
      </c>
      <c r="M132" s="250" t="s">
        <v>849</v>
      </c>
      <c r="N132" t="s">
        <v>849</v>
      </c>
      <c r="O132" t="s">
        <v>849</v>
      </c>
      <c r="P132" t="s">
        <v>849</v>
      </c>
      <c r="Q132" t="s">
        <v>849</v>
      </c>
      <c r="R132" t="s">
        <v>849</v>
      </c>
      <c r="S132" t="s">
        <v>849</v>
      </c>
      <c r="T132" t="s">
        <v>849</v>
      </c>
      <c r="U132" t="s">
        <v>849</v>
      </c>
      <c r="V132" t="s">
        <v>849</v>
      </c>
      <c r="W132" t="s">
        <v>849</v>
      </c>
      <c r="X132" s="250" t="s">
        <v>849</v>
      </c>
      <c r="Y132" t="s">
        <v>849</v>
      </c>
      <c r="Z132" t="s">
        <v>849</v>
      </c>
      <c r="AA132" t="s">
        <v>849</v>
      </c>
      <c r="AB132" t="s">
        <v>849</v>
      </c>
      <c r="AC132" t="s">
        <v>849</v>
      </c>
      <c r="AD132" t="s">
        <v>849</v>
      </c>
      <c r="AE132" t="s">
        <v>849</v>
      </c>
      <c r="AF132" t="s">
        <v>849</v>
      </c>
      <c r="AG132" t="s">
        <v>344</v>
      </c>
      <c r="AH132" t="s">
        <v>344</v>
      </c>
      <c r="AI132" t="s">
        <v>344</v>
      </c>
      <c r="AJ132" t="s">
        <v>344</v>
      </c>
      <c r="AK132" t="s">
        <v>344</v>
      </c>
      <c r="AL132" t="s">
        <v>344</v>
      </c>
      <c r="AM132" t="s">
        <v>344</v>
      </c>
      <c r="AN132" t="s">
        <v>344</v>
      </c>
      <c r="AO132" t="s">
        <v>344</v>
      </c>
      <c r="AP132" t="s">
        <v>344</v>
      </c>
      <c r="AQ132"/>
      <c r="AR132">
        <v>0</v>
      </c>
      <c r="AS132" t="s">
        <v>2185</v>
      </c>
    </row>
    <row r="133" spans="1:45" ht="33" x14ac:dyDescent="0.45">
      <c r="A133" s="248">
        <v>209186</v>
      </c>
      <c r="B133" s="249" t="s">
        <v>67</v>
      </c>
      <c r="C133" t="s">
        <v>849</v>
      </c>
      <c r="D133" t="s">
        <v>849</v>
      </c>
      <c r="E133" t="s">
        <v>849</v>
      </c>
      <c r="F133" t="s">
        <v>849</v>
      </c>
      <c r="G133" t="s">
        <v>849</v>
      </c>
      <c r="H133" t="s">
        <v>849</v>
      </c>
      <c r="I133" t="s">
        <v>849</v>
      </c>
      <c r="J133" t="s">
        <v>849</v>
      </c>
      <c r="K133" t="s">
        <v>849</v>
      </c>
      <c r="L133" t="s">
        <v>849</v>
      </c>
      <c r="M133" s="250" t="s">
        <v>849</v>
      </c>
      <c r="N133" t="s">
        <v>849</v>
      </c>
      <c r="O133" t="s">
        <v>849</v>
      </c>
      <c r="P133" t="s">
        <v>849</v>
      </c>
      <c r="Q133" t="s">
        <v>849</v>
      </c>
      <c r="R133" t="s">
        <v>849</v>
      </c>
      <c r="S133" t="s">
        <v>849</v>
      </c>
      <c r="T133" t="s">
        <v>849</v>
      </c>
      <c r="U133" t="s">
        <v>849</v>
      </c>
      <c r="V133" t="s">
        <v>849</v>
      </c>
      <c r="W133" t="s">
        <v>849</v>
      </c>
      <c r="X133" s="250" t="s">
        <v>849</v>
      </c>
      <c r="Y133" t="s">
        <v>849</v>
      </c>
      <c r="Z133" t="s">
        <v>849</v>
      </c>
      <c r="AA133" t="s">
        <v>849</v>
      </c>
      <c r="AB133" t="s">
        <v>849</v>
      </c>
      <c r="AC133" t="s">
        <v>849</v>
      </c>
      <c r="AD133" t="s">
        <v>849</v>
      </c>
      <c r="AE133" t="s">
        <v>849</v>
      </c>
      <c r="AF133" t="s">
        <v>849</v>
      </c>
      <c r="AG133" t="s">
        <v>849</v>
      </c>
      <c r="AH133" t="s">
        <v>849</v>
      </c>
      <c r="AI133" t="s">
        <v>849</v>
      </c>
      <c r="AJ133" t="s">
        <v>849</v>
      </c>
      <c r="AK133" t="s">
        <v>849</v>
      </c>
      <c r="AL133" t="s">
        <v>344</v>
      </c>
      <c r="AM133" t="s">
        <v>344</v>
      </c>
      <c r="AN133" t="s">
        <v>344</v>
      </c>
      <c r="AO133" t="s">
        <v>344</v>
      </c>
      <c r="AP133" t="s">
        <v>344</v>
      </c>
      <c r="AQ133"/>
      <c r="AR133">
        <v>0</v>
      </c>
      <c r="AS133" t="s">
        <v>2187</v>
      </c>
    </row>
    <row r="134" spans="1:45" ht="18.75" x14ac:dyDescent="0.45">
      <c r="A134" s="248">
        <v>209187</v>
      </c>
      <c r="B134" s="249" t="s">
        <v>61</v>
      </c>
      <c r="C134" t="s">
        <v>849</v>
      </c>
      <c r="D134" t="s">
        <v>849</v>
      </c>
      <c r="E134" t="s">
        <v>849</v>
      </c>
      <c r="F134" t="s">
        <v>849</v>
      </c>
      <c r="G134" t="s">
        <v>849</v>
      </c>
      <c r="H134" t="s">
        <v>849</v>
      </c>
      <c r="I134" t="s">
        <v>849</v>
      </c>
      <c r="J134" t="s">
        <v>849</v>
      </c>
      <c r="K134" t="s">
        <v>849</v>
      </c>
      <c r="L134" t="s">
        <v>849</v>
      </c>
      <c r="M134" s="250" t="s">
        <v>849</v>
      </c>
      <c r="N134" t="s">
        <v>849</v>
      </c>
      <c r="O134" t="s">
        <v>849</v>
      </c>
      <c r="P134" t="s">
        <v>849</v>
      </c>
      <c r="Q134" t="s">
        <v>849</v>
      </c>
      <c r="R134" t="s">
        <v>849</v>
      </c>
      <c r="S134" t="s">
        <v>849</v>
      </c>
      <c r="T134" t="s">
        <v>849</v>
      </c>
      <c r="U134" t="s">
        <v>849</v>
      </c>
      <c r="V134" t="s">
        <v>849</v>
      </c>
      <c r="W134" t="s">
        <v>849</v>
      </c>
      <c r="X134" s="250" t="s">
        <v>849</v>
      </c>
      <c r="Y134" t="s">
        <v>849</v>
      </c>
      <c r="Z134" t="s">
        <v>849</v>
      </c>
      <c r="AA134" t="s">
        <v>849</v>
      </c>
      <c r="AB134" t="s">
        <v>849</v>
      </c>
      <c r="AC134" t="s">
        <v>849</v>
      </c>
      <c r="AD134" t="s">
        <v>849</v>
      </c>
      <c r="AE134" t="s">
        <v>849</v>
      </c>
      <c r="AF134" t="s">
        <v>849</v>
      </c>
      <c r="AG134" t="s">
        <v>849</v>
      </c>
      <c r="AH134" t="s">
        <v>849</v>
      </c>
      <c r="AI134" t="s">
        <v>849</v>
      </c>
      <c r="AJ134" t="s">
        <v>849</v>
      </c>
      <c r="AK134" t="s">
        <v>849</v>
      </c>
      <c r="AL134" t="s">
        <v>849</v>
      </c>
      <c r="AM134" t="s">
        <v>849</v>
      </c>
      <c r="AN134" t="s">
        <v>849</v>
      </c>
      <c r="AO134" t="s">
        <v>849</v>
      </c>
      <c r="AP134" t="s">
        <v>849</v>
      </c>
      <c r="AQ134"/>
      <c r="AR134" t="s">
        <v>2169</v>
      </c>
      <c r="AS134" t="s">
        <v>2169</v>
      </c>
    </row>
    <row r="135" spans="1:45" ht="18.75" hidden="1" x14ac:dyDescent="0.45">
      <c r="A135" s="248">
        <v>209233</v>
      </c>
      <c r="B135" s="249" t="e">
        <v>#N/A</v>
      </c>
      <c r="C135" t="s">
        <v>849</v>
      </c>
      <c r="D135" t="s">
        <v>849</v>
      </c>
      <c r="E135" t="s">
        <v>849</v>
      </c>
      <c r="F135" t="s">
        <v>849</v>
      </c>
      <c r="G135" t="s">
        <v>849</v>
      </c>
      <c r="H135" t="s">
        <v>849</v>
      </c>
      <c r="I135" t="s">
        <v>849</v>
      </c>
      <c r="J135" t="s">
        <v>849</v>
      </c>
      <c r="K135" t="s">
        <v>849</v>
      </c>
      <c r="L135" t="s">
        <v>849</v>
      </c>
      <c r="M135" s="250" t="s">
        <v>849</v>
      </c>
      <c r="N135" t="s">
        <v>849</v>
      </c>
      <c r="O135" t="s">
        <v>849</v>
      </c>
      <c r="P135" t="s">
        <v>849</v>
      </c>
      <c r="Q135" t="s">
        <v>849</v>
      </c>
      <c r="R135" t="s">
        <v>849</v>
      </c>
      <c r="S135" t="s">
        <v>849</v>
      </c>
      <c r="T135" t="s">
        <v>849</v>
      </c>
      <c r="U135" t="s">
        <v>849</v>
      </c>
      <c r="V135" t="s">
        <v>849</v>
      </c>
      <c r="W135" t="s">
        <v>849</v>
      </c>
      <c r="X135" s="250" t="s">
        <v>849</v>
      </c>
      <c r="Y135" t="s">
        <v>849</v>
      </c>
      <c r="Z135" t="s">
        <v>849</v>
      </c>
      <c r="AA135" t="s">
        <v>849</v>
      </c>
      <c r="AB135" t="s">
        <v>849</v>
      </c>
      <c r="AC135" t="s">
        <v>849</v>
      </c>
      <c r="AD135" t="s">
        <v>849</v>
      </c>
      <c r="AE135" t="s">
        <v>849</v>
      </c>
      <c r="AF135" t="s">
        <v>849</v>
      </c>
      <c r="AG135" t="s">
        <v>849</v>
      </c>
      <c r="AH135" t="s">
        <v>849</v>
      </c>
      <c r="AI135" t="s">
        <v>849</v>
      </c>
      <c r="AJ135" t="s">
        <v>849</v>
      </c>
      <c r="AK135" t="s">
        <v>849</v>
      </c>
      <c r="AL135" t="s">
        <v>849</v>
      </c>
      <c r="AM135" t="s">
        <v>849</v>
      </c>
      <c r="AN135" t="s">
        <v>849</v>
      </c>
      <c r="AO135" t="s">
        <v>849</v>
      </c>
      <c r="AP135" t="s">
        <v>849</v>
      </c>
      <c r="AQ135"/>
      <c r="AR135" t="e">
        <v>#N/A</v>
      </c>
      <c r="AS135" t="e">
        <v>#N/A</v>
      </c>
    </row>
    <row r="136" spans="1:45" ht="18.75" x14ac:dyDescent="0.45">
      <c r="A136" s="252">
        <v>209249</v>
      </c>
      <c r="B136" s="249" t="s">
        <v>61</v>
      </c>
      <c r="C136" t="s">
        <v>849</v>
      </c>
      <c r="D136" t="s">
        <v>849</v>
      </c>
      <c r="E136" t="s">
        <v>849</v>
      </c>
      <c r="F136" t="s">
        <v>849</v>
      </c>
      <c r="G136" t="s">
        <v>849</v>
      </c>
      <c r="H136" t="s">
        <v>849</v>
      </c>
      <c r="I136" t="s">
        <v>849</v>
      </c>
      <c r="J136" t="s">
        <v>849</v>
      </c>
      <c r="K136" t="s">
        <v>849</v>
      </c>
      <c r="L136" t="s">
        <v>849</v>
      </c>
      <c r="M136" s="250" t="s">
        <v>849</v>
      </c>
      <c r="N136" t="s">
        <v>849</v>
      </c>
      <c r="O136" t="s">
        <v>849</v>
      </c>
      <c r="P136" t="s">
        <v>849</v>
      </c>
      <c r="Q136" t="s">
        <v>849</v>
      </c>
      <c r="R136" t="s">
        <v>849</v>
      </c>
      <c r="S136" t="s">
        <v>849</v>
      </c>
      <c r="T136" t="s">
        <v>849</v>
      </c>
      <c r="U136" t="s">
        <v>849</v>
      </c>
      <c r="V136" t="s">
        <v>849</v>
      </c>
      <c r="W136" t="s">
        <v>849</v>
      </c>
      <c r="X136" s="250" t="s">
        <v>849</v>
      </c>
      <c r="Y136" t="s">
        <v>849</v>
      </c>
      <c r="Z136" t="s">
        <v>849</v>
      </c>
      <c r="AA136" t="s">
        <v>849</v>
      </c>
      <c r="AB136" t="s">
        <v>849</v>
      </c>
      <c r="AC136" t="s">
        <v>849</v>
      </c>
      <c r="AD136" t="s">
        <v>849</v>
      </c>
      <c r="AE136" t="s">
        <v>849</v>
      </c>
      <c r="AF136" t="s">
        <v>849</v>
      </c>
      <c r="AG136" t="s">
        <v>849</v>
      </c>
      <c r="AH136" t="s">
        <v>849</v>
      </c>
      <c r="AI136" t="s">
        <v>849</v>
      </c>
      <c r="AJ136" t="s">
        <v>849</v>
      </c>
      <c r="AK136" t="s">
        <v>849</v>
      </c>
      <c r="AL136" t="s">
        <v>849</v>
      </c>
      <c r="AM136" t="s">
        <v>849</v>
      </c>
      <c r="AN136" t="s">
        <v>849</v>
      </c>
      <c r="AO136" t="s">
        <v>849</v>
      </c>
      <c r="AP136" t="s">
        <v>849</v>
      </c>
      <c r="AQ136"/>
      <c r="AR136" t="s">
        <v>1830</v>
      </c>
      <c r="AS136" t="s">
        <v>2181</v>
      </c>
    </row>
    <row r="137" spans="1:45" ht="18.75" hidden="1" x14ac:dyDescent="0.45">
      <c r="A137" s="248">
        <v>209281</v>
      </c>
      <c r="B137" s="249" t="s">
        <v>459</v>
      </c>
      <c r="C137" t="s">
        <v>207</v>
      </c>
      <c r="D137" t="s">
        <v>206</v>
      </c>
      <c r="E137" t="s">
        <v>205</v>
      </c>
      <c r="F137" t="s">
        <v>207</v>
      </c>
      <c r="G137" t="s">
        <v>205</v>
      </c>
      <c r="H137" t="s">
        <v>207</v>
      </c>
      <c r="I137" t="s">
        <v>205</v>
      </c>
      <c r="J137" t="s">
        <v>205</v>
      </c>
      <c r="K137" t="s">
        <v>205</v>
      </c>
      <c r="L137" t="s">
        <v>205</v>
      </c>
      <c r="M137" s="250" t="s">
        <v>205</v>
      </c>
      <c r="N137" t="s">
        <v>207</v>
      </c>
      <c r="O137" t="s">
        <v>207</v>
      </c>
      <c r="P137" t="s">
        <v>205</v>
      </c>
      <c r="Q137" t="s">
        <v>207</v>
      </c>
      <c r="R137" t="s">
        <v>207</v>
      </c>
      <c r="S137" t="s">
        <v>205</v>
      </c>
      <c r="T137" t="s">
        <v>207</v>
      </c>
      <c r="U137" t="s">
        <v>207</v>
      </c>
      <c r="V137" t="s">
        <v>205</v>
      </c>
      <c r="W137" t="s">
        <v>206</v>
      </c>
      <c r="X137" t="s">
        <v>206</v>
      </c>
      <c r="Y137" t="s">
        <v>206</v>
      </c>
      <c r="Z137" t="s">
        <v>206</v>
      </c>
      <c r="AA137" t="s">
        <v>206</v>
      </c>
      <c r="AB137" t="s">
        <v>344</v>
      </c>
      <c r="AC137" t="s">
        <v>344</v>
      </c>
      <c r="AD137" t="s">
        <v>344</v>
      </c>
      <c r="AE137" t="s">
        <v>344</v>
      </c>
      <c r="AF137" t="s">
        <v>344</v>
      </c>
      <c r="AG137" t="s">
        <v>344</v>
      </c>
      <c r="AH137" t="s">
        <v>344</v>
      </c>
      <c r="AI137" t="s">
        <v>344</v>
      </c>
      <c r="AJ137" t="s">
        <v>344</v>
      </c>
      <c r="AK137" t="s">
        <v>344</v>
      </c>
      <c r="AL137" t="s">
        <v>344</v>
      </c>
      <c r="AM137" t="s">
        <v>344</v>
      </c>
      <c r="AN137" t="s">
        <v>344</v>
      </c>
      <c r="AO137" t="s">
        <v>344</v>
      </c>
      <c r="AP137" t="s">
        <v>344</v>
      </c>
      <c r="AQ137"/>
      <c r="AR137">
        <v>0</v>
      </c>
      <c r="AS137">
        <v>6</v>
      </c>
    </row>
    <row r="138" spans="1:45" ht="18.75" x14ac:dyDescent="0.45">
      <c r="A138" s="248">
        <v>209303</v>
      </c>
      <c r="B138" s="249" t="s">
        <v>61</v>
      </c>
      <c r="C138" t="s">
        <v>205</v>
      </c>
      <c r="D138" t="s">
        <v>205</v>
      </c>
      <c r="E138" t="s">
        <v>205</v>
      </c>
      <c r="F138" t="s">
        <v>207</v>
      </c>
      <c r="G138" t="s">
        <v>207</v>
      </c>
      <c r="H138" t="s">
        <v>205</v>
      </c>
      <c r="I138" t="s">
        <v>205</v>
      </c>
      <c r="J138" t="s">
        <v>207</v>
      </c>
      <c r="K138" t="s">
        <v>207</v>
      </c>
      <c r="L138" t="s">
        <v>206</v>
      </c>
      <c r="M138" s="250" t="s">
        <v>207</v>
      </c>
      <c r="N138" t="s">
        <v>207</v>
      </c>
      <c r="O138" t="s">
        <v>205</v>
      </c>
      <c r="P138" t="s">
        <v>207</v>
      </c>
      <c r="Q138" t="s">
        <v>205</v>
      </c>
      <c r="R138" t="s">
        <v>205</v>
      </c>
      <c r="S138" t="s">
        <v>206</v>
      </c>
      <c r="T138" t="s">
        <v>207</v>
      </c>
      <c r="U138" t="s">
        <v>207</v>
      </c>
      <c r="V138" t="s">
        <v>207</v>
      </c>
      <c r="W138" t="s">
        <v>205</v>
      </c>
      <c r="X138" s="250" t="s">
        <v>207</v>
      </c>
      <c r="Y138" t="s">
        <v>205</v>
      </c>
      <c r="Z138" t="s">
        <v>207</v>
      </c>
      <c r="AA138" t="s">
        <v>207</v>
      </c>
      <c r="AB138" t="s">
        <v>205</v>
      </c>
      <c r="AC138" t="s">
        <v>207</v>
      </c>
      <c r="AD138" t="s">
        <v>205</v>
      </c>
      <c r="AE138" t="s">
        <v>205</v>
      </c>
      <c r="AF138" t="s">
        <v>207</v>
      </c>
      <c r="AG138" t="s">
        <v>207</v>
      </c>
      <c r="AH138" t="s">
        <v>207</v>
      </c>
      <c r="AI138" t="s">
        <v>205</v>
      </c>
      <c r="AJ138" t="s">
        <v>207</v>
      </c>
      <c r="AK138" t="s">
        <v>207</v>
      </c>
      <c r="AL138" t="s">
        <v>207</v>
      </c>
      <c r="AM138" t="s">
        <v>207</v>
      </c>
      <c r="AN138" t="s">
        <v>206</v>
      </c>
      <c r="AO138" t="s">
        <v>207</v>
      </c>
      <c r="AP138" t="s">
        <v>207</v>
      </c>
      <c r="AQ138"/>
      <c r="AR138">
        <v>0</v>
      </c>
      <c r="AS138" t="e">
        <v>#N/A</v>
      </c>
    </row>
    <row r="139" spans="1:45" ht="18.75" x14ac:dyDescent="0.45">
      <c r="A139" s="248">
        <v>209368</v>
      </c>
      <c r="B139" s="249" t="s">
        <v>61</v>
      </c>
      <c r="C139" t="s">
        <v>205</v>
      </c>
      <c r="D139" t="s">
        <v>207</v>
      </c>
      <c r="E139" t="s">
        <v>205</v>
      </c>
      <c r="F139" t="s">
        <v>205</v>
      </c>
      <c r="G139" t="s">
        <v>207</v>
      </c>
      <c r="H139" t="s">
        <v>205</v>
      </c>
      <c r="I139" t="s">
        <v>207</v>
      </c>
      <c r="J139" t="s">
        <v>207</v>
      </c>
      <c r="K139" t="s">
        <v>205</v>
      </c>
      <c r="L139" t="s">
        <v>207</v>
      </c>
      <c r="M139" s="250" t="s">
        <v>207</v>
      </c>
      <c r="N139" t="s">
        <v>207</v>
      </c>
      <c r="O139" t="s">
        <v>207</v>
      </c>
      <c r="P139" t="s">
        <v>207</v>
      </c>
      <c r="Q139" t="s">
        <v>207</v>
      </c>
      <c r="R139" t="s">
        <v>207</v>
      </c>
      <c r="S139" t="s">
        <v>207</v>
      </c>
      <c r="T139" t="s">
        <v>207</v>
      </c>
      <c r="U139" t="s">
        <v>207</v>
      </c>
      <c r="V139" t="s">
        <v>207</v>
      </c>
      <c r="W139" t="s">
        <v>207</v>
      </c>
      <c r="X139" s="250" t="s">
        <v>207</v>
      </c>
      <c r="Y139" t="s">
        <v>205</v>
      </c>
      <c r="Z139" t="s">
        <v>207</v>
      </c>
      <c r="AA139" t="s">
        <v>205</v>
      </c>
      <c r="AB139" t="s">
        <v>205</v>
      </c>
      <c r="AC139" t="s">
        <v>207</v>
      </c>
      <c r="AD139" t="s">
        <v>207</v>
      </c>
      <c r="AE139" t="s">
        <v>205</v>
      </c>
      <c r="AF139" t="s">
        <v>205</v>
      </c>
      <c r="AG139" t="s">
        <v>206</v>
      </c>
      <c r="AH139" t="s">
        <v>206</v>
      </c>
      <c r="AI139" t="s">
        <v>207</v>
      </c>
      <c r="AJ139" t="s">
        <v>206</v>
      </c>
      <c r="AK139" t="s">
        <v>207</v>
      </c>
      <c r="AL139" t="s">
        <v>207</v>
      </c>
      <c r="AM139" t="s">
        <v>207</v>
      </c>
      <c r="AN139" t="s">
        <v>207</v>
      </c>
      <c r="AO139" t="s">
        <v>207</v>
      </c>
      <c r="AP139" t="s">
        <v>207</v>
      </c>
      <c r="AQ139"/>
      <c r="AR139">
        <v>0</v>
      </c>
      <c r="AS139">
        <v>4</v>
      </c>
    </row>
    <row r="140" spans="1:45" ht="15" x14ac:dyDescent="0.25">
      <c r="A140" s="258">
        <v>209410</v>
      </c>
      <c r="B140" s="259" t="s">
        <v>61</v>
      </c>
      <c r="C140" s="260" t="s">
        <v>207</v>
      </c>
      <c r="D140" s="260" t="s">
        <v>207</v>
      </c>
      <c r="E140" s="260" t="s">
        <v>207</v>
      </c>
      <c r="F140" s="260" t="s">
        <v>205</v>
      </c>
      <c r="G140" s="260" t="s">
        <v>207</v>
      </c>
      <c r="H140" s="260" t="s">
        <v>205</v>
      </c>
      <c r="I140" s="260" t="s">
        <v>207</v>
      </c>
      <c r="J140" s="260" t="s">
        <v>207</v>
      </c>
      <c r="K140" s="260" t="s">
        <v>205</v>
      </c>
      <c r="L140" s="260" t="s">
        <v>207</v>
      </c>
      <c r="M140" s="260" t="s">
        <v>205</v>
      </c>
      <c r="N140" s="260" t="s">
        <v>207</v>
      </c>
      <c r="O140" s="260" t="s">
        <v>207</v>
      </c>
      <c r="P140" s="260" t="s">
        <v>207</v>
      </c>
      <c r="Q140" s="260" t="s">
        <v>205</v>
      </c>
      <c r="R140" s="260" t="s">
        <v>207</v>
      </c>
      <c r="S140" s="260" t="s">
        <v>207</v>
      </c>
      <c r="T140" s="260" t="s">
        <v>207</v>
      </c>
      <c r="U140" s="260" t="s">
        <v>207</v>
      </c>
      <c r="V140" s="260" t="s">
        <v>207</v>
      </c>
      <c r="W140" s="260" t="s">
        <v>207</v>
      </c>
      <c r="X140" s="260" t="s">
        <v>207</v>
      </c>
      <c r="Y140" s="260" t="s">
        <v>205</v>
      </c>
      <c r="Z140" s="260" t="s">
        <v>206</v>
      </c>
      <c r="AA140" s="260" t="s">
        <v>205</v>
      </c>
      <c r="AB140" s="260" t="s">
        <v>205</v>
      </c>
      <c r="AC140" s="260" t="s">
        <v>206</v>
      </c>
      <c r="AD140" s="260" t="s">
        <v>207</v>
      </c>
      <c r="AE140" s="260" t="s">
        <v>207</v>
      </c>
      <c r="AF140" s="260" t="s">
        <v>206</v>
      </c>
      <c r="AG140" s="260" t="s">
        <v>206</v>
      </c>
      <c r="AH140" s="260" t="s">
        <v>207</v>
      </c>
      <c r="AI140" s="260" t="s">
        <v>206</v>
      </c>
      <c r="AJ140" s="260" t="s">
        <v>206</v>
      </c>
      <c r="AK140" s="260" t="s">
        <v>205</v>
      </c>
      <c r="AL140" s="260" t="s">
        <v>207</v>
      </c>
      <c r="AM140" s="260" t="s">
        <v>207</v>
      </c>
      <c r="AN140" s="260" t="s">
        <v>207</v>
      </c>
      <c r="AO140" s="260" t="s">
        <v>205</v>
      </c>
      <c r="AP140" s="260" t="s">
        <v>207</v>
      </c>
      <c r="AQ140" s="260"/>
      <c r="AR140" t="e">
        <v>#N/A</v>
      </c>
      <c r="AS140">
        <v>2</v>
      </c>
    </row>
    <row r="141" spans="1:45" ht="15" hidden="1" x14ac:dyDescent="0.25">
      <c r="A141" s="258">
        <v>209443</v>
      </c>
      <c r="B141" s="259" t="s">
        <v>458</v>
      </c>
      <c r="C141" s="260" t="s">
        <v>207</v>
      </c>
      <c r="D141" s="260" t="s">
        <v>207</v>
      </c>
      <c r="E141" s="260" t="s">
        <v>205</v>
      </c>
      <c r="F141" s="260" t="s">
        <v>207</v>
      </c>
      <c r="G141" s="260" t="s">
        <v>207</v>
      </c>
      <c r="H141" s="260" t="s">
        <v>207</v>
      </c>
      <c r="I141" s="260" t="s">
        <v>206</v>
      </c>
      <c r="J141" s="260" t="s">
        <v>207</v>
      </c>
      <c r="K141" s="260" t="s">
        <v>207</v>
      </c>
      <c r="L141" s="260" t="s">
        <v>205</v>
      </c>
      <c r="M141" s="260" t="s">
        <v>207</v>
      </c>
      <c r="N141" s="260" t="s">
        <v>206</v>
      </c>
      <c r="O141" s="260" t="s">
        <v>207</v>
      </c>
      <c r="P141" s="260" t="s">
        <v>207</v>
      </c>
      <c r="Q141" s="260" t="s">
        <v>207</v>
      </c>
      <c r="R141" s="260" t="s">
        <v>207</v>
      </c>
      <c r="S141" s="260" t="s">
        <v>206</v>
      </c>
      <c r="T141" s="260" t="s">
        <v>207</v>
      </c>
      <c r="U141" s="260" t="s">
        <v>207</v>
      </c>
      <c r="V141" s="260" t="s">
        <v>207</v>
      </c>
      <c r="W141" s="260" t="s">
        <v>344</v>
      </c>
      <c r="X141" s="260" t="s">
        <v>344</v>
      </c>
      <c r="Y141" s="260" t="s">
        <v>344</v>
      </c>
      <c r="Z141" s="260" t="s">
        <v>344</v>
      </c>
      <c r="AA141" s="260" t="s">
        <v>344</v>
      </c>
      <c r="AB141" s="260" t="s">
        <v>344</v>
      </c>
      <c r="AC141" s="260" t="s">
        <v>344</v>
      </c>
      <c r="AD141" s="260" t="s">
        <v>344</v>
      </c>
      <c r="AE141" s="260" t="s">
        <v>344</v>
      </c>
      <c r="AF141" s="260" t="s">
        <v>344</v>
      </c>
      <c r="AG141" s="260" t="s">
        <v>344</v>
      </c>
      <c r="AH141" s="260" t="s">
        <v>344</v>
      </c>
      <c r="AI141" s="260" t="s">
        <v>344</v>
      </c>
      <c r="AJ141" s="260" t="s">
        <v>344</v>
      </c>
      <c r="AK141" s="260" t="s">
        <v>344</v>
      </c>
      <c r="AL141" s="260" t="s">
        <v>344</v>
      </c>
      <c r="AM141" s="260" t="s">
        <v>344</v>
      </c>
      <c r="AN141" s="260" t="s">
        <v>344</v>
      </c>
      <c r="AO141" s="260" t="s">
        <v>344</v>
      </c>
      <c r="AP141" s="260" t="s">
        <v>344</v>
      </c>
      <c r="AQ141" s="260"/>
      <c r="AR141" t="e">
        <v>#N/A</v>
      </c>
      <c r="AS141">
        <v>1</v>
      </c>
    </row>
    <row r="142" spans="1:45" ht="18.75" hidden="1" x14ac:dyDescent="0.45">
      <c r="A142" s="252">
        <v>209474</v>
      </c>
      <c r="B142" s="249" t="s">
        <v>456</v>
      </c>
      <c r="C142" t="s">
        <v>205</v>
      </c>
      <c r="D142" t="s">
        <v>205</v>
      </c>
      <c r="E142" t="s">
        <v>205</v>
      </c>
      <c r="F142" t="s">
        <v>205</v>
      </c>
      <c r="G142" t="s">
        <v>205</v>
      </c>
      <c r="H142" t="s">
        <v>207</v>
      </c>
      <c r="I142" t="s">
        <v>207</v>
      </c>
      <c r="J142" t="s">
        <v>205</v>
      </c>
      <c r="K142" t="s">
        <v>207</v>
      </c>
      <c r="L142" t="s">
        <v>207</v>
      </c>
      <c r="M142" s="250" t="s">
        <v>205</v>
      </c>
      <c r="N142" t="s">
        <v>205</v>
      </c>
      <c r="O142" t="s">
        <v>205</v>
      </c>
      <c r="P142" t="s">
        <v>205</v>
      </c>
      <c r="Q142" t="s">
        <v>205</v>
      </c>
      <c r="R142" t="s">
        <v>207</v>
      </c>
      <c r="S142" t="s">
        <v>207</v>
      </c>
      <c r="T142" t="s">
        <v>207</v>
      </c>
      <c r="U142" t="s">
        <v>207</v>
      </c>
      <c r="V142" t="s">
        <v>207</v>
      </c>
      <c r="W142" t="s">
        <v>207</v>
      </c>
      <c r="X142" s="250" t="s">
        <v>207</v>
      </c>
      <c r="Y142" t="s">
        <v>206</v>
      </c>
      <c r="Z142" t="s">
        <v>206</v>
      </c>
      <c r="AA142" t="s">
        <v>207</v>
      </c>
      <c r="AB142" t="s">
        <v>207</v>
      </c>
      <c r="AC142" t="s">
        <v>207</v>
      </c>
      <c r="AD142" t="s">
        <v>206</v>
      </c>
      <c r="AE142" t="s">
        <v>207</v>
      </c>
      <c r="AF142" t="s">
        <v>206</v>
      </c>
      <c r="AG142" t="s">
        <v>344</v>
      </c>
      <c r="AH142" t="s">
        <v>344</v>
      </c>
      <c r="AI142" t="s">
        <v>344</v>
      </c>
      <c r="AJ142" t="s">
        <v>344</v>
      </c>
      <c r="AK142" t="s">
        <v>344</v>
      </c>
      <c r="AL142" t="s">
        <v>344</v>
      </c>
      <c r="AM142" t="s">
        <v>344</v>
      </c>
      <c r="AN142" t="s">
        <v>344</v>
      </c>
      <c r="AO142" t="s">
        <v>344</v>
      </c>
      <c r="AP142" t="s">
        <v>344</v>
      </c>
      <c r="AQ142"/>
      <c r="AR142">
        <v>0</v>
      </c>
      <c r="AS142">
        <v>4</v>
      </c>
    </row>
    <row r="143" spans="1:45" ht="18.75" hidden="1" x14ac:dyDescent="0.45">
      <c r="A143" s="248">
        <v>209494</v>
      </c>
      <c r="B143" s="249" t="e">
        <v>#N/A</v>
      </c>
      <c r="C143" t="s">
        <v>849</v>
      </c>
      <c r="D143" t="s">
        <v>849</v>
      </c>
      <c r="E143" t="s">
        <v>849</v>
      </c>
      <c r="F143" t="s">
        <v>849</v>
      </c>
      <c r="G143" t="s">
        <v>849</v>
      </c>
      <c r="H143" t="s">
        <v>849</v>
      </c>
      <c r="I143" t="s">
        <v>849</v>
      </c>
      <c r="J143" t="s">
        <v>849</v>
      </c>
      <c r="K143" t="s">
        <v>849</v>
      </c>
      <c r="L143" t="s">
        <v>849</v>
      </c>
      <c r="M143" s="250" t="s">
        <v>849</v>
      </c>
      <c r="N143" t="s">
        <v>849</v>
      </c>
      <c r="O143" t="s">
        <v>849</v>
      </c>
      <c r="P143" t="s">
        <v>849</v>
      </c>
      <c r="Q143" t="s">
        <v>849</v>
      </c>
      <c r="R143" t="s">
        <v>849</v>
      </c>
      <c r="S143" t="s">
        <v>849</v>
      </c>
      <c r="T143" t="s">
        <v>849</v>
      </c>
      <c r="U143" t="s">
        <v>849</v>
      </c>
      <c r="V143" t="s">
        <v>849</v>
      </c>
      <c r="W143" t="s">
        <v>849</v>
      </c>
      <c r="X143" s="250" t="s">
        <v>849</v>
      </c>
      <c r="Y143" t="s">
        <v>849</v>
      </c>
      <c r="Z143" t="s">
        <v>849</v>
      </c>
      <c r="AA143" t="s">
        <v>849</v>
      </c>
      <c r="AB143" t="s">
        <v>849</v>
      </c>
      <c r="AC143" t="s">
        <v>849</v>
      </c>
      <c r="AD143" t="s">
        <v>849</v>
      </c>
      <c r="AE143" t="s">
        <v>849</v>
      </c>
      <c r="AF143" t="s">
        <v>849</v>
      </c>
      <c r="AG143" t="s">
        <v>849</v>
      </c>
      <c r="AH143" t="s">
        <v>849</v>
      </c>
      <c r="AI143" t="s">
        <v>849</v>
      </c>
      <c r="AJ143" t="s">
        <v>849</v>
      </c>
      <c r="AK143" t="s">
        <v>849</v>
      </c>
      <c r="AL143" t="s">
        <v>849</v>
      </c>
      <c r="AM143" t="s">
        <v>849</v>
      </c>
      <c r="AN143" t="s">
        <v>849</v>
      </c>
      <c r="AO143" t="s">
        <v>849</v>
      </c>
      <c r="AP143" t="s">
        <v>849</v>
      </c>
      <c r="AQ143"/>
      <c r="AR143" t="e">
        <v>#N/A</v>
      </c>
      <c r="AS143" t="e">
        <v>#N/A</v>
      </c>
    </row>
    <row r="144" spans="1:45" ht="18.75" hidden="1" x14ac:dyDescent="0.45">
      <c r="A144" s="248">
        <v>209517</v>
      </c>
      <c r="B144" s="249" t="s">
        <v>609</v>
      </c>
      <c r="C144" t="s">
        <v>849</v>
      </c>
      <c r="D144" t="s">
        <v>849</v>
      </c>
      <c r="E144" t="s">
        <v>849</v>
      </c>
      <c r="F144" t="s">
        <v>849</v>
      </c>
      <c r="G144" t="s">
        <v>849</v>
      </c>
      <c r="H144" t="s">
        <v>849</v>
      </c>
      <c r="I144" t="s">
        <v>849</v>
      </c>
      <c r="J144" t="s">
        <v>849</v>
      </c>
      <c r="K144" t="s">
        <v>849</v>
      </c>
      <c r="L144" t="s">
        <v>849</v>
      </c>
      <c r="M144" s="250" t="s">
        <v>849</v>
      </c>
      <c r="N144" t="s">
        <v>849</v>
      </c>
      <c r="O144" t="s">
        <v>849</v>
      </c>
      <c r="P144" t="s">
        <v>849</v>
      </c>
      <c r="Q144" t="s">
        <v>849</v>
      </c>
      <c r="R144" t="s">
        <v>849</v>
      </c>
      <c r="S144" t="s">
        <v>849</v>
      </c>
      <c r="T144" t="s">
        <v>849</v>
      </c>
      <c r="U144" t="s">
        <v>849</v>
      </c>
      <c r="V144" t="s">
        <v>849</v>
      </c>
      <c r="W144" t="s">
        <v>849</v>
      </c>
      <c r="X144" s="250" t="s">
        <v>849</v>
      </c>
      <c r="Y144" t="s">
        <v>849</v>
      </c>
      <c r="Z144" t="s">
        <v>849</v>
      </c>
      <c r="AA144" t="s">
        <v>849</v>
      </c>
      <c r="AB144" t="s">
        <v>849</v>
      </c>
      <c r="AC144" t="s">
        <v>849</v>
      </c>
      <c r="AD144" t="s">
        <v>849</v>
      </c>
      <c r="AE144" t="s">
        <v>849</v>
      </c>
      <c r="AF144" t="s">
        <v>849</v>
      </c>
      <c r="AG144" t="s">
        <v>849</v>
      </c>
      <c r="AH144" t="s">
        <v>849</v>
      </c>
      <c r="AI144" t="s">
        <v>849</v>
      </c>
      <c r="AJ144" t="s">
        <v>849</v>
      </c>
      <c r="AK144" t="s">
        <v>849</v>
      </c>
      <c r="AL144" t="s">
        <v>849</v>
      </c>
      <c r="AM144" t="s">
        <v>849</v>
      </c>
      <c r="AN144" t="s">
        <v>849</v>
      </c>
      <c r="AO144" t="s">
        <v>849</v>
      </c>
      <c r="AP144" t="s">
        <v>849</v>
      </c>
      <c r="AQ144"/>
      <c r="AR144" t="s">
        <v>2160</v>
      </c>
      <c r="AS144" t="s">
        <v>2160</v>
      </c>
    </row>
    <row r="145" spans="1:45" ht="18.75" x14ac:dyDescent="0.45">
      <c r="A145" s="252">
        <v>209555</v>
      </c>
      <c r="B145" s="249" t="s">
        <v>61</v>
      </c>
      <c r="C145" t="s">
        <v>205</v>
      </c>
      <c r="D145" t="s">
        <v>205</v>
      </c>
      <c r="E145" t="s">
        <v>207</v>
      </c>
      <c r="F145" t="s">
        <v>205</v>
      </c>
      <c r="G145" t="s">
        <v>207</v>
      </c>
      <c r="H145" t="s">
        <v>207</v>
      </c>
      <c r="I145" t="s">
        <v>205</v>
      </c>
      <c r="J145" t="s">
        <v>207</v>
      </c>
      <c r="K145" t="s">
        <v>205</v>
      </c>
      <c r="L145" t="s">
        <v>207</v>
      </c>
      <c r="M145" s="250" t="s">
        <v>205</v>
      </c>
      <c r="N145" t="s">
        <v>207</v>
      </c>
      <c r="O145" t="s">
        <v>207</v>
      </c>
      <c r="P145" t="s">
        <v>207</v>
      </c>
      <c r="Q145" t="s">
        <v>207</v>
      </c>
      <c r="R145" t="s">
        <v>207</v>
      </c>
      <c r="S145" t="s">
        <v>207</v>
      </c>
      <c r="T145" t="s">
        <v>207</v>
      </c>
      <c r="U145" t="s">
        <v>207</v>
      </c>
      <c r="V145" t="s">
        <v>205</v>
      </c>
      <c r="W145" t="s">
        <v>207</v>
      </c>
      <c r="X145" s="250" t="s">
        <v>205</v>
      </c>
      <c r="Y145" t="s">
        <v>205</v>
      </c>
      <c r="Z145" t="s">
        <v>205</v>
      </c>
      <c r="AA145" t="s">
        <v>205</v>
      </c>
      <c r="AB145" t="s">
        <v>205</v>
      </c>
      <c r="AC145" t="s">
        <v>205</v>
      </c>
      <c r="AD145" t="s">
        <v>205</v>
      </c>
      <c r="AE145" t="s">
        <v>205</v>
      </c>
      <c r="AF145" t="s">
        <v>205</v>
      </c>
      <c r="AG145" t="s">
        <v>206</v>
      </c>
      <c r="AH145" t="s">
        <v>207</v>
      </c>
      <c r="AI145" t="s">
        <v>207</v>
      </c>
      <c r="AJ145" t="s">
        <v>205</v>
      </c>
      <c r="AK145" t="s">
        <v>205</v>
      </c>
      <c r="AL145" t="s">
        <v>206</v>
      </c>
      <c r="AM145" t="s">
        <v>207</v>
      </c>
      <c r="AN145" t="s">
        <v>206</v>
      </c>
      <c r="AO145" t="s">
        <v>206</v>
      </c>
      <c r="AP145" t="s">
        <v>206</v>
      </c>
      <c r="AQ145"/>
      <c r="AR145">
        <v>0</v>
      </c>
      <c r="AS145">
        <v>3</v>
      </c>
    </row>
    <row r="146" spans="1:45" ht="18.75" hidden="1" x14ac:dyDescent="0.45">
      <c r="A146" s="248">
        <v>209640</v>
      </c>
      <c r="B146" s="249" t="s">
        <v>459</v>
      </c>
      <c r="C146" t="s">
        <v>849</v>
      </c>
      <c r="D146" t="s">
        <v>849</v>
      </c>
      <c r="E146" t="s">
        <v>849</v>
      </c>
      <c r="F146" t="s">
        <v>849</v>
      </c>
      <c r="G146" t="s">
        <v>849</v>
      </c>
      <c r="H146" t="s">
        <v>849</v>
      </c>
      <c r="I146" t="s">
        <v>849</v>
      </c>
      <c r="J146" t="s">
        <v>849</v>
      </c>
      <c r="K146" t="s">
        <v>849</v>
      </c>
      <c r="L146" t="s">
        <v>849</v>
      </c>
      <c r="M146" s="250" t="s">
        <v>849</v>
      </c>
      <c r="N146" t="s">
        <v>849</v>
      </c>
      <c r="O146" t="s">
        <v>849</v>
      </c>
      <c r="P146" t="s">
        <v>849</v>
      </c>
      <c r="Q146" t="s">
        <v>849</v>
      </c>
      <c r="R146" t="s">
        <v>849</v>
      </c>
      <c r="S146" t="s">
        <v>849</v>
      </c>
      <c r="T146" t="s">
        <v>849</v>
      </c>
      <c r="U146" t="s">
        <v>849</v>
      </c>
      <c r="V146" t="s">
        <v>849</v>
      </c>
      <c r="W146" t="s">
        <v>849</v>
      </c>
      <c r="X146" t="s">
        <v>849</v>
      </c>
      <c r="Y146" t="s">
        <v>849</v>
      </c>
      <c r="Z146" t="s">
        <v>849</v>
      </c>
      <c r="AA146" t="s">
        <v>849</v>
      </c>
      <c r="AB146" t="s">
        <v>344</v>
      </c>
      <c r="AC146" t="s">
        <v>344</v>
      </c>
      <c r="AD146" t="s">
        <v>344</v>
      </c>
      <c r="AE146" t="s">
        <v>344</v>
      </c>
      <c r="AF146" t="s">
        <v>344</v>
      </c>
      <c r="AG146" t="s">
        <v>344</v>
      </c>
      <c r="AH146" t="s">
        <v>344</v>
      </c>
      <c r="AI146" t="s">
        <v>344</v>
      </c>
      <c r="AJ146" t="s">
        <v>344</v>
      </c>
      <c r="AK146" t="s">
        <v>344</v>
      </c>
      <c r="AL146" t="s">
        <v>344</v>
      </c>
      <c r="AM146" t="s">
        <v>344</v>
      </c>
      <c r="AN146" t="s">
        <v>344</v>
      </c>
      <c r="AO146" t="s">
        <v>344</v>
      </c>
      <c r="AP146" t="s">
        <v>344</v>
      </c>
      <c r="AQ146"/>
      <c r="AR146">
        <v>0</v>
      </c>
      <c r="AS146" t="s">
        <v>2188</v>
      </c>
    </row>
    <row r="147" spans="1:45" ht="18.75" x14ac:dyDescent="0.45">
      <c r="A147" s="248">
        <v>209643</v>
      </c>
      <c r="B147" s="249" t="s">
        <v>61</v>
      </c>
      <c r="C147" t="s">
        <v>207</v>
      </c>
      <c r="D147" t="s">
        <v>207</v>
      </c>
      <c r="E147" t="s">
        <v>207</v>
      </c>
      <c r="F147" t="s">
        <v>207</v>
      </c>
      <c r="G147" t="s">
        <v>207</v>
      </c>
      <c r="H147" t="s">
        <v>207</v>
      </c>
      <c r="I147" t="s">
        <v>207</v>
      </c>
      <c r="J147" t="s">
        <v>205</v>
      </c>
      <c r="K147" t="s">
        <v>207</v>
      </c>
      <c r="L147" t="s">
        <v>207</v>
      </c>
      <c r="M147" s="250" t="s">
        <v>205</v>
      </c>
      <c r="N147" t="s">
        <v>207</v>
      </c>
      <c r="O147" t="s">
        <v>207</v>
      </c>
      <c r="P147" t="s">
        <v>207</v>
      </c>
      <c r="Q147" t="s">
        <v>205</v>
      </c>
      <c r="R147" t="s">
        <v>207</v>
      </c>
      <c r="S147" t="s">
        <v>207</v>
      </c>
      <c r="T147" t="s">
        <v>207</v>
      </c>
      <c r="U147" t="s">
        <v>205</v>
      </c>
      <c r="V147" t="s">
        <v>207</v>
      </c>
      <c r="W147" t="s">
        <v>207</v>
      </c>
      <c r="X147" s="250" t="s">
        <v>205</v>
      </c>
      <c r="Y147" t="s">
        <v>205</v>
      </c>
      <c r="Z147" t="s">
        <v>205</v>
      </c>
      <c r="AA147" t="s">
        <v>205</v>
      </c>
      <c r="AB147" t="s">
        <v>205</v>
      </c>
      <c r="AC147" t="s">
        <v>205</v>
      </c>
      <c r="AD147" t="s">
        <v>205</v>
      </c>
      <c r="AE147" t="s">
        <v>205</v>
      </c>
      <c r="AF147" t="s">
        <v>205</v>
      </c>
      <c r="AG147" t="s">
        <v>205</v>
      </c>
      <c r="AH147" t="s">
        <v>207</v>
      </c>
      <c r="AI147" t="s">
        <v>205</v>
      </c>
      <c r="AJ147" t="s">
        <v>207</v>
      </c>
      <c r="AK147" t="s">
        <v>205</v>
      </c>
      <c r="AL147" t="s">
        <v>205</v>
      </c>
      <c r="AM147" t="s">
        <v>207</v>
      </c>
      <c r="AN147" t="s">
        <v>205</v>
      </c>
      <c r="AO147" t="s">
        <v>207</v>
      </c>
      <c r="AP147" t="s">
        <v>205</v>
      </c>
      <c r="AQ147"/>
      <c r="AR147">
        <v>0</v>
      </c>
      <c r="AS147">
        <v>1</v>
      </c>
    </row>
    <row r="148" spans="1:45" ht="18.75" hidden="1" x14ac:dyDescent="0.45">
      <c r="A148" s="248">
        <v>209687</v>
      </c>
      <c r="B148" s="249" t="s">
        <v>456</v>
      </c>
      <c r="C148" t="s">
        <v>849</v>
      </c>
      <c r="D148" t="s">
        <v>849</v>
      </c>
      <c r="E148" t="s">
        <v>849</v>
      </c>
      <c r="F148" t="s">
        <v>849</v>
      </c>
      <c r="G148" t="s">
        <v>849</v>
      </c>
      <c r="H148" t="s">
        <v>849</v>
      </c>
      <c r="I148" t="s">
        <v>849</v>
      </c>
      <c r="J148" t="s">
        <v>849</v>
      </c>
      <c r="K148" t="s">
        <v>849</v>
      </c>
      <c r="L148" t="s">
        <v>849</v>
      </c>
      <c r="M148" s="250" t="s">
        <v>849</v>
      </c>
      <c r="N148" t="s">
        <v>849</v>
      </c>
      <c r="O148" t="s">
        <v>849</v>
      </c>
      <c r="P148" t="s">
        <v>849</v>
      </c>
      <c r="Q148" t="s">
        <v>849</v>
      </c>
      <c r="R148" t="s">
        <v>849</v>
      </c>
      <c r="S148" t="s">
        <v>849</v>
      </c>
      <c r="T148" t="s">
        <v>849</v>
      </c>
      <c r="U148" t="s">
        <v>849</v>
      </c>
      <c r="V148" t="s">
        <v>849</v>
      </c>
      <c r="W148" t="s">
        <v>849</v>
      </c>
      <c r="X148" s="250" t="s">
        <v>849</v>
      </c>
      <c r="Y148" t="s">
        <v>849</v>
      </c>
      <c r="Z148" t="s">
        <v>849</v>
      </c>
      <c r="AA148" t="s">
        <v>849</v>
      </c>
      <c r="AB148" t="s">
        <v>849</v>
      </c>
      <c r="AC148" t="s">
        <v>849</v>
      </c>
      <c r="AD148" t="s">
        <v>849</v>
      </c>
      <c r="AE148" t="s">
        <v>849</v>
      </c>
      <c r="AF148" t="s">
        <v>849</v>
      </c>
      <c r="AG148" t="s">
        <v>849</v>
      </c>
      <c r="AH148" t="s">
        <v>849</v>
      </c>
      <c r="AI148" t="s">
        <v>849</v>
      </c>
      <c r="AJ148" t="s">
        <v>849</v>
      </c>
      <c r="AK148" t="s">
        <v>849</v>
      </c>
      <c r="AL148" t="s">
        <v>849</v>
      </c>
      <c r="AM148" t="s">
        <v>849</v>
      </c>
      <c r="AN148" t="s">
        <v>849</v>
      </c>
      <c r="AO148" t="s">
        <v>849</v>
      </c>
      <c r="AP148" t="s">
        <v>849</v>
      </c>
      <c r="AQ148"/>
      <c r="AR148" t="s">
        <v>1830</v>
      </c>
      <c r="AS148" t="s">
        <v>2181</v>
      </c>
    </row>
    <row r="149" spans="1:45" ht="15" hidden="1" x14ac:dyDescent="0.25">
      <c r="A149" s="258">
        <v>209706</v>
      </c>
      <c r="B149" s="259" t="s">
        <v>458</v>
      </c>
      <c r="C149" s="260" t="s">
        <v>849</v>
      </c>
      <c r="D149" s="260" t="s">
        <v>849</v>
      </c>
      <c r="E149" s="260" t="s">
        <v>849</v>
      </c>
      <c r="F149" s="260" t="s">
        <v>849</v>
      </c>
      <c r="G149" s="260" t="s">
        <v>849</v>
      </c>
      <c r="H149" s="260" t="s">
        <v>849</v>
      </c>
      <c r="I149" s="260" t="s">
        <v>849</v>
      </c>
      <c r="J149" s="260" t="s">
        <v>849</v>
      </c>
      <c r="K149" s="260" t="s">
        <v>849</v>
      </c>
      <c r="L149" s="260" t="s">
        <v>849</v>
      </c>
      <c r="M149" s="260" t="s">
        <v>849</v>
      </c>
      <c r="N149" s="260" t="s">
        <v>849</v>
      </c>
      <c r="O149" s="260" t="s">
        <v>849</v>
      </c>
      <c r="P149" s="260" t="s">
        <v>849</v>
      </c>
      <c r="Q149" s="260" t="s">
        <v>849</v>
      </c>
      <c r="R149" s="260" t="s">
        <v>849</v>
      </c>
      <c r="S149" s="260" t="s">
        <v>849</v>
      </c>
      <c r="T149" s="260" t="s">
        <v>849</v>
      </c>
      <c r="U149" s="260" t="s">
        <v>849</v>
      </c>
      <c r="V149" s="260" t="s">
        <v>849</v>
      </c>
      <c r="W149" s="260" t="s">
        <v>344</v>
      </c>
      <c r="X149" s="260" t="s">
        <v>344</v>
      </c>
      <c r="Y149" s="260" t="s">
        <v>344</v>
      </c>
      <c r="Z149" s="260" t="s">
        <v>344</v>
      </c>
      <c r="AA149" s="260" t="s">
        <v>344</v>
      </c>
      <c r="AB149" s="260" t="s">
        <v>344</v>
      </c>
      <c r="AC149" s="260" t="s">
        <v>344</v>
      </c>
      <c r="AD149" s="260" t="s">
        <v>344</v>
      </c>
      <c r="AE149" s="260" t="s">
        <v>344</v>
      </c>
      <c r="AF149" s="260" t="s">
        <v>344</v>
      </c>
      <c r="AG149" s="260" t="s">
        <v>344</v>
      </c>
      <c r="AH149" s="260" t="s">
        <v>344</v>
      </c>
      <c r="AI149" s="260" t="s">
        <v>344</v>
      </c>
      <c r="AJ149" s="260" t="s">
        <v>344</v>
      </c>
      <c r="AK149" s="260" t="s">
        <v>344</v>
      </c>
      <c r="AL149" s="260" t="s">
        <v>344</v>
      </c>
      <c r="AM149" s="260" t="s">
        <v>344</v>
      </c>
      <c r="AN149" s="260" t="s">
        <v>344</v>
      </c>
      <c r="AO149" s="260" t="s">
        <v>344</v>
      </c>
      <c r="AP149" s="260" t="s">
        <v>344</v>
      </c>
      <c r="AQ149" s="260"/>
      <c r="AR149" t="e">
        <v>#N/A</v>
      </c>
      <c r="AS149" t="s">
        <v>2181</v>
      </c>
    </row>
    <row r="150" spans="1:45" ht="18.75" hidden="1" x14ac:dyDescent="0.45">
      <c r="A150" s="252">
        <v>209770</v>
      </c>
      <c r="B150" s="249" t="s">
        <v>609</v>
      </c>
      <c r="C150" t="s">
        <v>849</v>
      </c>
      <c r="D150" t="s">
        <v>849</v>
      </c>
      <c r="E150" t="s">
        <v>849</v>
      </c>
      <c r="F150" t="s">
        <v>849</v>
      </c>
      <c r="G150" t="s">
        <v>849</v>
      </c>
      <c r="H150" t="s">
        <v>849</v>
      </c>
      <c r="I150" t="s">
        <v>849</v>
      </c>
      <c r="J150" t="s">
        <v>849</v>
      </c>
      <c r="K150" t="s">
        <v>849</v>
      </c>
      <c r="L150" t="s">
        <v>849</v>
      </c>
      <c r="M150" s="250" t="s">
        <v>849</v>
      </c>
      <c r="N150" t="s">
        <v>849</v>
      </c>
      <c r="O150" t="s">
        <v>849</v>
      </c>
      <c r="P150" t="s">
        <v>849</v>
      </c>
      <c r="Q150" t="s">
        <v>849</v>
      </c>
      <c r="R150" t="s">
        <v>849</v>
      </c>
      <c r="S150" t="s">
        <v>849</v>
      </c>
      <c r="T150" t="s">
        <v>849</v>
      </c>
      <c r="U150" t="s">
        <v>849</v>
      </c>
      <c r="V150" t="s">
        <v>849</v>
      </c>
      <c r="W150" t="s">
        <v>849</v>
      </c>
      <c r="X150" s="250" t="s">
        <v>849</v>
      </c>
      <c r="Y150" t="s">
        <v>849</v>
      </c>
      <c r="Z150" t="s">
        <v>849</v>
      </c>
      <c r="AA150" t="s">
        <v>849</v>
      </c>
      <c r="AB150" t="s">
        <v>849</v>
      </c>
      <c r="AC150" t="s">
        <v>849</v>
      </c>
      <c r="AD150" t="s">
        <v>849</v>
      </c>
      <c r="AE150" t="s">
        <v>849</v>
      </c>
      <c r="AF150" t="s">
        <v>849</v>
      </c>
      <c r="AG150" t="s">
        <v>849</v>
      </c>
      <c r="AH150" t="s">
        <v>849</v>
      </c>
      <c r="AI150" t="s">
        <v>849</v>
      </c>
      <c r="AJ150" t="s">
        <v>849</v>
      </c>
      <c r="AK150" t="s">
        <v>849</v>
      </c>
      <c r="AL150" t="s">
        <v>849</v>
      </c>
      <c r="AM150" t="s">
        <v>849</v>
      </c>
      <c r="AN150" t="s">
        <v>849</v>
      </c>
      <c r="AO150" t="s">
        <v>849</v>
      </c>
      <c r="AP150" t="s">
        <v>849</v>
      </c>
      <c r="AQ150"/>
      <c r="AR150" t="s">
        <v>2160</v>
      </c>
      <c r="AS150" t="s">
        <v>2160</v>
      </c>
    </row>
    <row r="151" spans="1:45" ht="18.75" hidden="1" x14ac:dyDescent="0.45">
      <c r="A151" s="252">
        <v>209779</v>
      </c>
      <c r="B151" s="249" t="s">
        <v>609</v>
      </c>
      <c r="C151" t="s">
        <v>849</v>
      </c>
      <c r="D151" t="s">
        <v>849</v>
      </c>
      <c r="E151" t="s">
        <v>849</v>
      </c>
      <c r="F151" t="s">
        <v>849</v>
      </c>
      <c r="G151" t="s">
        <v>849</v>
      </c>
      <c r="H151" t="s">
        <v>849</v>
      </c>
      <c r="I151" t="s">
        <v>849</v>
      </c>
      <c r="J151" t="s">
        <v>849</v>
      </c>
      <c r="K151" t="s">
        <v>849</v>
      </c>
      <c r="L151" t="s">
        <v>849</v>
      </c>
      <c r="M151" s="250" t="s">
        <v>849</v>
      </c>
      <c r="N151" t="s">
        <v>849</v>
      </c>
      <c r="O151" t="s">
        <v>849</v>
      </c>
      <c r="P151" t="s">
        <v>849</v>
      </c>
      <c r="Q151" t="s">
        <v>849</v>
      </c>
      <c r="R151" t="s">
        <v>849</v>
      </c>
      <c r="S151" t="s">
        <v>849</v>
      </c>
      <c r="T151" t="s">
        <v>849</v>
      </c>
      <c r="U151" t="s">
        <v>849</v>
      </c>
      <c r="V151" t="s">
        <v>849</v>
      </c>
      <c r="W151" t="s">
        <v>849</v>
      </c>
      <c r="X151" s="250" t="s">
        <v>849</v>
      </c>
      <c r="Y151" t="s">
        <v>849</v>
      </c>
      <c r="Z151" t="s">
        <v>849</v>
      </c>
      <c r="AA151" t="s">
        <v>849</v>
      </c>
      <c r="AB151" t="s">
        <v>849</v>
      </c>
      <c r="AC151" t="s">
        <v>849</v>
      </c>
      <c r="AD151" t="s">
        <v>849</v>
      </c>
      <c r="AE151" t="s">
        <v>849</v>
      </c>
      <c r="AF151" t="s">
        <v>849</v>
      </c>
      <c r="AG151" t="s">
        <v>849</v>
      </c>
      <c r="AH151" t="s">
        <v>849</v>
      </c>
      <c r="AI151" t="s">
        <v>849</v>
      </c>
      <c r="AJ151" t="s">
        <v>849</v>
      </c>
      <c r="AK151" t="s">
        <v>849</v>
      </c>
      <c r="AL151" t="s">
        <v>849</v>
      </c>
      <c r="AM151" t="s">
        <v>849</v>
      </c>
      <c r="AN151" t="s">
        <v>849</v>
      </c>
      <c r="AO151" t="s">
        <v>849</v>
      </c>
      <c r="AP151" t="s">
        <v>849</v>
      </c>
      <c r="AQ151"/>
      <c r="AR151" t="s">
        <v>2160</v>
      </c>
      <c r="AS151" t="s">
        <v>2160</v>
      </c>
    </row>
    <row r="152" spans="1:45" ht="18.75" hidden="1" x14ac:dyDescent="0.45">
      <c r="A152" s="248">
        <v>209803</v>
      </c>
      <c r="B152" s="249" t="s">
        <v>458</v>
      </c>
      <c r="C152" t="s">
        <v>205</v>
      </c>
      <c r="D152" t="s">
        <v>205</v>
      </c>
      <c r="E152" t="s">
        <v>205</v>
      </c>
      <c r="F152" t="s">
        <v>205</v>
      </c>
      <c r="G152" t="s">
        <v>206</v>
      </c>
      <c r="H152" t="s">
        <v>206</v>
      </c>
      <c r="I152" t="s">
        <v>205</v>
      </c>
      <c r="J152" t="s">
        <v>205</v>
      </c>
      <c r="K152" t="s">
        <v>205</v>
      </c>
      <c r="L152" t="s">
        <v>205</v>
      </c>
      <c r="M152" s="250" t="s">
        <v>205</v>
      </c>
      <c r="N152" t="s">
        <v>207</v>
      </c>
      <c r="O152" t="s">
        <v>205</v>
      </c>
      <c r="P152" t="s">
        <v>206</v>
      </c>
      <c r="Q152" t="s">
        <v>207</v>
      </c>
      <c r="R152" t="s">
        <v>206</v>
      </c>
      <c r="S152" t="s">
        <v>207</v>
      </c>
      <c r="T152" t="s">
        <v>207</v>
      </c>
      <c r="U152" t="s">
        <v>207</v>
      </c>
      <c r="V152" t="s">
        <v>207</v>
      </c>
      <c r="W152" t="s">
        <v>344</v>
      </c>
      <c r="X152" s="250" t="s">
        <v>344</v>
      </c>
      <c r="Y152" t="s">
        <v>344</v>
      </c>
      <c r="Z152" t="s">
        <v>344</v>
      </c>
      <c r="AA152" t="s">
        <v>344</v>
      </c>
      <c r="AB152" t="s">
        <v>344</v>
      </c>
      <c r="AC152" t="s">
        <v>344</v>
      </c>
      <c r="AD152" t="s">
        <v>344</v>
      </c>
      <c r="AE152" t="s">
        <v>344</v>
      </c>
      <c r="AF152" t="s">
        <v>344</v>
      </c>
      <c r="AG152" t="s">
        <v>344</v>
      </c>
      <c r="AH152" t="s">
        <v>344</v>
      </c>
      <c r="AI152" t="s">
        <v>344</v>
      </c>
      <c r="AJ152" t="s">
        <v>344</v>
      </c>
      <c r="AK152" t="s">
        <v>344</v>
      </c>
      <c r="AL152" t="s">
        <v>344</v>
      </c>
      <c r="AM152" t="s">
        <v>344</v>
      </c>
      <c r="AN152" t="s">
        <v>344</v>
      </c>
      <c r="AO152" t="s">
        <v>344</v>
      </c>
      <c r="AP152" t="s">
        <v>344</v>
      </c>
      <c r="AQ152"/>
      <c r="AR152">
        <v>0</v>
      </c>
      <c r="AS152">
        <v>4</v>
      </c>
    </row>
    <row r="153" spans="1:45" ht="18.75" x14ac:dyDescent="0.45">
      <c r="A153" s="248">
        <v>209807</v>
      </c>
      <c r="B153" s="249" t="s">
        <v>61</v>
      </c>
      <c r="C153" t="s">
        <v>205</v>
      </c>
      <c r="D153" t="s">
        <v>205</v>
      </c>
      <c r="E153" t="s">
        <v>205</v>
      </c>
      <c r="F153" t="s">
        <v>207</v>
      </c>
      <c r="G153" t="s">
        <v>207</v>
      </c>
      <c r="H153" t="s">
        <v>207</v>
      </c>
      <c r="I153" t="s">
        <v>207</v>
      </c>
      <c r="J153" t="s">
        <v>205</v>
      </c>
      <c r="K153" t="s">
        <v>207</v>
      </c>
      <c r="L153" t="s">
        <v>207</v>
      </c>
      <c r="M153" s="250" t="s">
        <v>207</v>
      </c>
      <c r="N153" t="s">
        <v>207</v>
      </c>
      <c r="O153" t="s">
        <v>207</v>
      </c>
      <c r="P153" t="s">
        <v>207</v>
      </c>
      <c r="Q153" t="s">
        <v>207</v>
      </c>
      <c r="R153" t="s">
        <v>205</v>
      </c>
      <c r="S153" t="s">
        <v>207</v>
      </c>
      <c r="T153" t="s">
        <v>207</v>
      </c>
      <c r="U153" t="s">
        <v>207</v>
      </c>
      <c r="V153" t="s">
        <v>205</v>
      </c>
      <c r="W153" t="s">
        <v>207</v>
      </c>
      <c r="X153" s="250" t="s">
        <v>207</v>
      </c>
      <c r="Y153" t="s">
        <v>206</v>
      </c>
      <c r="Z153" t="s">
        <v>207</v>
      </c>
      <c r="AA153" t="s">
        <v>205</v>
      </c>
      <c r="AB153" t="s">
        <v>205</v>
      </c>
      <c r="AC153" t="s">
        <v>206</v>
      </c>
      <c r="AD153" t="s">
        <v>207</v>
      </c>
      <c r="AE153" t="s">
        <v>206</v>
      </c>
      <c r="AF153" t="s">
        <v>207</v>
      </c>
      <c r="AG153" t="s">
        <v>207</v>
      </c>
      <c r="AH153" t="s">
        <v>206</v>
      </c>
      <c r="AI153" t="s">
        <v>206</v>
      </c>
      <c r="AJ153" t="s">
        <v>207</v>
      </c>
      <c r="AK153" t="s">
        <v>206</v>
      </c>
      <c r="AL153" t="s">
        <v>207</v>
      </c>
      <c r="AM153" t="s">
        <v>207</v>
      </c>
      <c r="AN153" t="s">
        <v>206</v>
      </c>
      <c r="AO153" t="s">
        <v>206</v>
      </c>
      <c r="AP153" t="s">
        <v>206</v>
      </c>
      <c r="AQ153"/>
      <c r="AR153">
        <v>0</v>
      </c>
      <c r="AS153">
        <v>4</v>
      </c>
    </row>
    <row r="154" spans="1:45" ht="15" hidden="1" x14ac:dyDescent="0.25">
      <c r="A154" s="258">
        <v>209832</v>
      </c>
      <c r="B154" s="259" t="s">
        <v>456</v>
      </c>
      <c r="C154" s="260" t="s">
        <v>849</v>
      </c>
      <c r="D154" s="260" t="s">
        <v>849</v>
      </c>
      <c r="E154" s="260" t="s">
        <v>849</v>
      </c>
      <c r="F154" s="260" t="s">
        <v>849</v>
      </c>
      <c r="G154" s="260" t="s">
        <v>849</v>
      </c>
      <c r="H154" s="260" t="s">
        <v>849</v>
      </c>
      <c r="I154" s="260" t="s">
        <v>849</v>
      </c>
      <c r="J154" s="260" t="s">
        <v>849</v>
      </c>
      <c r="K154" s="260" t="s">
        <v>849</v>
      </c>
      <c r="L154" s="260" t="s">
        <v>849</v>
      </c>
      <c r="M154" s="260" t="s">
        <v>849</v>
      </c>
      <c r="N154" s="260" t="s">
        <v>849</v>
      </c>
      <c r="O154" s="260" t="s">
        <v>849</v>
      </c>
      <c r="P154" s="260" t="s">
        <v>849</v>
      </c>
      <c r="Q154" s="260" t="s">
        <v>849</v>
      </c>
      <c r="R154" s="260" t="s">
        <v>849</v>
      </c>
      <c r="S154" s="260" t="s">
        <v>849</v>
      </c>
      <c r="T154" s="260" t="s">
        <v>849</v>
      </c>
      <c r="U154" s="260" t="s">
        <v>849</v>
      </c>
      <c r="V154" s="260" t="s">
        <v>849</v>
      </c>
      <c r="W154" s="260" t="s">
        <v>849</v>
      </c>
      <c r="X154" s="260" t="s">
        <v>849</v>
      </c>
      <c r="Y154" s="260" t="s">
        <v>849</v>
      </c>
      <c r="Z154" s="260" t="s">
        <v>849</v>
      </c>
      <c r="AA154" s="260" t="s">
        <v>849</v>
      </c>
      <c r="AB154" s="260" t="s">
        <v>849</v>
      </c>
      <c r="AC154" s="260" t="s">
        <v>849</v>
      </c>
      <c r="AD154" s="260" t="s">
        <v>849</v>
      </c>
      <c r="AE154" s="260" t="s">
        <v>849</v>
      </c>
      <c r="AF154" s="260" t="s">
        <v>849</v>
      </c>
      <c r="AG154" s="260" t="s">
        <v>344</v>
      </c>
      <c r="AH154" s="260" t="s">
        <v>344</v>
      </c>
      <c r="AI154" s="260" t="s">
        <v>344</v>
      </c>
      <c r="AJ154" s="260" t="s">
        <v>344</v>
      </c>
      <c r="AK154" s="260" t="s">
        <v>344</v>
      </c>
      <c r="AL154" s="260" t="s">
        <v>344</v>
      </c>
      <c r="AM154" s="260" t="s">
        <v>344</v>
      </c>
      <c r="AN154" s="260" t="s">
        <v>344</v>
      </c>
      <c r="AO154" s="260" t="s">
        <v>344</v>
      </c>
      <c r="AP154" s="260" t="s">
        <v>344</v>
      </c>
      <c r="AQ154" s="260"/>
      <c r="AR154" t="e">
        <v>#N/A</v>
      </c>
      <c r="AS154" t="s">
        <v>2181</v>
      </c>
    </row>
    <row r="155" spans="1:45" ht="18.75" hidden="1" x14ac:dyDescent="0.45">
      <c r="A155" s="252">
        <v>209848</v>
      </c>
      <c r="B155" s="249" t="s">
        <v>609</v>
      </c>
      <c r="C155" t="s">
        <v>849</v>
      </c>
      <c r="D155" t="s">
        <v>849</v>
      </c>
      <c r="E155" t="s">
        <v>849</v>
      </c>
      <c r="F155" t="s">
        <v>849</v>
      </c>
      <c r="G155" t="s">
        <v>849</v>
      </c>
      <c r="H155" t="s">
        <v>849</v>
      </c>
      <c r="I155" t="s">
        <v>849</v>
      </c>
      <c r="J155" t="s">
        <v>849</v>
      </c>
      <c r="K155" t="s">
        <v>849</v>
      </c>
      <c r="L155" t="s">
        <v>849</v>
      </c>
      <c r="M155" s="250" t="s">
        <v>849</v>
      </c>
      <c r="N155" t="s">
        <v>849</v>
      </c>
      <c r="O155" t="s">
        <v>849</v>
      </c>
      <c r="P155" t="s">
        <v>849</v>
      </c>
      <c r="Q155" t="s">
        <v>849</v>
      </c>
      <c r="R155" t="s">
        <v>849</v>
      </c>
      <c r="S155" t="s">
        <v>849</v>
      </c>
      <c r="T155" t="s">
        <v>849</v>
      </c>
      <c r="U155" t="s">
        <v>849</v>
      </c>
      <c r="V155" t="s">
        <v>849</v>
      </c>
      <c r="W155" t="s">
        <v>849</v>
      </c>
      <c r="X155" s="250" t="s">
        <v>849</v>
      </c>
      <c r="Y155" t="s">
        <v>849</v>
      </c>
      <c r="Z155" t="s">
        <v>849</v>
      </c>
      <c r="AA155" t="s">
        <v>849</v>
      </c>
      <c r="AB155" t="s">
        <v>849</v>
      </c>
      <c r="AC155" t="s">
        <v>849</v>
      </c>
      <c r="AD155" t="s">
        <v>849</v>
      </c>
      <c r="AE155" t="s">
        <v>849</v>
      </c>
      <c r="AF155" t="s">
        <v>849</v>
      </c>
      <c r="AG155" t="s">
        <v>849</v>
      </c>
      <c r="AH155" t="s">
        <v>849</v>
      </c>
      <c r="AI155" t="s">
        <v>849</v>
      </c>
      <c r="AJ155" t="s">
        <v>849</v>
      </c>
      <c r="AK155" t="s">
        <v>849</v>
      </c>
      <c r="AL155" t="s">
        <v>849</v>
      </c>
      <c r="AM155" t="s">
        <v>849</v>
      </c>
      <c r="AN155" t="s">
        <v>849</v>
      </c>
      <c r="AO155" t="s">
        <v>849</v>
      </c>
      <c r="AP155" t="s">
        <v>849</v>
      </c>
      <c r="AQ155"/>
      <c r="AR155" t="s">
        <v>2160</v>
      </c>
      <c r="AS155" t="s">
        <v>2160</v>
      </c>
    </row>
    <row r="156" spans="1:45" ht="18.75" x14ac:dyDescent="0.45">
      <c r="A156" s="248">
        <v>209849</v>
      </c>
      <c r="B156" s="249" t="s">
        <v>61</v>
      </c>
      <c r="C156" t="s">
        <v>205</v>
      </c>
      <c r="D156" t="s">
        <v>205</v>
      </c>
      <c r="E156" t="s">
        <v>205</v>
      </c>
      <c r="F156" t="s">
        <v>207</v>
      </c>
      <c r="G156" t="s">
        <v>205</v>
      </c>
      <c r="H156" t="s">
        <v>207</v>
      </c>
      <c r="I156" t="s">
        <v>207</v>
      </c>
      <c r="J156" t="s">
        <v>207</v>
      </c>
      <c r="K156" t="s">
        <v>207</v>
      </c>
      <c r="L156" t="s">
        <v>207</v>
      </c>
      <c r="M156" s="250" t="s">
        <v>207</v>
      </c>
      <c r="N156" t="s">
        <v>207</v>
      </c>
      <c r="O156" t="s">
        <v>207</v>
      </c>
      <c r="P156" t="s">
        <v>207</v>
      </c>
      <c r="Q156" t="s">
        <v>205</v>
      </c>
      <c r="R156" t="s">
        <v>207</v>
      </c>
      <c r="S156" t="s">
        <v>207</v>
      </c>
      <c r="T156" t="s">
        <v>207</v>
      </c>
      <c r="U156" t="s">
        <v>207</v>
      </c>
      <c r="V156" t="s">
        <v>207</v>
      </c>
      <c r="W156" t="s">
        <v>207</v>
      </c>
      <c r="X156" s="250" t="s">
        <v>207</v>
      </c>
      <c r="Y156" t="s">
        <v>205</v>
      </c>
      <c r="Z156" t="s">
        <v>207</v>
      </c>
      <c r="AA156" t="s">
        <v>207</v>
      </c>
      <c r="AB156" t="s">
        <v>205</v>
      </c>
      <c r="AC156" t="s">
        <v>207</v>
      </c>
      <c r="AD156" t="s">
        <v>205</v>
      </c>
      <c r="AE156" t="s">
        <v>205</v>
      </c>
      <c r="AF156" t="s">
        <v>207</v>
      </c>
      <c r="AG156" t="s">
        <v>207</v>
      </c>
      <c r="AH156" t="s">
        <v>207</v>
      </c>
      <c r="AI156" t="s">
        <v>207</v>
      </c>
      <c r="AJ156" t="s">
        <v>207</v>
      </c>
      <c r="AK156" t="s">
        <v>205</v>
      </c>
      <c r="AL156" t="s">
        <v>207</v>
      </c>
      <c r="AM156" t="s">
        <v>207</v>
      </c>
      <c r="AN156" t="s">
        <v>207</v>
      </c>
      <c r="AO156" t="s">
        <v>207</v>
      </c>
      <c r="AP156" t="s">
        <v>207</v>
      </c>
      <c r="AQ156"/>
      <c r="AR156">
        <v>0</v>
      </c>
      <c r="AS156">
        <v>4</v>
      </c>
    </row>
    <row r="157" spans="1:45" ht="18.75" hidden="1" x14ac:dyDescent="0.45">
      <c r="A157" s="248">
        <v>209872</v>
      </c>
      <c r="B157" s="249" t="e">
        <v>#N/A</v>
      </c>
      <c r="C157" t="s">
        <v>205</v>
      </c>
      <c r="D157" t="s">
        <v>205</v>
      </c>
      <c r="E157" t="s">
        <v>205</v>
      </c>
      <c r="F157" t="s">
        <v>205</v>
      </c>
      <c r="G157" t="s">
        <v>205</v>
      </c>
      <c r="H157" t="s">
        <v>207</v>
      </c>
      <c r="I157" t="s">
        <v>207</v>
      </c>
      <c r="J157" t="s">
        <v>205</v>
      </c>
      <c r="K157" t="s">
        <v>207</v>
      </c>
      <c r="L157" t="s">
        <v>205</v>
      </c>
      <c r="M157" s="250" t="s">
        <v>205</v>
      </c>
      <c r="N157" t="s">
        <v>205</v>
      </c>
      <c r="O157" t="s">
        <v>207</v>
      </c>
      <c r="P157" t="s">
        <v>205</v>
      </c>
      <c r="Q157" t="s">
        <v>207</v>
      </c>
      <c r="R157" t="s">
        <v>205</v>
      </c>
      <c r="S157" t="s">
        <v>207</v>
      </c>
      <c r="T157" t="s">
        <v>207</v>
      </c>
      <c r="U157" t="s">
        <v>207</v>
      </c>
      <c r="V157" t="s">
        <v>205</v>
      </c>
      <c r="W157" t="s">
        <v>207</v>
      </c>
      <c r="X157" s="250" t="s">
        <v>205</v>
      </c>
      <c r="Y157" t="s">
        <v>207</v>
      </c>
      <c r="Z157" t="s">
        <v>207</v>
      </c>
      <c r="AA157" t="s">
        <v>205</v>
      </c>
      <c r="AB157" t="s">
        <v>207</v>
      </c>
      <c r="AC157" t="s">
        <v>207</v>
      </c>
      <c r="AD157" t="s">
        <v>207</v>
      </c>
      <c r="AE157" t="s">
        <v>205</v>
      </c>
      <c r="AF157" t="s">
        <v>207</v>
      </c>
      <c r="AG157" t="s">
        <v>207</v>
      </c>
      <c r="AH157" t="s">
        <v>207</v>
      </c>
      <c r="AI157" t="s">
        <v>205</v>
      </c>
      <c r="AJ157" t="s">
        <v>207</v>
      </c>
      <c r="AK157" t="s">
        <v>207</v>
      </c>
      <c r="AL157" t="s">
        <v>207</v>
      </c>
      <c r="AM157" t="s">
        <v>207</v>
      </c>
      <c r="AN157" t="s">
        <v>207</v>
      </c>
      <c r="AO157" t="s">
        <v>207</v>
      </c>
      <c r="AP157" t="s">
        <v>207</v>
      </c>
      <c r="AQ157"/>
      <c r="AR157" t="e">
        <v>#N/A</v>
      </c>
      <c r="AS157" t="e">
        <v>#N/A</v>
      </c>
    </row>
    <row r="158" spans="1:45" ht="15" x14ac:dyDescent="0.25">
      <c r="A158" s="258">
        <v>209883</v>
      </c>
      <c r="B158" s="259" t="s">
        <v>61</v>
      </c>
      <c r="C158" s="260" t="s">
        <v>849</v>
      </c>
      <c r="D158" s="260" t="s">
        <v>849</v>
      </c>
      <c r="E158" s="260" t="s">
        <v>849</v>
      </c>
      <c r="F158" s="260" t="s">
        <v>849</v>
      </c>
      <c r="G158" s="260" t="s">
        <v>849</v>
      </c>
      <c r="H158" s="260" t="s">
        <v>849</v>
      </c>
      <c r="I158" s="260" t="s">
        <v>849</v>
      </c>
      <c r="J158" s="260" t="s">
        <v>849</v>
      </c>
      <c r="K158" s="260" t="s">
        <v>849</v>
      </c>
      <c r="L158" s="260" t="s">
        <v>849</v>
      </c>
      <c r="M158" s="260" t="s">
        <v>849</v>
      </c>
      <c r="N158" s="260" t="s">
        <v>849</v>
      </c>
      <c r="O158" s="260" t="s">
        <v>849</v>
      </c>
      <c r="P158" s="260" t="s">
        <v>849</v>
      </c>
      <c r="Q158" s="260" t="s">
        <v>849</v>
      </c>
      <c r="R158" s="260" t="s">
        <v>849</v>
      </c>
      <c r="S158" s="260" t="s">
        <v>849</v>
      </c>
      <c r="T158" s="260" t="s">
        <v>849</v>
      </c>
      <c r="U158" s="260" t="s">
        <v>849</v>
      </c>
      <c r="V158" s="260" t="s">
        <v>849</v>
      </c>
      <c r="W158" s="260" t="s">
        <v>849</v>
      </c>
      <c r="X158" s="260" t="s">
        <v>849</v>
      </c>
      <c r="Y158" s="260" t="s">
        <v>849</v>
      </c>
      <c r="Z158" s="260" t="s">
        <v>849</v>
      </c>
      <c r="AA158" s="260" t="s">
        <v>849</v>
      </c>
      <c r="AB158" s="260" t="s">
        <v>849</v>
      </c>
      <c r="AC158" s="260" t="s">
        <v>849</v>
      </c>
      <c r="AD158" s="260" t="s">
        <v>849</v>
      </c>
      <c r="AE158" s="260" t="s">
        <v>849</v>
      </c>
      <c r="AF158" s="260" t="s">
        <v>849</v>
      </c>
      <c r="AG158" s="260" t="s">
        <v>849</v>
      </c>
      <c r="AH158" s="260" t="s">
        <v>849</v>
      </c>
      <c r="AI158" s="260" t="s">
        <v>849</v>
      </c>
      <c r="AJ158" s="260" t="s">
        <v>849</v>
      </c>
      <c r="AK158" s="260" t="s">
        <v>849</v>
      </c>
      <c r="AL158" s="260" t="s">
        <v>849</v>
      </c>
      <c r="AM158" s="260" t="s">
        <v>849</v>
      </c>
      <c r="AN158" s="260" t="s">
        <v>849</v>
      </c>
      <c r="AO158" s="260" t="s">
        <v>849</v>
      </c>
      <c r="AP158" s="260" t="s">
        <v>849</v>
      </c>
      <c r="AQ158" s="260"/>
      <c r="AR158" t="e">
        <v>#N/A</v>
      </c>
      <c r="AS158" t="s">
        <v>2181</v>
      </c>
    </row>
    <row r="159" spans="1:45" ht="18.75" hidden="1" x14ac:dyDescent="0.45">
      <c r="A159" s="248">
        <v>209899</v>
      </c>
      <c r="B159" s="249" t="s">
        <v>456</v>
      </c>
      <c r="C159" t="s">
        <v>207</v>
      </c>
      <c r="D159" t="s">
        <v>207</v>
      </c>
      <c r="E159" t="s">
        <v>207</v>
      </c>
      <c r="F159" t="s">
        <v>207</v>
      </c>
      <c r="G159" t="s">
        <v>207</v>
      </c>
      <c r="H159" t="s">
        <v>207</v>
      </c>
      <c r="I159" t="s">
        <v>207</v>
      </c>
      <c r="J159" t="s">
        <v>205</v>
      </c>
      <c r="K159" t="s">
        <v>205</v>
      </c>
      <c r="L159" t="s">
        <v>205</v>
      </c>
      <c r="M159" s="250" t="s">
        <v>205</v>
      </c>
      <c r="N159" t="s">
        <v>207</v>
      </c>
      <c r="O159" t="s">
        <v>207</v>
      </c>
      <c r="P159" t="s">
        <v>207</v>
      </c>
      <c r="Q159" t="s">
        <v>207</v>
      </c>
      <c r="R159" t="s">
        <v>206</v>
      </c>
      <c r="S159" t="s">
        <v>207</v>
      </c>
      <c r="T159" t="s">
        <v>207</v>
      </c>
      <c r="U159" t="s">
        <v>207</v>
      </c>
      <c r="V159" t="s">
        <v>207</v>
      </c>
      <c r="W159" t="s">
        <v>206</v>
      </c>
      <c r="X159" s="250" t="s">
        <v>206</v>
      </c>
      <c r="Y159" t="s">
        <v>207</v>
      </c>
      <c r="Z159" t="s">
        <v>206</v>
      </c>
      <c r="AA159" t="s">
        <v>206</v>
      </c>
      <c r="AB159" t="s">
        <v>207</v>
      </c>
      <c r="AC159" t="s">
        <v>205</v>
      </c>
      <c r="AD159" t="s">
        <v>206</v>
      </c>
      <c r="AE159" t="s">
        <v>206</v>
      </c>
      <c r="AF159" t="s">
        <v>206</v>
      </c>
      <c r="AG159" t="s">
        <v>344</v>
      </c>
      <c r="AH159" t="s">
        <v>344</v>
      </c>
      <c r="AI159" t="s">
        <v>344</v>
      </c>
      <c r="AJ159" t="s">
        <v>344</v>
      </c>
      <c r="AK159" t="s">
        <v>344</v>
      </c>
      <c r="AL159" t="s">
        <v>344</v>
      </c>
      <c r="AM159" t="s">
        <v>344</v>
      </c>
      <c r="AN159" t="s">
        <v>344</v>
      </c>
      <c r="AO159" t="s">
        <v>344</v>
      </c>
      <c r="AP159" t="s">
        <v>344</v>
      </c>
      <c r="AQ159"/>
      <c r="AR159">
        <v>0</v>
      </c>
      <c r="AS159">
        <v>3</v>
      </c>
    </row>
    <row r="160" spans="1:45" x14ac:dyDescent="0.2">
      <c r="A160" s="276">
        <v>209905</v>
      </c>
      <c r="B160" s="274" t="s">
        <v>61</v>
      </c>
      <c r="C160" s="53" t="s">
        <v>205</v>
      </c>
      <c r="D160" s="53" t="s">
        <v>205</v>
      </c>
      <c r="E160" s="53" t="s">
        <v>205</v>
      </c>
      <c r="F160" s="53" t="s">
        <v>205</v>
      </c>
      <c r="G160" s="53" t="s">
        <v>205</v>
      </c>
      <c r="H160" s="53" t="s">
        <v>205</v>
      </c>
      <c r="I160" s="53" t="s">
        <v>205</v>
      </c>
      <c r="J160" s="53" t="s">
        <v>205</v>
      </c>
      <c r="K160" s="53" t="s">
        <v>205</v>
      </c>
      <c r="L160" s="53" t="s">
        <v>205</v>
      </c>
      <c r="M160" s="53" t="s">
        <v>205</v>
      </c>
      <c r="N160" s="53" t="s">
        <v>205</v>
      </c>
      <c r="O160" s="53" t="s">
        <v>205</v>
      </c>
      <c r="P160" s="53" t="s">
        <v>205</v>
      </c>
      <c r="Q160" s="53" t="s">
        <v>205</v>
      </c>
      <c r="R160" s="53" t="s">
        <v>205</v>
      </c>
      <c r="S160" s="53" t="s">
        <v>205</v>
      </c>
      <c r="T160" s="53" t="s">
        <v>205</v>
      </c>
      <c r="U160" s="53" t="s">
        <v>205</v>
      </c>
      <c r="V160" s="53" t="s">
        <v>205</v>
      </c>
      <c r="W160" s="53" t="s">
        <v>205</v>
      </c>
      <c r="X160" s="53" t="s">
        <v>205</v>
      </c>
      <c r="Y160" s="53" t="s">
        <v>205</v>
      </c>
      <c r="Z160" s="53" t="s">
        <v>205</v>
      </c>
      <c r="AA160" s="53" t="s">
        <v>205</v>
      </c>
      <c r="AB160" s="53" t="s">
        <v>205</v>
      </c>
      <c r="AC160" s="53" t="s">
        <v>205</v>
      </c>
      <c r="AD160" s="53" t="s">
        <v>205</v>
      </c>
      <c r="AE160" s="53" t="s">
        <v>205</v>
      </c>
      <c r="AF160" s="53" t="s">
        <v>205</v>
      </c>
      <c r="AG160" s="53" t="s">
        <v>205</v>
      </c>
      <c r="AH160" s="53" t="s">
        <v>205</v>
      </c>
      <c r="AI160" s="53" t="s">
        <v>205</v>
      </c>
      <c r="AJ160" s="53" t="s">
        <v>205</v>
      </c>
      <c r="AK160" s="53" t="s">
        <v>205</v>
      </c>
      <c r="AL160" s="53" t="s">
        <v>205</v>
      </c>
      <c r="AM160" s="53" t="s">
        <v>205</v>
      </c>
      <c r="AN160" s="53" t="s">
        <v>205</v>
      </c>
      <c r="AO160" s="53" t="s">
        <v>205</v>
      </c>
      <c r="AP160" s="53" t="s">
        <v>205</v>
      </c>
    </row>
    <row r="161" spans="1:45" ht="15" hidden="1" x14ac:dyDescent="0.25">
      <c r="A161" s="258">
        <v>209930</v>
      </c>
      <c r="B161" s="259" t="s">
        <v>456</v>
      </c>
      <c r="C161" s="260" t="s">
        <v>205</v>
      </c>
      <c r="D161" s="260" t="s">
        <v>205</v>
      </c>
      <c r="E161" s="260" t="s">
        <v>207</v>
      </c>
      <c r="F161" s="260" t="s">
        <v>207</v>
      </c>
      <c r="G161" s="260" t="s">
        <v>205</v>
      </c>
      <c r="H161" s="260" t="s">
        <v>205</v>
      </c>
      <c r="I161" s="260" t="s">
        <v>205</v>
      </c>
      <c r="J161" s="260" t="s">
        <v>205</v>
      </c>
      <c r="K161" s="260" t="s">
        <v>205</v>
      </c>
      <c r="L161" s="260" t="s">
        <v>205</v>
      </c>
      <c r="M161" s="260" t="s">
        <v>205</v>
      </c>
      <c r="N161" s="260" t="s">
        <v>205</v>
      </c>
      <c r="O161" s="260" t="s">
        <v>205</v>
      </c>
      <c r="P161" s="260" t="s">
        <v>205</v>
      </c>
      <c r="Q161" s="260" t="s">
        <v>205</v>
      </c>
      <c r="R161" s="260" t="s">
        <v>205</v>
      </c>
      <c r="S161" s="260" t="s">
        <v>205</v>
      </c>
      <c r="T161" s="260" t="s">
        <v>205</v>
      </c>
      <c r="U161" s="260" t="s">
        <v>205</v>
      </c>
      <c r="V161" s="260" t="s">
        <v>205</v>
      </c>
      <c r="W161" s="260" t="s">
        <v>206</v>
      </c>
      <c r="X161" s="260" t="s">
        <v>207</v>
      </c>
      <c r="Y161" s="260" t="s">
        <v>207</v>
      </c>
      <c r="Z161" s="260" t="s">
        <v>207</v>
      </c>
      <c r="AA161" s="260" t="s">
        <v>205</v>
      </c>
      <c r="AB161" s="260" t="s">
        <v>207</v>
      </c>
      <c r="AC161" s="260" t="s">
        <v>207</v>
      </c>
      <c r="AD161" s="260" t="s">
        <v>207</v>
      </c>
      <c r="AE161" s="260" t="s">
        <v>207</v>
      </c>
      <c r="AF161" s="260" t="s">
        <v>207</v>
      </c>
      <c r="AG161" s="260" t="s">
        <v>344</v>
      </c>
      <c r="AH161" s="260" t="s">
        <v>344</v>
      </c>
      <c r="AI161" s="260" t="s">
        <v>344</v>
      </c>
      <c r="AJ161" s="260" t="s">
        <v>344</v>
      </c>
      <c r="AK161" s="260" t="s">
        <v>344</v>
      </c>
      <c r="AL161" s="260" t="s">
        <v>344</v>
      </c>
      <c r="AM161" s="260" t="s">
        <v>344</v>
      </c>
      <c r="AN161" s="260" t="s">
        <v>344</v>
      </c>
      <c r="AO161" s="260" t="s">
        <v>344</v>
      </c>
      <c r="AP161" s="260" t="s">
        <v>344</v>
      </c>
      <c r="AQ161" s="260"/>
      <c r="AR161" t="e">
        <v>#N/A</v>
      </c>
      <c r="AS161">
        <v>2</v>
      </c>
    </row>
    <row r="162" spans="1:45" ht="18.75" x14ac:dyDescent="0.45">
      <c r="A162" s="248">
        <v>209953</v>
      </c>
      <c r="B162" s="249" t="s">
        <v>61</v>
      </c>
      <c r="C162" t="s">
        <v>205</v>
      </c>
      <c r="D162" t="s">
        <v>207</v>
      </c>
      <c r="E162" t="s">
        <v>205</v>
      </c>
      <c r="F162" t="s">
        <v>207</v>
      </c>
      <c r="G162" t="s">
        <v>205</v>
      </c>
      <c r="H162" t="s">
        <v>205</v>
      </c>
      <c r="I162" t="s">
        <v>207</v>
      </c>
      <c r="J162" t="s">
        <v>205</v>
      </c>
      <c r="K162" t="s">
        <v>205</v>
      </c>
      <c r="L162" t="s">
        <v>205</v>
      </c>
      <c r="M162" s="250" t="s">
        <v>205</v>
      </c>
      <c r="N162" t="s">
        <v>205</v>
      </c>
      <c r="O162" t="s">
        <v>205</v>
      </c>
      <c r="P162" t="s">
        <v>205</v>
      </c>
      <c r="Q162" t="s">
        <v>205</v>
      </c>
      <c r="R162" t="s">
        <v>205</v>
      </c>
      <c r="S162" t="s">
        <v>205</v>
      </c>
      <c r="T162" t="s">
        <v>205</v>
      </c>
      <c r="U162" t="s">
        <v>205</v>
      </c>
      <c r="V162" t="s">
        <v>205</v>
      </c>
      <c r="W162" t="s">
        <v>207</v>
      </c>
      <c r="X162" s="250" t="s">
        <v>207</v>
      </c>
      <c r="Y162" t="s">
        <v>205</v>
      </c>
      <c r="Z162" t="s">
        <v>205</v>
      </c>
      <c r="AA162" t="s">
        <v>205</v>
      </c>
      <c r="AB162" t="s">
        <v>205</v>
      </c>
      <c r="AC162" t="s">
        <v>205</v>
      </c>
      <c r="AD162" t="s">
        <v>205</v>
      </c>
      <c r="AE162" t="s">
        <v>205</v>
      </c>
      <c r="AF162" t="s">
        <v>205</v>
      </c>
      <c r="AG162" t="s">
        <v>207</v>
      </c>
      <c r="AH162" t="s">
        <v>207</v>
      </c>
      <c r="AI162" t="s">
        <v>207</v>
      </c>
      <c r="AJ162" t="s">
        <v>207</v>
      </c>
      <c r="AK162" t="s">
        <v>207</v>
      </c>
      <c r="AL162" t="s">
        <v>206</v>
      </c>
      <c r="AM162" t="s">
        <v>206</v>
      </c>
      <c r="AN162" t="s">
        <v>206</v>
      </c>
      <c r="AO162" t="s">
        <v>206</v>
      </c>
      <c r="AP162" t="s">
        <v>206</v>
      </c>
      <c r="AQ162"/>
      <c r="AR162">
        <v>0</v>
      </c>
      <c r="AS162">
        <v>5</v>
      </c>
    </row>
    <row r="163" spans="1:45" ht="18.75" x14ac:dyDescent="0.45">
      <c r="A163" s="248">
        <v>209957</v>
      </c>
      <c r="B163" s="249" t="s">
        <v>61</v>
      </c>
      <c r="C163" t="s">
        <v>849</v>
      </c>
      <c r="D163" t="s">
        <v>849</v>
      </c>
      <c r="E163" t="s">
        <v>849</v>
      </c>
      <c r="F163" t="s">
        <v>849</v>
      </c>
      <c r="G163" t="s">
        <v>849</v>
      </c>
      <c r="H163" t="s">
        <v>849</v>
      </c>
      <c r="I163" t="s">
        <v>849</v>
      </c>
      <c r="J163" t="s">
        <v>849</v>
      </c>
      <c r="K163" t="s">
        <v>849</v>
      </c>
      <c r="L163" t="s">
        <v>849</v>
      </c>
      <c r="M163" s="250" t="s">
        <v>849</v>
      </c>
      <c r="N163" t="s">
        <v>849</v>
      </c>
      <c r="O163" t="s">
        <v>849</v>
      </c>
      <c r="P163" t="s">
        <v>849</v>
      </c>
      <c r="Q163" t="s">
        <v>849</v>
      </c>
      <c r="R163" t="s">
        <v>849</v>
      </c>
      <c r="S163" t="s">
        <v>849</v>
      </c>
      <c r="T163" t="s">
        <v>849</v>
      </c>
      <c r="U163" t="s">
        <v>849</v>
      </c>
      <c r="V163" t="s">
        <v>849</v>
      </c>
      <c r="W163" t="s">
        <v>849</v>
      </c>
      <c r="X163" s="250" t="s">
        <v>849</v>
      </c>
      <c r="Y163" t="s">
        <v>849</v>
      </c>
      <c r="Z163" t="s">
        <v>849</v>
      </c>
      <c r="AA163" t="s">
        <v>849</v>
      </c>
      <c r="AB163" t="s">
        <v>849</v>
      </c>
      <c r="AC163" t="s">
        <v>849</v>
      </c>
      <c r="AD163" t="s">
        <v>849</v>
      </c>
      <c r="AE163" t="s">
        <v>849</v>
      </c>
      <c r="AF163" t="s">
        <v>849</v>
      </c>
      <c r="AG163" t="s">
        <v>849</v>
      </c>
      <c r="AH163" t="s">
        <v>849</v>
      </c>
      <c r="AI163" t="s">
        <v>849</v>
      </c>
      <c r="AJ163" t="s">
        <v>849</v>
      </c>
      <c r="AK163" t="s">
        <v>849</v>
      </c>
      <c r="AL163" t="s">
        <v>849</v>
      </c>
      <c r="AM163" t="s">
        <v>849</v>
      </c>
      <c r="AN163" t="s">
        <v>849</v>
      </c>
      <c r="AO163" t="s">
        <v>849</v>
      </c>
      <c r="AP163" t="s">
        <v>207</v>
      </c>
      <c r="AQ163"/>
      <c r="AR163">
        <v>0</v>
      </c>
      <c r="AS163" t="s">
        <v>2189</v>
      </c>
    </row>
    <row r="164" spans="1:45" ht="18.75" x14ac:dyDescent="0.45">
      <c r="A164" s="252">
        <v>209961</v>
      </c>
      <c r="B164" s="249" t="s">
        <v>61</v>
      </c>
      <c r="C164" t="s">
        <v>205</v>
      </c>
      <c r="D164" t="s">
        <v>206</v>
      </c>
      <c r="E164" t="s">
        <v>205</v>
      </c>
      <c r="F164" t="s">
        <v>205</v>
      </c>
      <c r="G164" t="s">
        <v>205</v>
      </c>
      <c r="H164" t="s">
        <v>205</v>
      </c>
      <c r="I164" t="s">
        <v>207</v>
      </c>
      <c r="J164" t="s">
        <v>207</v>
      </c>
      <c r="K164" t="s">
        <v>207</v>
      </c>
      <c r="L164" t="s">
        <v>207</v>
      </c>
      <c r="M164" s="250" t="s">
        <v>207</v>
      </c>
      <c r="N164" t="s">
        <v>207</v>
      </c>
      <c r="O164" t="s">
        <v>207</v>
      </c>
      <c r="P164" t="s">
        <v>207</v>
      </c>
      <c r="Q164" t="s">
        <v>205</v>
      </c>
      <c r="R164" t="s">
        <v>205</v>
      </c>
      <c r="S164" t="s">
        <v>207</v>
      </c>
      <c r="T164" t="s">
        <v>205</v>
      </c>
      <c r="U164" t="s">
        <v>207</v>
      </c>
      <c r="V164" t="s">
        <v>205</v>
      </c>
      <c r="W164" t="s">
        <v>205</v>
      </c>
      <c r="X164" s="250" t="s">
        <v>205</v>
      </c>
      <c r="Y164" t="s">
        <v>207</v>
      </c>
      <c r="Z164" t="s">
        <v>207</v>
      </c>
      <c r="AA164" t="s">
        <v>205</v>
      </c>
      <c r="AB164" t="s">
        <v>207</v>
      </c>
      <c r="AC164" t="s">
        <v>205</v>
      </c>
      <c r="AD164" t="s">
        <v>207</v>
      </c>
      <c r="AE164" t="s">
        <v>205</v>
      </c>
      <c r="AF164" t="s">
        <v>205</v>
      </c>
      <c r="AG164" t="s">
        <v>207</v>
      </c>
      <c r="AH164" t="s">
        <v>207</v>
      </c>
      <c r="AI164" t="s">
        <v>207</v>
      </c>
      <c r="AJ164" t="s">
        <v>205</v>
      </c>
      <c r="AK164" t="s">
        <v>205</v>
      </c>
      <c r="AL164" t="s">
        <v>207</v>
      </c>
      <c r="AM164" t="s">
        <v>207</v>
      </c>
      <c r="AN164" t="s">
        <v>207</v>
      </c>
      <c r="AO164" t="s">
        <v>205</v>
      </c>
      <c r="AP164" t="s">
        <v>207</v>
      </c>
      <c r="AQ164"/>
      <c r="AR164">
        <v>0</v>
      </c>
      <c r="AS164">
        <v>3</v>
      </c>
    </row>
    <row r="165" spans="1:45" ht="15" hidden="1" x14ac:dyDescent="0.25">
      <c r="A165" s="258">
        <v>209969</v>
      </c>
      <c r="B165" s="259" t="s">
        <v>456</v>
      </c>
      <c r="C165" s="260" t="s">
        <v>207</v>
      </c>
      <c r="D165" s="260" t="s">
        <v>207</v>
      </c>
      <c r="E165" s="260" t="s">
        <v>207</v>
      </c>
      <c r="F165" s="260" t="s">
        <v>207</v>
      </c>
      <c r="G165" s="260" t="s">
        <v>205</v>
      </c>
      <c r="H165" s="260" t="s">
        <v>205</v>
      </c>
      <c r="I165" s="260" t="s">
        <v>207</v>
      </c>
      <c r="J165" s="260" t="s">
        <v>205</v>
      </c>
      <c r="K165" s="260" t="s">
        <v>205</v>
      </c>
      <c r="L165" s="260" t="s">
        <v>205</v>
      </c>
      <c r="M165" s="260" t="s">
        <v>205</v>
      </c>
      <c r="N165" s="260" t="s">
        <v>205</v>
      </c>
      <c r="O165" s="260" t="s">
        <v>207</v>
      </c>
      <c r="P165" s="260" t="s">
        <v>207</v>
      </c>
      <c r="Q165" s="260" t="s">
        <v>205</v>
      </c>
      <c r="R165" s="260" t="s">
        <v>207</v>
      </c>
      <c r="S165" s="260" t="s">
        <v>205</v>
      </c>
      <c r="T165" s="260" t="s">
        <v>205</v>
      </c>
      <c r="U165" s="260" t="s">
        <v>207</v>
      </c>
      <c r="V165" s="260" t="s">
        <v>205</v>
      </c>
      <c r="W165" s="260" t="s">
        <v>206</v>
      </c>
      <c r="X165" s="260" t="s">
        <v>206</v>
      </c>
      <c r="Y165" s="260" t="s">
        <v>206</v>
      </c>
      <c r="Z165" s="260" t="s">
        <v>206</v>
      </c>
      <c r="AA165" s="260" t="s">
        <v>206</v>
      </c>
      <c r="AB165" s="260" t="s">
        <v>206</v>
      </c>
      <c r="AC165" s="260" t="s">
        <v>206</v>
      </c>
      <c r="AD165" s="260" t="s">
        <v>206</v>
      </c>
      <c r="AE165" s="260" t="s">
        <v>206</v>
      </c>
      <c r="AF165" s="260" t="s">
        <v>206</v>
      </c>
      <c r="AG165" s="260" t="s">
        <v>344</v>
      </c>
      <c r="AH165" s="260" t="s">
        <v>344</v>
      </c>
      <c r="AI165" s="260" t="s">
        <v>344</v>
      </c>
      <c r="AJ165" s="260" t="s">
        <v>344</v>
      </c>
      <c r="AK165" s="260" t="s">
        <v>344</v>
      </c>
      <c r="AL165" s="260" t="s">
        <v>344</v>
      </c>
      <c r="AM165" s="260" t="s">
        <v>344</v>
      </c>
      <c r="AN165" s="260" t="s">
        <v>344</v>
      </c>
      <c r="AO165" s="260" t="s">
        <v>344</v>
      </c>
      <c r="AP165" s="260" t="s">
        <v>344</v>
      </c>
      <c r="AQ165" s="260"/>
      <c r="AR165" t="e">
        <v>#N/A</v>
      </c>
      <c r="AS165">
        <v>2</v>
      </c>
    </row>
    <row r="166" spans="1:45" ht="33" x14ac:dyDescent="0.45">
      <c r="A166" s="248">
        <v>209970</v>
      </c>
      <c r="B166" s="249" t="s">
        <v>67</v>
      </c>
      <c r="C166" t="s">
        <v>849</v>
      </c>
      <c r="D166" t="s">
        <v>849</v>
      </c>
      <c r="E166" t="s">
        <v>849</v>
      </c>
      <c r="F166" t="s">
        <v>849</v>
      </c>
      <c r="G166" t="s">
        <v>849</v>
      </c>
      <c r="H166" t="s">
        <v>849</v>
      </c>
      <c r="I166" t="s">
        <v>849</v>
      </c>
      <c r="J166" t="s">
        <v>849</v>
      </c>
      <c r="K166" t="s">
        <v>849</v>
      </c>
      <c r="L166" t="s">
        <v>849</v>
      </c>
      <c r="M166" s="250" t="s">
        <v>849</v>
      </c>
      <c r="N166" t="s">
        <v>849</v>
      </c>
      <c r="O166" t="s">
        <v>849</v>
      </c>
      <c r="P166" t="s">
        <v>849</v>
      </c>
      <c r="Q166" t="s">
        <v>849</v>
      </c>
      <c r="R166" t="s">
        <v>849</v>
      </c>
      <c r="S166" t="s">
        <v>849</v>
      </c>
      <c r="T166" t="s">
        <v>849</v>
      </c>
      <c r="U166" t="s">
        <v>849</v>
      </c>
      <c r="V166" t="s">
        <v>849</v>
      </c>
      <c r="W166" t="s">
        <v>849</v>
      </c>
      <c r="X166" s="250" t="s">
        <v>849</v>
      </c>
      <c r="Y166" t="s">
        <v>849</v>
      </c>
      <c r="Z166" t="s">
        <v>849</v>
      </c>
      <c r="AA166" t="s">
        <v>849</v>
      </c>
      <c r="AB166" t="s">
        <v>849</v>
      </c>
      <c r="AC166" t="s">
        <v>849</v>
      </c>
      <c r="AD166" t="s">
        <v>849</v>
      </c>
      <c r="AE166" t="s">
        <v>849</v>
      </c>
      <c r="AF166" t="s">
        <v>849</v>
      </c>
      <c r="AG166" t="s">
        <v>849</v>
      </c>
      <c r="AH166" t="s">
        <v>849</v>
      </c>
      <c r="AI166" t="s">
        <v>849</v>
      </c>
      <c r="AJ166" t="s">
        <v>849</v>
      </c>
      <c r="AK166" t="s">
        <v>849</v>
      </c>
      <c r="AL166" t="s">
        <v>344</v>
      </c>
      <c r="AM166" t="s">
        <v>344</v>
      </c>
      <c r="AN166" t="s">
        <v>344</v>
      </c>
      <c r="AO166" t="s">
        <v>344</v>
      </c>
      <c r="AP166" t="s">
        <v>344</v>
      </c>
      <c r="AQ166"/>
      <c r="AR166">
        <v>0</v>
      </c>
      <c r="AS166" t="s">
        <v>2188</v>
      </c>
    </row>
    <row r="167" spans="1:45" ht="18.75" x14ac:dyDescent="0.45">
      <c r="A167" s="252">
        <v>209989</v>
      </c>
      <c r="B167" s="249" t="s">
        <v>61</v>
      </c>
      <c r="C167" t="s">
        <v>849</v>
      </c>
      <c r="D167" t="s">
        <v>849</v>
      </c>
      <c r="E167" t="s">
        <v>849</v>
      </c>
      <c r="F167" t="s">
        <v>849</v>
      </c>
      <c r="G167" t="s">
        <v>849</v>
      </c>
      <c r="H167" t="s">
        <v>849</v>
      </c>
      <c r="I167" t="s">
        <v>849</v>
      </c>
      <c r="J167" t="s">
        <v>849</v>
      </c>
      <c r="K167" t="s">
        <v>849</v>
      </c>
      <c r="L167" t="s">
        <v>849</v>
      </c>
      <c r="M167" s="250" t="s">
        <v>849</v>
      </c>
      <c r="N167" t="s">
        <v>849</v>
      </c>
      <c r="O167" t="s">
        <v>849</v>
      </c>
      <c r="P167" t="s">
        <v>849</v>
      </c>
      <c r="Q167" t="s">
        <v>849</v>
      </c>
      <c r="R167" t="s">
        <v>849</v>
      </c>
      <c r="S167" t="s">
        <v>849</v>
      </c>
      <c r="T167" t="s">
        <v>849</v>
      </c>
      <c r="U167" t="s">
        <v>849</v>
      </c>
      <c r="V167" t="s">
        <v>849</v>
      </c>
      <c r="W167" t="s">
        <v>849</v>
      </c>
      <c r="X167" s="250" t="s">
        <v>849</v>
      </c>
      <c r="Y167" t="s">
        <v>849</v>
      </c>
      <c r="Z167" t="s">
        <v>849</v>
      </c>
      <c r="AA167" t="s">
        <v>849</v>
      </c>
      <c r="AB167" t="s">
        <v>849</v>
      </c>
      <c r="AC167" t="s">
        <v>849</v>
      </c>
      <c r="AD167" t="s">
        <v>849</v>
      </c>
      <c r="AE167" t="s">
        <v>849</v>
      </c>
      <c r="AF167" t="s">
        <v>849</v>
      </c>
      <c r="AG167" t="s">
        <v>849</v>
      </c>
      <c r="AH167" t="s">
        <v>849</v>
      </c>
      <c r="AI167" t="s">
        <v>849</v>
      </c>
      <c r="AJ167" t="s">
        <v>849</v>
      </c>
      <c r="AK167" t="s">
        <v>849</v>
      </c>
      <c r="AL167" t="s">
        <v>849</v>
      </c>
      <c r="AM167" t="s">
        <v>849</v>
      </c>
      <c r="AN167" t="s">
        <v>849</v>
      </c>
      <c r="AO167" t="s">
        <v>849</v>
      </c>
      <c r="AP167" t="s">
        <v>849</v>
      </c>
      <c r="AQ167"/>
      <c r="AR167" t="s">
        <v>2163</v>
      </c>
      <c r="AS167" t="s">
        <v>2163</v>
      </c>
    </row>
    <row r="168" spans="1:45" ht="18.75" x14ac:dyDescent="0.45">
      <c r="A168" s="248">
        <v>209997</v>
      </c>
      <c r="B168" s="249" t="s">
        <v>61</v>
      </c>
      <c r="C168" t="s">
        <v>207</v>
      </c>
      <c r="D168" t="s">
        <v>205</v>
      </c>
      <c r="E168" t="s">
        <v>205</v>
      </c>
      <c r="F168" t="s">
        <v>205</v>
      </c>
      <c r="G168" t="s">
        <v>205</v>
      </c>
      <c r="H168" t="s">
        <v>207</v>
      </c>
      <c r="I168" t="s">
        <v>205</v>
      </c>
      <c r="J168" t="s">
        <v>205</v>
      </c>
      <c r="K168" t="s">
        <v>205</v>
      </c>
      <c r="L168" t="s">
        <v>207</v>
      </c>
      <c r="M168" s="250" t="s">
        <v>205</v>
      </c>
      <c r="N168" t="s">
        <v>205</v>
      </c>
      <c r="O168" t="s">
        <v>207</v>
      </c>
      <c r="P168" t="s">
        <v>207</v>
      </c>
      <c r="Q168" t="s">
        <v>207</v>
      </c>
      <c r="R168" t="s">
        <v>207</v>
      </c>
      <c r="S168" t="s">
        <v>205</v>
      </c>
      <c r="T168" t="s">
        <v>207</v>
      </c>
      <c r="U168" t="s">
        <v>207</v>
      </c>
      <c r="V168" t="s">
        <v>207</v>
      </c>
      <c r="W168" t="s">
        <v>207</v>
      </c>
      <c r="X168" s="250" t="s">
        <v>205</v>
      </c>
      <c r="Y168" t="s">
        <v>205</v>
      </c>
      <c r="Z168" t="s">
        <v>205</v>
      </c>
      <c r="AA168" t="s">
        <v>205</v>
      </c>
      <c r="AB168" t="s">
        <v>205</v>
      </c>
      <c r="AC168" t="s">
        <v>207</v>
      </c>
      <c r="AD168" t="s">
        <v>205</v>
      </c>
      <c r="AE168" t="s">
        <v>205</v>
      </c>
      <c r="AF168" t="s">
        <v>205</v>
      </c>
      <c r="AG168" t="s">
        <v>207</v>
      </c>
      <c r="AH168" t="s">
        <v>205</v>
      </c>
      <c r="AI168" t="s">
        <v>207</v>
      </c>
      <c r="AJ168" t="s">
        <v>205</v>
      </c>
      <c r="AK168" t="s">
        <v>207</v>
      </c>
      <c r="AL168" t="s">
        <v>205</v>
      </c>
      <c r="AM168" t="s">
        <v>206</v>
      </c>
      <c r="AN168" t="s">
        <v>207</v>
      </c>
      <c r="AO168" t="s">
        <v>205</v>
      </c>
      <c r="AP168" t="s">
        <v>207</v>
      </c>
      <c r="AQ168"/>
      <c r="AR168">
        <v>0</v>
      </c>
      <c r="AS168">
        <v>3</v>
      </c>
    </row>
    <row r="169" spans="1:45" ht="15" x14ac:dyDescent="0.25">
      <c r="A169" s="258">
        <v>210064</v>
      </c>
      <c r="B169" s="259" t="s">
        <v>61</v>
      </c>
      <c r="C169" s="260" t="s">
        <v>849</v>
      </c>
      <c r="D169" s="260" t="s">
        <v>849</v>
      </c>
      <c r="E169" s="260" t="s">
        <v>849</v>
      </c>
      <c r="F169" s="260" t="s">
        <v>849</v>
      </c>
      <c r="G169" s="260" t="s">
        <v>849</v>
      </c>
      <c r="H169" s="260" t="s">
        <v>849</v>
      </c>
      <c r="I169" s="260" t="s">
        <v>849</v>
      </c>
      <c r="J169" s="260" t="s">
        <v>849</v>
      </c>
      <c r="K169" s="260" t="s">
        <v>849</v>
      </c>
      <c r="L169" s="260" t="s">
        <v>849</v>
      </c>
      <c r="M169" s="260" t="s">
        <v>849</v>
      </c>
      <c r="N169" s="260" t="s">
        <v>849</v>
      </c>
      <c r="O169" s="260" t="s">
        <v>849</v>
      </c>
      <c r="P169" s="260" t="s">
        <v>849</v>
      </c>
      <c r="Q169" s="260" t="s">
        <v>849</v>
      </c>
      <c r="R169" s="260" t="s">
        <v>849</v>
      </c>
      <c r="S169" s="260" t="s">
        <v>849</v>
      </c>
      <c r="T169" s="260" t="s">
        <v>849</v>
      </c>
      <c r="U169" s="260" t="s">
        <v>849</v>
      </c>
      <c r="V169" s="260" t="s">
        <v>849</v>
      </c>
      <c r="W169" s="260" t="s">
        <v>849</v>
      </c>
      <c r="X169" s="260" t="s">
        <v>849</v>
      </c>
      <c r="Y169" s="260" t="s">
        <v>849</v>
      </c>
      <c r="Z169" s="260" t="s">
        <v>849</v>
      </c>
      <c r="AA169" s="260" t="s">
        <v>849</v>
      </c>
      <c r="AB169" s="260" t="s">
        <v>849</v>
      </c>
      <c r="AC169" s="260" t="s">
        <v>849</v>
      </c>
      <c r="AD169" s="260" t="s">
        <v>849</v>
      </c>
      <c r="AE169" s="260" t="s">
        <v>849</v>
      </c>
      <c r="AF169" s="260" t="s">
        <v>849</v>
      </c>
      <c r="AG169" s="260" t="s">
        <v>849</v>
      </c>
      <c r="AH169" s="260" t="s">
        <v>849</v>
      </c>
      <c r="AI169" s="260" t="s">
        <v>849</v>
      </c>
      <c r="AJ169" s="260" t="s">
        <v>849</v>
      </c>
      <c r="AK169" s="260" t="s">
        <v>849</v>
      </c>
      <c r="AL169" s="260" t="s">
        <v>849</v>
      </c>
      <c r="AM169" s="260" t="s">
        <v>849</v>
      </c>
      <c r="AN169" s="260" t="s">
        <v>849</v>
      </c>
      <c r="AO169" s="260" t="s">
        <v>849</v>
      </c>
      <c r="AP169" s="260" t="s">
        <v>849</v>
      </c>
      <c r="AQ169" s="260"/>
      <c r="AR169" t="e">
        <v>#N/A</v>
      </c>
      <c r="AS169" t="s">
        <v>2181</v>
      </c>
    </row>
    <row r="170" spans="1:45" ht="18.75" hidden="1" x14ac:dyDescent="0.45">
      <c r="A170" s="248">
        <v>210069</v>
      </c>
      <c r="B170" s="249" t="e">
        <v>#N/A</v>
      </c>
      <c r="C170" t="s">
        <v>205</v>
      </c>
      <c r="D170" t="s">
        <v>207</v>
      </c>
      <c r="E170" t="s">
        <v>205</v>
      </c>
      <c r="F170" t="s">
        <v>206</v>
      </c>
      <c r="G170" t="s">
        <v>205</v>
      </c>
      <c r="H170" t="s">
        <v>207</v>
      </c>
      <c r="I170" t="s">
        <v>205</v>
      </c>
      <c r="J170" t="s">
        <v>205</v>
      </c>
      <c r="K170" t="s">
        <v>207</v>
      </c>
      <c r="L170" t="s">
        <v>205</v>
      </c>
      <c r="M170" s="250" t="s">
        <v>207</v>
      </c>
      <c r="N170" t="s">
        <v>205</v>
      </c>
      <c r="O170" t="s">
        <v>207</v>
      </c>
      <c r="P170" t="s">
        <v>205</v>
      </c>
      <c r="Q170" t="s">
        <v>207</v>
      </c>
      <c r="R170" t="s">
        <v>207</v>
      </c>
      <c r="S170" t="s">
        <v>207</v>
      </c>
      <c r="T170" t="s">
        <v>207</v>
      </c>
      <c r="U170" t="s">
        <v>207</v>
      </c>
      <c r="V170" t="s">
        <v>207</v>
      </c>
      <c r="W170" t="s">
        <v>205</v>
      </c>
      <c r="X170" s="250" t="s">
        <v>207</v>
      </c>
      <c r="Y170" t="s">
        <v>205</v>
      </c>
      <c r="Z170" t="s">
        <v>207</v>
      </c>
      <c r="AA170" t="s">
        <v>205</v>
      </c>
      <c r="AB170" t="s">
        <v>207</v>
      </c>
      <c r="AC170" t="s">
        <v>207</v>
      </c>
      <c r="AD170" t="s">
        <v>205</v>
      </c>
      <c r="AE170" t="s">
        <v>205</v>
      </c>
      <c r="AF170" t="s">
        <v>207</v>
      </c>
      <c r="AG170" t="s">
        <v>205</v>
      </c>
      <c r="AH170" t="s">
        <v>207</v>
      </c>
      <c r="AI170" t="s">
        <v>207</v>
      </c>
      <c r="AJ170" t="s">
        <v>207</v>
      </c>
      <c r="AK170" t="s">
        <v>205</v>
      </c>
      <c r="AL170" t="s">
        <v>207</v>
      </c>
      <c r="AM170" t="s">
        <v>207</v>
      </c>
      <c r="AN170" t="s">
        <v>205</v>
      </c>
      <c r="AO170" t="s">
        <v>207</v>
      </c>
      <c r="AP170" t="s">
        <v>205</v>
      </c>
      <c r="AQ170"/>
      <c r="AR170" t="e">
        <v>#N/A</v>
      </c>
      <c r="AS170" t="e">
        <v>#N/A</v>
      </c>
    </row>
    <row r="171" spans="1:45" ht="18.75" x14ac:dyDescent="0.45">
      <c r="A171" s="248">
        <v>210081</v>
      </c>
      <c r="B171" s="249" t="s">
        <v>61</v>
      </c>
      <c r="C171" t="s">
        <v>205</v>
      </c>
      <c r="D171" t="s">
        <v>205</v>
      </c>
      <c r="E171" t="s">
        <v>205</v>
      </c>
      <c r="F171" t="s">
        <v>207</v>
      </c>
      <c r="G171" t="s">
        <v>205</v>
      </c>
      <c r="H171" t="s">
        <v>207</v>
      </c>
      <c r="I171" t="s">
        <v>205</v>
      </c>
      <c r="J171" t="s">
        <v>205</v>
      </c>
      <c r="K171" t="s">
        <v>205</v>
      </c>
      <c r="L171" t="s">
        <v>205</v>
      </c>
      <c r="M171" s="250" t="s">
        <v>205</v>
      </c>
      <c r="N171" t="s">
        <v>205</v>
      </c>
      <c r="O171" t="s">
        <v>207</v>
      </c>
      <c r="P171" t="s">
        <v>207</v>
      </c>
      <c r="Q171" t="s">
        <v>205</v>
      </c>
      <c r="R171" t="s">
        <v>205</v>
      </c>
      <c r="S171" t="s">
        <v>205</v>
      </c>
      <c r="T171" t="s">
        <v>207</v>
      </c>
      <c r="U171" t="s">
        <v>205</v>
      </c>
      <c r="V171" t="s">
        <v>207</v>
      </c>
      <c r="W171" t="s">
        <v>205</v>
      </c>
      <c r="X171" s="250" t="s">
        <v>205</v>
      </c>
      <c r="Y171" t="s">
        <v>205</v>
      </c>
      <c r="Z171" t="s">
        <v>207</v>
      </c>
      <c r="AA171" t="s">
        <v>207</v>
      </c>
      <c r="AB171" t="s">
        <v>205</v>
      </c>
      <c r="AC171" t="s">
        <v>207</v>
      </c>
      <c r="AD171" t="s">
        <v>205</v>
      </c>
      <c r="AE171" t="s">
        <v>205</v>
      </c>
      <c r="AF171" t="s">
        <v>207</v>
      </c>
      <c r="AG171" t="s">
        <v>207</v>
      </c>
      <c r="AH171" t="s">
        <v>205</v>
      </c>
      <c r="AI171" t="s">
        <v>205</v>
      </c>
      <c r="AJ171" t="s">
        <v>207</v>
      </c>
      <c r="AK171" t="s">
        <v>205</v>
      </c>
      <c r="AL171" t="s">
        <v>207</v>
      </c>
      <c r="AM171" t="s">
        <v>205</v>
      </c>
      <c r="AN171" t="s">
        <v>205</v>
      </c>
      <c r="AO171" t="s">
        <v>205</v>
      </c>
      <c r="AP171" t="s">
        <v>205</v>
      </c>
      <c r="AQ171"/>
      <c r="AR171">
        <v>0</v>
      </c>
      <c r="AS171">
        <v>2</v>
      </c>
    </row>
    <row r="172" spans="1:45" ht="18.75" hidden="1" x14ac:dyDescent="0.45">
      <c r="A172" s="248">
        <v>210086</v>
      </c>
      <c r="B172" s="249" t="e">
        <v>#N/A</v>
      </c>
      <c r="C172" t="s">
        <v>207</v>
      </c>
      <c r="D172" t="s">
        <v>205</v>
      </c>
      <c r="E172" t="s">
        <v>205</v>
      </c>
      <c r="F172" t="s">
        <v>207</v>
      </c>
      <c r="G172" t="s">
        <v>205</v>
      </c>
      <c r="H172" t="s">
        <v>207</v>
      </c>
      <c r="I172" t="s">
        <v>207</v>
      </c>
      <c r="J172" t="s">
        <v>207</v>
      </c>
      <c r="K172" t="s">
        <v>207</v>
      </c>
      <c r="L172" t="s">
        <v>207</v>
      </c>
      <c r="M172" s="250" t="s">
        <v>207</v>
      </c>
      <c r="N172" t="s">
        <v>207</v>
      </c>
      <c r="O172" t="s">
        <v>207</v>
      </c>
      <c r="P172" t="s">
        <v>207</v>
      </c>
      <c r="Q172" t="s">
        <v>207</v>
      </c>
      <c r="R172" t="s">
        <v>207</v>
      </c>
      <c r="S172" t="s">
        <v>207</v>
      </c>
      <c r="T172" t="s">
        <v>207</v>
      </c>
      <c r="U172" t="s">
        <v>207</v>
      </c>
      <c r="V172" t="s">
        <v>207</v>
      </c>
      <c r="W172" t="s">
        <v>205</v>
      </c>
      <c r="X172" s="250" t="s">
        <v>207</v>
      </c>
      <c r="Y172" t="s">
        <v>205</v>
      </c>
      <c r="Z172" t="s">
        <v>207</v>
      </c>
      <c r="AA172" t="s">
        <v>205</v>
      </c>
      <c r="AB172" t="s">
        <v>205</v>
      </c>
      <c r="AC172" t="s">
        <v>207</v>
      </c>
      <c r="AD172" t="s">
        <v>207</v>
      </c>
      <c r="AE172" t="s">
        <v>207</v>
      </c>
      <c r="AF172" t="s">
        <v>207</v>
      </c>
      <c r="AG172" t="s">
        <v>206</v>
      </c>
      <c r="AH172" t="s">
        <v>206</v>
      </c>
      <c r="AI172" t="s">
        <v>207</v>
      </c>
      <c r="AJ172" t="s">
        <v>206</v>
      </c>
      <c r="AK172" t="s">
        <v>206</v>
      </c>
      <c r="AL172" t="s">
        <v>207</v>
      </c>
      <c r="AM172" t="s">
        <v>207</v>
      </c>
      <c r="AN172" t="s">
        <v>207</v>
      </c>
      <c r="AO172" t="s">
        <v>207</v>
      </c>
      <c r="AP172" t="s">
        <v>207</v>
      </c>
      <c r="AQ172"/>
      <c r="AR172" t="e">
        <v>#N/A</v>
      </c>
      <c r="AS172" t="e">
        <v>#N/A</v>
      </c>
    </row>
    <row r="173" spans="1:45" ht="18.75" x14ac:dyDescent="0.45">
      <c r="A173" s="248">
        <v>210089</v>
      </c>
      <c r="B173" s="249" t="s">
        <v>61</v>
      </c>
      <c r="C173" t="s">
        <v>849</v>
      </c>
      <c r="D173" t="s">
        <v>849</v>
      </c>
      <c r="E173" t="s">
        <v>849</v>
      </c>
      <c r="F173" t="s">
        <v>849</v>
      </c>
      <c r="G173" t="s">
        <v>849</v>
      </c>
      <c r="H173" t="s">
        <v>849</v>
      </c>
      <c r="I173" t="s">
        <v>849</v>
      </c>
      <c r="J173" t="s">
        <v>849</v>
      </c>
      <c r="K173" t="s">
        <v>849</v>
      </c>
      <c r="L173" t="s">
        <v>849</v>
      </c>
      <c r="M173" s="250" t="s">
        <v>849</v>
      </c>
      <c r="N173" t="s">
        <v>849</v>
      </c>
      <c r="O173" t="s">
        <v>849</v>
      </c>
      <c r="P173" t="s">
        <v>849</v>
      </c>
      <c r="Q173" t="s">
        <v>849</v>
      </c>
      <c r="R173" t="s">
        <v>849</v>
      </c>
      <c r="S173" t="s">
        <v>849</v>
      </c>
      <c r="T173" t="s">
        <v>849</v>
      </c>
      <c r="U173" t="s">
        <v>849</v>
      </c>
      <c r="V173" t="s">
        <v>849</v>
      </c>
      <c r="W173" t="s">
        <v>849</v>
      </c>
      <c r="X173" s="250" t="s">
        <v>849</v>
      </c>
      <c r="Y173" t="s">
        <v>849</v>
      </c>
      <c r="Z173" t="s">
        <v>849</v>
      </c>
      <c r="AA173" t="s">
        <v>849</v>
      </c>
      <c r="AB173" t="s">
        <v>849</v>
      </c>
      <c r="AC173" t="s">
        <v>849</v>
      </c>
      <c r="AD173" t="s">
        <v>849</v>
      </c>
      <c r="AE173" t="s">
        <v>849</v>
      </c>
      <c r="AF173" t="s">
        <v>849</v>
      </c>
      <c r="AG173" t="s">
        <v>849</v>
      </c>
      <c r="AH173" t="s">
        <v>849</v>
      </c>
      <c r="AI173" t="s">
        <v>849</v>
      </c>
      <c r="AJ173" t="s">
        <v>849</v>
      </c>
      <c r="AK173" t="s">
        <v>849</v>
      </c>
      <c r="AL173" t="s">
        <v>849</v>
      </c>
      <c r="AM173" t="s">
        <v>849</v>
      </c>
      <c r="AN173" t="s">
        <v>849</v>
      </c>
      <c r="AO173" t="s">
        <v>849</v>
      </c>
      <c r="AP173" t="s">
        <v>849</v>
      </c>
      <c r="AQ173"/>
      <c r="AR173" t="s">
        <v>2162</v>
      </c>
      <c r="AS173" t="s">
        <v>2162</v>
      </c>
    </row>
    <row r="174" spans="1:45" hidden="1" x14ac:dyDescent="0.2">
      <c r="A174" s="276">
        <v>210095</v>
      </c>
      <c r="B174" s="274" t="s">
        <v>457</v>
      </c>
      <c r="C174" s="53" t="s">
        <v>849</v>
      </c>
      <c r="D174" s="53" t="s">
        <v>849</v>
      </c>
      <c r="E174" s="53" t="s">
        <v>849</v>
      </c>
      <c r="F174" s="53" t="s">
        <v>849</v>
      </c>
      <c r="G174" s="53" t="s">
        <v>849</v>
      </c>
      <c r="H174" s="53" t="s">
        <v>849</v>
      </c>
      <c r="I174" s="53" t="s">
        <v>849</v>
      </c>
      <c r="J174" s="53" t="s">
        <v>849</v>
      </c>
      <c r="K174" s="53" t="s">
        <v>849</v>
      </c>
      <c r="L174" s="53" t="s">
        <v>849</v>
      </c>
    </row>
    <row r="175" spans="1:45" ht="15" x14ac:dyDescent="0.25">
      <c r="A175" s="258">
        <v>210100</v>
      </c>
      <c r="B175" s="259" t="s">
        <v>61</v>
      </c>
      <c r="C175" s="260" t="s">
        <v>205</v>
      </c>
      <c r="D175" s="260" t="s">
        <v>206</v>
      </c>
      <c r="E175" s="260" t="s">
        <v>207</v>
      </c>
      <c r="F175" s="260" t="s">
        <v>206</v>
      </c>
      <c r="G175" s="260" t="s">
        <v>205</v>
      </c>
      <c r="H175" s="260" t="s">
        <v>206</v>
      </c>
      <c r="I175" s="260" t="s">
        <v>207</v>
      </c>
      <c r="J175" s="260" t="s">
        <v>207</v>
      </c>
      <c r="K175" s="260" t="s">
        <v>207</v>
      </c>
      <c r="L175" s="260" t="s">
        <v>207</v>
      </c>
      <c r="M175" s="260" t="s">
        <v>205</v>
      </c>
      <c r="N175" s="260" t="s">
        <v>205</v>
      </c>
      <c r="O175" s="260" t="s">
        <v>207</v>
      </c>
      <c r="P175" s="260" t="s">
        <v>205</v>
      </c>
      <c r="Q175" s="260" t="s">
        <v>205</v>
      </c>
      <c r="R175" s="260" t="s">
        <v>205</v>
      </c>
      <c r="S175" s="260" t="s">
        <v>205</v>
      </c>
      <c r="T175" s="260" t="s">
        <v>207</v>
      </c>
      <c r="U175" s="260" t="s">
        <v>205</v>
      </c>
      <c r="V175" s="260" t="s">
        <v>205</v>
      </c>
      <c r="W175" s="260" t="s">
        <v>205</v>
      </c>
      <c r="X175" s="260" t="s">
        <v>207</v>
      </c>
      <c r="Y175" s="260" t="s">
        <v>205</v>
      </c>
      <c r="Z175" s="260" t="s">
        <v>207</v>
      </c>
      <c r="AA175" s="260" t="s">
        <v>205</v>
      </c>
      <c r="AB175" s="260" t="s">
        <v>205</v>
      </c>
      <c r="AC175" s="260" t="s">
        <v>205</v>
      </c>
      <c r="AD175" s="260" t="s">
        <v>207</v>
      </c>
      <c r="AE175" s="260" t="s">
        <v>205</v>
      </c>
      <c r="AF175" s="260" t="s">
        <v>207</v>
      </c>
      <c r="AG175" s="260" t="s">
        <v>206</v>
      </c>
      <c r="AH175" s="260" t="s">
        <v>206</v>
      </c>
      <c r="AI175" s="260" t="s">
        <v>206</v>
      </c>
      <c r="AJ175" s="260" t="s">
        <v>206</v>
      </c>
      <c r="AK175" s="260" t="s">
        <v>206</v>
      </c>
      <c r="AL175" s="260" t="s">
        <v>206</v>
      </c>
      <c r="AM175" s="260" t="s">
        <v>206</v>
      </c>
      <c r="AN175" s="260" t="s">
        <v>206</v>
      </c>
      <c r="AO175" s="260" t="s">
        <v>206</v>
      </c>
      <c r="AP175" s="260" t="s">
        <v>206</v>
      </c>
      <c r="AQ175" s="260"/>
      <c r="AR175" t="e">
        <v>#N/A</v>
      </c>
      <c r="AS175">
        <v>1</v>
      </c>
    </row>
    <row r="176" spans="1:45" ht="15" hidden="1" x14ac:dyDescent="0.25">
      <c r="A176" s="258">
        <v>210117</v>
      </c>
      <c r="B176" s="259" t="s">
        <v>458</v>
      </c>
      <c r="C176" s="260" t="s">
        <v>849</v>
      </c>
      <c r="D176" s="260" t="s">
        <v>849</v>
      </c>
      <c r="E176" s="260" t="s">
        <v>849</v>
      </c>
      <c r="F176" s="260" t="s">
        <v>849</v>
      </c>
      <c r="G176" s="260" t="s">
        <v>849</v>
      </c>
      <c r="H176" s="260" t="s">
        <v>849</v>
      </c>
      <c r="I176" s="260" t="s">
        <v>849</v>
      </c>
      <c r="J176" s="260" t="s">
        <v>849</v>
      </c>
      <c r="K176" s="260" t="s">
        <v>849</v>
      </c>
      <c r="L176" s="260" t="s">
        <v>849</v>
      </c>
      <c r="M176" s="260" t="s">
        <v>849</v>
      </c>
      <c r="N176" s="260" t="s">
        <v>849</v>
      </c>
      <c r="O176" s="260" t="s">
        <v>849</v>
      </c>
      <c r="P176" s="260" t="s">
        <v>849</v>
      </c>
      <c r="Q176" s="260" t="s">
        <v>849</v>
      </c>
      <c r="R176" s="260" t="s">
        <v>849</v>
      </c>
      <c r="S176" s="260" t="s">
        <v>849</v>
      </c>
      <c r="T176" s="260" t="s">
        <v>849</v>
      </c>
      <c r="U176" s="260" t="s">
        <v>849</v>
      </c>
      <c r="V176" s="260" t="s">
        <v>849</v>
      </c>
      <c r="W176" s="260" t="s">
        <v>344</v>
      </c>
      <c r="X176" s="260" t="s">
        <v>344</v>
      </c>
      <c r="Y176" s="260" t="s">
        <v>344</v>
      </c>
      <c r="Z176" s="260" t="s">
        <v>344</v>
      </c>
      <c r="AA176" s="260" t="s">
        <v>344</v>
      </c>
      <c r="AB176" s="260" t="s">
        <v>344</v>
      </c>
      <c r="AC176" s="260" t="s">
        <v>344</v>
      </c>
      <c r="AD176" s="260" t="s">
        <v>344</v>
      </c>
      <c r="AE176" s="260" t="s">
        <v>344</v>
      </c>
      <c r="AF176" s="260" t="s">
        <v>344</v>
      </c>
      <c r="AG176" s="260" t="s">
        <v>344</v>
      </c>
      <c r="AH176" s="260" t="s">
        <v>344</v>
      </c>
      <c r="AI176" s="260" t="s">
        <v>344</v>
      </c>
      <c r="AJ176" s="260" t="s">
        <v>344</v>
      </c>
      <c r="AK176" s="260" t="s">
        <v>344</v>
      </c>
      <c r="AL176" s="260" t="s">
        <v>344</v>
      </c>
      <c r="AM176" s="260" t="s">
        <v>344</v>
      </c>
      <c r="AN176" s="260" t="s">
        <v>344</v>
      </c>
      <c r="AO176" s="260" t="s">
        <v>344</v>
      </c>
      <c r="AP176" s="260" t="s">
        <v>344</v>
      </c>
      <c r="AQ176" s="260"/>
      <c r="AR176" t="e">
        <v>#N/A</v>
      </c>
      <c r="AS176" t="s">
        <v>2181</v>
      </c>
    </row>
    <row r="177" spans="1:45" ht="18.75" hidden="1" x14ac:dyDescent="0.45">
      <c r="A177" s="248">
        <v>210129</v>
      </c>
      <c r="B177" s="249" t="e">
        <v>#N/A</v>
      </c>
      <c r="C177" t="s">
        <v>207</v>
      </c>
      <c r="D177" t="s">
        <v>207</v>
      </c>
      <c r="E177" t="s">
        <v>207</v>
      </c>
      <c r="F177" t="s">
        <v>206</v>
      </c>
      <c r="G177" t="s">
        <v>205</v>
      </c>
      <c r="H177" t="s">
        <v>205</v>
      </c>
      <c r="I177" t="s">
        <v>205</v>
      </c>
      <c r="J177" t="s">
        <v>207</v>
      </c>
      <c r="K177" t="s">
        <v>207</v>
      </c>
      <c r="L177" t="s">
        <v>207</v>
      </c>
      <c r="M177" s="250" t="s">
        <v>205</v>
      </c>
      <c r="N177" t="s">
        <v>205</v>
      </c>
      <c r="O177" t="s">
        <v>205</v>
      </c>
      <c r="P177" t="s">
        <v>205</v>
      </c>
      <c r="Q177" t="s">
        <v>205</v>
      </c>
      <c r="R177" t="s">
        <v>205</v>
      </c>
      <c r="S177" t="s">
        <v>207</v>
      </c>
      <c r="T177" t="s">
        <v>205</v>
      </c>
      <c r="U177" t="s">
        <v>205</v>
      </c>
      <c r="V177" t="s">
        <v>207</v>
      </c>
      <c r="W177" t="s">
        <v>207</v>
      </c>
      <c r="X177" s="250" t="s">
        <v>205</v>
      </c>
      <c r="Y177" t="s">
        <v>205</v>
      </c>
      <c r="Z177" t="s">
        <v>205</v>
      </c>
      <c r="AA177" t="s">
        <v>205</v>
      </c>
      <c r="AB177" t="s">
        <v>205</v>
      </c>
      <c r="AC177" t="s">
        <v>207</v>
      </c>
      <c r="AD177" t="s">
        <v>207</v>
      </c>
      <c r="AE177" t="s">
        <v>205</v>
      </c>
      <c r="AF177" t="s">
        <v>207</v>
      </c>
      <c r="AG177" t="s">
        <v>207</v>
      </c>
      <c r="AH177" t="s">
        <v>207</v>
      </c>
      <c r="AI177" t="s">
        <v>205</v>
      </c>
      <c r="AJ177" t="s">
        <v>207</v>
      </c>
      <c r="AK177" t="s">
        <v>207</v>
      </c>
      <c r="AL177" t="s">
        <v>207</v>
      </c>
      <c r="AM177" t="s">
        <v>207</v>
      </c>
      <c r="AN177" t="s">
        <v>207</v>
      </c>
      <c r="AO177" t="s">
        <v>207</v>
      </c>
      <c r="AP177" t="s">
        <v>207</v>
      </c>
      <c r="AQ177"/>
      <c r="AR177" t="e">
        <v>#N/A</v>
      </c>
      <c r="AS177" t="e">
        <v>#N/A</v>
      </c>
    </row>
    <row r="178" spans="1:45" ht="18.75" hidden="1" x14ac:dyDescent="0.45">
      <c r="A178" s="248">
        <v>210156</v>
      </c>
      <c r="B178" s="249" t="e">
        <v>#N/A</v>
      </c>
      <c r="C178" t="s">
        <v>207</v>
      </c>
      <c r="D178" t="s">
        <v>207</v>
      </c>
      <c r="E178" t="s">
        <v>207</v>
      </c>
      <c r="F178" t="s">
        <v>207</v>
      </c>
      <c r="G178" t="s">
        <v>205</v>
      </c>
      <c r="H178" t="s">
        <v>205</v>
      </c>
      <c r="I178" t="s">
        <v>207</v>
      </c>
      <c r="J178" t="s">
        <v>207</v>
      </c>
      <c r="K178" t="s">
        <v>207</v>
      </c>
      <c r="L178" t="s">
        <v>207</v>
      </c>
      <c r="M178" s="250" t="s">
        <v>205</v>
      </c>
      <c r="N178" t="s">
        <v>207</v>
      </c>
      <c r="O178" t="s">
        <v>207</v>
      </c>
      <c r="P178" t="s">
        <v>205</v>
      </c>
      <c r="Q178" t="s">
        <v>207</v>
      </c>
      <c r="R178" t="s">
        <v>205</v>
      </c>
      <c r="S178" t="s">
        <v>207</v>
      </c>
      <c r="T178" t="s">
        <v>205</v>
      </c>
      <c r="U178" t="s">
        <v>207</v>
      </c>
      <c r="V178" t="s">
        <v>207</v>
      </c>
      <c r="W178" t="s">
        <v>207</v>
      </c>
      <c r="X178" s="250" t="s">
        <v>207</v>
      </c>
      <c r="Y178" t="s">
        <v>205</v>
      </c>
      <c r="Z178" t="s">
        <v>205</v>
      </c>
      <c r="AA178" t="s">
        <v>207</v>
      </c>
      <c r="AB178" t="s">
        <v>205</v>
      </c>
      <c r="AC178" t="s">
        <v>205</v>
      </c>
      <c r="AD178" t="s">
        <v>205</v>
      </c>
      <c r="AE178" t="s">
        <v>205</v>
      </c>
      <c r="AF178" t="s">
        <v>205</v>
      </c>
      <c r="AG178" t="s">
        <v>205</v>
      </c>
      <c r="AH178" t="s">
        <v>207</v>
      </c>
      <c r="AI178" t="s">
        <v>207</v>
      </c>
      <c r="AJ178" t="s">
        <v>205</v>
      </c>
      <c r="AK178" t="s">
        <v>205</v>
      </c>
      <c r="AL178" t="s">
        <v>207</v>
      </c>
      <c r="AM178" t="s">
        <v>205</v>
      </c>
      <c r="AN178" t="s">
        <v>207</v>
      </c>
      <c r="AO178" t="s">
        <v>207</v>
      </c>
      <c r="AP178" t="s">
        <v>205</v>
      </c>
      <c r="AQ178"/>
      <c r="AR178" t="e">
        <v>#N/A</v>
      </c>
      <c r="AS178" t="e">
        <v>#N/A</v>
      </c>
    </row>
    <row r="179" spans="1:45" ht="18.75" x14ac:dyDescent="0.45">
      <c r="A179" s="248">
        <v>210174</v>
      </c>
      <c r="B179" s="249" t="s">
        <v>61</v>
      </c>
      <c r="C179" t="s">
        <v>205</v>
      </c>
      <c r="D179" t="s">
        <v>205</v>
      </c>
      <c r="E179" t="s">
        <v>205</v>
      </c>
      <c r="F179" t="s">
        <v>205</v>
      </c>
      <c r="G179" t="s">
        <v>205</v>
      </c>
      <c r="H179" t="s">
        <v>207</v>
      </c>
      <c r="I179" t="s">
        <v>205</v>
      </c>
      <c r="J179" t="s">
        <v>205</v>
      </c>
      <c r="K179" t="s">
        <v>207</v>
      </c>
      <c r="L179" t="s">
        <v>207</v>
      </c>
      <c r="M179" s="250" t="s">
        <v>205</v>
      </c>
      <c r="N179" t="s">
        <v>205</v>
      </c>
      <c r="O179" t="s">
        <v>207</v>
      </c>
      <c r="P179" t="s">
        <v>205</v>
      </c>
      <c r="Q179" t="s">
        <v>207</v>
      </c>
      <c r="R179" t="s">
        <v>206</v>
      </c>
      <c r="S179" t="s">
        <v>207</v>
      </c>
      <c r="T179" t="s">
        <v>207</v>
      </c>
      <c r="U179" t="s">
        <v>207</v>
      </c>
      <c r="V179" t="s">
        <v>205</v>
      </c>
      <c r="W179" t="s">
        <v>205</v>
      </c>
      <c r="X179" s="250" t="s">
        <v>205</v>
      </c>
      <c r="Y179" t="s">
        <v>205</v>
      </c>
      <c r="Z179" t="s">
        <v>205</v>
      </c>
      <c r="AA179" t="s">
        <v>207</v>
      </c>
      <c r="AB179" t="s">
        <v>207</v>
      </c>
      <c r="AC179" t="s">
        <v>207</v>
      </c>
      <c r="AD179" t="s">
        <v>205</v>
      </c>
      <c r="AE179" t="s">
        <v>207</v>
      </c>
      <c r="AF179" t="s">
        <v>207</v>
      </c>
      <c r="AG179" t="s">
        <v>207</v>
      </c>
      <c r="AH179" t="s">
        <v>205</v>
      </c>
      <c r="AI179" t="s">
        <v>207</v>
      </c>
      <c r="AJ179" t="s">
        <v>205</v>
      </c>
      <c r="AK179" t="s">
        <v>207</v>
      </c>
      <c r="AL179" t="s">
        <v>207</v>
      </c>
      <c r="AM179" t="s">
        <v>207</v>
      </c>
      <c r="AN179" t="s">
        <v>206</v>
      </c>
      <c r="AO179" t="s">
        <v>207</v>
      </c>
      <c r="AP179" t="s">
        <v>206</v>
      </c>
      <c r="AQ179"/>
      <c r="AR179">
        <v>0</v>
      </c>
      <c r="AS179">
        <v>3</v>
      </c>
    </row>
    <row r="180" spans="1:45" ht="15" x14ac:dyDescent="0.25">
      <c r="A180" s="258">
        <v>210203</v>
      </c>
      <c r="B180" s="259" t="s">
        <v>61</v>
      </c>
      <c r="C180" s="260" t="s">
        <v>849</v>
      </c>
      <c r="D180" s="260" t="s">
        <v>849</v>
      </c>
      <c r="E180" s="260" t="s">
        <v>849</v>
      </c>
      <c r="F180" s="260" t="s">
        <v>849</v>
      </c>
      <c r="G180" s="260" t="s">
        <v>849</v>
      </c>
      <c r="H180" s="260" t="s">
        <v>849</v>
      </c>
      <c r="I180" s="260" t="s">
        <v>849</v>
      </c>
      <c r="J180" s="260" t="s">
        <v>849</v>
      </c>
      <c r="K180" s="260" t="s">
        <v>849</v>
      </c>
      <c r="L180" s="260" t="s">
        <v>849</v>
      </c>
      <c r="M180" s="260" t="s">
        <v>849</v>
      </c>
      <c r="N180" s="260" t="s">
        <v>849</v>
      </c>
      <c r="O180" s="260" t="s">
        <v>849</v>
      </c>
      <c r="P180" s="260" t="s">
        <v>849</v>
      </c>
      <c r="Q180" s="260" t="s">
        <v>849</v>
      </c>
      <c r="R180" s="260" t="s">
        <v>849</v>
      </c>
      <c r="S180" s="260" t="s">
        <v>849</v>
      </c>
      <c r="T180" s="260" t="s">
        <v>849</v>
      </c>
      <c r="U180" s="260" t="s">
        <v>849</v>
      </c>
      <c r="V180" s="260" t="s">
        <v>849</v>
      </c>
      <c r="W180" s="260" t="s">
        <v>849</v>
      </c>
      <c r="X180" s="260" t="s">
        <v>849</v>
      </c>
      <c r="Y180" s="260" t="s">
        <v>849</v>
      </c>
      <c r="Z180" s="260" t="s">
        <v>849</v>
      </c>
      <c r="AA180" s="260" t="s">
        <v>849</v>
      </c>
      <c r="AB180" s="260" t="s">
        <v>849</v>
      </c>
      <c r="AC180" s="260" t="s">
        <v>849</v>
      </c>
      <c r="AD180" s="260" t="s">
        <v>849</v>
      </c>
      <c r="AE180" s="260" t="s">
        <v>849</v>
      </c>
      <c r="AF180" s="260" t="s">
        <v>849</v>
      </c>
      <c r="AG180" s="260" t="s">
        <v>849</v>
      </c>
      <c r="AH180" s="260" t="s">
        <v>849</v>
      </c>
      <c r="AI180" s="260" t="s">
        <v>849</v>
      </c>
      <c r="AJ180" s="260" t="s">
        <v>849</v>
      </c>
      <c r="AK180" s="260" t="s">
        <v>849</v>
      </c>
      <c r="AL180" s="260" t="s">
        <v>849</v>
      </c>
      <c r="AM180" s="260" t="s">
        <v>849</v>
      </c>
      <c r="AN180" s="260" t="s">
        <v>849</v>
      </c>
      <c r="AO180" s="260" t="s">
        <v>849</v>
      </c>
      <c r="AP180" s="260" t="s">
        <v>849</v>
      </c>
      <c r="AQ180" s="260"/>
      <c r="AR180" t="e">
        <v>#N/A</v>
      </c>
      <c r="AS180" t="s">
        <v>2181</v>
      </c>
    </row>
    <row r="181" spans="1:45" ht="33" x14ac:dyDescent="0.45">
      <c r="A181" s="248">
        <v>210209</v>
      </c>
      <c r="B181" s="249" t="s">
        <v>67</v>
      </c>
      <c r="C181" t="s">
        <v>205</v>
      </c>
      <c r="D181" t="s">
        <v>205</v>
      </c>
      <c r="E181" t="s">
        <v>207</v>
      </c>
      <c r="F181" t="s">
        <v>205</v>
      </c>
      <c r="G181" t="s">
        <v>205</v>
      </c>
      <c r="H181" t="s">
        <v>207</v>
      </c>
      <c r="I181" t="s">
        <v>207</v>
      </c>
      <c r="J181" t="s">
        <v>207</v>
      </c>
      <c r="K181" t="s">
        <v>205</v>
      </c>
      <c r="L181" t="s">
        <v>205</v>
      </c>
      <c r="M181" s="250" t="s">
        <v>205</v>
      </c>
      <c r="N181" t="s">
        <v>205</v>
      </c>
      <c r="O181" t="s">
        <v>205</v>
      </c>
      <c r="P181" t="s">
        <v>207</v>
      </c>
      <c r="Q181" t="s">
        <v>207</v>
      </c>
      <c r="R181" t="s">
        <v>207</v>
      </c>
      <c r="S181" t="s">
        <v>207</v>
      </c>
      <c r="T181" t="s">
        <v>207</v>
      </c>
      <c r="U181" t="s">
        <v>207</v>
      </c>
      <c r="V181" t="s">
        <v>207</v>
      </c>
      <c r="W181" t="s">
        <v>205</v>
      </c>
      <c r="X181" s="250" t="s">
        <v>207</v>
      </c>
      <c r="Y181" t="s">
        <v>205</v>
      </c>
      <c r="Z181" t="s">
        <v>207</v>
      </c>
      <c r="AA181" t="s">
        <v>207</v>
      </c>
      <c r="AB181" t="s">
        <v>205</v>
      </c>
      <c r="AC181" t="s">
        <v>205</v>
      </c>
      <c r="AD181" t="s">
        <v>205</v>
      </c>
      <c r="AE181" t="s">
        <v>205</v>
      </c>
      <c r="AF181" t="s">
        <v>207</v>
      </c>
      <c r="AG181" t="s">
        <v>206</v>
      </c>
      <c r="AH181" t="s">
        <v>206</v>
      </c>
      <c r="AI181" t="s">
        <v>206</v>
      </c>
      <c r="AJ181" t="s">
        <v>206</v>
      </c>
      <c r="AK181" t="s">
        <v>206</v>
      </c>
      <c r="AL181" t="s">
        <v>344</v>
      </c>
      <c r="AM181" t="s">
        <v>344</v>
      </c>
      <c r="AN181" t="s">
        <v>344</v>
      </c>
      <c r="AO181" t="s">
        <v>344</v>
      </c>
      <c r="AP181" t="s">
        <v>344</v>
      </c>
      <c r="AQ181"/>
      <c r="AR181">
        <v>0</v>
      </c>
      <c r="AS181">
        <v>6</v>
      </c>
    </row>
    <row r="182" spans="1:45" ht="18.75" hidden="1" x14ac:dyDescent="0.45">
      <c r="A182" s="248">
        <v>210223</v>
      </c>
      <c r="B182" s="249" t="s">
        <v>609</v>
      </c>
      <c r="C182" t="s">
        <v>849</v>
      </c>
      <c r="D182" t="s">
        <v>849</v>
      </c>
      <c r="E182" t="s">
        <v>849</v>
      </c>
      <c r="F182" t="s">
        <v>849</v>
      </c>
      <c r="G182" t="s">
        <v>849</v>
      </c>
      <c r="H182" t="s">
        <v>849</v>
      </c>
      <c r="I182" t="s">
        <v>849</v>
      </c>
      <c r="J182" t="s">
        <v>849</v>
      </c>
      <c r="K182" t="s">
        <v>849</v>
      </c>
      <c r="L182" t="s">
        <v>849</v>
      </c>
      <c r="M182" s="250" t="s">
        <v>344</v>
      </c>
      <c r="N182" t="s">
        <v>344</v>
      </c>
      <c r="O182" t="s">
        <v>344</v>
      </c>
      <c r="P182" t="s">
        <v>344</v>
      </c>
      <c r="Q182" t="s">
        <v>344</v>
      </c>
      <c r="R182" t="s">
        <v>344</v>
      </c>
      <c r="S182" t="s">
        <v>344</v>
      </c>
      <c r="T182" t="s">
        <v>344</v>
      </c>
      <c r="U182" t="s">
        <v>344</v>
      </c>
      <c r="V182" t="s">
        <v>344</v>
      </c>
      <c r="W182" t="s">
        <v>344</v>
      </c>
      <c r="X182" s="250" t="s">
        <v>344</v>
      </c>
      <c r="Y182" t="s">
        <v>344</v>
      </c>
      <c r="Z182" t="s">
        <v>344</v>
      </c>
      <c r="AA182" t="s">
        <v>344</v>
      </c>
      <c r="AB182" t="s">
        <v>344</v>
      </c>
      <c r="AC182" t="s">
        <v>344</v>
      </c>
      <c r="AD182" t="s">
        <v>344</v>
      </c>
      <c r="AE182" t="s">
        <v>344</v>
      </c>
      <c r="AF182" t="s">
        <v>344</v>
      </c>
      <c r="AG182" t="s">
        <v>344</v>
      </c>
      <c r="AH182" t="s">
        <v>344</v>
      </c>
      <c r="AI182" t="s">
        <v>344</v>
      </c>
      <c r="AJ182" t="s">
        <v>344</v>
      </c>
      <c r="AK182" t="s">
        <v>344</v>
      </c>
      <c r="AL182" t="s">
        <v>344</v>
      </c>
      <c r="AM182" t="s">
        <v>344</v>
      </c>
      <c r="AN182" t="s">
        <v>344</v>
      </c>
      <c r="AO182" t="s">
        <v>344</v>
      </c>
      <c r="AP182" t="s">
        <v>344</v>
      </c>
      <c r="AQ182"/>
      <c r="AR182" t="s">
        <v>2170</v>
      </c>
      <c r="AS182" t="s">
        <v>2170</v>
      </c>
    </row>
    <row r="183" spans="1:45" ht="18.75" hidden="1" x14ac:dyDescent="0.45">
      <c r="A183" s="248">
        <v>210233</v>
      </c>
      <c r="B183" s="249" t="e">
        <v>#N/A</v>
      </c>
      <c r="C183" t="s">
        <v>849</v>
      </c>
      <c r="D183" t="s">
        <v>849</v>
      </c>
      <c r="E183" t="s">
        <v>849</v>
      </c>
      <c r="F183" t="s">
        <v>849</v>
      </c>
      <c r="G183" t="s">
        <v>849</v>
      </c>
      <c r="H183" t="s">
        <v>849</v>
      </c>
      <c r="I183" t="s">
        <v>849</v>
      </c>
      <c r="J183" t="s">
        <v>849</v>
      </c>
      <c r="K183" t="s">
        <v>849</v>
      </c>
      <c r="L183" t="s">
        <v>849</v>
      </c>
      <c r="M183" s="250" t="s">
        <v>849</v>
      </c>
      <c r="N183" t="s">
        <v>849</v>
      </c>
      <c r="O183" t="s">
        <v>849</v>
      </c>
      <c r="P183" t="s">
        <v>849</v>
      </c>
      <c r="Q183" t="s">
        <v>849</v>
      </c>
      <c r="R183" t="s">
        <v>849</v>
      </c>
      <c r="S183" t="s">
        <v>849</v>
      </c>
      <c r="T183" t="s">
        <v>849</v>
      </c>
      <c r="U183" t="s">
        <v>849</v>
      </c>
      <c r="V183" t="s">
        <v>849</v>
      </c>
      <c r="W183" t="s">
        <v>849</v>
      </c>
      <c r="X183" s="250" t="s">
        <v>849</v>
      </c>
      <c r="Y183" t="s">
        <v>849</v>
      </c>
      <c r="Z183" t="s">
        <v>849</v>
      </c>
      <c r="AA183" t="s">
        <v>849</v>
      </c>
      <c r="AB183" t="s">
        <v>849</v>
      </c>
      <c r="AC183" t="s">
        <v>849</v>
      </c>
      <c r="AD183" t="s">
        <v>849</v>
      </c>
      <c r="AE183" t="s">
        <v>849</v>
      </c>
      <c r="AF183" t="s">
        <v>849</v>
      </c>
      <c r="AG183" t="s">
        <v>849</v>
      </c>
      <c r="AH183" t="s">
        <v>849</v>
      </c>
      <c r="AI183" t="s">
        <v>849</v>
      </c>
      <c r="AJ183" t="s">
        <v>849</v>
      </c>
      <c r="AK183" t="s">
        <v>849</v>
      </c>
      <c r="AL183" t="s">
        <v>849</v>
      </c>
      <c r="AM183" t="s">
        <v>849</v>
      </c>
      <c r="AN183" t="s">
        <v>849</v>
      </c>
      <c r="AO183" t="s">
        <v>849</v>
      </c>
      <c r="AP183" t="s">
        <v>849</v>
      </c>
      <c r="AQ183"/>
      <c r="AR183" t="e">
        <v>#N/A</v>
      </c>
      <c r="AS183" t="e">
        <v>#N/A</v>
      </c>
    </row>
    <row r="184" spans="1:45" ht="18.75" x14ac:dyDescent="0.45">
      <c r="A184" s="252">
        <v>210235</v>
      </c>
      <c r="B184" s="249" t="s">
        <v>61</v>
      </c>
      <c r="C184" t="s">
        <v>207</v>
      </c>
      <c r="D184" t="s">
        <v>207</v>
      </c>
      <c r="E184" t="s">
        <v>205</v>
      </c>
      <c r="F184" t="s">
        <v>205</v>
      </c>
      <c r="G184" t="s">
        <v>207</v>
      </c>
      <c r="H184" t="s">
        <v>207</v>
      </c>
      <c r="I184" t="s">
        <v>205</v>
      </c>
      <c r="J184" t="s">
        <v>205</v>
      </c>
      <c r="K184" t="s">
        <v>205</v>
      </c>
      <c r="L184" t="s">
        <v>205</v>
      </c>
      <c r="M184" s="250" t="s">
        <v>207</v>
      </c>
      <c r="N184" t="s">
        <v>205</v>
      </c>
      <c r="O184" t="s">
        <v>205</v>
      </c>
      <c r="P184" t="s">
        <v>207</v>
      </c>
      <c r="Q184" t="s">
        <v>207</v>
      </c>
      <c r="R184" t="s">
        <v>207</v>
      </c>
      <c r="S184" t="s">
        <v>207</v>
      </c>
      <c r="T184" t="s">
        <v>205</v>
      </c>
      <c r="U184" t="s">
        <v>207</v>
      </c>
      <c r="V184" t="s">
        <v>207</v>
      </c>
      <c r="W184" t="s">
        <v>207</v>
      </c>
      <c r="X184" s="250" t="s">
        <v>207</v>
      </c>
      <c r="Y184" t="s">
        <v>207</v>
      </c>
      <c r="Z184" t="s">
        <v>207</v>
      </c>
      <c r="AA184" t="s">
        <v>205</v>
      </c>
      <c r="AB184" t="s">
        <v>207</v>
      </c>
      <c r="AC184" t="s">
        <v>207</v>
      </c>
      <c r="AD184" t="s">
        <v>207</v>
      </c>
      <c r="AE184" t="s">
        <v>207</v>
      </c>
      <c r="AF184" t="s">
        <v>207</v>
      </c>
      <c r="AG184" t="s">
        <v>207</v>
      </c>
      <c r="AH184" t="s">
        <v>207</v>
      </c>
      <c r="AI184" t="s">
        <v>207</v>
      </c>
      <c r="AJ184" t="s">
        <v>207</v>
      </c>
      <c r="AK184" t="s">
        <v>205</v>
      </c>
      <c r="AL184" t="s">
        <v>207</v>
      </c>
      <c r="AM184" t="s">
        <v>207</v>
      </c>
      <c r="AN184" t="s">
        <v>207</v>
      </c>
      <c r="AO184" t="s">
        <v>207</v>
      </c>
      <c r="AP184" t="s">
        <v>207</v>
      </c>
      <c r="AQ184"/>
      <c r="AR184">
        <v>0</v>
      </c>
      <c r="AS184">
        <v>4</v>
      </c>
    </row>
    <row r="185" spans="1:45" ht="18.75" x14ac:dyDescent="0.45">
      <c r="A185" s="252">
        <v>210256</v>
      </c>
      <c r="B185" s="249" t="s">
        <v>61</v>
      </c>
      <c r="C185" t="s">
        <v>207</v>
      </c>
      <c r="D185" t="s">
        <v>207</v>
      </c>
      <c r="E185" t="s">
        <v>207</v>
      </c>
      <c r="F185" t="s">
        <v>207</v>
      </c>
      <c r="G185" t="s">
        <v>207</v>
      </c>
      <c r="H185" t="s">
        <v>205</v>
      </c>
      <c r="I185" t="s">
        <v>207</v>
      </c>
      <c r="J185" t="s">
        <v>205</v>
      </c>
      <c r="K185" t="s">
        <v>207</v>
      </c>
      <c r="L185" t="s">
        <v>207</v>
      </c>
      <c r="M185" s="250" t="s">
        <v>207</v>
      </c>
      <c r="N185" t="s">
        <v>207</v>
      </c>
      <c r="O185" t="s">
        <v>207</v>
      </c>
      <c r="P185" t="s">
        <v>207</v>
      </c>
      <c r="Q185" t="s">
        <v>205</v>
      </c>
      <c r="R185" t="s">
        <v>205</v>
      </c>
      <c r="S185" t="s">
        <v>205</v>
      </c>
      <c r="T185" t="s">
        <v>205</v>
      </c>
      <c r="U185" t="s">
        <v>207</v>
      </c>
      <c r="V185" t="s">
        <v>207</v>
      </c>
      <c r="W185" t="s">
        <v>205</v>
      </c>
      <c r="X185" s="250" t="s">
        <v>205</v>
      </c>
      <c r="Y185" t="s">
        <v>206</v>
      </c>
      <c r="Z185" t="s">
        <v>205</v>
      </c>
      <c r="AA185" t="s">
        <v>207</v>
      </c>
      <c r="AB185" t="s">
        <v>207</v>
      </c>
      <c r="AC185" t="s">
        <v>205</v>
      </c>
      <c r="AD185" t="s">
        <v>205</v>
      </c>
      <c r="AE185" t="s">
        <v>205</v>
      </c>
      <c r="AF185" t="s">
        <v>205</v>
      </c>
      <c r="AG185" t="s">
        <v>207</v>
      </c>
      <c r="AH185" t="s">
        <v>207</v>
      </c>
      <c r="AI185" t="s">
        <v>205</v>
      </c>
      <c r="AJ185" t="s">
        <v>207</v>
      </c>
      <c r="AK185" t="s">
        <v>207</v>
      </c>
      <c r="AL185" t="s">
        <v>205</v>
      </c>
      <c r="AM185" t="s">
        <v>207</v>
      </c>
      <c r="AN185" t="s">
        <v>206</v>
      </c>
      <c r="AO185" t="s">
        <v>207</v>
      </c>
      <c r="AP185" t="s">
        <v>205</v>
      </c>
      <c r="AQ185"/>
      <c r="AR185">
        <v>0</v>
      </c>
      <c r="AS185">
        <v>1</v>
      </c>
    </row>
    <row r="186" spans="1:45" ht="18.75" x14ac:dyDescent="0.45">
      <c r="A186" s="252">
        <v>210273</v>
      </c>
      <c r="B186" s="249" t="s">
        <v>61</v>
      </c>
      <c r="C186" t="s">
        <v>849</v>
      </c>
      <c r="D186" t="s">
        <v>849</v>
      </c>
      <c r="E186" t="s">
        <v>849</v>
      </c>
      <c r="F186" t="s">
        <v>849</v>
      </c>
      <c r="G186" t="s">
        <v>849</v>
      </c>
      <c r="H186" t="s">
        <v>849</v>
      </c>
      <c r="I186" t="s">
        <v>849</v>
      </c>
      <c r="J186" t="s">
        <v>849</v>
      </c>
      <c r="K186" t="s">
        <v>849</v>
      </c>
      <c r="L186" t="s">
        <v>849</v>
      </c>
      <c r="M186" s="250" t="s">
        <v>849</v>
      </c>
      <c r="N186" t="s">
        <v>849</v>
      </c>
      <c r="O186" t="s">
        <v>849</v>
      </c>
      <c r="P186" t="s">
        <v>849</v>
      </c>
      <c r="Q186" t="s">
        <v>849</v>
      </c>
      <c r="R186" t="s">
        <v>849</v>
      </c>
      <c r="S186" t="s">
        <v>849</v>
      </c>
      <c r="T186" t="s">
        <v>849</v>
      </c>
      <c r="U186" t="s">
        <v>849</v>
      </c>
      <c r="V186" t="s">
        <v>849</v>
      </c>
      <c r="W186" t="s">
        <v>849</v>
      </c>
      <c r="X186" s="250" t="s">
        <v>849</v>
      </c>
      <c r="Y186" t="s">
        <v>849</v>
      </c>
      <c r="Z186" t="s">
        <v>849</v>
      </c>
      <c r="AA186" t="s">
        <v>849</v>
      </c>
      <c r="AB186" t="s">
        <v>849</v>
      </c>
      <c r="AC186" t="s">
        <v>849</v>
      </c>
      <c r="AD186" t="s">
        <v>849</v>
      </c>
      <c r="AE186" t="s">
        <v>849</v>
      </c>
      <c r="AF186" t="s">
        <v>849</v>
      </c>
      <c r="AG186" t="s">
        <v>849</v>
      </c>
      <c r="AH186" t="s">
        <v>849</v>
      </c>
      <c r="AI186" t="s">
        <v>849</v>
      </c>
      <c r="AJ186" t="s">
        <v>849</v>
      </c>
      <c r="AK186" t="s">
        <v>849</v>
      </c>
      <c r="AL186" t="s">
        <v>849</v>
      </c>
      <c r="AM186" t="s">
        <v>849</v>
      </c>
      <c r="AN186" t="s">
        <v>849</v>
      </c>
      <c r="AO186" t="s">
        <v>849</v>
      </c>
      <c r="AP186" t="s">
        <v>849</v>
      </c>
      <c r="AQ186"/>
      <c r="AR186" t="s">
        <v>2163</v>
      </c>
      <c r="AS186" t="s">
        <v>2163</v>
      </c>
    </row>
    <row r="187" spans="1:45" ht="15" hidden="1" x14ac:dyDescent="0.25">
      <c r="A187" s="258">
        <v>210308</v>
      </c>
      <c r="B187" s="259" t="s">
        <v>456</v>
      </c>
      <c r="C187" s="260" t="s">
        <v>849</v>
      </c>
      <c r="D187" s="260" t="s">
        <v>849</v>
      </c>
      <c r="E187" s="260" t="s">
        <v>849</v>
      </c>
      <c r="F187" s="260" t="s">
        <v>849</v>
      </c>
      <c r="G187" s="260" t="s">
        <v>849</v>
      </c>
      <c r="H187" s="260" t="s">
        <v>849</v>
      </c>
      <c r="I187" s="260" t="s">
        <v>849</v>
      </c>
      <c r="J187" s="260" t="s">
        <v>849</v>
      </c>
      <c r="K187" s="260" t="s">
        <v>849</v>
      </c>
      <c r="L187" s="260" t="s">
        <v>849</v>
      </c>
      <c r="M187" s="260" t="s">
        <v>849</v>
      </c>
      <c r="N187" s="260" t="s">
        <v>849</v>
      </c>
      <c r="O187" s="260" t="s">
        <v>849</v>
      </c>
      <c r="P187" s="260" t="s">
        <v>849</v>
      </c>
      <c r="Q187" s="260" t="s">
        <v>849</v>
      </c>
      <c r="R187" s="260" t="s">
        <v>849</v>
      </c>
      <c r="S187" s="260" t="s">
        <v>849</v>
      </c>
      <c r="T187" s="260" t="s">
        <v>849</v>
      </c>
      <c r="U187" s="260" t="s">
        <v>849</v>
      </c>
      <c r="V187" s="260" t="s">
        <v>849</v>
      </c>
      <c r="W187" s="260" t="s">
        <v>849</v>
      </c>
      <c r="X187" s="260" t="s">
        <v>849</v>
      </c>
      <c r="Y187" s="260" t="s">
        <v>849</v>
      </c>
      <c r="Z187" s="260" t="s">
        <v>849</v>
      </c>
      <c r="AA187" s="260" t="s">
        <v>849</v>
      </c>
      <c r="AB187" s="260" t="s">
        <v>849</v>
      </c>
      <c r="AC187" s="260" t="s">
        <v>849</v>
      </c>
      <c r="AD187" s="260" t="s">
        <v>849</v>
      </c>
      <c r="AE187" s="260" t="s">
        <v>849</v>
      </c>
      <c r="AF187" s="260" t="s">
        <v>849</v>
      </c>
      <c r="AG187" s="260" t="s">
        <v>344</v>
      </c>
      <c r="AH187" s="260" t="s">
        <v>344</v>
      </c>
      <c r="AI187" s="260" t="s">
        <v>344</v>
      </c>
      <c r="AJ187" s="260" t="s">
        <v>344</v>
      </c>
      <c r="AK187" s="260" t="s">
        <v>344</v>
      </c>
      <c r="AL187" s="260" t="s">
        <v>344</v>
      </c>
      <c r="AM187" s="260" t="s">
        <v>344</v>
      </c>
      <c r="AN187" s="260" t="s">
        <v>344</v>
      </c>
      <c r="AO187" s="260" t="s">
        <v>344</v>
      </c>
      <c r="AP187" s="260" t="s">
        <v>344</v>
      </c>
      <c r="AQ187" s="260"/>
      <c r="AR187" t="e">
        <v>#N/A</v>
      </c>
      <c r="AS187" t="s">
        <v>2181</v>
      </c>
    </row>
    <row r="188" spans="1:45" ht="18.75" hidden="1" x14ac:dyDescent="0.45">
      <c r="A188" s="248">
        <v>210334</v>
      </c>
      <c r="B188" s="249" t="e">
        <v>#N/A</v>
      </c>
      <c r="C188" t="s">
        <v>849</v>
      </c>
      <c r="D188" t="s">
        <v>849</v>
      </c>
      <c r="E188" t="s">
        <v>849</v>
      </c>
      <c r="F188" t="s">
        <v>849</v>
      </c>
      <c r="G188" t="s">
        <v>849</v>
      </c>
      <c r="H188" t="s">
        <v>849</v>
      </c>
      <c r="I188" t="s">
        <v>849</v>
      </c>
      <c r="J188" t="s">
        <v>849</v>
      </c>
      <c r="K188" t="s">
        <v>849</v>
      </c>
      <c r="L188" t="s">
        <v>849</v>
      </c>
      <c r="M188" s="250" t="s">
        <v>849</v>
      </c>
      <c r="N188" t="s">
        <v>849</v>
      </c>
      <c r="O188" t="s">
        <v>849</v>
      </c>
      <c r="P188" t="s">
        <v>849</v>
      </c>
      <c r="Q188" t="s">
        <v>849</v>
      </c>
      <c r="R188" t="s">
        <v>849</v>
      </c>
      <c r="S188" t="s">
        <v>849</v>
      </c>
      <c r="T188" t="s">
        <v>849</v>
      </c>
      <c r="U188" t="s">
        <v>849</v>
      </c>
      <c r="V188" t="s">
        <v>849</v>
      </c>
      <c r="W188" t="s">
        <v>849</v>
      </c>
      <c r="X188" s="250" t="s">
        <v>849</v>
      </c>
      <c r="Y188" t="s">
        <v>849</v>
      </c>
      <c r="Z188" t="s">
        <v>849</v>
      </c>
      <c r="AA188" t="s">
        <v>849</v>
      </c>
      <c r="AB188" t="s">
        <v>849</v>
      </c>
      <c r="AC188" t="s">
        <v>849</v>
      </c>
      <c r="AD188" t="s">
        <v>849</v>
      </c>
      <c r="AE188" t="s">
        <v>849</v>
      </c>
      <c r="AF188" t="s">
        <v>849</v>
      </c>
      <c r="AG188" t="s">
        <v>849</v>
      </c>
      <c r="AH188" t="s">
        <v>849</v>
      </c>
      <c r="AI188" t="s">
        <v>849</v>
      </c>
      <c r="AJ188" t="s">
        <v>849</v>
      </c>
      <c r="AK188" t="s">
        <v>849</v>
      </c>
      <c r="AL188" t="s">
        <v>849</v>
      </c>
      <c r="AM188" t="s">
        <v>849</v>
      </c>
      <c r="AN188" t="s">
        <v>849</v>
      </c>
      <c r="AO188" t="s">
        <v>849</v>
      </c>
      <c r="AP188" t="s">
        <v>849</v>
      </c>
      <c r="AQ188"/>
      <c r="AR188" t="e">
        <v>#N/A</v>
      </c>
      <c r="AS188" t="e">
        <v>#N/A</v>
      </c>
    </row>
    <row r="189" spans="1:45" ht="18.75" x14ac:dyDescent="0.45">
      <c r="A189" s="248">
        <v>210335</v>
      </c>
      <c r="B189" s="249" t="s">
        <v>61</v>
      </c>
      <c r="C189" t="s">
        <v>207</v>
      </c>
      <c r="D189" t="s">
        <v>207</v>
      </c>
      <c r="E189" t="s">
        <v>207</v>
      </c>
      <c r="F189" t="s">
        <v>205</v>
      </c>
      <c r="G189" t="s">
        <v>207</v>
      </c>
      <c r="H189" t="s">
        <v>205</v>
      </c>
      <c r="I189" t="s">
        <v>205</v>
      </c>
      <c r="J189" t="s">
        <v>205</v>
      </c>
      <c r="K189" t="s">
        <v>206</v>
      </c>
      <c r="L189" t="s">
        <v>207</v>
      </c>
      <c r="M189" s="250" t="s">
        <v>205</v>
      </c>
      <c r="N189" t="s">
        <v>205</v>
      </c>
      <c r="O189" t="s">
        <v>205</v>
      </c>
      <c r="P189" t="s">
        <v>205</v>
      </c>
      <c r="Q189" t="s">
        <v>207</v>
      </c>
      <c r="R189" t="s">
        <v>207</v>
      </c>
      <c r="S189" t="s">
        <v>205</v>
      </c>
      <c r="T189" t="s">
        <v>207</v>
      </c>
      <c r="U189" t="s">
        <v>207</v>
      </c>
      <c r="V189" t="s">
        <v>207</v>
      </c>
      <c r="W189" t="s">
        <v>205</v>
      </c>
      <c r="X189" s="250" t="s">
        <v>205</v>
      </c>
      <c r="Y189" t="s">
        <v>205</v>
      </c>
      <c r="Z189" t="s">
        <v>207</v>
      </c>
      <c r="AA189" t="s">
        <v>207</v>
      </c>
      <c r="AB189" t="s">
        <v>207</v>
      </c>
      <c r="AC189" t="s">
        <v>205</v>
      </c>
      <c r="AD189" t="s">
        <v>207</v>
      </c>
      <c r="AE189" t="s">
        <v>205</v>
      </c>
      <c r="AF189" t="s">
        <v>205</v>
      </c>
      <c r="AG189" t="s">
        <v>207</v>
      </c>
      <c r="AH189" t="s">
        <v>205</v>
      </c>
      <c r="AI189" t="s">
        <v>205</v>
      </c>
      <c r="AJ189" t="s">
        <v>207</v>
      </c>
      <c r="AK189" t="s">
        <v>207</v>
      </c>
      <c r="AL189" t="s">
        <v>207</v>
      </c>
      <c r="AM189" t="s">
        <v>207</v>
      </c>
      <c r="AN189" t="s">
        <v>205</v>
      </c>
      <c r="AO189" t="s">
        <v>207</v>
      </c>
      <c r="AP189" t="s">
        <v>205</v>
      </c>
      <c r="AQ189"/>
      <c r="AR189">
        <v>0</v>
      </c>
      <c r="AS189">
        <v>1</v>
      </c>
    </row>
    <row r="190" spans="1:45" ht="18.75" hidden="1" x14ac:dyDescent="0.45">
      <c r="A190" s="277">
        <v>210343</v>
      </c>
      <c r="B190" s="249" t="s">
        <v>458</v>
      </c>
      <c r="C190" t="s">
        <v>849</v>
      </c>
      <c r="D190" t="s">
        <v>849</v>
      </c>
      <c r="E190" t="s">
        <v>849</v>
      </c>
      <c r="F190" t="s">
        <v>849</v>
      </c>
      <c r="G190" t="s">
        <v>849</v>
      </c>
      <c r="H190" t="s">
        <v>849</v>
      </c>
      <c r="I190" t="s">
        <v>849</v>
      </c>
      <c r="J190" t="s">
        <v>849</v>
      </c>
      <c r="K190" t="s">
        <v>849</v>
      </c>
      <c r="L190" t="s">
        <v>849</v>
      </c>
      <c r="M190" s="250" t="s">
        <v>849</v>
      </c>
      <c r="N190" t="s">
        <v>849</v>
      </c>
      <c r="O190" t="s">
        <v>849</v>
      </c>
      <c r="P190" t="s">
        <v>849</v>
      </c>
      <c r="Q190" t="s">
        <v>849</v>
      </c>
      <c r="R190" t="s">
        <v>849</v>
      </c>
      <c r="S190" t="s">
        <v>849</v>
      </c>
      <c r="T190" t="s">
        <v>849</v>
      </c>
      <c r="U190" t="s">
        <v>849</v>
      </c>
      <c r="V190" t="s">
        <v>849</v>
      </c>
      <c r="W190" t="s">
        <v>344</v>
      </c>
      <c r="X190" s="250" t="s">
        <v>344</v>
      </c>
      <c r="Y190" t="s">
        <v>344</v>
      </c>
      <c r="Z190" t="s">
        <v>344</v>
      </c>
      <c r="AA190" t="s">
        <v>344</v>
      </c>
      <c r="AB190" t="s">
        <v>344</v>
      </c>
      <c r="AC190" t="s">
        <v>344</v>
      </c>
      <c r="AD190" t="s">
        <v>344</v>
      </c>
      <c r="AE190" t="s">
        <v>344</v>
      </c>
      <c r="AF190" t="s">
        <v>344</v>
      </c>
      <c r="AG190" t="s">
        <v>344</v>
      </c>
      <c r="AH190" t="s">
        <v>344</v>
      </c>
      <c r="AI190" t="s">
        <v>344</v>
      </c>
      <c r="AJ190" t="s">
        <v>344</v>
      </c>
      <c r="AK190" t="s">
        <v>344</v>
      </c>
      <c r="AL190" t="s">
        <v>344</v>
      </c>
      <c r="AM190" t="s">
        <v>344</v>
      </c>
      <c r="AN190" t="s">
        <v>344</v>
      </c>
      <c r="AO190" t="s">
        <v>344</v>
      </c>
      <c r="AP190" t="s">
        <v>344</v>
      </c>
      <c r="AQ190"/>
      <c r="AR190" t="s">
        <v>1830</v>
      </c>
      <c r="AS190" t="s">
        <v>2181</v>
      </c>
    </row>
    <row r="191" spans="1:45" ht="18.75" x14ac:dyDescent="0.45">
      <c r="A191" s="256">
        <v>210351</v>
      </c>
      <c r="B191" s="249" t="s">
        <v>61</v>
      </c>
      <c r="C191" t="s">
        <v>849</v>
      </c>
      <c r="D191" t="s">
        <v>849</v>
      </c>
      <c r="E191" t="s">
        <v>849</v>
      </c>
      <c r="F191" t="s">
        <v>849</v>
      </c>
      <c r="G191" t="s">
        <v>849</v>
      </c>
      <c r="H191" t="s">
        <v>849</v>
      </c>
      <c r="I191" t="s">
        <v>849</v>
      </c>
      <c r="J191" t="s">
        <v>849</v>
      </c>
      <c r="K191" t="s">
        <v>849</v>
      </c>
      <c r="L191" t="s">
        <v>849</v>
      </c>
      <c r="M191" s="250" t="s">
        <v>849</v>
      </c>
      <c r="N191" t="s">
        <v>849</v>
      </c>
      <c r="O191" t="s">
        <v>849</v>
      </c>
      <c r="P191" t="s">
        <v>849</v>
      </c>
      <c r="Q191" t="s">
        <v>849</v>
      </c>
      <c r="R191" t="s">
        <v>849</v>
      </c>
      <c r="S191" t="s">
        <v>849</v>
      </c>
      <c r="T191" t="s">
        <v>849</v>
      </c>
      <c r="U191" t="s">
        <v>849</v>
      </c>
      <c r="V191" t="s">
        <v>849</v>
      </c>
      <c r="W191" t="s">
        <v>849</v>
      </c>
      <c r="X191" s="250" t="s">
        <v>849</v>
      </c>
      <c r="Y191" t="s">
        <v>849</v>
      </c>
      <c r="Z191" t="s">
        <v>849</v>
      </c>
      <c r="AA191" t="s">
        <v>849</v>
      </c>
      <c r="AB191" t="s">
        <v>849</v>
      </c>
      <c r="AC191" t="s">
        <v>849</v>
      </c>
      <c r="AD191" t="s">
        <v>849</v>
      </c>
      <c r="AE191" t="s">
        <v>849</v>
      </c>
      <c r="AF191" t="s">
        <v>849</v>
      </c>
      <c r="AG191" t="s">
        <v>849</v>
      </c>
      <c r="AH191" t="s">
        <v>849</v>
      </c>
      <c r="AI191" t="s">
        <v>849</v>
      </c>
      <c r="AJ191" t="s">
        <v>849</v>
      </c>
      <c r="AK191" t="s">
        <v>849</v>
      </c>
      <c r="AL191" t="s">
        <v>849</v>
      </c>
      <c r="AM191" t="s">
        <v>849</v>
      </c>
      <c r="AN191" t="s">
        <v>849</v>
      </c>
      <c r="AO191" t="s">
        <v>849</v>
      </c>
      <c r="AP191" t="s">
        <v>849</v>
      </c>
      <c r="AQ191"/>
      <c r="AR191" t="s">
        <v>2164</v>
      </c>
      <c r="AS191" t="s">
        <v>2164</v>
      </c>
    </row>
    <row r="192" spans="1:45" ht="18.75" x14ac:dyDescent="0.45">
      <c r="A192" s="262">
        <v>210356</v>
      </c>
      <c r="B192" s="249" t="s">
        <v>61</v>
      </c>
      <c r="C192" t="s">
        <v>207</v>
      </c>
      <c r="D192" t="s">
        <v>207</v>
      </c>
      <c r="E192" t="s">
        <v>207</v>
      </c>
      <c r="F192" t="s">
        <v>207</v>
      </c>
      <c r="G192" t="s">
        <v>207</v>
      </c>
      <c r="H192" t="s">
        <v>205</v>
      </c>
      <c r="I192" t="s">
        <v>207</v>
      </c>
      <c r="J192" t="s">
        <v>205</v>
      </c>
      <c r="K192" t="s">
        <v>205</v>
      </c>
      <c r="L192" t="s">
        <v>207</v>
      </c>
      <c r="M192" s="250" t="s">
        <v>205</v>
      </c>
      <c r="N192" t="s">
        <v>207</v>
      </c>
      <c r="O192" t="s">
        <v>207</v>
      </c>
      <c r="P192" t="s">
        <v>205</v>
      </c>
      <c r="Q192" t="s">
        <v>205</v>
      </c>
      <c r="R192" t="s">
        <v>206</v>
      </c>
      <c r="S192" t="s">
        <v>205</v>
      </c>
      <c r="T192" t="s">
        <v>207</v>
      </c>
      <c r="U192" t="s">
        <v>207</v>
      </c>
      <c r="V192" t="s">
        <v>207</v>
      </c>
      <c r="W192" t="s">
        <v>205</v>
      </c>
      <c r="X192" s="250" t="s">
        <v>205</v>
      </c>
      <c r="Y192" t="s">
        <v>205</v>
      </c>
      <c r="Z192" t="s">
        <v>205</v>
      </c>
      <c r="AA192" t="s">
        <v>205</v>
      </c>
      <c r="AB192" t="s">
        <v>207</v>
      </c>
      <c r="AC192" t="s">
        <v>207</v>
      </c>
      <c r="AD192" t="s">
        <v>205</v>
      </c>
      <c r="AE192" t="s">
        <v>205</v>
      </c>
      <c r="AF192" t="s">
        <v>207</v>
      </c>
      <c r="AG192" t="s">
        <v>206</v>
      </c>
      <c r="AH192" t="s">
        <v>206</v>
      </c>
      <c r="AI192" t="s">
        <v>206</v>
      </c>
      <c r="AJ192" t="s">
        <v>206</v>
      </c>
      <c r="AK192" t="s">
        <v>206</v>
      </c>
      <c r="AL192" t="s">
        <v>206</v>
      </c>
      <c r="AM192" t="s">
        <v>206</v>
      </c>
      <c r="AN192" t="s">
        <v>206</v>
      </c>
      <c r="AO192" t="s">
        <v>206</v>
      </c>
      <c r="AP192" t="s">
        <v>206</v>
      </c>
      <c r="AQ192"/>
      <c r="AR192">
        <v>0</v>
      </c>
      <c r="AS192">
        <v>3</v>
      </c>
    </row>
    <row r="193" spans="1:45" ht="18.75" x14ac:dyDescent="0.45">
      <c r="A193" s="248">
        <v>210362</v>
      </c>
      <c r="B193" s="249" t="s">
        <v>61</v>
      </c>
      <c r="C193" t="s">
        <v>207</v>
      </c>
      <c r="D193" t="s">
        <v>207</v>
      </c>
      <c r="E193" t="s">
        <v>207</v>
      </c>
      <c r="F193" t="s">
        <v>205</v>
      </c>
      <c r="G193" t="s">
        <v>205</v>
      </c>
      <c r="H193" t="s">
        <v>207</v>
      </c>
      <c r="I193" t="s">
        <v>207</v>
      </c>
      <c r="J193" t="s">
        <v>207</v>
      </c>
      <c r="K193" t="s">
        <v>207</v>
      </c>
      <c r="L193" t="s">
        <v>207</v>
      </c>
      <c r="M193" s="250" t="s">
        <v>205</v>
      </c>
      <c r="N193" t="s">
        <v>207</v>
      </c>
      <c r="O193" t="s">
        <v>207</v>
      </c>
      <c r="P193" t="s">
        <v>207</v>
      </c>
      <c r="Q193" t="s">
        <v>207</v>
      </c>
      <c r="R193" t="s">
        <v>207</v>
      </c>
      <c r="S193" t="s">
        <v>207</v>
      </c>
      <c r="T193" t="s">
        <v>207</v>
      </c>
      <c r="U193" t="s">
        <v>207</v>
      </c>
      <c r="V193" t="s">
        <v>207</v>
      </c>
      <c r="W193" t="s">
        <v>205</v>
      </c>
      <c r="X193" s="250" t="s">
        <v>205</v>
      </c>
      <c r="Y193" t="s">
        <v>207</v>
      </c>
      <c r="Z193" t="s">
        <v>207</v>
      </c>
      <c r="AA193" t="s">
        <v>205</v>
      </c>
      <c r="AB193" t="s">
        <v>207</v>
      </c>
      <c r="AC193" t="s">
        <v>207</v>
      </c>
      <c r="AD193" t="s">
        <v>207</v>
      </c>
      <c r="AE193" t="s">
        <v>205</v>
      </c>
      <c r="AF193" t="s">
        <v>207</v>
      </c>
      <c r="AG193" t="s">
        <v>207</v>
      </c>
      <c r="AH193" t="s">
        <v>207</v>
      </c>
      <c r="AI193" t="s">
        <v>205</v>
      </c>
      <c r="AJ193" t="s">
        <v>207</v>
      </c>
      <c r="AK193" t="s">
        <v>205</v>
      </c>
      <c r="AL193" t="s">
        <v>207</v>
      </c>
      <c r="AM193" t="s">
        <v>207</v>
      </c>
      <c r="AN193" t="s">
        <v>206</v>
      </c>
      <c r="AO193" t="s">
        <v>205</v>
      </c>
      <c r="AP193" t="s">
        <v>206</v>
      </c>
      <c r="AQ193"/>
      <c r="AR193">
        <v>0</v>
      </c>
      <c r="AS193">
        <v>3</v>
      </c>
    </row>
    <row r="194" spans="1:45" ht="18.75" hidden="1" x14ac:dyDescent="0.45">
      <c r="A194" s="252">
        <v>210379</v>
      </c>
      <c r="B194" s="249" t="s">
        <v>456</v>
      </c>
      <c r="C194" t="s">
        <v>849</v>
      </c>
      <c r="D194" t="s">
        <v>849</v>
      </c>
      <c r="E194" t="s">
        <v>849</v>
      </c>
      <c r="F194" t="s">
        <v>849</v>
      </c>
      <c r="G194" t="s">
        <v>849</v>
      </c>
      <c r="H194" t="s">
        <v>849</v>
      </c>
      <c r="I194" t="s">
        <v>849</v>
      </c>
      <c r="J194" t="s">
        <v>849</v>
      </c>
      <c r="K194" t="s">
        <v>849</v>
      </c>
      <c r="L194" t="s">
        <v>849</v>
      </c>
      <c r="M194" s="250" t="s">
        <v>849</v>
      </c>
      <c r="N194" t="s">
        <v>849</v>
      </c>
      <c r="O194" t="s">
        <v>849</v>
      </c>
      <c r="P194" t="s">
        <v>849</v>
      </c>
      <c r="Q194" t="s">
        <v>849</v>
      </c>
      <c r="R194" t="s">
        <v>849</v>
      </c>
      <c r="S194" t="s">
        <v>849</v>
      </c>
      <c r="T194" t="s">
        <v>849</v>
      </c>
      <c r="U194" t="s">
        <v>849</v>
      </c>
      <c r="V194" t="s">
        <v>849</v>
      </c>
      <c r="W194" t="s">
        <v>849</v>
      </c>
      <c r="X194" s="250" t="s">
        <v>849</v>
      </c>
      <c r="Y194" t="s">
        <v>849</v>
      </c>
      <c r="Z194" t="s">
        <v>849</v>
      </c>
      <c r="AA194" t="s">
        <v>849</v>
      </c>
      <c r="AB194" t="s">
        <v>849</v>
      </c>
      <c r="AC194" t="s">
        <v>849</v>
      </c>
      <c r="AD194" t="s">
        <v>849</v>
      </c>
      <c r="AE194" t="s">
        <v>849</v>
      </c>
      <c r="AF194" t="s">
        <v>849</v>
      </c>
      <c r="AG194" t="s">
        <v>344</v>
      </c>
      <c r="AH194" t="s">
        <v>344</v>
      </c>
      <c r="AI194" t="s">
        <v>344</v>
      </c>
      <c r="AJ194" t="s">
        <v>344</v>
      </c>
      <c r="AK194" t="s">
        <v>344</v>
      </c>
      <c r="AL194" t="s">
        <v>344</v>
      </c>
      <c r="AM194" t="s">
        <v>344</v>
      </c>
      <c r="AN194" t="s">
        <v>344</v>
      </c>
      <c r="AO194" t="s">
        <v>344</v>
      </c>
      <c r="AP194" t="s">
        <v>344</v>
      </c>
      <c r="AQ194"/>
      <c r="AR194" t="s">
        <v>1830</v>
      </c>
      <c r="AS194" t="s">
        <v>2181</v>
      </c>
    </row>
    <row r="195" spans="1:45" ht="23.25" x14ac:dyDescent="0.35">
      <c r="A195" s="254">
        <v>210394</v>
      </c>
      <c r="B195" s="249" t="s">
        <v>61</v>
      </c>
      <c r="C195" t="s">
        <v>207</v>
      </c>
      <c r="D195" t="s">
        <v>207</v>
      </c>
      <c r="E195" t="s">
        <v>205</v>
      </c>
      <c r="F195" t="s">
        <v>205</v>
      </c>
      <c r="G195" t="s">
        <v>205</v>
      </c>
      <c r="H195" t="s">
        <v>205</v>
      </c>
      <c r="I195" t="s">
        <v>205</v>
      </c>
      <c r="J195" t="s">
        <v>205</v>
      </c>
      <c r="K195" t="s">
        <v>205</v>
      </c>
      <c r="L195" t="s">
        <v>207</v>
      </c>
      <c r="M195" s="250" t="s">
        <v>205</v>
      </c>
      <c r="N195" t="s">
        <v>205</v>
      </c>
      <c r="O195" t="s">
        <v>205</v>
      </c>
      <c r="P195" t="s">
        <v>207</v>
      </c>
      <c r="Q195" t="s">
        <v>205</v>
      </c>
      <c r="R195" t="s">
        <v>207</v>
      </c>
      <c r="S195" t="s">
        <v>205</v>
      </c>
      <c r="T195" t="s">
        <v>205</v>
      </c>
      <c r="U195" t="s">
        <v>207</v>
      </c>
      <c r="V195" t="s">
        <v>205</v>
      </c>
      <c r="W195" t="s">
        <v>207</v>
      </c>
      <c r="X195" s="250" t="s">
        <v>207</v>
      </c>
      <c r="Y195" t="s">
        <v>205</v>
      </c>
      <c r="Z195" t="s">
        <v>207</v>
      </c>
      <c r="AA195" t="s">
        <v>207</v>
      </c>
      <c r="AB195" t="s">
        <v>207</v>
      </c>
      <c r="AC195" t="s">
        <v>207</v>
      </c>
      <c r="AD195" t="s">
        <v>205</v>
      </c>
      <c r="AE195" t="s">
        <v>205</v>
      </c>
      <c r="AF195" t="s">
        <v>207</v>
      </c>
      <c r="AG195" t="s">
        <v>207</v>
      </c>
      <c r="AH195" t="s">
        <v>206</v>
      </c>
      <c r="AI195" t="s">
        <v>206</v>
      </c>
      <c r="AJ195" t="s">
        <v>206</v>
      </c>
      <c r="AK195" t="s">
        <v>207</v>
      </c>
      <c r="AL195" t="s">
        <v>206</v>
      </c>
      <c r="AM195" t="s">
        <v>206</v>
      </c>
      <c r="AN195" t="s">
        <v>206</v>
      </c>
      <c r="AO195" t="s">
        <v>206</v>
      </c>
      <c r="AP195" t="s">
        <v>206</v>
      </c>
      <c r="AQ195"/>
      <c r="AR195">
        <v>0</v>
      </c>
      <c r="AS195">
        <v>5</v>
      </c>
    </row>
    <row r="196" spans="1:45" ht="18.75" hidden="1" x14ac:dyDescent="0.45">
      <c r="A196" s="248">
        <v>210409</v>
      </c>
      <c r="B196" s="249" t="s">
        <v>456</v>
      </c>
      <c r="C196" t="s">
        <v>849</v>
      </c>
      <c r="D196" t="s">
        <v>849</v>
      </c>
      <c r="E196" t="s">
        <v>849</v>
      </c>
      <c r="F196" t="s">
        <v>849</v>
      </c>
      <c r="G196" t="s">
        <v>849</v>
      </c>
      <c r="H196" t="s">
        <v>849</v>
      </c>
      <c r="I196" t="s">
        <v>849</v>
      </c>
      <c r="J196" t="s">
        <v>849</v>
      </c>
      <c r="K196" t="s">
        <v>849</v>
      </c>
      <c r="L196" t="s">
        <v>849</v>
      </c>
      <c r="M196" s="250" t="s">
        <v>849</v>
      </c>
      <c r="N196" t="s">
        <v>849</v>
      </c>
      <c r="O196" t="s">
        <v>849</v>
      </c>
      <c r="P196" t="s">
        <v>849</v>
      </c>
      <c r="Q196" t="s">
        <v>849</v>
      </c>
      <c r="R196" t="s">
        <v>849</v>
      </c>
      <c r="S196" t="s">
        <v>849</v>
      </c>
      <c r="T196" t="s">
        <v>849</v>
      </c>
      <c r="U196" t="s">
        <v>849</v>
      </c>
      <c r="V196" t="s">
        <v>849</v>
      </c>
      <c r="W196" t="s">
        <v>849</v>
      </c>
      <c r="X196" s="250" t="s">
        <v>849</v>
      </c>
      <c r="Y196" t="s">
        <v>849</v>
      </c>
      <c r="Z196" t="s">
        <v>849</v>
      </c>
      <c r="AA196" t="s">
        <v>849</v>
      </c>
      <c r="AB196" t="s">
        <v>849</v>
      </c>
      <c r="AC196" t="s">
        <v>849</v>
      </c>
      <c r="AD196" t="s">
        <v>849</v>
      </c>
      <c r="AE196" t="s">
        <v>849</v>
      </c>
      <c r="AF196" t="s">
        <v>849</v>
      </c>
      <c r="AG196" t="s">
        <v>344</v>
      </c>
      <c r="AH196" t="s">
        <v>344</v>
      </c>
      <c r="AI196" t="s">
        <v>344</v>
      </c>
      <c r="AJ196" t="s">
        <v>344</v>
      </c>
      <c r="AK196" t="s">
        <v>344</v>
      </c>
      <c r="AL196" t="s">
        <v>344</v>
      </c>
      <c r="AM196" t="s">
        <v>344</v>
      </c>
      <c r="AN196" t="s">
        <v>344</v>
      </c>
      <c r="AO196" t="s">
        <v>344</v>
      </c>
      <c r="AP196" t="s">
        <v>344</v>
      </c>
      <c r="AQ196"/>
      <c r="AR196" t="s">
        <v>2165</v>
      </c>
      <c r="AS196" t="s">
        <v>2165</v>
      </c>
    </row>
    <row r="197" spans="1:45" ht="18.75" x14ac:dyDescent="0.45">
      <c r="A197" s="248">
        <v>210416</v>
      </c>
      <c r="B197" s="249" t="s">
        <v>61</v>
      </c>
      <c r="C197" t="s">
        <v>849</v>
      </c>
      <c r="D197" t="s">
        <v>849</v>
      </c>
      <c r="E197" t="s">
        <v>849</v>
      </c>
      <c r="F197" t="s">
        <v>849</v>
      </c>
      <c r="G197" t="s">
        <v>849</v>
      </c>
      <c r="H197" t="s">
        <v>849</v>
      </c>
      <c r="I197" t="s">
        <v>849</v>
      </c>
      <c r="J197" t="s">
        <v>849</v>
      </c>
      <c r="K197" t="s">
        <v>849</v>
      </c>
      <c r="L197" t="s">
        <v>849</v>
      </c>
      <c r="M197" s="250" t="s">
        <v>849</v>
      </c>
      <c r="N197" t="s">
        <v>849</v>
      </c>
      <c r="O197" t="s">
        <v>849</v>
      </c>
      <c r="P197" t="s">
        <v>849</v>
      </c>
      <c r="Q197" t="s">
        <v>849</v>
      </c>
      <c r="R197" t="s">
        <v>849</v>
      </c>
      <c r="S197" t="s">
        <v>849</v>
      </c>
      <c r="T197" t="s">
        <v>849</v>
      </c>
      <c r="U197" t="s">
        <v>849</v>
      </c>
      <c r="V197" t="s">
        <v>849</v>
      </c>
      <c r="W197" t="s">
        <v>849</v>
      </c>
      <c r="X197" s="250" t="s">
        <v>849</v>
      </c>
      <c r="Y197" t="s">
        <v>849</v>
      </c>
      <c r="Z197" t="s">
        <v>849</v>
      </c>
      <c r="AA197" t="s">
        <v>849</v>
      </c>
      <c r="AB197" t="s">
        <v>849</v>
      </c>
      <c r="AC197" t="s">
        <v>849</v>
      </c>
      <c r="AD197" t="s">
        <v>849</v>
      </c>
      <c r="AE197" t="s">
        <v>849</v>
      </c>
      <c r="AF197" t="s">
        <v>849</v>
      </c>
      <c r="AG197" t="s">
        <v>849</v>
      </c>
      <c r="AH197" t="s">
        <v>849</v>
      </c>
      <c r="AI197" t="s">
        <v>849</v>
      </c>
      <c r="AJ197" t="s">
        <v>849</v>
      </c>
      <c r="AK197" t="s">
        <v>849</v>
      </c>
      <c r="AL197" t="s">
        <v>849</v>
      </c>
      <c r="AM197" t="s">
        <v>849</v>
      </c>
      <c r="AN197" t="s">
        <v>849</v>
      </c>
      <c r="AO197" t="s">
        <v>849</v>
      </c>
      <c r="AP197" t="s">
        <v>849</v>
      </c>
      <c r="AQ197"/>
      <c r="AR197" t="s">
        <v>2163</v>
      </c>
      <c r="AS197" t="s">
        <v>2163</v>
      </c>
    </row>
    <row r="198" spans="1:45" ht="15" x14ac:dyDescent="0.25">
      <c r="A198" s="258">
        <v>210426</v>
      </c>
      <c r="B198" s="259" t="s">
        <v>61</v>
      </c>
      <c r="C198" s="260" t="s">
        <v>207</v>
      </c>
      <c r="D198" s="260" t="s">
        <v>207</v>
      </c>
      <c r="E198" s="260" t="s">
        <v>207</v>
      </c>
      <c r="F198" s="260" t="s">
        <v>207</v>
      </c>
      <c r="G198" s="260" t="s">
        <v>207</v>
      </c>
      <c r="H198" s="260" t="s">
        <v>205</v>
      </c>
      <c r="I198" s="260" t="s">
        <v>207</v>
      </c>
      <c r="J198" s="260" t="s">
        <v>205</v>
      </c>
      <c r="K198" s="260" t="s">
        <v>205</v>
      </c>
      <c r="L198" s="260" t="s">
        <v>207</v>
      </c>
      <c r="M198" s="260" t="s">
        <v>207</v>
      </c>
      <c r="N198" s="260" t="s">
        <v>207</v>
      </c>
      <c r="O198" s="260" t="s">
        <v>207</v>
      </c>
      <c r="P198" s="260" t="s">
        <v>207</v>
      </c>
      <c r="Q198" s="260" t="s">
        <v>205</v>
      </c>
      <c r="R198" s="260" t="s">
        <v>205</v>
      </c>
      <c r="S198" s="260" t="s">
        <v>207</v>
      </c>
      <c r="T198" s="260" t="s">
        <v>205</v>
      </c>
      <c r="U198" s="260" t="s">
        <v>205</v>
      </c>
      <c r="V198" s="260" t="s">
        <v>205</v>
      </c>
      <c r="W198" s="260" t="s">
        <v>205</v>
      </c>
      <c r="X198" s="260" t="s">
        <v>205</v>
      </c>
      <c r="Y198" s="260" t="s">
        <v>205</v>
      </c>
      <c r="Z198" s="260" t="s">
        <v>207</v>
      </c>
      <c r="AA198" s="260" t="s">
        <v>205</v>
      </c>
      <c r="AB198" s="260" t="s">
        <v>205</v>
      </c>
      <c r="AC198" s="260" t="s">
        <v>205</v>
      </c>
      <c r="AD198" s="260" t="s">
        <v>205</v>
      </c>
      <c r="AE198" s="260" t="s">
        <v>205</v>
      </c>
      <c r="AF198" s="260" t="s">
        <v>205</v>
      </c>
      <c r="AG198" s="260" t="s">
        <v>207</v>
      </c>
      <c r="AH198" s="260" t="s">
        <v>207</v>
      </c>
      <c r="AI198" s="260" t="s">
        <v>207</v>
      </c>
      <c r="AJ198" s="260" t="s">
        <v>207</v>
      </c>
      <c r="AK198" s="260" t="s">
        <v>207</v>
      </c>
      <c r="AL198" s="260" t="s">
        <v>206</v>
      </c>
      <c r="AM198" s="260" t="s">
        <v>206</v>
      </c>
      <c r="AN198" s="260" t="s">
        <v>206</v>
      </c>
      <c r="AO198" s="260" t="s">
        <v>206</v>
      </c>
      <c r="AP198" s="260" t="s">
        <v>206</v>
      </c>
      <c r="AQ198" s="260"/>
      <c r="AR198" t="e">
        <v>#N/A</v>
      </c>
      <c r="AS198">
        <v>3</v>
      </c>
    </row>
    <row r="199" spans="1:45" ht="18.75" hidden="1" x14ac:dyDescent="0.45">
      <c r="A199" s="252">
        <v>210428</v>
      </c>
      <c r="B199" s="249" t="s">
        <v>460</v>
      </c>
      <c r="C199" t="s">
        <v>849</v>
      </c>
      <c r="D199" t="s">
        <v>849</v>
      </c>
      <c r="E199" t="s">
        <v>849</v>
      </c>
      <c r="F199" t="s">
        <v>849</v>
      </c>
      <c r="G199" t="s">
        <v>849</v>
      </c>
      <c r="H199" t="s">
        <v>849</v>
      </c>
      <c r="I199" t="s">
        <v>849</v>
      </c>
      <c r="J199" t="s">
        <v>849</v>
      </c>
      <c r="K199" t="s">
        <v>849</v>
      </c>
      <c r="L199" t="s">
        <v>849</v>
      </c>
      <c r="M199" t="s">
        <v>849</v>
      </c>
      <c r="N199" t="s">
        <v>849</v>
      </c>
      <c r="O199" t="s">
        <v>849</v>
      </c>
      <c r="P199" t="s">
        <v>849</v>
      </c>
      <c r="Q199" t="s">
        <v>849</v>
      </c>
      <c r="R199" t="s">
        <v>344</v>
      </c>
      <c r="S199" t="s">
        <v>344</v>
      </c>
      <c r="T199" t="s">
        <v>344</v>
      </c>
      <c r="U199" t="s">
        <v>344</v>
      </c>
      <c r="V199" t="s">
        <v>344</v>
      </c>
      <c r="W199" t="s">
        <v>344</v>
      </c>
      <c r="X199" s="250" t="s">
        <v>344</v>
      </c>
      <c r="Y199" t="s">
        <v>344</v>
      </c>
      <c r="Z199" t="s">
        <v>344</v>
      </c>
      <c r="AA199" t="s">
        <v>344</v>
      </c>
      <c r="AB199" t="s">
        <v>344</v>
      </c>
      <c r="AC199" t="s">
        <v>344</v>
      </c>
      <c r="AD199" t="s">
        <v>344</v>
      </c>
      <c r="AE199" t="s">
        <v>344</v>
      </c>
      <c r="AF199" t="s">
        <v>344</v>
      </c>
      <c r="AG199" t="s">
        <v>344</v>
      </c>
      <c r="AH199" t="s">
        <v>344</v>
      </c>
      <c r="AI199" t="s">
        <v>344</v>
      </c>
      <c r="AJ199" t="s">
        <v>344</v>
      </c>
      <c r="AK199" t="s">
        <v>344</v>
      </c>
      <c r="AL199" t="s">
        <v>344</v>
      </c>
      <c r="AM199" t="s">
        <v>344</v>
      </c>
      <c r="AN199" t="s">
        <v>344</v>
      </c>
      <c r="AO199" t="s">
        <v>344</v>
      </c>
      <c r="AP199" t="s">
        <v>344</v>
      </c>
      <c r="AQ199"/>
      <c r="AR199">
        <v>0</v>
      </c>
      <c r="AS199" t="s">
        <v>2187</v>
      </c>
    </row>
    <row r="200" spans="1:45" ht="18.75" hidden="1" x14ac:dyDescent="0.45">
      <c r="A200" s="248">
        <v>210430</v>
      </c>
      <c r="B200" s="249" t="s">
        <v>459</v>
      </c>
      <c r="C200" t="s">
        <v>205</v>
      </c>
      <c r="D200" t="s">
        <v>205</v>
      </c>
      <c r="E200" t="s">
        <v>205</v>
      </c>
      <c r="F200" t="s">
        <v>205</v>
      </c>
      <c r="G200" t="s">
        <v>205</v>
      </c>
      <c r="H200" t="s">
        <v>207</v>
      </c>
      <c r="I200" t="s">
        <v>207</v>
      </c>
      <c r="J200" t="s">
        <v>207</v>
      </c>
      <c r="K200" t="s">
        <v>207</v>
      </c>
      <c r="L200" t="s">
        <v>205</v>
      </c>
      <c r="M200" s="250" t="s">
        <v>206</v>
      </c>
      <c r="N200" t="s">
        <v>207</v>
      </c>
      <c r="O200" t="s">
        <v>207</v>
      </c>
      <c r="P200" t="s">
        <v>207</v>
      </c>
      <c r="Q200" t="s">
        <v>205</v>
      </c>
      <c r="R200" t="s">
        <v>207</v>
      </c>
      <c r="S200" t="s">
        <v>207</v>
      </c>
      <c r="T200" t="s">
        <v>207</v>
      </c>
      <c r="U200" t="s">
        <v>207</v>
      </c>
      <c r="V200" t="s">
        <v>207</v>
      </c>
      <c r="W200" t="s">
        <v>206</v>
      </c>
      <c r="X200" t="s">
        <v>206</v>
      </c>
      <c r="Y200" t="s">
        <v>206</v>
      </c>
      <c r="Z200" t="s">
        <v>206</v>
      </c>
      <c r="AA200" t="s">
        <v>206</v>
      </c>
      <c r="AB200" t="s">
        <v>344</v>
      </c>
      <c r="AC200" t="s">
        <v>344</v>
      </c>
      <c r="AD200" t="s">
        <v>344</v>
      </c>
      <c r="AE200" t="s">
        <v>344</v>
      </c>
      <c r="AF200" t="s">
        <v>344</v>
      </c>
      <c r="AG200" t="s">
        <v>344</v>
      </c>
      <c r="AH200" t="s">
        <v>344</v>
      </c>
      <c r="AI200" t="s">
        <v>344</v>
      </c>
      <c r="AJ200" t="s">
        <v>344</v>
      </c>
      <c r="AK200" t="s">
        <v>344</v>
      </c>
      <c r="AL200" t="s">
        <v>344</v>
      </c>
      <c r="AM200" t="s">
        <v>344</v>
      </c>
      <c r="AN200" t="s">
        <v>344</v>
      </c>
      <c r="AO200" t="s">
        <v>344</v>
      </c>
      <c r="AP200" t="s">
        <v>344</v>
      </c>
      <c r="AQ200"/>
      <c r="AR200">
        <v>0</v>
      </c>
      <c r="AS200">
        <v>6</v>
      </c>
    </row>
    <row r="201" spans="1:45" ht="15" x14ac:dyDescent="0.25">
      <c r="A201" s="258">
        <v>210432</v>
      </c>
      <c r="B201" s="259" t="s">
        <v>61</v>
      </c>
      <c r="C201" s="260" t="s">
        <v>849</v>
      </c>
      <c r="D201" s="260" t="s">
        <v>849</v>
      </c>
      <c r="E201" s="260" t="s">
        <v>849</v>
      </c>
      <c r="F201" s="260" t="s">
        <v>849</v>
      </c>
      <c r="G201" s="260" t="s">
        <v>849</v>
      </c>
      <c r="H201" s="260" t="s">
        <v>849</v>
      </c>
      <c r="I201" s="260" t="s">
        <v>849</v>
      </c>
      <c r="J201" s="260" t="s">
        <v>849</v>
      </c>
      <c r="K201" s="260" t="s">
        <v>849</v>
      </c>
      <c r="L201" s="260" t="s">
        <v>849</v>
      </c>
      <c r="M201" s="260" t="s">
        <v>849</v>
      </c>
      <c r="N201" s="260" t="s">
        <v>849</v>
      </c>
      <c r="O201" s="260" t="s">
        <v>849</v>
      </c>
      <c r="P201" s="260" t="s">
        <v>849</v>
      </c>
      <c r="Q201" s="260" t="s">
        <v>849</v>
      </c>
      <c r="R201" s="260" t="s">
        <v>849</v>
      </c>
      <c r="S201" s="260" t="s">
        <v>849</v>
      </c>
      <c r="T201" s="260" t="s">
        <v>849</v>
      </c>
      <c r="U201" s="260" t="s">
        <v>849</v>
      </c>
      <c r="V201" s="260" t="s">
        <v>849</v>
      </c>
      <c r="W201" s="260" t="s">
        <v>849</v>
      </c>
      <c r="X201" s="260" t="s">
        <v>849</v>
      </c>
      <c r="Y201" s="260" t="s">
        <v>849</v>
      </c>
      <c r="Z201" s="260" t="s">
        <v>849</v>
      </c>
      <c r="AA201" s="260" t="s">
        <v>849</v>
      </c>
      <c r="AB201" s="260" t="s">
        <v>849</v>
      </c>
      <c r="AC201" s="260" t="s">
        <v>849</v>
      </c>
      <c r="AD201" s="260" t="s">
        <v>849</v>
      </c>
      <c r="AE201" s="260" t="s">
        <v>849</v>
      </c>
      <c r="AF201" s="260" t="s">
        <v>849</v>
      </c>
      <c r="AG201" s="260" t="s">
        <v>849</v>
      </c>
      <c r="AH201" s="260" t="s">
        <v>849</v>
      </c>
      <c r="AI201" s="260" t="s">
        <v>849</v>
      </c>
      <c r="AJ201" s="260" t="s">
        <v>849</v>
      </c>
      <c r="AK201" s="260" t="s">
        <v>849</v>
      </c>
      <c r="AL201" s="260" t="s">
        <v>849</v>
      </c>
      <c r="AM201" s="260" t="s">
        <v>849</v>
      </c>
      <c r="AN201" s="260" t="s">
        <v>849</v>
      </c>
      <c r="AO201" s="260" t="s">
        <v>849</v>
      </c>
      <c r="AP201" s="260" t="s">
        <v>849</v>
      </c>
      <c r="AQ201" s="260"/>
      <c r="AR201" t="e">
        <v>#N/A</v>
      </c>
      <c r="AS201" t="s">
        <v>2181</v>
      </c>
    </row>
    <row r="202" spans="1:45" ht="18.75" hidden="1" x14ac:dyDescent="0.45">
      <c r="A202" s="248">
        <v>210478</v>
      </c>
      <c r="B202" s="249" t="s">
        <v>456</v>
      </c>
      <c r="C202">
        <v>0</v>
      </c>
      <c r="D202">
        <v>0</v>
      </c>
      <c r="E202">
        <v>0</v>
      </c>
      <c r="F202">
        <v>0</v>
      </c>
      <c r="G202">
        <v>0</v>
      </c>
      <c r="H202">
        <v>0</v>
      </c>
      <c r="I202">
        <v>0</v>
      </c>
      <c r="J202">
        <v>0</v>
      </c>
      <c r="K202">
        <v>0</v>
      </c>
      <c r="L202">
        <v>0</v>
      </c>
      <c r="M202" s="250">
        <v>0</v>
      </c>
      <c r="N202">
        <v>0</v>
      </c>
      <c r="O202">
        <v>0</v>
      </c>
      <c r="P202">
        <v>0</v>
      </c>
      <c r="Q202">
        <v>0</v>
      </c>
      <c r="R202">
        <v>0</v>
      </c>
      <c r="S202">
        <v>0</v>
      </c>
      <c r="T202">
        <v>0</v>
      </c>
      <c r="U202">
        <v>0</v>
      </c>
      <c r="V202">
        <v>0</v>
      </c>
      <c r="W202">
        <v>0</v>
      </c>
      <c r="X202" s="250">
        <v>0</v>
      </c>
      <c r="Y202">
        <v>0</v>
      </c>
      <c r="Z202">
        <v>0</v>
      </c>
      <c r="AA202">
        <v>0</v>
      </c>
      <c r="AB202">
        <v>0</v>
      </c>
      <c r="AC202">
        <v>0</v>
      </c>
      <c r="AD202">
        <v>0</v>
      </c>
      <c r="AE202">
        <v>0</v>
      </c>
      <c r="AF202">
        <v>0</v>
      </c>
      <c r="AG202">
        <v>0</v>
      </c>
      <c r="AH202">
        <v>0</v>
      </c>
      <c r="AI202">
        <v>0</v>
      </c>
      <c r="AJ202">
        <v>0</v>
      </c>
      <c r="AK202">
        <v>0</v>
      </c>
      <c r="AL202">
        <v>0</v>
      </c>
      <c r="AM202">
        <v>0</v>
      </c>
      <c r="AN202">
        <v>0</v>
      </c>
      <c r="AO202">
        <v>0</v>
      </c>
      <c r="AP202">
        <v>0</v>
      </c>
      <c r="AQ202"/>
      <c r="AR202">
        <v>0</v>
      </c>
      <c r="AS202">
        <v>2</v>
      </c>
    </row>
    <row r="203" spans="1:45" ht="15" x14ac:dyDescent="0.25">
      <c r="A203" s="258">
        <v>210493</v>
      </c>
      <c r="B203" s="259" t="s">
        <v>61</v>
      </c>
      <c r="C203" s="260" t="s">
        <v>205</v>
      </c>
      <c r="D203" s="260" t="s">
        <v>205</v>
      </c>
      <c r="E203" s="260" t="s">
        <v>205</v>
      </c>
      <c r="F203" s="260" t="s">
        <v>205</v>
      </c>
      <c r="G203" s="260" t="s">
        <v>205</v>
      </c>
      <c r="H203" s="260" t="s">
        <v>205</v>
      </c>
      <c r="I203" s="260" t="s">
        <v>205</v>
      </c>
      <c r="J203" s="260" t="s">
        <v>205</v>
      </c>
      <c r="K203" s="260" t="s">
        <v>205</v>
      </c>
      <c r="L203" s="260" t="s">
        <v>207</v>
      </c>
      <c r="M203" s="260" t="s">
        <v>205</v>
      </c>
      <c r="N203" s="260" t="s">
        <v>205</v>
      </c>
      <c r="O203" s="260" t="s">
        <v>205</v>
      </c>
      <c r="P203" s="260" t="s">
        <v>205</v>
      </c>
      <c r="Q203" s="260" t="s">
        <v>205</v>
      </c>
      <c r="R203" s="260" t="s">
        <v>207</v>
      </c>
      <c r="S203" s="260" t="s">
        <v>205</v>
      </c>
      <c r="T203" s="260" t="s">
        <v>207</v>
      </c>
      <c r="U203" s="260" t="s">
        <v>205</v>
      </c>
      <c r="V203" s="260" t="s">
        <v>207</v>
      </c>
      <c r="W203" s="260" t="s">
        <v>207</v>
      </c>
      <c r="X203" s="260" t="s">
        <v>205</v>
      </c>
      <c r="Y203" s="260" t="s">
        <v>205</v>
      </c>
      <c r="Z203" s="260" t="s">
        <v>205</v>
      </c>
      <c r="AA203" s="260" t="s">
        <v>205</v>
      </c>
      <c r="AB203" s="260" t="s">
        <v>207</v>
      </c>
      <c r="AC203" s="260" t="s">
        <v>207</v>
      </c>
      <c r="AD203" s="260" t="s">
        <v>205</v>
      </c>
      <c r="AE203" s="260" t="s">
        <v>207</v>
      </c>
      <c r="AF203" s="260" t="s">
        <v>205</v>
      </c>
      <c r="AG203" s="260" t="s">
        <v>207</v>
      </c>
      <c r="AH203" s="260" t="s">
        <v>207</v>
      </c>
      <c r="AI203" s="260" t="s">
        <v>206</v>
      </c>
      <c r="AJ203" s="260" t="s">
        <v>207</v>
      </c>
      <c r="AK203" s="260" t="s">
        <v>207</v>
      </c>
      <c r="AL203" s="260" t="s">
        <v>207</v>
      </c>
      <c r="AM203" s="260" t="s">
        <v>207</v>
      </c>
      <c r="AN203" s="260" t="s">
        <v>207</v>
      </c>
      <c r="AO203" s="260" t="s">
        <v>207</v>
      </c>
      <c r="AP203" s="260" t="s">
        <v>207</v>
      </c>
      <c r="AQ203" s="260"/>
      <c r="AR203" t="e">
        <v>#N/A</v>
      </c>
      <c r="AS203">
        <v>2</v>
      </c>
    </row>
    <row r="204" spans="1:45" ht="18.75" x14ac:dyDescent="0.45">
      <c r="A204" s="252">
        <v>210524</v>
      </c>
      <c r="B204" s="249" t="s">
        <v>61</v>
      </c>
      <c r="C204" t="s">
        <v>205</v>
      </c>
      <c r="D204" t="s">
        <v>205</v>
      </c>
      <c r="E204" t="s">
        <v>207</v>
      </c>
      <c r="F204" t="s">
        <v>207</v>
      </c>
      <c r="G204" t="s">
        <v>207</v>
      </c>
      <c r="H204" t="s">
        <v>207</v>
      </c>
      <c r="I204" t="s">
        <v>207</v>
      </c>
      <c r="J204" t="s">
        <v>205</v>
      </c>
      <c r="K204" t="s">
        <v>205</v>
      </c>
      <c r="L204" t="s">
        <v>205</v>
      </c>
      <c r="M204" s="250" t="s">
        <v>205</v>
      </c>
      <c r="N204" t="s">
        <v>207</v>
      </c>
      <c r="O204" t="s">
        <v>205</v>
      </c>
      <c r="P204" t="s">
        <v>207</v>
      </c>
      <c r="Q204" t="s">
        <v>205</v>
      </c>
      <c r="R204" t="s">
        <v>207</v>
      </c>
      <c r="S204" t="s">
        <v>207</v>
      </c>
      <c r="T204" t="s">
        <v>205</v>
      </c>
      <c r="U204" t="s">
        <v>207</v>
      </c>
      <c r="V204" t="s">
        <v>205</v>
      </c>
      <c r="W204" t="s">
        <v>207</v>
      </c>
      <c r="X204" s="250" t="s">
        <v>205</v>
      </c>
      <c r="Y204" t="s">
        <v>205</v>
      </c>
      <c r="Z204" t="s">
        <v>205</v>
      </c>
      <c r="AA204" t="s">
        <v>205</v>
      </c>
      <c r="AB204" t="s">
        <v>205</v>
      </c>
      <c r="AC204" t="s">
        <v>205</v>
      </c>
      <c r="AD204" t="s">
        <v>207</v>
      </c>
      <c r="AE204" t="s">
        <v>205</v>
      </c>
      <c r="AF204" t="s">
        <v>205</v>
      </c>
      <c r="AG204" t="s">
        <v>207</v>
      </c>
      <c r="AH204" t="s">
        <v>207</v>
      </c>
      <c r="AI204" t="s">
        <v>205</v>
      </c>
      <c r="AJ204" t="s">
        <v>205</v>
      </c>
      <c r="AK204" t="s">
        <v>205</v>
      </c>
      <c r="AL204" t="s">
        <v>207</v>
      </c>
      <c r="AM204" t="s">
        <v>207</v>
      </c>
      <c r="AN204" t="s">
        <v>206</v>
      </c>
      <c r="AO204" t="s">
        <v>206</v>
      </c>
      <c r="AP204" t="s">
        <v>207</v>
      </c>
      <c r="AQ204"/>
      <c r="AR204">
        <v>0</v>
      </c>
      <c r="AS204">
        <v>4</v>
      </c>
    </row>
    <row r="205" spans="1:45" ht="18.75" hidden="1" x14ac:dyDescent="0.45">
      <c r="A205" s="252">
        <v>210526</v>
      </c>
      <c r="B205" s="249" t="s">
        <v>456</v>
      </c>
      <c r="C205" t="s">
        <v>205</v>
      </c>
      <c r="D205" t="s">
        <v>205</v>
      </c>
      <c r="E205" t="s">
        <v>205</v>
      </c>
      <c r="F205" t="s">
        <v>205</v>
      </c>
      <c r="G205" t="s">
        <v>207</v>
      </c>
      <c r="H205" t="s">
        <v>205</v>
      </c>
      <c r="I205" t="s">
        <v>205</v>
      </c>
      <c r="J205" t="s">
        <v>205</v>
      </c>
      <c r="K205" t="s">
        <v>205</v>
      </c>
      <c r="L205" t="s">
        <v>205</v>
      </c>
      <c r="M205" s="250" t="s">
        <v>205</v>
      </c>
      <c r="N205" t="s">
        <v>207</v>
      </c>
      <c r="O205" t="s">
        <v>207</v>
      </c>
      <c r="P205" t="s">
        <v>205</v>
      </c>
      <c r="Q205" t="s">
        <v>205</v>
      </c>
      <c r="R205" t="s">
        <v>207</v>
      </c>
      <c r="S205" t="s">
        <v>205</v>
      </c>
      <c r="T205" t="s">
        <v>207</v>
      </c>
      <c r="U205" t="s">
        <v>207</v>
      </c>
      <c r="V205" t="s">
        <v>207</v>
      </c>
      <c r="W205" t="s">
        <v>205</v>
      </c>
      <c r="X205" s="250" t="s">
        <v>207</v>
      </c>
      <c r="Y205" t="s">
        <v>205</v>
      </c>
      <c r="Z205" t="s">
        <v>205</v>
      </c>
      <c r="AA205" t="s">
        <v>207</v>
      </c>
      <c r="AB205" t="s">
        <v>207</v>
      </c>
      <c r="AC205" t="s">
        <v>205</v>
      </c>
      <c r="AD205" t="s">
        <v>205</v>
      </c>
      <c r="AE205" t="s">
        <v>205</v>
      </c>
      <c r="AF205" t="s">
        <v>205</v>
      </c>
      <c r="AG205" t="s">
        <v>344</v>
      </c>
      <c r="AH205" t="s">
        <v>344</v>
      </c>
      <c r="AI205" t="s">
        <v>344</v>
      </c>
      <c r="AJ205" t="s">
        <v>344</v>
      </c>
      <c r="AK205" t="s">
        <v>344</v>
      </c>
      <c r="AL205" t="s">
        <v>344</v>
      </c>
      <c r="AM205" t="s">
        <v>344</v>
      </c>
      <c r="AN205" t="s">
        <v>344</v>
      </c>
      <c r="AO205" t="s">
        <v>344</v>
      </c>
      <c r="AP205" t="s">
        <v>344</v>
      </c>
      <c r="AQ205"/>
      <c r="AR205">
        <v>0</v>
      </c>
      <c r="AS205">
        <v>2</v>
      </c>
    </row>
    <row r="206" spans="1:45" ht="18.75" hidden="1" x14ac:dyDescent="0.45">
      <c r="A206" s="248">
        <v>210529</v>
      </c>
      <c r="B206" s="249" t="s">
        <v>459</v>
      </c>
      <c r="C206" t="s">
        <v>205</v>
      </c>
      <c r="D206" t="s">
        <v>207</v>
      </c>
      <c r="E206" t="s">
        <v>205</v>
      </c>
      <c r="F206" t="s">
        <v>205</v>
      </c>
      <c r="G206" t="s">
        <v>205</v>
      </c>
      <c r="H206" t="s">
        <v>205</v>
      </c>
      <c r="I206" t="s">
        <v>205</v>
      </c>
      <c r="J206" t="s">
        <v>207</v>
      </c>
      <c r="K206" t="s">
        <v>205</v>
      </c>
      <c r="L206" t="s">
        <v>207</v>
      </c>
      <c r="M206" s="250" t="s">
        <v>205</v>
      </c>
      <c r="N206" t="s">
        <v>205</v>
      </c>
      <c r="O206" t="s">
        <v>205</v>
      </c>
      <c r="P206" t="s">
        <v>205</v>
      </c>
      <c r="Q206" t="s">
        <v>207</v>
      </c>
      <c r="R206" t="s">
        <v>207</v>
      </c>
      <c r="S206" t="s">
        <v>207</v>
      </c>
      <c r="T206" t="s">
        <v>207</v>
      </c>
      <c r="U206" t="s">
        <v>205</v>
      </c>
      <c r="V206" t="s">
        <v>205</v>
      </c>
      <c r="W206" t="s">
        <v>206</v>
      </c>
      <c r="X206" t="s">
        <v>206</v>
      </c>
      <c r="Y206" t="s">
        <v>206</v>
      </c>
      <c r="Z206" t="s">
        <v>206</v>
      </c>
      <c r="AA206" t="s">
        <v>206</v>
      </c>
      <c r="AB206" t="s">
        <v>344</v>
      </c>
      <c r="AC206" t="s">
        <v>344</v>
      </c>
      <c r="AD206" t="s">
        <v>344</v>
      </c>
      <c r="AE206" t="s">
        <v>344</v>
      </c>
      <c r="AF206" t="s">
        <v>344</v>
      </c>
      <c r="AG206" t="s">
        <v>344</v>
      </c>
      <c r="AH206" t="s">
        <v>344</v>
      </c>
      <c r="AI206" t="s">
        <v>344</v>
      </c>
      <c r="AJ206" t="s">
        <v>344</v>
      </c>
      <c r="AK206" t="s">
        <v>344</v>
      </c>
      <c r="AL206" t="s">
        <v>344</v>
      </c>
      <c r="AM206" t="s">
        <v>344</v>
      </c>
      <c r="AN206" t="s">
        <v>344</v>
      </c>
      <c r="AO206" t="s">
        <v>344</v>
      </c>
      <c r="AP206" t="s">
        <v>344</v>
      </c>
      <c r="AQ206"/>
      <c r="AR206">
        <v>0</v>
      </c>
      <c r="AS206">
        <v>6</v>
      </c>
    </row>
    <row r="207" spans="1:45" ht="18.75" hidden="1" x14ac:dyDescent="0.45">
      <c r="A207" s="252">
        <v>210548</v>
      </c>
      <c r="B207" s="249" t="s">
        <v>609</v>
      </c>
      <c r="C207" t="s">
        <v>849</v>
      </c>
      <c r="D207" t="s">
        <v>849</v>
      </c>
      <c r="E207" t="s">
        <v>849</v>
      </c>
      <c r="F207" t="s">
        <v>849</v>
      </c>
      <c r="G207" t="s">
        <v>849</v>
      </c>
      <c r="H207" t="s">
        <v>849</v>
      </c>
      <c r="I207" t="s">
        <v>849</v>
      </c>
      <c r="J207" t="s">
        <v>849</v>
      </c>
      <c r="K207" t="s">
        <v>849</v>
      </c>
      <c r="L207" t="s">
        <v>849</v>
      </c>
      <c r="M207" s="250" t="s">
        <v>849</v>
      </c>
      <c r="N207" t="s">
        <v>849</v>
      </c>
      <c r="O207" t="s">
        <v>849</v>
      </c>
      <c r="P207" t="s">
        <v>849</v>
      </c>
      <c r="Q207" t="s">
        <v>849</v>
      </c>
      <c r="R207" t="s">
        <v>849</v>
      </c>
      <c r="S207" t="s">
        <v>849</v>
      </c>
      <c r="T207" t="s">
        <v>849</v>
      </c>
      <c r="U207" t="s">
        <v>849</v>
      </c>
      <c r="V207" t="s">
        <v>849</v>
      </c>
      <c r="W207" t="s">
        <v>849</v>
      </c>
      <c r="X207" s="250" t="s">
        <v>849</v>
      </c>
      <c r="Y207" t="s">
        <v>849</v>
      </c>
      <c r="Z207" t="s">
        <v>849</v>
      </c>
      <c r="AA207" t="s">
        <v>849</v>
      </c>
      <c r="AB207" t="s">
        <v>849</v>
      </c>
      <c r="AC207" t="s">
        <v>849</v>
      </c>
      <c r="AD207" t="s">
        <v>849</v>
      </c>
      <c r="AE207" t="s">
        <v>849</v>
      </c>
      <c r="AF207" t="s">
        <v>849</v>
      </c>
      <c r="AG207" t="s">
        <v>849</v>
      </c>
      <c r="AH207" t="s">
        <v>849</v>
      </c>
      <c r="AI207" t="s">
        <v>849</v>
      </c>
      <c r="AJ207" t="s">
        <v>849</v>
      </c>
      <c r="AK207" t="s">
        <v>849</v>
      </c>
      <c r="AL207" t="s">
        <v>849</v>
      </c>
      <c r="AM207" t="s">
        <v>849</v>
      </c>
      <c r="AN207" t="s">
        <v>849</v>
      </c>
      <c r="AO207" t="s">
        <v>849</v>
      </c>
      <c r="AP207" t="s">
        <v>849</v>
      </c>
      <c r="AQ207"/>
      <c r="AR207" t="s">
        <v>2160</v>
      </c>
      <c r="AS207" t="s">
        <v>2160</v>
      </c>
    </row>
    <row r="208" spans="1:45" ht="18.75" hidden="1" x14ac:dyDescent="0.45">
      <c r="A208" s="252">
        <v>210555</v>
      </c>
      <c r="B208" s="249" t="s">
        <v>609</v>
      </c>
      <c r="C208" t="s">
        <v>849</v>
      </c>
      <c r="D208" t="s">
        <v>849</v>
      </c>
      <c r="E208" t="s">
        <v>849</v>
      </c>
      <c r="F208" t="s">
        <v>849</v>
      </c>
      <c r="G208" t="s">
        <v>849</v>
      </c>
      <c r="H208" t="s">
        <v>849</v>
      </c>
      <c r="I208" t="s">
        <v>849</v>
      </c>
      <c r="J208" t="s">
        <v>849</v>
      </c>
      <c r="K208" t="s">
        <v>849</v>
      </c>
      <c r="L208" t="s">
        <v>849</v>
      </c>
      <c r="M208" s="250" t="s">
        <v>344</v>
      </c>
      <c r="N208" t="s">
        <v>344</v>
      </c>
      <c r="O208" t="s">
        <v>344</v>
      </c>
      <c r="P208" t="s">
        <v>344</v>
      </c>
      <c r="Q208" t="s">
        <v>344</v>
      </c>
      <c r="R208" t="s">
        <v>344</v>
      </c>
      <c r="S208" t="s">
        <v>344</v>
      </c>
      <c r="T208" t="s">
        <v>344</v>
      </c>
      <c r="U208" t="s">
        <v>344</v>
      </c>
      <c r="V208" t="s">
        <v>344</v>
      </c>
      <c r="W208" t="s">
        <v>344</v>
      </c>
      <c r="X208" s="250" t="s">
        <v>344</v>
      </c>
      <c r="Y208" t="s">
        <v>344</v>
      </c>
      <c r="Z208" t="s">
        <v>344</v>
      </c>
      <c r="AA208" t="s">
        <v>344</v>
      </c>
      <c r="AB208" t="s">
        <v>344</v>
      </c>
      <c r="AC208" t="s">
        <v>344</v>
      </c>
      <c r="AD208" t="s">
        <v>344</v>
      </c>
      <c r="AE208" t="s">
        <v>344</v>
      </c>
      <c r="AF208" t="s">
        <v>344</v>
      </c>
      <c r="AG208" t="s">
        <v>344</v>
      </c>
      <c r="AH208" t="s">
        <v>344</v>
      </c>
      <c r="AI208" t="s">
        <v>344</v>
      </c>
      <c r="AJ208" t="s">
        <v>344</v>
      </c>
      <c r="AK208" t="s">
        <v>344</v>
      </c>
      <c r="AL208" t="s">
        <v>344</v>
      </c>
      <c r="AM208" t="s">
        <v>344</v>
      </c>
      <c r="AN208" t="s">
        <v>344</v>
      </c>
      <c r="AO208" t="s">
        <v>344</v>
      </c>
      <c r="AP208" t="s">
        <v>344</v>
      </c>
      <c r="AQ208"/>
      <c r="AR208" t="s">
        <v>2170</v>
      </c>
      <c r="AS208" t="s">
        <v>2170</v>
      </c>
    </row>
    <row r="209" spans="1:45" ht="18.75" hidden="1" x14ac:dyDescent="0.45">
      <c r="A209" s="248">
        <v>210599</v>
      </c>
      <c r="B209" s="249" t="s">
        <v>609</v>
      </c>
      <c r="C209" t="s">
        <v>849</v>
      </c>
      <c r="D209" t="s">
        <v>849</v>
      </c>
      <c r="E209" t="s">
        <v>849</v>
      </c>
      <c r="F209" t="s">
        <v>849</v>
      </c>
      <c r="G209" t="s">
        <v>849</v>
      </c>
      <c r="H209" t="s">
        <v>849</v>
      </c>
      <c r="I209" t="s">
        <v>849</v>
      </c>
      <c r="J209" t="s">
        <v>849</v>
      </c>
      <c r="K209" t="s">
        <v>849</v>
      </c>
      <c r="L209" t="s">
        <v>849</v>
      </c>
      <c r="M209" s="250" t="s">
        <v>849</v>
      </c>
      <c r="N209" t="s">
        <v>849</v>
      </c>
      <c r="O209" t="s">
        <v>849</v>
      </c>
      <c r="P209" t="s">
        <v>849</v>
      </c>
      <c r="Q209" t="s">
        <v>849</v>
      </c>
      <c r="R209" t="s">
        <v>849</v>
      </c>
      <c r="S209" t="s">
        <v>849</v>
      </c>
      <c r="T209" t="s">
        <v>849</v>
      </c>
      <c r="U209" t="s">
        <v>849</v>
      </c>
      <c r="V209" t="s">
        <v>849</v>
      </c>
      <c r="W209" t="s">
        <v>849</v>
      </c>
      <c r="X209" s="250" t="s">
        <v>849</v>
      </c>
      <c r="Y209" t="s">
        <v>849</v>
      </c>
      <c r="Z209" t="s">
        <v>849</v>
      </c>
      <c r="AA209" t="s">
        <v>849</v>
      </c>
      <c r="AB209" t="s">
        <v>849</v>
      </c>
      <c r="AC209" t="s">
        <v>849</v>
      </c>
      <c r="AD209" t="s">
        <v>849</v>
      </c>
      <c r="AE209" t="s">
        <v>849</v>
      </c>
      <c r="AF209" t="s">
        <v>849</v>
      </c>
      <c r="AG209" t="s">
        <v>849</v>
      </c>
      <c r="AH209" t="s">
        <v>849</v>
      </c>
      <c r="AI209" t="s">
        <v>849</v>
      </c>
      <c r="AJ209" t="s">
        <v>849</v>
      </c>
      <c r="AK209" t="s">
        <v>849</v>
      </c>
      <c r="AL209" t="s">
        <v>849</v>
      </c>
      <c r="AM209" t="s">
        <v>849</v>
      </c>
      <c r="AN209" t="s">
        <v>849</v>
      </c>
      <c r="AO209" t="s">
        <v>849</v>
      </c>
      <c r="AP209" t="s">
        <v>849</v>
      </c>
      <c r="AQ209"/>
      <c r="AR209" t="s">
        <v>2160</v>
      </c>
      <c r="AS209" t="s">
        <v>2160</v>
      </c>
    </row>
    <row r="210" spans="1:45" ht="15" x14ac:dyDescent="0.25">
      <c r="A210" s="258">
        <v>210607</v>
      </c>
      <c r="B210" s="259" t="s">
        <v>61</v>
      </c>
      <c r="C210" s="260" t="s">
        <v>205</v>
      </c>
      <c r="D210" s="260" t="s">
        <v>206</v>
      </c>
      <c r="E210" s="260" t="s">
        <v>205</v>
      </c>
      <c r="F210" s="260" t="s">
        <v>205</v>
      </c>
      <c r="G210" s="260" t="s">
        <v>205</v>
      </c>
      <c r="H210" s="260" t="s">
        <v>205</v>
      </c>
      <c r="I210" s="260" t="s">
        <v>205</v>
      </c>
      <c r="J210" s="260" t="s">
        <v>205</v>
      </c>
      <c r="K210" s="260" t="s">
        <v>205</v>
      </c>
      <c r="L210" s="260" t="s">
        <v>207</v>
      </c>
      <c r="M210" s="260" t="s">
        <v>205</v>
      </c>
      <c r="N210" s="260" t="s">
        <v>205</v>
      </c>
      <c r="O210" s="260" t="s">
        <v>205</v>
      </c>
      <c r="P210" s="260" t="s">
        <v>205</v>
      </c>
      <c r="Q210" s="260" t="s">
        <v>205</v>
      </c>
      <c r="R210" s="260" t="s">
        <v>205</v>
      </c>
      <c r="S210" s="260" t="s">
        <v>205</v>
      </c>
      <c r="T210" s="260" t="s">
        <v>205</v>
      </c>
      <c r="U210" s="260" t="s">
        <v>205</v>
      </c>
      <c r="V210" s="260" t="s">
        <v>205</v>
      </c>
      <c r="W210" s="260" t="s">
        <v>207</v>
      </c>
      <c r="X210" s="260" t="s">
        <v>207</v>
      </c>
      <c r="Y210" s="260" t="s">
        <v>205</v>
      </c>
      <c r="Z210" s="260" t="s">
        <v>207</v>
      </c>
      <c r="AA210" s="260" t="s">
        <v>205</v>
      </c>
      <c r="AB210" s="260" t="s">
        <v>207</v>
      </c>
      <c r="AC210" s="260" t="s">
        <v>207</v>
      </c>
      <c r="AD210" s="260" t="s">
        <v>205</v>
      </c>
      <c r="AE210" s="260" t="s">
        <v>205</v>
      </c>
      <c r="AF210" s="260" t="s">
        <v>207</v>
      </c>
      <c r="AG210" s="260" t="s">
        <v>205</v>
      </c>
      <c r="AH210" s="260" t="s">
        <v>207</v>
      </c>
      <c r="AI210" s="260" t="s">
        <v>205</v>
      </c>
      <c r="AJ210" s="260" t="s">
        <v>207</v>
      </c>
      <c r="AK210" s="260" t="s">
        <v>205</v>
      </c>
      <c r="AL210" s="260" t="s">
        <v>205</v>
      </c>
      <c r="AM210" s="260" t="s">
        <v>205</v>
      </c>
      <c r="AN210" s="260" t="s">
        <v>205</v>
      </c>
      <c r="AO210" s="260" t="s">
        <v>207</v>
      </c>
      <c r="AP210" s="260" t="s">
        <v>205</v>
      </c>
      <c r="AQ210" s="260"/>
      <c r="AR210" t="e">
        <v>#N/A</v>
      </c>
      <c r="AS210">
        <v>0</v>
      </c>
    </row>
    <row r="211" spans="1:45" ht="18.75" x14ac:dyDescent="0.45">
      <c r="A211" s="248">
        <v>210615</v>
      </c>
      <c r="B211" s="249" t="s">
        <v>61</v>
      </c>
      <c r="C211" t="s">
        <v>849</v>
      </c>
      <c r="D211" t="s">
        <v>849</v>
      </c>
      <c r="E211" t="s">
        <v>849</v>
      </c>
      <c r="F211" t="s">
        <v>849</v>
      </c>
      <c r="G211" t="s">
        <v>849</v>
      </c>
      <c r="H211" t="s">
        <v>849</v>
      </c>
      <c r="I211" t="s">
        <v>849</v>
      </c>
      <c r="J211" t="s">
        <v>849</v>
      </c>
      <c r="K211" t="s">
        <v>849</v>
      </c>
      <c r="L211" t="s">
        <v>849</v>
      </c>
      <c r="M211" s="250" t="s">
        <v>849</v>
      </c>
      <c r="N211" t="s">
        <v>849</v>
      </c>
      <c r="O211" t="s">
        <v>849</v>
      </c>
      <c r="P211" t="s">
        <v>849</v>
      </c>
      <c r="Q211" t="s">
        <v>849</v>
      </c>
      <c r="R211" t="s">
        <v>849</v>
      </c>
      <c r="S211" t="s">
        <v>849</v>
      </c>
      <c r="T211" t="s">
        <v>849</v>
      </c>
      <c r="U211" t="s">
        <v>849</v>
      </c>
      <c r="V211" t="s">
        <v>849</v>
      </c>
      <c r="W211" t="s">
        <v>849</v>
      </c>
      <c r="X211" s="250" t="s">
        <v>849</v>
      </c>
      <c r="Y211" t="s">
        <v>849</v>
      </c>
      <c r="Z211" t="s">
        <v>849</v>
      </c>
      <c r="AA211" t="s">
        <v>849</v>
      </c>
      <c r="AB211" t="s">
        <v>849</v>
      </c>
      <c r="AC211" t="s">
        <v>849</v>
      </c>
      <c r="AD211" t="s">
        <v>849</v>
      </c>
      <c r="AE211" t="s">
        <v>849</v>
      </c>
      <c r="AF211" t="s">
        <v>849</v>
      </c>
      <c r="AG211" t="s">
        <v>849</v>
      </c>
      <c r="AH211" t="s">
        <v>849</v>
      </c>
      <c r="AI211" t="s">
        <v>849</v>
      </c>
      <c r="AJ211" t="s">
        <v>849</v>
      </c>
      <c r="AK211" t="s">
        <v>849</v>
      </c>
      <c r="AL211" t="s">
        <v>849</v>
      </c>
      <c r="AM211" t="s">
        <v>849</v>
      </c>
      <c r="AN211" t="s">
        <v>849</v>
      </c>
      <c r="AO211" t="s">
        <v>849</v>
      </c>
      <c r="AP211" t="s">
        <v>849</v>
      </c>
      <c r="AQ211"/>
      <c r="AR211" t="s">
        <v>2164</v>
      </c>
      <c r="AS211" t="s">
        <v>2164</v>
      </c>
    </row>
    <row r="212" spans="1:45" ht="18.75" hidden="1" x14ac:dyDescent="0.45">
      <c r="A212" s="252">
        <v>210624</v>
      </c>
      <c r="B212" s="249" t="s">
        <v>458</v>
      </c>
      <c r="C212" t="s">
        <v>205</v>
      </c>
      <c r="D212" t="s">
        <v>207</v>
      </c>
      <c r="E212" t="s">
        <v>207</v>
      </c>
      <c r="F212" t="s">
        <v>205</v>
      </c>
      <c r="G212" t="s">
        <v>205</v>
      </c>
      <c r="H212" t="s">
        <v>206</v>
      </c>
      <c r="I212" t="s">
        <v>207</v>
      </c>
      <c r="J212" t="s">
        <v>207</v>
      </c>
      <c r="K212" t="s">
        <v>205</v>
      </c>
      <c r="L212" t="s">
        <v>207</v>
      </c>
      <c r="M212" s="250" t="s">
        <v>205</v>
      </c>
      <c r="N212" t="s">
        <v>205</v>
      </c>
      <c r="O212" t="s">
        <v>205</v>
      </c>
      <c r="P212" t="s">
        <v>206</v>
      </c>
      <c r="Q212" t="s">
        <v>207</v>
      </c>
      <c r="R212" t="s">
        <v>206</v>
      </c>
      <c r="S212" t="s">
        <v>205</v>
      </c>
      <c r="T212" t="s">
        <v>207</v>
      </c>
      <c r="U212" t="s">
        <v>207</v>
      </c>
      <c r="V212" t="s">
        <v>205</v>
      </c>
      <c r="W212" t="s">
        <v>344</v>
      </c>
      <c r="X212" s="250" t="s">
        <v>344</v>
      </c>
      <c r="Y212" t="s">
        <v>344</v>
      </c>
      <c r="Z212" t="s">
        <v>344</v>
      </c>
      <c r="AA212" t="s">
        <v>344</v>
      </c>
      <c r="AB212" t="s">
        <v>344</v>
      </c>
      <c r="AC212" t="s">
        <v>344</v>
      </c>
      <c r="AD212" t="s">
        <v>344</v>
      </c>
      <c r="AE212" t="s">
        <v>344</v>
      </c>
      <c r="AF212" t="s">
        <v>344</v>
      </c>
      <c r="AG212" t="s">
        <v>344</v>
      </c>
      <c r="AH212" t="s">
        <v>344</v>
      </c>
      <c r="AI212" t="s">
        <v>344</v>
      </c>
      <c r="AJ212" t="s">
        <v>344</v>
      </c>
      <c r="AK212" t="s">
        <v>344</v>
      </c>
      <c r="AL212" t="s">
        <v>344</v>
      </c>
      <c r="AM212" t="s">
        <v>344</v>
      </c>
      <c r="AN212" t="s">
        <v>344</v>
      </c>
      <c r="AO212" t="s">
        <v>344</v>
      </c>
      <c r="AP212" t="s">
        <v>344</v>
      </c>
      <c r="AQ212"/>
      <c r="AR212">
        <v>0</v>
      </c>
      <c r="AS212">
        <v>1</v>
      </c>
    </row>
    <row r="213" spans="1:45" ht="18.75" x14ac:dyDescent="0.45">
      <c r="A213" s="248">
        <v>210644</v>
      </c>
      <c r="B213" s="249" t="s">
        <v>61</v>
      </c>
      <c r="C213" t="s">
        <v>849</v>
      </c>
      <c r="D213" t="s">
        <v>849</v>
      </c>
      <c r="E213" t="s">
        <v>849</v>
      </c>
      <c r="F213" t="s">
        <v>849</v>
      </c>
      <c r="G213" t="s">
        <v>849</v>
      </c>
      <c r="H213" t="s">
        <v>849</v>
      </c>
      <c r="I213" t="s">
        <v>849</v>
      </c>
      <c r="J213" t="s">
        <v>849</v>
      </c>
      <c r="K213" t="s">
        <v>849</v>
      </c>
      <c r="L213" t="s">
        <v>849</v>
      </c>
      <c r="M213" s="250" t="s">
        <v>849</v>
      </c>
      <c r="N213" t="s">
        <v>849</v>
      </c>
      <c r="O213" t="s">
        <v>849</v>
      </c>
      <c r="P213" t="s">
        <v>849</v>
      </c>
      <c r="Q213" t="s">
        <v>849</v>
      </c>
      <c r="R213" t="s">
        <v>849</v>
      </c>
      <c r="S213" t="s">
        <v>849</v>
      </c>
      <c r="T213" t="s">
        <v>849</v>
      </c>
      <c r="U213" t="s">
        <v>849</v>
      </c>
      <c r="V213" t="s">
        <v>849</v>
      </c>
      <c r="W213" t="s">
        <v>849</v>
      </c>
      <c r="X213" s="250" t="s">
        <v>849</v>
      </c>
      <c r="Y213" t="s">
        <v>849</v>
      </c>
      <c r="Z213" t="s">
        <v>849</v>
      </c>
      <c r="AA213" t="s">
        <v>849</v>
      </c>
      <c r="AB213" t="s">
        <v>849</v>
      </c>
      <c r="AC213" t="s">
        <v>849</v>
      </c>
      <c r="AD213" t="s">
        <v>849</v>
      </c>
      <c r="AE213" t="s">
        <v>849</v>
      </c>
      <c r="AF213" t="s">
        <v>849</v>
      </c>
      <c r="AG213" t="s">
        <v>849</v>
      </c>
      <c r="AH213" t="s">
        <v>849</v>
      </c>
      <c r="AI213" t="s">
        <v>849</v>
      </c>
      <c r="AJ213" t="s">
        <v>849</v>
      </c>
      <c r="AK213" t="s">
        <v>849</v>
      </c>
      <c r="AL213" t="s">
        <v>849</v>
      </c>
      <c r="AM213" t="s">
        <v>849</v>
      </c>
      <c r="AN213" t="s">
        <v>849</v>
      </c>
      <c r="AO213" t="s">
        <v>849</v>
      </c>
      <c r="AP213" t="s">
        <v>849</v>
      </c>
      <c r="AQ213"/>
      <c r="AR213" t="s">
        <v>1830</v>
      </c>
      <c r="AS213" t="s">
        <v>2181</v>
      </c>
    </row>
    <row r="214" spans="1:45" ht="18.75" x14ac:dyDescent="0.45">
      <c r="A214" s="248">
        <v>210664</v>
      </c>
      <c r="B214" s="249" t="s">
        <v>61</v>
      </c>
      <c r="C214" t="s">
        <v>205</v>
      </c>
      <c r="D214" t="s">
        <v>207</v>
      </c>
      <c r="E214" t="s">
        <v>205</v>
      </c>
      <c r="F214" t="s">
        <v>207</v>
      </c>
      <c r="G214" t="s">
        <v>207</v>
      </c>
      <c r="H214" t="s">
        <v>207</v>
      </c>
      <c r="I214" t="s">
        <v>207</v>
      </c>
      <c r="J214" t="s">
        <v>205</v>
      </c>
      <c r="K214" t="s">
        <v>207</v>
      </c>
      <c r="L214" t="s">
        <v>205</v>
      </c>
      <c r="M214" s="250" t="s">
        <v>207</v>
      </c>
      <c r="N214" t="s">
        <v>207</v>
      </c>
      <c r="O214" t="s">
        <v>207</v>
      </c>
      <c r="P214" t="s">
        <v>207</v>
      </c>
      <c r="Q214" t="s">
        <v>205</v>
      </c>
      <c r="R214" t="s">
        <v>207</v>
      </c>
      <c r="S214" t="s">
        <v>207</v>
      </c>
      <c r="T214" t="s">
        <v>207</v>
      </c>
      <c r="U214" t="s">
        <v>207</v>
      </c>
      <c r="V214" t="s">
        <v>207</v>
      </c>
      <c r="W214" t="s">
        <v>205</v>
      </c>
      <c r="X214" s="250" t="s">
        <v>205</v>
      </c>
      <c r="Y214" t="s">
        <v>206</v>
      </c>
      <c r="Z214" t="s">
        <v>207</v>
      </c>
      <c r="AA214" t="s">
        <v>205</v>
      </c>
      <c r="AB214" t="s">
        <v>205</v>
      </c>
      <c r="AC214" t="s">
        <v>207</v>
      </c>
      <c r="AD214" t="s">
        <v>205</v>
      </c>
      <c r="AE214" t="s">
        <v>206</v>
      </c>
      <c r="AF214" t="s">
        <v>207</v>
      </c>
      <c r="AG214" t="s">
        <v>206</v>
      </c>
      <c r="AH214" t="s">
        <v>206</v>
      </c>
      <c r="AI214" t="s">
        <v>206</v>
      </c>
      <c r="AJ214" t="s">
        <v>207</v>
      </c>
      <c r="AK214" t="s">
        <v>207</v>
      </c>
      <c r="AL214" t="s">
        <v>207</v>
      </c>
      <c r="AM214" t="s">
        <v>206</v>
      </c>
      <c r="AN214" t="s">
        <v>206</v>
      </c>
      <c r="AO214" t="s">
        <v>206</v>
      </c>
      <c r="AP214" t="s">
        <v>207</v>
      </c>
      <c r="AQ214"/>
      <c r="AR214">
        <v>0</v>
      </c>
      <c r="AS214">
        <v>4</v>
      </c>
    </row>
    <row r="215" spans="1:45" ht="18.75" x14ac:dyDescent="0.45">
      <c r="A215" s="248">
        <v>210672</v>
      </c>
      <c r="B215" s="249" t="s">
        <v>61</v>
      </c>
      <c r="C215" t="s">
        <v>849</v>
      </c>
      <c r="D215" t="s">
        <v>849</v>
      </c>
      <c r="E215" t="s">
        <v>849</v>
      </c>
      <c r="F215" t="s">
        <v>849</v>
      </c>
      <c r="G215" t="s">
        <v>849</v>
      </c>
      <c r="H215" t="s">
        <v>849</v>
      </c>
      <c r="I215" t="s">
        <v>849</v>
      </c>
      <c r="J215" t="s">
        <v>849</v>
      </c>
      <c r="K215" t="s">
        <v>849</v>
      </c>
      <c r="L215" t="s">
        <v>849</v>
      </c>
      <c r="M215" s="250" t="s">
        <v>849</v>
      </c>
      <c r="N215" t="s">
        <v>849</v>
      </c>
      <c r="O215" t="s">
        <v>849</v>
      </c>
      <c r="P215" t="s">
        <v>849</v>
      </c>
      <c r="Q215" t="s">
        <v>849</v>
      </c>
      <c r="R215" t="s">
        <v>849</v>
      </c>
      <c r="S215" t="s">
        <v>849</v>
      </c>
      <c r="T215" t="s">
        <v>849</v>
      </c>
      <c r="U215" t="s">
        <v>849</v>
      </c>
      <c r="V215" t="s">
        <v>849</v>
      </c>
      <c r="W215" t="s">
        <v>849</v>
      </c>
      <c r="X215" s="250" t="s">
        <v>849</v>
      </c>
      <c r="Y215" t="s">
        <v>205</v>
      </c>
      <c r="Z215" t="s">
        <v>849</v>
      </c>
      <c r="AA215" t="s">
        <v>849</v>
      </c>
      <c r="AB215" t="s">
        <v>849</v>
      </c>
      <c r="AC215" t="s">
        <v>849</v>
      </c>
      <c r="AD215" t="s">
        <v>849</v>
      </c>
      <c r="AE215" t="s">
        <v>205</v>
      </c>
      <c r="AF215" t="s">
        <v>849</v>
      </c>
      <c r="AG215" t="s">
        <v>849</v>
      </c>
      <c r="AH215" t="s">
        <v>849</v>
      </c>
      <c r="AI215" t="s">
        <v>205</v>
      </c>
      <c r="AJ215" t="s">
        <v>849</v>
      </c>
      <c r="AK215" t="s">
        <v>849</v>
      </c>
      <c r="AL215" t="s">
        <v>849</v>
      </c>
      <c r="AM215" t="s">
        <v>849</v>
      </c>
      <c r="AN215" t="s">
        <v>205</v>
      </c>
      <c r="AO215" t="s">
        <v>849</v>
      </c>
      <c r="AP215" t="s">
        <v>849</v>
      </c>
      <c r="AQ215"/>
      <c r="AR215">
        <v>0</v>
      </c>
      <c r="AS215">
        <v>1</v>
      </c>
    </row>
    <row r="216" spans="1:45" ht="18.75" hidden="1" x14ac:dyDescent="0.45">
      <c r="A216" s="248">
        <v>210694</v>
      </c>
      <c r="B216" s="249" t="s">
        <v>456</v>
      </c>
      <c r="C216" t="s">
        <v>849</v>
      </c>
      <c r="D216" t="s">
        <v>849</v>
      </c>
      <c r="E216" t="s">
        <v>849</v>
      </c>
      <c r="F216" t="s">
        <v>849</v>
      </c>
      <c r="G216" t="s">
        <v>849</v>
      </c>
      <c r="H216" t="s">
        <v>849</v>
      </c>
      <c r="I216" t="s">
        <v>849</v>
      </c>
      <c r="J216" t="s">
        <v>849</v>
      </c>
      <c r="K216" t="s">
        <v>849</v>
      </c>
      <c r="L216" t="s">
        <v>849</v>
      </c>
      <c r="M216" s="250" t="s">
        <v>849</v>
      </c>
      <c r="N216" t="s">
        <v>849</v>
      </c>
      <c r="O216" t="s">
        <v>849</v>
      </c>
      <c r="P216" t="s">
        <v>849</v>
      </c>
      <c r="Q216" t="s">
        <v>849</v>
      </c>
      <c r="R216" t="s">
        <v>849</v>
      </c>
      <c r="S216" t="s">
        <v>849</v>
      </c>
      <c r="T216" t="s">
        <v>849</v>
      </c>
      <c r="U216" t="s">
        <v>849</v>
      </c>
      <c r="V216" t="s">
        <v>849</v>
      </c>
      <c r="W216" t="s">
        <v>849</v>
      </c>
      <c r="X216" s="250" t="s">
        <v>849</v>
      </c>
      <c r="Y216" t="s">
        <v>849</v>
      </c>
      <c r="Z216" t="s">
        <v>849</v>
      </c>
      <c r="AA216" t="s">
        <v>849</v>
      </c>
      <c r="AB216" t="s">
        <v>849</v>
      </c>
      <c r="AC216" t="s">
        <v>849</v>
      </c>
      <c r="AD216" t="s">
        <v>849</v>
      </c>
      <c r="AE216" t="s">
        <v>849</v>
      </c>
      <c r="AF216" t="s">
        <v>849</v>
      </c>
      <c r="AG216" t="s">
        <v>344</v>
      </c>
      <c r="AH216" t="s">
        <v>344</v>
      </c>
      <c r="AI216" t="s">
        <v>344</v>
      </c>
      <c r="AJ216" t="s">
        <v>344</v>
      </c>
      <c r="AK216" t="s">
        <v>344</v>
      </c>
      <c r="AL216" t="s">
        <v>344</v>
      </c>
      <c r="AM216" t="s">
        <v>344</v>
      </c>
      <c r="AN216" t="s">
        <v>344</v>
      </c>
      <c r="AO216" t="s">
        <v>344</v>
      </c>
      <c r="AP216" t="s">
        <v>344</v>
      </c>
      <c r="AQ216"/>
      <c r="AR216" t="s">
        <v>1830</v>
      </c>
      <c r="AS216" t="s">
        <v>2181</v>
      </c>
    </row>
    <row r="217" spans="1:45" ht="33" x14ac:dyDescent="0.45">
      <c r="A217" s="248">
        <v>210696</v>
      </c>
      <c r="B217" s="249" t="s">
        <v>67</v>
      </c>
      <c r="C217" t="s">
        <v>849</v>
      </c>
      <c r="D217" t="s">
        <v>849</v>
      </c>
      <c r="E217" t="s">
        <v>849</v>
      </c>
      <c r="F217" t="s">
        <v>849</v>
      </c>
      <c r="G217" t="s">
        <v>849</v>
      </c>
      <c r="H217" t="s">
        <v>849</v>
      </c>
      <c r="I217" t="s">
        <v>849</v>
      </c>
      <c r="J217" t="s">
        <v>849</v>
      </c>
      <c r="K217" t="s">
        <v>849</v>
      </c>
      <c r="L217" t="s">
        <v>849</v>
      </c>
      <c r="M217" s="250" t="s">
        <v>849</v>
      </c>
      <c r="N217" t="s">
        <v>849</v>
      </c>
      <c r="O217" t="s">
        <v>849</v>
      </c>
      <c r="P217" t="s">
        <v>849</v>
      </c>
      <c r="Q217" t="s">
        <v>849</v>
      </c>
      <c r="R217" t="s">
        <v>849</v>
      </c>
      <c r="S217" t="s">
        <v>849</v>
      </c>
      <c r="T217" t="s">
        <v>849</v>
      </c>
      <c r="U217" t="s">
        <v>849</v>
      </c>
      <c r="V217" t="s">
        <v>849</v>
      </c>
      <c r="W217" t="s">
        <v>849</v>
      </c>
      <c r="X217" s="250" t="s">
        <v>849</v>
      </c>
      <c r="Y217" t="s">
        <v>849</v>
      </c>
      <c r="Z217" t="s">
        <v>849</v>
      </c>
      <c r="AA217" t="s">
        <v>849</v>
      </c>
      <c r="AB217" t="s">
        <v>849</v>
      </c>
      <c r="AC217" t="s">
        <v>849</v>
      </c>
      <c r="AD217" t="s">
        <v>849</v>
      </c>
      <c r="AE217" t="s">
        <v>849</v>
      </c>
      <c r="AF217" t="s">
        <v>849</v>
      </c>
      <c r="AG217" t="s">
        <v>849</v>
      </c>
      <c r="AH217" t="s">
        <v>849</v>
      </c>
      <c r="AI217" t="s">
        <v>849</v>
      </c>
      <c r="AJ217" t="s">
        <v>849</v>
      </c>
      <c r="AK217" t="s">
        <v>849</v>
      </c>
      <c r="AL217" t="s">
        <v>344</v>
      </c>
      <c r="AM217" t="s">
        <v>344</v>
      </c>
      <c r="AN217" t="s">
        <v>344</v>
      </c>
      <c r="AO217" t="s">
        <v>344</v>
      </c>
      <c r="AP217" t="s">
        <v>344</v>
      </c>
      <c r="AQ217"/>
      <c r="AR217">
        <v>0</v>
      </c>
      <c r="AS217" t="s">
        <v>2187</v>
      </c>
    </row>
    <row r="218" spans="1:45" ht="18.75" x14ac:dyDescent="0.45">
      <c r="A218" s="248">
        <v>210708</v>
      </c>
      <c r="B218" s="249" t="s">
        <v>61</v>
      </c>
      <c r="C218" t="s">
        <v>207</v>
      </c>
      <c r="D218" t="s">
        <v>207</v>
      </c>
      <c r="E218" t="s">
        <v>205</v>
      </c>
      <c r="F218" t="s">
        <v>207</v>
      </c>
      <c r="G218" t="s">
        <v>205</v>
      </c>
      <c r="H218" t="s">
        <v>207</v>
      </c>
      <c r="I218" t="s">
        <v>207</v>
      </c>
      <c r="J218" t="s">
        <v>207</v>
      </c>
      <c r="K218" t="s">
        <v>207</v>
      </c>
      <c r="L218" t="s">
        <v>207</v>
      </c>
      <c r="M218" s="250" t="s">
        <v>207</v>
      </c>
      <c r="N218" t="s">
        <v>207</v>
      </c>
      <c r="O218" t="s">
        <v>207</v>
      </c>
      <c r="P218" t="s">
        <v>207</v>
      </c>
      <c r="Q218" t="s">
        <v>207</v>
      </c>
      <c r="R218" t="s">
        <v>207</v>
      </c>
      <c r="S218" t="s">
        <v>207</v>
      </c>
      <c r="T218" t="s">
        <v>207</v>
      </c>
      <c r="U218" t="s">
        <v>207</v>
      </c>
      <c r="V218" t="s">
        <v>207</v>
      </c>
      <c r="W218" t="s">
        <v>207</v>
      </c>
      <c r="X218" s="250" t="s">
        <v>205</v>
      </c>
      <c r="Y218" t="s">
        <v>207</v>
      </c>
      <c r="Z218" t="s">
        <v>207</v>
      </c>
      <c r="AA218" t="s">
        <v>207</v>
      </c>
      <c r="AB218" t="s">
        <v>207</v>
      </c>
      <c r="AC218" t="s">
        <v>207</v>
      </c>
      <c r="AD218" t="s">
        <v>207</v>
      </c>
      <c r="AE218" t="s">
        <v>207</v>
      </c>
      <c r="AF218" t="s">
        <v>207</v>
      </c>
      <c r="AG218" t="s">
        <v>206</v>
      </c>
      <c r="AH218" t="s">
        <v>206</v>
      </c>
      <c r="AI218" t="s">
        <v>207</v>
      </c>
      <c r="AJ218" t="s">
        <v>207</v>
      </c>
      <c r="AK218" t="s">
        <v>206</v>
      </c>
      <c r="AL218" t="s">
        <v>206</v>
      </c>
      <c r="AM218" t="s">
        <v>344</v>
      </c>
      <c r="AN218" t="s">
        <v>344</v>
      </c>
      <c r="AO218" t="s">
        <v>344</v>
      </c>
      <c r="AP218" t="s">
        <v>344</v>
      </c>
      <c r="AQ218"/>
      <c r="AR218">
        <v>0</v>
      </c>
      <c r="AS218">
        <v>5</v>
      </c>
    </row>
    <row r="219" spans="1:45" ht="18.75" x14ac:dyDescent="0.45">
      <c r="A219" s="252">
        <v>210747</v>
      </c>
      <c r="B219" s="249" t="s">
        <v>61</v>
      </c>
      <c r="C219" t="s">
        <v>205</v>
      </c>
      <c r="D219" t="s">
        <v>207</v>
      </c>
      <c r="E219" t="s">
        <v>207</v>
      </c>
      <c r="F219" t="s">
        <v>205</v>
      </c>
      <c r="G219" t="s">
        <v>205</v>
      </c>
      <c r="H219" t="s">
        <v>207</v>
      </c>
      <c r="I219" t="s">
        <v>207</v>
      </c>
      <c r="J219" t="s">
        <v>207</v>
      </c>
      <c r="K219" t="s">
        <v>207</v>
      </c>
      <c r="L219" t="s">
        <v>207</v>
      </c>
      <c r="M219" s="250" t="s">
        <v>207</v>
      </c>
      <c r="N219" t="s">
        <v>207</v>
      </c>
      <c r="O219" t="s">
        <v>207</v>
      </c>
      <c r="P219" t="s">
        <v>207</v>
      </c>
      <c r="Q219" t="s">
        <v>205</v>
      </c>
      <c r="R219" t="s">
        <v>207</v>
      </c>
      <c r="S219" t="s">
        <v>205</v>
      </c>
      <c r="T219" t="s">
        <v>207</v>
      </c>
      <c r="U219" t="s">
        <v>207</v>
      </c>
      <c r="V219" t="s">
        <v>205</v>
      </c>
      <c r="W219" t="s">
        <v>207</v>
      </c>
      <c r="X219" s="250" t="s">
        <v>207</v>
      </c>
      <c r="Y219" t="s">
        <v>205</v>
      </c>
      <c r="Z219" t="s">
        <v>207</v>
      </c>
      <c r="AA219" t="s">
        <v>207</v>
      </c>
      <c r="AB219" t="s">
        <v>205</v>
      </c>
      <c r="AC219" t="s">
        <v>205</v>
      </c>
      <c r="AD219" t="s">
        <v>205</v>
      </c>
      <c r="AE219" t="s">
        <v>205</v>
      </c>
      <c r="AF219" t="s">
        <v>205</v>
      </c>
      <c r="AG219" t="s">
        <v>205</v>
      </c>
      <c r="AH219" t="s">
        <v>207</v>
      </c>
      <c r="AI219" t="s">
        <v>207</v>
      </c>
      <c r="AJ219" t="s">
        <v>207</v>
      </c>
      <c r="AK219" t="s">
        <v>205</v>
      </c>
      <c r="AL219" t="s">
        <v>205</v>
      </c>
      <c r="AM219" t="s">
        <v>205</v>
      </c>
      <c r="AN219" t="s">
        <v>207</v>
      </c>
      <c r="AO219" t="s">
        <v>205</v>
      </c>
      <c r="AP219" t="s">
        <v>207</v>
      </c>
      <c r="AQ219"/>
      <c r="AR219">
        <v>0</v>
      </c>
      <c r="AS219">
        <v>1</v>
      </c>
    </row>
    <row r="220" spans="1:45" ht="18.75" x14ac:dyDescent="0.45">
      <c r="A220" s="248">
        <v>210753</v>
      </c>
      <c r="B220" s="249" t="s">
        <v>61</v>
      </c>
      <c r="C220" t="s">
        <v>205</v>
      </c>
      <c r="D220" t="s">
        <v>205</v>
      </c>
      <c r="E220" t="s">
        <v>205</v>
      </c>
      <c r="F220" t="s">
        <v>205</v>
      </c>
      <c r="G220" t="s">
        <v>207</v>
      </c>
      <c r="H220" t="s">
        <v>205</v>
      </c>
      <c r="I220" t="s">
        <v>205</v>
      </c>
      <c r="J220" t="s">
        <v>205</v>
      </c>
      <c r="K220" t="s">
        <v>205</v>
      </c>
      <c r="L220" t="s">
        <v>205</v>
      </c>
      <c r="M220" s="250" t="s">
        <v>205</v>
      </c>
      <c r="N220" t="s">
        <v>207</v>
      </c>
      <c r="O220" t="s">
        <v>205</v>
      </c>
      <c r="P220" t="s">
        <v>205</v>
      </c>
      <c r="Q220" t="s">
        <v>205</v>
      </c>
      <c r="R220" t="s">
        <v>207</v>
      </c>
      <c r="S220" t="s">
        <v>205</v>
      </c>
      <c r="T220" t="s">
        <v>207</v>
      </c>
      <c r="U220" t="s">
        <v>207</v>
      </c>
      <c r="V220" t="s">
        <v>205</v>
      </c>
      <c r="W220" t="s">
        <v>207</v>
      </c>
      <c r="X220" s="250" t="s">
        <v>207</v>
      </c>
      <c r="Y220" t="s">
        <v>205</v>
      </c>
      <c r="Z220" t="s">
        <v>207</v>
      </c>
      <c r="AA220" t="s">
        <v>207</v>
      </c>
      <c r="AB220" t="s">
        <v>205</v>
      </c>
      <c r="AC220" t="s">
        <v>207</v>
      </c>
      <c r="AD220" t="s">
        <v>205</v>
      </c>
      <c r="AE220" t="s">
        <v>205</v>
      </c>
      <c r="AF220" t="s">
        <v>205</v>
      </c>
      <c r="AG220" t="s">
        <v>206</v>
      </c>
      <c r="AH220" t="s">
        <v>207</v>
      </c>
      <c r="AI220" t="s">
        <v>206</v>
      </c>
      <c r="AJ220" t="s">
        <v>207</v>
      </c>
      <c r="AK220" t="s">
        <v>207</v>
      </c>
      <c r="AL220" t="s">
        <v>206</v>
      </c>
      <c r="AM220" t="s">
        <v>206</v>
      </c>
      <c r="AN220" t="s">
        <v>206</v>
      </c>
      <c r="AO220" t="s">
        <v>206</v>
      </c>
      <c r="AP220" t="s">
        <v>206</v>
      </c>
      <c r="AQ220"/>
      <c r="AR220">
        <v>0</v>
      </c>
      <c r="AS220">
        <v>5</v>
      </c>
    </row>
    <row r="221" spans="1:45" ht="18.75" x14ac:dyDescent="0.45">
      <c r="A221" s="252">
        <v>210765</v>
      </c>
      <c r="B221" s="249" t="s">
        <v>61</v>
      </c>
      <c r="C221" t="s">
        <v>207</v>
      </c>
      <c r="D221" t="s">
        <v>205</v>
      </c>
      <c r="E221" t="s">
        <v>207</v>
      </c>
      <c r="F221" t="s">
        <v>205</v>
      </c>
      <c r="G221" t="s">
        <v>205</v>
      </c>
      <c r="H221" t="s">
        <v>207</v>
      </c>
      <c r="I221" t="s">
        <v>205</v>
      </c>
      <c r="J221" t="s">
        <v>205</v>
      </c>
      <c r="K221" t="s">
        <v>205</v>
      </c>
      <c r="L221" t="s">
        <v>205</v>
      </c>
      <c r="M221" s="250" t="s">
        <v>205</v>
      </c>
      <c r="N221" t="s">
        <v>207</v>
      </c>
      <c r="O221" t="s">
        <v>207</v>
      </c>
      <c r="P221" t="s">
        <v>205</v>
      </c>
      <c r="Q221" t="s">
        <v>207</v>
      </c>
      <c r="R221" t="s">
        <v>205</v>
      </c>
      <c r="S221" t="s">
        <v>205</v>
      </c>
      <c r="T221" t="s">
        <v>207</v>
      </c>
      <c r="U221" t="s">
        <v>207</v>
      </c>
      <c r="V221" t="s">
        <v>207</v>
      </c>
      <c r="W221" t="s">
        <v>207</v>
      </c>
      <c r="X221" s="250" t="s">
        <v>207</v>
      </c>
      <c r="Y221" t="s">
        <v>205</v>
      </c>
      <c r="Z221" t="s">
        <v>205</v>
      </c>
      <c r="AA221" t="s">
        <v>205</v>
      </c>
      <c r="AB221" t="s">
        <v>207</v>
      </c>
      <c r="AC221" t="s">
        <v>207</v>
      </c>
      <c r="AD221" t="s">
        <v>207</v>
      </c>
      <c r="AE221" t="s">
        <v>205</v>
      </c>
      <c r="AF221" t="s">
        <v>205</v>
      </c>
      <c r="AG221" t="s">
        <v>205</v>
      </c>
      <c r="AH221" t="s">
        <v>205</v>
      </c>
      <c r="AI221" t="s">
        <v>207</v>
      </c>
      <c r="AJ221" t="s">
        <v>207</v>
      </c>
      <c r="AK221" t="s">
        <v>207</v>
      </c>
      <c r="AL221" t="s">
        <v>205</v>
      </c>
      <c r="AM221" t="s">
        <v>205</v>
      </c>
      <c r="AN221" t="s">
        <v>205</v>
      </c>
      <c r="AO221" t="s">
        <v>207</v>
      </c>
      <c r="AP221" t="s">
        <v>207</v>
      </c>
      <c r="AQ221"/>
      <c r="AR221">
        <v>0</v>
      </c>
      <c r="AS221">
        <v>1</v>
      </c>
    </row>
    <row r="222" spans="1:45" ht="18.75" hidden="1" x14ac:dyDescent="0.45">
      <c r="A222" s="248">
        <v>210790</v>
      </c>
      <c r="B222" s="249" t="s">
        <v>458</v>
      </c>
      <c r="C222" t="s">
        <v>849</v>
      </c>
      <c r="D222" t="s">
        <v>849</v>
      </c>
      <c r="E222" t="s">
        <v>849</v>
      </c>
      <c r="F222" t="s">
        <v>849</v>
      </c>
      <c r="G222" t="s">
        <v>849</v>
      </c>
      <c r="H222" t="s">
        <v>849</v>
      </c>
      <c r="I222" t="s">
        <v>849</v>
      </c>
      <c r="J222" t="s">
        <v>849</v>
      </c>
      <c r="K222" t="s">
        <v>849</v>
      </c>
      <c r="L222" t="s">
        <v>849</v>
      </c>
      <c r="M222" s="250" t="s">
        <v>849</v>
      </c>
      <c r="N222" t="s">
        <v>849</v>
      </c>
      <c r="O222" t="s">
        <v>849</v>
      </c>
      <c r="P222" t="s">
        <v>849</v>
      </c>
      <c r="Q222" t="s">
        <v>849</v>
      </c>
      <c r="R222" t="s">
        <v>849</v>
      </c>
      <c r="S222" t="s">
        <v>849</v>
      </c>
      <c r="T222" t="s">
        <v>849</v>
      </c>
      <c r="U222" t="s">
        <v>849</v>
      </c>
      <c r="V222" t="s">
        <v>849</v>
      </c>
      <c r="W222"/>
      <c r="X222" s="250"/>
      <c r="Y222"/>
      <c r="Z222"/>
      <c r="AA222"/>
      <c r="AB222"/>
      <c r="AC222"/>
      <c r="AD222"/>
      <c r="AE222"/>
      <c r="AF222"/>
      <c r="AG222"/>
      <c r="AH222"/>
      <c r="AI222"/>
      <c r="AJ222"/>
      <c r="AK222"/>
      <c r="AL222"/>
      <c r="AM222"/>
      <c r="AN222"/>
      <c r="AO222"/>
      <c r="AP222"/>
      <c r="AQ222"/>
      <c r="AR222">
        <v>0</v>
      </c>
      <c r="AS222" t="s">
        <v>2190</v>
      </c>
    </row>
    <row r="223" spans="1:45" ht="18.75" x14ac:dyDescent="0.45">
      <c r="A223" s="252">
        <v>210803</v>
      </c>
      <c r="B223" s="249" t="s">
        <v>61</v>
      </c>
      <c r="C223" t="s">
        <v>207</v>
      </c>
      <c r="D223" t="s">
        <v>207</v>
      </c>
      <c r="E223" t="s">
        <v>207</v>
      </c>
      <c r="F223" t="s">
        <v>207</v>
      </c>
      <c r="G223" t="s">
        <v>207</v>
      </c>
      <c r="H223" t="s">
        <v>207</v>
      </c>
      <c r="I223" t="s">
        <v>205</v>
      </c>
      <c r="J223" t="s">
        <v>207</v>
      </c>
      <c r="K223" t="s">
        <v>207</v>
      </c>
      <c r="L223" t="s">
        <v>207</v>
      </c>
      <c r="M223" s="250" t="s">
        <v>205</v>
      </c>
      <c r="N223" t="s">
        <v>207</v>
      </c>
      <c r="O223" t="s">
        <v>207</v>
      </c>
      <c r="P223" t="s">
        <v>205</v>
      </c>
      <c r="Q223" t="s">
        <v>207</v>
      </c>
      <c r="R223" t="s">
        <v>205</v>
      </c>
      <c r="S223" t="s">
        <v>205</v>
      </c>
      <c r="T223" t="s">
        <v>207</v>
      </c>
      <c r="U223" t="s">
        <v>207</v>
      </c>
      <c r="V223" t="s">
        <v>207</v>
      </c>
      <c r="W223" t="s">
        <v>207</v>
      </c>
      <c r="X223" s="250" t="s">
        <v>207</v>
      </c>
      <c r="Y223" t="s">
        <v>205</v>
      </c>
      <c r="Z223" t="s">
        <v>205</v>
      </c>
      <c r="AA223" t="s">
        <v>207</v>
      </c>
      <c r="AB223" t="s">
        <v>205</v>
      </c>
      <c r="AC223" t="s">
        <v>207</v>
      </c>
      <c r="AD223" t="s">
        <v>207</v>
      </c>
      <c r="AE223" t="s">
        <v>205</v>
      </c>
      <c r="AF223" t="s">
        <v>207</v>
      </c>
      <c r="AG223" t="s">
        <v>205</v>
      </c>
      <c r="AH223" t="s">
        <v>205</v>
      </c>
      <c r="AI223" t="s">
        <v>205</v>
      </c>
      <c r="AJ223" t="s">
        <v>205</v>
      </c>
      <c r="AK223" t="s">
        <v>205</v>
      </c>
      <c r="AL223" t="s">
        <v>205</v>
      </c>
      <c r="AM223" t="s">
        <v>205</v>
      </c>
      <c r="AN223" t="s">
        <v>207</v>
      </c>
      <c r="AO223" t="s">
        <v>205</v>
      </c>
      <c r="AP223" t="s">
        <v>205</v>
      </c>
      <c r="AQ223"/>
      <c r="AR223">
        <v>0</v>
      </c>
      <c r="AS223">
        <v>2</v>
      </c>
    </row>
    <row r="224" spans="1:45" ht="18.75" hidden="1" x14ac:dyDescent="0.45">
      <c r="A224" s="248">
        <v>210821</v>
      </c>
      <c r="B224" s="249" t="e">
        <v>#N/A</v>
      </c>
      <c r="C224" t="s">
        <v>205</v>
      </c>
      <c r="D224" t="s">
        <v>205</v>
      </c>
      <c r="E224" t="s">
        <v>207</v>
      </c>
      <c r="F224" t="s">
        <v>205</v>
      </c>
      <c r="G224" t="s">
        <v>205</v>
      </c>
      <c r="H224" t="s">
        <v>205</v>
      </c>
      <c r="I224" t="s">
        <v>207</v>
      </c>
      <c r="J224" t="s">
        <v>207</v>
      </c>
      <c r="K224" t="s">
        <v>207</v>
      </c>
      <c r="L224" t="s">
        <v>207</v>
      </c>
      <c r="M224" s="250" t="s">
        <v>205</v>
      </c>
      <c r="N224" t="s">
        <v>207</v>
      </c>
      <c r="O224" t="s">
        <v>207</v>
      </c>
      <c r="P224" t="s">
        <v>207</v>
      </c>
      <c r="Q224" t="s">
        <v>207</v>
      </c>
      <c r="R224" t="s">
        <v>205</v>
      </c>
      <c r="S224" t="s">
        <v>205</v>
      </c>
      <c r="T224" t="s">
        <v>207</v>
      </c>
      <c r="U224" t="s">
        <v>207</v>
      </c>
      <c r="V224" t="s">
        <v>207</v>
      </c>
      <c r="W224" t="s">
        <v>205</v>
      </c>
      <c r="X224" s="250" t="s">
        <v>207</v>
      </c>
      <c r="Y224" t="s">
        <v>205</v>
      </c>
      <c r="Z224" t="s">
        <v>207</v>
      </c>
      <c r="AA224" t="s">
        <v>205</v>
      </c>
      <c r="AB224" t="s">
        <v>205</v>
      </c>
      <c r="AC224" t="s">
        <v>207</v>
      </c>
      <c r="AD224" t="s">
        <v>207</v>
      </c>
      <c r="AE224" t="s">
        <v>207</v>
      </c>
      <c r="AF224" t="s">
        <v>207</v>
      </c>
      <c r="AG224" t="s">
        <v>205</v>
      </c>
      <c r="AH224" t="s">
        <v>207</v>
      </c>
      <c r="AI224" t="s">
        <v>205</v>
      </c>
      <c r="AJ224" t="s">
        <v>207</v>
      </c>
      <c r="AK224" t="s">
        <v>205</v>
      </c>
      <c r="AL224" t="s">
        <v>205</v>
      </c>
      <c r="AM224" t="s">
        <v>205</v>
      </c>
      <c r="AN224" t="s">
        <v>205</v>
      </c>
      <c r="AO224" t="s">
        <v>207</v>
      </c>
      <c r="AP224" t="s">
        <v>205</v>
      </c>
      <c r="AQ224"/>
      <c r="AR224" t="e">
        <v>#N/A</v>
      </c>
      <c r="AS224" t="e">
        <v>#N/A</v>
      </c>
    </row>
    <row r="225" spans="1:45" ht="18.75" x14ac:dyDescent="0.45">
      <c r="A225" s="248">
        <v>210822</v>
      </c>
      <c r="B225" s="249" t="s">
        <v>61</v>
      </c>
      <c r="C225" t="s">
        <v>849</v>
      </c>
      <c r="D225" t="s">
        <v>849</v>
      </c>
      <c r="E225" t="s">
        <v>849</v>
      </c>
      <c r="F225" t="s">
        <v>849</v>
      </c>
      <c r="G225" t="s">
        <v>849</v>
      </c>
      <c r="H225" t="s">
        <v>849</v>
      </c>
      <c r="I225" t="s">
        <v>849</v>
      </c>
      <c r="J225" t="s">
        <v>849</v>
      </c>
      <c r="K225" t="s">
        <v>849</v>
      </c>
      <c r="L225" t="s">
        <v>849</v>
      </c>
      <c r="M225" s="250" t="s">
        <v>849</v>
      </c>
      <c r="N225" t="s">
        <v>849</v>
      </c>
      <c r="O225" t="s">
        <v>849</v>
      </c>
      <c r="P225" t="s">
        <v>849</v>
      </c>
      <c r="Q225" t="s">
        <v>849</v>
      </c>
      <c r="R225" t="s">
        <v>849</v>
      </c>
      <c r="S225" t="s">
        <v>849</v>
      </c>
      <c r="T225" t="s">
        <v>849</v>
      </c>
      <c r="U225" t="s">
        <v>849</v>
      </c>
      <c r="V225" t="s">
        <v>849</v>
      </c>
      <c r="W225" t="s">
        <v>849</v>
      </c>
      <c r="X225" s="250" t="s">
        <v>849</v>
      </c>
      <c r="Y225" t="s">
        <v>849</v>
      </c>
      <c r="Z225" t="s">
        <v>849</v>
      </c>
      <c r="AA225" t="s">
        <v>849</v>
      </c>
      <c r="AB225" t="s">
        <v>849</v>
      </c>
      <c r="AC225" t="s">
        <v>849</v>
      </c>
      <c r="AD225" t="s">
        <v>849</v>
      </c>
      <c r="AE225" t="s">
        <v>849</v>
      </c>
      <c r="AF225" t="s">
        <v>849</v>
      </c>
      <c r="AG225" t="s">
        <v>849</v>
      </c>
      <c r="AH225" t="s">
        <v>849</v>
      </c>
      <c r="AI225" t="s">
        <v>849</v>
      </c>
      <c r="AJ225" t="s">
        <v>849</v>
      </c>
      <c r="AK225" t="s">
        <v>849</v>
      </c>
      <c r="AL225" t="s">
        <v>849</v>
      </c>
      <c r="AM225" t="s">
        <v>849</v>
      </c>
      <c r="AN225" t="s">
        <v>849</v>
      </c>
      <c r="AO225" t="s">
        <v>849</v>
      </c>
      <c r="AP225" t="s">
        <v>849</v>
      </c>
      <c r="AQ225"/>
      <c r="AR225" t="s">
        <v>2165</v>
      </c>
      <c r="AS225" t="s">
        <v>2165</v>
      </c>
    </row>
    <row r="226" spans="1:45" ht="15" hidden="1" x14ac:dyDescent="0.25">
      <c r="A226" s="258">
        <v>210826</v>
      </c>
      <c r="B226" s="259" t="s">
        <v>456</v>
      </c>
      <c r="C226" s="260" t="s">
        <v>849</v>
      </c>
      <c r="D226" s="260" t="s">
        <v>849</v>
      </c>
      <c r="E226" s="260" t="s">
        <v>849</v>
      </c>
      <c r="F226" s="260" t="s">
        <v>849</v>
      </c>
      <c r="G226" s="260" t="s">
        <v>849</v>
      </c>
      <c r="H226" s="260" t="s">
        <v>849</v>
      </c>
      <c r="I226" s="260" t="s">
        <v>849</v>
      </c>
      <c r="J226" s="260" t="s">
        <v>849</v>
      </c>
      <c r="K226" s="260" t="s">
        <v>849</v>
      </c>
      <c r="L226" s="260" t="s">
        <v>849</v>
      </c>
      <c r="M226" s="260" t="s">
        <v>849</v>
      </c>
      <c r="N226" s="260" t="s">
        <v>849</v>
      </c>
      <c r="O226" s="260" t="s">
        <v>849</v>
      </c>
      <c r="P226" s="260" t="s">
        <v>849</v>
      </c>
      <c r="Q226" s="260" t="s">
        <v>849</v>
      </c>
      <c r="R226" s="260" t="s">
        <v>849</v>
      </c>
      <c r="S226" s="260" t="s">
        <v>849</v>
      </c>
      <c r="T226" s="260" t="s">
        <v>849</v>
      </c>
      <c r="U226" s="260" t="s">
        <v>849</v>
      </c>
      <c r="V226" s="260" t="s">
        <v>849</v>
      </c>
      <c r="W226" s="260" t="s">
        <v>849</v>
      </c>
      <c r="X226" s="260" t="s">
        <v>849</v>
      </c>
      <c r="Y226" s="260" t="s">
        <v>849</v>
      </c>
      <c r="Z226" s="260" t="s">
        <v>849</v>
      </c>
      <c r="AA226" s="260" t="s">
        <v>849</v>
      </c>
      <c r="AB226" s="260" t="s">
        <v>849</v>
      </c>
      <c r="AC226" s="260" t="s">
        <v>849</v>
      </c>
      <c r="AD226" s="260" t="s">
        <v>849</v>
      </c>
      <c r="AE226" s="260" t="s">
        <v>849</v>
      </c>
      <c r="AF226" s="260" t="s">
        <v>849</v>
      </c>
      <c r="AG226" s="260" t="s">
        <v>344</v>
      </c>
      <c r="AH226" s="260" t="s">
        <v>344</v>
      </c>
      <c r="AI226" s="260" t="s">
        <v>344</v>
      </c>
      <c r="AJ226" s="260" t="s">
        <v>344</v>
      </c>
      <c r="AK226" s="260" t="s">
        <v>344</v>
      </c>
      <c r="AL226" s="260" t="s">
        <v>344</v>
      </c>
      <c r="AM226" s="260" t="s">
        <v>344</v>
      </c>
      <c r="AN226" s="260" t="s">
        <v>344</v>
      </c>
      <c r="AO226" s="260" t="s">
        <v>344</v>
      </c>
      <c r="AP226" s="260" t="s">
        <v>344</v>
      </c>
      <c r="AQ226" s="260"/>
      <c r="AR226" t="e">
        <v>#N/A</v>
      </c>
      <c r="AS226" t="s">
        <v>2166</v>
      </c>
    </row>
    <row r="227" spans="1:45" ht="18.75" x14ac:dyDescent="0.45">
      <c r="A227" s="248">
        <v>210837</v>
      </c>
      <c r="B227" s="249" t="s">
        <v>61</v>
      </c>
      <c r="C227" t="s">
        <v>849</v>
      </c>
      <c r="D227" t="s">
        <v>849</v>
      </c>
      <c r="E227" t="s">
        <v>849</v>
      </c>
      <c r="F227" t="s">
        <v>849</v>
      </c>
      <c r="G227" t="s">
        <v>849</v>
      </c>
      <c r="H227" t="s">
        <v>849</v>
      </c>
      <c r="I227" t="s">
        <v>849</v>
      </c>
      <c r="J227" t="s">
        <v>849</v>
      </c>
      <c r="K227" t="s">
        <v>849</v>
      </c>
      <c r="L227" t="s">
        <v>849</v>
      </c>
      <c r="M227" s="250" t="s">
        <v>849</v>
      </c>
      <c r="N227" t="s">
        <v>849</v>
      </c>
      <c r="O227" t="s">
        <v>849</v>
      </c>
      <c r="P227" t="s">
        <v>849</v>
      </c>
      <c r="Q227" t="s">
        <v>849</v>
      </c>
      <c r="R227" t="s">
        <v>849</v>
      </c>
      <c r="S227" t="s">
        <v>849</v>
      </c>
      <c r="T227" t="s">
        <v>849</v>
      </c>
      <c r="U227" t="s">
        <v>849</v>
      </c>
      <c r="V227" t="s">
        <v>849</v>
      </c>
      <c r="W227" t="s">
        <v>849</v>
      </c>
      <c r="X227" s="250" t="s">
        <v>849</v>
      </c>
      <c r="Y227" t="s">
        <v>849</v>
      </c>
      <c r="Z227" t="s">
        <v>849</v>
      </c>
      <c r="AA227" t="s">
        <v>849</v>
      </c>
      <c r="AB227" t="s">
        <v>849</v>
      </c>
      <c r="AC227" t="s">
        <v>849</v>
      </c>
      <c r="AD227" t="s">
        <v>849</v>
      </c>
      <c r="AE227" t="s">
        <v>849</v>
      </c>
      <c r="AF227" t="s">
        <v>849</v>
      </c>
      <c r="AG227" t="s">
        <v>849</v>
      </c>
      <c r="AH227" t="s">
        <v>849</v>
      </c>
      <c r="AI227" t="s">
        <v>849</v>
      </c>
      <c r="AJ227" t="s">
        <v>849</v>
      </c>
      <c r="AK227" t="s">
        <v>849</v>
      </c>
      <c r="AL227" t="s">
        <v>849</v>
      </c>
      <c r="AM227" t="s">
        <v>849</v>
      </c>
      <c r="AN227" t="s">
        <v>849</v>
      </c>
      <c r="AO227" t="s">
        <v>849</v>
      </c>
      <c r="AP227" t="s">
        <v>849</v>
      </c>
      <c r="AQ227"/>
      <c r="AR227" t="s">
        <v>2162</v>
      </c>
      <c r="AS227" t="s">
        <v>2162</v>
      </c>
    </row>
    <row r="228" spans="1:45" ht="15" x14ac:dyDescent="0.25">
      <c r="A228" s="258">
        <v>210847</v>
      </c>
      <c r="B228" s="259" t="s">
        <v>61</v>
      </c>
      <c r="C228" s="260" t="s">
        <v>207</v>
      </c>
      <c r="D228" s="260" t="s">
        <v>207</v>
      </c>
      <c r="E228" s="260" t="s">
        <v>207</v>
      </c>
      <c r="F228" s="260" t="s">
        <v>205</v>
      </c>
      <c r="G228" s="260" t="s">
        <v>207</v>
      </c>
      <c r="H228" s="260" t="s">
        <v>207</v>
      </c>
      <c r="I228" s="260" t="s">
        <v>207</v>
      </c>
      <c r="J228" s="260" t="s">
        <v>205</v>
      </c>
      <c r="K228" s="260" t="s">
        <v>207</v>
      </c>
      <c r="L228" s="260" t="s">
        <v>207</v>
      </c>
      <c r="M228" s="260" t="s">
        <v>205</v>
      </c>
      <c r="N228" s="260" t="s">
        <v>207</v>
      </c>
      <c r="O228" s="260" t="s">
        <v>205</v>
      </c>
      <c r="P228" s="260" t="s">
        <v>205</v>
      </c>
      <c r="Q228" s="260" t="s">
        <v>205</v>
      </c>
      <c r="R228" s="260" t="s">
        <v>205</v>
      </c>
      <c r="S228" s="260" t="s">
        <v>205</v>
      </c>
      <c r="T228" s="260" t="s">
        <v>207</v>
      </c>
      <c r="U228" s="260" t="s">
        <v>205</v>
      </c>
      <c r="V228" s="260" t="s">
        <v>205</v>
      </c>
      <c r="W228" s="260" t="s">
        <v>207</v>
      </c>
      <c r="X228" s="260" t="s">
        <v>205</v>
      </c>
      <c r="Y228" s="260" t="s">
        <v>207</v>
      </c>
      <c r="Z228" s="260" t="s">
        <v>207</v>
      </c>
      <c r="AA228" s="260" t="s">
        <v>205</v>
      </c>
      <c r="AB228" s="260" t="s">
        <v>206</v>
      </c>
      <c r="AC228" s="260" t="s">
        <v>205</v>
      </c>
      <c r="AD228" s="260" t="s">
        <v>207</v>
      </c>
      <c r="AE228" s="260" t="s">
        <v>205</v>
      </c>
      <c r="AF228" s="260" t="s">
        <v>207</v>
      </c>
      <c r="AG228" s="260" t="s">
        <v>207</v>
      </c>
      <c r="AH228" s="260" t="s">
        <v>207</v>
      </c>
      <c r="AI228" s="260" t="s">
        <v>207</v>
      </c>
      <c r="AJ228" s="260" t="s">
        <v>207</v>
      </c>
      <c r="AK228" s="260" t="s">
        <v>205</v>
      </c>
      <c r="AL228" t="s">
        <v>206</v>
      </c>
      <c r="AM228" t="s">
        <v>206</v>
      </c>
      <c r="AN228" t="s">
        <v>206</v>
      </c>
      <c r="AO228" t="s">
        <v>206</v>
      </c>
      <c r="AP228" t="s">
        <v>206</v>
      </c>
      <c r="AQ228" s="260"/>
      <c r="AR228" t="e">
        <v>#N/A</v>
      </c>
      <c r="AS228">
        <v>1</v>
      </c>
    </row>
    <row r="229" spans="1:45" ht="18.75" hidden="1" x14ac:dyDescent="0.45">
      <c r="A229" s="252">
        <v>210852</v>
      </c>
      <c r="B229" s="249" t="s">
        <v>456</v>
      </c>
      <c r="C229" t="s">
        <v>207</v>
      </c>
      <c r="D229" t="s">
        <v>207</v>
      </c>
      <c r="E229" t="s">
        <v>205</v>
      </c>
      <c r="F229" t="s">
        <v>207</v>
      </c>
      <c r="G229" t="s">
        <v>207</v>
      </c>
      <c r="H229" t="s">
        <v>207</v>
      </c>
      <c r="I229" t="s">
        <v>207</v>
      </c>
      <c r="J229" t="s">
        <v>205</v>
      </c>
      <c r="K229" t="s">
        <v>207</v>
      </c>
      <c r="L229" t="s">
        <v>207</v>
      </c>
      <c r="M229" s="250" t="s">
        <v>207</v>
      </c>
      <c r="N229" t="s">
        <v>207</v>
      </c>
      <c r="O229" t="s">
        <v>207</v>
      </c>
      <c r="P229" t="s">
        <v>206</v>
      </c>
      <c r="Q229" t="s">
        <v>207</v>
      </c>
      <c r="R229" t="s">
        <v>206</v>
      </c>
      <c r="S229" t="s">
        <v>207</v>
      </c>
      <c r="T229" t="s">
        <v>207</v>
      </c>
      <c r="U229" t="s">
        <v>205</v>
      </c>
      <c r="V229" t="s">
        <v>207</v>
      </c>
      <c r="W229" t="s">
        <v>205</v>
      </c>
      <c r="X229" s="250" t="s">
        <v>205</v>
      </c>
      <c r="Y229" t="s">
        <v>206</v>
      </c>
      <c r="Z229" t="s">
        <v>207</v>
      </c>
      <c r="AA229" t="s">
        <v>207</v>
      </c>
      <c r="AB229" t="s">
        <v>207</v>
      </c>
      <c r="AC229" t="s">
        <v>207</v>
      </c>
      <c r="AD229" t="s">
        <v>207</v>
      </c>
      <c r="AE229" t="s">
        <v>206</v>
      </c>
      <c r="AF229" t="s">
        <v>207</v>
      </c>
      <c r="AG229" t="s">
        <v>344</v>
      </c>
      <c r="AH229" t="s">
        <v>344</v>
      </c>
      <c r="AI229" t="s">
        <v>344</v>
      </c>
      <c r="AJ229" t="s">
        <v>344</v>
      </c>
      <c r="AK229" t="s">
        <v>344</v>
      </c>
      <c r="AL229" t="s">
        <v>344</v>
      </c>
      <c r="AM229" t="s">
        <v>344</v>
      </c>
      <c r="AN229" t="s">
        <v>344</v>
      </c>
      <c r="AO229" t="s">
        <v>344</v>
      </c>
      <c r="AP229" t="s">
        <v>344</v>
      </c>
      <c r="AQ229"/>
      <c r="AR229">
        <v>0</v>
      </c>
      <c r="AS229">
        <v>3</v>
      </c>
    </row>
    <row r="230" spans="1:45" ht="18.75" hidden="1" x14ac:dyDescent="0.45">
      <c r="A230" s="248">
        <v>210858</v>
      </c>
      <c r="B230" s="249" t="e">
        <v>#N/A</v>
      </c>
      <c r="C230" t="s">
        <v>849</v>
      </c>
      <c r="D230" t="s">
        <v>849</v>
      </c>
      <c r="E230" t="s">
        <v>849</v>
      </c>
      <c r="F230" t="s">
        <v>849</v>
      </c>
      <c r="G230" t="s">
        <v>849</v>
      </c>
      <c r="H230" t="s">
        <v>849</v>
      </c>
      <c r="I230" t="s">
        <v>849</v>
      </c>
      <c r="J230" t="s">
        <v>849</v>
      </c>
      <c r="K230" t="s">
        <v>849</v>
      </c>
      <c r="L230" t="s">
        <v>849</v>
      </c>
      <c r="M230" s="250" t="s">
        <v>849</v>
      </c>
      <c r="N230" t="s">
        <v>849</v>
      </c>
      <c r="O230" t="s">
        <v>849</v>
      </c>
      <c r="P230" t="s">
        <v>849</v>
      </c>
      <c r="Q230" t="s">
        <v>849</v>
      </c>
      <c r="R230" t="s">
        <v>849</v>
      </c>
      <c r="S230" t="s">
        <v>849</v>
      </c>
      <c r="T230" t="s">
        <v>849</v>
      </c>
      <c r="U230" t="s">
        <v>849</v>
      </c>
      <c r="V230" t="s">
        <v>849</v>
      </c>
      <c r="W230" t="s">
        <v>849</v>
      </c>
      <c r="X230" s="250" t="s">
        <v>849</v>
      </c>
      <c r="Y230" t="s">
        <v>849</v>
      </c>
      <c r="Z230" t="s">
        <v>849</v>
      </c>
      <c r="AA230" t="s">
        <v>849</v>
      </c>
      <c r="AB230" t="s">
        <v>849</v>
      </c>
      <c r="AC230" t="s">
        <v>849</v>
      </c>
      <c r="AD230" t="s">
        <v>849</v>
      </c>
      <c r="AE230" t="s">
        <v>849</v>
      </c>
      <c r="AF230" t="s">
        <v>849</v>
      </c>
      <c r="AG230" t="s">
        <v>849</v>
      </c>
      <c r="AH230" t="s">
        <v>849</v>
      </c>
      <c r="AI230" t="s">
        <v>849</v>
      </c>
      <c r="AJ230" t="s">
        <v>849</v>
      </c>
      <c r="AK230" t="s">
        <v>849</v>
      </c>
      <c r="AL230" t="s">
        <v>849</v>
      </c>
      <c r="AM230" t="s">
        <v>849</v>
      </c>
      <c r="AN230" t="s">
        <v>849</v>
      </c>
      <c r="AO230" t="s">
        <v>849</v>
      </c>
      <c r="AP230" t="s">
        <v>849</v>
      </c>
      <c r="AQ230"/>
      <c r="AR230" t="e">
        <v>#N/A</v>
      </c>
      <c r="AS230" t="e">
        <v>#N/A</v>
      </c>
    </row>
    <row r="231" spans="1:45" ht="15" x14ac:dyDescent="0.25">
      <c r="A231" s="258">
        <v>210885</v>
      </c>
      <c r="B231" s="259" t="s">
        <v>61</v>
      </c>
      <c r="C231" s="260" t="s">
        <v>205</v>
      </c>
      <c r="D231" s="260" t="s">
        <v>207</v>
      </c>
      <c r="E231" s="260" t="s">
        <v>205</v>
      </c>
      <c r="F231" s="260" t="s">
        <v>205</v>
      </c>
      <c r="G231" s="260" t="s">
        <v>205</v>
      </c>
      <c r="H231" s="260" t="s">
        <v>207</v>
      </c>
      <c r="I231" s="260" t="s">
        <v>205</v>
      </c>
      <c r="J231" s="260" t="s">
        <v>207</v>
      </c>
      <c r="K231" s="260" t="s">
        <v>205</v>
      </c>
      <c r="L231" s="260" t="s">
        <v>207</v>
      </c>
      <c r="M231" s="260" t="s">
        <v>207</v>
      </c>
      <c r="N231" s="260" t="s">
        <v>207</v>
      </c>
      <c r="O231" s="260" t="s">
        <v>207</v>
      </c>
      <c r="P231" s="260" t="s">
        <v>207</v>
      </c>
      <c r="Q231" s="260" t="s">
        <v>207</v>
      </c>
      <c r="R231" s="260" t="s">
        <v>207</v>
      </c>
      <c r="S231" s="260" t="s">
        <v>205</v>
      </c>
      <c r="T231" s="260" t="s">
        <v>207</v>
      </c>
      <c r="U231" s="260" t="s">
        <v>207</v>
      </c>
      <c r="V231" s="260" t="s">
        <v>207</v>
      </c>
      <c r="W231" s="260" t="s">
        <v>207</v>
      </c>
      <c r="X231" s="260" t="s">
        <v>207</v>
      </c>
      <c r="Y231" s="260" t="s">
        <v>205</v>
      </c>
      <c r="Z231" s="260" t="s">
        <v>205</v>
      </c>
      <c r="AA231" s="260" t="s">
        <v>205</v>
      </c>
      <c r="AB231" s="260" t="s">
        <v>207</v>
      </c>
      <c r="AC231" s="260" t="s">
        <v>207</v>
      </c>
      <c r="AD231" s="260" t="s">
        <v>207</v>
      </c>
      <c r="AE231" s="260" t="s">
        <v>205</v>
      </c>
      <c r="AF231" s="260" t="s">
        <v>205</v>
      </c>
      <c r="AG231" s="260" t="s">
        <v>207</v>
      </c>
      <c r="AH231" s="260" t="s">
        <v>205</v>
      </c>
      <c r="AI231" s="260" t="s">
        <v>205</v>
      </c>
      <c r="AJ231" s="260" t="s">
        <v>207</v>
      </c>
      <c r="AK231" s="260" t="s">
        <v>205</v>
      </c>
      <c r="AL231" s="260" t="s">
        <v>207</v>
      </c>
      <c r="AM231" s="260" t="s">
        <v>206</v>
      </c>
      <c r="AN231" s="260" t="s">
        <v>206</v>
      </c>
      <c r="AO231" s="260" t="s">
        <v>207</v>
      </c>
      <c r="AP231" s="260" t="s">
        <v>205</v>
      </c>
      <c r="AQ231" s="260"/>
      <c r="AR231" t="e">
        <v>#N/A</v>
      </c>
      <c r="AS231">
        <v>1</v>
      </c>
    </row>
    <row r="232" spans="1:45" ht="18.75" hidden="1" x14ac:dyDescent="0.45">
      <c r="A232" s="248">
        <v>210886</v>
      </c>
      <c r="B232" s="249" t="s">
        <v>456</v>
      </c>
      <c r="C232" t="s">
        <v>205</v>
      </c>
      <c r="D232" t="s">
        <v>205</v>
      </c>
      <c r="E232" t="s">
        <v>205</v>
      </c>
      <c r="F232" t="s">
        <v>205</v>
      </c>
      <c r="G232" t="s">
        <v>205</v>
      </c>
      <c r="H232" t="s">
        <v>205</v>
      </c>
      <c r="I232" t="s">
        <v>205</v>
      </c>
      <c r="J232" t="s">
        <v>205</v>
      </c>
      <c r="K232" t="s">
        <v>205</v>
      </c>
      <c r="L232" t="s">
        <v>205</v>
      </c>
      <c r="M232" s="250" t="s">
        <v>205</v>
      </c>
      <c r="N232" t="s">
        <v>205</v>
      </c>
      <c r="O232" t="s">
        <v>205</v>
      </c>
      <c r="P232" t="s">
        <v>205</v>
      </c>
      <c r="Q232" t="s">
        <v>207</v>
      </c>
      <c r="R232" t="s">
        <v>205</v>
      </c>
      <c r="S232" t="s">
        <v>205</v>
      </c>
      <c r="T232" t="s">
        <v>205</v>
      </c>
      <c r="U232" t="s">
        <v>205</v>
      </c>
      <c r="V232" t="s">
        <v>205</v>
      </c>
      <c r="W232" t="s">
        <v>207</v>
      </c>
      <c r="X232" s="250" t="s">
        <v>207</v>
      </c>
      <c r="Y232" t="s">
        <v>205</v>
      </c>
      <c r="Z232" t="s">
        <v>205</v>
      </c>
      <c r="AA232" t="s">
        <v>207</v>
      </c>
      <c r="AB232" t="s">
        <v>205</v>
      </c>
      <c r="AC232" t="s">
        <v>205</v>
      </c>
      <c r="AD232" t="s">
        <v>205</v>
      </c>
      <c r="AE232" t="s">
        <v>207</v>
      </c>
      <c r="AF232" t="s">
        <v>205</v>
      </c>
      <c r="AG232" t="s">
        <v>344</v>
      </c>
      <c r="AH232" t="s">
        <v>344</v>
      </c>
      <c r="AI232" t="s">
        <v>344</v>
      </c>
      <c r="AJ232" t="s">
        <v>344</v>
      </c>
      <c r="AK232" t="s">
        <v>344</v>
      </c>
      <c r="AL232" t="s">
        <v>344</v>
      </c>
      <c r="AM232" t="s">
        <v>344</v>
      </c>
      <c r="AN232" t="s">
        <v>344</v>
      </c>
      <c r="AO232" t="s">
        <v>344</v>
      </c>
      <c r="AP232" t="s">
        <v>344</v>
      </c>
      <c r="AQ232"/>
      <c r="AR232">
        <v>0</v>
      </c>
      <c r="AS232">
        <v>2</v>
      </c>
    </row>
    <row r="233" spans="1:45" ht="18.75" x14ac:dyDescent="0.45">
      <c r="A233" s="252">
        <v>210889</v>
      </c>
      <c r="B233" s="249" t="s">
        <v>61</v>
      </c>
      <c r="C233" t="s">
        <v>205</v>
      </c>
      <c r="D233" t="s">
        <v>207</v>
      </c>
      <c r="E233" t="s">
        <v>207</v>
      </c>
      <c r="F233" t="s">
        <v>205</v>
      </c>
      <c r="G233" t="s">
        <v>205</v>
      </c>
      <c r="H233" t="s">
        <v>207</v>
      </c>
      <c r="I233" t="s">
        <v>207</v>
      </c>
      <c r="J233" t="s">
        <v>205</v>
      </c>
      <c r="K233" t="s">
        <v>205</v>
      </c>
      <c r="L233" t="s">
        <v>207</v>
      </c>
      <c r="M233" s="250" t="s">
        <v>207</v>
      </c>
      <c r="N233" t="s">
        <v>205</v>
      </c>
      <c r="O233" t="s">
        <v>205</v>
      </c>
      <c r="P233" t="s">
        <v>205</v>
      </c>
      <c r="Q233" t="s">
        <v>205</v>
      </c>
      <c r="R233" t="s">
        <v>206</v>
      </c>
      <c r="S233" t="s">
        <v>205</v>
      </c>
      <c r="T233" t="s">
        <v>207</v>
      </c>
      <c r="U233" t="s">
        <v>207</v>
      </c>
      <c r="V233" t="s">
        <v>205</v>
      </c>
      <c r="W233" t="s">
        <v>207</v>
      </c>
      <c r="X233" s="250" t="s">
        <v>207</v>
      </c>
      <c r="Y233" t="s">
        <v>205</v>
      </c>
      <c r="Z233" t="s">
        <v>205</v>
      </c>
      <c r="AA233" t="s">
        <v>205</v>
      </c>
      <c r="AB233" t="s">
        <v>205</v>
      </c>
      <c r="AC233" t="s">
        <v>207</v>
      </c>
      <c r="AD233" t="s">
        <v>207</v>
      </c>
      <c r="AE233" t="s">
        <v>205</v>
      </c>
      <c r="AF233" t="s">
        <v>207</v>
      </c>
      <c r="AG233" t="s">
        <v>207</v>
      </c>
      <c r="AH233" t="s">
        <v>205</v>
      </c>
      <c r="AI233" t="s">
        <v>205</v>
      </c>
      <c r="AJ233" t="s">
        <v>205</v>
      </c>
      <c r="AK233" t="s">
        <v>205</v>
      </c>
      <c r="AL233" t="s">
        <v>205</v>
      </c>
      <c r="AM233" t="s">
        <v>206</v>
      </c>
      <c r="AN233" t="s">
        <v>206</v>
      </c>
      <c r="AO233" t="s">
        <v>207</v>
      </c>
      <c r="AP233" t="s">
        <v>206</v>
      </c>
      <c r="AQ233"/>
      <c r="AR233">
        <v>0</v>
      </c>
      <c r="AS233">
        <v>2</v>
      </c>
    </row>
    <row r="234" spans="1:45" ht="33" x14ac:dyDescent="0.45">
      <c r="A234" s="248">
        <v>210891</v>
      </c>
      <c r="B234" s="249" t="s">
        <v>67</v>
      </c>
      <c r="C234" t="s">
        <v>205</v>
      </c>
      <c r="D234" t="s">
        <v>207</v>
      </c>
      <c r="E234" t="s">
        <v>205</v>
      </c>
      <c r="F234" t="s">
        <v>207</v>
      </c>
      <c r="G234" t="s">
        <v>205</v>
      </c>
      <c r="H234" t="s">
        <v>206</v>
      </c>
      <c r="I234" t="s">
        <v>205</v>
      </c>
      <c r="J234" t="s">
        <v>206</v>
      </c>
      <c r="K234" t="s">
        <v>205</v>
      </c>
      <c r="L234" t="s">
        <v>205</v>
      </c>
      <c r="M234" s="250" t="s">
        <v>205</v>
      </c>
      <c r="N234" t="s">
        <v>207</v>
      </c>
      <c r="O234" t="s">
        <v>207</v>
      </c>
      <c r="P234" t="s">
        <v>207</v>
      </c>
      <c r="Q234" t="s">
        <v>207</v>
      </c>
      <c r="R234" t="s">
        <v>207</v>
      </c>
      <c r="S234" t="s">
        <v>207</v>
      </c>
      <c r="T234" t="s">
        <v>207</v>
      </c>
      <c r="U234" t="s">
        <v>207</v>
      </c>
      <c r="V234" t="s">
        <v>207</v>
      </c>
      <c r="W234" t="s">
        <v>205</v>
      </c>
      <c r="X234" s="250" t="s">
        <v>205</v>
      </c>
      <c r="Y234" t="s">
        <v>205</v>
      </c>
      <c r="Z234" t="s">
        <v>207</v>
      </c>
      <c r="AA234" t="s">
        <v>205</v>
      </c>
      <c r="AB234" t="s">
        <v>205</v>
      </c>
      <c r="AC234" t="s">
        <v>207</v>
      </c>
      <c r="AD234" t="s">
        <v>205</v>
      </c>
      <c r="AE234" t="s">
        <v>207</v>
      </c>
      <c r="AF234" t="s">
        <v>206</v>
      </c>
      <c r="AG234" t="s">
        <v>206</v>
      </c>
      <c r="AH234" t="s">
        <v>206</v>
      </c>
      <c r="AI234" t="s">
        <v>206</v>
      </c>
      <c r="AJ234" t="s">
        <v>206</v>
      </c>
      <c r="AK234" t="s">
        <v>206</v>
      </c>
      <c r="AL234" t="s">
        <v>344</v>
      </c>
      <c r="AM234" t="s">
        <v>344</v>
      </c>
      <c r="AN234" t="s">
        <v>344</v>
      </c>
      <c r="AO234" t="s">
        <v>344</v>
      </c>
      <c r="AP234" t="s">
        <v>344</v>
      </c>
      <c r="AQ234"/>
      <c r="AR234">
        <v>0</v>
      </c>
      <c r="AS234">
        <v>6</v>
      </c>
    </row>
    <row r="235" spans="1:45" ht="15" hidden="1" x14ac:dyDescent="0.25">
      <c r="A235" s="258">
        <v>210910</v>
      </c>
      <c r="B235" s="259" t="s">
        <v>456</v>
      </c>
      <c r="C235" s="260" t="s">
        <v>849</v>
      </c>
      <c r="D235" s="260" t="s">
        <v>849</v>
      </c>
      <c r="E235" s="260" t="s">
        <v>849</v>
      </c>
      <c r="F235" s="260" t="s">
        <v>849</v>
      </c>
      <c r="G235" s="260" t="s">
        <v>849</v>
      </c>
      <c r="H235" s="260" t="s">
        <v>849</v>
      </c>
      <c r="I235" s="260" t="s">
        <v>849</v>
      </c>
      <c r="J235" s="260" t="s">
        <v>849</v>
      </c>
      <c r="K235" s="260" t="s">
        <v>849</v>
      </c>
      <c r="L235" s="260" t="s">
        <v>849</v>
      </c>
      <c r="M235" s="260" t="s">
        <v>849</v>
      </c>
      <c r="N235" s="260" t="s">
        <v>849</v>
      </c>
      <c r="O235" s="260" t="s">
        <v>849</v>
      </c>
      <c r="P235" s="260" t="s">
        <v>849</v>
      </c>
      <c r="Q235" s="260" t="s">
        <v>849</v>
      </c>
      <c r="R235" s="260" t="s">
        <v>849</v>
      </c>
      <c r="S235" s="260" t="s">
        <v>849</v>
      </c>
      <c r="T235" s="260" t="s">
        <v>849</v>
      </c>
      <c r="U235" s="260" t="s">
        <v>849</v>
      </c>
      <c r="V235" s="260" t="s">
        <v>849</v>
      </c>
      <c r="W235" s="260" t="s">
        <v>849</v>
      </c>
      <c r="X235" s="260" t="s">
        <v>849</v>
      </c>
      <c r="Y235" s="260" t="s">
        <v>849</v>
      </c>
      <c r="Z235" s="260" t="s">
        <v>849</v>
      </c>
      <c r="AA235" s="260" t="s">
        <v>849</v>
      </c>
      <c r="AB235" s="260" t="s">
        <v>849</v>
      </c>
      <c r="AC235" s="260" t="s">
        <v>849</v>
      </c>
      <c r="AD235" s="260" t="s">
        <v>849</v>
      </c>
      <c r="AE235" s="260" t="s">
        <v>849</v>
      </c>
      <c r="AF235" s="260" t="s">
        <v>849</v>
      </c>
      <c r="AG235" s="260" t="s">
        <v>344</v>
      </c>
      <c r="AH235" s="260" t="s">
        <v>344</v>
      </c>
      <c r="AI235" s="260" t="s">
        <v>344</v>
      </c>
      <c r="AJ235" s="260" t="s">
        <v>344</v>
      </c>
      <c r="AK235" s="260" t="s">
        <v>344</v>
      </c>
      <c r="AL235" s="260" t="s">
        <v>344</v>
      </c>
      <c r="AM235" s="260" t="s">
        <v>344</v>
      </c>
      <c r="AN235" s="260" t="s">
        <v>344</v>
      </c>
      <c r="AO235" s="260" t="s">
        <v>344</v>
      </c>
      <c r="AP235" s="260" t="s">
        <v>344</v>
      </c>
      <c r="AQ235" s="260"/>
      <c r="AR235" t="e">
        <v>#N/A</v>
      </c>
      <c r="AS235" t="s">
        <v>2181</v>
      </c>
    </row>
    <row r="236" spans="1:45" ht="18.75" x14ac:dyDescent="0.45">
      <c r="A236" s="248">
        <v>210912</v>
      </c>
      <c r="B236" s="249" t="s">
        <v>61</v>
      </c>
      <c r="C236" t="s">
        <v>849</v>
      </c>
      <c r="D236" t="s">
        <v>849</v>
      </c>
      <c r="E236" t="s">
        <v>849</v>
      </c>
      <c r="F236" t="s">
        <v>849</v>
      </c>
      <c r="G236" t="s">
        <v>849</v>
      </c>
      <c r="H236" t="s">
        <v>849</v>
      </c>
      <c r="I236" t="s">
        <v>849</v>
      </c>
      <c r="J236" t="s">
        <v>849</v>
      </c>
      <c r="K236" t="s">
        <v>849</v>
      </c>
      <c r="L236" t="s">
        <v>849</v>
      </c>
      <c r="M236" s="250" t="s">
        <v>849</v>
      </c>
      <c r="N236" t="s">
        <v>849</v>
      </c>
      <c r="O236" t="s">
        <v>849</v>
      </c>
      <c r="P236" t="s">
        <v>849</v>
      </c>
      <c r="Q236" t="s">
        <v>849</v>
      </c>
      <c r="R236" t="s">
        <v>849</v>
      </c>
      <c r="S236" t="s">
        <v>849</v>
      </c>
      <c r="T236" t="s">
        <v>849</v>
      </c>
      <c r="U236" t="s">
        <v>849</v>
      </c>
      <c r="V236" t="s">
        <v>849</v>
      </c>
      <c r="W236" t="s">
        <v>849</v>
      </c>
      <c r="X236" s="250" t="s">
        <v>849</v>
      </c>
      <c r="Y236" t="s">
        <v>849</v>
      </c>
      <c r="Z236" t="s">
        <v>849</v>
      </c>
      <c r="AA236" t="s">
        <v>849</v>
      </c>
      <c r="AB236" t="s">
        <v>849</v>
      </c>
      <c r="AC236" t="s">
        <v>849</v>
      </c>
      <c r="AD236" t="s">
        <v>849</v>
      </c>
      <c r="AE236" t="s">
        <v>849</v>
      </c>
      <c r="AF236" t="s">
        <v>849</v>
      </c>
      <c r="AG236" t="s">
        <v>849</v>
      </c>
      <c r="AH236" t="s">
        <v>849</v>
      </c>
      <c r="AI236" t="s">
        <v>849</v>
      </c>
      <c r="AJ236" t="s">
        <v>849</v>
      </c>
      <c r="AK236" t="s">
        <v>849</v>
      </c>
      <c r="AL236" t="s">
        <v>849</v>
      </c>
      <c r="AM236" t="s">
        <v>849</v>
      </c>
      <c r="AN236" t="s">
        <v>849</v>
      </c>
      <c r="AO236" t="s">
        <v>849</v>
      </c>
      <c r="AP236" t="s">
        <v>849</v>
      </c>
      <c r="AQ236"/>
      <c r="AR236" t="s">
        <v>1830</v>
      </c>
      <c r="AS236" t="s">
        <v>2181</v>
      </c>
    </row>
    <row r="237" spans="1:45" ht="18.75" hidden="1" x14ac:dyDescent="0.45">
      <c r="A237" s="248">
        <v>210916</v>
      </c>
      <c r="B237" s="249" t="s">
        <v>458</v>
      </c>
      <c r="C237" t="s">
        <v>205</v>
      </c>
      <c r="D237" t="s">
        <v>205</v>
      </c>
      <c r="E237" t="s">
        <v>205</v>
      </c>
      <c r="F237" t="s">
        <v>205</v>
      </c>
      <c r="G237" t="s">
        <v>206</v>
      </c>
      <c r="H237" t="s">
        <v>206</v>
      </c>
      <c r="I237" t="s">
        <v>205</v>
      </c>
      <c r="J237" t="s">
        <v>205</v>
      </c>
      <c r="K237" t="s">
        <v>207</v>
      </c>
      <c r="L237" t="s">
        <v>205</v>
      </c>
      <c r="M237" s="250" t="s">
        <v>205</v>
      </c>
      <c r="N237" t="s">
        <v>206</v>
      </c>
      <c r="O237" t="s">
        <v>207</v>
      </c>
      <c r="P237" t="s">
        <v>206</v>
      </c>
      <c r="Q237" t="s">
        <v>206</v>
      </c>
      <c r="R237" t="s">
        <v>206</v>
      </c>
      <c r="S237" t="s">
        <v>207</v>
      </c>
      <c r="T237" t="s">
        <v>206</v>
      </c>
      <c r="U237" t="s">
        <v>206</v>
      </c>
      <c r="V237" t="s">
        <v>205</v>
      </c>
      <c r="W237" t="s">
        <v>344</v>
      </c>
      <c r="X237" s="250" t="s">
        <v>344</v>
      </c>
      <c r="Y237" t="s">
        <v>344</v>
      </c>
      <c r="Z237" t="s">
        <v>344</v>
      </c>
      <c r="AA237" t="s">
        <v>344</v>
      </c>
      <c r="AB237" t="s">
        <v>344</v>
      </c>
      <c r="AC237" t="s">
        <v>344</v>
      </c>
      <c r="AD237" t="s">
        <v>344</v>
      </c>
      <c r="AE237" t="s">
        <v>344</v>
      </c>
      <c r="AF237" t="s">
        <v>344</v>
      </c>
      <c r="AG237" t="s">
        <v>344</v>
      </c>
      <c r="AH237" t="s">
        <v>344</v>
      </c>
      <c r="AI237" t="s">
        <v>344</v>
      </c>
      <c r="AJ237" t="s">
        <v>344</v>
      </c>
      <c r="AK237" t="s">
        <v>344</v>
      </c>
      <c r="AL237" t="s">
        <v>344</v>
      </c>
      <c r="AM237" t="s">
        <v>344</v>
      </c>
      <c r="AN237" t="s">
        <v>344</v>
      </c>
      <c r="AO237" t="s">
        <v>344</v>
      </c>
      <c r="AP237" t="s">
        <v>344</v>
      </c>
      <c r="AQ237"/>
      <c r="AR237">
        <v>0</v>
      </c>
      <c r="AS237">
        <v>2</v>
      </c>
    </row>
    <row r="238" spans="1:45" ht="15" hidden="1" x14ac:dyDescent="0.25">
      <c r="A238" s="258">
        <v>210920</v>
      </c>
      <c r="B238" s="259" t="s">
        <v>458</v>
      </c>
      <c r="C238" s="260" t="s">
        <v>849</v>
      </c>
      <c r="D238" s="260" t="s">
        <v>849</v>
      </c>
      <c r="E238" s="260" t="s">
        <v>849</v>
      </c>
      <c r="F238" s="260" t="s">
        <v>849</v>
      </c>
      <c r="G238" s="260" t="s">
        <v>849</v>
      </c>
      <c r="H238" s="260" t="s">
        <v>849</v>
      </c>
      <c r="I238" s="260" t="s">
        <v>849</v>
      </c>
      <c r="J238" s="260" t="s">
        <v>849</v>
      </c>
      <c r="K238" s="260" t="s">
        <v>849</v>
      </c>
      <c r="L238" s="260" t="s">
        <v>849</v>
      </c>
      <c r="M238" s="260" t="s">
        <v>849</v>
      </c>
      <c r="N238" s="260" t="s">
        <v>849</v>
      </c>
      <c r="O238" s="260" t="s">
        <v>849</v>
      </c>
      <c r="P238" s="260" t="s">
        <v>849</v>
      </c>
      <c r="Q238" s="260" t="s">
        <v>849</v>
      </c>
      <c r="R238" s="260" t="s">
        <v>849</v>
      </c>
      <c r="S238" s="260" t="s">
        <v>849</v>
      </c>
      <c r="T238" s="260" t="s">
        <v>849</v>
      </c>
      <c r="U238" s="260" t="s">
        <v>849</v>
      </c>
      <c r="V238" s="260" t="s">
        <v>849</v>
      </c>
      <c r="W238" s="260" t="s">
        <v>344</v>
      </c>
      <c r="X238" s="260" t="s">
        <v>344</v>
      </c>
      <c r="Y238" s="260" t="s">
        <v>344</v>
      </c>
      <c r="Z238" s="260" t="s">
        <v>344</v>
      </c>
      <c r="AA238" s="260" t="s">
        <v>344</v>
      </c>
      <c r="AB238" s="260" t="s">
        <v>344</v>
      </c>
      <c r="AC238" s="260" t="s">
        <v>344</v>
      </c>
      <c r="AD238" s="260" t="s">
        <v>344</v>
      </c>
      <c r="AE238" s="260" t="s">
        <v>344</v>
      </c>
      <c r="AF238" s="260" t="s">
        <v>344</v>
      </c>
      <c r="AG238" s="260" t="s">
        <v>344</v>
      </c>
      <c r="AH238" s="260" t="s">
        <v>344</v>
      </c>
      <c r="AI238" s="260" t="s">
        <v>344</v>
      </c>
      <c r="AJ238" s="260" t="s">
        <v>344</v>
      </c>
      <c r="AK238" s="260" t="s">
        <v>344</v>
      </c>
      <c r="AL238" s="260" t="s">
        <v>344</v>
      </c>
      <c r="AM238" s="260" t="s">
        <v>344</v>
      </c>
      <c r="AN238" s="260" t="s">
        <v>344</v>
      </c>
      <c r="AO238" s="260" t="s">
        <v>344</v>
      </c>
      <c r="AP238" s="260" t="s">
        <v>344</v>
      </c>
      <c r="AQ238" s="260"/>
      <c r="AR238" t="e">
        <v>#N/A</v>
      </c>
      <c r="AS238" t="s">
        <v>2181</v>
      </c>
    </row>
    <row r="239" spans="1:45" ht="33" x14ac:dyDescent="0.45">
      <c r="A239" s="248">
        <v>210926</v>
      </c>
      <c r="B239" s="249" t="s">
        <v>67</v>
      </c>
      <c r="C239" t="s">
        <v>849</v>
      </c>
      <c r="D239" t="s">
        <v>849</v>
      </c>
      <c r="E239" t="s">
        <v>849</v>
      </c>
      <c r="F239" t="s">
        <v>849</v>
      </c>
      <c r="G239" t="s">
        <v>849</v>
      </c>
      <c r="H239" t="s">
        <v>849</v>
      </c>
      <c r="I239" t="s">
        <v>849</v>
      </c>
      <c r="J239" t="s">
        <v>849</v>
      </c>
      <c r="K239" t="s">
        <v>849</v>
      </c>
      <c r="L239" t="s">
        <v>849</v>
      </c>
      <c r="M239" s="250" t="s">
        <v>849</v>
      </c>
      <c r="N239" t="s">
        <v>849</v>
      </c>
      <c r="O239" t="s">
        <v>849</v>
      </c>
      <c r="P239" t="s">
        <v>849</v>
      </c>
      <c r="Q239" t="s">
        <v>849</v>
      </c>
      <c r="R239" t="s">
        <v>849</v>
      </c>
      <c r="S239" t="s">
        <v>849</v>
      </c>
      <c r="T239" t="s">
        <v>849</v>
      </c>
      <c r="U239" t="s">
        <v>849</v>
      </c>
      <c r="V239" t="s">
        <v>849</v>
      </c>
      <c r="W239" t="s">
        <v>849</v>
      </c>
      <c r="X239" s="250" t="s">
        <v>849</v>
      </c>
      <c r="Y239" t="s">
        <v>849</v>
      </c>
      <c r="Z239" t="s">
        <v>849</v>
      </c>
      <c r="AA239" t="s">
        <v>849</v>
      </c>
      <c r="AB239" t="s">
        <v>849</v>
      </c>
      <c r="AC239" t="s">
        <v>849</v>
      </c>
      <c r="AD239" t="s">
        <v>849</v>
      </c>
      <c r="AE239" t="s">
        <v>849</v>
      </c>
      <c r="AF239" t="s">
        <v>849</v>
      </c>
      <c r="AG239" t="s">
        <v>849</v>
      </c>
      <c r="AH239" t="s">
        <v>849</v>
      </c>
      <c r="AI239" t="s">
        <v>849</v>
      </c>
      <c r="AJ239" t="s">
        <v>849</v>
      </c>
      <c r="AK239" t="s">
        <v>849</v>
      </c>
      <c r="AL239" t="s">
        <v>344</v>
      </c>
      <c r="AM239" t="s">
        <v>344</v>
      </c>
      <c r="AN239" t="s">
        <v>344</v>
      </c>
      <c r="AO239" t="s">
        <v>344</v>
      </c>
      <c r="AP239" t="s">
        <v>344</v>
      </c>
      <c r="AQ239"/>
      <c r="AR239">
        <v>0</v>
      </c>
      <c r="AS239" t="s">
        <v>2187</v>
      </c>
    </row>
    <row r="240" spans="1:45" ht="18.75" x14ac:dyDescent="0.45">
      <c r="A240" s="248">
        <v>210928</v>
      </c>
      <c r="B240" s="249" t="s">
        <v>61</v>
      </c>
      <c r="C240" t="s">
        <v>205</v>
      </c>
      <c r="D240" t="s">
        <v>207</v>
      </c>
      <c r="E240" t="s">
        <v>205</v>
      </c>
      <c r="F240" t="s">
        <v>205</v>
      </c>
      <c r="G240" t="s">
        <v>205</v>
      </c>
      <c r="H240" t="s">
        <v>205</v>
      </c>
      <c r="I240" t="s">
        <v>205</v>
      </c>
      <c r="J240" t="s">
        <v>205</v>
      </c>
      <c r="K240" t="s">
        <v>205</v>
      </c>
      <c r="L240" t="s">
        <v>205</v>
      </c>
      <c r="M240" s="250" t="s">
        <v>205</v>
      </c>
      <c r="N240" t="s">
        <v>205</v>
      </c>
      <c r="O240" t="s">
        <v>207</v>
      </c>
      <c r="P240" t="s">
        <v>205</v>
      </c>
      <c r="Q240" t="s">
        <v>205</v>
      </c>
      <c r="R240" t="s">
        <v>207</v>
      </c>
      <c r="S240" t="s">
        <v>205</v>
      </c>
      <c r="T240" t="s">
        <v>205</v>
      </c>
      <c r="U240" t="s">
        <v>205</v>
      </c>
      <c r="V240" t="s">
        <v>205</v>
      </c>
      <c r="W240" t="s">
        <v>207</v>
      </c>
      <c r="X240" s="250" t="s">
        <v>207</v>
      </c>
      <c r="Y240" t="s">
        <v>205</v>
      </c>
      <c r="Z240" t="s">
        <v>205</v>
      </c>
      <c r="AA240" t="s">
        <v>205</v>
      </c>
      <c r="AB240" t="s">
        <v>205</v>
      </c>
      <c r="AC240" t="s">
        <v>207</v>
      </c>
      <c r="AD240" t="s">
        <v>205</v>
      </c>
      <c r="AE240" t="s">
        <v>207</v>
      </c>
      <c r="AF240" t="s">
        <v>205</v>
      </c>
      <c r="AG240" t="s">
        <v>207</v>
      </c>
      <c r="AH240" t="s">
        <v>207</v>
      </c>
      <c r="AI240" t="s">
        <v>205</v>
      </c>
      <c r="AJ240" t="s">
        <v>207</v>
      </c>
      <c r="AK240" t="s">
        <v>205</v>
      </c>
      <c r="AL240" t="s">
        <v>207</v>
      </c>
      <c r="AM240" t="s">
        <v>205</v>
      </c>
      <c r="AN240" t="s">
        <v>205</v>
      </c>
      <c r="AO240" t="s">
        <v>205</v>
      </c>
      <c r="AP240" t="s">
        <v>205</v>
      </c>
      <c r="AQ240"/>
      <c r="AR240">
        <v>0</v>
      </c>
      <c r="AS240">
        <v>3</v>
      </c>
    </row>
    <row r="241" spans="1:45" ht="33" x14ac:dyDescent="0.45">
      <c r="A241" s="252">
        <v>210930</v>
      </c>
      <c r="B241" s="249" t="s">
        <v>67</v>
      </c>
      <c r="C241" t="s">
        <v>849</v>
      </c>
      <c r="D241" t="s">
        <v>849</v>
      </c>
      <c r="E241" t="s">
        <v>849</v>
      </c>
      <c r="F241" t="s">
        <v>849</v>
      </c>
      <c r="G241" t="s">
        <v>849</v>
      </c>
      <c r="H241" t="s">
        <v>849</v>
      </c>
      <c r="I241" t="s">
        <v>849</v>
      </c>
      <c r="J241" t="s">
        <v>849</v>
      </c>
      <c r="K241" t="s">
        <v>849</v>
      </c>
      <c r="L241" t="s">
        <v>849</v>
      </c>
      <c r="M241" s="250" t="s">
        <v>849</v>
      </c>
      <c r="N241" t="s">
        <v>849</v>
      </c>
      <c r="O241" t="s">
        <v>849</v>
      </c>
      <c r="P241" t="s">
        <v>849</v>
      </c>
      <c r="Q241" t="s">
        <v>849</v>
      </c>
      <c r="R241" t="s">
        <v>849</v>
      </c>
      <c r="S241" t="s">
        <v>849</v>
      </c>
      <c r="T241" t="s">
        <v>849</v>
      </c>
      <c r="U241" t="s">
        <v>849</v>
      </c>
      <c r="V241" t="s">
        <v>849</v>
      </c>
      <c r="W241" t="s">
        <v>849</v>
      </c>
      <c r="X241" s="250" t="s">
        <v>849</v>
      </c>
      <c r="Y241" t="s">
        <v>849</v>
      </c>
      <c r="Z241" t="s">
        <v>849</v>
      </c>
      <c r="AA241" t="s">
        <v>849</v>
      </c>
      <c r="AB241" t="s">
        <v>849</v>
      </c>
      <c r="AC241" t="s">
        <v>849</v>
      </c>
      <c r="AD241" t="s">
        <v>849</v>
      </c>
      <c r="AE241" t="s">
        <v>849</v>
      </c>
      <c r="AF241" t="s">
        <v>849</v>
      </c>
      <c r="AG241" t="s">
        <v>849</v>
      </c>
      <c r="AH241" t="s">
        <v>849</v>
      </c>
      <c r="AI241" t="s">
        <v>849</v>
      </c>
      <c r="AJ241" t="s">
        <v>849</v>
      </c>
      <c r="AK241" t="s">
        <v>849</v>
      </c>
      <c r="AL241" t="s">
        <v>344</v>
      </c>
      <c r="AM241" t="s">
        <v>344</v>
      </c>
      <c r="AN241" t="s">
        <v>344</v>
      </c>
      <c r="AO241" t="s">
        <v>344</v>
      </c>
      <c r="AP241" t="s">
        <v>344</v>
      </c>
      <c r="AQ241"/>
      <c r="AR241">
        <v>0</v>
      </c>
      <c r="AS241" t="s">
        <v>2187</v>
      </c>
    </row>
    <row r="242" spans="1:45" ht="15" x14ac:dyDescent="0.25">
      <c r="A242" s="258">
        <v>210938</v>
      </c>
      <c r="B242" s="259" t="s">
        <v>61</v>
      </c>
      <c r="C242" s="260" t="s">
        <v>205</v>
      </c>
      <c r="D242" s="260" t="s">
        <v>207</v>
      </c>
      <c r="E242" s="260" t="s">
        <v>205</v>
      </c>
      <c r="F242" s="260" t="s">
        <v>205</v>
      </c>
      <c r="G242" s="260" t="s">
        <v>205</v>
      </c>
      <c r="H242" s="260" t="s">
        <v>205</v>
      </c>
      <c r="I242" s="260" t="s">
        <v>207</v>
      </c>
      <c r="J242" s="260" t="s">
        <v>205</v>
      </c>
      <c r="K242" s="260" t="s">
        <v>205</v>
      </c>
      <c r="L242" s="260" t="s">
        <v>207</v>
      </c>
      <c r="M242" s="260" t="s">
        <v>207</v>
      </c>
      <c r="N242" s="260" t="s">
        <v>207</v>
      </c>
      <c r="O242" s="260" t="s">
        <v>205</v>
      </c>
      <c r="P242" s="260" t="s">
        <v>207</v>
      </c>
      <c r="Q242" s="260" t="s">
        <v>207</v>
      </c>
      <c r="R242" s="260" t="s">
        <v>207</v>
      </c>
      <c r="S242" s="260" t="s">
        <v>207</v>
      </c>
      <c r="T242" s="260" t="s">
        <v>207</v>
      </c>
      <c r="U242" s="260" t="s">
        <v>207</v>
      </c>
      <c r="V242" s="260" t="s">
        <v>205</v>
      </c>
      <c r="W242" s="260" t="s">
        <v>207</v>
      </c>
      <c r="X242" s="260" t="s">
        <v>205</v>
      </c>
      <c r="Y242" s="260" t="s">
        <v>207</v>
      </c>
      <c r="Z242" s="260" t="s">
        <v>207</v>
      </c>
      <c r="AA242" s="260" t="s">
        <v>205</v>
      </c>
      <c r="AB242" s="260" t="s">
        <v>207</v>
      </c>
      <c r="AC242" s="260" t="s">
        <v>207</v>
      </c>
      <c r="AD242" s="260" t="s">
        <v>207</v>
      </c>
      <c r="AE242" s="260" t="s">
        <v>205</v>
      </c>
      <c r="AF242" s="260" t="s">
        <v>207</v>
      </c>
      <c r="AG242" s="260" t="s">
        <v>206</v>
      </c>
      <c r="AH242" s="260" t="s">
        <v>206</v>
      </c>
      <c r="AI242" s="260" t="s">
        <v>206</v>
      </c>
      <c r="AJ242" s="260" t="s">
        <v>206</v>
      </c>
      <c r="AK242" s="260" t="s">
        <v>206</v>
      </c>
      <c r="AL242" s="260" t="s">
        <v>206</v>
      </c>
      <c r="AM242" s="260" t="s">
        <v>206</v>
      </c>
      <c r="AN242" s="260" t="s">
        <v>206</v>
      </c>
      <c r="AO242" s="260" t="s">
        <v>206</v>
      </c>
      <c r="AP242" s="260" t="s">
        <v>206</v>
      </c>
      <c r="AQ242" s="260"/>
      <c r="AR242" t="e">
        <v>#N/A</v>
      </c>
      <c r="AS242">
        <v>4</v>
      </c>
    </row>
    <row r="243" spans="1:45" ht="18.75" hidden="1" x14ac:dyDescent="0.45">
      <c r="A243" s="252">
        <v>210941</v>
      </c>
      <c r="B243" s="249" t="e">
        <v>#N/A</v>
      </c>
      <c r="C243" t="s">
        <v>849</v>
      </c>
      <c r="D243" t="s">
        <v>849</v>
      </c>
      <c r="E243" t="s">
        <v>849</v>
      </c>
      <c r="F243" t="s">
        <v>849</v>
      </c>
      <c r="G243" t="s">
        <v>849</v>
      </c>
      <c r="H243" t="s">
        <v>849</v>
      </c>
      <c r="I243" t="s">
        <v>849</v>
      </c>
      <c r="J243" t="s">
        <v>849</v>
      </c>
      <c r="K243" t="s">
        <v>849</v>
      </c>
      <c r="L243" t="s">
        <v>849</v>
      </c>
      <c r="M243" s="250" t="s">
        <v>849</v>
      </c>
      <c r="N243" t="s">
        <v>849</v>
      </c>
      <c r="O243" t="s">
        <v>849</v>
      </c>
      <c r="P243" t="s">
        <v>849</v>
      </c>
      <c r="Q243" t="s">
        <v>849</v>
      </c>
      <c r="R243" t="s">
        <v>849</v>
      </c>
      <c r="S243" t="s">
        <v>849</v>
      </c>
      <c r="T243" t="s">
        <v>849</v>
      </c>
      <c r="U243" t="s">
        <v>849</v>
      </c>
      <c r="V243" t="s">
        <v>849</v>
      </c>
      <c r="W243" t="s">
        <v>849</v>
      </c>
      <c r="X243" s="250" t="s">
        <v>849</v>
      </c>
      <c r="Y243" t="s">
        <v>849</v>
      </c>
      <c r="Z243" t="s">
        <v>849</v>
      </c>
      <c r="AA243" t="s">
        <v>849</v>
      </c>
      <c r="AB243" t="s">
        <v>849</v>
      </c>
      <c r="AC243" t="s">
        <v>849</v>
      </c>
      <c r="AD243" t="s">
        <v>849</v>
      </c>
      <c r="AE243" t="s">
        <v>849</v>
      </c>
      <c r="AF243" t="s">
        <v>849</v>
      </c>
      <c r="AG243" t="s">
        <v>849</v>
      </c>
      <c r="AH243" t="s">
        <v>849</v>
      </c>
      <c r="AI243" t="s">
        <v>849</v>
      </c>
      <c r="AJ243" t="s">
        <v>849</v>
      </c>
      <c r="AK243" t="s">
        <v>849</v>
      </c>
      <c r="AL243" t="s">
        <v>849</v>
      </c>
      <c r="AM243" t="s">
        <v>849</v>
      </c>
      <c r="AN243" t="s">
        <v>849</v>
      </c>
      <c r="AO243" t="s">
        <v>849</v>
      </c>
      <c r="AP243" t="s">
        <v>849</v>
      </c>
      <c r="AQ243"/>
      <c r="AR243" t="e">
        <v>#N/A</v>
      </c>
      <c r="AS243" t="e">
        <v>#N/A</v>
      </c>
    </row>
    <row r="244" spans="1:45" ht="18.75" hidden="1" x14ac:dyDescent="0.45">
      <c r="A244" s="252">
        <v>210949</v>
      </c>
      <c r="B244" s="249" t="s">
        <v>456</v>
      </c>
      <c r="C244" t="s">
        <v>205</v>
      </c>
      <c r="D244" t="s">
        <v>207</v>
      </c>
      <c r="E244" t="s">
        <v>207</v>
      </c>
      <c r="F244" t="s">
        <v>205</v>
      </c>
      <c r="G244" t="s">
        <v>205</v>
      </c>
      <c r="H244" t="s">
        <v>205</v>
      </c>
      <c r="I244" t="s">
        <v>207</v>
      </c>
      <c r="J244" t="s">
        <v>205</v>
      </c>
      <c r="K244" t="s">
        <v>207</v>
      </c>
      <c r="L244" t="s">
        <v>207</v>
      </c>
      <c r="M244" s="250" t="s">
        <v>207</v>
      </c>
      <c r="N244" t="s">
        <v>205</v>
      </c>
      <c r="O244" t="s">
        <v>207</v>
      </c>
      <c r="P244" t="s">
        <v>205</v>
      </c>
      <c r="Q244" t="s">
        <v>205</v>
      </c>
      <c r="R244" t="s">
        <v>205</v>
      </c>
      <c r="S244" t="s">
        <v>205</v>
      </c>
      <c r="T244" t="s">
        <v>207</v>
      </c>
      <c r="U244" t="s">
        <v>207</v>
      </c>
      <c r="V244" t="s">
        <v>207</v>
      </c>
      <c r="W244" t="s">
        <v>205</v>
      </c>
      <c r="X244" s="250" t="s">
        <v>205</v>
      </c>
      <c r="Y244" t="s">
        <v>205</v>
      </c>
      <c r="Z244" t="s">
        <v>207</v>
      </c>
      <c r="AA244" t="s">
        <v>205</v>
      </c>
      <c r="AB244" t="s">
        <v>207</v>
      </c>
      <c r="AC244" t="s">
        <v>207</v>
      </c>
      <c r="AD244" t="s">
        <v>206</v>
      </c>
      <c r="AE244" t="s">
        <v>206</v>
      </c>
      <c r="AF244" t="s">
        <v>206</v>
      </c>
      <c r="AG244" t="s">
        <v>344</v>
      </c>
      <c r="AH244" t="s">
        <v>344</v>
      </c>
      <c r="AI244" t="s">
        <v>344</v>
      </c>
      <c r="AJ244" t="s">
        <v>344</v>
      </c>
      <c r="AK244" t="s">
        <v>344</v>
      </c>
      <c r="AL244" t="s">
        <v>344</v>
      </c>
      <c r="AM244" t="s">
        <v>344</v>
      </c>
      <c r="AN244" t="s">
        <v>344</v>
      </c>
      <c r="AO244" t="s">
        <v>344</v>
      </c>
      <c r="AP244" t="s">
        <v>344</v>
      </c>
      <c r="AQ244"/>
      <c r="AR244">
        <v>0</v>
      </c>
      <c r="AS244">
        <v>2</v>
      </c>
    </row>
    <row r="245" spans="1:45" ht="18.75" x14ac:dyDescent="0.45">
      <c r="A245" s="248">
        <v>210956</v>
      </c>
      <c r="B245" s="249" t="s">
        <v>61</v>
      </c>
      <c r="C245" t="s">
        <v>205</v>
      </c>
      <c r="D245" t="s">
        <v>207</v>
      </c>
      <c r="E245" t="s">
        <v>205</v>
      </c>
      <c r="F245" t="s">
        <v>205</v>
      </c>
      <c r="G245" t="s">
        <v>205</v>
      </c>
      <c r="H245" t="s">
        <v>207</v>
      </c>
      <c r="I245" t="s">
        <v>207</v>
      </c>
      <c r="J245" t="s">
        <v>205</v>
      </c>
      <c r="K245" t="s">
        <v>207</v>
      </c>
      <c r="L245" t="s">
        <v>207</v>
      </c>
      <c r="M245" s="250" t="s">
        <v>207</v>
      </c>
      <c r="N245" t="s">
        <v>207</v>
      </c>
      <c r="O245" t="s">
        <v>207</v>
      </c>
      <c r="P245" t="s">
        <v>207</v>
      </c>
      <c r="Q245" t="s">
        <v>207</v>
      </c>
      <c r="R245" t="s">
        <v>205</v>
      </c>
      <c r="S245" t="s">
        <v>205</v>
      </c>
      <c r="T245" t="s">
        <v>205</v>
      </c>
      <c r="U245" t="s">
        <v>205</v>
      </c>
      <c r="V245" t="s">
        <v>207</v>
      </c>
      <c r="W245" t="s">
        <v>207</v>
      </c>
      <c r="X245" s="250" t="s">
        <v>205</v>
      </c>
      <c r="Y245" t="s">
        <v>207</v>
      </c>
      <c r="Z245" t="s">
        <v>207</v>
      </c>
      <c r="AA245" t="s">
        <v>205</v>
      </c>
      <c r="AB245" t="s">
        <v>207</v>
      </c>
      <c r="AC245" t="s">
        <v>207</v>
      </c>
      <c r="AD245" t="s">
        <v>207</v>
      </c>
      <c r="AE245" t="s">
        <v>206</v>
      </c>
      <c r="AF245" t="s">
        <v>207</v>
      </c>
      <c r="AG245" t="s">
        <v>207</v>
      </c>
      <c r="AH245" t="s">
        <v>207</v>
      </c>
      <c r="AI245" t="s">
        <v>207</v>
      </c>
      <c r="AJ245" t="s">
        <v>207</v>
      </c>
      <c r="AK245" t="s">
        <v>205</v>
      </c>
      <c r="AL245" t="s">
        <v>206</v>
      </c>
      <c r="AM245" t="s">
        <v>206</v>
      </c>
      <c r="AN245" t="s">
        <v>206</v>
      </c>
      <c r="AO245" t="s">
        <v>206</v>
      </c>
      <c r="AP245" t="s">
        <v>206</v>
      </c>
      <c r="AQ245"/>
      <c r="AR245">
        <v>0</v>
      </c>
      <c r="AS245">
        <v>3</v>
      </c>
    </row>
    <row r="246" spans="1:45" ht="18.75" hidden="1" x14ac:dyDescent="0.45">
      <c r="A246" s="252">
        <v>210980</v>
      </c>
      <c r="B246" s="249" t="s">
        <v>456</v>
      </c>
      <c r="C246" t="s">
        <v>205</v>
      </c>
      <c r="D246" t="s">
        <v>205</v>
      </c>
      <c r="E246" t="s">
        <v>205</v>
      </c>
      <c r="F246" t="s">
        <v>205</v>
      </c>
      <c r="G246" t="s">
        <v>205</v>
      </c>
      <c r="H246" t="s">
        <v>207</v>
      </c>
      <c r="I246" t="s">
        <v>205</v>
      </c>
      <c r="J246" t="s">
        <v>205</v>
      </c>
      <c r="K246" t="s">
        <v>205</v>
      </c>
      <c r="L246" t="s">
        <v>205</v>
      </c>
      <c r="M246" s="250" t="s">
        <v>205</v>
      </c>
      <c r="N246" t="s">
        <v>205</v>
      </c>
      <c r="O246" t="s">
        <v>207</v>
      </c>
      <c r="P246" t="s">
        <v>207</v>
      </c>
      <c r="Q246" t="s">
        <v>205</v>
      </c>
      <c r="R246" t="s">
        <v>206</v>
      </c>
      <c r="S246" t="s">
        <v>205</v>
      </c>
      <c r="T246" t="s">
        <v>207</v>
      </c>
      <c r="U246" t="s">
        <v>207</v>
      </c>
      <c r="V246" t="s">
        <v>205</v>
      </c>
      <c r="W246" t="s">
        <v>205</v>
      </c>
      <c r="X246" s="250" t="s">
        <v>205</v>
      </c>
      <c r="Y246" t="s">
        <v>206</v>
      </c>
      <c r="Z246" t="s">
        <v>206</v>
      </c>
      <c r="AA246" t="s">
        <v>205</v>
      </c>
      <c r="AB246" t="s">
        <v>207</v>
      </c>
      <c r="AC246" t="s">
        <v>206</v>
      </c>
      <c r="AD246" t="s">
        <v>207</v>
      </c>
      <c r="AE246" t="s">
        <v>206</v>
      </c>
      <c r="AF246" t="s">
        <v>206</v>
      </c>
      <c r="AG246" t="s">
        <v>344</v>
      </c>
      <c r="AH246" t="s">
        <v>344</v>
      </c>
      <c r="AI246" t="s">
        <v>344</v>
      </c>
      <c r="AJ246" t="s">
        <v>344</v>
      </c>
      <c r="AK246" t="s">
        <v>344</v>
      </c>
      <c r="AL246" t="s">
        <v>344</v>
      </c>
      <c r="AM246" t="s">
        <v>344</v>
      </c>
      <c r="AN246" t="s">
        <v>344</v>
      </c>
      <c r="AO246" t="s">
        <v>344</v>
      </c>
      <c r="AP246" t="s">
        <v>344</v>
      </c>
      <c r="AQ246"/>
      <c r="AR246">
        <v>0</v>
      </c>
      <c r="AS246">
        <v>2</v>
      </c>
    </row>
    <row r="247" spans="1:45" ht="18.75" x14ac:dyDescent="0.45">
      <c r="A247" s="248">
        <v>210987</v>
      </c>
      <c r="B247" s="249" t="s">
        <v>61</v>
      </c>
      <c r="C247" t="s">
        <v>205</v>
      </c>
      <c r="D247" t="s">
        <v>207</v>
      </c>
      <c r="E247" t="s">
        <v>205</v>
      </c>
      <c r="F247" t="s">
        <v>205</v>
      </c>
      <c r="G247" t="s">
        <v>207</v>
      </c>
      <c r="H247" t="s">
        <v>205</v>
      </c>
      <c r="I247" t="s">
        <v>205</v>
      </c>
      <c r="J247" t="s">
        <v>205</v>
      </c>
      <c r="K247" t="s">
        <v>205</v>
      </c>
      <c r="L247" t="s">
        <v>207</v>
      </c>
      <c r="M247" s="250" t="s">
        <v>205</v>
      </c>
      <c r="N247" t="s">
        <v>205</v>
      </c>
      <c r="O247" t="s">
        <v>205</v>
      </c>
      <c r="P247" t="s">
        <v>205</v>
      </c>
      <c r="Q247" t="s">
        <v>205</v>
      </c>
      <c r="R247" t="s">
        <v>205</v>
      </c>
      <c r="S247" t="s">
        <v>205</v>
      </c>
      <c r="T247" t="s">
        <v>207</v>
      </c>
      <c r="U247" t="s">
        <v>207</v>
      </c>
      <c r="V247" t="s">
        <v>205</v>
      </c>
      <c r="W247" t="s">
        <v>207</v>
      </c>
      <c r="X247" s="250" t="s">
        <v>207</v>
      </c>
      <c r="Y247" t="s">
        <v>205</v>
      </c>
      <c r="Z247" t="s">
        <v>205</v>
      </c>
      <c r="AA247" t="s">
        <v>205</v>
      </c>
      <c r="AB247" t="s">
        <v>205</v>
      </c>
      <c r="AC247" t="s">
        <v>207</v>
      </c>
      <c r="AD247" t="s">
        <v>205</v>
      </c>
      <c r="AE247" t="s">
        <v>205</v>
      </c>
      <c r="AF247" t="s">
        <v>205</v>
      </c>
      <c r="AG247" t="s">
        <v>206</v>
      </c>
      <c r="AH247" t="s">
        <v>206</v>
      </c>
      <c r="AI247" t="s">
        <v>206</v>
      </c>
      <c r="AJ247" t="s">
        <v>206</v>
      </c>
      <c r="AK247" t="s">
        <v>206</v>
      </c>
      <c r="AL247" t="s">
        <v>206</v>
      </c>
      <c r="AM247" t="s">
        <v>206</v>
      </c>
      <c r="AN247" t="s">
        <v>206</v>
      </c>
      <c r="AO247" t="s">
        <v>206</v>
      </c>
      <c r="AP247" t="s">
        <v>206</v>
      </c>
      <c r="AQ247"/>
      <c r="AR247">
        <v>0</v>
      </c>
      <c r="AS247">
        <v>5</v>
      </c>
    </row>
    <row r="248" spans="1:45" ht="18.75" x14ac:dyDescent="0.45">
      <c r="A248" s="248">
        <v>210993</v>
      </c>
      <c r="B248" s="249" t="s">
        <v>61</v>
      </c>
      <c r="C248" t="s">
        <v>207</v>
      </c>
      <c r="D248" t="s">
        <v>207</v>
      </c>
      <c r="E248" t="s">
        <v>205</v>
      </c>
      <c r="F248" t="s">
        <v>205</v>
      </c>
      <c r="G248" t="s">
        <v>205</v>
      </c>
      <c r="H248" t="s">
        <v>205</v>
      </c>
      <c r="I248" t="s">
        <v>205</v>
      </c>
      <c r="J248" t="s">
        <v>205</v>
      </c>
      <c r="K248" t="s">
        <v>207</v>
      </c>
      <c r="L248" t="s">
        <v>205</v>
      </c>
      <c r="M248" s="250" t="s">
        <v>205</v>
      </c>
      <c r="N248" t="s">
        <v>205</v>
      </c>
      <c r="O248" t="s">
        <v>207</v>
      </c>
      <c r="P248" t="s">
        <v>207</v>
      </c>
      <c r="Q248" t="s">
        <v>207</v>
      </c>
      <c r="R248" t="s">
        <v>207</v>
      </c>
      <c r="S248" t="s">
        <v>207</v>
      </c>
      <c r="T248" t="s">
        <v>207</v>
      </c>
      <c r="U248" t="s">
        <v>207</v>
      </c>
      <c r="V248" t="s">
        <v>205</v>
      </c>
      <c r="W248" t="s">
        <v>205</v>
      </c>
      <c r="X248" s="250" t="s">
        <v>205</v>
      </c>
      <c r="Y248" t="s">
        <v>205</v>
      </c>
      <c r="Z248" t="s">
        <v>207</v>
      </c>
      <c r="AA248" t="s">
        <v>205</v>
      </c>
      <c r="AB248" t="s">
        <v>207</v>
      </c>
      <c r="AC248" t="s">
        <v>207</v>
      </c>
      <c r="AD248" t="s">
        <v>207</v>
      </c>
      <c r="AE248" t="s">
        <v>205</v>
      </c>
      <c r="AF248" t="s">
        <v>205</v>
      </c>
      <c r="AG248" t="s">
        <v>207</v>
      </c>
      <c r="AH248" t="s">
        <v>207</v>
      </c>
      <c r="AI248" t="s">
        <v>205</v>
      </c>
      <c r="AJ248" t="s">
        <v>207</v>
      </c>
      <c r="AK248" t="s">
        <v>205</v>
      </c>
      <c r="AL248" t="s">
        <v>205</v>
      </c>
      <c r="AM248" t="s">
        <v>205</v>
      </c>
      <c r="AN248" t="s">
        <v>205</v>
      </c>
      <c r="AO248" t="s">
        <v>205</v>
      </c>
      <c r="AP248" t="s">
        <v>205</v>
      </c>
      <c r="AQ248"/>
      <c r="AR248">
        <v>0</v>
      </c>
      <c r="AS248">
        <v>3</v>
      </c>
    </row>
    <row r="249" spans="1:45" ht="18.75" hidden="1" x14ac:dyDescent="0.45">
      <c r="A249" s="248">
        <v>211000</v>
      </c>
      <c r="B249" s="249" t="s">
        <v>458</v>
      </c>
      <c r="C249" t="s">
        <v>205</v>
      </c>
      <c r="D249" t="s">
        <v>205</v>
      </c>
      <c r="E249" t="s">
        <v>207</v>
      </c>
      <c r="F249" t="s">
        <v>205</v>
      </c>
      <c r="G249" t="s">
        <v>205</v>
      </c>
      <c r="H249" t="s">
        <v>205</v>
      </c>
      <c r="I249" t="s">
        <v>207</v>
      </c>
      <c r="J249" t="s">
        <v>205</v>
      </c>
      <c r="K249" t="s">
        <v>205</v>
      </c>
      <c r="L249" t="s">
        <v>205</v>
      </c>
      <c r="M249" s="250" t="s">
        <v>207</v>
      </c>
      <c r="N249" t="s">
        <v>207</v>
      </c>
      <c r="O249" t="s">
        <v>205</v>
      </c>
      <c r="P249" t="s">
        <v>205</v>
      </c>
      <c r="Q249" t="s">
        <v>205</v>
      </c>
      <c r="R249" t="s">
        <v>207</v>
      </c>
      <c r="S249" t="s">
        <v>207</v>
      </c>
      <c r="T249" t="s">
        <v>205</v>
      </c>
      <c r="U249" t="s">
        <v>205</v>
      </c>
      <c r="V249" t="s">
        <v>207</v>
      </c>
      <c r="W249" t="s">
        <v>344</v>
      </c>
      <c r="X249" s="250" t="s">
        <v>344</v>
      </c>
      <c r="Y249" t="s">
        <v>344</v>
      </c>
      <c r="Z249" t="s">
        <v>344</v>
      </c>
      <c r="AA249" t="s">
        <v>344</v>
      </c>
      <c r="AB249" t="s">
        <v>344</v>
      </c>
      <c r="AC249" t="s">
        <v>344</v>
      </c>
      <c r="AD249" t="s">
        <v>344</v>
      </c>
      <c r="AE249" t="s">
        <v>344</v>
      </c>
      <c r="AF249" t="s">
        <v>344</v>
      </c>
      <c r="AG249" t="s">
        <v>344</v>
      </c>
      <c r="AH249" t="s">
        <v>344</v>
      </c>
      <c r="AI249" t="s">
        <v>344</v>
      </c>
      <c r="AJ249" t="s">
        <v>344</v>
      </c>
      <c r="AK249" t="s">
        <v>344</v>
      </c>
      <c r="AL249" t="s">
        <v>344</v>
      </c>
      <c r="AM249" t="s">
        <v>344</v>
      </c>
      <c r="AN249" t="s">
        <v>344</v>
      </c>
      <c r="AO249" t="s">
        <v>344</v>
      </c>
      <c r="AP249" t="s">
        <v>344</v>
      </c>
      <c r="AQ249"/>
      <c r="AR249">
        <v>0</v>
      </c>
      <c r="AS249">
        <v>2</v>
      </c>
    </row>
    <row r="250" spans="1:45" ht="18.75" hidden="1" x14ac:dyDescent="0.45">
      <c r="A250" s="252">
        <v>211006</v>
      </c>
      <c r="B250" s="249" t="s">
        <v>458</v>
      </c>
      <c r="C250" t="s">
        <v>205</v>
      </c>
      <c r="D250" t="s">
        <v>205</v>
      </c>
      <c r="E250" t="s">
        <v>205</v>
      </c>
      <c r="F250" t="s">
        <v>205</v>
      </c>
      <c r="G250" t="s">
        <v>205</v>
      </c>
      <c r="H250" t="s">
        <v>207</v>
      </c>
      <c r="I250" t="s">
        <v>205</v>
      </c>
      <c r="J250" t="s">
        <v>205</v>
      </c>
      <c r="K250" t="s">
        <v>205</v>
      </c>
      <c r="L250" t="s">
        <v>205</v>
      </c>
      <c r="M250" s="250" t="s">
        <v>205</v>
      </c>
      <c r="N250" t="s">
        <v>205</v>
      </c>
      <c r="O250" t="s">
        <v>205</v>
      </c>
      <c r="P250" t="s">
        <v>207</v>
      </c>
      <c r="Q250" t="s">
        <v>206</v>
      </c>
      <c r="R250" t="s">
        <v>205</v>
      </c>
      <c r="S250" t="s">
        <v>206</v>
      </c>
      <c r="T250" t="s">
        <v>205</v>
      </c>
      <c r="U250" t="s">
        <v>207</v>
      </c>
      <c r="V250" t="s">
        <v>205</v>
      </c>
      <c r="W250" t="s">
        <v>344</v>
      </c>
      <c r="X250" s="250" t="s">
        <v>344</v>
      </c>
      <c r="Y250" t="s">
        <v>344</v>
      </c>
      <c r="Z250" t="s">
        <v>344</v>
      </c>
      <c r="AA250" t="s">
        <v>344</v>
      </c>
      <c r="AB250" t="s">
        <v>344</v>
      </c>
      <c r="AC250" t="s">
        <v>344</v>
      </c>
      <c r="AD250" t="s">
        <v>344</v>
      </c>
      <c r="AE250" t="s">
        <v>344</v>
      </c>
      <c r="AF250" t="s">
        <v>344</v>
      </c>
      <c r="AG250" t="s">
        <v>344</v>
      </c>
      <c r="AH250" t="s">
        <v>344</v>
      </c>
      <c r="AI250" t="s">
        <v>344</v>
      </c>
      <c r="AJ250" t="s">
        <v>344</v>
      </c>
      <c r="AK250" t="s">
        <v>344</v>
      </c>
      <c r="AL250" t="s">
        <v>344</v>
      </c>
      <c r="AM250" t="s">
        <v>344</v>
      </c>
      <c r="AN250" t="s">
        <v>344</v>
      </c>
      <c r="AO250" t="s">
        <v>344</v>
      </c>
      <c r="AP250" t="s">
        <v>344</v>
      </c>
      <c r="AQ250"/>
      <c r="AR250">
        <v>0</v>
      </c>
      <c r="AS250">
        <v>2</v>
      </c>
    </row>
    <row r="251" spans="1:45" ht="18.75" hidden="1" x14ac:dyDescent="0.45">
      <c r="A251" s="248">
        <v>211008</v>
      </c>
      <c r="B251" s="249" t="s">
        <v>456</v>
      </c>
      <c r="C251" t="s">
        <v>849</v>
      </c>
      <c r="D251" t="s">
        <v>849</v>
      </c>
      <c r="E251" t="s">
        <v>849</v>
      </c>
      <c r="F251" t="s">
        <v>849</v>
      </c>
      <c r="G251" t="s">
        <v>849</v>
      </c>
      <c r="H251" t="s">
        <v>849</v>
      </c>
      <c r="I251" t="s">
        <v>849</v>
      </c>
      <c r="J251" t="s">
        <v>849</v>
      </c>
      <c r="K251" t="s">
        <v>849</v>
      </c>
      <c r="L251" t="s">
        <v>849</v>
      </c>
      <c r="M251" s="250" t="s">
        <v>849</v>
      </c>
      <c r="N251" t="s">
        <v>849</v>
      </c>
      <c r="O251" t="s">
        <v>849</v>
      </c>
      <c r="P251" t="s">
        <v>849</v>
      </c>
      <c r="Q251" t="s">
        <v>849</v>
      </c>
      <c r="R251" t="s">
        <v>849</v>
      </c>
      <c r="S251" t="s">
        <v>849</v>
      </c>
      <c r="T251" t="s">
        <v>849</v>
      </c>
      <c r="U251" t="s">
        <v>849</v>
      </c>
      <c r="V251" t="s">
        <v>849</v>
      </c>
      <c r="W251" t="s">
        <v>849</v>
      </c>
      <c r="X251" s="250" t="s">
        <v>849</v>
      </c>
      <c r="Y251" t="s">
        <v>849</v>
      </c>
      <c r="Z251" t="s">
        <v>849</v>
      </c>
      <c r="AA251" t="s">
        <v>849</v>
      </c>
      <c r="AB251" t="s">
        <v>849</v>
      </c>
      <c r="AC251" t="s">
        <v>849</v>
      </c>
      <c r="AD251" t="s">
        <v>849</v>
      </c>
      <c r="AE251" t="s">
        <v>849</v>
      </c>
      <c r="AF251" t="s">
        <v>849</v>
      </c>
      <c r="AG251" t="s">
        <v>344</v>
      </c>
      <c r="AH251" t="s">
        <v>344</v>
      </c>
      <c r="AI251" t="s">
        <v>344</v>
      </c>
      <c r="AJ251" t="s">
        <v>344</v>
      </c>
      <c r="AK251" t="s">
        <v>344</v>
      </c>
      <c r="AL251" t="s">
        <v>344</v>
      </c>
      <c r="AM251" t="s">
        <v>344</v>
      </c>
      <c r="AN251" t="s">
        <v>344</v>
      </c>
      <c r="AO251" t="s">
        <v>344</v>
      </c>
      <c r="AP251" t="s">
        <v>344</v>
      </c>
      <c r="AQ251"/>
      <c r="AR251" t="s">
        <v>2161</v>
      </c>
      <c r="AS251" t="s">
        <v>2165</v>
      </c>
    </row>
    <row r="252" spans="1:45" ht="15" hidden="1" x14ac:dyDescent="0.25">
      <c r="A252" s="258">
        <v>211014</v>
      </c>
      <c r="B252" s="259" t="s">
        <v>458</v>
      </c>
      <c r="C252" s="260" t="s">
        <v>849</v>
      </c>
      <c r="D252" s="260" t="s">
        <v>849</v>
      </c>
      <c r="E252" s="260" t="s">
        <v>849</v>
      </c>
      <c r="F252" s="260" t="s">
        <v>849</v>
      </c>
      <c r="G252" s="260" t="s">
        <v>849</v>
      </c>
      <c r="H252" s="260" t="s">
        <v>849</v>
      </c>
      <c r="I252" s="260" t="s">
        <v>849</v>
      </c>
      <c r="J252" s="260" t="s">
        <v>849</v>
      </c>
      <c r="K252" s="260" t="s">
        <v>849</v>
      </c>
      <c r="L252" s="260" t="s">
        <v>849</v>
      </c>
      <c r="M252" s="260" t="s">
        <v>849</v>
      </c>
      <c r="N252" s="260" t="s">
        <v>849</v>
      </c>
      <c r="O252" s="260" t="s">
        <v>849</v>
      </c>
      <c r="P252" s="260" t="s">
        <v>849</v>
      </c>
      <c r="Q252" s="260" t="s">
        <v>849</v>
      </c>
      <c r="R252" s="260" t="s">
        <v>849</v>
      </c>
      <c r="S252" s="260" t="s">
        <v>849</v>
      </c>
      <c r="T252" s="260" t="s">
        <v>849</v>
      </c>
      <c r="U252" s="260" t="s">
        <v>849</v>
      </c>
      <c r="V252" s="260" t="s">
        <v>849</v>
      </c>
      <c r="W252" s="260" t="s">
        <v>344</v>
      </c>
      <c r="X252" s="260" t="s">
        <v>344</v>
      </c>
      <c r="Y252" s="260" t="s">
        <v>344</v>
      </c>
      <c r="Z252" s="260" t="s">
        <v>344</v>
      </c>
      <c r="AA252" s="260" t="s">
        <v>344</v>
      </c>
      <c r="AB252" s="260" t="s">
        <v>344</v>
      </c>
      <c r="AC252" s="260" t="s">
        <v>344</v>
      </c>
      <c r="AD252" s="260" t="s">
        <v>344</v>
      </c>
      <c r="AE252" s="260" t="s">
        <v>344</v>
      </c>
      <c r="AF252" s="260" t="s">
        <v>344</v>
      </c>
      <c r="AG252" s="260" t="s">
        <v>344</v>
      </c>
      <c r="AH252" s="260" t="s">
        <v>344</v>
      </c>
      <c r="AI252" s="260" t="s">
        <v>344</v>
      </c>
      <c r="AJ252" s="260" t="s">
        <v>344</v>
      </c>
      <c r="AK252" s="260" t="s">
        <v>344</v>
      </c>
      <c r="AL252" s="260" t="s">
        <v>344</v>
      </c>
      <c r="AM252" s="260" t="s">
        <v>344</v>
      </c>
      <c r="AN252" s="260" t="s">
        <v>344</v>
      </c>
      <c r="AO252" s="260" t="s">
        <v>344</v>
      </c>
      <c r="AP252" s="260" t="s">
        <v>344</v>
      </c>
      <c r="AQ252" s="260"/>
      <c r="AR252" t="e">
        <v>#N/A</v>
      </c>
      <c r="AS252">
        <v>1</v>
      </c>
    </row>
    <row r="253" spans="1:45" ht="18.75" hidden="1" x14ac:dyDescent="0.45">
      <c r="A253" s="248">
        <v>211018</v>
      </c>
      <c r="B253" s="249" t="s">
        <v>609</v>
      </c>
      <c r="C253" t="s">
        <v>849</v>
      </c>
      <c r="D253" t="s">
        <v>849</v>
      </c>
      <c r="E253" t="s">
        <v>849</v>
      </c>
      <c r="F253" t="s">
        <v>849</v>
      </c>
      <c r="G253" t="s">
        <v>849</v>
      </c>
      <c r="H253" t="s">
        <v>849</v>
      </c>
      <c r="I253" t="s">
        <v>849</v>
      </c>
      <c r="J253" t="s">
        <v>849</v>
      </c>
      <c r="K253" t="s">
        <v>849</v>
      </c>
      <c r="L253" t="s">
        <v>849</v>
      </c>
      <c r="M253" s="250" t="s">
        <v>849</v>
      </c>
      <c r="N253" t="s">
        <v>849</v>
      </c>
      <c r="O253" t="s">
        <v>849</v>
      </c>
      <c r="P253" t="s">
        <v>849</v>
      </c>
      <c r="Q253" t="s">
        <v>849</v>
      </c>
      <c r="R253" t="s">
        <v>849</v>
      </c>
      <c r="S253" t="s">
        <v>849</v>
      </c>
      <c r="T253" t="s">
        <v>849</v>
      </c>
      <c r="U253" t="s">
        <v>849</v>
      </c>
      <c r="V253" t="s">
        <v>849</v>
      </c>
      <c r="W253" t="s">
        <v>849</v>
      </c>
      <c r="X253" s="250" t="s">
        <v>849</v>
      </c>
      <c r="Y253" t="s">
        <v>849</v>
      </c>
      <c r="Z253" t="s">
        <v>849</v>
      </c>
      <c r="AA253" t="s">
        <v>849</v>
      </c>
      <c r="AB253" t="s">
        <v>849</v>
      </c>
      <c r="AC253" t="s">
        <v>849</v>
      </c>
      <c r="AD253" t="s">
        <v>849</v>
      </c>
      <c r="AE253" t="s">
        <v>849</v>
      </c>
      <c r="AF253" t="s">
        <v>849</v>
      </c>
      <c r="AG253" t="s">
        <v>344</v>
      </c>
      <c r="AH253" t="s">
        <v>344</v>
      </c>
      <c r="AI253" t="s">
        <v>344</v>
      </c>
      <c r="AJ253" t="s">
        <v>344</v>
      </c>
      <c r="AK253" t="s">
        <v>344</v>
      </c>
      <c r="AL253" t="s">
        <v>344</v>
      </c>
      <c r="AM253" t="s">
        <v>344</v>
      </c>
      <c r="AN253" t="s">
        <v>344</v>
      </c>
      <c r="AO253" t="s">
        <v>344</v>
      </c>
      <c r="AP253" t="s">
        <v>344</v>
      </c>
      <c r="AQ253"/>
      <c r="AR253" t="s">
        <v>2166</v>
      </c>
      <c r="AS253" t="s">
        <v>2166</v>
      </c>
    </row>
    <row r="254" spans="1:45" ht="18.75" x14ac:dyDescent="0.45">
      <c r="A254" s="248">
        <v>211027</v>
      </c>
      <c r="B254" s="249" t="s">
        <v>61</v>
      </c>
      <c r="C254" t="s">
        <v>205</v>
      </c>
      <c r="D254" t="s">
        <v>207</v>
      </c>
      <c r="E254" t="s">
        <v>207</v>
      </c>
      <c r="F254" t="s">
        <v>205</v>
      </c>
      <c r="G254" t="s">
        <v>205</v>
      </c>
      <c r="H254" t="s">
        <v>207</v>
      </c>
      <c r="I254" t="s">
        <v>205</v>
      </c>
      <c r="J254" t="s">
        <v>207</v>
      </c>
      <c r="K254" t="s">
        <v>207</v>
      </c>
      <c r="L254" t="s">
        <v>207</v>
      </c>
      <c r="M254" s="250" t="s">
        <v>207</v>
      </c>
      <c r="N254" t="s">
        <v>207</v>
      </c>
      <c r="O254" t="s">
        <v>207</v>
      </c>
      <c r="P254" t="s">
        <v>207</v>
      </c>
      <c r="Q254" t="s">
        <v>207</v>
      </c>
      <c r="R254" t="s">
        <v>207</v>
      </c>
      <c r="S254" t="s">
        <v>207</v>
      </c>
      <c r="T254" t="s">
        <v>207</v>
      </c>
      <c r="U254" t="s">
        <v>207</v>
      </c>
      <c r="V254" t="s">
        <v>207</v>
      </c>
      <c r="W254" t="s">
        <v>205</v>
      </c>
      <c r="X254" s="250" t="s">
        <v>205</v>
      </c>
      <c r="Y254" t="s">
        <v>205</v>
      </c>
      <c r="Z254" t="s">
        <v>207</v>
      </c>
      <c r="AA254" t="s">
        <v>205</v>
      </c>
      <c r="AB254" t="s">
        <v>207</v>
      </c>
      <c r="AC254" t="s">
        <v>207</v>
      </c>
      <c r="AD254" t="s">
        <v>207</v>
      </c>
      <c r="AE254" t="s">
        <v>206</v>
      </c>
      <c r="AF254" t="s">
        <v>207</v>
      </c>
      <c r="AG254" t="s">
        <v>205</v>
      </c>
      <c r="AH254" t="s">
        <v>207</v>
      </c>
      <c r="AI254" t="s">
        <v>206</v>
      </c>
      <c r="AJ254" t="s">
        <v>205</v>
      </c>
      <c r="AK254" t="s">
        <v>206</v>
      </c>
      <c r="AL254" t="s">
        <v>207</v>
      </c>
      <c r="AM254" t="s">
        <v>206</v>
      </c>
      <c r="AN254" t="s">
        <v>206</v>
      </c>
      <c r="AO254" t="s">
        <v>206</v>
      </c>
      <c r="AP254" t="s">
        <v>206</v>
      </c>
      <c r="AQ254"/>
      <c r="AR254">
        <v>0</v>
      </c>
      <c r="AS254">
        <v>4</v>
      </c>
    </row>
    <row r="255" spans="1:45" ht="18.75" x14ac:dyDescent="0.45">
      <c r="A255" s="248">
        <v>211038</v>
      </c>
      <c r="B255" s="249" t="s">
        <v>61</v>
      </c>
      <c r="C255" t="s">
        <v>205</v>
      </c>
      <c r="D255" t="s">
        <v>207</v>
      </c>
      <c r="E255" t="s">
        <v>205</v>
      </c>
      <c r="F255" t="s">
        <v>207</v>
      </c>
      <c r="G255" t="s">
        <v>205</v>
      </c>
      <c r="H255" t="s">
        <v>205</v>
      </c>
      <c r="I255" t="s">
        <v>207</v>
      </c>
      <c r="J255" t="s">
        <v>205</v>
      </c>
      <c r="K255" t="s">
        <v>205</v>
      </c>
      <c r="L255" t="s">
        <v>207</v>
      </c>
      <c r="M255" s="250" t="s">
        <v>207</v>
      </c>
      <c r="N255" t="s">
        <v>207</v>
      </c>
      <c r="O255" t="s">
        <v>207</v>
      </c>
      <c r="P255" t="s">
        <v>206</v>
      </c>
      <c r="Q255" t="s">
        <v>207</v>
      </c>
      <c r="R255" t="s">
        <v>207</v>
      </c>
      <c r="S255" t="s">
        <v>205</v>
      </c>
      <c r="T255" t="s">
        <v>205</v>
      </c>
      <c r="U255" t="s">
        <v>205</v>
      </c>
      <c r="V255" t="s">
        <v>205</v>
      </c>
      <c r="W255" t="s">
        <v>207</v>
      </c>
      <c r="X255" s="250" t="s">
        <v>207</v>
      </c>
      <c r="Y255" t="s">
        <v>205</v>
      </c>
      <c r="Z255" t="s">
        <v>205</v>
      </c>
      <c r="AA255" t="s">
        <v>205</v>
      </c>
      <c r="AB255" t="s">
        <v>207</v>
      </c>
      <c r="AC255" t="s">
        <v>207</v>
      </c>
      <c r="AD255" t="s">
        <v>207</v>
      </c>
      <c r="AE255" t="s">
        <v>205</v>
      </c>
      <c r="AF255" t="s">
        <v>205</v>
      </c>
      <c r="AG255" t="s">
        <v>205</v>
      </c>
      <c r="AH255" t="s">
        <v>205</v>
      </c>
      <c r="AI255" t="s">
        <v>205</v>
      </c>
      <c r="AJ255" t="s">
        <v>205</v>
      </c>
      <c r="AK255" t="s">
        <v>205</v>
      </c>
      <c r="AL255" t="s">
        <v>207</v>
      </c>
      <c r="AM255" t="s">
        <v>207</v>
      </c>
      <c r="AN255" t="s">
        <v>207</v>
      </c>
      <c r="AO255" t="s">
        <v>205</v>
      </c>
      <c r="AP255" t="s">
        <v>207</v>
      </c>
      <c r="AQ255"/>
      <c r="AR255">
        <v>0</v>
      </c>
      <c r="AS255">
        <v>2</v>
      </c>
    </row>
    <row r="256" spans="1:45" ht="15" x14ac:dyDescent="0.25">
      <c r="A256" s="258">
        <v>211060</v>
      </c>
      <c r="B256" s="259" t="s">
        <v>61</v>
      </c>
      <c r="C256" s="260" t="s">
        <v>207</v>
      </c>
      <c r="D256" s="260" t="s">
        <v>207</v>
      </c>
      <c r="E256" s="260" t="s">
        <v>205</v>
      </c>
      <c r="F256" s="260" t="s">
        <v>207</v>
      </c>
      <c r="G256" s="260" t="s">
        <v>207</v>
      </c>
      <c r="H256" s="260" t="s">
        <v>207</v>
      </c>
      <c r="I256" s="260" t="s">
        <v>205</v>
      </c>
      <c r="J256" s="260" t="s">
        <v>207</v>
      </c>
      <c r="K256" s="260" t="s">
        <v>207</v>
      </c>
      <c r="L256" s="260" t="s">
        <v>207</v>
      </c>
      <c r="M256" s="260" t="s">
        <v>207</v>
      </c>
      <c r="N256" s="260" t="s">
        <v>207</v>
      </c>
      <c r="O256" s="260" t="s">
        <v>207</v>
      </c>
      <c r="P256" s="260" t="s">
        <v>206</v>
      </c>
      <c r="Q256" s="260" t="s">
        <v>207</v>
      </c>
      <c r="R256" s="260" t="s">
        <v>205</v>
      </c>
      <c r="S256" s="260" t="s">
        <v>207</v>
      </c>
      <c r="T256" s="260" t="s">
        <v>207</v>
      </c>
      <c r="U256" s="260" t="s">
        <v>207</v>
      </c>
      <c r="V256" s="260" t="s">
        <v>207</v>
      </c>
      <c r="W256" s="260" t="s">
        <v>205</v>
      </c>
      <c r="X256" s="260" t="s">
        <v>205</v>
      </c>
      <c r="Y256" s="260" t="s">
        <v>205</v>
      </c>
      <c r="Z256" s="260" t="s">
        <v>205</v>
      </c>
      <c r="AA256" s="260" t="s">
        <v>205</v>
      </c>
      <c r="AB256" s="260" t="s">
        <v>205</v>
      </c>
      <c r="AC256" s="260" t="s">
        <v>205</v>
      </c>
      <c r="AD256" s="260" t="s">
        <v>205</v>
      </c>
      <c r="AE256" s="260" t="s">
        <v>205</v>
      </c>
      <c r="AF256" s="260" t="s">
        <v>207</v>
      </c>
      <c r="AG256" s="260" t="s">
        <v>206</v>
      </c>
      <c r="AH256" s="260" t="s">
        <v>207</v>
      </c>
      <c r="AI256" s="260" t="s">
        <v>206</v>
      </c>
      <c r="AJ256" s="260" t="s">
        <v>206</v>
      </c>
      <c r="AK256" s="260" t="s">
        <v>207</v>
      </c>
      <c r="AL256" s="260" t="s">
        <v>206</v>
      </c>
      <c r="AM256" s="260" t="s">
        <v>206</v>
      </c>
      <c r="AN256" s="260" t="s">
        <v>206</v>
      </c>
      <c r="AO256" s="260" t="s">
        <v>206</v>
      </c>
      <c r="AP256" s="260" t="s">
        <v>206</v>
      </c>
      <c r="AQ256" s="260"/>
      <c r="AR256" t="e">
        <v>#N/A</v>
      </c>
      <c r="AS256">
        <v>1</v>
      </c>
    </row>
    <row r="257" spans="1:45" ht="15" hidden="1" x14ac:dyDescent="0.25">
      <c r="A257" s="258">
        <v>211091</v>
      </c>
      <c r="B257" s="259" t="s">
        <v>458</v>
      </c>
      <c r="C257" s="260" t="s">
        <v>849</v>
      </c>
      <c r="D257" s="260" t="s">
        <v>849</v>
      </c>
      <c r="E257" s="260" t="s">
        <v>849</v>
      </c>
      <c r="F257" s="260" t="s">
        <v>849</v>
      </c>
      <c r="G257" s="260" t="s">
        <v>849</v>
      </c>
      <c r="H257" s="260" t="s">
        <v>849</v>
      </c>
      <c r="I257" s="260" t="s">
        <v>849</v>
      </c>
      <c r="J257" s="260" t="s">
        <v>849</v>
      </c>
      <c r="K257" s="260" t="s">
        <v>849</v>
      </c>
      <c r="L257" s="260" t="s">
        <v>849</v>
      </c>
      <c r="M257" s="260" t="s">
        <v>849</v>
      </c>
      <c r="N257" s="260" t="s">
        <v>849</v>
      </c>
      <c r="O257" s="260" t="s">
        <v>849</v>
      </c>
      <c r="P257" s="260" t="s">
        <v>849</v>
      </c>
      <c r="Q257" s="260" t="s">
        <v>849</v>
      </c>
      <c r="R257" s="260" t="s">
        <v>849</v>
      </c>
      <c r="S257" s="260" t="s">
        <v>849</v>
      </c>
      <c r="T257" s="260" t="s">
        <v>849</v>
      </c>
      <c r="U257" s="260" t="s">
        <v>849</v>
      </c>
      <c r="V257" s="260" t="s">
        <v>849</v>
      </c>
      <c r="W257" s="260" t="s">
        <v>344</v>
      </c>
      <c r="X257" s="260" t="s">
        <v>344</v>
      </c>
      <c r="Y257" s="260" t="s">
        <v>344</v>
      </c>
      <c r="Z257" s="260" t="s">
        <v>344</v>
      </c>
      <c r="AA257" s="260" t="s">
        <v>344</v>
      </c>
      <c r="AB257" s="260" t="s">
        <v>344</v>
      </c>
      <c r="AC257" s="260" t="s">
        <v>344</v>
      </c>
      <c r="AD257" s="260" t="s">
        <v>344</v>
      </c>
      <c r="AE257" s="260" t="s">
        <v>344</v>
      </c>
      <c r="AF257" s="260" t="s">
        <v>344</v>
      </c>
      <c r="AG257" s="260" t="s">
        <v>344</v>
      </c>
      <c r="AH257" s="260" t="s">
        <v>344</v>
      </c>
      <c r="AI257" s="260" t="s">
        <v>344</v>
      </c>
      <c r="AJ257" s="260" t="s">
        <v>344</v>
      </c>
      <c r="AK257" s="260" t="s">
        <v>344</v>
      </c>
      <c r="AL257" s="260" t="s">
        <v>344</v>
      </c>
      <c r="AM257" s="260" t="s">
        <v>344</v>
      </c>
      <c r="AN257" s="260" t="s">
        <v>344</v>
      </c>
      <c r="AO257" s="260" t="s">
        <v>344</v>
      </c>
      <c r="AP257" s="260" t="s">
        <v>344</v>
      </c>
      <c r="AQ257" s="260"/>
      <c r="AR257" t="e">
        <v>#N/A</v>
      </c>
      <c r="AS257" t="s">
        <v>2181</v>
      </c>
    </row>
    <row r="258" spans="1:45" ht="15" hidden="1" x14ac:dyDescent="0.25">
      <c r="A258" s="258">
        <v>211092</v>
      </c>
      <c r="B258" s="259" t="s">
        <v>456</v>
      </c>
      <c r="C258" s="260" t="s">
        <v>849</v>
      </c>
      <c r="D258" s="260" t="s">
        <v>849</v>
      </c>
      <c r="E258" s="260" t="s">
        <v>849</v>
      </c>
      <c r="F258" s="260" t="s">
        <v>849</v>
      </c>
      <c r="G258" s="260" t="s">
        <v>849</v>
      </c>
      <c r="H258" s="260" t="s">
        <v>849</v>
      </c>
      <c r="I258" s="260" t="s">
        <v>849</v>
      </c>
      <c r="J258" s="260" t="s">
        <v>849</v>
      </c>
      <c r="K258" s="260" t="s">
        <v>849</v>
      </c>
      <c r="L258" s="260" t="s">
        <v>849</v>
      </c>
      <c r="M258" s="260" t="s">
        <v>849</v>
      </c>
      <c r="N258" s="260" t="s">
        <v>849</v>
      </c>
      <c r="O258" s="260" t="s">
        <v>849</v>
      </c>
      <c r="P258" s="260" t="s">
        <v>849</v>
      </c>
      <c r="Q258" s="260" t="s">
        <v>849</v>
      </c>
      <c r="R258" s="260" t="s">
        <v>849</v>
      </c>
      <c r="S258" s="260" t="s">
        <v>849</v>
      </c>
      <c r="T258" s="260" t="s">
        <v>849</v>
      </c>
      <c r="U258" s="260" t="s">
        <v>849</v>
      </c>
      <c r="V258" s="260" t="s">
        <v>849</v>
      </c>
      <c r="W258" s="260" t="s">
        <v>849</v>
      </c>
      <c r="X258" s="260" t="s">
        <v>849</v>
      </c>
      <c r="Y258" s="260" t="s">
        <v>849</v>
      </c>
      <c r="Z258" s="260" t="s">
        <v>849</v>
      </c>
      <c r="AA258" s="260" t="s">
        <v>849</v>
      </c>
      <c r="AB258" s="260" t="s">
        <v>849</v>
      </c>
      <c r="AC258" s="260" t="s">
        <v>849</v>
      </c>
      <c r="AD258" s="260" t="s">
        <v>849</v>
      </c>
      <c r="AE258" s="260" t="s">
        <v>849</v>
      </c>
      <c r="AF258" s="260" t="s">
        <v>849</v>
      </c>
      <c r="AG258" s="260" t="s">
        <v>344</v>
      </c>
      <c r="AH258" s="260" t="s">
        <v>344</v>
      </c>
      <c r="AI258" s="260" t="s">
        <v>344</v>
      </c>
      <c r="AJ258" s="260" t="s">
        <v>344</v>
      </c>
      <c r="AK258" s="260" t="s">
        <v>344</v>
      </c>
      <c r="AL258" s="260" t="s">
        <v>344</v>
      </c>
      <c r="AM258" s="260" t="s">
        <v>344</v>
      </c>
      <c r="AN258" s="260" t="s">
        <v>344</v>
      </c>
      <c r="AO258" s="260" t="s">
        <v>344</v>
      </c>
      <c r="AP258" s="260" t="s">
        <v>344</v>
      </c>
      <c r="AQ258" s="260"/>
      <c r="AR258" t="e">
        <v>#N/A</v>
      </c>
      <c r="AS258" t="s">
        <v>2181</v>
      </c>
    </row>
    <row r="259" spans="1:45" ht="15" hidden="1" x14ac:dyDescent="0.25">
      <c r="A259" s="258">
        <v>211094</v>
      </c>
      <c r="B259" s="259" t="s">
        <v>458</v>
      </c>
      <c r="C259" s="260" t="s">
        <v>207</v>
      </c>
      <c r="D259" s="260" t="s">
        <v>205</v>
      </c>
      <c r="E259" s="260" t="s">
        <v>205</v>
      </c>
      <c r="F259" s="260" t="s">
        <v>205</v>
      </c>
      <c r="G259" s="260" t="s">
        <v>207</v>
      </c>
      <c r="H259" s="260" t="s">
        <v>206</v>
      </c>
      <c r="I259" s="260" t="s">
        <v>205</v>
      </c>
      <c r="J259" s="260" t="s">
        <v>205</v>
      </c>
      <c r="K259" s="260" t="s">
        <v>207</v>
      </c>
      <c r="L259" s="260" t="s">
        <v>207</v>
      </c>
      <c r="M259" s="260" t="s">
        <v>206</v>
      </c>
      <c r="N259" s="260" t="s">
        <v>206</v>
      </c>
      <c r="O259" s="260" t="s">
        <v>206</v>
      </c>
      <c r="P259" s="260" t="s">
        <v>206</v>
      </c>
      <c r="Q259" s="260" t="s">
        <v>206</v>
      </c>
      <c r="R259" s="260" t="s">
        <v>206</v>
      </c>
      <c r="S259" s="260" t="s">
        <v>206</v>
      </c>
      <c r="T259" s="260" t="s">
        <v>206</v>
      </c>
      <c r="U259" s="260" t="s">
        <v>206</v>
      </c>
      <c r="V259" s="260" t="s">
        <v>206</v>
      </c>
      <c r="W259" s="260" t="s">
        <v>344</v>
      </c>
      <c r="X259" s="260" t="s">
        <v>344</v>
      </c>
      <c r="Y259" s="260" t="s">
        <v>344</v>
      </c>
      <c r="Z259" s="260" t="s">
        <v>344</v>
      </c>
      <c r="AA259" s="260" t="s">
        <v>344</v>
      </c>
      <c r="AB259" s="260" t="s">
        <v>344</v>
      </c>
      <c r="AC259" s="260" t="s">
        <v>344</v>
      </c>
      <c r="AD259" s="260" t="s">
        <v>344</v>
      </c>
      <c r="AE259" s="260" t="s">
        <v>344</v>
      </c>
      <c r="AF259" s="260" t="s">
        <v>344</v>
      </c>
      <c r="AG259" s="260" t="s">
        <v>344</v>
      </c>
      <c r="AH259" s="260" t="s">
        <v>344</v>
      </c>
      <c r="AI259" s="260" t="s">
        <v>344</v>
      </c>
      <c r="AJ259" s="260" t="s">
        <v>344</v>
      </c>
      <c r="AK259" s="260" t="s">
        <v>344</v>
      </c>
      <c r="AL259" s="260" t="s">
        <v>344</v>
      </c>
      <c r="AM259" s="260" t="s">
        <v>344</v>
      </c>
      <c r="AN259" s="260" t="s">
        <v>344</v>
      </c>
      <c r="AO259" s="260" t="s">
        <v>344</v>
      </c>
      <c r="AP259" s="260" t="s">
        <v>344</v>
      </c>
      <c r="AQ259" s="260"/>
      <c r="AR259" t="e">
        <v>#N/A</v>
      </c>
      <c r="AS259">
        <v>2</v>
      </c>
    </row>
    <row r="260" spans="1:45" ht="18.75" hidden="1" x14ac:dyDescent="0.45">
      <c r="A260" s="252">
        <v>211099</v>
      </c>
      <c r="B260" s="249" t="s">
        <v>457</v>
      </c>
      <c r="C260" t="s">
        <v>849</v>
      </c>
      <c r="D260" t="s">
        <v>849</v>
      </c>
      <c r="E260" t="s">
        <v>849</v>
      </c>
      <c r="F260" t="s">
        <v>849</v>
      </c>
      <c r="G260" t="s">
        <v>849</v>
      </c>
      <c r="H260" t="s">
        <v>849</v>
      </c>
      <c r="I260" t="s">
        <v>849</v>
      </c>
      <c r="J260" t="s">
        <v>849</v>
      </c>
      <c r="K260" t="s">
        <v>849</v>
      </c>
      <c r="L260" t="s">
        <v>849</v>
      </c>
      <c r="M260" s="250" t="s">
        <v>344</v>
      </c>
      <c r="N260" t="s">
        <v>344</v>
      </c>
      <c r="O260" t="s">
        <v>344</v>
      </c>
      <c r="P260" t="s">
        <v>344</v>
      </c>
      <c r="Q260" t="s">
        <v>344</v>
      </c>
      <c r="R260" t="s">
        <v>344</v>
      </c>
      <c r="S260" t="s">
        <v>344</v>
      </c>
      <c r="T260" t="s">
        <v>344</v>
      </c>
      <c r="U260" t="s">
        <v>344</v>
      </c>
      <c r="V260" t="s">
        <v>344</v>
      </c>
      <c r="W260" t="s">
        <v>344</v>
      </c>
      <c r="X260" s="250" t="s">
        <v>344</v>
      </c>
      <c r="Y260" t="s">
        <v>344</v>
      </c>
      <c r="Z260" t="s">
        <v>344</v>
      </c>
      <c r="AA260" t="s">
        <v>344</v>
      </c>
      <c r="AB260" t="s">
        <v>344</v>
      </c>
      <c r="AC260" t="s">
        <v>344</v>
      </c>
      <c r="AD260" t="s">
        <v>344</v>
      </c>
      <c r="AE260" t="s">
        <v>344</v>
      </c>
      <c r="AF260" t="s">
        <v>344</v>
      </c>
      <c r="AG260" t="s">
        <v>344</v>
      </c>
      <c r="AH260" t="s">
        <v>344</v>
      </c>
      <c r="AI260" t="s">
        <v>344</v>
      </c>
      <c r="AJ260" t="s">
        <v>344</v>
      </c>
      <c r="AK260" t="s">
        <v>344</v>
      </c>
      <c r="AL260" t="s">
        <v>344</v>
      </c>
      <c r="AM260" t="s">
        <v>344</v>
      </c>
      <c r="AN260" t="s">
        <v>344</v>
      </c>
      <c r="AO260" t="s">
        <v>344</v>
      </c>
      <c r="AP260" t="s">
        <v>344</v>
      </c>
      <c r="AQ260"/>
      <c r="AR260" t="s">
        <v>2164</v>
      </c>
      <c r="AS260" t="s">
        <v>2164</v>
      </c>
    </row>
    <row r="261" spans="1:45" ht="18.75" hidden="1" x14ac:dyDescent="0.45">
      <c r="A261" s="248">
        <v>211101</v>
      </c>
      <c r="B261" s="249" t="e">
        <v>#N/A</v>
      </c>
      <c r="C261" t="s">
        <v>849</v>
      </c>
      <c r="D261" t="s">
        <v>849</v>
      </c>
      <c r="E261" t="s">
        <v>849</v>
      </c>
      <c r="F261" t="s">
        <v>849</v>
      </c>
      <c r="G261" t="s">
        <v>849</v>
      </c>
      <c r="H261" t="s">
        <v>849</v>
      </c>
      <c r="I261" t="s">
        <v>849</v>
      </c>
      <c r="J261" t="s">
        <v>849</v>
      </c>
      <c r="K261" t="s">
        <v>849</v>
      </c>
      <c r="L261" t="s">
        <v>849</v>
      </c>
      <c r="M261" s="250" t="s">
        <v>849</v>
      </c>
      <c r="N261" t="s">
        <v>849</v>
      </c>
      <c r="O261" t="s">
        <v>849</v>
      </c>
      <c r="P261" t="s">
        <v>849</v>
      </c>
      <c r="Q261" t="s">
        <v>849</v>
      </c>
      <c r="R261" t="s">
        <v>849</v>
      </c>
      <c r="S261" t="s">
        <v>849</v>
      </c>
      <c r="T261" t="s">
        <v>849</v>
      </c>
      <c r="U261" t="s">
        <v>849</v>
      </c>
      <c r="V261" t="s">
        <v>849</v>
      </c>
      <c r="W261" t="s">
        <v>849</v>
      </c>
      <c r="X261" s="250" t="s">
        <v>849</v>
      </c>
      <c r="Y261" t="s">
        <v>849</v>
      </c>
      <c r="Z261" t="s">
        <v>849</v>
      </c>
      <c r="AA261" t="s">
        <v>849</v>
      </c>
      <c r="AB261" t="s">
        <v>849</v>
      </c>
      <c r="AC261" t="s">
        <v>849</v>
      </c>
      <c r="AD261" t="s">
        <v>849</v>
      </c>
      <c r="AE261" t="s">
        <v>849</v>
      </c>
      <c r="AF261" t="s">
        <v>849</v>
      </c>
      <c r="AG261" t="s">
        <v>849</v>
      </c>
      <c r="AH261" t="s">
        <v>849</v>
      </c>
      <c r="AI261" t="s">
        <v>849</v>
      </c>
      <c r="AJ261" t="s">
        <v>849</v>
      </c>
      <c r="AK261" t="s">
        <v>849</v>
      </c>
      <c r="AL261" t="s">
        <v>849</v>
      </c>
      <c r="AM261" t="s">
        <v>849</v>
      </c>
      <c r="AN261" t="s">
        <v>849</v>
      </c>
      <c r="AO261" t="s">
        <v>849</v>
      </c>
      <c r="AP261" t="s">
        <v>849</v>
      </c>
      <c r="AQ261"/>
      <c r="AR261" t="e">
        <v>#N/A</v>
      </c>
      <c r="AS261" t="e">
        <v>#N/A</v>
      </c>
    </row>
    <row r="262" spans="1:45" ht="18.75" x14ac:dyDescent="0.45">
      <c r="A262" s="252">
        <v>211122</v>
      </c>
      <c r="B262" s="249" t="s">
        <v>61</v>
      </c>
      <c r="C262" t="s">
        <v>205</v>
      </c>
      <c r="D262" t="s">
        <v>205</v>
      </c>
      <c r="E262" t="s">
        <v>205</v>
      </c>
      <c r="F262" t="s">
        <v>206</v>
      </c>
      <c r="G262" t="s">
        <v>207</v>
      </c>
      <c r="H262" t="s">
        <v>207</v>
      </c>
      <c r="I262" t="s">
        <v>207</v>
      </c>
      <c r="J262" t="s">
        <v>205</v>
      </c>
      <c r="K262" t="s">
        <v>207</v>
      </c>
      <c r="L262" t="s">
        <v>207</v>
      </c>
      <c r="M262" s="250" t="s">
        <v>205</v>
      </c>
      <c r="N262" t="s">
        <v>207</v>
      </c>
      <c r="O262" t="s">
        <v>207</v>
      </c>
      <c r="P262" t="s">
        <v>207</v>
      </c>
      <c r="Q262" t="s">
        <v>205</v>
      </c>
      <c r="R262" t="s">
        <v>207</v>
      </c>
      <c r="S262" t="s">
        <v>207</v>
      </c>
      <c r="T262" t="s">
        <v>207</v>
      </c>
      <c r="U262" t="s">
        <v>207</v>
      </c>
      <c r="V262" t="s">
        <v>207</v>
      </c>
      <c r="W262" t="s">
        <v>205</v>
      </c>
      <c r="X262" s="250" t="s">
        <v>207</v>
      </c>
      <c r="Y262" t="s">
        <v>205</v>
      </c>
      <c r="Z262" t="s">
        <v>207</v>
      </c>
      <c r="AA262" t="s">
        <v>205</v>
      </c>
      <c r="AB262" t="s">
        <v>205</v>
      </c>
      <c r="AC262" t="s">
        <v>207</v>
      </c>
      <c r="AD262" t="s">
        <v>207</v>
      </c>
      <c r="AE262" t="s">
        <v>205</v>
      </c>
      <c r="AF262" t="s">
        <v>205</v>
      </c>
      <c r="AG262" t="s">
        <v>205</v>
      </c>
      <c r="AH262" t="s">
        <v>207</v>
      </c>
      <c r="AI262" t="s">
        <v>205</v>
      </c>
      <c r="AJ262" t="s">
        <v>205</v>
      </c>
      <c r="AK262" t="s">
        <v>207</v>
      </c>
      <c r="AL262" t="s">
        <v>205</v>
      </c>
      <c r="AM262" t="s">
        <v>207</v>
      </c>
      <c r="AN262" t="s">
        <v>207</v>
      </c>
      <c r="AO262" t="s">
        <v>207</v>
      </c>
      <c r="AP262" t="s">
        <v>207</v>
      </c>
      <c r="AQ262"/>
      <c r="AR262">
        <v>0</v>
      </c>
      <c r="AS262">
        <v>3</v>
      </c>
    </row>
    <row r="263" spans="1:45" ht="18.75" x14ac:dyDescent="0.45">
      <c r="A263" s="252">
        <v>211123</v>
      </c>
      <c r="B263" s="249" t="s">
        <v>61</v>
      </c>
      <c r="C263" t="s">
        <v>205</v>
      </c>
      <c r="D263" t="s">
        <v>207</v>
      </c>
      <c r="E263" t="s">
        <v>205</v>
      </c>
      <c r="F263" t="s">
        <v>205</v>
      </c>
      <c r="G263" t="s">
        <v>205</v>
      </c>
      <c r="H263" t="s">
        <v>205</v>
      </c>
      <c r="I263" t="s">
        <v>205</v>
      </c>
      <c r="J263" t="s">
        <v>205</v>
      </c>
      <c r="K263" t="s">
        <v>205</v>
      </c>
      <c r="L263" t="s">
        <v>205</v>
      </c>
      <c r="M263" s="250" t="s">
        <v>207</v>
      </c>
      <c r="N263" t="s">
        <v>207</v>
      </c>
      <c r="O263" t="s">
        <v>205</v>
      </c>
      <c r="P263" t="s">
        <v>205</v>
      </c>
      <c r="Q263" t="s">
        <v>205</v>
      </c>
      <c r="R263" t="s">
        <v>205</v>
      </c>
      <c r="S263" t="s">
        <v>205</v>
      </c>
      <c r="T263" t="s">
        <v>207</v>
      </c>
      <c r="U263" t="s">
        <v>207</v>
      </c>
      <c r="V263" t="s">
        <v>205</v>
      </c>
      <c r="W263" t="s">
        <v>207</v>
      </c>
      <c r="X263" s="250" t="s">
        <v>207</v>
      </c>
      <c r="Y263" t="s">
        <v>205</v>
      </c>
      <c r="Z263" t="s">
        <v>205</v>
      </c>
      <c r="AA263" t="s">
        <v>207</v>
      </c>
      <c r="AB263" t="s">
        <v>205</v>
      </c>
      <c r="AC263" t="s">
        <v>207</v>
      </c>
      <c r="AD263" t="s">
        <v>205</v>
      </c>
      <c r="AE263" t="s">
        <v>205</v>
      </c>
      <c r="AF263" t="s">
        <v>205</v>
      </c>
      <c r="AG263" t="s">
        <v>207</v>
      </c>
      <c r="AH263" t="s">
        <v>206</v>
      </c>
      <c r="AI263" t="s">
        <v>207</v>
      </c>
      <c r="AJ263" t="s">
        <v>207</v>
      </c>
      <c r="AK263" t="s">
        <v>207</v>
      </c>
      <c r="AL263" t="s">
        <v>206</v>
      </c>
      <c r="AM263" t="s">
        <v>206</v>
      </c>
      <c r="AN263" t="s">
        <v>206</v>
      </c>
      <c r="AO263" t="s">
        <v>206</v>
      </c>
      <c r="AP263" t="s">
        <v>206</v>
      </c>
      <c r="AQ263"/>
      <c r="AR263">
        <v>0</v>
      </c>
      <c r="AS263">
        <v>5</v>
      </c>
    </row>
    <row r="264" spans="1:45" ht="15" x14ac:dyDescent="0.25">
      <c r="A264" s="258">
        <v>211124</v>
      </c>
      <c r="B264" s="259" t="s">
        <v>61</v>
      </c>
      <c r="C264" s="260" t="s">
        <v>205</v>
      </c>
      <c r="D264" s="260" t="s">
        <v>207</v>
      </c>
      <c r="E264" s="260" t="s">
        <v>207</v>
      </c>
      <c r="F264" s="260" t="s">
        <v>207</v>
      </c>
      <c r="G264" s="260" t="s">
        <v>205</v>
      </c>
      <c r="H264" s="260" t="s">
        <v>206</v>
      </c>
      <c r="I264" s="260" t="s">
        <v>207</v>
      </c>
      <c r="J264" s="260" t="s">
        <v>205</v>
      </c>
      <c r="K264" s="260" t="s">
        <v>207</v>
      </c>
      <c r="L264" s="260" t="s">
        <v>207</v>
      </c>
      <c r="M264" s="260" t="s">
        <v>207</v>
      </c>
      <c r="N264" s="260" t="s">
        <v>205</v>
      </c>
      <c r="O264" s="260" t="s">
        <v>207</v>
      </c>
      <c r="P264" s="260" t="s">
        <v>207</v>
      </c>
      <c r="Q264" s="260" t="s">
        <v>207</v>
      </c>
      <c r="R264" s="260" t="s">
        <v>207</v>
      </c>
      <c r="S264" s="260" t="s">
        <v>207</v>
      </c>
      <c r="T264" s="260" t="s">
        <v>205</v>
      </c>
      <c r="U264" s="260" t="s">
        <v>207</v>
      </c>
      <c r="V264" s="260" t="s">
        <v>207</v>
      </c>
      <c r="W264" s="260" t="s">
        <v>207</v>
      </c>
      <c r="X264" s="260" t="s">
        <v>207</v>
      </c>
      <c r="Y264" s="260" t="s">
        <v>205</v>
      </c>
      <c r="Z264" s="260" t="s">
        <v>207</v>
      </c>
      <c r="AA264" s="260" t="s">
        <v>205</v>
      </c>
      <c r="AB264" s="260" t="s">
        <v>207</v>
      </c>
      <c r="AC264" s="260" t="s">
        <v>207</v>
      </c>
      <c r="AD264" s="260" t="s">
        <v>207</v>
      </c>
      <c r="AE264" s="260" t="s">
        <v>207</v>
      </c>
      <c r="AF264" s="260" t="s">
        <v>205</v>
      </c>
      <c r="AG264" s="260" t="s">
        <v>207</v>
      </c>
      <c r="AH264" s="260" t="s">
        <v>207</v>
      </c>
      <c r="AI264" s="260" t="s">
        <v>206</v>
      </c>
      <c r="AJ264" s="260" t="s">
        <v>207</v>
      </c>
      <c r="AK264" s="260" t="s">
        <v>207</v>
      </c>
      <c r="AL264" s="260" t="s">
        <v>206</v>
      </c>
      <c r="AM264" s="260" t="s">
        <v>206</v>
      </c>
      <c r="AN264" s="260" t="s">
        <v>206</v>
      </c>
      <c r="AO264" s="260" t="s">
        <v>206</v>
      </c>
      <c r="AP264" s="260" t="s">
        <v>207</v>
      </c>
      <c r="AQ264" s="260"/>
      <c r="AR264" t="e">
        <v>#N/A</v>
      </c>
      <c r="AS264">
        <v>1</v>
      </c>
    </row>
    <row r="265" spans="1:45" ht="18.75" hidden="1" x14ac:dyDescent="0.45">
      <c r="A265" s="248">
        <v>211125</v>
      </c>
      <c r="B265" s="249" t="s">
        <v>456</v>
      </c>
      <c r="C265" t="s">
        <v>205</v>
      </c>
      <c r="D265" t="s">
        <v>207</v>
      </c>
      <c r="E265" t="s">
        <v>205</v>
      </c>
      <c r="F265" t="s">
        <v>205</v>
      </c>
      <c r="G265" t="s">
        <v>205</v>
      </c>
      <c r="H265" t="s">
        <v>207</v>
      </c>
      <c r="I265" t="s">
        <v>207</v>
      </c>
      <c r="J265" t="s">
        <v>205</v>
      </c>
      <c r="K265" t="s">
        <v>205</v>
      </c>
      <c r="L265" t="s">
        <v>205</v>
      </c>
      <c r="M265" s="250" t="s">
        <v>205</v>
      </c>
      <c r="N265" t="s">
        <v>205</v>
      </c>
      <c r="O265" t="s">
        <v>205</v>
      </c>
      <c r="P265" t="s">
        <v>205</v>
      </c>
      <c r="Q265" t="s">
        <v>205</v>
      </c>
      <c r="R265" t="s">
        <v>205</v>
      </c>
      <c r="S265" t="s">
        <v>205</v>
      </c>
      <c r="T265" t="s">
        <v>205</v>
      </c>
      <c r="U265" t="s">
        <v>205</v>
      </c>
      <c r="V265" t="s">
        <v>205</v>
      </c>
      <c r="W265" t="s">
        <v>207</v>
      </c>
      <c r="X265" s="250" t="s">
        <v>205</v>
      </c>
      <c r="Y265" t="s">
        <v>207</v>
      </c>
      <c r="Z265" t="s">
        <v>205</v>
      </c>
      <c r="AA265" t="s">
        <v>205</v>
      </c>
      <c r="AB265" t="s">
        <v>207</v>
      </c>
      <c r="AC265" t="s">
        <v>207</v>
      </c>
      <c r="AD265" t="s">
        <v>206</v>
      </c>
      <c r="AE265" t="s">
        <v>207</v>
      </c>
      <c r="AF265" t="s">
        <v>207</v>
      </c>
      <c r="AG265" t="s">
        <v>344</v>
      </c>
      <c r="AH265" t="s">
        <v>344</v>
      </c>
      <c r="AI265" t="s">
        <v>344</v>
      </c>
      <c r="AJ265" t="s">
        <v>344</v>
      </c>
      <c r="AK265" t="s">
        <v>344</v>
      </c>
      <c r="AL265" t="s">
        <v>344</v>
      </c>
      <c r="AM265" t="s">
        <v>344</v>
      </c>
      <c r="AN265" t="s">
        <v>344</v>
      </c>
      <c r="AO265" t="s">
        <v>344</v>
      </c>
      <c r="AP265" t="s">
        <v>344</v>
      </c>
      <c r="AQ265"/>
      <c r="AR265">
        <v>0</v>
      </c>
      <c r="AS265">
        <v>3</v>
      </c>
    </row>
    <row r="266" spans="1:45" ht="15" hidden="1" x14ac:dyDescent="0.25">
      <c r="A266" s="258">
        <v>211136</v>
      </c>
      <c r="B266" s="259" t="s">
        <v>458</v>
      </c>
      <c r="C266" s="260" t="s">
        <v>849</v>
      </c>
      <c r="D266" s="260" t="s">
        <v>849</v>
      </c>
      <c r="E266" s="260" t="s">
        <v>849</v>
      </c>
      <c r="F266" s="260" t="s">
        <v>849</v>
      </c>
      <c r="G266" s="260" t="s">
        <v>849</v>
      </c>
      <c r="H266" s="260" t="s">
        <v>849</v>
      </c>
      <c r="I266" s="260" t="s">
        <v>849</v>
      </c>
      <c r="J266" s="260" t="s">
        <v>849</v>
      </c>
      <c r="K266" s="260" t="s">
        <v>849</v>
      </c>
      <c r="L266" s="260" t="s">
        <v>849</v>
      </c>
      <c r="M266" s="260" t="s">
        <v>849</v>
      </c>
      <c r="N266" s="260" t="s">
        <v>849</v>
      </c>
      <c r="O266" s="260" t="s">
        <v>849</v>
      </c>
      <c r="P266" s="260" t="s">
        <v>849</v>
      </c>
      <c r="Q266" s="260" t="s">
        <v>849</v>
      </c>
      <c r="R266" s="260" t="s">
        <v>849</v>
      </c>
      <c r="S266" s="260" t="s">
        <v>849</v>
      </c>
      <c r="T266" s="260" t="s">
        <v>849</v>
      </c>
      <c r="U266" s="260" t="s">
        <v>849</v>
      </c>
      <c r="V266" s="260" t="s">
        <v>849</v>
      </c>
      <c r="W266" s="260" t="s">
        <v>344</v>
      </c>
      <c r="X266" s="260" t="s">
        <v>344</v>
      </c>
      <c r="Y266" s="260" t="s">
        <v>344</v>
      </c>
      <c r="Z266" s="260" t="s">
        <v>344</v>
      </c>
      <c r="AA266" s="260" t="s">
        <v>344</v>
      </c>
      <c r="AB266" s="260" t="s">
        <v>344</v>
      </c>
      <c r="AC266" s="260" t="s">
        <v>344</v>
      </c>
      <c r="AD266" s="260" t="s">
        <v>344</v>
      </c>
      <c r="AE266" s="260" t="s">
        <v>344</v>
      </c>
      <c r="AF266" s="260" t="s">
        <v>344</v>
      </c>
      <c r="AG266" s="260" t="s">
        <v>344</v>
      </c>
      <c r="AH266" s="260" t="s">
        <v>344</v>
      </c>
      <c r="AI266" s="260" t="s">
        <v>344</v>
      </c>
      <c r="AJ266" s="260" t="s">
        <v>344</v>
      </c>
      <c r="AK266" s="260" t="s">
        <v>344</v>
      </c>
      <c r="AL266" s="260" t="s">
        <v>344</v>
      </c>
      <c r="AM266" s="260" t="s">
        <v>344</v>
      </c>
      <c r="AN266" s="260" t="s">
        <v>344</v>
      </c>
      <c r="AO266" s="260" t="s">
        <v>344</v>
      </c>
      <c r="AP266" s="260" t="s">
        <v>344</v>
      </c>
      <c r="AQ266" s="260"/>
      <c r="AR266" t="e">
        <v>#N/A</v>
      </c>
      <c r="AS266" t="s">
        <v>2181</v>
      </c>
    </row>
    <row r="267" spans="1:45" ht="18.75" x14ac:dyDescent="0.45">
      <c r="A267" s="252">
        <v>211142</v>
      </c>
      <c r="B267" s="249" t="s">
        <v>61</v>
      </c>
      <c r="C267" t="s">
        <v>207</v>
      </c>
      <c r="D267" t="s">
        <v>205</v>
      </c>
      <c r="E267" t="s">
        <v>207</v>
      </c>
      <c r="F267" t="s">
        <v>207</v>
      </c>
      <c r="G267" t="s">
        <v>207</v>
      </c>
      <c r="H267" t="s">
        <v>207</v>
      </c>
      <c r="I267" t="s">
        <v>207</v>
      </c>
      <c r="J267" t="s">
        <v>207</v>
      </c>
      <c r="K267" t="s">
        <v>207</v>
      </c>
      <c r="L267" t="s">
        <v>207</v>
      </c>
      <c r="M267" s="250" t="s">
        <v>207</v>
      </c>
      <c r="N267" t="s">
        <v>207</v>
      </c>
      <c r="O267" t="s">
        <v>207</v>
      </c>
      <c r="P267" t="s">
        <v>207</v>
      </c>
      <c r="Q267" t="s">
        <v>206</v>
      </c>
      <c r="R267" t="s">
        <v>207</v>
      </c>
      <c r="S267" t="s">
        <v>206</v>
      </c>
      <c r="T267" t="s">
        <v>207</v>
      </c>
      <c r="U267" t="s">
        <v>207</v>
      </c>
      <c r="V267" t="s">
        <v>207</v>
      </c>
      <c r="W267" t="s">
        <v>207</v>
      </c>
      <c r="X267" s="250" t="s">
        <v>207</v>
      </c>
      <c r="Y267" t="s">
        <v>207</v>
      </c>
      <c r="Z267" t="s">
        <v>207</v>
      </c>
      <c r="AA267" t="s">
        <v>207</v>
      </c>
      <c r="AB267" t="s">
        <v>205</v>
      </c>
      <c r="AC267" t="s">
        <v>205</v>
      </c>
      <c r="AD267" t="s">
        <v>205</v>
      </c>
      <c r="AE267" t="s">
        <v>207</v>
      </c>
      <c r="AF267" t="s">
        <v>205</v>
      </c>
      <c r="AG267" t="s">
        <v>207</v>
      </c>
      <c r="AH267" t="s">
        <v>207</v>
      </c>
      <c r="AI267" t="s">
        <v>207</v>
      </c>
      <c r="AJ267" t="s">
        <v>207</v>
      </c>
      <c r="AK267" t="s">
        <v>207</v>
      </c>
      <c r="AL267" t="s">
        <v>207</v>
      </c>
      <c r="AM267" t="s">
        <v>207</v>
      </c>
      <c r="AN267" t="s">
        <v>207</v>
      </c>
      <c r="AO267" t="s">
        <v>207</v>
      </c>
      <c r="AP267" t="s">
        <v>207</v>
      </c>
      <c r="AQ267"/>
      <c r="AR267">
        <v>0</v>
      </c>
      <c r="AS267">
        <v>4</v>
      </c>
    </row>
    <row r="268" spans="1:45" ht="15" hidden="1" x14ac:dyDescent="0.25">
      <c r="A268" s="258">
        <v>211143</v>
      </c>
      <c r="B268" s="259" t="s">
        <v>456</v>
      </c>
      <c r="C268" s="260" t="s">
        <v>207</v>
      </c>
      <c r="D268" s="260" t="s">
        <v>207</v>
      </c>
      <c r="E268" s="260" t="s">
        <v>205</v>
      </c>
      <c r="F268" s="260" t="s">
        <v>205</v>
      </c>
      <c r="G268" s="260" t="s">
        <v>205</v>
      </c>
      <c r="H268" s="260" t="s">
        <v>205</v>
      </c>
      <c r="I268" s="260" t="s">
        <v>207</v>
      </c>
      <c r="J268" s="260" t="s">
        <v>207</v>
      </c>
      <c r="K268" s="260" t="s">
        <v>205</v>
      </c>
      <c r="L268" s="260" t="s">
        <v>207</v>
      </c>
      <c r="M268" s="260" t="s">
        <v>205</v>
      </c>
      <c r="N268" s="260" t="s">
        <v>207</v>
      </c>
      <c r="O268" s="260" t="s">
        <v>205</v>
      </c>
      <c r="P268" s="260" t="s">
        <v>207</v>
      </c>
      <c r="Q268" s="260" t="s">
        <v>207</v>
      </c>
      <c r="R268" s="260" t="s">
        <v>207</v>
      </c>
      <c r="S268" s="260" t="s">
        <v>205</v>
      </c>
      <c r="T268" s="260" t="s">
        <v>207</v>
      </c>
      <c r="U268" s="260" t="s">
        <v>207</v>
      </c>
      <c r="V268" s="260" t="s">
        <v>207</v>
      </c>
      <c r="W268" s="260" t="s">
        <v>206</v>
      </c>
      <c r="X268" s="260" t="s">
        <v>206</v>
      </c>
      <c r="Y268" s="260" t="s">
        <v>206</v>
      </c>
      <c r="Z268" s="260" t="s">
        <v>207</v>
      </c>
      <c r="AA268" s="260" t="s">
        <v>207</v>
      </c>
      <c r="AB268" s="260" t="s">
        <v>206</v>
      </c>
      <c r="AC268" s="260" t="s">
        <v>206</v>
      </c>
      <c r="AD268" s="260" t="s">
        <v>206</v>
      </c>
      <c r="AE268" s="260" t="s">
        <v>206</v>
      </c>
      <c r="AF268" s="260" t="s">
        <v>206</v>
      </c>
      <c r="AG268" s="260" t="s">
        <v>344</v>
      </c>
      <c r="AH268" s="260" t="s">
        <v>344</v>
      </c>
      <c r="AI268" s="260" t="s">
        <v>344</v>
      </c>
      <c r="AJ268" s="260" t="s">
        <v>344</v>
      </c>
      <c r="AK268" s="260" t="s">
        <v>344</v>
      </c>
      <c r="AL268" s="260" t="s">
        <v>344</v>
      </c>
      <c r="AM268" s="260" t="s">
        <v>344</v>
      </c>
      <c r="AN268" s="260" t="s">
        <v>344</v>
      </c>
      <c r="AO268" s="260" t="s">
        <v>344</v>
      </c>
      <c r="AP268" s="260" t="s">
        <v>344</v>
      </c>
      <c r="AQ268" s="260"/>
      <c r="AR268" t="e">
        <v>#N/A</v>
      </c>
      <c r="AS268">
        <v>1</v>
      </c>
    </row>
    <row r="269" spans="1:45" ht="18.75" hidden="1" x14ac:dyDescent="0.45">
      <c r="A269" s="252">
        <v>211144</v>
      </c>
      <c r="B269" s="249" t="s">
        <v>609</v>
      </c>
      <c r="C269" t="s">
        <v>849</v>
      </c>
      <c r="D269" t="s">
        <v>849</v>
      </c>
      <c r="E269" t="s">
        <v>849</v>
      </c>
      <c r="F269" t="s">
        <v>849</v>
      </c>
      <c r="G269" t="s">
        <v>849</v>
      </c>
      <c r="H269" t="s">
        <v>849</v>
      </c>
      <c r="I269" t="s">
        <v>849</v>
      </c>
      <c r="J269" t="s">
        <v>849</v>
      </c>
      <c r="K269" t="s">
        <v>849</v>
      </c>
      <c r="L269" t="s">
        <v>849</v>
      </c>
      <c r="M269" s="250" t="s">
        <v>849</v>
      </c>
      <c r="N269" t="s">
        <v>849</v>
      </c>
      <c r="O269" t="s">
        <v>849</v>
      </c>
      <c r="P269" t="s">
        <v>849</v>
      </c>
      <c r="Q269" t="s">
        <v>849</v>
      </c>
      <c r="R269" t="s">
        <v>849</v>
      </c>
      <c r="S269" t="s">
        <v>849</v>
      </c>
      <c r="T269" t="s">
        <v>849</v>
      </c>
      <c r="U269" t="s">
        <v>849</v>
      </c>
      <c r="V269" t="s">
        <v>849</v>
      </c>
      <c r="W269" t="s">
        <v>849</v>
      </c>
      <c r="X269" s="250" t="s">
        <v>849</v>
      </c>
      <c r="Y269" t="s">
        <v>849</v>
      </c>
      <c r="Z269" t="s">
        <v>849</v>
      </c>
      <c r="AA269" t="s">
        <v>849</v>
      </c>
      <c r="AB269" t="s">
        <v>849</v>
      </c>
      <c r="AC269" t="s">
        <v>849</v>
      </c>
      <c r="AD269" t="s">
        <v>849</v>
      </c>
      <c r="AE269" t="s">
        <v>849</v>
      </c>
      <c r="AF269" t="s">
        <v>849</v>
      </c>
      <c r="AG269" t="s">
        <v>849</v>
      </c>
      <c r="AH269" t="s">
        <v>849</v>
      </c>
      <c r="AI269" t="s">
        <v>849</v>
      </c>
      <c r="AJ269" t="s">
        <v>849</v>
      </c>
      <c r="AK269" t="s">
        <v>849</v>
      </c>
      <c r="AL269" t="s">
        <v>849</v>
      </c>
      <c r="AM269" t="s">
        <v>849</v>
      </c>
      <c r="AN269" t="s">
        <v>344</v>
      </c>
      <c r="AO269" t="s">
        <v>344</v>
      </c>
      <c r="AP269" t="s">
        <v>344</v>
      </c>
      <c r="AQ269"/>
      <c r="AR269" t="s">
        <v>2171</v>
      </c>
      <c r="AS269" t="s">
        <v>2171</v>
      </c>
    </row>
    <row r="270" spans="1:45" ht="15" x14ac:dyDescent="0.25">
      <c r="A270" s="258">
        <v>211150</v>
      </c>
      <c r="B270" s="259" t="s">
        <v>61</v>
      </c>
      <c r="C270" s="260" t="s">
        <v>205</v>
      </c>
      <c r="D270" s="260" t="s">
        <v>207</v>
      </c>
      <c r="E270" s="260" t="s">
        <v>207</v>
      </c>
      <c r="F270" s="260" t="s">
        <v>207</v>
      </c>
      <c r="G270" s="260" t="s">
        <v>205</v>
      </c>
      <c r="H270" s="260" t="s">
        <v>207</v>
      </c>
      <c r="I270" s="260" t="s">
        <v>207</v>
      </c>
      <c r="J270" s="260" t="s">
        <v>205</v>
      </c>
      <c r="K270" s="260" t="s">
        <v>205</v>
      </c>
      <c r="L270" s="260" t="s">
        <v>207</v>
      </c>
      <c r="M270" s="260" t="s">
        <v>207</v>
      </c>
      <c r="N270" s="260" t="s">
        <v>207</v>
      </c>
      <c r="O270" s="260" t="s">
        <v>207</v>
      </c>
      <c r="P270" s="260" t="s">
        <v>207</v>
      </c>
      <c r="Q270" s="260" t="s">
        <v>205</v>
      </c>
      <c r="R270" s="260" t="s">
        <v>205</v>
      </c>
      <c r="S270" s="260" t="s">
        <v>207</v>
      </c>
      <c r="T270" s="260" t="s">
        <v>207</v>
      </c>
      <c r="U270" s="260" t="s">
        <v>207</v>
      </c>
      <c r="V270" s="260" t="s">
        <v>207</v>
      </c>
      <c r="W270" s="260" t="s">
        <v>207</v>
      </c>
      <c r="X270" s="260" t="s">
        <v>205</v>
      </c>
      <c r="Y270" s="260" t="s">
        <v>205</v>
      </c>
      <c r="Z270" s="260" t="s">
        <v>205</v>
      </c>
      <c r="AA270" s="260" t="s">
        <v>205</v>
      </c>
      <c r="AB270" s="260" t="s">
        <v>205</v>
      </c>
      <c r="AC270" s="260" t="s">
        <v>205</v>
      </c>
      <c r="AD270" s="260" t="s">
        <v>207</v>
      </c>
      <c r="AE270" s="260" t="s">
        <v>207</v>
      </c>
      <c r="AF270" s="260" t="s">
        <v>207</v>
      </c>
      <c r="AG270" s="260" t="s">
        <v>205</v>
      </c>
      <c r="AH270" s="260" t="s">
        <v>206</v>
      </c>
      <c r="AI270" s="260" t="s">
        <v>206</v>
      </c>
      <c r="AJ270" s="260" t="s">
        <v>205</v>
      </c>
      <c r="AK270" s="260" t="s">
        <v>206</v>
      </c>
      <c r="AL270" s="260" t="s">
        <v>206</v>
      </c>
      <c r="AM270" s="260" t="s">
        <v>206</v>
      </c>
      <c r="AN270" s="260" t="s">
        <v>206</v>
      </c>
      <c r="AO270" s="260" t="s">
        <v>207</v>
      </c>
      <c r="AP270" s="260" t="s">
        <v>207</v>
      </c>
      <c r="AQ270" s="260"/>
      <c r="AR270" t="e">
        <v>#N/A</v>
      </c>
      <c r="AS270">
        <v>1</v>
      </c>
    </row>
    <row r="271" spans="1:45" ht="33" x14ac:dyDescent="0.45">
      <c r="A271" s="252">
        <v>211153</v>
      </c>
      <c r="B271" s="249" t="s">
        <v>67</v>
      </c>
      <c r="C271" t="s">
        <v>849</v>
      </c>
      <c r="D271" t="s">
        <v>849</v>
      </c>
      <c r="E271" t="s">
        <v>849</v>
      </c>
      <c r="F271" t="s">
        <v>849</v>
      </c>
      <c r="G271" t="s">
        <v>849</v>
      </c>
      <c r="H271" t="s">
        <v>849</v>
      </c>
      <c r="I271" t="s">
        <v>849</v>
      </c>
      <c r="J271" t="s">
        <v>849</v>
      </c>
      <c r="K271" t="s">
        <v>849</v>
      </c>
      <c r="L271" t="s">
        <v>849</v>
      </c>
      <c r="M271" s="250" t="s">
        <v>849</v>
      </c>
      <c r="N271" t="s">
        <v>849</v>
      </c>
      <c r="O271" t="s">
        <v>849</v>
      </c>
      <c r="P271" t="s">
        <v>849</v>
      </c>
      <c r="Q271" t="s">
        <v>849</v>
      </c>
      <c r="R271" t="s">
        <v>849</v>
      </c>
      <c r="S271" t="s">
        <v>849</v>
      </c>
      <c r="T271" t="s">
        <v>849</v>
      </c>
      <c r="U271" t="s">
        <v>849</v>
      </c>
      <c r="V271" t="s">
        <v>849</v>
      </c>
      <c r="W271" t="s">
        <v>849</v>
      </c>
      <c r="X271" s="250" t="s">
        <v>849</v>
      </c>
      <c r="Y271" t="s">
        <v>849</v>
      </c>
      <c r="Z271" t="s">
        <v>849</v>
      </c>
      <c r="AA271" t="s">
        <v>849</v>
      </c>
      <c r="AB271" t="s">
        <v>849</v>
      </c>
      <c r="AC271" t="s">
        <v>849</v>
      </c>
      <c r="AD271" t="s">
        <v>849</v>
      </c>
      <c r="AE271" t="s">
        <v>849</v>
      </c>
      <c r="AF271" t="s">
        <v>849</v>
      </c>
      <c r="AG271" t="s">
        <v>849</v>
      </c>
      <c r="AH271" t="s">
        <v>849</v>
      </c>
      <c r="AI271" t="s">
        <v>849</v>
      </c>
      <c r="AJ271" t="s">
        <v>849</v>
      </c>
      <c r="AK271" t="s">
        <v>849</v>
      </c>
      <c r="AL271" t="s">
        <v>344</v>
      </c>
      <c r="AM271" t="s">
        <v>344</v>
      </c>
      <c r="AN271" t="s">
        <v>344</v>
      </c>
      <c r="AO271" t="s">
        <v>344</v>
      </c>
      <c r="AP271" t="s">
        <v>344</v>
      </c>
      <c r="AQ271"/>
      <c r="AR271">
        <v>0</v>
      </c>
      <c r="AS271" t="s">
        <v>2187</v>
      </c>
    </row>
    <row r="272" spans="1:45" ht="18.75" hidden="1" x14ac:dyDescent="0.45">
      <c r="A272" s="248">
        <v>211154</v>
      </c>
      <c r="B272" s="249" t="s">
        <v>456</v>
      </c>
      <c r="C272" t="s">
        <v>849</v>
      </c>
      <c r="D272" t="s">
        <v>849</v>
      </c>
      <c r="E272" t="s">
        <v>849</v>
      </c>
      <c r="F272" t="s">
        <v>849</v>
      </c>
      <c r="G272" t="s">
        <v>849</v>
      </c>
      <c r="H272" t="s">
        <v>849</v>
      </c>
      <c r="I272" t="s">
        <v>849</v>
      </c>
      <c r="J272" t="s">
        <v>849</v>
      </c>
      <c r="K272" t="s">
        <v>849</v>
      </c>
      <c r="L272" t="s">
        <v>849</v>
      </c>
      <c r="M272" s="250" t="s">
        <v>849</v>
      </c>
      <c r="N272" t="s">
        <v>849</v>
      </c>
      <c r="O272" t="s">
        <v>849</v>
      </c>
      <c r="P272" t="s">
        <v>849</v>
      </c>
      <c r="Q272" t="s">
        <v>849</v>
      </c>
      <c r="R272" t="s">
        <v>849</v>
      </c>
      <c r="S272" t="s">
        <v>849</v>
      </c>
      <c r="T272" t="s">
        <v>849</v>
      </c>
      <c r="U272" t="s">
        <v>849</v>
      </c>
      <c r="V272" t="s">
        <v>849</v>
      </c>
      <c r="W272" t="s">
        <v>849</v>
      </c>
      <c r="X272" s="250" t="s">
        <v>849</v>
      </c>
      <c r="Y272" t="s">
        <v>849</v>
      </c>
      <c r="Z272" t="s">
        <v>849</v>
      </c>
      <c r="AA272" t="s">
        <v>849</v>
      </c>
      <c r="AB272" t="s">
        <v>849</v>
      </c>
      <c r="AC272" t="s">
        <v>849</v>
      </c>
      <c r="AD272" t="s">
        <v>849</v>
      </c>
      <c r="AE272" t="s">
        <v>849</v>
      </c>
      <c r="AF272" t="s">
        <v>849</v>
      </c>
      <c r="AG272" t="s">
        <v>344</v>
      </c>
      <c r="AH272" t="s">
        <v>344</v>
      </c>
      <c r="AI272" t="s">
        <v>344</v>
      </c>
      <c r="AJ272" t="s">
        <v>344</v>
      </c>
      <c r="AK272" t="s">
        <v>344</v>
      </c>
      <c r="AL272" t="s">
        <v>344</v>
      </c>
      <c r="AM272" t="s">
        <v>344</v>
      </c>
      <c r="AN272" t="s">
        <v>344</v>
      </c>
      <c r="AO272" t="s">
        <v>344</v>
      </c>
      <c r="AP272" t="s">
        <v>344</v>
      </c>
      <c r="AQ272"/>
      <c r="AR272" t="s">
        <v>1830</v>
      </c>
      <c r="AS272" t="s">
        <v>2181</v>
      </c>
    </row>
    <row r="273" spans="1:45" ht="15" x14ac:dyDescent="0.25">
      <c r="A273" s="258">
        <v>211161</v>
      </c>
      <c r="B273" s="259" t="s">
        <v>61</v>
      </c>
      <c r="C273" s="260" t="s">
        <v>207</v>
      </c>
      <c r="D273" s="260" t="s">
        <v>207</v>
      </c>
      <c r="E273" s="260" t="s">
        <v>205</v>
      </c>
      <c r="F273" s="260" t="s">
        <v>207</v>
      </c>
      <c r="G273" s="260" t="s">
        <v>207</v>
      </c>
      <c r="H273" s="260" t="s">
        <v>207</v>
      </c>
      <c r="I273" s="260" t="s">
        <v>207</v>
      </c>
      <c r="J273" s="260" t="s">
        <v>205</v>
      </c>
      <c r="K273" s="260" t="s">
        <v>205</v>
      </c>
      <c r="L273" s="260" t="s">
        <v>207</v>
      </c>
      <c r="M273" s="260" t="s">
        <v>207</v>
      </c>
      <c r="N273" s="260" t="s">
        <v>206</v>
      </c>
      <c r="O273" s="260" t="s">
        <v>207</v>
      </c>
      <c r="P273" s="260" t="s">
        <v>207</v>
      </c>
      <c r="Q273" s="260" t="s">
        <v>205</v>
      </c>
      <c r="R273" s="260" t="s">
        <v>207</v>
      </c>
      <c r="S273" s="260" t="s">
        <v>205</v>
      </c>
      <c r="T273" s="260" t="s">
        <v>207</v>
      </c>
      <c r="U273" s="260" t="s">
        <v>207</v>
      </c>
      <c r="V273" s="260" t="s">
        <v>207</v>
      </c>
      <c r="W273" s="260" t="s">
        <v>207</v>
      </c>
      <c r="X273" s="260" t="s">
        <v>207</v>
      </c>
      <c r="Y273" s="260" t="s">
        <v>205</v>
      </c>
      <c r="Z273" s="260" t="s">
        <v>207</v>
      </c>
      <c r="AA273" s="260" t="s">
        <v>207</v>
      </c>
      <c r="AB273" s="260" t="s">
        <v>207</v>
      </c>
      <c r="AC273" s="260" t="s">
        <v>206</v>
      </c>
      <c r="AD273" s="260" t="s">
        <v>207</v>
      </c>
      <c r="AE273" s="260" t="s">
        <v>205</v>
      </c>
      <c r="AF273" s="260" t="s">
        <v>207</v>
      </c>
      <c r="AG273" s="260" t="s">
        <v>207</v>
      </c>
      <c r="AH273" s="260" t="s">
        <v>207</v>
      </c>
      <c r="AI273" s="260" t="s">
        <v>206</v>
      </c>
      <c r="AJ273" s="260" t="s">
        <v>207</v>
      </c>
      <c r="AK273" s="260" t="s">
        <v>207</v>
      </c>
      <c r="AL273" s="260" t="s">
        <v>206</v>
      </c>
      <c r="AM273" s="260" t="s">
        <v>206</v>
      </c>
      <c r="AN273" s="260" t="s">
        <v>206</v>
      </c>
      <c r="AO273" s="260" t="s">
        <v>207</v>
      </c>
      <c r="AP273" s="260" t="s">
        <v>207</v>
      </c>
      <c r="AQ273" s="260"/>
      <c r="AR273" t="e">
        <v>#N/A</v>
      </c>
      <c r="AS273">
        <v>3</v>
      </c>
    </row>
    <row r="274" spans="1:45" ht="18.75" x14ac:dyDescent="0.45">
      <c r="A274" s="248">
        <v>211165</v>
      </c>
      <c r="B274" s="249" t="s">
        <v>61</v>
      </c>
      <c r="C274" t="s">
        <v>849</v>
      </c>
      <c r="D274" t="s">
        <v>849</v>
      </c>
      <c r="E274" t="s">
        <v>849</v>
      </c>
      <c r="F274" t="s">
        <v>849</v>
      </c>
      <c r="G274" t="s">
        <v>849</v>
      </c>
      <c r="H274" t="s">
        <v>849</v>
      </c>
      <c r="I274" t="s">
        <v>849</v>
      </c>
      <c r="J274" t="s">
        <v>849</v>
      </c>
      <c r="K274" t="s">
        <v>849</v>
      </c>
      <c r="L274" t="s">
        <v>849</v>
      </c>
      <c r="M274" s="250" t="s">
        <v>849</v>
      </c>
      <c r="N274" t="s">
        <v>849</v>
      </c>
      <c r="O274" t="s">
        <v>849</v>
      </c>
      <c r="P274" t="s">
        <v>849</v>
      </c>
      <c r="Q274" t="s">
        <v>849</v>
      </c>
      <c r="R274" t="s">
        <v>849</v>
      </c>
      <c r="S274" t="s">
        <v>849</v>
      </c>
      <c r="T274" t="s">
        <v>849</v>
      </c>
      <c r="U274" t="s">
        <v>849</v>
      </c>
      <c r="V274" t="s">
        <v>849</v>
      </c>
      <c r="W274" t="s">
        <v>849</v>
      </c>
      <c r="X274" s="250" t="s">
        <v>849</v>
      </c>
      <c r="Y274" t="s">
        <v>849</v>
      </c>
      <c r="Z274" t="s">
        <v>849</v>
      </c>
      <c r="AA274" t="s">
        <v>849</v>
      </c>
      <c r="AB274" t="s">
        <v>849</v>
      </c>
      <c r="AC274" t="s">
        <v>849</v>
      </c>
      <c r="AD274" t="s">
        <v>849</v>
      </c>
      <c r="AE274" t="s">
        <v>849</v>
      </c>
      <c r="AF274" t="s">
        <v>849</v>
      </c>
      <c r="AG274" t="s">
        <v>849</v>
      </c>
      <c r="AH274" t="s">
        <v>849</v>
      </c>
      <c r="AI274" t="s">
        <v>849</v>
      </c>
      <c r="AJ274" t="s">
        <v>849</v>
      </c>
      <c r="AK274" t="s">
        <v>849</v>
      </c>
      <c r="AL274" t="s">
        <v>849</v>
      </c>
      <c r="AM274" t="s">
        <v>849</v>
      </c>
      <c r="AN274" t="s">
        <v>849</v>
      </c>
      <c r="AO274" t="s">
        <v>849</v>
      </c>
      <c r="AP274" t="s">
        <v>849</v>
      </c>
      <c r="AQ274"/>
      <c r="AR274">
        <v>0</v>
      </c>
      <c r="AS274" t="s">
        <v>2190</v>
      </c>
    </row>
    <row r="275" spans="1:45" ht="15" hidden="1" x14ac:dyDescent="0.25">
      <c r="A275" s="258">
        <v>211169</v>
      </c>
      <c r="B275" s="259" t="s">
        <v>456</v>
      </c>
      <c r="C275" s="260" t="s">
        <v>205</v>
      </c>
      <c r="D275" s="260" t="s">
        <v>205</v>
      </c>
      <c r="E275" s="260" t="s">
        <v>205</v>
      </c>
      <c r="F275" s="260" t="s">
        <v>205</v>
      </c>
      <c r="G275" s="260" t="s">
        <v>207</v>
      </c>
      <c r="H275" s="260" t="s">
        <v>207</v>
      </c>
      <c r="I275" s="260" t="s">
        <v>205</v>
      </c>
      <c r="J275" s="260" t="s">
        <v>205</v>
      </c>
      <c r="K275" s="260" t="s">
        <v>205</v>
      </c>
      <c r="L275" s="260" t="s">
        <v>207</v>
      </c>
      <c r="M275" s="260" t="s">
        <v>205</v>
      </c>
      <c r="N275" s="260" t="s">
        <v>205</v>
      </c>
      <c r="O275" s="260" t="s">
        <v>207</v>
      </c>
      <c r="P275" s="260" t="s">
        <v>205</v>
      </c>
      <c r="Q275" s="260" t="s">
        <v>207</v>
      </c>
      <c r="R275" s="260" t="s">
        <v>207</v>
      </c>
      <c r="S275" s="260" t="s">
        <v>205</v>
      </c>
      <c r="T275" s="260" t="s">
        <v>207</v>
      </c>
      <c r="U275" s="260" t="s">
        <v>207</v>
      </c>
      <c r="V275" s="260" t="s">
        <v>207</v>
      </c>
      <c r="W275" s="260" t="s">
        <v>206</v>
      </c>
      <c r="X275" s="260" t="s">
        <v>207</v>
      </c>
      <c r="Y275" s="260" t="s">
        <v>206</v>
      </c>
      <c r="Z275" s="260" t="s">
        <v>206</v>
      </c>
      <c r="AA275" s="260" t="s">
        <v>207</v>
      </c>
      <c r="AB275" s="260" t="s">
        <v>206</v>
      </c>
      <c r="AC275" s="260" t="s">
        <v>206</v>
      </c>
      <c r="AD275" s="260" t="s">
        <v>206</v>
      </c>
      <c r="AE275" s="260" t="s">
        <v>206</v>
      </c>
      <c r="AF275" s="260" t="s">
        <v>206</v>
      </c>
      <c r="AG275" s="260" t="s">
        <v>344</v>
      </c>
      <c r="AH275" s="260" t="s">
        <v>344</v>
      </c>
      <c r="AI275" s="260" t="s">
        <v>344</v>
      </c>
      <c r="AJ275" s="260" t="s">
        <v>344</v>
      </c>
      <c r="AK275" s="260" t="s">
        <v>344</v>
      </c>
      <c r="AL275" s="260" t="s">
        <v>344</v>
      </c>
      <c r="AM275" s="260" t="s">
        <v>344</v>
      </c>
      <c r="AN275" s="260" t="s">
        <v>344</v>
      </c>
      <c r="AO275" s="260" t="s">
        <v>344</v>
      </c>
      <c r="AP275" s="260" t="s">
        <v>344</v>
      </c>
      <c r="AQ275" s="260"/>
      <c r="AR275" t="e">
        <v>#N/A</v>
      </c>
      <c r="AS275">
        <v>2</v>
      </c>
    </row>
    <row r="276" spans="1:45" ht="18.75" hidden="1" x14ac:dyDescent="0.45">
      <c r="A276" s="248">
        <v>211180</v>
      </c>
      <c r="B276" s="249" t="e">
        <v>#N/A</v>
      </c>
      <c r="C276" t="s">
        <v>205</v>
      </c>
      <c r="D276" t="s">
        <v>207</v>
      </c>
      <c r="E276" t="s">
        <v>205</v>
      </c>
      <c r="F276" t="s">
        <v>207</v>
      </c>
      <c r="G276" t="s">
        <v>205</v>
      </c>
      <c r="H276" t="s">
        <v>205</v>
      </c>
      <c r="I276" t="s">
        <v>207</v>
      </c>
      <c r="J276" t="s">
        <v>205</v>
      </c>
      <c r="K276" t="s">
        <v>205</v>
      </c>
      <c r="L276" t="s">
        <v>207</v>
      </c>
      <c r="M276" s="250" t="s">
        <v>205</v>
      </c>
      <c r="N276" t="s">
        <v>207</v>
      </c>
      <c r="O276" t="s">
        <v>207</v>
      </c>
      <c r="P276" t="s">
        <v>205</v>
      </c>
      <c r="Q276" t="s">
        <v>205</v>
      </c>
      <c r="R276" t="s">
        <v>205</v>
      </c>
      <c r="S276" t="s">
        <v>205</v>
      </c>
      <c r="T276" t="s">
        <v>207</v>
      </c>
      <c r="U276" t="s">
        <v>207</v>
      </c>
      <c r="V276" t="s">
        <v>207</v>
      </c>
      <c r="W276" t="s">
        <v>205</v>
      </c>
      <c r="X276" s="250" t="s">
        <v>205</v>
      </c>
      <c r="Y276" t="s">
        <v>205</v>
      </c>
      <c r="Z276" t="s">
        <v>207</v>
      </c>
      <c r="AA276" t="s">
        <v>205</v>
      </c>
      <c r="AB276" t="s">
        <v>207</v>
      </c>
      <c r="AC276" t="s">
        <v>207</v>
      </c>
      <c r="AD276" t="s">
        <v>207</v>
      </c>
      <c r="AE276" t="s">
        <v>207</v>
      </c>
      <c r="AF276" t="s">
        <v>207</v>
      </c>
      <c r="AG276" t="s">
        <v>207</v>
      </c>
      <c r="AH276" t="s">
        <v>207</v>
      </c>
      <c r="AI276" t="s">
        <v>207</v>
      </c>
      <c r="AJ276" t="s">
        <v>207</v>
      </c>
      <c r="AK276" t="s">
        <v>207</v>
      </c>
      <c r="AL276" t="s">
        <v>207</v>
      </c>
      <c r="AM276" t="s">
        <v>207</v>
      </c>
      <c r="AN276" t="s">
        <v>207</v>
      </c>
      <c r="AO276" t="s">
        <v>207</v>
      </c>
      <c r="AP276" t="s">
        <v>207</v>
      </c>
      <c r="AQ276"/>
      <c r="AR276" t="e">
        <v>#N/A</v>
      </c>
      <c r="AS276" t="e">
        <v>#N/A</v>
      </c>
    </row>
    <row r="277" spans="1:45" ht="18.75" x14ac:dyDescent="0.45">
      <c r="A277" s="248">
        <v>211183</v>
      </c>
      <c r="B277" s="249" t="s">
        <v>61</v>
      </c>
      <c r="C277" t="s">
        <v>207</v>
      </c>
      <c r="D277" t="s">
        <v>207</v>
      </c>
      <c r="E277" t="s">
        <v>205</v>
      </c>
      <c r="F277" t="s">
        <v>207</v>
      </c>
      <c r="G277" t="s">
        <v>207</v>
      </c>
      <c r="H277" t="s">
        <v>207</v>
      </c>
      <c r="I277" t="s">
        <v>205</v>
      </c>
      <c r="J277" t="s">
        <v>205</v>
      </c>
      <c r="K277" t="s">
        <v>205</v>
      </c>
      <c r="L277" t="s">
        <v>207</v>
      </c>
      <c r="M277" s="250" t="s">
        <v>205</v>
      </c>
      <c r="N277" t="s">
        <v>207</v>
      </c>
      <c r="O277" t="s">
        <v>207</v>
      </c>
      <c r="P277" t="s">
        <v>207</v>
      </c>
      <c r="Q277" t="s">
        <v>207</v>
      </c>
      <c r="R277" t="s">
        <v>207</v>
      </c>
      <c r="S277" t="s">
        <v>205</v>
      </c>
      <c r="T277" t="s">
        <v>207</v>
      </c>
      <c r="U277" t="s">
        <v>207</v>
      </c>
      <c r="V277" t="s">
        <v>205</v>
      </c>
      <c r="W277" t="s">
        <v>205</v>
      </c>
      <c r="X277" s="250" t="s">
        <v>205</v>
      </c>
      <c r="Y277" t="s">
        <v>206</v>
      </c>
      <c r="Z277" t="s">
        <v>205</v>
      </c>
      <c r="AA277" t="s">
        <v>207</v>
      </c>
      <c r="AB277" t="s">
        <v>205</v>
      </c>
      <c r="AC277" t="s">
        <v>207</v>
      </c>
      <c r="AD277" t="s">
        <v>205</v>
      </c>
      <c r="AE277" t="s">
        <v>205</v>
      </c>
      <c r="AF277" t="s">
        <v>207</v>
      </c>
      <c r="AG277" t="s">
        <v>207</v>
      </c>
      <c r="AH277" t="s">
        <v>205</v>
      </c>
      <c r="AI277" t="s">
        <v>205</v>
      </c>
      <c r="AJ277" t="s">
        <v>207</v>
      </c>
      <c r="AK277" t="s">
        <v>206</v>
      </c>
      <c r="AL277" t="s">
        <v>205</v>
      </c>
      <c r="AM277" t="s">
        <v>205</v>
      </c>
      <c r="AN277" t="s">
        <v>206</v>
      </c>
      <c r="AO277" t="s">
        <v>207</v>
      </c>
      <c r="AP277" t="s">
        <v>205</v>
      </c>
      <c r="AQ277"/>
      <c r="AR277">
        <v>0</v>
      </c>
      <c r="AS277">
        <v>2</v>
      </c>
    </row>
    <row r="278" spans="1:45" ht="18.75" x14ac:dyDescent="0.45">
      <c r="A278" s="252">
        <v>211184</v>
      </c>
      <c r="B278" s="249" t="s">
        <v>61</v>
      </c>
      <c r="C278" t="s">
        <v>205</v>
      </c>
      <c r="D278" t="s">
        <v>205</v>
      </c>
      <c r="E278" t="s">
        <v>205</v>
      </c>
      <c r="F278" t="s">
        <v>205</v>
      </c>
      <c r="G278" t="s">
        <v>207</v>
      </c>
      <c r="H278" t="s">
        <v>205</v>
      </c>
      <c r="I278" t="s">
        <v>205</v>
      </c>
      <c r="J278" t="s">
        <v>205</v>
      </c>
      <c r="K278" t="s">
        <v>207</v>
      </c>
      <c r="L278" t="s">
        <v>205</v>
      </c>
      <c r="M278" s="250" t="s">
        <v>205</v>
      </c>
      <c r="N278" t="s">
        <v>207</v>
      </c>
      <c r="O278" t="s">
        <v>207</v>
      </c>
      <c r="P278" t="s">
        <v>205</v>
      </c>
      <c r="Q278" t="s">
        <v>205</v>
      </c>
      <c r="R278" t="s">
        <v>207</v>
      </c>
      <c r="S278" t="s">
        <v>205</v>
      </c>
      <c r="T278" t="s">
        <v>207</v>
      </c>
      <c r="U278" t="s">
        <v>207</v>
      </c>
      <c r="V278" t="s">
        <v>207</v>
      </c>
      <c r="W278" t="s">
        <v>205</v>
      </c>
      <c r="X278" s="250" t="s">
        <v>205</v>
      </c>
      <c r="Y278" t="s">
        <v>205</v>
      </c>
      <c r="Z278" t="s">
        <v>205</v>
      </c>
      <c r="AA278" t="s">
        <v>205</v>
      </c>
      <c r="AB278" t="s">
        <v>207</v>
      </c>
      <c r="AC278" t="s">
        <v>207</v>
      </c>
      <c r="AD278" t="s">
        <v>205</v>
      </c>
      <c r="AE278" t="s">
        <v>207</v>
      </c>
      <c r="AF278" t="s">
        <v>205</v>
      </c>
      <c r="AG278" t="s">
        <v>207</v>
      </c>
      <c r="AH278" t="s">
        <v>207</v>
      </c>
      <c r="AI278" t="s">
        <v>205</v>
      </c>
      <c r="AJ278" t="s">
        <v>205</v>
      </c>
      <c r="AK278" t="s">
        <v>205</v>
      </c>
      <c r="AL278" t="s">
        <v>207</v>
      </c>
      <c r="AM278" t="s">
        <v>205</v>
      </c>
      <c r="AN278" t="s">
        <v>205</v>
      </c>
      <c r="AO278" t="s">
        <v>205</v>
      </c>
      <c r="AP278" t="s">
        <v>207</v>
      </c>
      <c r="AQ278"/>
      <c r="AR278">
        <v>0</v>
      </c>
      <c r="AS278">
        <v>3</v>
      </c>
    </row>
    <row r="279" spans="1:45" ht="15" x14ac:dyDescent="0.25">
      <c r="A279" s="258">
        <v>211237</v>
      </c>
      <c r="B279" s="259" t="s">
        <v>61</v>
      </c>
      <c r="C279" s="260" t="s">
        <v>849</v>
      </c>
      <c r="D279" s="260" t="s">
        <v>849</v>
      </c>
      <c r="E279" s="260" t="s">
        <v>849</v>
      </c>
      <c r="F279" s="260" t="s">
        <v>849</v>
      </c>
      <c r="G279" s="260" t="s">
        <v>849</v>
      </c>
      <c r="H279" s="260" t="s">
        <v>849</v>
      </c>
      <c r="I279" s="260" t="s">
        <v>849</v>
      </c>
      <c r="J279" s="260" t="s">
        <v>849</v>
      </c>
      <c r="K279" s="260" t="s">
        <v>849</v>
      </c>
      <c r="L279" s="260" t="s">
        <v>849</v>
      </c>
      <c r="M279" s="260" t="s">
        <v>849</v>
      </c>
      <c r="N279" s="260" t="s">
        <v>849</v>
      </c>
      <c r="O279" s="260" t="s">
        <v>849</v>
      </c>
      <c r="P279" s="260" t="s">
        <v>849</v>
      </c>
      <c r="Q279" s="260" t="s">
        <v>849</v>
      </c>
      <c r="R279" s="260" t="s">
        <v>849</v>
      </c>
      <c r="S279" s="260" t="s">
        <v>849</v>
      </c>
      <c r="T279" s="260" t="s">
        <v>849</v>
      </c>
      <c r="U279" s="260" t="s">
        <v>849</v>
      </c>
      <c r="V279" s="260" t="s">
        <v>849</v>
      </c>
      <c r="W279" s="260" t="s">
        <v>849</v>
      </c>
      <c r="X279" s="260" t="s">
        <v>849</v>
      </c>
      <c r="Y279" s="260" t="s">
        <v>849</v>
      </c>
      <c r="Z279" s="260" t="s">
        <v>849</v>
      </c>
      <c r="AA279" s="260" t="s">
        <v>849</v>
      </c>
      <c r="AB279" s="260" t="s">
        <v>849</v>
      </c>
      <c r="AC279" s="260" t="s">
        <v>849</v>
      </c>
      <c r="AD279" s="260" t="s">
        <v>849</v>
      </c>
      <c r="AE279" s="260" t="s">
        <v>849</v>
      </c>
      <c r="AF279" s="260" t="s">
        <v>849</v>
      </c>
      <c r="AG279" s="260" t="s">
        <v>849</v>
      </c>
      <c r="AH279" s="260" t="s">
        <v>849</v>
      </c>
      <c r="AI279" s="260" t="s">
        <v>849</v>
      </c>
      <c r="AJ279" s="260" t="s">
        <v>849</v>
      </c>
      <c r="AK279" s="260" t="s">
        <v>849</v>
      </c>
      <c r="AL279" s="260" t="s">
        <v>849</v>
      </c>
      <c r="AM279" s="260" t="s">
        <v>849</v>
      </c>
      <c r="AN279" s="260" t="s">
        <v>849</v>
      </c>
      <c r="AO279" s="260" t="s">
        <v>849</v>
      </c>
      <c r="AP279" s="260" t="s">
        <v>849</v>
      </c>
      <c r="AQ279" s="260"/>
      <c r="AR279" t="e">
        <v>#N/A</v>
      </c>
      <c r="AS279" t="s">
        <v>2181</v>
      </c>
    </row>
    <row r="280" spans="1:45" ht="15" hidden="1" x14ac:dyDescent="0.25">
      <c r="A280" s="258">
        <v>211245</v>
      </c>
      <c r="B280" s="259" t="s">
        <v>456</v>
      </c>
      <c r="C280" s="260" t="s">
        <v>849</v>
      </c>
      <c r="D280" s="260" t="s">
        <v>849</v>
      </c>
      <c r="E280" s="260" t="s">
        <v>849</v>
      </c>
      <c r="F280" s="260" t="s">
        <v>849</v>
      </c>
      <c r="G280" s="260" t="s">
        <v>849</v>
      </c>
      <c r="H280" s="260" t="s">
        <v>849</v>
      </c>
      <c r="I280" s="260" t="s">
        <v>849</v>
      </c>
      <c r="J280" s="260" t="s">
        <v>849</v>
      </c>
      <c r="K280" s="260" t="s">
        <v>849</v>
      </c>
      <c r="L280" s="260" t="s">
        <v>849</v>
      </c>
      <c r="M280" s="260" t="s">
        <v>849</v>
      </c>
      <c r="N280" s="260" t="s">
        <v>849</v>
      </c>
      <c r="O280" s="260" t="s">
        <v>849</v>
      </c>
      <c r="P280" s="260" t="s">
        <v>849</v>
      </c>
      <c r="Q280" s="260" t="s">
        <v>849</v>
      </c>
      <c r="R280" s="260" t="s">
        <v>849</v>
      </c>
      <c r="S280" s="260" t="s">
        <v>849</v>
      </c>
      <c r="T280" s="260" t="s">
        <v>849</v>
      </c>
      <c r="U280" s="260" t="s">
        <v>849</v>
      </c>
      <c r="V280" s="260" t="s">
        <v>849</v>
      </c>
      <c r="W280" s="260" t="s">
        <v>849</v>
      </c>
      <c r="X280" s="260" t="s">
        <v>849</v>
      </c>
      <c r="Y280" s="260" t="s">
        <v>849</v>
      </c>
      <c r="Z280" s="260" t="s">
        <v>849</v>
      </c>
      <c r="AA280" s="260" t="s">
        <v>849</v>
      </c>
      <c r="AB280" s="260" t="s">
        <v>849</v>
      </c>
      <c r="AC280" s="260" t="s">
        <v>849</v>
      </c>
      <c r="AD280" s="260" t="s">
        <v>849</v>
      </c>
      <c r="AE280" s="260" t="s">
        <v>849</v>
      </c>
      <c r="AF280" s="260" t="s">
        <v>849</v>
      </c>
      <c r="AG280" s="260" t="s">
        <v>344</v>
      </c>
      <c r="AH280" s="260" t="s">
        <v>344</v>
      </c>
      <c r="AI280" s="260" t="s">
        <v>344</v>
      </c>
      <c r="AJ280" s="260" t="s">
        <v>344</v>
      </c>
      <c r="AK280" s="260" t="s">
        <v>344</v>
      </c>
      <c r="AL280" s="260" t="s">
        <v>344</v>
      </c>
      <c r="AM280" s="260" t="s">
        <v>344</v>
      </c>
      <c r="AN280" s="260" t="s">
        <v>344</v>
      </c>
      <c r="AO280" s="260" t="s">
        <v>344</v>
      </c>
      <c r="AP280" s="260" t="s">
        <v>344</v>
      </c>
      <c r="AQ280" s="260"/>
      <c r="AR280" t="e">
        <v>#N/A</v>
      </c>
      <c r="AS280" t="s">
        <v>2181</v>
      </c>
    </row>
    <row r="281" spans="1:45" ht="18.75" x14ac:dyDescent="0.45">
      <c r="A281" s="252">
        <v>211259</v>
      </c>
      <c r="B281" s="249" t="s">
        <v>61</v>
      </c>
      <c r="C281" t="s">
        <v>205</v>
      </c>
      <c r="D281" t="s">
        <v>205</v>
      </c>
      <c r="E281" t="s">
        <v>205</v>
      </c>
      <c r="F281" t="s">
        <v>205</v>
      </c>
      <c r="G281" t="s">
        <v>205</v>
      </c>
      <c r="H281" t="s">
        <v>205</v>
      </c>
      <c r="I281" t="s">
        <v>205</v>
      </c>
      <c r="J281" t="s">
        <v>205</v>
      </c>
      <c r="K281" t="s">
        <v>205</v>
      </c>
      <c r="L281" t="s">
        <v>207</v>
      </c>
      <c r="M281" s="250" t="s">
        <v>205</v>
      </c>
      <c r="N281" t="s">
        <v>205</v>
      </c>
      <c r="O281" t="s">
        <v>205</v>
      </c>
      <c r="P281" t="s">
        <v>207</v>
      </c>
      <c r="Q281" t="s">
        <v>207</v>
      </c>
      <c r="R281" t="s">
        <v>206</v>
      </c>
      <c r="S281" t="s">
        <v>205</v>
      </c>
      <c r="T281" t="s">
        <v>207</v>
      </c>
      <c r="U281" t="s">
        <v>207</v>
      </c>
      <c r="V281" t="s">
        <v>205</v>
      </c>
      <c r="W281" t="s">
        <v>207</v>
      </c>
      <c r="X281" s="250" t="s">
        <v>205</v>
      </c>
      <c r="Y281" t="s">
        <v>205</v>
      </c>
      <c r="Z281" t="s">
        <v>207</v>
      </c>
      <c r="AA281" t="s">
        <v>207</v>
      </c>
      <c r="AB281" t="s">
        <v>207</v>
      </c>
      <c r="AC281" t="s">
        <v>207</v>
      </c>
      <c r="AD281" t="s">
        <v>207</v>
      </c>
      <c r="AE281" t="s">
        <v>205</v>
      </c>
      <c r="AF281" t="s">
        <v>207</v>
      </c>
      <c r="AG281" t="s">
        <v>207</v>
      </c>
      <c r="AH281" t="s">
        <v>205</v>
      </c>
      <c r="AI281" t="s">
        <v>205</v>
      </c>
      <c r="AJ281" t="s">
        <v>207</v>
      </c>
      <c r="AK281" t="s">
        <v>205</v>
      </c>
      <c r="AL281" t="s">
        <v>207</v>
      </c>
      <c r="AM281" t="s">
        <v>207</v>
      </c>
      <c r="AN281" t="s">
        <v>207</v>
      </c>
      <c r="AO281" t="s">
        <v>207</v>
      </c>
      <c r="AP281" t="s">
        <v>207</v>
      </c>
      <c r="AQ281"/>
      <c r="AR281">
        <v>0</v>
      </c>
      <c r="AS281">
        <v>3</v>
      </c>
    </row>
    <row r="282" spans="1:45" ht="33" x14ac:dyDescent="0.45">
      <c r="A282" s="248">
        <v>211264</v>
      </c>
      <c r="B282" s="249" t="s">
        <v>67</v>
      </c>
      <c r="C282" t="s">
        <v>205</v>
      </c>
      <c r="D282" t="s">
        <v>205</v>
      </c>
      <c r="E282" t="s">
        <v>205</v>
      </c>
      <c r="F282" t="s">
        <v>205</v>
      </c>
      <c r="G282" t="s">
        <v>205</v>
      </c>
      <c r="H282" t="s">
        <v>205</v>
      </c>
      <c r="I282" t="s">
        <v>207</v>
      </c>
      <c r="J282" t="s">
        <v>207</v>
      </c>
      <c r="K282" t="s">
        <v>207</v>
      </c>
      <c r="L282" t="s">
        <v>207</v>
      </c>
      <c r="M282" s="250" t="s">
        <v>207</v>
      </c>
      <c r="N282" t="s">
        <v>207</v>
      </c>
      <c r="O282" t="s">
        <v>205</v>
      </c>
      <c r="P282" t="s">
        <v>207</v>
      </c>
      <c r="Q282" t="s">
        <v>205</v>
      </c>
      <c r="R282" t="s">
        <v>207</v>
      </c>
      <c r="S282" t="s">
        <v>207</v>
      </c>
      <c r="T282" t="s">
        <v>205</v>
      </c>
      <c r="U282" t="s">
        <v>207</v>
      </c>
      <c r="V282" t="s">
        <v>207</v>
      </c>
      <c r="W282" t="s">
        <v>207</v>
      </c>
      <c r="X282" s="250" t="s">
        <v>207</v>
      </c>
      <c r="Y282" t="s">
        <v>207</v>
      </c>
      <c r="Z282" t="s">
        <v>207</v>
      </c>
      <c r="AA282" t="s">
        <v>207</v>
      </c>
      <c r="AB282" t="s">
        <v>207</v>
      </c>
      <c r="AC282" t="s">
        <v>207</v>
      </c>
      <c r="AD282" t="s">
        <v>207</v>
      </c>
      <c r="AE282" t="s">
        <v>206</v>
      </c>
      <c r="AF282" t="s">
        <v>206</v>
      </c>
      <c r="AG282" t="s">
        <v>206</v>
      </c>
      <c r="AH282" t="s">
        <v>206</v>
      </c>
      <c r="AI282" t="s">
        <v>206</v>
      </c>
      <c r="AJ282" t="s">
        <v>206</v>
      </c>
      <c r="AK282" t="s">
        <v>206</v>
      </c>
      <c r="AL282" t="s">
        <v>344</v>
      </c>
      <c r="AM282" t="s">
        <v>344</v>
      </c>
      <c r="AN282" t="s">
        <v>344</v>
      </c>
      <c r="AO282" t="s">
        <v>344</v>
      </c>
      <c r="AP282" t="s">
        <v>344</v>
      </c>
      <c r="AQ282"/>
      <c r="AR282">
        <v>0</v>
      </c>
      <c r="AS282">
        <v>6</v>
      </c>
    </row>
    <row r="283" spans="1:45" ht="15" hidden="1" x14ac:dyDescent="0.25">
      <c r="A283" s="258">
        <v>211275</v>
      </c>
      <c r="B283" s="259" t="s">
        <v>456</v>
      </c>
      <c r="C283" s="260" t="s">
        <v>849</v>
      </c>
      <c r="D283" s="260" t="s">
        <v>849</v>
      </c>
      <c r="E283" s="260" t="s">
        <v>849</v>
      </c>
      <c r="F283" s="260" t="s">
        <v>849</v>
      </c>
      <c r="G283" s="260" t="s">
        <v>849</v>
      </c>
      <c r="H283" s="260" t="s">
        <v>849</v>
      </c>
      <c r="I283" s="260" t="s">
        <v>849</v>
      </c>
      <c r="J283" s="260" t="s">
        <v>849</v>
      </c>
      <c r="K283" s="260" t="s">
        <v>849</v>
      </c>
      <c r="L283" s="260" t="s">
        <v>849</v>
      </c>
      <c r="M283" s="260" t="s">
        <v>849</v>
      </c>
      <c r="N283" s="260" t="s">
        <v>849</v>
      </c>
      <c r="O283" s="260" t="s">
        <v>849</v>
      </c>
      <c r="P283" s="260" t="s">
        <v>849</v>
      </c>
      <c r="Q283" s="260" t="s">
        <v>849</v>
      </c>
      <c r="R283" s="260" t="s">
        <v>849</v>
      </c>
      <c r="S283" s="260" t="s">
        <v>849</v>
      </c>
      <c r="T283" s="260" t="s">
        <v>849</v>
      </c>
      <c r="U283" s="260" t="s">
        <v>849</v>
      </c>
      <c r="V283" s="260" t="s">
        <v>849</v>
      </c>
      <c r="W283" s="260" t="s">
        <v>849</v>
      </c>
      <c r="X283" s="260" t="s">
        <v>849</v>
      </c>
      <c r="Y283" s="260" t="s">
        <v>849</v>
      </c>
      <c r="Z283" s="260" t="s">
        <v>849</v>
      </c>
      <c r="AA283" s="260" t="s">
        <v>849</v>
      </c>
      <c r="AB283" s="260" t="s">
        <v>849</v>
      </c>
      <c r="AC283" s="260" t="s">
        <v>849</v>
      </c>
      <c r="AD283" s="260" t="s">
        <v>849</v>
      </c>
      <c r="AE283" s="260" t="s">
        <v>849</v>
      </c>
      <c r="AF283" s="260" t="s">
        <v>849</v>
      </c>
      <c r="AG283" s="260" t="s">
        <v>344</v>
      </c>
      <c r="AH283" s="260" t="s">
        <v>344</v>
      </c>
      <c r="AI283" s="260" t="s">
        <v>344</v>
      </c>
      <c r="AJ283" s="260" t="s">
        <v>344</v>
      </c>
      <c r="AK283" s="260" t="s">
        <v>344</v>
      </c>
      <c r="AL283" s="260" t="s">
        <v>344</v>
      </c>
      <c r="AM283" s="260" t="s">
        <v>344</v>
      </c>
      <c r="AN283" s="260" t="s">
        <v>344</v>
      </c>
      <c r="AO283" s="260" t="s">
        <v>344</v>
      </c>
      <c r="AP283" s="260" t="s">
        <v>344</v>
      </c>
      <c r="AQ283" s="260"/>
      <c r="AR283" t="e">
        <v>#N/A</v>
      </c>
      <c r="AS283" t="s">
        <v>2181</v>
      </c>
    </row>
    <row r="284" spans="1:45" ht="18.75" x14ac:dyDescent="0.45">
      <c r="A284" s="248">
        <v>211291</v>
      </c>
      <c r="B284" s="249" t="s">
        <v>61</v>
      </c>
      <c r="C284" t="s">
        <v>205</v>
      </c>
      <c r="D284" t="s">
        <v>205</v>
      </c>
      <c r="E284" t="s">
        <v>207</v>
      </c>
      <c r="F284" t="s">
        <v>207</v>
      </c>
      <c r="G284" t="s">
        <v>205</v>
      </c>
      <c r="H284" t="s">
        <v>206</v>
      </c>
      <c r="I284" t="s">
        <v>205</v>
      </c>
      <c r="J284" t="s">
        <v>205</v>
      </c>
      <c r="K284" t="s">
        <v>205</v>
      </c>
      <c r="L284" t="s">
        <v>205</v>
      </c>
      <c r="M284" s="250" t="s">
        <v>207</v>
      </c>
      <c r="N284" t="s">
        <v>207</v>
      </c>
      <c r="O284" t="s">
        <v>207</v>
      </c>
      <c r="P284" t="s">
        <v>205</v>
      </c>
      <c r="Q284" t="s">
        <v>207</v>
      </c>
      <c r="R284" t="s">
        <v>207</v>
      </c>
      <c r="S284" t="s">
        <v>205</v>
      </c>
      <c r="T284" t="s">
        <v>207</v>
      </c>
      <c r="U284" t="s">
        <v>207</v>
      </c>
      <c r="V284" t="s">
        <v>207</v>
      </c>
      <c r="W284" t="s">
        <v>207</v>
      </c>
      <c r="X284" s="250" t="s">
        <v>205</v>
      </c>
      <c r="Y284" t="s">
        <v>207</v>
      </c>
      <c r="Z284" t="s">
        <v>205</v>
      </c>
      <c r="AA284" t="s">
        <v>205</v>
      </c>
      <c r="AB284" t="s">
        <v>207</v>
      </c>
      <c r="AC284" t="s">
        <v>205</v>
      </c>
      <c r="AD284" t="s">
        <v>207</v>
      </c>
      <c r="AE284" t="s">
        <v>207</v>
      </c>
      <c r="AF284" t="s">
        <v>205</v>
      </c>
      <c r="AG284" t="s">
        <v>207</v>
      </c>
      <c r="AH284" t="s">
        <v>207</v>
      </c>
      <c r="AI284" t="s">
        <v>207</v>
      </c>
      <c r="AJ284" t="s">
        <v>207</v>
      </c>
      <c r="AK284" t="s">
        <v>207</v>
      </c>
      <c r="AL284" t="s">
        <v>207</v>
      </c>
      <c r="AM284" t="s">
        <v>207</v>
      </c>
      <c r="AN284" t="s">
        <v>207</v>
      </c>
      <c r="AO284" t="s">
        <v>207</v>
      </c>
      <c r="AP284" t="s">
        <v>207</v>
      </c>
      <c r="AQ284"/>
      <c r="AR284">
        <v>0</v>
      </c>
      <c r="AS284">
        <v>4</v>
      </c>
    </row>
    <row r="285" spans="1:45" ht="15" x14ac:dyDescent="0.25">
      <c r="A285" s="258">
        <v>211309</v>
      </c>
      <c r="B285" s="259" t="s">
        <v>61</v>
      </c>
      <c r="C285" s="260" t="s">
        <v>849</v>
      </c>
      <c r="D285" s="260" t="s">
        <v>849</v>
      </c>
      <c r="E285" s="260" t="s">
        <v>849</v>
      </c>
      <c r="F285" s="260" t="s">
        <v>849</v>
      </c>
      <c r="G285" s="260" t="s">
        <v>849</v>
      </c>
      <c r="H285" s="260" t="s">
        <v>849</v>
      </c>
      <c r="I285" s="260" t="s">
        <v>849</v>
      </c>
      <c r="J285" s="260" t="s">
        <v>849</v>
      </c>
      <c r="K285" s="260" t="s">
        <v>849</v>
      </c>
      <c r="L285" s="260" t="s">
        <v>849</v>
      </c>
      <c r="M285" s="260" t="s">
        <v>849</v>
      </c>
      <c r="N285" s="260" t="s">
        <v>849</v>
      </c>
      <c r="O285" s="260" t="s">
        <v>849</v>
      </c>
      <c r="P285" s="260" t="s">
        <v>849</v>
      </c>
      <c r="Q285" s="260" t="s">
        <v>849</v>
      </c>
      <c r="R285" s="260" t="s">
        <v>849</v>
      </c>
      <c r="S285" s="260" t="s">
        <v>849</v>
      </c>
      <c r="T285" s="260" t="s">
        <v>849</v>
      </c>
      <c r="U285" s="260" t="s">
        <v>849</v>
      </c>
      <c r="V285" s="260" t="s">
        <v>849</v>
      </c>
      <c r="W285" s="260" t="s">
        <v>849</v>
      </c>
      <c r="X285" s="260" t="s">
        <v>849</v>
      </c>
      <c r="Y285" s="260" t="s">
        <v>849</v>
      </c>
      <c r="Z285" s="260" t="s">
        <v>849</v>
      </c>
      <c r="AA285" s="260" t="s">
        <v>849</v>
      </c>
      <c r="AB285" s="260" t="s">
        <v>849</v>
      </c>
      <c r="AC285" s="260" t="s">
        <v>849</v>
      </c>
      <c r="AD285" s="260" t="s">
        <v>849</v>
      </c>
      <c r="AE285" s="260" t="s">
        <v>849</v>
      </c>
      <c r="AF285" s="260" t="s">
        <v>849</v>
      </c>
      <c r="AG285" s="260" t="s">
        <v>849</v>
      </c>
      <c r="AH285" s="260" t="s">
        <v>849</v>
      </c>
      <c r="AI285" s="260" t="s">
        <v>849</v>
      </c>
      <c r="AJ285" s="260" t="s">
        <v>849</v>
      </c>
      <c r="AK285" s="260" t="s">
        <v>849</v>
      </c>
      <c r="AL285" s="260" t="s">
        <v>849</v>
      </c>
      <c r="AM285" s="260" t="s">
        <v>849</v>
      </c>
      <c r="AN285" s="260" t="s">
        <v>849</v>
      </c>
      <c r="AO285" s="260" t="s">
        <v>849</v>
      </c>
      <c r="AP285" s="260" t="s">
        <v>849</v>
      </c>
      <c r="AQ285" s="260"/>
      <c r="AR285" t="e">
        <v>#N/A</v>
      </c>
      <c r="AS285" t="s">
        <v>2181</v>
      </c>
    </row>
    <row r="286" spans="1:45" ht="18.75" x14ac:dyDescent="0.45">
      <c r="A286" s="252">
        <v>211310</v>
      </c>
      <c r="B286" s="249" t="s">
        <v>61</v>
      </c>
      <c r="C286" t="s">
        <v>205</v>
      </c>
      <c r="D286" t="s">
        <v>207</v>
      </c>
      <c r="E286" t="s">
        <v>207</v>
      </c>
      <c r="F286" t="s">
        <v>205</v>
      </c>
      <c r="G286" t="s">
        <v>205</v>
      </c>
      <c r="H286" t="s">
        <v>205</v>
      </c>
      <c r="I286" t="s">
        <v>207</v>
      </c>
      <c r="J286" t="s">
        <v>205</v>
      </c>
      <c r="K286" t="s">
        <v>207</v>
      </c>
      <c r="L286" t="s">
        <v>207</v>
      </c>
      <c r="M286" s="250" t="s">
        <v>205</v>
      </c>
      <c r="N286" t="s">
        <v>207</v>
      </c>
      <c r="O286" t="s">
        <v>205</v>
      </c>
      <c r="P286" t="s">
        <v>207</v>
      </c>
      <c r="Q286" t="s">
        <v>205</v>
      </c>
      <c r="R286" t="s">
        <v>207</v>
      </c>
      <c r="S286" t="s">
        <v>205</v>
      </c>
      <c r="T286" t="s">
        <v>207</v>
      </c>
      <c r="U286" t="s">
        <v>205</v>
      </c>
      <c r="V286" t="s">
        <v>207</v>
      </c>
      <c r="W286" t="s">
        <v>205</v>
      </c>
      <c r="X286" s="250" t="s">
        <v>207</v>
      </c>
      <c r="Y286" t="s">
        <v>205</v>
      </c>
      <c r="Z286" t="s">
        <v>205</v>
      </c>
      <c r="AA286" t="s">
        <v>205</v>
      </c>
      <c r="AB286" t="s">
        <v>207</v>
      </c>
      <c r="AC286" t="s">
        <v>207</v>
      </c>
      <c r="AD286" t="s">
        <v>205</v>
      </c>
      <c r="AE286" t="s">
        <v>205</v>
      </c>
      <c r="AF286" t="s">
        <v>205</v>
      </c>
      <c r="AG286" t="s">
        <v>206</v>
      </c>
      <c r="AH286" t="s">
        <v>207</v>
      </c>
      <c r="AI286" t="s">
        <v>206</v>
      </c>
      <c r="AJ286" t="s">
        <v>205</v>
      </c>
      <c r="AK286" t="s">
        <v>205</v>
      </c>
      <c r="AL286" t="s">
        <v>207</v>
      </c>
      <c r="AM286" t="s">
        <v>207</v>
      </c>
      <c r="AN286" t="s">
        <v>206</v>
      </c>
      <c r="AO286" t="s">
        <v>206</v>
      </c>
      <c r="AP286" t="s">
        <v>207</v>
      </c>
      <c r="AQ286"/>
      <c r="AR286">
        <v>0</v>
      </c>
      <c r="AS286">
        <v>4</v>
      </c>
    </row>
    <row r="287" spans="1:45" ht="18.75" x14ac:dyDescent="0.45">
      <c r="A287" s="248">
        <v>211317</v>
      </c>
      <c r="B287" s="249" t="s">
        <v>61</v>
      </c>
      <c r="C287" t="s">
        <v>205</v>
      </c>
      <c r="D287" t="s">
        <v>207</v>
      </c>
      <c r="E287" t="s">
        <v>205</v>
      </c>
      <c r="F287" t="s">
        <v>205</v>
      </c>
      <c r="G287" t="s">
        <v>207</v>
      </c>
      <c r="H287" t="s">
        <v>207</v>
      </c>
      <c r="I287" t="s">
        <v>207</v>
      </c>
      <c r="J287" t="s">
        <v>207</v>
      </c>
      <c r="K287" t="s">
        <v>207</v>
      </c>
      <c r="L287" t="s">
        <v>207</v>
      </c>
      <c r="M287" s="250" t="s">
        <v>205</v>
      </c>
      <c r="N287" t="s">
        <v>207</v>
      </c>
      <c r="O287" t="s">
        <v>207</v>
      </c>
      <c r="P287" t="s">
        <v>205</v>
      </c>
      <c r="Q287" t="s">
        <v>207</v>
      </c>
      <c r="R287" t="s">
        <v>207</v>
      </c>
      <c r="S287" t="s">
        <v>207</v>
      </c>
      <c r="T287" t="s">
        <v>207</v>
      </c>
      <c r="U287" t="s">
        <v>207</v>
      </c>
      <c r="V287" t="s">
        <v>207</v>
      </c>
      <c r="W287" t="s">
        <v>205</v>
      </c>
      <c r="X287" s="250" t="s">
        <v>205</v>
      </c>
      <c r="Y287" t="s">
        <v>207</v>
      </c>
      <c r="Z287" t="s">
        <v>207</v>
      </c>
      <c r="AA287" t="s">
        <v>207</v>
      </c>
      <c r="AB287" t="s">
        <v>207</v>
      </c>
      <c r="AC287" t="s">
        <v>207</v>
      </c>
      <c r="AD287" t="s">
        <v>207</v>
      </c>
      <c r="AE287" t="s">
        <v>205</v>
      </c>
      <c r="AF287" t="s">
        <v>207</v>
      </c>
      <c r="AG287" t="s">
        <v>207</v>
      </c>
      <c r="AH287" t="s">
        <v>205</v>
      </c>
      <c r="AI287" t="s">
        <v>207</v>
      </c>
      <c r="AJ287" t="s">
        <v>205</v>
      </c>
      <c r="AK287" t="s">
        <v>207</v>
      </c>
      <c r="AL287" t="s">
        <v>207</v>
      </c>
      <c r="AM287" t="s">
        <v>207</v>
      </c>
      <c r="AN287" t="s">
        <v>205</v>
      </c>
      <c r="AO287" t="s">
        <v>205</v>
      </c>
      <c r="AP287" t="s">
        <v>207</v>
      </c>
      <c r="AQ287"/>
      <c r="AR287">
        <v>0</v>
      </c>
      <c r="AS287">
        <v>3</v>
      </c>
    </row>
    <row r="288" spans="1:45" ht="18.75" x14ac:dyDescent="0.45">
      <c r="A288" s="248">
        <v>211319</v>
      </c>
      <c r="B288" s="249" t="s">
        <v>61</v>
      </c>
      <c r="C288">
        <v>0</v>
      </c>
      <c r="D288">
        <v>0</v>
      </c>
      <c r="E288">
        <v>0</v>
      </c>
      <c r="F288">
        <v>0</v>
      </c>
      <c r="G288">
        <v>0</v>
      </c>
      <c r="H288">
        <v>0</v>
      </c>
      <c r="I288">
        <v>0</v>
      </c>
      <c r="J288">
        <v>0</v>
      </c>
      <c r="K288">
        <v>0</v>
      </c>
      <c r="L288">
        <v>0</v>
      </c>
      <c r="M288" s="250">
        <v>0</v>
      </c>
      <c r="N288">
        <v>0</v>
      </c>
      <c r="O288">
        <v>0</v>
      </c>
      <c r="P288">
        <v>0</v>
      </c>
      <c r="Q288">
        <v>0</v>
      </c>
      <c r="R288">
        <v>0</v>
      </c>
      <c r="S288">
        <v>0</v>
      </c>
      <c r="T288">
        <v>0</v>
      </c>
      <c r="U288">
        <v>0</v>
      </c>
      <c r="V288">
        <v>0</v>
      </c>
      <c r="W288">
        <v>0</v>
      </c>
      <c r="X288" s="250">
        <v>0</v>
      </c>
      <c r="Y288">
        <v>0</v>
      </c>
      <c r="Z288">
        <v>0</v>
      </c>
      <c r="AA288">
        <v>0</v>
      </c>
      <c r="AB288">
        <v>0</v>
      </c>
      <c r="AC288">
        <v>0</v>
      </c>
      <c r="AD288">
        <v>0</v>
      </c>
      <c r="AE288">
        <v>0</v>
      </c>
      <c r="AF288">
        <v>0</v>
      </c>
      <c r="AG288">
        <v>0</v>
      </c>
      <c r="AH288">
        <v>0</v>
      </c>
      <c r="AI288">
        <v>0</v>
      </c>
      <c r="AJ288">
        <v>0</v>
      </c>
      <c r="AK288">
        <v>0</v>
      </c>
      <c r="AL288">
        <v>0</v>
      </c>
      <c r="AM288">
        <v>0</v>
      </c>
      <c r="AN288">
        <v>0</v>
      </c>
      <c r="AO288">
        <v>0</v>
      </c>
      <c r="AP288">
        <v>0</v>
      </c>
      <c r="AQ288"/>
      <c r="AR288">
        <v>0</v>
      </c>
      <c r="AS288">
        <v>5</v>
      </c>
    </row>
    <row r="289" spans="1:45" ht="15" hidden="1" x14ac:dyDescent="0.25">
      <c r="A289" s="258">
        <v>211348</v>
      </c>
      <c r="B289" s="259" t="s">
        <v>458</v>
      </c>
      <c r="C289" s="260" t="s">
        <v>849</v>
      </c>
      <c r="D289" s="260" t="s">
        <v>849</v>
      </c>
      <c r="E289" s="260" t="s">
        <v>849</v>
      </c>
      <c r="F289" s="260" t="s">
        <v>849</v>
      </c>
      <c r="G289" s="260" t="s">
        <v>849</v>
      </c>
      <c r="H289" s="260" t="s">
        <v>849</v>
      </c>
      <c r="I289" s="260" t="s">
        <v>849</v>
      </c>
      <c r="J289" s="260" t="s">
        <v>849</v>
      </c>
      <c r="K289" s="260" t="s">
        <v>849</v>
      </c>
      <c r="L289" s="260" t="s">
        <v>849</v>
      </c>
      <c r="M289" s="260" t="s">
        <v>849</v>
      </c>
      <c r="N289" s="260" t="s">
        <v>849</v>
      </c>
      <c r="O289" s="260" t="s">
        <v>849</v>
      </c>
      <c r="P289" s="260" t="s">
        <v>849</v>
      </c>
      <c r="Q289" s="260" t="s">
        <v>849</v>
      </c>
      <c r="R289" s="260" t="s">
        <v>849</v>
      </c>
      <c r="S289" s="260" t="s">
        <v>849</v>
      </c>
      <c r="T289" s="260" t="s">
        <v>849</v>
      </c>
      <c r="U289" s="260" t="s">
        <v>849</v>
      </c>
      <c r="V289" s="260" t="s">
        <v>849</v>
      </c>
      <c r="W289" s="260" t="s">
        <v>344</v>
      </c>
      <c r="X289" s="260" t="s">
        <v>344</v>
      </c>
      <c r="Y289" s="260" t="s">
        <v>344</v>
      </c>
      <c r="Z289" s="260" t="s">
        <v>344</v>
      </c>
      <c r="AA289" s="260" t="s">
        <v>344</v>
      </c>
      <c r="AB289" s="260" t="s">
        <v>344</v>
      </c>
      <c r="AC289" s="260" t="s">
        <v>344</v>
      </c>
      <c r="AD289" s="260" t="s">
        <v>344</v>
      </c>
      <c r="AE289" s="260" t="s">
        <v>344</v>
      </c>
      <c r="AF289" s="260" t="s">
        <v>344</v>
      </c>
      <c r="AG289" s="260" t="s">
        <v>344</v>
      </c>
      <c r="AH289" s="260" t="s">
        <v>344</v>
      </c>
      <c r="AI289" s="260" t="s">
        <v>344</v>
      </c>
      <c r="AJ289" s="260" t="s">
        <v>344</v>
      </c>
      <c r="AK289" s="260" t="s">
        <v>344</v>
      </c>
      <c r="AL289" s="260" t="s">
        <v>344</v>
      </c>
      <c r="AM289" s="260" t="s">
        <v>344</v>
      </c>
      <c r="AN289" s="260" t="s">
        <v>344</v>
      </c>
      <c r="AO289" s="260" t="s">
        <v>344</v>
      </c>
      <c r="AP289" s="260" t="s">
        <v>344</v>
      </c>
      <c r="AQ289" s="260"/>
      <c r="AR289" t="e">
        <v>#N/A</v>
      </c>
      <c r="AS289" t="s">
        <v>2181</v>
      </c>
    </row>
    <row r="290" spans="1:45" ht="15" hidden="1" x14ac:dyDescent="0.25">
      <c r="A290" s="258">
        <v>211351</v>
      </c>
      <c r="B290" s="259" t="s">
        <v>458</v>
      </c>
      <c r="C290" s="260" t="s">
        <v>849</v>
      </c>
      <c r="D290" s="260" t="s">
        <v>849</v>
      </c>
      <c r="E290" s="260" t="s">
        <v>849</v>
      </c>
      <c r="F290" s="260" t="s">
        <v>849</v>
      </c>
      <c r="G290" s="260" t="s">
        <v>849</v>
      </c>
      <c r="H290" s="260" t="s">
        <v>849</v>
      </c>
      <c r="I290" s="260" t="s">
        <v>849</v>
      </c>
      <c r="J290" s="260" t="s">
        <v>849</v>
      </c>
      <c r="K290" s="260" t="s">
        <v>849</v>
      </c>
      <c r="L290" s="260" t="s">
        <v>849</v>
      </c>
      <c r="M290" s="260" t="s">
        <v>849</v>
      </c>
      <c r="N290" s="260" t="s">
        <v>849</v>
      </c>
      <c r="O290" s="260" t="s">
        <v>849</v>
      </c>
      <c r="P290" s="260" t="s">
        <v>849</v>
      </c>
      <c r="Q290" s="260" t="s">
        <v>849</v>
      </c>
      <c r="R290" s="260" t="s">
        <v>849</v>
      </c>
      <c r="S290" s="260" t="s">
        <v>849</v>
      </c>
      <c r="T290" s="260" t="s">
        <v>849</v>
      </c>
      <c r="U290" s="260" t="s">
        <v>849</v>
      </c>
      <c r="V290" s="260" t="s">
        <v>849</v>
      </c>
      <c r="W290" s="260" t="s">
        <v>344</v>
      </c>
      <c r="X290" s="260" t="s">
        <v>344</v>
      </c>
      <c r="Y290" s="260" t="s">
        <v>344</v>
      </c>
      <c r="Z290" s="260" t="s">
        <v>344</v>
      </c>
      <c r="AA290" s="260" t="s">
        <v>344</v>
      </c>
      <c r="AB290" s="260" t="s">
        <v>344</v>
      </c>
      <c r="AC290" s="260" t="s">
        <v>344</v>
      </c>
      <c r="AD290" s="260" t="s">
        <v>344</v>
      </c>
      <c r="AE290" s="260" t="s">
        <v>344</v>
      </c>
      <c r="AF290" s="260" t="s">
        <v>344</v>
      </c>
      <c r="AG290" s="260" t="s">
        <v>344</v>
      </c>
      <c r="AH290" s="260" t="s">
        <v>344</v>
      </c>
      <c r="AI290" s="260" t="s">
        <v>344</v>
      </c>
      <c r="AJ290" s="260" t="s">
        <v>344</v>
      </c>
      <c r="AK290" s="260" t="s">
        <v>344</v>
      </c>
      <c r="AL290" s="260" t="s">
        <v>344</v>
      </c>
      <c r="AM290" s="260" t="s">
        <v>344</v>
      </c>
      <c r="AN290" s="260" t="s">
        <v>344</v>
      </c>
      <c r="AO290" s="260" t="s">
        <v>344</v>
      </c>
      <c r="AP290" s="260" t="s">
        <v>344</v>
      </c>
      <c r="AQ290" s="260"/>
      <c r="AR290" t="e">
        <v>#N/A</v>
      </c>
      <c r="AS290" t="s">
        <v>2181</v>
      </c>
    </row>
    <row r="291" spans="1:45" ht="18.75" hidden="1" x14ac:dyDescent="0.45">
      <c r="A291" s="248">
        <v>211355</v>
      </c>
      <c r="B291" s="249" t="s">
        <v>456</v>
      </c>
      <c r="C291" t="s">
        <v>205</v>
      </c>
      <c r="D291" t="s">
        <v>205</v>
      </c>
      <c r="E291" t="s">
        <v>205</v>
      </c>
      <c r="F291" t="s">
        <v>205</v>
      </c>
      <c r="G291" t="s">
        <v>205</v>
      </c>
      <c r="H291" t="s">
        <v>205</v>
      </c>
      <c r="I291" t="s">
        <v>205</v>
      </c>
      <c r="J291" t="s">
        <v>205</v>
      </c>
      <c r="K291" t="s">
        <v>205</v>
      </c>
      <c r="L291" t="s">
        <v>207</v>
      </c>
      <c r="M291" s="250" t="s">
        <v>205</v>
      </c>
      <c r="N291" t="s">
        <v>207</v>
      </c>
      <c r="O291" t="s">
        <v>205</v>
      </c>
      <c r="P291" t="s">
        <v>206</v>
      </c>
      <c r="Q291" t="s">
        <v>207</v>
      </c>
      <c r="R291" t="s">
        <v>205</v>
      </c>
      <c r="S291" t="s">
        <v>205</v>
      </c>
      <c r="T291" t="s">
        <v>207</v>
      </c>
      <c r="U291" t="s">
        <v>207</v>
      </c>
      <c r="V291" t="s">
        <v>205</v>
      </c>
      <c r="W291" t="s">
        <v>205</v>
      </c>
      <c r="X291" s="250" t="s">
        <v>207</v>
      </c>
      <c r="Y291" t="s">
        <v>206</v>
      </c>
      <c r="Z291" t="s">
        <v>207</v>
      </c>
      <c r="AA291" t="s">
        <v>205</v>
      </c>
      <c r="AB291" t="s">
        <v>207</v>
      </c>
      <c r="AC291" t="s">
        <v>206</v>
      </c>
      <c r="AD291" t="s">
        <v>207</v>
      </c>
      <c r="AE291" t="s">
        <v>206</v>
      </c>
      <c r="AF291" t="s">
        <v>207</v>
      </c>
      <c r="AG291" t="s">
        <v>344</v>
      </c>
      <c r="AH291" t="s">
        <v>344</v>
      </c>
      <c r="AI291" t="s">
        <v>344</v>
      </c>
      <c r="AJ291" t="s">
        <v>344</v>
      </c>
      <c r="AK291" t="s">
        <v>344</v>
      </c>
      <c r="AL291" t="s">
        <v>344</v>
      </c>
      <c r="AM291" t="s">
        <v>344</v>
      </c>
      <c r="AN291" t="s">
        <v>344</v>
      </c>
      <c r="AO291" t="s">
        <v>344</v>
      </c>
      <c r="AP291" t="s">
        <v>344</v>
      </c>
      <c r="AQ291"/>
      <c r="AR291">
        <v>0</v>
      </c>
      <c r="AS291">
        <v>3</v>
      </c>
    </row>
    <row r="292" spans="1:45" ht="18.75" hidden="1" x14ac:dyDescent="0.45">
      <c r="A292" s="248">
        <v>211356</v>
      </c>
      <c r="B292" s="249" t="s">
        <v>459</v>
      </c>
      <c r="C292" t="s">
        <v>205</v>
      </c>
      <c r="D292" t="s">
        <v>207</v>
      </c>
      <c r="E292" t="s">
        <v>207</v>
      </c>
      <c r="F292" t="s">
        <v>205</v>
      </c>
      <c r="G292" t="s">
        <v>205</v>
      </c>
      <c r="H292" t="s">
        <v>207</v>
      </c>
      <c r="I292" t="s">
        <v>207</v>
      </c>
      <c r="J292" t="s">
        <v>207</v>
      </c>
      <c r="K292" t="s">
        <v>207</v>
      </c>
      <c r="L292" t="s">
        <v>207</v>
      </c>
      <c r="M292" s="250" t="s">
        <v>206</v>
      </c>
      <c r="N292" t="s">
        <v>205</v>
      </c>
      <c r="O292" t="s">
        <v>207</v>
      </c>
      <c r="P292" t="s">
        <v>207</v>
      </c>
      <c r="Q292" t="s">
        <v>206</v>
      </c>
      <c r="R292" t="s">
        <v>207</v>
      </c>
      <c r="S292" t="s">
        <v>207</v>
      </c>
      <c r="T292" t="s">
        <v>207</v>
      </c>
      <c r="U292" t="s">
        <v>205</v>
      </c>
      <c r="V292" t="s">
        <v>205</v>
      </c>
      <c r="W292" t="s">
        <v>206</v>
      </c>
      <c r="X292" t="s">
        <v>206</v>
      </c>
      <c r="Y292" t="s">
        <v>206</v>
      </c>
      <c r="Z292" t="s">
        <v>206</v>
      </c>
      <c r="AA292" t="s">
        <v>206</v>
      </c>
      <c r="AB292" t="s">
        <v>344</v>
      </c>
      <c r="AC292" t="s">
        <v>344</v>
      </c>
      <c r="AD292" t="s">
        <v>344</v>
      </c>
      <c r="AE292" t="s">
        <v>344</v>
      </c>
      <c r="AF292" t="s">
        <v>344</v>
      </c>
      <c r="AG292" t="s">
        <v>344</v>
      </c>
      <c r="AH292" t="s">
        <v>344</v>
      </c>
      <c r="AI292" t="s">
        <v>344</v>
      </c>
      <c r="AJ292" t="s">
        <v>344</v>
      </c>
      <c r="AK292" t="s">
        <v>344</v>
      </c>
      <c r="AL292" t="s">
        <v>344</v>
      </c>
      <c r="AM292" t="s">
        <v>344</v>
      </c>
      <c r="AN292" t="s">
        <v>344</v>
      </c>
      <c r="AO292" t="s">
        <v>344</v>
      </c>
      <c r="AP292" t="s">
        <v>344</v>
      </c>
      <c r="AQ292"/>
      <c r="AR292">
        <v>0</v>
      </c>
      <c r="AS292">
        <v>6</v>
      </c>
    </row>
    <row r="293" spans="1:45" ht="18.75" x14ac:dyDescent="0.45">
      <c r="A293" s="252">
        <v>211358</v>
      </c>
      <c r="B293" s="249" t="s">
        <v>61</v>
      </c>
      <c r="C293" t="s">
        <v>205</v>
      </c>
      <c r="D293" t="s">
        <v>207</v>
      </c>
      <c r="E293" t="s">
        <v>205</v>
      </c>
      <c r="F293" t="s">
        <v>205</v>
      </c>
      <c r="G293" t="s">
        <v>205</v>
      </c>
      <c r="H293" t="s">
        <v>207</v>
      </c>
      <c r="I293" t="s">
        <v>207</v>
      </c>
      <c r="J293" t="s">
        <v>207</v>
      </c>
      <c r="K293" t="s">
        <v>207</v>
      </c>
      <c r="L293" t="s">
        <v>207</v>
      </c>
      <c r="M293" s="250" t="s">
        <v>207</v>
      </c>
      <c r="N293" t="s">
        <v>207</v>
      </c>
      <c r="O293" t="s">
        <v>207</v>
      </c>
      <c r="P293" t="s">
        <v>205</v>
      </c>
      <c r="Q293" t="s">
        <v>205</v>
      </c>
      <c r="R293" t="s">
        <v>207</v>
      </c>
      <c r="S293" t="s">
        <v>207</v>
      </c>
      <c r="T293" t="s">
        <v>207</v>
      </c>
      <c r="U293" t="s">
        <v>207</v>
      </c>
      <c r="V293" t="s">
        <v>205</v>
      </c>
      <c r="W293" t="s">
        <v>207</v>
      </c>
      <c r="X293" s="250" t="s">
        <v>205</v>
      </c>
      <c r="Y293" t="s">
        <v>207</v>
      </c>
      <c r="Z293" t="s">
        <v>207</v>
      </c>
      <c r="AA293" t="s">
        <v>207</v>
      </c>
      <c r="AB293" t="s">
        <v>205</v>
      </c>
      <c r="AC293" t="s">
        <v>207</v>
      </c>
      <c r="AD293" t="s">
        <v>205</v>
      </c>
      <c r="AE293" t="s">
        <v>205</v>
      </c>
      <c r="AF293" t="s">
        <v>207</v>
      </c>
      <c r="AG293" t="s">
        <v>207</v>
      </c>
      <c r="AH293" t="s">
        <v>207</v>
      </c>
      <c r="AI293" t="s">
        <v>207</v>
      </c>
      <c r="AJ293" t="s">
        <v>207</v>
      </c>
      <c r="AK293" t="s">
        <v>207</v>
      </c>
      <c r="AL293" t="s">
        <v>207</v>
      </c>
      <c r="AM293" t="s">
        <v>207</v>
      </c>
      <c r="AN293" t="s">
        <v>207</v>
      </c>
      <c r="AO293" t="s">
        <v>207</v>
      </c>
      <c r="AP293" t="s">
        <v>207</v>
      </c>
      <c r="AQ293"/>
      <c r="AR293">
        <v>0</v>
      </c>
      <c r="AS293">
        <v>4</v>
      </c>
    </row>
    <row r="294" spans="1:45" ht="18.75" hidden="1" x14ac:dyDescent="0.45">
      <c r="A294" s="252">
        <v>211374</v>
      </c>
      <c r="B294" s="249" t="s">
        <v>456</v>
      </c>
      <c r="C294" t="s">
        <v>205</v>
      </c>
      <c r="D294" t="s">
        <v>205</v>
      </c>
      <c r="E294" t="s">
        <v>206</v>
      </c>
      <c r="F294" t="s">
        <v>207</v>
      </c>
      <c r="G294" t="s">
        <v>205</v>
      </c>
      <c r="H294" t="s">
        <v>207</v>
      </c>
      <c r="I294" t="s">
        <v>207</v>
      </c>
      <c r="J294" t="s">
        <v>206</v>
      </c>
      <c r="K294" t="s">
        <v>205</v>
      </c>
      <c r="L294" t="s">
        <v>207</v>
      </c>
      <c r="M294" s="250" t="s">
        <v>205</v>
      </c>
      <c r="N294" t="s">
        <v>207</v>
      </c>
      <c r="O294" t="s">
        <v>205</v>
      </c>
      <c r="P294" t="s">
        <v>205</v>
      </c>
      <c r="Q294" t="s">
        <v>207</v>
      </c>
      <c r="R294" t="s">
        <v>207</v>
      </c>
      <c r="S294" t="s">
        <v>205</v>
      </c>
      <c r="T294" t="s">
        <v>207</v>
      </c>
      <c r="U294" t="s">
        <v>207</v>
      </c>
      <c r="V294" t="s">
        <v>205</v>
      </c>
      <c r="W294" t="s">
        <v>207</v>
      </c>
      <c r="X294" s="250" t="s">
        <v>207</v>
      </c>
      <c r="Y294" t="s">
        <v>207</v>
      </c>
      <c r="Z294" t="s">
        <v>207</v>
      </c>
      <c r="AA294" t="s">
        <v>207</v>
      </c>
      <c r="AB294" t="s">
        <v>206</v>
      </c>
      <c r="AC294" t="s">
        <v>206</v>
      </c>
      <c r="AD294" t="s">
        <v>206</v>
      </c>
      <c r="AE294" t="s">
        <v>206</v>
      </c>
      <c r="AF294" t="s">
        <v>207</v>
      </c>
      <c r="AG294" t="s">
        <v>344</v>
      </c>
      <c r="AH294" t="s">
        <v>344</v>
      </c>
      <c r="AI294" t="s">
        <v>344</v>
      </c>
      <c r="AJ294" t="s">
        <v>344</v>
      </c>
      <c r="AK294" t="s">
        <v>344</v>
      </c>
      <c r="AL294" t="s">
        <v>344</v>
      </c>
      <c r="AM294" t="s">
        <v>344</v>
      </c>
      <c r="AN294" t="s">
        <v>344</v>
      </c>
      <c r="AO294" t="s">
        <v>344</v>
      </c>
      <c r="AP294" t="s">
        <v>344</v>
      </c>
      <c r="AQ294"/>
      <c r="AR294">
        <v>0</v>
      </c>
      <c r="AS294">
        <v>1</v>
      </c>
    </row>
    <row r="295" spans="1:45" ht="18.75" x14ac:dyDescent="0.45">
      <c r="A295" s="252">
        <v>211381</v>
      </c>
      <c r="B295" s="249" t="s">
        <v>61</v>
      </c>
      <c r="C295" t="s">
        <v>205</v>
      </c>
      <c r="D295" t="s">
        <v>205</v>
      </c>
      <c r="E295" t="s">
        <v>205</v>
      </c>
      <c r="F295" t="s">
        <v>207</v>
      </c>
      <c r="G295" t="s">
        <v>205</v>
      </c>
      <c r="H295" t="s">
        <v>205</v>
      </c>
      <c r="I295" t="s">
        <v>205</v>
      </c>
      <c r="J295" t="s">
        <v>207</v>
      </c>
      <c r="K295" t="s">
        <v>205</v>
      </c>
      <c r="L295" t="s">
        <v>205</v>
      </c>
      <c r="M295" s="250" t="s">
        <v>207</v>
      </c>
      <c r="N295" t="s">
        <v>207</v>
      </c>
      <c r="O295" t="s">
        <v>207</v>
      </c>
      <c r="P295" t="s">
        <v>207</v>
      </c>
      <c r="Q295" t="s">
        <v>205</v>
      </c>
      <c r="R295" t="s">
        <v>207</v>
      </c>
      <c r="S295" t="s">
        <v>205</v>
      </c>
      <c r="T295" t="s">
        <v>207</v>
      </c>
      <c r="U295" t="s">
        <v>207</v>
      </c>
      <c r="V295" t="s">
        <v>207</v>
      </c>
      <c r="W295" t="s">
        <v>207</v>
      </c>
      <c r="X295" s="250" t="s">
        <v>207</v>
      </c>
      <c r="Y295" t="s">
        <v>205</v>
      </c>
      <c r="Z295" t="s">
        <v>205</v>
      </c>
      <c r="AA295" t="s">
        <v>205</v>
      </c>
      <c r="AB295" t="s">
        <v>205</v>
      </c>
      <c r="AC295" t="s">
        <v>207</v>
      </c>
      <c r="AD295" t="s">
        <v>207</v>
      </c>
      <c r="AE295" t="s">
        <v>205</v>
      </c>
      <c r="AF295" t="s">
        <v>207</v>
      </c>
      <c r="AG295" t="s">
        <v>207</v>
      </c>
      <c r="AH295" t="s">
        <v>207</v>
      </c>
      <c r="AI295" t="s">
        <v>207</v>
      </c>
      <c r="AJ295" t="s">
        <v>207</v>
      </c>
      <c r="AK295" t="s">
        <v>205</v>
      </c>
      <c r="AL295" t="s">
        <v>206</v>
      </c>
      <c r="AM295" t="s">
        <v>206</v>
      </c>
      <c r="AN295" t="s">
        <v>206</v>
      </c>
      <c r="AO295" t="s">
        <v>207</v>
      </c>
      <c r="AP295" t="s">
        <v>207</v>
      </c>
      <c r="AQ295"/>
      <c r="AR295">
        <v>0</v>
      </c>
      <c r="AS295">
        <v>2</v>
      </c>
    </row>
    <row r="296" spans="1:45" ht="15" x14ac:dyDescent="0.25">
      <c r="A296" s="258">
        <v>211383</v>
      </c>
      <c r="B296" s="259" t="s">
        <v>61</v>
      </c>
      <c r="C296" s="260" t="s">
        <v>207</v>
      </c>
      <c r="D296" s="260" t="s">
        <v>207</v>
      </c>
      <c r="E296" s="260" t="s">
        <v>205</v>
      </c>
      <c r="F296" s="260" t="s">
        <v>207</v>
      </c>
      <c r="G296" s="260" t="s">
        <v>205</v>
      </c>
      <c r="H296" s="260" t="s">
        <v>205</v>
      </c>
      <c r="I296" s="260" t="s">
        <v>207</v>
      </c>
      <c r="J296" s="260" t="s">
        <v>207</v>
      </c>
      <c r="K296" s="260" t="s">
        <v>205</v>
      </c>
      <c r="L296" s="260" t="s">
        <v>207</v>
      </c>
      <c r="M296" s="260" t="s">
        <v>205</v>
      </c>
      <c r="N296" s="260" t="s">
        <v>207</v>
      </c>
      <c r="O296" s="260" t="s">
        <v>205</v>
      </c>
      <c r="P296" s="260" t="s">
        <v>207</v>
      </c>
      <c r="Q296" s="260" t="s">
        <v>207</v>
      </c>
      <c r="R296" s="260" t="s">
        <v>207</v>
      </c>
      <c r="S296" s="260" t="s">
        <v>207</v>
      </c>
      <c r="T296" s="260" t="s">
        <v>207</v>
      </c>
      <c r="U296" s="260" t="s">
        <v>207</v>
      </c>
      <c r="V296" s="260" t="s">
        <v>205</v>
      </c>
      <c r="W296" s="260" t="s">
        <v>207</v>
      </c>
      <c r="X296" s="260" t="s">
        <v>205</v>
      </c>
      <c r="Y296" s="260" t="s">
        <v>206</v>
      </c>
      <c r="Z296" s="260" t="s">
        <v>207</v>
      </c>
      <c r="AA296" s="260" t="s">
        <v>207</v>
      </c>
      <c r="AB296" s="260" t="s">
        <v>207</v>
      </c>
      <c r="AC296" s="260" t="s">
        <v>207</v>
      </c>
      <c r="AD296" s="260" t="s">
        <v>207</v>
      </c>
      <c r="AE296" s="260" t="s">
        <v>207</v>
      </c>
      <c r="AF296" s="260" t="s">
        <v>207</v>
      </c>
      <c r="AG296" s="260" t="s">
        <v>207</v>
      </c>
      <c r="AH296" s="260" t="s">
        <v>207</v>
      </c>
      <c r="AI296" s="260" t="s">
        <v>207</v>
      </c>
      <c r="AJ296" s="260" t="s">
        <v>207</v>
      </c>
      <c r="AK296" s="260" t="s">
        <v>207</v>
      </c>
      <c r="AL296" s="260" t="s">
        <v>207</v>
      </c>
      <c r="AM296" s="260" t="s">
        <v>207</v>
      </c>
      <c r="AN296" s="260" t="s">
        <v>207</v>
      </c>
      <c r="AO296" s="260" t="s">
        <v>207</v>
      </c>
      <c r="AP296" s="260" t="s">
        <v>207</v>
      </c>
      <c r="AQ296" s="260"/>
      <c r="AR296" t="e">
        <v>#N/A</v>
      </c>
      <c r="AS296">
        <v>2</v>
      </c>
    </row>
    <row r="297" spans="1:45" ht="15" x14ac:dyDescent="0.25">
      <c r="A297" s="258">
        <v>211388</v>
      </c>
      <c r="B297" s="259" t="s">
        <v>61</v>
      </c>
      <c r="C297" s="260" t="s">
        <v>207</v>
      </c>
      <c r="D297" s="260" t="s">
        <v>205</v>
      </c>
      <c r="E297" s="260" t="s">
        <v>207</v>
      </c>
      <c r="F297" s="260" t="s">
        <v>207</v>
      </c>
      <c r="G297" s="260" t="s">
        <v>207</v>
      </c>
      <c r="H297" s="260" t="s">
        <v>207</v>
      </c>
      <c r="I297" s="260" t="s">
        <v>207</v>
      </c>
      <c r="J297" s="260" t="s">
        <v>207</v>
      </c>
      <c r="K297" s="260" t="s">
        <v>207</v>
      </c>
      <c r="L297" s="260" t="s">
        <v>207</v>
      </c>
      <c r="M297" s="260" t="s">
        <v>207</v>
      </c>
      <c r="N297" s="260" t="s">
        <v>205</v>
      </c>
      <c r="O297" s="260" t="s">
        <v>205</v>
      </c>
      <c r="P297" s="260" t="s">
        <v>205</v>
      </c>
      <c r="Q297" s="260" t="s">
        <v>206</v>
      </c>
      <c r="R297" s="260" t="s">
        <v>207</v>
      </c>
      <c r="S297" s="260" t="s">
        <v>207</v>
      </c>
      <c r="T297" s="260" t="s">
        <v>205</v>
      </c>
      <c r="U297" s="260" t="s">
        <v>207</v>
      </c>
      <c r="V297" s="260" t="s">
        <v>207</v>
      </c>
      <c r="W297" s="260" t="s">
        <v>207</v>
      </c>
      <c r="X297" s="260" t="s">
        <v>205</v>
      </c>
      <c r="Y297" s="260" t="s">
        <v>207</v>
      </c>
      <c r="Z297" s="260" t="s">
        <v>207</v>
      </c>
      <c r="AA297" s="260" t="s">
        <v>207</v>
      </c>
      <c r="AB297" s="260" t="s">
        <v>207</v>
      </c>
      <c r="AC297" s="260" t="s">
        <v>207</v>
      </c>
      <c r="AD297" s="260" t="s">
        <v>207</v>
      </c>
      <c r="AE297" s="260" t="s">
        <v>206</v>
      </c>
      <c r="AF297" s="260" t="s">
        <v>207</v>
      </c>
      <c r="AG297" s="260" t="s">
        <v>207</v>
      </c>
      <c r="AH297" s="260" t="s">
        <v>205</v>
      </c>
      <c r="AI297" s="260" t="s">
        <v>206</v>
      </c>
      <c r="AJ297" s="260" t="s">
        <v>207</v>
      </c>
      <c r="AK297" s="260" t="s">
        <v>207</v>
      </c>
      <c r="AL297" s="260" t="s">
        <v>206</v>
      </c>
      <c r="AM297" s="260" t="s">
        <v>206</v>
      </c>
      <c r="AN297" s="260" t="s">
        <v>206</v>
      </c>
      <c r="AO297" s="260" t="s">
        <v>206</v>
      </c>
      <c r="AP297" s="260" t="s">
        <v>207</v>
      </c>
      <c r="AQ297" s="260"/>
      <c r="AR297" t="e">
        <v>#N/A</v>
      </c>
      <c r="AS297">
        <v>1</v>
      </c>
    </row>
    <row r="298" spans="1:45" ht="18.75" x14ac:dyDescent="0.45">
      <c r="A298" s="248">
        <v>211389</v>
      </c>
      <c r="B298" s="249" t="s">
        <v>61</v>
      </c>
      <c r="C298" t="s">
        <v>205</v>
      </c>
      <c r="D298" t="s">
        <v>207</v>
      </c>
      <c r="E298" t="s">
        <v>205</v>
      </c>
      <c r="F298" t="s">
        <v>205</v>
      </c>
      <c r="G298" t="s">
        <v>205</v>
      </c>
      <c r="H298" t="s">
        <v>205</v>
      </c>
      <c r="I298" t="s">
        <v>207</v>
      </c>
      <c r="J298" t="s">
        <v>205</v>
      </c>
      <c r="K298" t="s">
        <v>205</v>
      </c>
      <c r="L298" t="s">
        <v>207</v>
      </c>
      <c r="M298" s="250" t="s">
        <v>205</v>
      </c>
      <c r="N298" t="s">
        <v>207</v>
      </c>
      <c r="O298" t="s">
        <v>207</v>
      </c>
      <c r="P298" t="s">
        <v>205</v>
      </c>
      <c r="Q298" t="s">
        <v>205</v>
      </c>
      <c r="R298" t="s">
        <v>205</v>
      </c>
      <c r="S298" t="s">
        <v>205</v>
      </c>
      <c r="T298" t="s">
        <v>207</v>
      </c>
      <c r="U298" t="s">
        <v>207</v>
      </c>
      <c r="V298" t="s">
        <v>207</v>
      </c>
      <c r="W298" t="s">
        <v>205</v>
      </c>
      <c r="X298" s="250" t="s">
        <v>207</v>
      </c>
      <c r="Y298" t="s">
        <v>205</v>
      </c>
      <c r="Z298" t="s">
        <v>205</v>
      </c>
      <c r="AA298" t="s">
        <v>205</v>
      </c>
      <c r="AB298" t="s">
        <v>205</v>
      </c>
      <c r="AC298" t="s">
        <v>207</v>
      </c>
      <c r="AD298" t="s">
        <v>205</v>
      </c>
      <c r="AE298" t="s">
        <v>205</v>
      </c>
      <c r="AF298" t="s">
        <v>207</v>
      </c>
      <c r="AG298" t="s">
        <v>207</v>
      </c>
      <c r="AH298" t="s">
        <v>207</v>
      </c>
      <c r="AI298" t="s">
        <v>207</v>
      </c>
      <c r="AJ298" t="s">
        <v>207</v>
      </c>
      <c r="AK298" t="s">
        <v>206</v>
      </c>
      <c r="AL298" t="s">
        <v>206</v>
      </c>
      <c r="AM298" t="s">
        <v>206</v>
      </c>
      <c r="AN298" t="s">
        <v>206</v>
      </c>
      <c r="AO298" t="s">
        <v>206</v>
      </c>
      <c r="AP298" t="s">
        <v>206</v>
      </c>
      <c r="AQ298"/>
      <c r="AR298">
        <v>0</v>
      </c>
      <c r="AS298">
        <v>5</v>
      </c>
    </row>
    <row r="299" spans="1:45" ht="18.75" hidden="1" x14ac:dyDescent="0.45">
      <c r="A299" s="248">
        <v>211400</v>
      </c>
      <c r="B299" s="249" t="s">
        <v>458</v>
      </c>
      <c r="C299" t="s">
        <v>849</v>
      </c>
      <c r="D299" t="s">
        <v>849</v>
      </c>
      <c r="E299" t="s">
        <v>849</v>
      </c>
      <c r="F299" t="s">
        <v>849</v>
      </c>
      <c r="G299" t="s">
        <v>849</v>
      </c>
      <c r="H299" t="s">
        <v>849</v>
      </c>
      <c r="I299" t="s">
        <v>849</v>
      </c>
      <c r="J299" t="s">
        <v>849</v>
      </c>
      <c r="K299" t="s">
        <v>849</v>
      </c>
      <c r="L299" t="s">
        <v>849</v>
      </c>
      <c r="M299" s="250" t="s">
        <v>849</v>
      </c>
      <c r="N299" t="s">
        <v>849</v>
      </c>
      <c r="O299" t="s">
        <v>849</v>
      </c>
      <c r="P299" t="s">
        <v>849</v>
      </c>
      <c r="Q299" t="s">
        <v>849</v>
      </c>
      <c r="R299" t="s">
        <v>849</v>
      </c>
      <c r="S299" t="s">
        <v>849</v>
      </c>
      <c r="T299" t="s">
        <v>849</v>
      </c>
      <c r="U299" t="s">
        <v>849</v>
      </c>
      <c r="V299" t="s">
        <v>849</v>
      </c>
      <c r="W299" t="s">
        <v>344</v>
      </c>
      <c r="X299" s="250" t="s">
        <v>344</v>
      </c>
      <c r="Y299" t="s">
        <v>344</v>
      </c>
      <c r="Z299" t="s">
        <v>344</v>
      </c>
      <c r="AA299" t="s">
        <v>344</v>
      </c>
      <c r="AB299" t="s">
        <v>344</v>
      </c>
      <c r="AC299" t="s">
        <v>344</v>
      </c>
      <c r="AD299" t="s">
        <v>344</v>
      </c>
      <c r="AE299" t="s">
        <v>344</v>
      </c>
      <c r="AF299" t="s">
        <v>344</v>
      </c>
      <c r="AG299" t="s">
        <v>344</v>
      </c>
      <c r="AH299" t="s">
        <v>344</v>
      </c>
      <c r="AI299" t="s">
        <v>344</v>
      </c>
      <c r="AJ299" t="s">
        <v>344</v>
      </c>
      <c r="AK299" t="s">
        <v>344</v>
      </c>
      <c r="AL299" t="s">
        <v>344</v>
      </c>
      <c r="AM299" t="s">
        <v>344</v>
      </c>
      <c r="AN299" t="s">
        <v>344</v>
      </c>
      <c r="AO299" t="s">
        <v>344</v>
      </c>
      <c r="AP299" t="s">
        <v>344</v>
      </c>
      <c r="AQ299"/>
      <c r="AR299" t="s">
        <v>2165</v>
      </c>
      <c r="AS299" t="s">
        <v>2165</v>
      </c>
    </row>
    <row r="300" spans="1:45" ht="18.75" x14ac:dyDescent="0.45">
      <c r="A300" s="248">
        <v>211407</v>
      </c>
      <c r="B300" s="249" t="s">
        <v>61</v>
      </c>
      <c r="C300" t="s">
        <v>205</v>
      </c>
      <c r="D300" t="s">
        <v>205</v>
      </c>
      <c r="E300" t="s">
        <v>205</v>
      </c>
      <c r="F300" t="s">
        <v>205</v>
      </c>
      <c r="G300" t="s">
        <v>207</v>
      </c>
      <c r="H300" t="s">
        <v>207</v>
      </c>
      <c r="I300" t="s">
        <v>207</v>
      </c>
      <c r="J300" t="s">
        <v>205</v>
      </c>
      <c r="K300" t="s">
        <v>205</v>
      </c>
      <c r="L300" t="s">
        <v>205</v>
      </c>
      <c r="M300" s="250" t="s">
        <v>205</v>
      </c>
      <c r="N300" t="s">
        <v>207</v>
      </c>
      <c r="O300" t="s">
        <v>207</v>
      </c>
      <c r="P300" t="s">
        <v>207</v>
      </c>
      <c r="Q300" t="s">
        <v>205</v>
      </c>
      <c r="R300" t="s">
        <v>207</v>
      </c>
      <c r="S300" t="s">
        <v>205</v>
      </c>
      <c r="T300" t="s">
        <v>207</v>
      </c>
      <c r="U300" t="s">
        <v>207</v>
      </c>
      <c r="V300" t="s">
        <v>207</v>
      </c>
      <c r="W300" t="s">
        <v>207</v>
      </c>
      <c r="X300" s="250" t="s">
        <v>207</v>
      </c>
      <c r="Y300" t="s">
        <v>205</v>
      </c>
      <c r="Z300" t="s">
        <v>207</v>
      </c>
      <c r="AA300" t="s">
        <v>205</v>
      </c>
      <c r="AB300" t="s">
        <v>205</v>
      </c>
      <c r="AC300" t="s">
        <v>207</v>
      </c>
      <c r="AD300" t="s">
        <v>205</v>
      </c>
      <c r="AE300" t="s">
        <v>205</v>
      </c>
      <c r="AF300" t="s">
        <v>207</v>
      </c>
      <c r="AG300" t="s">
        <v>207</v>
      </c>
      <c r="AH300" t="s">
        <v>207</v>
      </c>
      <c r="AI300" t="s">
        <v>207</v>
      </c>
      <c r="AJ300" t="s">
        <v>207</v>
      </c>
      <c r="AK300" t="s">
        <v>207</v>
      </c>
      <c r="AL300" t="s">
        <v>207</v>
      </c>
      <c r="AM300" t="s">
        <v>205</v>
      </c>
      <c r="AN300" t="s">
        <v>205</v>
      </c>
      <c r="AO300" t="s">
        <v>205</v>
      </c>
      <c r="AP300" t="s">
        <v>207</v>
      </c>
      <c r="AQ300"/>
      <c r="AR300">
        <v>0</v>
      </c>
      <c r="AS300">
        <v>3</v>
      </c>
    </row>
    <row r="301" spans="1:45" ht="18.75" x14ac:dyDescent="0.45">
      <c r="A301" s="248">
        <v>211410</v>
      </c>
      <c r="B301" s="249" t="s">
        <v>61</v>
      </c>
      <c r="C301" t="s">
        <v>849</v>
      </c>
      <c r="D301" t="s">
        <v>849</v>
      </c>
      <c r="E301" t="s">
        <v>849</v>
      </c>
      <c r="F301" t="s">
        <v>849</v>
      </c>
      <c r="G301" t="s">
        <v>849</v>
      </c>
      <c r="H301" t="s">
        <v>849</v>
      </c>
      <c r="I301" t="s">
        <v>849</v>
      </c>
      <c r="J301" t="s">
        <v>849</v>
      </c>
      <c r="K301" t="s">
        <v>849</v>
      </c>
      <c r="L301" t="s">
        <v>849</v>
      </c>
      <c r="M301" s="250" t="s">
        <v>849</v>
      </c>
      <c r="N301" t="s">
        <v>849</v>
      </c>
      <c r="O301" t="s">
        <v>849</v>
      </c>
      <c r="P301" t="s">
        <v>849</v>
      </c>
      <c r="Q301" t="s">
        <v>849</v>
      </c>
      <c r="R301" t="s">
        <v>849</v>
      </c>
      <c r="S301" t="s">
        <v>849</v>
      </c>
      <c r="T301" t="s">
        <v>849</v>
      </c>
      <c r="U301" t="s">
        <v>849</v>
      </c>
      <c r="V301" t="s">
        <v>849</v>
      </c>
      <c r="W301" t="s">
        <v>849</v>
      </c>
      <c r="X301" s="250" t="s">
        <v>849</v>
      </c>
      <c r="Y301" t="s">
        <v>849</v>
      </c>
      <c r="Z301" t="s">
        <v>849</v>
      </c>
      <c r="AA301" t="s">
        <v>849</v>
      </c>
      <c r="AB301" t="s">
        <v>849</v>
      </c>
      <c r="AC301" t="s">
        <v>849</v>
      </c>
      <c r="AD301" t="s">
        <v>849</v>
      </c>
      <c r="AE301" t="s">
        <v>849</v>
      </c>
      <c r="AF301" t="s">
        <v>849</v>
      </c>
      <c r="AG301" t="s">
        <v>849</v>
      </c>
      <c r="AH301" t="s">
        <v>849</v>
      </c>
      <c r="AI301" t="s">
        <v>849</v>
      </c>
      <c r="AJ301" t="s">
        <v>849</v>
      </c>
      <c r="AK301" t="s">
        <v>849</v>
      </c>
      <c r="AL301" t="s">
        <v>849</v>
      </c>
      <c r="AM301" t="s">
        <v>849</v>
      </c>
      <c r="AN301" t="s">
        <v>849</v>
      </c>
      <c r="AO301" t="s">
        <v>849</v>
      </c>
      <c r="AP301" t="s">
        <v>849</v>
      </c>
      <c r="AQ301"/>
      <c r="AR301" t="s">
        <v>1830</v>
      </c>
      <c r="AS301" t="s">
        <v>2181</v>
      </c>
    </row>
    <row r="302" spans="1:45" ht="15" x14ac:dyDescent="0.25">
      <c r="A302" s="258">
        <v>211415</v>
      </c>
      <c r="B302" s="259" t="s">
        <v>61</v>
      </c>
      <c r="C302" s="260" t="s">
        <v>849</v>
      </c>
      <c r="D302" s="260" t="s">
        <v>849</v>
      </c>
      <c r="E302" s="260" t="s">
        <v>849</v>
      </c>
      <c r="F302" s="260" t="s">
        <v>849</v>
      </c>
      <c r="G302" s="260" t="s">
        <v>849</v>
      </c>
      <c r="H302" s="260" t="s">
        <v>849</v>
      </c>
      <c r="I302" s="260" t="s">
        <v>849</v>
      </c>
      <c r="J302" s="260" t="s">
        <v>849</v>
      </c>
      <c r="K302" s="260" t="s">
        <v>849</v>
      </c>
      <c r="L302" s="260" t="s">
        <v>849</v>
      </c>
      <c r="M302" s="260" t="s">
        <v>849</v>
      </c>
      <c r="N302" s="260" t="s">
        <v>849</v>
      </c>
      <c r="O302" s="260" t="s">
        <v>849</v>
      </c>
      <c r="P302" s="260" t="s">
        <v>849</v>
      </c>
      <c r="Q302" s="260" t="s">
        <v>849</v>
      </c>
      <c r="R302" s="260" t="s">
        <v>849</v>
      </c>
      <c r="S302" s="260" t="s">
        <v>849</v>
      </c>
      <c r="T302" s="260" t="s">
        <v>849</v>
      </c>
      <c r="U302" s="260" t="s">
        <v>849</v>
      </c>
      <c r="V302" s="260" t="s">
        <v>849</v>
      </c>
      <c r="W302" s="260" t="s">
        <v>849</v>
      </c>
      <c r="X302" s="260" t="s">
        <v>849</v>
      </c>
      <c r="Y302" s="260" t="s">
        <v>849</v>
      </c>
      <c r="Z302" s="260" t="s">
        <v>849</v>
      </c>
      <c r="AA302" s="260" t="s">
        <v>849</v>
      </c>
      <c r="AB302" s="260" t="s">
        <v>849</v>
      </c>
      <c r="AC302" s="260" t="s">
        <v>849</v>
      </c>
      <c r="AD302" s="260" t="s">
        <v>849</v>
      </c>
      <c r="AE302" s="260" t="s">
        <v>849</v>
      </c>
      <c r="AF302" s="260" t="s">
        <v>849</v>
      </c>
      <c r="AG302" s="260" t="s">
        <v>849</v>
      </c>
      <c r="AH302" s="260" t="s">
        <v>849</v>
      </c>
      <c r="AI302" s="260" t="s">
        <v>849</v>
      </c>
      <c r="AJ302" s="260" t="s">
        <v>849</v>
      </c>
      <c r="AK302" s="260" t="s">
        <v>849</v>
      </c>
      <c r="AL302" s="260" t="s">
        <v>849</v>
      </c>
      <c r="AM302" s="260" t="s">
        <v>849</v>
      </c>
      <c r="AN302" s="260" t="s">
        <v>849</v>
      </c>
      <c r="AO302" s="260" t="s">
        <v>849</v>
      </c>
      <c r="AP302" s="260" t="s">
        <v>849</v>
      </c>
      <c r="AQ302" s="260"/>
      <c r="AR302" t="e">
        <v>#N/A</v>
      </c>
      <c r="AS302" t="s">
        <v>2181</v>
      </c>
    </row>
    <row r="303" spans="1:45" ht="15" x14ac:dyDescent="0.25">
      <c r="A303" s="258">
        <v>211419</v>
      </c>
      <c r="B303" s="259" t="s">
        <v>61</v>
      </c>
      <c r="C303" s="260" t="s">
        <v>849</v>
      </c>
      <c r="D303" s="260" t="s">
        <v>849</v>
      </c>
      <c r="E303" s="260" t="s">
        <v>849</v>
      </c>
      <c r="F303" s="260" t="s">
        <v>849</v>
      </c>
      <c r="G303" s="260" t="s">
        <v>849</v>
      </c>
      <c r="H303" s="260" t="s">
        <v>849</v>
      </c>
      <c r="I303" s="260" t="s">
        <v>849</v>
      </c>
      <c r="J303" s="260" t="s">
        <v>849</v>
      </c>
      <c r="K303" s="260" t="s">
        <v>849</v>
      </c>
      <c r="L303" s="260" t="s">
        <v>849</v>
      </c>
      <c r="M303" s="260" t="s">
        <v>849</v>
      </c>
      <c r="N303" s="260" t="s">
        <v>849</v>
      </c>
      <c r="O303" s="260" t="s">
        <v>849</v>
      </c>
      <c r="P303" s="260" t="s">
        <v>849</v>
      </c>
      <c r="Q303" s="260" t="s">
        <v>849</v>
      </c>
      <c r="R303" s="260" t="s">
        <v>849</v>
      </c>
      <c r="S303" s="260" t="s">
        <v>849</v>
      </c>
      <c r="T303" s="260" t="s">
        <v>849</v>
      </c>
      <c r="U303" s="260" t="s">
        <v>849</v>
      </c>
      <c r="V303" s="260" t="s">
        <v>849</v>
      </c>
      <c r="W303" s="260" t="s">
        <v>849</v>
      </c>
      <c r="X303" s="260" t="s">
        <v>849</v>
      </c>
      <c r="Y303" s="260" t="s">
        <v>849</v>
      </c>
      <c r="Z303" s="260" t="s">
        <v>849</v>
      </c>
      <c r="AA303" s="260" t="s">
        <v>849</v>
      </c>
      <c r="AB303" s="260" t="s">
        <v>849</v>
      </c>
      <c r="AC303" s="260" t="s">
        <v>849</v>
      </c>
      <c r="AD303" s="260" t="s">
        <v>849</v>
      </c>
      <c r="AE303" s="260" t="s">
        <v>849</v>
      </c>
      <c r="AF303" s="260" t="s">
        <v>849</v>
      </c>
      <c r="AG303" s="260" t="s">
        <v>849</v>
      </c>
      <c r="AH303" s="260" t="s">
        <v>849</v>
      </c>
      <c r="AI303" s="260" t="s">
        <v>849</v>
      </c>
      <c r="AJ303" s="260" t="s">
        <v>849</v>
      </c>
      <c r="AK303" s="260" t="s">
        <v>849</v>
      </c>
      <c r="AL303" s="260" t="s">
        <v>849</v>
      </c>
      <c r="AM303" s="260" t="s">
        <v>849</v>
      </c>
      <c r="AN303" s="260" t="s">
        <v>849</v>
      </c>
      <c r="AO303" s="260" t="s">
        <v>849</v>
      </c>
      <c r="AP303" s="260" t="s">
        <v>849</v>
      </c>
      <c r="AQ303" s="260"/>
      <c r="AR303" t="e">
        <v>#N/A</v>
      </c>
      <c r="AS303" t="s">
        <v>2160</v>
      </c>
    </row>
    <row r="304" spans="1:45" ht="18.75" x14ac:dyDescent="0.45">
      <c r="A304" s="248">
        <v>211420</v>
      </c>
      <c r="B304" s="249" t="s">
        <v>61</v>
      </c>
      <c r="C304">
        <v>0</v>
      </c>
      <c r="D304">
        <v>0</v>
      </c>
      <c r="E304">
        <v>0</v>
      </c>
      <c r="F304">
        <v>0</v>
      </c>
      <c r="G304">
        <v>0</v>
      </c>
      <c r="H304">
        <v>0</v>
      </c>
      <c r="I304">
        <v>0</v>
      </c>
      <c r="J304">
        <v>0</v>
      </c>
      <c r="K304">
        <v>0</v>
      </c>
      <c r="L304">
        <v>0</v>
      </c>
      <c r="M304" s="250">
        <v>0</v>
      </c>
      <c r="N304">
        <v>0</v>
      </c>
      <c r="O304">
        <v>0</v>
      </c>
      <c r="P304">
        <v>0</v>
      </c>
      <c r="Q304">
        <v>0</v>
      </c>
      <c r="R304">
        <v>0</v>
      </c>
      <c r="S304">
        <v>0</v>
      </c>
      <c r="T304">
        <v>0</v>
      </c>
      <c r="U304">
        <v>0</v>
      </c>
      <c r="V304">
        <v>0</v>
      </c>
      <c r="W304">
        <v>0</v>
      </c>
      <c r="X304" s="250">
        <v>0</v>
      </c>
      <c r="Y304">
        <v>0</v>
      </c>
      <c r="Z304">
        <v>0</v>
      </c>
      <c r="AA304">
        <v>0</v>
      </c>
      <c r="AB304">
        <v>0</v>
      </c>
      <c r="AC304">
        <v>0</v>
      </c>
      <c r="AD304">
        <v>0</v>
      </c>
      <c r="AE304">
        <v>0</v>
      </c>
      <c r="AF304">
        <v>0</v>
      </c>
      <c r="AG304">
        <v>0</v>
      </c>
      <c r="AH304">
        <v>0</v>
      </c>
      <c r="AI304">
        <v>0</v>
      </c>
      <c r="AJ304">
        <v>0</v>
      </c>
      <c r="AK304">
        <v>0</v>
      </c>
      <c r="AL304">
        <v>0</v>
      </c>
      <c r="AM304">
        <v>0</v>
      </c>
      <c r="AN304">
        <v>0</v>
      </c>
      <c r="AO304">
        <v>0</v>
      </c>
      <c r="AP304">
        <v>0</v>
      </c>
      <c r="AQ304"/>
      <c r="AR304">
        <v>0</v>
      </c>
      <c r="AS304">
        <v>1</v>
      </c>
    </row>
    <row r="305" spans="1:45" ht="18.75" hidden="1" x14ac:dyDescent="0.45">
      <c r="A305" s="252">
        <v>211422</v>
      </c>
      <c r="B305" s="249" t="s">
        <v>456</v>
      </c>
      <c r="C305" t="s">
        <v>205</v>
      </c>
      <c r="D305" t="s">
        <v>205</v>
      </c>
      <c r="E305" t="s">
        <v>205</v>
      </c>
      <c r="F305" t="s">
        <v>207</v>
      </c>
      <c r="G305" t="s">
        <v>205</v>
      </c>
      <c r="H305" t="s">
        <v>207</v>
      </c>
      <c r="I305" t="s">
        <v>205</v>
      </c>
      <c r="J305" t="s">
        <v>205</v>
      </c>
      <c r="K305" t="s">
        <v>205</v>
      </c>
      <c r="L305" t="s">
        <v>205</v>
      </c>
      <c r="M305" s="250" t="s">
        <v>205</v>
      </c>
      <c r="N305" t="s">
        <v>207</v>
      </c>
      <c r="O305" t="s">
        <v>207</v>
      </c>
      <c r="P305" t="s">
        <v>205</v>
      </c>
      <c r="Q305" t="s">
        <v>207</v>
      </c>
      <c r="R305" t="s">
        <v>205</v>
      </c>
      <c r="S305" t="s">
        <v>205</v>
      </c>
      <c r="T305" t="s">
        <v>207</v>
      </c>
      <c r="U305" t="s">
        <v>207</v>
      </c>
      <c r="V305" t="s">
        <v>205</v>
      </c>
      <c r="W305" t="s">
        <v>207</v>
      </c>
      <c r="X305" s="250" t="s">
        <v>205</v>
      </c>
      <c r="Y305" t="s">
        <v>206</v>
      </c>
      <c r="Z305" t="s">
        <v>207</v>
      </c>
      <c r="AA305" t="s">
        <v>205</v>
      </c>
      <c r="AB305" t="s">
        <v>206</v>
      </c>
      <c r="AC305" t="s">
        <v>207</v>
      </c>
      <c r="AD305" t="s">
        <v>206</v>
      </c>
      <c r="AE305" t="s">
        <v>206</v>
      </c>
      <c r="AF305" t="s">
        <v>207</v>
      </c>
      <c r="AG305" t="s">
        <v>344</v>
      </c>
      <c r="AH305" t="s">
        <v>344</v>
      </c>
      <c r="AI305" t="s">
        <v>344</v>
      </c>
      <c r="AJ305" t="s">
        <v>344</v>
      </c>
      <c r="AK305" t="s">
        <v>344</v>
      </c>
      <c r="AL305" t="s">
        <v>344</v>
      </c>
      <c r="AM305" t="s">
        <v>344</v>
      </c>
      <c r="AN305" t="s">
        <v>344</v>
      </c>
      <c r="AO305" t="s">
        <v>344</v>
      </c>
      <c r="AP305" t="s">
        <v>344</v>
      </c>
      <c r="AQ305"/>
      <c r="AR305">
        <v>0</v>
      </c>
      <c r="AS305">
        <v>2</v>
      </c>
    </row>
    <row r="306" spans="1:45" ht="18.75" hidden="1" x14ac:dyDescent="0.45">
      <c r="A306" s="248">
        <v>211423</v>
      </c>
      <c r="B306" s="249" t="s">
        <v>457</v>
      </c>
      <c r="C306" t="s">
        <v>849</v>
      </c>
      <c r="D306" t="s">
        <v>849</v>
      </c>
      <c r="E306" t="s">
        <v>849</v>
      </c>
      <c r="F306" t="s">
        <v>849</v>
      </c>
      <c r="G306" t="s">
        <v>849</v>
      </c>
      <c r="H306" t="s">
        <v>849</v>
      </c>
      <c r="I306" t="s">
        <v>849</v>
      </c>
      <c r="J306" t="s">
        <v>849</v>
      </c>
      <c r="K306" t="s">
        <v>849</v>
      </c>
      <c r="L306" t="s">
        <v>849</v>
      </c>
      <c r="M306" s="250"/>
      <c r="N306"/>
      <c r="O306"/>
      <c r="P306"/>
      <c r="Q306"/>
      <c r="R306"/>
      <c r="S306"/>
      <c r="T306"/>
      <c r="U306"/>
      <c r="V306"/>
      <c r="W306"/>
      <c r="X306" s="250"/>
      <c r="Y306"/>
      <c r="Z306"/>
      <c r="AA306"/>
      <c r="AB306"/>
      <c r="AC306"/>
      <c r="AD306"/>
      <c r="AE306"/>
      <c r="AF306"/>
      <c r="AG306"/>
      <c r="AH306"/>
      <c r="AI306"/>
      <c r="AJ306"/>
      <c r="AK306"/>
      <c r="AL306"/>
      <c r="AM306"/>
      <c r="AN306"/>
      <c r="AO306"/>
      <c r="AP306"/>
      <c r="AQ306"/>
      <c r="AR306" t="s">
        <v>2163</v>
      </c>
      <c r="AS306" t="s">
        <v>2163</v>
      </c>
    </row>
    <row r="307" spans="1:45" ht="18.75" x14ac:dyDescent="0.45">
      <c r="A307" s="248">
        <v>211428</v>
      </c>
      <c r="B307" s="249" t="s">
        <v>61</v>
      </c>
      <c r="C307" t="s">
        <v>849</v>
      </c>
      <c r="D307" t="s">
        <v>849</v>
      </c>
      <c r="E307" t="s">
        <v>849</v>
      </c>
      <c r="F307" t="s">
        <v>849</v>
      </c>
      <c r="G307" t="s">
        <v>849</v>
      </c>
      <c r="H307" t="s">
        <v>849</v>
      </c>
      <c r="I307" t="s">
        <v>849</v>
      </c>
      <c r="J307" t="s">
        <v>849</v>
      </c>
      <c r="K307" t="s">
        <v>849</v>
      </c>
      <c r="L307" t="s">
        <v>849</v>
      </c>
      <c r="M307" s="250" t="s">
        <v>849</v>
      </c>
      <c r="N307" t="s">
        <v>849</v>
      </c>
      <c r="O307" t="s">
        <v>849</v>
      </c>
      <c r="P307" t="s">
        <v>849</v>
      </c>
      <c r="Q307" t="s">
        <v>849</v>
      </c>
      <c r="R307" t="s">
        <v>849</v>
      </c>
      <c r="S307" t="s">
        <v>849</v>
      </c>
      <c r="T307" t="s">
        <v>849</v>
      </c>
      <c r="U307" t="s">
        <v>849</v>
      </c>
      <c r="V307" t="s">
        <v>849</v>
      </c>
      <c r="W307" t="s">
        <v>849</v>
      </c>
      <c r="X307" s="250" t="s">
        <v>849</v>
      </c>
      <c r="Y307" t="s">
        <v>849</v>
      </c>
      <c r="Z307" t="s">
        <v>849</v>
      </c>
      <c r="AA307" t="s">
        <v>849</v>
      </c>
      <c r="AB307" t="s">
        <v>849</v>
      </c>
      <c r="AC307" t="s">
        <v>849</v>
      </c>
      <c r="AD307" t="s">
        <v>849</v>
      </c>
      <c r="AE307" t="s">
        <v>849</v>
      </c>
      <c r="AF307" t="s">
        <v>849</v>
      </c>
      <c r="AG307" t="s">
        <v>849</v>
      </c>
      <c r="AH307" t="s">
        <v>849</v>
      </c>
      <c r="AI307" t="s">
        <v>849</v>
      </c>
      <c r="AJ307" t="s">
        <v>849</v>
      </c>
      <c r="AK307" t="s">
        <v>849</v>
      </c>
      <c r="AL307" t="s">
        <v>849</v>
      </c>
      <c r="AM307" t="s">
        <v>849</v>
      </c>
      <c r="AN307" t="s">
        <v>849</v>
      </c>
      <c r="AO307" t="s">
        <v>849</v>
      </c>
      <c r="AP307" t="s">
        <v>849</v>
      </c>
      <c r="AQ307"/>
      <c r="AR307" t="s">
        <v>1830</v>
      </c>
      <c r="AS307" t="s">
        <v>2181</v>
      </c>
    </row>
    <row r="308" spans="1:45" ht="15" x14ac:dyDescent="0.25">
      <c r="A308" s="258">
        <v>211439</v>
      </c>
      <c r="B308" s="259" t="s">
        <v>61</v>
      </c>
      <c r="C308" s="260" t="s">
        <v>205</v>
      </c>
      <c r="D308" s="260" t="s">
        <v>205</v>
      </c>
      <c r="E308" s="260" t="s">
        <v>205</v>
      </c>
      <c r="F308" s="260" t="s">
        <v>205</v>
      </c>
      <c r="G308" s="260" t="s">
        <v>205</v>
      </c>
      <c r="H308" s="260" t="s">
        <v>205</v>
      </c>
      <c r="I308" s="260" t="s">
        <v>207</v>
      </c>
      <c r="J308" s="260" t="s">
        <v>205</v>
      </c>
      <c r="K308" s="260" t="s">
        <v>205</v>
      </c>
      <c r="L308" s="260" t="s">
        <v>207</v>
      </c>
      <c r="M308" s="260" t="s">
        <v>205</v>
      </c>
      <c r="N308" s="260" t="s">
        <v>207</v>
      </c>
      <c r="O308" s="260" t="s">
        <v>207</v>
      </c>
      <c r="P308" s="260" t="s">
        <v>205</v>
      </c>
      <c r="Q308" s="260" t="s">
        <v>207</v>
      </c>
      <c r="R308" s="260" t="s">
        <v>205</v>
      </c>
      <c r="S308" s="260" t="s">
        <v>205</v>
      </c>
      <c r="T308" s="260" t="s">
        <v>207</v>
      </c>
      <c r="U308" s="260" t="s">
        <v>207</v>
      </c>
      <c r="V308" s="260" t="s">
        <v>207</v>
      </c>
      <c r="W308" s="260" t="s">
        <v>205</v>
      </c>
      <c r="X308" s="260" t="s">
        <v>207</v>
      </c>
      <c r="Y308" s="260" t="s">
        <v>205</v>
      </c>
      <c r="Z308" s="260" t="s">
        <v>205</v>
      </c>
      <c r="AA308" s="260" t="s">
        <v>205</v>
      </c>
      <c r="AB308" s="260" t="s">
        <v>205</v>
      </c>
      <c r="AC308" s="260" t="s">
        <v>205</v>
      </c>
      <c r="AD308" s="260" t="s">
        <v>207</v>
      </c>
      <c r="AE308" s="260" t="s">
        <v>205</v>
      </c>
      <c r="AF308" s="260" t="s">
        <v>206</v>
      </c>
      <c r="AG308" s="260" t="s">
        <v>206</v>
      </c>
      <c r="AH308" s="260" t="s">
        <v>206</v>
      </c>
      <c r="AI308" s="260" t="s">
        <v>206</v>
      </c>
      <c r="AJ308" s="260" t="s">
        <v>206</v>
      </c>
      <c r="AK308" s="260" t="s">
        <v>206</v>
      </c>
      <c r="AL308" s="260" t="s">
        <v>206</v>
      </c>
      <c r="AM308" s="260" t="s">
        <v>206</v>
      </c>
      <c r="AN308" s="260" t="s">
        <v>206</v>
      </c>
      <c r="AO308" s="260" t="s">
        <v>206</v>
      </c>
      <c r="AP308" s="260" t="s">
        <v>206</v>
      </c>
      <c r="AQ308" s="260"/>
      <c r="AR308" t="e">
        <v>#N/A</v>
      </c>
      <c r="AS308" t="e">
        <v>#N/A</v>
      </c>
    </row>
    <row r="309" spans="1:45" ht="15" hidden="1" x14ac:dyDescent="0.25">
      <c r="A309" s="258">
        <v>211448</v>
      </c>
      <c r="B309" s="259" t="s">
        <v>456</v>
      </c>
      <c r="C309" s="260" t="s">
        <v>205</v>
      </c>
      <c r="D309" s="260" t="s">
        <v>207</v>
      </c>
      <c r="E309" s="260" t="s">
        <v>207</v>
      </c>
      <c r="F309" s="260" t="s">
        <v>207</v>
      </c>
      <c r="G309" s="260" t="s">
        <v>205</v>
      </c>
      <c r="H309" s="260" t="s">
        <v>205</v>
      </c>
      <c r="I309" s="260" t="s">
        <v>205</v>
      </c>
      <c r="J309" s="260" t="s">
        <v>207</v>
      </c>
      <c r="K309" s="260" t="s">
        <v>205</v>
      </c>
      <c r="L309" s="260" t="s">
        <v>207</v>
      </c>
      <c r="M309" s="260" t="s">
        <v>205</v>
      </c>
      <c r="N309" s="260" t="s">
        <v>207</v>
      </c>
      <c r="O309" s="260" t="s">
        <v>205</v>
      </c>
      <c r="P309" s="260" t="s">
        <v>206</v>
      </c>
      <c r="Q309" s="260" t="s">
        <v>205</v>
      </c>
      <c r="R309" s="260" t="s">
        <v>206</v>
      </c>
      <c r="S309" s="260" t="s">
        <v>205</v>
      </c>
      <c r="T309" s="260" t="s">
        <v>207</v>
      </c>
      <c r="U309" s="260" t="s">
        <v>207</v>
      </c>
      <c r="V309" s="260" t="s">
        <v>207</v>
      </c>
      <c r="W309" s="260" t="s">
        <v>207</v>
      </c>
      <c r="X309" s="260" t="s">
        <v>207</v>
      </c>
      <c r="Y309" s="260" t="s">
        <v>207</v>
      </c>
      <c r="Z309" s="260" t="s">
        <v>206</v>
      </c>
      <c r="AA309" s="260" t="s">
        <v>207</v>
      </c>
      <c r="AB309" s="260" t="s">
        <v>206</v>
      </c>
      <c r="AC309" s="260" t="s">
        <v>206</v>
      </c>
      <c r="AD309" s="260" t="s">
        <v>206</v>
      </c>
      <c r="AE309" s="260" t="s">
        <v>206</v>
      </c>
      <c r="AF309" s="260" t="s">
        <v>206</v>
      </c>
      <c r="AG309" s="260" t="s">
        <v>344</v>
      </c>
      <c r="AH309" s="260" t="s">
        <v>344</v>
      </c>
      <c r="AI309" s="260" t="s">
        <v>344</v>
      </c>
      <c r="AJ309" s="260" t="s">
        <v>344</v>
      </c>
      <c r="AK309" s="260" t="s">
        <v>344</v>
      </c>
      <c r="AL309" s="260" t="s">
        <v>344</v>
      </c>
      <c r="AM309" s="260" t="s">
        <v>344</v>
      </c>
      <c r="AN309" s="260" t="s">
        <v>344</v>
      </c>
      <c r="AO309" s="260" t="s">
        <v>344</v>
      </c>
      <c r="AP309" s="260" t="s">
        <v>344</v>
      </c>
      <c r="AQ309" s="260"/>
      <c r="AR309" t="e">
        <v>#N/A</v>
      </c>
      <c r="AS309">
        <v>3</v>
      </c>
    </row>
    <row r="310" spans="1:45" ht="15" x14ac:dyDescent="0.25">
      <c r="A310" s="258">
        <v>211454</v>
      </c>
      <c r="B310" s="259" t="s">
        <v>61</v>
      </c>
      <c r="C310" s="260" t="s">
        <v>205</v>
      </c>
      <c r="D310" s="260" t="s">
        <v>207</v>
      </c>
      <c r="E310" s="260" t="s">
        <v>205</v>
      </c>
      <c r="F310" s="260" t="s">
        <v>205</v>
      </c>
      <c r="G310" s="260" t="s">
        <v>205</v>
      </c>
      <c r="H310" s="260" t="s">
        <v>205</v>
      </c>
      <c r="I310" s="260" t="s">
        <v>205</v>
      </c>
      <c r="J310" s="260" t="s">
        <v>207</v>
      </c>
      <c r="K310" s="260" t="s">
        <v>207</v>
      </c>
      <c r="L310" s="260" t="s">
        <v>205</v>
      </c>
      <c r="M310" s="260" t="s">
        <v>205</v>
      </c>
      <c r="N310" s="260" t="s">
        <v>207</v>
      </c>
      <c r="O310" s="260" t="s">
        <v>207</v>
      </c>
      <c r="P310" s="260" t="s">
        <v>205</v>
      </c>
      <c r="Q310" s="260" t="s">
        <v>207</v>
      </c>
      <c r="R310" s="260" t="s">
        <v>207</v>
      </c>
      <c r="S310" s="260" t="s">
        <v>205</v>
      </c>
      <c r="T310" s="260" t="s">
        <v>207</v>
      </c>
      <c r="U310" s="260" t="s">
        <v>205</v>
      </c>
      <c r="V310" s="260" t="s">
        <v>205</v>
      </c>
      <c r="W310" s="260" t="s">
        <v>207</v>
      </c>
      <c r="X310" s="260" t="s">
        <v>205</v>
      </c>
      <c r="Y310" s="260" t="s">
        <v>205</v>
      </c>
      <c r="Z310" s="260" t="s">
        <v>205</v>
      </c>
      <c r="AA310" s="260" t="s">
        <v>205</v>
      </c>
      <c r="AB310" s="260" t="s">
        <v>206</v>
      </c>
      <c r="AC310" s="260" t="s">
        <v>207</v>
      </c>
      <c r="AD310" s="260" t="s">
        <v>207</v>
      </c>
      <c r="AE310" s="260" t="s">
        <v>207</v>
      </c>
      <c r="AF310" s="260" t="s">
        <v>207</v>
      </c>
      <c r="AG310" s="260" t="s">
        <v>206</v>
      </c>
      <c r="AH310" s="260" t="s">
        <v>207</v>
      </c>
      <c r="AI310" s="260" t="s">
        <v>206</v>
      </c>
      <c r="AJ310" s="260" t="s">
        <v>207</v>
      </c>
      <c r="AK310" s="260" t="s">
        <v>207</v>
      </c>
      <c r="AL310" s="260" t="s">
        <v>206</v>
      </c>
      <c r="AM310" s="260" t="s">
        <v>206</v>
      </c>
      <c r="AN310" s="260" t="s">
        <v>206</v>
      </c>
      <c r="AO310" s="260" t="s">
        <v>206</v>
      </c>
      <c r="AP310" s="260" t="s">
        <v>206</v>
      </c>
      <c r="AQ310" s="260"/>
      <c r="AR310" t="e">
        <v>#N/A</v>
      </c>
      <c r="AS310">
        <v>1</v>
      </c>
    </row>
    <row r="311" spans="1:45" ht="21.75" x14ac:dyDescent="0.5">
      <c r="A311" s="253">
        <v>211458</v>
      </c>
      <c r="B311" s="249" t="s">
        <v>61</v>
      </c>
      <c r="C311">
        <v>0</v>
      </c>
      <c r="D311">
        <v>0</v>
      </c>
      <c r="E311">
        <v>0</v>
      </c>
      <c r="F311">
        <v>0</v>
      </c>
      <c r="G311">
        <v>0</v>
      </c>
      <c r="H311">
        <v>0</v>
      </c>
      <c r="I311">
        <v>0</v>
      </c>
      <c r="J311">
        <v>0</v>
      </c>
      <c r="K311">
        <v>0</v>
      </c>
      <c r="L311">
        <v>0</v>
      </c>
      <c r="M311" s="250">
        <v>0</v>
      </c>
      <c r="N311">
        <v>0</v>
      </c>
      <c r="O311">
        <v>0</v>
      </c>
      <c r="P311">
        <v>0</v>
      </c>
      <c r="Q311">
        <v>0</v>
      </c>
      <c r="R311">
        <v>0</v>
      </c>
      <c r="S311">
        <v>0</v>
      </c>
      <c r="T311">
        <v>0</v>
      </c>
      <c r="U311">
        <v>0</v>
      </c>
      <c r="V311">
        <v>0</v>
      </c>
      <c r="W311">
        <v>0</v>
      </c>
      <c r="X311" s="250">
        <v>0</v>
      </c>
      <c r="Y311">
        <v>0</v>
      </c>
      <c r="Z311">
        <v>0</v>
      </c>
      <c r="AA311">
        <v>0</v>
      </c>
      <c r="AB311">
        <v>0</v>
      </c>
      <c r="AC311">
        <v>0</v>
      </c>
      <c r="AD311">
        <v>0</v>
      </c>
      <c r="AE311">
        <v>0</v>
      </c>
      <c r="AF311">
        <v>0</v>
      </c>
      <c r="AG311">
        <v>0</v>
      </c>
      <c r="AH311">
        <v>0</v>
      </c>
      <c r="AI311">
        <v>0</v>
      </c>
      <c r="AJ311">
        <v>0</v>
      </c>
      <c r="AK311">
        <v>0</v>
      </c>
      <c r="AL311">
        <v>0</v>
      </c>
      <c r="AM311">
        <v>0</v>
      </c>
      <c r="AN311">
        <v>0</v>
      </c>
      <c r="AO311">
        <v>0</v>
      </c>
      <c r="AP311">
        <v>0</v>
      </c>
      <c r="AQ311"/>
      <c r="AR311">
        <v>0</v>
      </c>
      <c r="AS311">
        <v>2</v>
      </c>
    </row>
    <row r="312" spans="1:45" ht="15" x14ac:dyDescent="0.25">
      <c r="A312" s="258">
        <v>211466</v>
      </c>
      <c r="B312" s="259" t="s">
        <v>61</v>
      </c>
      <c r="C312" s="260" t="s">
        <v>207</v>
      </c>
      <c r="D312" s="260" t="s">
        <v>207</v>
      </c>
      <c r="E312" s="260" t="s">
        <v>207</v>
      </c>
      <c r="F312" s="260" t="s">
        <v>207</v>
      </c>
      <c r="G312" s="260" t="s">
        <v>207</v>
      </c>
      <c r="H312" s="260" t="s">
        <v>205</v>
      </c>
      <c r="I312" s="260" t="s">
        <v>207</v>
      </c>
      <c r="J312" s="260" t="s">
        <v>205</v>
      </c>
      <c r="K312" s="260" t="s">
        <v>207</v>
      </c>
      <c r="L312" s="260" t="s">
        <v>205</v>
      </c>
      <c r="M312" s="260" t="s">
        <v>207</v>
      </c>
      <c r="N312" s="260" t="s">
        <v>207</v>
      </c>
      <c r="O312" s="260" t="s">
        <v>207</v>
      </c>
      <c r="P312" s="260" t="s">
        <v>205</v>
      </c>
      <c r="Q312" s="260" t="s">
        <v>205</v>
      </c>
      <c r="R312" s="260" t="s">
        <v>207</v>
      </c>
      <c r="S312" s="260" t="s">
        <v>207</v>
      </c>
      <c r="T312" s="260" t="s">
        <v>207</v>
      </c>
      <c r="U312" s="260" t="s">
        <v>207</v>
      </c>
      <c r="V312" s="260" t="s">
        <v>207</v>
      </c>
      <c r="W312" s="260" t="s">
        <v>207</v>
      </c>
      <c r="X312" s="260" t="s">
        <v>205</v>
      </c>
      <c r="Y312" s="260" t="s">
        <v>205</v>
      </c>
      <c r="Z312" s="260" t="s">
        <v>207</v>
      </c>
      <c r="AA312" s="260" t="s">
        <v>205</v>
      </c>
      <c r="AB312" s="260" t="s">
        <v>207</v>
      </c>
      <c r="AC312" s="260" t="s">
        <v>207</v>
      </c>
      <c r="AD312" s="260" t="s">
        <v>206</v>
      </c>
      <c r="AE312" s="260" t="s">
        <v>207</v>
      </c>
      <c r="AF312" s="260" t="s">
        <v>207</v>
      </c>
      <c r="AG312" s="260" t="s">
        <v>207</v>
      </c>
      <c r="AH312" s="260" t="s">
        <v>207</v>
      </c>
      <c r="AI312" s="260" t="s">
        <v>206</v>
      </c>
      <c r="AJ312" s="260" t="s">
        <v>207</v>
      </c>
      <c r="AK312" s="260" t="s">
        <v>205</v>
      </c>
      <c r="AL312" s="260" t="s">
        <v>206</v>
      </c>
      <c r="AM312" s="260" t="s">
        <v>207</v>
      </c>
      <c r="AN312" s="260" t="s">
        <v>207</v>
      </c>
      <c r="AO312" s="260" t="s">
        <v>207</v>
      </c>
      <c r="AP312" s="260" t="s">
        <v>206</v>
      </c>
      <c r="AQ312" s="260"/>
      <c r="AR312" t="e">
        <v>#N/A</v>
      </c>
      <c r="AS312">
        <v>1</v>
      </c>
    </row>
    <row r="313" spans="1:45" ht="15" x14ac:dyDescent="0.25">
      <c r="A313" s="258">
        <v>211471</v>
      </c>
      <c r="B313" s="259" t="s">
        <v>61</v>
      </c>
      <c r="C313" s="260" t="s">
        <v>205</v>
      </c>
      <c r="D313" s="260" t="s">
        <v>207</v>
      </c>
      <c r="E313" s="260" t="s">
        <v>205</v>
      </c>
      <c r="F313" s="260" t="s">
        <v>207</v>
      </c>
      <c r="G313" s="260" t="s">
        <v>205</v>
      </c>
      <c r="H313" s="260" t="s">
        <v>205</v>
      </c>
      <c r="I313" s="260" t="s">
        <v>207</v>
      </c>
      <c r="J313" s="260" t="s">
        <v>205</v>
      </c>
      <c r="K313" s="260" t="s">
        <v>205</v>
      </c>
      <c r="L313" s="260" t="s">
        <v>207</v>
      </c>
      <c r="M313" s="260" t="s">
        <v>207</v>
      </c>
      <c r="N313" s="260" t="s">
        <v>207</v>
      </c>
      <c r="O313" s="260" t="s">
        <v>207</v>
      </c>
      <c r="P313" s="260" t="s">
        <v>207</v>
      </c>
      <c r="Q313" s="260" t="s">
        <v>207</v>
      </c>
      <c r="R313" s="260" t="s">
        <v>205</v>
      </c>
      <c r="S313" s="260" t="s">
        <v>205</v>
      </c>
      <c r="T313" s="260" t="s">
        <v>207</v>
      </c>
      <c r="U313" s="260" t="s">
        <v>207</v>
      </c>
      <c r="V313" s="260" t="s">
        <v>207</v>
      </c>
      <c r="W313" s="260" t="s">
        <v>205</v>
      </c>
      <c r="X313" s="260" t="s">
        <v>207</v>
      </c>
      <c r="Y313" s="260" t="s">
        <v>207</v>
      </c>
      <c r="Z313" s="260" t="s">
        <v>207</v>
      </c>
      <c r="AA313" s="260" t="s">
        <v>205</v>
      </c>
      <c r="AB313" s="260" t="s">
        <v>205</v>
      </c>
      <c r="AC313" s="260" t="s">
        <v>207</v>
      </c>
      <c r="AD313" s="260" t="s">
        <v>205</v>
      </c>
      <c r="AE313" s="260" t="s">
        <v>205</v>
      </c>
      <c r="AF313" s="260" t="s">
        <v>207</v>
      </c>
      <c r="AG313" s="260" t="s">
        <v>205</v>
      </c>
      <c r="AH313" s="260" t="s">
        <v>207</v>
      </c>
      <c r="AI313" s="260" t="s">
        <v>206</v>
      </c>
      <c r="AJ313" s="260" t="s">
        <v>205</v>
      </c>
      <c r="AK313" s="260" t="s">
        <v>207</v>
      </c>
      <c r="AL313" s="260" t="s">
        <v>206</v>
      </c>
      <c r="AM313" s="260" t="s">
        <v>207</v>
      </c>
      <c r="AN313" s="260" t="s">
        <v>206</v>
      </c>
      <c r="AO313" s="260" t="s">
        <v>207</v>
      </c>
      <c r="AP313" s="260" t="s">
        <v>206</v>
      </c>
      <c r="AQ313" s="260"/>
      <c r="AR313" t="e">
        <v>#N/A</v>
      </c>
      <c r="AS313">
        <v>2</v>
      </c>
    </row>
    <row r="314" spans="1:45" ht="15" hidden="1" x14ac:dyDescent="0.25">
      <c r="A314" s="258">
        <v>211473</v>
      </c>
      <c r="B314" s="259" t="s">
        <v>456</v>
      </c>
      <c r="C314" s="260" t="s">
        <v>207</v>
      </c>
      <c r="D314" s="260" t="s">
        <v>206</v>
      </c>
      <c r="E314" s="260" t="s">
        <v>205</v>
      </c>
      <c r="F314" s="260" t="s">
        <v>207</v>
      </c>
      <c r="G314" s="260" t="s">
        <v>205</v>
      </c>
      <c r="H314" s="260" t="s">
        <v>205</v>
      </c>
      <c r="I314" s="260" t="s">
        <v>205</v>
      </c>
      <c r="J314" s="260" t="s">
        <v>205</v>
      </c>
      <c r="K314" s="260" t="s">
        <v>205</v>
      </c>
      <c r="L314" s="260" t="s">
        <v>205</v>
      </c>
      <c r="M314" s="260" t="s">
        <v>205</v>
      </c>
      <c r="N314" s="260" t="s">
        <v>205</v>
      </c>
      <c r="O314" s="260" t="s">
        <v>207</v>
      </c>
      <c r="P314" s="260" t="s">
        <v>205</v>
      </c>
      <c r="Q314" s="260" t="s">
        <v>205</v>
      </c>
      <c r="R314" s="260" t="s">
        <v>207</v>
      </c>
      <c r="S314" s="260" t="s">
        <v>207</v>
      </c>
      <c r="T314" s="260" t="s">
        <v>207</v>
      </c>
      <c r="U314" s="260" t="s">
        <v>207</v>
      </c>
      <c r="V314" s="260" t="s">
        <v>207</v>
      </c>
      <c r="W314" s="260" t="s">
        <v>207</v>
      </c>
      <c r="X314" s="260" t="s">
        <v>207</v>
      </c>
      <c r="Y314" s="260" t="s">
        <v>207</v>
      </c>
      <c r="Z314" s="260" t="s">
        <v>207</v>
      </c>
      <c r="AA314" s="260" t="s">
        <v>207</v>
      </c>
      <c r="AB314" s="260" t="s">
        <v>205</v>
      </c>
      <c r="AC314" s="260" t="s">
        <v>205</v>
      </c>
      <c r="AD314" s="260" t="s">
        <v>205</v>
      </c>
      <c r="AE314" s="260" t="s">
        <v>205</v>
      </c>
      <c r="AF314" s="260" t="s">
        <v>206</v>
      </c>
      <c r="AG314" s="260" t="s">
        <v>344</v>
      </c>
      <c r="AH314" s="260" t="s">
        <v>344</v>
      </c>
      <c r="AI314" s="260" t="s">
        <v>344</v>
      </c>
      <c r="AJ314" s="260" t="s">
        <v>344</v>
      </c>
      <c r="AK314" s="260" t="s">
        <v>344</v>
      </c>
      <c r="AL314" s="260" t="s">
        <v>344</v>
      </c>
      <c r="AM314" s="260" t="s">
        <v>344</v>
      </c>
      <c r="AN314" s="260" t="s">
        <v>344</v>
      </c>
      <c r="AO314" s="260" t="s">
        <v>344</v>
      </c>
      <c r="AP314" s="260" t="s">
        <v>344</v>
      </c>
      <c r="AQ314" s="260"/>
      <c r="AR314" t="e">
        <v>#N/A</v>
      </c>
      <c r="AS314">
        <v>2</v>
      </c>
    </row>
    <row r="315" spans="1:45" ht="18.75" hidden="1" x14ac:dyDescent="0.45">
      <c r="A315" s="248">
        <v>211478</v>
      </c>
      <c r="B315" s="249" t="s">
        <v>458</v>
      </c>
      <c r="C315" t="s">
        <v>849</v>
      </c>
      <c r="D315" t="s">
        <v>849</v>
      </c>
      <c r="E315" t="s">
        <v>849</v>
      </c>
      <c r="F315" t="s">
        <v>849</v>
      </c>
      <c r="G315" t="s">
        <v>849</v>
      </c>
      <c r="H315" t="s">
        <v>849</v>
      </c>
      <c r="I315" t="s">
        <v>849</v>
      </c>
      <c r="J315" t="s">
        <v>849</v>
      </c>
      <c r="K315" t="s">
        <v>849</v>
      </c>
      <c r="L315" t="s">
        <v>849</v>
      </c>
      <c r="M315" s="250" t="s">
        <v>849</v>
      </c>
      <c r="N315" t="s">
        <v>849</v>
      </c>
      <c r="O315" t="s">
        <v>849</v>
      </c>
      <c r="P315" t="s">
        <v>849</v>
      </c>
      <c r="Q315" t="s">
        <v>849</v>
      </c>
      <c r="R315" t="s">
        <v>849</v>
      </c>
      <c r="S315" t="s">
        <v>849</v>
      </c>
      <c r="T315" t="s">
        <v>849</v>
      </c>
      <c r="U315" t="s">
        <v>849</v>
      </c>
      <c r="V315" t="s">
        <v>849</v>
      </c>
      <c r="W315" t="s">
        <v>344</v>
      </c>
      <c r="X315" s="250" t="s">
        <v>344</v>
      </c>
      <c r="Y315" t="s">
        <v>344</v>
      </c>
      <c r="Z315" t="s">
        <v>344</v>
      </c>
      <c r="AA315" t="s">
        <v>344</v>
      </c>
      <c r="AB315" t="s">
        <v>344</v>
      </c>
      <c r="AC315" t="s">
        <v>344</v>
      </c>
      <c r="AD315" t="s">
        <v>344</v>
      </c>
      <c r="AE315" t="s">
        <v>344</v>
      </c>
      <c r="AF315" t="s">
        <v>344</v>
      </c>
      <c r="AG315" t="s">
        <v>344</v>
      </c>
      <c r="AH315" t="s">
        <v>344</v>
      </c>
      <c r="AI315" t="s">
        <v>344</v>
      </c>
      <c r="AJ315" t="s">
        <v>344</v>
      </c>
      <c r="AK315" t="s">
        <v>344</v>
      </c>
      <c r="AL315" t="s">
        <v>344</v>
      </c>
      <c r="AM315" t="s">
        <v>344</v>
      </c>
      <c r="AN315" t="s">
        <v>344</v>
      </c>
      <c r="AO315" t="s">
        <v>344</v>
      </c>
      <c r="AP315" t="s">
        <v>344</v>
      </c>
      <c r="AQ315"/>
      <c r="AR315" t="s">
        <v>1830</v>
      </c>
      <c r="AS315" t="s">
        <v>2181</v>
      </c>
    </row>
    <row r="316" spans="1:45" ht="18.75" x14ac:dyDescent="0.45">
      <c r="A316" s="248">
        <v>211483</v>
      </c>
      <c r="B316" s="249" t="s">
        <v>61</v>
      </c>
      <c r="C316">
        <v>0</v>
      </c>
      <c r="D316">
        <v>0</v>
      </c>
      <c r="E316">
        <v>0</v>
      </c>
      <c r="F316">
        <v>0</v>
      </c>
      <c r="G316" t="s">
        <v>849</v>
      </c>
      <c r="H316" t="s">
        <v>849</v>
      </c>
      <c r="I316" t="s">
        <v>849</v>
      </c>
      <c r="J316" t="s">
        <v>849</v>
      </c>
      <c r="K316" t="s">
        <v>849</v>
      </c>
      <c r="L316" t="s">
        <v>849</v>
      </c>
      <c r="M316" s="250" t="s">
        <v>849</v>
      </c>
      <c r="N316" t="s">
        <v>849</v>
      </c>
      <c r="O316" t="s">
        <v>849</v>
      </c>
      <c r="P316" t="s">
        <v>849</v>
      </c>
      <c r="Q316" t="s">
        <v>849</v>
      </c>
      <c r="R316" t="s">
        <v>849</v>
      </c>
      <c r="S316" t="s">
        <v>849</v>
      </c>
      <c r="T316" t="s">
        <v>849</v>
      </c>
      <c r="U316" t="s">
        <v>849</v>
      </c>
      <c r="V316" t="s">
        <v>849</v>
      </c>
      <c r="W316" t="s">
        <v>849</v>
      </c>
      <c r="X316" s="250" t="s">
        <v>849</v>
      </c>
      <c r="Y316" t="s">
        <v>849</v>
      </c>
      <c r="Z316" t="s">
        <v>849</v>
      </c>
      <c r="AA316" t="s">
        <v>849</v>
      </c>
      <c r="AB316" t="s">
        <v>849</v>
      </c>
      <c r="AC316" t="s">
        <v>849</v>
      </c>
      <c r="AD316" t="s">
        <v>849</v>
      </c>
      <c r="AE316" t="s">
        <v>849</v>
      </c>
      <c r="AF316" t="s">
        <v>849</v>
      </c>
      <c r="AG316" t="s">
        <v>849</v>
      </c>
      <c r="AH316" t="s">
        <v>849</v>
      </c>
      <c r="AI316" t="s">
        <v>849</v>
      </c>
      <c r="AJ316" t="s">
        <v>849</v>
      </c>
      <c r="AK316" t="s">
        <v>849</v>
      </c>
      <c r="AL316" t="s">
        <v>849</v>
      </c>
      <c r="AM316" t="s">
        <v>849</v>
      </c>
      <c r="AN316" t="s">
        <v>849</v>
      </c>
      <c r="AO316" t="s">
        <v>849</v>
      </c>
      <c r="AP316" t="s">
        <v>849</v>
      </c>
      <c r="AQ316"/>
      <c r="AR316">
        <v>0</v>
      </c>
      <c r="AS316">
        <v>1</v>
      </c>
    </row>
    <row r="317" spans="1:45" ht="15" hidden="1" x14ac:dyDescent="0.25">
      <c r="A317" s="258">
        <v>211485</v>
      </c>
      <c r="B317" s="259" t="s">
        <v>458</v>
      </c>
      <c r="C317" s="260" t="s">
        <v>849</v>
      </c>
      <c r="D317" s="260" t="s">
        <v>849</v>
      </c>
      <c r="E317" s="260" t="s">
        <v>849</v>
      </c>
      <c r="F317" s="260" t="s">
        <v>849</v>
      </c>
      <c r="G317" s="260" t="s">
        <v>849</v>
      </c>
      <c r="H317" s="260" t="s">
        <v>849</v>
      </c>
      <c r="I317" s="260" t="s">
        <v>849</v>
      </c>
      <c r="J317" s="260" t="s">
        <v>849</v>
      </c>
      <c r="K317" s="260" t="s">
        <v>849</v>
      </c>
      <c r="L317" s="260" t="s">
        <v>849</v>
      </c>
      <c r="M317" s="260" t="s">
        <v>849</v>
      </c>
      <c r="N317" s="260" t="s">
        <v>849</v>
      </c>
      <c r="O317" s="260" t="s">
        <v>849</v>
      </c>
      <c r="P317" s="260" t="s">
        <v>849</v>
      </c>
      <c r="Q317" s="260" t="s">
        <v>849</v>
      </c>
      <c r="R317" s="260" t="s">
        <v>849</v>
      </c>
      <c r="S317" s="260" t="s">
        <v>849</v>
      </c>
      <c r="T317" s="260" t="s">
        <v>849</v>
      </c>
      <c r="U317" s="260" t="s">
        <v>849</v>
      </c>
      <c r="V317" s="260" t="s">
        <v>849</v>
      </c>
      <c r="W317" s="260" t="s">
        <v>344</v>
      </c>
      <c r="X317" s="260" t="s">
        <v>344</v>
      </c>
      <c r="Y317" s="260" t="s">
        <v>344</v>
      </c>
      <c r="Z317" s="260" t="s">
        <v>344</v>
      </c>
      <c r="AA317" s="260" t="s">
        <v>344</v>
      </c>
      <c r="AB317" s="260" t="s">
        <v>344</v>
      </c>
      <c r="AC317" s="260" t="s">
        <v>344</v>
      </c>
      <c r="AD317" s="260" t="s">
        <v>344</v>
      </c>
      <c r="AE317" s="260" t="s">
        <v>344</v>
      </c>
      <c r="AF317" s="260" t="s">
        <v>344</v>
      </c>
      <c r="AG317" s="260" t="s">
        <v>344</v>
      </c>
      <c r="AH317" s="260" t="s">
        <v>344</v>
      </c>
      <c r="AI317" s="260" t="s">
        <v>344</v>
      </c>
      <c r="AJ317" s="260" t="s">
        <v>344</v>
      </c>
      <c r="AK317" s="260" t="s">
        <v>344</v>
      </c>
      <c r="AL317" s="260" t="s">
        <v>344</v>
      </c>
      <c r="AM317" s="260" t="s">
        <v>344</v>
      </c>
      <c r="AN317" s="260" t="s">
        <v>344</v>
      </c>
      <c r="AO317" s="260" t="s">
        <v>344</v>
      </c>
      <c r="AP317" s="260" t="s">
        <v>344</v>
      </c>
      <c r="AQ317" s="260"/>
      <c r="AR317" t="e">
        <v>#N/A</v>
      </c>
      <c r="AS317" t="s">
        <v>2181</v>
      </c>
    </row>
    <row r="318" spans="1:45" ht="18.75" hidden="1" x14ac:dyDescent="0.45">
      <c r="A318" s="252">
        <v>211487</v>
      </c>
      <c r="B318" s="249" t="s">
        <v>456</v>
      </c>
      <c r="C318" t="s">
        <v>849</v>
      </c>
      <c r="D318" t="s">
        <v>849</v>
      </c>
      <c r="E318" t="s">
        <v>849</v>
      </c>
      <c r="F318" t="s">
        <v>849</v>
      </c>
      <c r="G318" t="s">
        <v>849</v>
      </c>
      <c r="H318" t="s">
        <v>849</v>
      </c>
      <c r="I318" t="s">
        <v>849</v>
      </c>
      <c r="J318" t="s">
        <v>849</v>
      </c>
      <c r="K318" t="s">
        <v>849</v>
      </c>
      <c r="L318" t="s">
        <v>849</v>
      </c>
      <c r="M318" s="250" t="s">
        <v>849</v>
      </c>
      <c r="N318" t="s">
        <v>849</v>
      </c>
      <c r="O318" t="s">
        <v>849</v>
      </c>
      <c r="P318" t="s">
        <v>849</v>
      </c>
      <c r="Q318" t="s">
        <v>849</v>
      </c>
      <c r="R318" t="s">
        <v>849</v>
      </c>
      <c r="S318" t="s">
        <v>849</v>
      </c>
      <c r="T318" t="s">
        <v>849</v>
      </c>
      <c r="U318" t="s">
        <v>849</v>
      </c>
      <c r="V318" t="s">
        <v>849</v>
      </c>
      <c r="W318" t="s">
        <v>849</v>
      </c>
      <c r="X318" s="250" t="s">
        <v>849</v>
      </c>
      <c r="Y318" t="s">
        <v>849</v>
      </c>
      <c r="Z318" t="s">
        <v>849</v>
      </c>
      <c r="AA318" t="s">
        <v>849</v>
      </c>
      <c r="AB318" t="s">
        <v>849</v>
      </c>
      <c r="AC318" t="s">
        <v>849</v>
      </c>
      <c r="AD318" t="s">
        <v>849</v>
      </c>
      <c r="AE318" t="s">
        <v>849</v>
      </c>
      <c r="AF318" t="s">
        <v>849</v>
      </c>
      <c r="AG318" t="s">
        <v>344</v>
      </c>
      <c r="AH318" t="s">
        <v>344</v>
      </c>
      <c r="AI318" t="s">
        <v>344</v>
      </c>
      <c r="AJ318" t="s">
        <v>344</v>
      </c>
      <c r="AK318" t="s">
        <v>344</v>
      </c>
      <c r="AL318" t="s">
        <v>344</v>
      </c>
      <c r="AM318" t="s">
        <v>344</v>
      </c>
      <c r="AN318" t="s">
        <v>344</v>
      </c>
      <c r="AO318" t="s">
        <v>344</v>
      </c>
      <c r="AP318" t="s">
        <v>344</v>
      </c>
      <c r="AQ318"/>
      <c r="AR318" t="s">
        <v>1830</v>
      </c>
      <c r="AS318" t="s">
        <v>2181</v>
      </c>
    </row>
    <row r="319" spans="1:45" ht="18.75" x14ac:dyDescent="0.45">
      <c r="A319" s="248">
        <v>211491</v>
      </c>
      <c r="B319" s="249" t="s">
        <v>61</v>
      </c>
      <c r="C319" t="s">
        <v>205</v>
      </c>
      <c r="D319" t="s">
        <v>205</v>
      </c>
      <c r="E319" t="s">
        <v>205</v>
      </c>
      <c r="F319" t="s">
        <v>205</v>
      </c>
      <c r="G319" t="s">
        <v>205</v>
      </c>
      <c r="H319" t="s">
        <v>207</v>
      </c>
      <c r="I319" t="s">
        <v>205</v>
      </c>
      <c r="J319" t="s">
        <v>205</v>
      </c>
      <c r="K319" t="s">
        <v>205</v>
      </c>
      <c r="L319" t="s">
        <v>207</v>
      </c>
      <c r="M319" s="250" t="s">
        <v>205</v>
      </c>
      <c r="N319" t="s">
        <v>207</v>
      </c>
      <c r="O319" t="s">
        <v>205</v>
      </c>
      <c r="P319" t="s">
        <v>207</v>
      </c>
      <c r="Q319" t="s">
        <v>205</v>
      </c>
      <c r="R319" t="s">
        <v>207</v>
      </c>
      <c r="S319" t="s">
        <v>205</v>
      </c>
      <c r="T319" t="s">
        <v>207</v>
      </c>
      <c r="U319" t="s">
        <v>207</v>
      </c>
      <c r="V319" t="s">
        <v>205</v>
      </c>
      <c r="W319" t="s">
        <v>207</v>
      </c>
      <c r="X319" s="250" t="s">
        <v>207</v>
      </c>
      <c r="Y319" t="s">
        <v>205</v>
      </c>
      <c r="Z319" t="s">
        <v>205</v>
      </c>
      <c r="AA319" t="s">
        <v>205</v>
      </c>
      <c r="AB319" t="s">
        <v>205</v>
      </c>
      <c r="AC319" t="s">
        <v>207</v>
      </c>
      <c r="AD319" t="s">
        <v>207</v>
      </c>
      <c r="AE319" t="s">
        <v>205</v>
      </c>
      <c r="AF319" t="s">
        <v>207</v>
      </c>
      <c r="AG319" t="s">
        <v>207</v>
      </c>
      <c r="AH319" t="s">
        <v>207</v>
      </c>
      <c r="AI319" t="s">
        <v>205</v>
      </c>
      <c r="AJ319" t="s">
        <v>205</v>
      </c>
      <c r="AK319" t="s">
        <v>207</v>
      </c>
      <c r="AL319" t="s">
        <v>206</v>
      </c>
      <c r="AM319" t="s">
        <v>207</v>
      </c>
      <c r="AN319" t="s">
        <v>206</v>
      </c>
      <c r="AO319" t="s">
        <v>206</v>
      </c>
      <c r="AP319" t="s">
        <v>205</v>
      </c>
      <c r="AQ319"/>
      <c r="AR319">
        <v>0</v>
      </c>
      <c r="AS319">
        <v>3</v>
      </c>
    </row>
    <row r="320" spans="1:45" ht="18.75" hidden="1" x14ac:dyDescent="0.45">
      <c r="A320" s="252">
        <v>211492</v>
      </c>
      <c r="B320" s="249" t="s">
        <v>456</v>
      </c>
      <c r="C320" t="s">
        <v>207</v>
      </c>
      <c r="D320" t="s">
        <v>207</v>
      </c>
      <c r="E320" t="s">
        <v>205</v>
      </c>
      <c r="F320" t="s">
        <v>205</v>
      </c>
      <c r="G320" t="s">
        <v>205</v>
      </c>
      <c r="H320" t="s">
        <v>207</v>
      </c>
      <c r="I320" t="s">
        <v>205</v>
      </c>
      <c r="J320" t="s">
        <v>205</v>
      </c>
      <c r="K320" t="s">
        <v>207</v>
      </c>
      <c r="L320" t="s">
        <v>207</v>
      </c>
      <c r="M320" s="250" t="s">
        <v>207</v>
      </c>
      <c r="N320" t="s">
        <v>205</v>
      </c>
      <c r="O320" t="s">
        <v>205</v>
      </c>
      <c r="P320" t="s">
        <v>205</v>
      </c>
      <c r="Q320" t="s">
        <v>205</v>
      </c>
      <c r="R320" t="s">
        <v>207</v>
      </c>
      <c r="S320" t="s">
        <v>207</v>
      </c>
      <c r="T320" t="s">
        <v>207</v>
      </c>
      <c r="U320" t="s">
        <v>207</v>
      </c>
      <c r="V320" t="s">
        <v>205</v>
      </c>
      <c r="W320" t="s">
        <v>207</v>
      </c>
      <c r="X320" s="250" t="s">
        <v>207</v>
      </c>
      <c r="Y320" t="s">
        <v>205</v>
      </c>
      <c r="Z320" t="s">
        <v>205</v>
      </c>
      <c r="AA320" t="s">
        <v>206</v>
      </c>
      <c r="AB320" t="s">
        <v>205</v>
      </c>
      <c r="AC320" t="s">
        <v>205</v>
      </c>
      <c r="AD320" t="s">
        <v>205</v>
      </c>
      <c r="AE320" t="s">
        <v>207</v>
      </c>
      <c r="AF320" t="s">
        <v>205</v>
      </c>
      <c r="AG320" t="s">
        <v>344</v>
      </c>
      <c r="AH320" t="s">
        <v>344</v>
      </c>
      <c r="AI320" t="s">
        <v>344</v>
      </c>
      <c r="AJ320" t="s">
        <v>344</v>
      </c>
      <c r="AK320" t="s">
        <v>344</v>
      </c>
      <c r="AL320" t="s">
        <v>344</v>
      </c>
      <c r="AM320" t="s">
        <v>344</v>
      </c>
      <c r="AN320" t="s">
        <v>344</v>
      </c>
      <c r="AO320" t="s">
        <v>344</v>
      </c>
      <c r="AP320" t="s">
        <v>344</v>
      </c>
      <c r="AQ320"/>
      <c r="AR320">
        <v>0</v>
      </c>
      <c r="AS320">
        <v>2</v>
      </c>
    </row>
    <row r="321" spans="1:45" ht="18.75" x14ac:dyDescent="0.45">
      <c r="A321" s="248">
        <v>211503</v>
      </c>
      <c r="B321" s="249" t="s">
        <v>61</v>
      </c>
      <c r="C321" t="s">
        <v>849</v>
      </c>
      <c r="D321" t="s">
        <v>849</v>
      </c>
      <c r="E321" t="s">
        <v>849</v>
      </c>
      <c r="F321" t="s">
        <v>849</v>
      </c>
      <c r="G321" t="s">
        <v>849</v>
      </c>
      <c r="H321" t="s">
        <v>849</v>
      </c>
      <c r="I321" t="s">
        <v>849</v>
      </c>
      <c r="J321" t="s">
        <v>849</v>
      </c>
      <c r="K321" t="s">
        <v>849</v>
      </c>
      <c r="L321" t="s">
        <v>849</v>
      </c>
      <c r="M321" s="250" t="s">
        <v>849</v>
      </c>
      <c r="N321" t="s">
        <v>849</v>
      </c>
      <c r="O321" t="s">
        <v>849</v>
      </c>
      <c r="P321" t="s">
        <v>849</v>
      </c>
      <c r="Q321" t="s">
        <v>849</v>
      </c>
      <c r="R321" t="s">
        <v>849</v>
      </c>
      <c r="S321" t="s">
        <v>849</v>
      </c>
      <c r="T321" t="s">
        <v>849</v>
      </c>
      <c r="U321" t="s">
        <v>849</v>
      </c>
      <c r="V321" t="s">
        <v>849</v>
      </c>
      <c r="W321" t="s">
        <v>849</v>
      </c>
      <c r="X321" s="250" t="s">
        <v>849</v>
      </c>
      <c r="Y321" t="s">
        <v>849</v>
      </c>
      <c r="Z321" t="s">
        <v>849</v>
      </c>
      <c r="AA321" t="s">
        <v>849</v>
      </c>
      <c r="AB321" t="s">
        <v>849</v>
      </c>
      <c r="AC321" t="s">
        <v>849</v>
      </c>
      <c r="AD321" t="s">
        <v>849</v>
      </c>
      <c r="AE321" t="s">
        <v>849</v>
      </c>
      <c r="AF321" t="s">
        <v>849</v>
      </c>
      <c r="AG321" t="s">
        <v>849</v>
      </c>
      <c r="AH321" t="s">
        <v>849</v>
      </c>
      <c r="AI321" t="s">
        <v>849</v>
      </c>
      <c r="AJ321" t="s">
        <v>849</v>
      </c>
      <c r="AK321" t="s">
        <v>849</v>
      </c>
      <c r="AL321" t="s">
        <v>849</v>
      </c>
      <c r="AM321" t="s">
        <v>849</v>
      </c>
      <c r="AN321" t="s">
        <v>849</v>
      </c>
      <c r="AO321" t="s">
        <v>849</v>
      </c>
      <c r="AP321" t="s">
        <v>849</v>
      </c>
      <c r="AQ321"/>
      <c r="AR321" t="s">
        <v>1830</v>
      </c>
      <c r="AS321" t="s">
        <v>2181</v>
      </c>
    </row>
    <row r="322" spans="1:45" ht="18.75" hidden="1" x14ac:dyDescent="0.45">
      <c r="A322" s="248">
        <v>211509</v>
      </c>
      <c r="B322" s="249" t="s">
        <v>456</v>
      </c>
      <c r="C322" t="s">
        <v>849</v>
      </c>
      <c r="D322" t="s">
        <v>849</v>
      </c>
      <c r="E322" t="s">
        <v>849</v>
      </c>
      <c r="F322" t="s">
        <v>849</v>
      </c>
      <c r="G322" t="s">
        <v>849</v>
      </c>
      <c r="H322" t="s">
        <v>849</v>
      </c>
      <c r="I322" t="s">
        <v>849</v>
      </c>
      <c r="J322" t="s">
        <v>849</v>
      </c>
      <c r="K322" t="s">
        <v>849</v>
      </c>
      <c r="L322" t="s">
        <v>849</v>
      </c>
      <c r="M322" s="250" t="s">
        <v>849</v>
      </c>
      <c r="N322" t="s">
        <v>849</v>
      </c>
      <c r="O322" t="s">
        <v>849</v>
      </c>
      <c r="P322" t="s">
        <v>849</v>
      </c>
      <c r="Q322" t="s">
        <v>849</v>
      </c>
      <c r="R322" t="s">
        <v>849</v>
      </c>
      <c r="S322" t="s">
        <v>849</v>
      </c>
      <c r="T322" t="s">
        <v>849</v>
      </c>
      <c r="U322" t="s">
        <v>849</v>
      </c>
      <c r="V322" t="s">
        <v>849</v>
      </c>
      <c r="W322" t="s">
        <v>849</v>
      </c>
      <c r="X322" s="250" t="s">
        <v>849</v>
      </c>
      <c r="Y322" t="s">
        <v>849</v>
      </c>
      <c r="Z322" t="s">
        <v>849</v>
      </c>
      <c r="AA322" t="s">
        <v>849</v>
      </c>
      <c r="AB322" t="s">
        <v>849</v>
      </c>
      <c r="AC322" t="s">
        <v>849</v>
      </c>
      <c r="AD322" t="s">
        <v>849</v>
      </c>
      <c r="AE322" t="s">
        <v>849</v>
      </c>
      <c r="AF322" t="s">
        <v>849</v>
      </c>
      <c r="AG322" t="s">
        <v>344</v>
      </c>
      <c r="AH322" t="s">
        <v>344</v>
      </c>
      <c r="AI322" t="s">
        <v>344</v>
      </c>
      <c r="AJ322" t="s">
        <v>344</v>
      </c>
      <c r="AK322" t="s">
        <v>344</v>
      </c>
      <c r="AL322" t="s">
        <v>344</v>
      </c>
      <c r="AM322" t="s">
        <v>344</v>
      </c>
      <c r="AN322" t="s">
        <v>344</v>
      </c>
      <c r="AO322" t="s">
        <v>344</v>
      </c>
      <c r="AP322" t="s">
        <v>344</v>
      </c>
      <c r="AQ322"/>
      <c r="AR322" t="s">
        <v>1830</v>
      </c>
      <c r="AS322" t="s">
        <v>2181</v>
      </c>
    </row>
    <row r="323" spans="1:45" ht="18.75" hidden="1" x14ac:dyDescent="0.45">
      <c r="A323" s="248">
        <v>211529</v>
      </c>
      <c r="B323" s="249" t="s">
        <v>456</v>
      </c>
      <c r="C323" t="s">
        <v>849</v>
      </c>
      <c r="D323" t="s">
        <v>849</v>
      </c>
      <c r="E323" t="s">
        <v>849</v>
      </c>
      <c r="F323" t="s">
        <v>849</v>
      </c>
      <c r="G323" t="s">
        <v>849</v>
      </c>
      <c r="H323" t="s">
        <v>849</v>
      </c>
      <c r="I323" t="s">
        <v>849</v>
      </c>
      <c r="J323" t="s">
        <v>849</v>
      </c>
      <c r="K323" t="s">
        <v>849</v>
      </c>
      <c r="L323" t="s">
        <v>849</v>
      </c>
      <c r="M323" s="250" t="s">
        <v>849</v>
      </c>
      <c r="N323" t="s">
        <v>849</v>
      </c>
      <c r="O323" t="s">
        <v>849</v>
      </c>
      <c r="P323" t="s">
        <v>849</v>
      </c>
      <c r="Q323" t="s">
        <v>849</v>
      </c>
      <c r="R323" t="s">
        <v>849</v>
      </c>
      <c r="S323" t="s">
        <v>849</v>
      </c>
      <c r="T323" t="s">
        <v>849</v>
      </c>
      <c r="U323" t="s">
        <v>849</v>
      </c>
      <c r="V323" t="s">
        <v>849</v>
      </c>
      <c r="W323" t="s">
        <v>849</v>
      </c>
      <c r="X323" s="250" t="s">
        <v>849</v>
      </c>
      <c r="Y323" t="s">
        <v>849</v>
      </c>
      <c r="Z323" t="s">
        <v>849</v>
      </c>
      <c r="AA323" t="s">
        <v>849</v>
      </c>
      <c r="AB323" t="s">
        <v>849</v>
      </c>
      <c r="AC323" t="s">
        <v>849</v>
      </c>
      <c r="AD323" t="s">
        <v>849</v>
      </c>
      <c r="AE323" t="s">
        <v>849</v>
      </c>
      <c r="AF323" t="s">
        <v>849</v>
      </c>
      <c r="AG323" t="s">
        <v>344</v>
      </c>
      <c r="AH323" t="s">
        <v>344</v>
      </c>
      <c r="AI323" t="s">
        <v>344</v>
      </c>
      <c r="AJ323" t="s">
        <v>344</v>
      </c>
      <c r="AK323" t="s">
        <v>344</v>
      </c>
      <c r="AL323" t="s">
        <v>344</v>
      </c>
      <c r="AM323" t="s">
        <v>344</v>
      </c>
      <c r="AN323" t="s">
        <v>344</v>
      </c>
      <c r="AO323" t="s">
        <v>344</v>
      </c>
      <c r="AP323" t="s">
        <v>344</v>
      </c>
      <c r="AQ323"/>
      <c r="AR323">
        <v>0</v>
      </c>
      <c r="AS323" t="s">
        <v>2190</v>
      </c>
    </row>
    <row r="324" spans="1:45" ht="18.75" x14ac:dyDescent="0.45">
      <c r="A324" s="255">
        <v>211533</v>
      </c>
      <c r="B324" s="249" t="s">
        <v>61</v>
      </c>
      <c r="C324" t="s">
        <v>849</v>
      </c>
      <c r="D324" t="s">
        <v>849</v>
      </c>
      <c r="E324" t="s">
        <v>849</v>
      </c>
      <c r="F324" t="s">
        <v>849</v>
      </c>
      <c r="G324" t="s">
        <v>849</v>
      </c>
      <c r="H324" t="s">
        <v>849</v>
      </c>
      <c r="I324" t="s">
        <v>849</v>
      </c>
      <c r="J324" t="s">
        <v>849</v>
      </c>
      <c r="K324" t="s">
        <v>849</v>
      </c>
      <c r="L324" t="s">
        <v>849</v>
      </c>
      <c r="M324" s="250" t="s">
        <v>849</v>
      </c>
      <c r="N324" t="s">
        <v>849</v>
      </c>
      <c r="O324" t="s">
        <v>849</v>
      </c>
      <c r="P324" t="s">
        <v>849</v>
      </c>
      <c r="Q324" t="s">
        <v>849</v>
      </c>
      <c r="R324" t="s">
        <v>849</v>
      </c>
      <c r="S324" t="s">
        <v>849</v>
      </c>
      <c r="T324" t="s">
        <v>849</v>
      </c>
      <c r="U324" t="s">
        <v>849</v>
      </c>
      <c r="V324" t="s">
        <v>849</v>
      </c>
      <c r="W324" t="s">
        <v>849</v>
      </c>
      <c r="X324" s="250" t="s">
        <v>849</v>
      </c>
      <c r="Y324" t="s">
        <v>849</v>
      </c>
      <c r="Z324" t="s">
        <v>849</v>
      </c>
      <c r="AA324" t="s">
        <v>849</v>
      </c>
      <c r="AB324" t="s">
        <v>849</v>
      </c>
      <c r="AC324" t="s">
        <v>849</v>
      </c>
      <c r="AD324" t="s">
        <v>849</v>
      </c>
      <c r="AE324" t="s">
        <v>849</v>
      </c>
      <c r="AF324" t="s">
        <v>849</v>
      </c>
      <c r="AG324" t="s">
        <v>849</v>
      </c>
      <c r="AH324" t="s">
        <v>849</v>
      </c>
      <c r="AI324" t="s">
        <v>849</v>
      </c>
      <c r="AJ324" t="s">
        <v>849</v>
      </c>
      <c r="AK324" t="s">
        <v>849</v>
      </c>
      <c r="AL324" t="s">
        <v>849</v>
      </c>
      <c r="AM324" t="s">
        <v>849</v>
      </c>
      <c r="AN324" t="s">
        <v>849</v>
      </c>
      <c r="AO324" t="s">
        <v>849</v>
      </c>
      <c r="AP324" t="s">
        <v>849</v>
      </c>
      <c r="AQ324"/>
      <c r="AR324" t="s">
        <v>1830</v>
      </c>
      <c r="AS324" t="s">
        <v>2181</v>
      </c>
    </row>
    <row r="325" spans="1:45" ht="18.75" hidden="1" x14ac:dyDescent="0.45">
      <c r="A325" s="252">
        <v>211538</v>
      </c>
      <c r="B325" s="249" t="s">
        <v>456</v>
      </c>
      <c r="C325" t="s">
        <v>205</v>
      </c>
      <c r="D325" t="s">
        <v>207</v>
      </c>
      <c r="E325" t="s">
        <v>207</v>
      </c>
      <c r="F325" t="s">
        <v>205</v>
      </c>
      <c r="G325" t="s">
        <v>205</v>
      </c>
      <c r="H325" t="s">
        <v>207</v>
      </c>
      <c r="I325" t="s">
        <v>207</v>
      </c>
      <c r="J325" t="s">
        <v>205</v>
      </c>
      <c r="K325" t="s">
        <v>205</v>
      </c>
      <c r="L325" t="s">
        <v>205</v>
      </c>
      <c r="M325" s="250" t="s">
        <v>205</v>
      </c>
      <c r="N325" t="s">
        <v>207</v>
      </c>
      <c r="O325" t="s">
        <v>207</v>
      </c>
      <c r="P325" t="s">
        <v>207</v>
      </c>
      <c r="Q325" t="s">
        <v>205</v>
      </c>
      <c r="R325" t="s">
        <v>207</v>
      </c>
      <c r="S325" t="s">
        <v>207</v>
      </c>
      <c r="T325" t="s">
        <v>207</v>
      </c>
      <c r="U325" t="s">
        <v>205</v>
      </c>
      <c r="V325" t="s">
        <v>205</v>
      </c>
      <c r="W325" t="s">
        <v>207</v>
      </c>
      <c r="X325" s="250" t="s">
        <v>205</v>
      </c>
      <c r="Y325" t="s">
        <v>205</v>
      </c>
      <c r="Z325" t="s">
        <v>207</v>
      </c>
      <c r="AA325" t="s">
        <v>205</v>
      </c>
      <c r="AB325" t="s">
        <v>205</v>
      </c>
      <c r="AC325" t="s">
        <v>207</v>
      </c>
      <c r="AD325" t="s">
        <v>207</v>
      </c>
      <c r="AE325" t="s">
        <v>207</v>
      </c>
      <c r="AF325" t="s">
        <v>207</v>
      </c>
      <c r="AG325" t="s">
        <v>344</v>
      </c>
      <c r="AH325" t="s">
        <v>344</v>
      </c>
      <c r="AI325" t="s">
        <v>344</v>
      </c>
      <c r="AJ325" t="s">
        <v>344</v>
      </c>
      <c r="AK325" t="s">
        <v>344</v>
      </c>
      <c r="AL325" t="s">
        <v>344</v>
      </c>
      <c r="AM325" t="s">
        <v>344</v>
      </c>
      <c r="AN325" t="s">
        <v>344</v>
      </c>
      <c r="AO325" t="s">
        <v>344</v>
      </c>
      <c r="AP325" t="s">
        <v>344</v>
      </c>
      <c r="AQ325"/>
      <c r="AR325">
        <v>0</v>
      </c>
      <c r="AS325">
        <v>1</v>
      </c>
    </row>
    <row r="326" spans="1:45" ht="18.75" x14ac:dyDescent="0.45">
      <c r="A326" s="252">
        <v>211543</v>
      </c>
      <c r="B326" s="249" t="s">
        <v>61</v>
      </c>
      <c r="C326" t="s">
        <v>205</v>
      </c>
      <c r="D326" t="s">
        <v>207</v>
      </c>
      <c r="E326" t="s">
        <v>207</v>
      </c>
      <c r="F326" t="s">
        <v>205</v>
      </c>
      <c r="G326" t="s">
        <v>205</v>
      </c>
      <c r="H326" t="s">
        <v>207</v>
      </c>
      <c r="I326" t="s">
        <v>207</v>
      </c>
      <c r="J326" t="s">
        <v>205</v>
      </c>
      <c r="K326" t="s">
        <v>207</v>
      </c>
      <c r="L326" t="s">
        <v>207</v>
      </c>
      <c r="M326" s="250" t="s">
        <v>207</v>
      </c>
      <c r="N326" t="s">
        <v>207</v>
      </c>
      <c r="O326" t="s">
        <v>207</v>
      </c>
      <c r="P326" t="s">
        <v>207</v>
      </c>
      <c r="Q326" t="s">
        <v>205</v>
      </c>
      <c r="R326" t="s">
        <v>205</v>
      </c>
      <c r="S326" t="s">
        <v>205</v>
      </c>
      <c r="T326" t="s">
        <v>207</v>
      </c>
      <c r="U326" t="s">
        <v>207</v>
      </c>
      <c r="V326" t="s">
        <v>207</v>
      </c>
      <c r="W326" t="s">
        <v>207</v>
      </c>
      <c r="X326" s="250" t="s">
        <v>207</v>
      </c>
      <c r="Y326" t="s">
        <v>205</v>
      </c>
      <c r="Z326" t="s">
        <v>207</v>
      </c>
      <c r="AA326" t="s">
        <v>205</v>
      </c>
      <c r="AB326" t="s">
        <v>205</v>
      </c>
      <c r="AC326" t="s">
        <v>207</v>
      </c>
      <c r="AD326" t="s">
        <v>205</v>
      </c>
      <c r="AE326" t="s">
        <v>205</v>
      </c>
      <c r="AF326" t="s">
        <v>205</v>
      </c>
      <c r="AG326" t="s">
        <v>205</v>
      </c>
      <c r="AH326" t="s">
        <v>205</v>
      </c>
      <c r="AI326" t="s">
        <v>205</v>
      </c>
      <c r="AJ326" t="s">
        <v>207</v>
      </c>
      <c r="AK326" t="s">
        <v>205</v>
      </c>
      <c r="AL326" t="s">
        <v>205</v>
      </c>
      <c r="AM326" t="s">
        <v>207</v>
      </c>
      <c r="AN326" t="s">
        <v>205</v>
      </c>
      <c r="AO326" t="s">
        <v>207</v>
      </c>
      <c r="AP326" t="s">
        <v>207</v>
      </c>
      <c r="AQ326"/>
      <c r="AR326">
        <v>0</v>
      </c>
      <c r="AS326">
        <v>1</v>
      </c>
    </row>
    <row r="327" spans="1:45" ht="18.75" x14ac:dyDescent="0.45">
      <c r="A327" s="248">
        <v>211545</v>
      </c>
      <c r="B327" s="249" t="s">
        <v>61</v>
      </c>
      <c r="C327" t="s">
        <v>207</v>
      </c>
      <c r="D327" t="s">
        <v>207</v>
      </c>
      <c r="E327" t="s">
        <v>207</v>
      </c>
      <c r="F327" t="s">
        <v>207</v>
      </c>
      <c r="G327" t="s">
        <v>207</v>
      </c>
      <c r="H327" t="s">
        <v>207</v>
      </c>
      <c r="I327" t="s">
        <v>207</v>
      </c>
      <c r="J327" t="s">
        <v>207</v>
      </c>
      <c r="K327" t="s">
        <v>207</v>
      </c>
      <c r="L327" t="s">
        <v>205</v>
      </c>
      <c r="M327" s="250" t="s">
        <v>207</v>
      </c>
      <c r="N327" t="s">
        <v>207</v>
      </c>
      <c r="O327" t="s">
        <v>207</v>
      </c>
      <c r="P327" t="s">
        <v>205</v>
      </c>
      <c r="Q327" t="s">
        <v>207</v>
      </c>
      <c r="R327" t="s">
        <v>207</v>
      </c>
      <c r="S327" t="s">
        <v>207</v>
      </c>
      <c r="T327" t="s">
        <v>207</v>
      </c>
      <c r="U327" t="s">
        <v>207</v>
      </c>
      <c r="V327" t="s">
        <v>207</v>
      </c>
      <c r="W327" t="s">
        <v>207</v>
      </c>
      <c r="X327" s="250" t="s">
        <v>207</v>
      </c>
      <c r="Y327" t="s">
        <v>205</v>
      </c>
      <c r="Z327" t="s">
        <v>207</v>
      </c>
      <c r="AA327" t="s">
        <v>205</v>
      </c>
      <c r="AB327" t="s">
        <v>207</v>
      </c>
      <c r="AC327" t="s">
        <v>205</v>
      </c>
      <c r="AD327" t="s">
        <v>205</v>
      </c>
      <c r="AE327" t="s">
        <v>207</v>
      </c>
      <c r="AF327" t="s">
        <v>205</v>
      </c>
      <c r="AG327" t="s">
        <v>207</v>
      </c>
      <c r="AH327" t="s">
        <v>207</v>
      </c>
      <c r="AI327" t="s">
        <v>207</v>
      </c>
      <c r="AJ327" t="s">
        <v>205</v>
      </c>
      <c r="AK327" t="s">
        <v>206</v>
      </c>
      <c r="AL327" t="s">
        <v>207</v>
      </c>
      <c r="AM327" t="s">
        <v>207</v>
      </c>
      <c r="AN327" t="s">
        <v>207</v>
      </c>
      <c r="AO327" t="s">
        <v>207</v>
      </c>
      <c r="AP327" t="s">
        <v>207</v>
      </c>
      <c r="AQ327"/>
      <c r="AR327">
        <v>0</v>
      </c>
      <c r="AS327">
        <v>4</v>
      </c>
    </row>
    <row r="328" spans="1:45" ht="18.75" x14ac:dyDescent="0.45">
      <c r="A328" s="248">
        <v>211547</v>
      </c>
      <c r="B328" s="249" t="s">
        <v>61</v>
      </c>
      <c r="C328" t="s">
        <v>205</v>
      </c>
      <c r="D328" t="s">
        <v>207</v>
      </c>
      <c r="E328" t="s">
        <v>205</v>
      </c>
      <c r="F328" t="s">
        <v>205</v>
      </c>
      <c r="G328" t="s">
        <v>205</v>
      </c>
      <c r="H328" t="s">
        <v>205</v>
      </c>
      <c r="I328" t="s">
        <v>205</v>
      </c>
      <c r="J328" t="s">
        <v>205</v>
      </c>
      <c r="K328" t="s">
        <v>205</v>
      </c>
      <c r="L328" t="s">
        <v>205</v>
      </c>
      <c r="M328" s="250" t="s">
        <v>205</v>
      </c>
      <c r="N328" t="s">
        <v>205</v>
      </c>
      <c r="O328" t="s">
        <v>207</v>
      </c>
      <c r="P328" t="s">
        <v>205</v>
      </c>
      <c r="Q328" t="s">
        <v>205</v>
      </c>
      <c r="R328" t="s">
        <v>205</v>
      </c>
      <c r="S328" t="s">
        <v>205</v>
      </c>
      <c r="T328" t="s">
        <v>207</v>
      </c>
      <c r="U328" t="s">
        <v>207</v>
      </c>
      <c r="V328" t="s">
        <v>205</v>
      </c>
      <c r="W328" t="s">
        <v>205</v>
      </c>
      <c r="X328" s="250" t="s">
        <v>205</v>
      </c>
      <c r="Y328" t="s">
        <v>205</v>
      </c>
      <c r="Z328" t="s">
        <v>207</v>
      </c>
      <c r="AA328" t="s">
        <v>207</v>
      </c>
      <c r="AB328" t="s">
        <v>205</v>
      </c>
      <c r="AC328" t="s">
        <v>207</v>
      </c>
      <c r="AD328" t="s">
        <v>205</v>
      </c>
      <c r="AE328" t="s">
        <v>205</v>
      </c>
      <c r="AF328" t="s">
        <v>205</v>
      </c>
      <c r="AG328" t="s">
        <v>207</v>
      </c>
      <c r="AH328" t="s">
        <v>207</v>
      </c>
      <c r="AI328" t="s">
        <v>207</v>
      </c>
      <c r="AJ328" t="s">
        <v>207</v>
      </c>
      <c r="AK328" t="s">
        <v>207</v>
      </c>
      <c r="AL328" t="s">
        <v>206</v>
      </c>
      <c r="AM328" t="s">
        <v>206</v>
      </c>
      <c r="AN328" t="s">
        <v>206</v>
      </c>
      <c r="AO328" t="s">
        <v>206</v>
      </c>
      <c r="AP328" t="s">
        <v>206</v>
      </c>
      <c r="AQ328"/>
      <c r="AR328">
        <v>0</v>
      </c>
      <c r="AS328">
        <v>5</v>
      </c>
    </row>
    <row r="329" spans="1:45" ht="18.75" hidden="1" x14ac:dyDescent="0.45">
      <c r="A329" s="248">
        <v>211548</v>
      </c>
      <c r="B329" s="249" t="s">
        <v>458</v>
      </c>
      <c r="C329" t="s">
        <v>849</v>
      </c>
      <c r="D329" t="s">
        <v>849</v>
      </c>
      <c r="E329" t="s">
        <v>849</v>
      </c>
      <c r="F329" t="s">
        <v>849</v>
      </c>
      <c r="G329" t="s">
        <v>849</v>
      </c>
      <c r="H329" t="s">
        <v>849</v>
      </c>
      <c r="I329" t="s">
        <v>849</v>
      </c>
      <c r="J329" t="s">
        <v>849</v>
      </c>
      <c r="K329" t="s">
        <v>849</v>
      </c>
      <c r="L329" t="s">
        <v>849</v>
      </c>
      <c r="M329" s="250" t="s">
        <v>849</v>
      </c>
      <c r="N329" t="s">
        <v>849</v>
      </c>
      <c r="O329" t="s">
        <v>849</v>
      </c>
      <c r="P329" t="s">
        <v>849</v>
      </c>
      <c r="Q329" t="s">
        <v>849</v>
      </c>
      <c r="R329" t="s">
        <v>849</v>
      </c>
      <c r="S329" t="s">
        <v>849</v>
      </c>
      <c r="T329" t="s">
        <v>849</v>
      </c>
      <c r="U329" t="s">
        <v>849</v>
      </c>
      <c r="V329" t="s">
        <v>849</v>
      </c>
      <c r="W329" t="s">
        <v>344</v>
      </c>
      <c r="X329" s="250" t="s">
        <v>344</v>
      </c>
      <c r="Y329" t="s">
        <v>344</v>
      </c>
      <c r="Z329" t="s">
        <v>344</v>
      </c>
      <c r="AA329" t="s">
        <v>344</v>
      </c>
      <c r="AB329" t="s">
        <v>344</v>
      </c>
      <c r="AC329" t="s">
        <v>344</v>
      </c>
      <c r="AD329" t="s">
        <v>344</v>
      </c>
      <c r="AE329" t="s">
        <v>344</v>
      </c>
      <c r="AF329" t="s">
        <v>344</v>
      </c>
      <c r="AG329" t="s">
        <v>344</v>
      </c>
      <c r="AH329" t="s">
        <v>344</v>
      </c>
      <c r="AI329" t="s">
        <v>344</v>
      </c>
      <c r="AJ329" t="s">
        <v>344</v>
      </c>
      <c r="AK329" t="s">
        <v>344</v>
      </c>
      <c r="AL329" t="s">
        <v>344</v>
      </c>
      <c r="AM329" t="s">
        <v>344</v>
      </c>
      <c r="AN329" t="s">
        <v>344</v>
      </c>
      <c r="AO329" t="s">
        <v>344</v>
      </c>
      <c r="AP329" t="s">
        <v>344</v>
      </c>
      <c r="AQ329"/>
      <c r="AR329">
        <v>0</v>
      </c>
      <c r="AS329" t="s">
        <v>2190</v>
      </c>
    </row>
    <row r="330" spans="1:45" ht="18.75" x14ac:dyDescent="0.45">
      <c r="A330" s="248">
        <v>211555</v>
      </c>
      <c r="B330" s="249" t="s">
        <v>61</v>
      </c>
      <c r="C330" t="s">
        <v>205</v>
      </c>
      <c r="D330" t="s">
        <v>207</v>
      </c>
      <c r="E330" t="s">
        <v>205</v>
      </c>
      <c r="F330" t="s">
        <v>205</v>
      </c>
      <c r="G330" t="s">
        <v>205</v>
      </c>
      <c r="H330" t="s">
        <v>207</v>
      </c>
      <c r="I330" t="s">
        <v>207</v>
      </c>
      <c r="J330" t="s">
        <v>205</v>
      </c>
      <c r="K330" t="s">
        <v>207</v>
      </c>
      <c r="L330" t="s">
        <v>207</v>
      </c>
      <c r="M330" s="250" t="s">
        <v>205</v>
      </c>
      <c r="N330" t="s">
        <v>207</v>
      </c>
      <c r="O330" t="s">
        <v>207</v>
      </c>
      <c r="P330" t="s">
        <v>205</v>
      </c>
      <c r="Q330" t="s">
        <v>205</v>
      </c>
      <c r="R330" t="s">
        <v>207</v>
      </c>
      <c r="S330" t="s">
        <v>207</v>
      </c>
      <c r="T330" t="s">
        <v>205</v>
      </c>
      <c r="U330" t="s">
        <v>207</v>
      </c>
      <c r="V330" t="s">
        <v>205</v>
      </c>
      <c r="W330" t="s">
        <v>205</v>
      </c>
      <c r="X330" s="250" t="s">
        <v>207</v>
      </c>
      <c r="Y330" t="s">
        <v>207</v>
      </c>
      <c r="Z330" t="s">
        <v>207</v>
      </c>
      <c r="AA330" t="s">
        <v>207</v>
      </c>
      <c r="AB330" t="s">
        <v>207</v>
      </c>
      <c r="AC330" t="s">
        <v>207</v>
      </c>
      <c r="AD330" t="s">
        <v>207</v>
      </c>
      <c r="AE330" t="s">
        <v>205</v>
      </c>
      <c r="AF330" t="s">
        <v>206</v>
      </c>
      <c r="AG330" t="s">
        <v>207</v>
      </c>
      <c r="AH330" t="s">
        <v>207</v>
      </c>
      <c r="AI330" t="s">
        <v>205</v>
      </c>
      <c r="AJ330" t="s">
        <v>205</v>
      </c>
      <c r="AK330" t="s">
        <v>207</v>
      </c>
      <c r="AL330" t="s">
        <v>207</v>
      </c>
      <c r="AM330" t="s">
        <v>205</v>
      </c>
      <c r="AN330" t="s">
        <v>207</v>
      </c>
      <c r="AO330" t="s">
        <v>207</v>
      </c>
      <c r="AP330" t="s">
        <v>207</v>
      </c>
      <c r="AQ330"/>
      <c r="AR330">
        <v>0</v>
      </c>
      <c r="AS330">
        <v>3</v>
      </c>
    </row>
    <row r="331" spans="1:45" ht="18.75" x14ac:dyDescent="0.45">
      <c r="A331" s="248">
        <v>211556</v>
      </c>
      <c r="B331" s="249" t="s">
        <v>61</v>
      </c>
      <c r="C331" t="s">
        <v>207</v>
      </c>
      <c r="D331" t="s">
        <v>207</v>
      </c>
      <c r="E331" t="s">
        <v>207</v>
      </c>
      <c r="F331" t="s">
        <v>207</v>
      </c>
      <c r="G331" t="s">
        <v>205</v>
      </c>
      <c r="H331" t="s">
        <v>205</v>
      </c>
      <c r="I331" t="s">
        <v>207</v>
      </c>
      <c r="J331" t="s">
        <v>207</v>
      </c>
      <c r="K331" t="s">
        <v>207</v>
      </c>
      <c r="L331" t="s">
        <v>207</v>
      </c>
      <c r="M331" s="250" t="s">
        <v>207</v>
      </c>
      <c r="N331" t="s">
        <v>207</v>
      </c>
      <c r="O331" t="s">
        <v>207</v>
      </c>
      <c r="P331" t="s">
        <v>207</v>
      </c>
      <c r="Q331" t="s">
        <v>205</v>
      </c>
      <c r="R331" t="s">
        <v>207</v>
      </c>
      <c r="S331" t="s">
        <v>205</v>
      </c>
      <c r="T331" t="s">
        <v>207</v>
      </c>
      <c r="U331" t="s">
        <v>207</v>
      </c>
      <c r="V331" t="s">
        <v>207</v>
      </c>
      <c r="W331" t="s">
        <v>207</v>
      </c>
      <c r="X331" s="250" t="s">
        <v>207</v>
      </c>
      <c r="Y331" t="s">
        <v>207</v>
      </c>
      <c r="Z331" t="s">
        <v>207</v>
      </c>
      <c r="AA331" t="s">
        <v>207</v>
      </c>
      <c r="AB331" t="s">
        <v>207</v>
      </c>
      <c r="AC331" t="s">
        <v>207</v>
      </c>
      <c r="AD331" t="s">
        <v>207</v>
      </c>
      <c r="AE331" t="s">
        <v>205</v>
      </c>
      <c r="AF331" t="s">
        <v>207</v>
      </c>
      <c r="AG331" t="s">
        <v>207</v>
      </c>
      <c r="AH331" t="s">
        <v>207</v>
      </c>
      <c r="AI331" t="s">
        <v>207</v>
      </c>
      <c r="AJ331" t="s">
        <v>207</v>
      </c>
      <c r="AK331" t="s">
        <v>205</v>
      </c>
      <c r="AL331" t="s">
        <v>205</v>
      </c>
      <c r="AM331" t="s">
        <v>207</v>
      </c>
      <c r="AN331" t="s">
        <v>205</v>
      </c>
      <c r="AO331" t="s">
        <v>207</v>
      </c>
      <c r="AP331" t="s">
        <v>207</v>
      </c>
      <c r="AQ331"/>
      <c r="AR331">
        <v>0</v>
      </c>
      <c r="AS331">
        <v>2</v>
      </c>
    </row>
    <row r="332" spans="1:45" ht="15" hidden="1" x14ac:dyDescent="0.25">
      <c r="A332" s="258">
        <v>211559</v>
      </c>
      <c r="B332" s="259" t="s">
        <v>458</v>
      </c>
      <c r="C332" s="260" t="s">
        <v>205</v>
      </c>
      <c r="D332" s="260" t="s">
        <v>207</v>
      </c>
      <c r="E332" s="260" t="s">
        <v>205</v>
      </c>
      <c r="F332" s="260" t="s">
        <v>205</v>
      </c>
      <c r="G332" s="260" t="s">
        <v>205</v>
      </c>
      <c r="H332" s="260" t="s">
        <v>205</v>
      </c>
      <c r="I332" s="260" t="s">
        <v>205</v>
      </c>
      <c r="J332" s="260" t="s">
        <v>205</v>
      </c>
      <c r="K332" s="260" t="s">
        <v>205</v>
      </c>
      <c r="L332" s="260" t="s">
        <v>205</v>
      </c>
      <c r="M332" s="260" t="s">
        <v>205</v>
      </c>
      <c r="N332" s="260" t="s">
        <v>207</v>
      </c>
      <c r="O332" s="260" t="s">
        <v>205</v>
      </c>
      <c r="P332" s="260" t="s">
        <v>207</v>
      </c>
      <c r="Q332" s="260" t="s">
        <v>205</v>
      </c>
      <c r="R332" s="260" t="s">
        <v>206</v>
      </c>
      <c r="S332" s="260" t="s">
        <v>206</v>
      </c>
      <c r="T332" s="260" t="s">
        <v>207</v>
      </c>
      <c r="U332" s="260" t="s">
        <v>206</v>
      </c>
      <c r="V332" s="260" t="s">
        <v>205</v>
      </c>
      <c r="W332" s="260" t="s">
        <v>344</v>
      </c>
      <c r="X332" s="260" t="s">
        <v>344</v>
      </c>
      <c r="Y332" s="260" t="s">
        <v>344</v>
      </c>
      <c r="Z332" s="260" t="s">
        <v>344</v>
      </c>
      <c r="AA332" s="260" t="s">
        <v>344</v>
      </c>
      <c r="AB332" s="260" t="s">
        <v>344</v>
      </c>
      <c r="AC332" s="260" t="s">
        <v>344</v>
      </c>
      <c r="AD332" s="260" t="s">
        <v>344</v>
      </c>
      <c r="AE332" s="260" t="s">
        <v>344</v>
      </c>
      <c r="AF332" s="260" t="s">
        <v>344</v>
      </c>
      <c r="AG332" s="260" t="s">
        <v>344</v>
      </c>
      <c r="AH332" s="260" t="s">
        <v>344</v>
      </c>
      <c r="AI332" s="260" t="s">
        <v>344</v>
      </c>
      <c r="AJ332" s="260" t="s">
        <v>344</v>
      </c>
      <c r="AK332" s="260" t="s">
        <v>344</v>
      </c>
      <c r="AL332" s="260" t="s">
        <v>344</v>
      </c>
      <c r="AM332" s="260" t="s">
        <v>344</v>
      </c>
      <c r="AN332" s="260" t="s">
        <v>344</v>
      </c>
      <c r="AO332" s="260" t="s">
        <v>344</v>
      </c>
      <c r="AP332" s="260" t="s">
        <v>344</v>
      </c>
      <c r="AQ332" s="260"/>
      <c r="AR332" t="e">
        <v>#N/A</v>
      </c>
      <c r="AS332">
        <v>1</v>
      </c>
    </row>
    <row r="333" spans="1:45" ht="15" hidden="1" x14ac:dyDescent="0.25">
      <c r="A333" s="258">
        <v>211560</v>
      </c>
      <c r="B333" s="259" t="s">
        <v>456</v>
      </c>
      <c r="C333" s="260" t="s">
        <v>205</v>
      </c>
      <c r="D333" s="260" t="s">
        <v>205</v>
      </c>
      <c r="E333" s="260" t="s">
        <v>205</v>
      </c>
      <c r="F333" s="260" t="s">
        <v>205</v>
      </c>
      <c r="G333" s="260" t="s">
        <v>205</v>
      </c>
      <c r="H333" s="260" t="s">
        <v>207</v>
      </c>
      <c r="I333" s="260" t="s">
        <v>205</v>
      </c>
      <c r="J333" s="260" t="s">
        <v>205</v>
      </c>
      <c r="K333" s="260" t="s">
        <v>207</v>
      </c>
      <c r="L333" s="260" t="s">
        <v>207</v>
      </c>
      <c r="M333" s="260" t="s">
        <v>205</v>
      </c>
      <c r="N333" s="260" t="s">
        <v>205</v>
      </c>
      <c r="O333" s="260" t="s">
        <v>205</v>
      </c>
      <c r="P333" s="260" t="s">
        <v>207</v>
      </c>
      <c r="Q333" s="260" t="s">
        <v>205</v>
      </c>
      <c r="R333" s="260" t="s">
        <v>207</v>
      </c>
      <c r="S333" s="260" t="s">
        <v>205</v>
      </c>
      <c r="T333" s="260" t="s">
        <v>205</v>
      </c>
      <c r="U333" s="260" t="s">
        <v>207</v>
      </c>
      <c r="V333" s="260" t="s">
        <v>205</v>
      </c>
      <c r="W333" s="260" t="s">
        <v>206</v>
      </c>
      <c r="X333" s="260" t="s">
        <v>206</v>
      </c>
      <c r="Y333" s="260" t="s">
        <v>206</v>
      </c>
      <c r="Z333" s="260" t="s">
        <v>207</v>
      </c>
      <c r="AA333" s="260" t="s">
        <v>207</v>
      </c>
      <c r="AB333" s="260" t="s">
        <v>206</v>
      </c>
      <c r="AC333" s="260" t="s">
        <v>206</v>
      </c>
      <c r="AD333" s="260" t="s">
        <v>206</v>
      </c>
      <c r="AE333" s="260" t="s">
        <v>206</v>
      </c>
      <c r="AF333" s="260" t="s">
        <v>206</v>
      </c>
      <c r="AG333" s="260" t="s">
        <v>344</v>
      </c>
      <c r="AH333" s="260" t="s">
        <v>344</v>
      </c>
      <c r="AI333" s="260" t="s">
        <v>344</v>
      </c>
      <c r="AJ333" s="260" t="s">
        <v>344</v>
      </c>
      <c r="AK333" s="260" t="s">
        <v>344</v>
      </c>
      <c r="AL333" s="260" t="s">
        <v>344</v>
      </c>
      <c r="AM333" s="260" t="s">
        <v>344</v>
      </c>
      <c r="AN333" s="260" t="s">
        <v>344</v>
      </c>
      <c r="AO333" s="260" t="s">
        <v>344</v>
      </c>
      <c r="AP333" s="260" t="s">
        <v>344</v>
      </c>
      <c r="AQ333" s="260"/>
      <c r="AR333" t="e">
        <v>#N/A</v>
      </c>
      <c r="AS333">
        <v>4</v>
      </c>
    </row>
    <row r="334" spans="1:45" ht="18.75" x14ac:dyDescent="0.45">
      <c r="A334" s="252">
        <v>211561</v>
      </c>
      <c r="B334" s="249" t="s">
        <v>61</v>
      </c>
      <c r="C334" t="s">
        <v>849</v>
      </c>
      <c r="D334" t="s">
        <v>849</v>
      </c>
      <c r="E334" t="s">
        <v>849</v>
      </c>
      <c r="F334" t="s">
        <v>849</v>
      </c>
      <c r="G334" t="s">
        <v>849</v>
      </c>
      <c r="H334" t="s">
        <v>849</v>
      </c>
      <c r="I334" t="s">
        <v>849</v>
      </c>
      <c r="J334" t="s">
        <v>849</v>
      </c>
      <c r="K334" t="s">
        <v>849</v>
      </c>
      <c r="L334" t="s">
        <v>849</v>
      </c>
      <c r="M334" s="250" t="s">
        <v>849</v>
      </c>
      <c r="N334" t="s">
        <v>849</v>
      </c>
      <c r="O334" t="s">
        <v>849</v>
      </c>
      <c r="P334" t="s">
        <v>849</v>
      </c>
      <c r="Q334" t="s">
        <v>849</v>
      </c>
      <c r="R334" t="s">
        <v>849</v>
      </c>
      <c r="S334" t="s">
        <v>849</v>
      </c>
      <c r="T334" t="s">
        <v>849</v>
      </c>
      <c r="U334" t="s">
        <v>849</v>
      </c>
      <c r="V334" t="s">
        <v>849</v>
      </c>
      <c r="W334" t="s">
        <v>849</v>
      </c>
      <c r="X334" s="250" t="s">
        <v>849</v>
      </c>
      <c r="Y334" t="s">
        <v>849</v>
      </c>
      <c r="Z334" t="s">
        <v>849</v>
      </c>
      <c r="AA334" t="s">
        <v>849</v>
      </c>
      <c r="AB334" t="s">
        <v>849</v>
      </c>
      <c r="AC334" t="s">
        <v>849</v>
      </c>
      <c r="AD334" t="s">
        <v>849</v>
      </c>
      <c r="AE334" t="s">
        <v>849</v>
      </c>
      <c r="AF334" t="s">
        <v>849</v>
      </c>
      <c r="AG334" t="s">
        <v>849</v>
      </c>
      <c r="AH334" t="s">
        <v>849</v>
      </c>
      <c r="AI334" t="s">
        <v>849</v>
      </c>
      <c r="AJ334" t="s">
        <v>849</v>
      </c>
      <c r="AK334" t="s">
        <v>849</v>
      </c>
      <c r="AL334" t="s">
        <v>849</v>
      </c>
      <c r="AM334" t="s">
        <v>849</v>
      </c>
      <c r="AN334" t="s">
        <v>849</v>
      </c>
      <c r="AO334" t="s">
        <v>849</v>
      </c>
      <c r="AP334" t="s">
        <v>849</v>
      </c>
      <c r="AQ334"/>
      <c r="AR334" t="s">
        <v>2172</v>
      </c>
      <c r="AS334" t="s">
        <v>2172</v>
      </c>
    </row>
    <row r="335" spans="1:45" ht="18.75" x14ac:dyDescent="0.45">
      <c r="A335" s="248">
        <v>211565</v>
      </c>
      <c r="B335" s="249" t="s">
        <v>61</v>
      </c>
      <c r="C335" t="s">
        <v>849</v>
      </c>
      <c r="D335" t="s">
        <v>849</v>
      </c>
      <c r="E335" t="s">
        <v>849</v>
      </c>
      <c r="F335" t="s">
        <v>849</v>
      </c>
      <c r="G335" t="s">
        <v>849</v>
      </c>
      <c r="H335" t="s">
        <v>849</v>
      </c>
      <c r="I335" t="s">
        <v>849</v>
      </c>
      <c r="J335" t="s">
        <v>849</v>
      </c>
      <c r="K335" t="s">
        <v>849</v>
      </c>
      <c r="L335" t="s">
        <v>849</v>
      </c>
      <c r="M335" s="250" t="s">
        <v>849</v>
      </c>
      <c r="N335" t="s">
        <v>849</v>
      </c>
      <c r="O335" t="s">
        <v>849</v>
      </c>
      <c r="P335" t="s">
        <v>849</v>
      </c>
      <c r="Q335" t="s">
        <v>849</v>
      </c>
      <c r="R335" t="s">
        <v>849</v>
      </c>
      <c r="S335" t="s">
        <v>849</v>
      </c>
      <c r="T335" t="s">
        <v>849</v>
      </c>
      <c r="U335" t="s">
        <v>849</v>
      </c>
      <c r="V335" t="s">
        <v>849</v>
      </c>
      <c r="W335" t="s">
        <v>849</v>
      </c>
      <c r="X335" s="250" t="s">
        <v>849</v>
      </c>
      <c r="Y335" t="s">
        <v>849</v>
      </c>
      <c r="Z335" t="s">
        <v>849</v>
      </c>
      <c r="AA335" t="s">
        <v>849</v>
      </c>
      <c r="AB335" t="s">
        <v>849</v>
      </c>
      <c r="AC335" t="s">
        <v>849</v>
      </c>
      <c r="AD335" t="s">
        <v>849</v>
      </c>
      <c r="AE335" t="s">
        <v>849</v>
      </c>
      <c r="AF335" t="s">
        <v>849</v>
      </c>
      <c r="AG335" t="s">
        <v>849</v>
      </c>
      <c r="AH335" t="s">
        <v>849</v>
      </c>
      <c r="AI335" t="s">
        <v>849</v>
      </c>
      <c r="AJ335" t="s">
        <v>849</v>
      </c>
      <c r="AK335" t="s">
        <v>849</v>
      </c>
      <c r="AL335" t="s">
        <v>849</v>
      </c>
      <c r="AM335" t="s">
        <v>849</v>
      </c>
      <c r="AN335" t="s">
        <v>849</v>
      </c>
      <c r="AO335" t="s">
        <v>849</v>
      </c>
      <c r="AP335" t="s">
        <v>849</v>
      </c>
      <c r="AQ335"/>
      <c r="AR335" t="s">
        <v>1830</v>
      </c>
      <c r="AS335" t="s">
        <v>2181</v>
      </c>
    </row>
    <row r="336" spans="1:45" ht="18.75" hidden="1" x14ac:dyDescent="0.45">
      <c r="A336" s="248">
        <v>211568</v>
      </c>
      <c r="B336" s="249" t="e">
        <v>#N/A</v>
      </c>
      <c r="C336" t="s">
        <v>849</v>
      </c>
      <c r="D336" t="s">
        <v>849</v>
      </c>
      <c r="E336" t="s">
        <v>849</v>
      </c>
      <c r="F336" t="s">
        <v>849</v>
      </c>
      <c r="G336" t="s">
        <v>849</v>
      </c>
      <c r="H336" t="s">
        <v>849</v>
      </c>
      <c r="I336" t="s">
        <v>849</v>
      </c>
      <c r="J336" t="s">
        <v>849</v>
      </c>
      <c r="K336" t="s">
        <v>849</v>
      </c>
      <c r="L336" t="s">
        <v>849</v>
      </c>
      <c r="M336" s="250" t="s">
        <v>849</v>
      </c>
      <c r="N336" t="s">
        <v>849</v>
      </c>
      <c r="O336" t="s">
        <v>849</v>
      </c>
      <c r="P336" t="s">
        <v>849</v>
      </c>
      <c r="Q336" t="s">
        <v>849</v>
      </c>
      <c r="R336" t="s">
        <v>849</v>
      </c>
      <c r="S336" t="s">
        <v>849</v>
      </c>
      <c r="T336" t="s">
        <v>849</v>
      </c>
      <c r="U336" t="s">
        <v>849</v>
      </c>
      <c r="V336" t="s">
        <v>849</v>
      </c>
      <c r="W336" t="s">
        <v>849</v>
      </c>
      <c r="X336" s="250" t="s">
        <v>849</v>
      </c>
      <c r="Y336" t="s">
        <v>849</v>
      </c>
      <c r="Z336" t="s">
        <v>849</v>
      </c>
      <c r="AA336" t="s">
        <v>849</v>
      </c>
      <c r="AB336" t="s">
        <v>849</v>
      </c>
      <c r="AC336" t="s">
        <v>849</v>
      </c>
      <c r="AD336" t="s">
        <v>849</v>
      </c>
      <c r="AE336" t="s">
        <v>849</v>
      </c>
      <c r="AF336" t="s">
        <v>849</v>
      </c>
      <c r="AG336" t="s">
        <v>849</v>
      </c>
      <c r="AH336" t="s">
        <v>849</v>
      </c>
      <c r="AI336" t="s">
        <v>849</v>
      </c>
      <c r="AJ336" t="s">
        <v>849</v>
      </c>
      <c r="AK336" t="s">
        <v>849</v>
      </c>
      <c r="AL336" t="s">
        <v>849</v>
      </c>
      <c r="AM336" t="s">
        <v>849</v>
      </c>
      <c r="AN336" t="s">
        <v>849</v>
      </c>
      <c r="AO336" t="s">
        <v>849</v>
      </c>
      <c r="AP336" t="s">
        <v>849</v>
      </c>
      <c r="AQ336"/>
      <c r="AR336" t="e">
        <v>#N/A</v>
      </c>
      <c r="AS336" t="e">
        <v>#N/A</v>
      </c>
    </row>
    <row r="337" spans="1:45" ht="33" x14ac:dyDescent="0.45">
      <c r="A337" s="248">
        <v>211569</v>
      </c>
      <c r="B337" s="249" t="s">
        <v>67</v>
      </c>
      <c r="C337" t="s">
        <v>205</v>
      </c>
      <c r="D337" t="s">
        <v>207</v>
      </c>
      <c r="E337" t="s">
        <v>205</v>
      </c>
      <c r="F337" t="s">
        <v>207</v>
      </c>
      <c r="G337" t="s">
        <v>207</v>
      </c>
      <c r="H337" t="s">
        <v>205</v>
      </c>
      <c r="I337" t="s">
        <v>207</v>
      </c>
      <c r="J337" t="s">
        <v>205</v>
      </c>
      <c r="K337" t="s">
        <v>207</v>
      </c>
      <c r="L337" t="s">
        <v>207</v>
      </c>
      <c r="M337" s="250" t="s">
        <v>205</v>
      </c>
      <c r="N337" t="s">
        <v>207</v>
      </c>
      <c r="O337" t="s">
        <v>207</v>
      </c>
      <c r="P337" t="s">
        <v>207</v>
      </c>
      <c r="Q337" t="s">
        <v>207</v>
      </c>
      <c r="R337" t="s">
        <v>207</v>
      </c>
      <c r="S337" t="s">
        <v>205</v>
      </c>
      <c r="T337" t="s">
        <v>205</v>
      </c>
      <c r="U337" t="s">
        <v>207</v>
      </c>
      <c r="V337" t="s">
        <v>205</v>
      </c>
      <c r="W337" t="s">
        <v>207</v>
      </c>
      <c r="X337" s="250" t="s">
        <v>205</v>
      </c>
      <c r="Y337" t="s">
        <v>205</v>
      </c>
      <c r="Z337" t="s">
        <v>207</v>
      </c>
      <c r="AA337" t="s">
        <v>207</v>
      </c>
      <c r="AB337" t="s">
        <v>205</v>
      </c>
      <c r="AC337" t="s">
        <v>207</v>
      </c>
      <c r="AD337" t="s">
        <v>207</v>
      </c>
      <c r="AE337" t="s">
        <v>205</v>
      </c>
      <c r="AF337" t="s">
        <v>205</v>
      </c>
      <c r="AG337" t="s">
        <v>206</v>
      </c>
      <c r="AH337" t="s">
        <v>206</v>
      </c>
      <c r="AI337" t="s">
        <v>206</v>
      </c>
      <c r="AJ337" t="s">
        <v>206</v>
      </c>
      <c r="AK337" t="s">
        <v>206</v>
      </c>
      <c r="AL337" t="s">
        <v>344</v>
      </c>
      <c r="AM337" t="s">
        <v>344</v>
      </c>
      <c r="AN337" t="s">
        <v>344</v>
      </c>
      <c r="AO337" t="s">
        <v>344</v>
      </c>
      <c r="AP337" t="s">
        <v>344</v>
      </c>
      <c r="AQ337"/>
      <c r="AR337">
        <v>0</v>
      </c>
      <c r="AS337">
        <v>6</v>
      </c>
    </row>
    <row r="338" spans="1:45" ht="15" hidden="1" x14ac:dyDescent="0.25">
      <c r="A338" s="258">
        <v>211570</v>
      </c>
      <c r="B338" s="259" t="s">
        <v>456</v>
      </c>
      <c r="C338" s="260" t="s">
        <v>205</v>
      </c>
      <c r="D338" s="260" t="s">
        <v>207</v>
      </c>
      <c r="E338" s="260" t="s">
        <v>207</v>
      </c>
      <c r="F338" s="260" t="s">
        <v>207</v>
      </c>
      <c r="G338" s="260" t="s">
        <v>207</v>
      </c>
      <c r="H338" s="260" t="s">
        <v>207</v>
      </c>
      <c r="I338" s="260" t="s">
        <v>205</v>
      </c>
      <c r="J338" s="260" t="s">
        <v>207</v>
      </c>
      <c r="K338" s="260" t="s">
        <v>207</v>
      </c>
      <c r="L338" s="260" t="s">
        <v>205</v>
      </c>
      <c r="M338" s="260" t="s">
        <v>205</v>
      </c>
      <c r="N338" s="260" t="s">
        <v>207</v>
      </c>
      <c r="O338" s="260" t="s">
        <v>207</v>
      </c>
      <c r="P338" s="260" t="s">
        <v>207</v>
      </c>
      <c r="Q338" s="260" t="s">
        <v>207</v>
      </c>
      <c r="R338" s="260" t="s">
        <v>207</v>
      </c>
      <c r="S338" s="260" t="s">
        <v>207</v>
      </c>
      <c r="T338" s="260" t="s">
        <v>205</v>
      </c>
      <c r="U338" s="260" t="s">
        <v>207</v>
      </c>
      <c r="V338" s="260" t="s">
        <v>205</v>
      </c>
      <c r="W338" s="260" t="s">
        <v>207</v>
      </c>
      <c r="X338" s="260" t="s">
        <v>207</v>
      </c>
      <c r="Y338" s="260" t="s">
        <v>206</v>
      </c>
      <c r="Z338" s="260" t="s">
        <v>206</v>
      </c>
      <c r="AA338" s="260" t="s">
        <v>207</v>
      </c>
      <c r="AB338" s="260" t="s">
        <v>206</v>
      </c>
      <c r="AC338" s="260" t="s">
        <v>206</v>
      </c>
      <c r="AD338" s="260" t="s">
        <v>206</v>
      </c>
      <c r="AE338" s="260" t="s">
        <v>206</v>
      </c>
      <c r="AF338" s="260" t="s">
        <v>206</v>
      </c>
      <c r="AG338" s="260" t="s">
        <v>344</v>
      </c>
      <c r="AH338" s="260" t="s">
        <v>344</v>
      </c>
      <c r="AI338" s="260" t="s">
        <v>344</v>
      </c>
      <c r="AJ338" s="260" t="s">
        <v>344</v>
      </c>
      <c r="AK338" s="260" t="s">
        <v>344</v>
      </c>
      <c r="AL338" s="260" t="s">
        <v>344</v>
      </c>
      <c r="AM338" s="260" t="s">
        <v>344</v>
      </c>
      <c r="AN338" s="260" t="s">
        <v>344</v>
      </c>
      <c r="AO338" s="260" t="s">
        <v>344</v>
      </c>
      <c r="AP338" s="260" t="s">
        <v>344</v>
      </c>
      <c r="AQ338" s="260"/>
      <c r="AR338" t="e">
        <v>#N/A</v>
      </c>
      <c r="AS338">
        <v>1</v>
      </c>
    </row>
    <row r="339" spans="1:45" ht="15" x14ac:dyDescent="0.25">
      <c r="A339" s="258">
        <v>211571</v>
      </c>
      <c r="B339" s="259" t="s">
        <v>61</v>
      </c>
      <c r="C339" s="260" t="s">
        <v>207</v>
      </c>
      <c r="D339" s="260" t="s">
        <v>207</v>
      </c>
      <c r="E339" s="260" t="s">
        <v>207</v>
      </c>
      <c r="F339" s="260" t="s">
        <v>207</v>
      </c>
      <c r="G339" s="260" t="s">
        <v>205</v>
      </c>
      <c r="H339" s="260" t="s">
        <v>205</v>
      </c>
      <c r="I339" s="260" t="s">
        <v>207</v>
      </c>
      <c r="J339" s="260" t="s">
        <v>205</v>
      </c>
      <c r="K339" s="260" t="s">
        <v>207</v>
      </c>
      <c r="L339" s="260" t="s">
        <v>207</v>
      </c>
      <c r="M339" s="260" t="s">
        <v>207</v>
      </c>
      <c r="N339" s="260" t="s">
        <v>205</v>
      </c>
      <c r="O339" s="260" t="s">
        <v>207</v>
      </c>
      <c r="P339" s="260" t="s">
        <v>205</v>
      </c>
      <c r="Q339" s="260" t="s">
        <v>207</v>
      </c>
      <c r="R339" s="260" t="s">
        <v>205</v>
      </c>
      <c r="S339" s="260" t="s">
        <v>205</v>
      </c>
      <c r="T339" s="260" t="s">
        <v>207</v>
      </c>
      <c r="U339" s="260" t="s">
        <v>207</v>
      </c>
      <c r="V339" s="260" t="s">
        <v>205</v>
      </c>
      <c r="W339" s="260" t="s">
        <v>207</v>
      </c>
      <c r="X339" s="260" t="s">
        <v>205</v>
      </c>
      <c r="Y339" s="260" t="s">
        <v>205</v>
      </c>
      <c r="Z339" s="260" t="s">
        <v>205</v>
      </c>
      <c r="AA339" s="260" t="s">
        <v>205</v>
      </c>
      <c r="AB339" s="260" t="s">
        <v>207</v>
      </c>
      <c r="AC339" s="260" t="s">
        <v>205</v>
      </c>
      <c r="AD339" s="260" t="s">
        <v>207</v>
      </c>
      <c r="AE339" s="260" t="s">
        <v>205</v>
      </c>
      <c r="AF339" s="260" t="s">
        <v>205</v>
      </c>
      <c r="AG339" s="260" t="s">
        <v>205</v>
      </c>
      <c r="AH339" s="260" t="s">
        <v>205</v>
      </c>
      <c r="AI339" s="260" t="s">
        <v>207</v>
      </c>
      <c r="AJ339" s="260" t="s">
        <v>207</v>
      </c>
      <c r="AK339" s="260" t="s">
        <v>205</v>
      </c>
      <c r="AL339" s="260" t="s">
        <v>207</v>
      </c>
      <c r="AM339" s="260" t="s">
        <v>206</v>
      </c>
      <c r="AN339" s="260" t="s">
        <v>207</v>
      </c>
      <c r="AO339" s="260" t="s">
        <v>207</v>
      </c>
      <c r="AP339" s="260" t="s">
        <v>207</v>
      </c>
      <c r="AQ339" s="260"/>
      <c r="AR339" t="e">
        <v>#N/A</v>
      </c>
      <c r="AS339">
        <v>1</v>
      </c>
    </row>
    <row r="340" spans="1:45" ht="18.75" hidden="1" x14ac:dyDescent="0.45">
      <c r="A340" s="252">
        <v>211574</v>
      </c>
      <c r="B340" s="249" t="s">
        <v>458</v>
      </c>
      <c r="C340" t="s">
        <v>205</v>
      </c>
      <c r="D340" t="s">
        <v>207</v>
      </c>
      <c r="E340" t="s">
        <v>205</v>
      </c>
      <c r="F340" t="s">
        <v>205</v>
      </c>
      <c r="G340" t="s">
        <v>205</v>
      </c>
      <c r="H340" t="s">
        <v>205</v>
      </c>
      <c r="I340" t="s">
        <v>205</v>
      </c>
      <c r="J340" t="s">
        <v>205</v>
      </c>
      <c r="K340" t="s">
        <v>205</v>
      </c>
      <c r="L340" t="s">
        <v>205</v>
      </c>
      <c r="M340" s="250" t="s">
        <v>205</v>
      </c>
      <c r="N340" t="s">
        <v>207</v>
      </c>
      <c r="O340" t="s">
        <v>205</v>
      </c>
      <c r="P340" t="s">
        <v>205</v>
      </c>
      <c r="Q340" t="s">
        <v>207</v>
      </c>
      <c r="R340" t="s">
        <v>206</v>
      </c>
      <c r="S340" t="s">
        <v>207</v>
      </c>
      <c r="T340" t="s">
        <v>207</v>
      </c>
      <c r="U340" t="s">
        <v>207</v>
      </c>
      <c r="V340" t="s">
        <v>207</v>
      </c>
      <c r="W340" t="s">
        <v>344</v>
      </c>
      <c r="X340" s="250" t="s">
        <v>344</v>
      </c>
      <c r="Y340" t="s">
        <v>344</v>
      </c>
      <c r="Z340" t="s">
        <v>344</v>
      </c>
      <c r="AA340" t="s">
        <v>344</v>
      </c>
      <c r="AB340" t="s">
        <v>344</v>
      </c>
      <c r="AC340" t="s">
        <v>344</v>
      </c>
      <c r="AD340" t="s">
        <v>344</v>
      </c>
      <c r="AE340" t="s">
        <v>344</v>
      </c>
      <c r="AF340" t="s">
        <v>344</v>
      </c>
      <c r="AG340" t="s">
        <v>344</v>
      </c>
      <c r="AH340" t="s">
        <v>344</v>
      </c>
      <c r="AI340" t="s">
        <v>344</v>
      </c>
      <c r="AJ340" t="s">
        <v>344</v>
      </c>
      <c r="AK340" t="s">
        <v>344</v>
      </c>
      <c r="AL340" t="s">
        <v>344</v>
      </c>
      <c r="AM340" t="s">
        <v>344</v>
      </c>
      <c r="AN340" t="s">
        <v>344</v>
      </c>
      <c r="AO340" t="s">
        <v>344</v>
      </c>
      <c r="AP340" t="s">
        <v>344</v>
      </c>
      <c r="AQ340"/>
      <c r="AR340">
        <v>0</v>
      </c>
      <c r="AS340">
        <v>2</v>
      </c>
    </row>
    <row r="341" spans="1:45" ht="15" hidden="1" x14ac:dyDescent="0.25">
      <c r="A341" s="258">
        <v>211580</v>
      </c>
      <c r="B341" s="259" t="s">
        <v>458</v>
      </c>
      <c r="C341" s="260" t="s">
        <v>205</v>
      </c>
      <c r="D341" s="260" t="s">
        <v>205</v>
      </c>
      <c r="E341" s="260" t="s">
        <v>205</v>
      </c>
      <c r="F341" s="260" t="s">
        <v>205</v>
      </c>
      <c r="G341" s="260" t="s">
        <v>205</v>
      </c>
      <c r="H341" s="260" t="s">
        <v>205</v>
      </c>
      <c r="I341" s="260" t="s">
        <v>205</v>
      </c>
      <c r="J341" s="260" t="s">
        <v>205</v>
      </c>
      <c r="K341" s="260" t="s">
        <v>205</v>
      </c>
      <c r="L341" s="260" t="s">
        <v>205</v>
      </c>
      <c r="M341" s="260" t="s">
        <v>205</v>
      </c>
      <c r="N341" s="260" t="s">
        <v>205</v>
      </c>
      <c r="O341" s="260" t="s">
        <v>205</v>
      </c>
      <c r="P341" s="260" t="s">
        <v>205</v>
      </c>
      <c r="Q341" s="260" t="s">
        <v>205</v>
      </c>
      <c r="R341" s="260" t="s">
        <v>205</v>
      </c>
      <c r="S341" s="260" t="s">
        <v>205</v>
      </c>
      <c r="T341" s="260" t="s">
        <v>205</v>
      </c>
      <c r="U341" s="260" t="s">
        <v>205</v>
      </c>
      <c r="V341" s="260" t="s">
        <v>205</v>
      </c>
      <c r="W341" s="260" t="s">
        <v>344</v>
      </c>
      <c r="X341" s="260" t="s">
        <v>344</v>
      </c>
      <c r="Y341" s="260" t="s">
        <v>344</v>
      </c>
      <c r="Z341" s="260" t="s">
        <v>344</v>
      </c>
      <c r="AA341" s="260" t="s">
        <v>344</v>
      </c>
      <c r="AB341" s="260" t="s">
        <v>344</v>
      </c>
      <c r="AC341" s="260" t="s">
        <v>344</v>
      </c>
      <c r="AD341" s="260" t="s">
        <v>344</v>
      </c>
      <c r="AE341" s="260" t="s">
        <v>344</v>
      </c>
      <c r="AF341" s="260" t="s">
        <v>344</v>
      </c>
      <c r="AG341" s="260" t="s">
        <v>344</v>
      </c>
      <c r="AH341" s="260" t="s">
        <v>344</v>
      </c>
      <c r="AI341" s="260" t="s">
        <v>344</v>
      </c>
      <c r="AJ341" s="260" t="s">
        <v>344</v>
      </c>
      <c r="AK341" s="260" t="s">
        <v>344</v>
      </c>
      <c r="AL341" s="260" t="s">
        <v>344</v>
      </c>
      <c r="AM341" s="260" t="s">
        <v>344</v>
      </c>
      <c r="AN341" s="260" t="s">
        <v>344</v>
      </c>
      <c r="AO341" s="260" t="s">
        <v>344</v>
      </c>
      <c r="AP341" s="260" t="s">
        <v>344</v>
      </c>
      <c r="AQ341" s="260"/>
      <c r="AR341" t="e">
        <v>#N/A</v>
      </c>
      <c r="AS341">
        <v>1</v>
      </c>
    </row>
    <row r="342" spans="1:45" ht="18.75" x14ac:dyDescent="0.45">
      <c r="A342" s="248">
        <v>211581</v>
      </c>
      <c r="B342" s="249" t="s">
        <v>61</v>
      </c>
      <c r="C342" t="s">
        <v>205</v>
      </c>
      <c r="D342" t="s">
        <v>207</v>
      </c>
      <c r="E342" t="s">
        <v>205</v>
      </c>
      <c r="F342" t="s">
        <v>205</v>
      </c>
      <c r="G342" t="s">
        <v>205</v>
      </c>
      <c r="H342" t="s">
        <v>207</v>
      </c>
      <c r="I342" t="s">
        <v>205</v>
      </c>
      <c r="J342" t="s">
        <v>205</v>
      </c>
      <c r="K342" t="s">
        <v>207</v>
      </c>
      <c r="L342" t="s">
        <v>205</v>
      </c>
      <c r="M342" s="250" t="s">
        <v>205</v>
      </c>
      <c r="N342" t="s">
        <v>205</v>
      </c>
      <c r="O342" t="s">
        <v>205</v>
      </c>
      <c r="P342" t="s">
        <v>205</v>
      </c>
      <c r="Q342" t="s">
        <v>205</v>
      </c>
      <c r="R342" t="s">
        <v>207</v>
      </c>
      <c r="S342" t="s">
        <v>205</v>
      </c>
      <c r="T342" t="s">
        <v>207</v>
      </c>
      <c r="U342" t="s">
        <v>207</v>
      </c>
      <c r="V342" t="s">
        <v>207</v>
      </c>
      <c r="W342" t="s">
        <v>207</v>
      </c>
      <c r="X342" s="250" t="s">
        <v>207</v>
      </c>
      <c r="Y342" t="s">
        <v>205</v>
      </c>
      <c r="Z342" t="s">
        <v>207</v>
      </c>
      <c r="AA342" t="s">
        <v>205</v>
      </c>
      <c r="AB342" t="s">
        <v>207</v>
      </c>
      <c r="AC342" t="s">
        <v>207</v>
      </c>
      <c r="AD342" t="s">
        <v>207</v>
      </c>
      <c r="AE342" t="s">
        <v>205</v>
      </c>
      <c r="AF342" t="s">
        <v>205</v>
      </c>
      <c r="AG342" t="s">
        <v>207</v>
      </c>
      <c r="AH342" t="s">
        <v>205</v>
      </c>
      <c r="AI342" t="s">
        <v>205</v>
      </c>
      <c r="AJ342" t="s">
        <v>207</v>
      </c>
      <c r="AK342" t="s">
        <v>205</v>
      </c>
      <c r="AL342" t="s">
        <v>205</v>
      </c>
      <c r="AM342" t="s">
        <v>207</v>
      </c>
      <c r="AN342" t="s">
        <v>205</v>
      </c>
      <c r="AO342" t="s">
        <v>207</v>
      </c>
      <c r="AP342" t="s">
        <v>207</v>
      </c>
      <c r="AQ342"/>
      <c r="AR342">
        <v>0</v>
      </c>
      <c r="AS342">
        <v>4</v>
      </c>
    </row>
    <row r="343" spans="1:45" ht="15" hidden="1" x14ac:dyDescent="0.25">
      <c r="A343" s="258">
        <v>211584</v>
      </c>
      <c r="B343" s="259" t="s">
        <v>456</v>
      </c>
      <c r="C343" s="260" t="s">
        <v>849</v>
      </c>
      <c r="D343" s="260" t="s">
        <v>849</v>
      </c>
      <c r="E343" s="260" t="s">
        <v>849</v>
      </c>
      <c r="F343" s="260" t="s">
        <v>849</v>
      </c>
      <c r="G343" s="260" t="s">
        <v>849</v>
      </c>
      <c r="H343" s="260" t="s">
        <v>849</v>
      </c>
      <c r="I343" s="260" t="s">
        <v>849</v>
      </c>
      <c r="J343" s="260" t="s">
        <v>849</v>
      </c>
      <c r="K343" s="260" t="s">
        <v>849</v>
      </c>
      <c r="L343" s="260" t="s">
        <v>849</v>
      </c>
      <c r="M343" s="260" t="s">
        <v>849</v>
      </c>
      <c r="N343" s="260" t="s">
        <v>849</v>
      </c>
      <c r="O343" s="260" t="s">
        <v>849</v>
      </c>
      <c r="P343" s="260" t="s">
        <v>849</v>
      </c>
      <c r="Q343" s="260" t="s">
        <v>849</v>
      </c>
      <c r="R343" s="260" t="s">
        <v>849</v>
      </c>
      <c r="S343" s="260" t="s">
        <v>849</v>
      </c>
      <c r="T343" s="260" t="s">
        <v>849</v>
      </c>
      <c r="U343" s="260" t="s">
        <v>849</v>
      </c>
      <c r="V343" s="260" t="s">
        <v>849</v>
      </c>
      <c r="W343" s="260" t="s">
        <v>849</v>
      </c>
      <c r="X343" s="260" t="s">
        <v>849</v>
      </c>
      <c r="Y343" s="260" t="s">
        <v>849</v>
      </c>
      <c r="Z343" s="260" t="s">
        <v>849</v>
      </c>
      <c r="AA343" s="260" t="s">
        <v>849</v>
      </c>
      <c r="AB343" s="260" t="s">
        <v>849</v>
      </c>
      <c r="AC343" s="260" t="s">
        <v>849</v>
      </c>
      <c r="AD343" s="260" t="s">
        <v>849</v>
      </c>
      <c r="AE343" s="260" t="s">
        <v>849</v>
      </c>
      <c r="AF343" s="260" t="s">
        <v>849</v>
      </c>
      <c r="AG343" s="260" t="s">
        <v>344</v>
      </c>
      <c r="AH343" s="260" t="s">
        <v>344</v>
      </c>
      <c r="AI343" s="260" t="s">
        <v>344</v>
      </c>
      <c r="AJ343" s="260" t="s">
        <v>344</v>
      </c>
      <c r="AK343" s="260" t="s">
        <v>344</v>
      </c>
      <c r="AL343" s="260" t="s">
        <v>344</v>
      </c>
      <c r="AM343" s="260" t="s">
        <v>344</v>
      </c>
      <c r="AN343" s="260" t="s">
        <v>344</v>
      </c>
      <c r="AO343" s="260" t="s">
        <v>344</v>
      </c>
      <c r="AP343" s="260" t="s">
        <v>344</v>
      </c>
      <c r="AQ343" s="260"/>
      <c r="AR343" t="e">
        <v>#N/A</v>
      </c>
      <c r="AS343" t="s">
        <v>2181</v>
      </c>
    </row>
    <row r="344" spans="1:45" ht="18.75" x14ac:dyDescent="0.45">
      <c r="A344" s="248">
        <v>211585</v>
      </c>
      <c r="B344" s="249" t="s">
        <v>61</v>
      </c>
      <c r="C344" t="s">
        <v>205</v>
      </c>
      <c r="D344" t="s">
        <v>207</v>
      </c>
      <c r="E344" t="s">
        <v>207</v>
      </c>
      <c r="F344" t="s">
        <v>205</v>
      </c>
      <c r="G344" t="s">
        <v>207</v>
      </c>
      <c r="H344" t="s">
        <v>205</v>
      </c>
      <c r="I344" t="s">
        <v>205</v>
      </c>
      <c r="J344" t="s">
        <v>205</v>
      </c>
      <c r="K344" t="s">
        <v>207</v>
      </c>
      <c r="L344" t="s">
        <v>207</v>
      </c>
      <c r="M344" s="250" t="s">
        <v>207</v>
      </c>
      <c r="N344" t="s">
        <v>207</v>
      </c>
      <c r="O344" t="s">
        <v>207</v>
      </c>
      <c r="P344" t="s">
        <v>207</v>
      </c>
      <c r="Q344" t="s">
        <v>207</v>
      </c>
      <c r="R344" t="s">
        <v>207</v>
      </c>
      <c r="S344" t="s">
        <v>207</v>
      </c>
      <c r="T344" t="s">
        <v>207</v>
      </c>
      <c r="U344" t="s">
        <v>207</v>
      </c>
      <c r="V344" t="s">
        <v>207</v>
      </c>
      <c r="W344" t="s">
        <v>207</v>
      </c>
      <c r="X344" s="250" t="s">
        <v>207</v>
      </c>
      <c r="Y344" t="s">
        <v>205</v>
      </c>
      <c r="Z344" t="s">
        <v>207</v>
      </c>
      <c r="AA344" t="s">
        <v>205</v>
      </c>
      <c r="AB344" t="s">
        <v>207</v>
      </c>
      <c r="AC344" t="s">
        <v>207</v>
      </c>
      <c r="AD344" t="s">
        <v>205</v>
      </c>
      <c r="AE344" t="s">
        <v>205</v>
      </c>
      <c r="AF344" t="s">
        <v>207</v>
      </c>
      <c r="AG344" t="s">
        <v>205</v>
      </c>
      <c r="AH344" t="s">
        <v>207</v>
      </c>
      <c r="AI344" t="s">
        <v>205</v>
      </c>
      <c r="AJ344" t="s">
        <v>207</v>
      </c>
      <c r="AK344" t="s">
        <v>205</v>
      </c>
      <c r="AL344" t="s">
        <v>207</v>
      </c>
      <c r="AM344" t="s">
        <v>207</v>
      </c>
      <c r="AN344" t="s">
        <v>205</v>
      </c>
      <c r="AO344" t="s">
        <v>205</v>
      </c>
      <c r="AP344" t="s">
        <v>207</v>
      </c>
      <c r="AQ344"/>
      <c r="AR344">
        <v>0</v>
      </c>
      <c r="AS344">
        <v>1</v>
      </c>
    </row>
    <row r="345" spans="1:45" ht="18.75" x14ac:dyDescent="0.45">
      <c r="A345" s="248">
        <v>211596</v>
      </c>
      <c r="B345" s="249" t="s">
        <v>61</v>
      </c>
      <c r="C345" t="s">
        <v>849</v>
      </c>
      <c r="D345" t="s">
        <v>849</v>
      </c>
      <c r="E345" t="s">
        <v>849</v>
      </c>
      <c r="F345" t="s">
        <v>849</v>
      </c>
      <c r="G345" t="s">
        <v>849</v>
      </c>
      <c r="H345" t="s">
        <v>849</v>
      </c>
      <c r="I345" t="s">
        <v>849</v>
      </c>
      <c r="J345" t="s">
        <v>849</v>
      </c>
      <c r="K345" t="s">
        <v>849</v>
      </c>
      <c r="L345" t="s">
        <v>849</v>
      </c>
      <c r="M345" s="250" t="s">
        <v>849</v>
      </c>
      <c r="N345" t="s">
        <v>849</v>
      </c>
      <c r="O345" t="s">
        <v>849</v>
      </c>
      <c r="P345" t="s">
        <v>849</v>
      </c>
      <c r="Q345" t="s">
        <v>849</v>
      </c>
      <c r="R345" t="s">
        <v>849</v>
      </c>
      <c r="S345" t="s">
        <v>849</v>
      </c>
      <c r="T345" t="s">
        <v>849</v>
      </c>
      <c r="U345" t="s">
        <v>849</v>
      </c>
      <c r="V345" t="s">
        <v>849</v>
      </c>
      <c r="W345" t="s">
        <v>849</v>
      </c>
      <c r="X345" s="250" t="s">
        <v>849</v>
      </c>
      <c r="Y345" t="s">
        <v>849</v>
      </c>
      <c r="Z345" t="s">
        <v>849</v>
      </c>
      <c r="AA345" t="s">
        <v>849</v>
      </c>
      <c r="AB345" t="s">
        <v>849</v>
      </c>
      <c r="AC345" t="s">
        <v>849</v>
      </c>
      <c r="AD345" t="s">
        <v>849</v>
      </c>
      <c r="AE345" t="s">
        <v>849</v>
      </c>
      <c r="AF345" t="s">
        <v>849</v>
      </c>
      <c r="AG345" t="s">
        <v>849</v>
      </c>
      <c r="AH345" t="s">
        <v>849</v>
      </c>
      <c r="AI345" t="s">
        <v>849</v>
      </c>
      <c r="AJ345" t="s">
        <v>849</v>
      </c>
      <c r="AK345" t="s">
        <v>849</v>
      </c>
      <c r="AL345" t="s">
        <v>849</v>
      </c>
      <c r="AM345" t="s">
        <v>849</v>
      </c>
      <c r="AN345" t="s">
        <v>849</v>
      </c>
      <c r="AO345" t="s">
        <v>849</v>
      </c>
      <c r="AP345" t="s">
        <v>849</v>
      </c>
      <c r="AQ345"/>
      <c r="AR345">
        <v>0</v>
      </c>
      <c r="AS345" t="s">
        <v>2190</v>
      </c>
    </row>
    <row r="346" spans="1:45" ht="18.75" x14ac:dyDescent="0.45">
      <c r="A346" s="252">
        <v>211600</v>
      </c>
      <c r="B346" s="249" t="s">
        <v>61</v>
      </c>
      <c r="C346" t="s">
        <v>207</v>
      </c>
      <c r="D346" t="s">
        <v>207</v>
      </c>
      <c r="E346" t="s">
        <v>207</v>
      </c>
      <c r="F346" t="s">
        <v>207</v>
      </c>
      <c r="G346" t="s">
        <v>207</v>
      </c>
      <c r="H346" t="s">
        <v>207</v>
      </c>
      <c r="I346" t="s">
        <v>207</v>
      </c>
      <c r="J346" t="s">
        <v>205</v>
      </c>
      <c r="K346" t="s">
        <v>207</v>
      </c>
      <c r="L346" t="s">
        <v>207</v>
      </c>
      <c r="M346" s="250" t="s">
        <v>207</v>
      </c>
      <c r="N346" t="s">
        <v>205</v>
      </c>
      <c r="O346" t="s">
        <v>207</v>
      </c>
      <c r="P346" t="s">
        <v>207</v>
      </c>
      <c r="Q346" t="s">
        <v>205</v>
      </c>
      <c r="R346" t="s">
        <v>207</v>
      </c>
      <c r="S346" t="s">
        <v>207</v>
      </c>
      <c r="T346" t="s">
        <v>205</v>
      </c>
      <c r="U346" t="s">
        <v>205</v>
      </c>
      <c r="V346" t="s">
        <v>205</v>
      </c>
      <c r="W346" t="s">
        <v>207</v>
      </c>
      <c r="X346" s="250" t="s">
        <v>207</v>
      </c>
      <c r="Y346" t="s">
        <v>207</v>
      </c>
      <c r="Z346" t="s">
        <v>207</v>
      </c>
      <c r="AA346" t="s">
        <v>207</v>
      </c>
      <c r="AB346" t="s">
        <v>207</v>
      </c>
      <c r="AC346" t="s">
        <v>207</v>
      </c>
      <c r="AD346" t="s">
        <v>207</v>
      </c>
      <c r="AE346" t="s">
        <v>207</v>
      </c>
      <c r="AF346" t="s">
        <v>207</v>
      </c>
      <c r="AG346" t="s">
        <v>207</v>
      </c>
      <c r="AH346" t="s">
        <v>207</v>
      </c>
      <c r="AI346" t="s">
        <v>206</v>
      </c>
      <c r="AJ346" t="s">
        <v>207</v>
      </c>
      <c r="AK346" t="s">
        <v>207</v>
      </c>
      <c r="AL346" t="s">
        <v>207</v>
      </c>
      <c r="AM346" t="s">
        <v>207</v>
      </c>
      <c r="AN346" t="s">
        <v>207</v>
      </c>
      <c r="AO346" t="s">
        <v>206</v>
      </c>
      <c r="AP346" t="s">
        <v>207</v>
      </c>
      <c r="AQ346"/>
      <c r="AR346">
        <v>0</v>
      </c>
      <c r="AS346">
        <v>4</v>
      </c>
    </row>
    <row r="347" spans="1:45" ht="18.75" hidden="1" x14ac:dyDescent="0.45">
      <c r="A347" s="252">
        <v>211606</v>
      </c>
      <c r="B347" s="249" t="s">
        <v>458</v>
      </c>
      <c r="C347" t="s">
        <v>849</v>
      </c>
      <c r="D347" t="s">
        <v>849</v>
      </c>
      <c r="E347" t="s">
        <v>849</v>
      </c>
      <c r="F347" t="s">
        <v>849</v>
      </c>
      <c r="G347" t="s">
        <v>849</v>
      </c>
      <c r="H347" t="s">
        <v>849</v>
      </c>
      <c r="I347" t="s">
        <v>849</v>
      </c>
      <c r="J347" t="s">
        <v>849</v>
      </c>
      <c r="K347" t="s">
        <v>849</v>
      </c>
      <c r="L347" t="s">
        <v>849</v>
      </c>
      <c r="M347" s="250" t="s">
        <v>849</v>
      </c>
      <c r="N347" t="s">
        <v>849</v>
      </c>
      <c r="O347" t="s">
        <v>849</v>
      </c>
      <c r="P347" t="s">
        <v>849</v>
      </c>
      <c r="Q347" t="s">
        <v>849</v>
      </c>
      <c r="R347" t="s">
        <v>849</v>
      </c>
      <c r="S347" t="s">
        <v>849</v>
      </c>
      <c r="T347" t="s">
        <v>849</v>
      </c>
      <c r="U347" t="s">
        <v>849</v>
      </c>
      <c r="V347" t="s">
        <v>849</v>
      </c>
      <c r="W347" t="s">
        <v>344</v>
      </c>
      <c r="X347" s="250" t="s">
        <v>344</v>
      </c>
      <c r="Y347" t="s">
        <v>344</v>
      </c>
      <c r="Z347" t="s">
        <v>344</v>
      </c>
      <c r="AA347" t="s">
        <v>344</v>
      </c>
      <c r="AB347" t="s">
        <v>344</v>
      </c>
      <c r="AC347" t="s">
        <v>344</v>
      </c>
      <c r="AD347" t="s">
        <v>344</v>
      </c>
      <c r="AE347" t="s">
        <v>344</v>
      </c>
      <c r="AF347" t="s">
        <v>344</v>
      </c>
      <c r="AG347" t="s">
        <v>344</v>
      </c>
      <c r="AH347" t="s">
        <v>344</v>
      </c>
      <c r="AI347" t="s">
        <v>344</v>
      </c>
      <c r="AJ347" t="s">
        <v>344</v>
      </c>
      <c r="AK347" t="s">
        <v>344</v>
      </c>
      <c r="AL347" t="s">
        <v>344</v>
      </c>
      <c r="AM347" t="s">
        <v>344</v>
      </c>
      <c r="AN347" t="s">
        <v>344</v>
      </c>
      <c r="AO347" t="s">
        <v>344</v>
      </c>
      <c r="AP347" t="s">
        <v>344</v>
      </c>
      <c r="AQ347"/>
      <c r="AR347" t="s">
        <v>2164</v>
      </c>
      <c r="AS347" t="s">
        <v>2164</v>
      </c>
    </row>
    <row r="348" spans="1:45" ht="18.75" hidden="1" x14ac:dyDescent="0.45">
      <c r="A348" s="248">
        <v>211609</v>
      </c>
      <c r="B348" s="249" t="s">
        <v>456</v>
      </c>
      <c r="C348" t="s">
        <v>207</v>
      </c>
      <c r="D348" t="s">
        <v>207</v>
      </c>
      <c r="E348" t="s">
        <v>207</v>
      </c>
      <c r="F348" t="s">
        <v>205</v>
      </c>
      <c r="G348" t="s">
        <v>205</v>
      </c>
      <c r="H348" t="s">
        <v>207</v>
      </c>
      <c r="I348" t="s">
        <v>207</v>
      </c>
      <c r="J348" t="s">
        <v>205</v>
      </c>
      <c r="K348" t="s">
        <v>205</v>
      </c>
      <c r="L348" t="s">
        <v>207</v>
      </c>
      <c r="M348" s="250" t="s">
        <v>207</v>
      </c>
      <c r="N348" t="s">
        <v>207</v>
      </c>
      <c r="O348" t="s">
        <v>207</v>
      </c>
      <c r="P348" t="s">
        <v>205</v>
      </c>
      <c r="Q348" t="s">
        <v>207</v>
      </c>
      <c r="R348" t="s">
        <v>205</v>
      </c>
      <c r="S348" t="s">
        <v>207</v>
      </c>
      <c r="T348" t="s">
        <v>207</v>
      </c>
      <c r="U348" t="s">
        <v>207</v>
      </c>
      <c r="V348" t="s">
        <v>207</v>
      </c>
      <c r="W348" t="s">
        <v>207</v>
      </c>
      <c r="X348" s="250" t="s">
        <v>205</v>
      </c>
      <c r="Y348" t="s">
        <v>205</v>
      </c>
      <c r="Z348" t="s">
        <v>206</v>
      </c>
      <c r="AA348" t="s">
        <v>205</v>
      </c>
      <c r="AB348" t="s">
        <v>205</v>
      </c>
      <c r="AC348" t="s">
        <v>205</v>
      </c>
      <c r="AD348" t="s">
        <v>205</v>
      </c>
      <c r="AE348" t="s">
        <v>206</v>
      </c>
      <c r="AF348" t="s">
        <v>206</v>
      </c>
      <c r="AG348" t="s">
        <v>344</v>
      </c>
      <c r="AH348" t="s">
        <v>344</v>
      </c>
      <c r="AI348" t="s">
        <v>344</v>
      </c>
      <c r="AJ348" t="s">
        <v>344</v>
      </c>
      <c r="AK348" t="s">
        <v>344</v>
      </c>
      <c r="AL348" t="s">
        <v>344</v>
      </c>
      <c r="AM348" t="s">
        <v>344</v>
      </c>
      <c r="AN348" t="s">
        <v>344</v>
      </c>
      <c r="AO348" t="s">
        <v>344</v>
      </c>
      <c r="AP348" t="s">
        <v>344</v>
      </c>
      <c r="AQ348"/>
      <c r="AR348">
        <v>0</v>
      </c>
      <c r="AS348">
        <v>1</v>
      </c>
    </row>
    <row r="349" spans="1:45" ht="18.75" hidden="1" x14ac:dyDescent="0.45">
      <c r="A349" s="252">
        <v>211611</v>
      </c>
      <c r="B349" s="249" t="s">
        <v>456</v>
      </c>
      <c r="C349" t="s">
        <v>205</v>
      </c>
      <c r="D349" t="s">
        <v>207</v>
      </c>
      <c r="E349" t="s">
        <v>205</v>
      </c>
      <c r="F349" t="s">
        <v>205</v>
      </c>
      <c r="G349" t="s">
        <v>205</v>
      </c>
      <c r="H349" t="s">
        <v>207</v>
      </c>
      <c r="I349" t="s">
        <v>207</v>
      </c>
      <c r="J349" t="s">
        <v>205</v>
      </c>
      <c r="K349" t="s">
        <v>205</v>
      </c>
      <c r="L349" t="s">
        <v>205</v>
      </c>
      <c r="M349" s="250" t="s">
        <v>205</v>
      </c>
      <c r="N349" t="s">
        <v>207</v>
      </c>
      <c r="O349" t="s">
        <v>207</v>
      </c>
      <c r="P349" t="s">
        <v>205</v>
      </c>
      <c r="Q349" t="s">
        <v>207</v>
      </c>
      <c r="R349" t="s">
        <v>205</v>
      </c>
      <c r="S349" t="s">
        <v>205</v>
      </c>
      <c r="T349" t="s">
        <v>207</v>
      </c>
      <c r="U349" t="s">
        <v>207</v>
      </c>
      <c r="V349" t="s">
        <v>207</v>
      </c>
      <c r="W349" t="s">
        <v>205</v>
      </c>
      <c r="X349" s="250" t="s">
        <v>207</v>
      </c>
      <c r="Y349" t="s">
        <v>207</v>
      </c>
      <c r="Z349" t="s">
        <v>207</v>
      </c>
      <c r="AA349" t="s">
        <v>207</v>
      </c>
      <c r="AB349" t="s">
        <v>205</v>
      </c>
      <c r="AC349" t="s">
        <v>205</v>
      </c>
      <c r="AD349" t="s">
        <v>205</v>
      </c>
      <c r="AE349" t="s">
        <v>205</v>
      </c>
      <c r="AF349" t="s">
        <v>207</v>
      </c>
      <c r="AG349" t="s">
        <v>344</v>
      </c>
      <c r="AH349" t="s">
        <v>344</v>
      </c>
      <c r="AI349" t="s">
        <v>344</v>
      </c>
      <c r="AJ349" t="s">
        <v>344</v>
      </c>
      <c r="AK349" t="s">
        <v>344</v>
      </c>
      <c r="AL349" t="s">
        <v>344</v>
      </c>
      <c r="AM349" t="s">
        <v>344</v>
      </c>
      <c r="AN349" t="s">
        <v>344</v>
      </c>
      <c r="AO349" t="s">
        <v>344</v>
      </c>
      <c r="AP349" t="s">
        <v>344</v>
      </c>
      <c r="AQ349"/>
      <c r="AR349">
        <v>0</v>
      </c>
      <c r="AS349">
        <v>1</v>
      </c>
    </row>
    <row r="350" spans="1:45" ht="15" hidden="1" x14ac:dyDescent="0.25">
      <c r="A350" s="258">
        <v>211613</v>
      </c>
      <c r="B350" s="259" t="s">
        <v>458</v>
      </c>
      <c r="C350" s="260" t="s">
        <v>849</v>
      </c>
      <c r="D350" s="260" t="s">
        <v>849</v>
      </c>
      <c r="E350" s="260" t="s">
        <v>849</v>
      </c>
      <c r="F350" s="260" t="s">
        <v>849</v>
      </c>
      <c r="G350" s="260" t="s">
        <v>849</v>
      </c>
      <c r="H350" s="260" t="s">
        <v>849</v>
      </c>
      <c r="I350" s="260" t="s">
        <v>849</v>
      </c>
      <c r="J350" s="260" t="s">
        <v>849</v>
      </c>
      <c r="K350" s="260" t="s">
        <v>849</v>
      </c>
      <c r="L350" s="260" t="s">
        <v>849</v>
      </c>
      <c r="M350" s="260" t="s">
        <v>849</v>
      </c>
      <c r="N350" s="260" t="s">
        <v>849</v>
      </c>
      <c r="O350" s="260" t="s">
        <v>849</v>
      </c>
      <c r="P350" s="260" t="s">
        <v>849</v>
      </c>
      <c r="Q350" s="260" t="s">
        <v>849</v>
      </c>
      <c r="R350" s="260" t="s">
        <v>849</v>
      </c>
      <c r="S350" s="260" t="s">
        <v>849</v>
      </c>
      <c r="T350" s="260" t="s">
        <v>849</v>
      </c>
      <c r="U350" s="260" t="s">
        <v>849</v>
      </c>
      <c r="V350" s="260" t="s">
        <v>849</v>
      </c>
      <c r="W350" s="260" t="s">
        <v>344</v>
      </c>
      <c r="X350" s="260" t="s">
        <v>344</v>
      </c>
      <c r="Y350" s="260" t="s">
        <v>344</v>
      </c>
      <c r="Z350" s="260" t="s">
        <v>344</v>
      </c>
      <c r="AA350" s="260" t="s">
        <v>344</v>
      </c>
      <c r="AB350" s="260" t="s">
        <v>344</v>
      </c>
      <c r="AC350" s="260" t="s">
        <v>344</v>
      </c>
      <c r="AD350" s="260" t="s">
        <v>344</v>
      </c>
      <c r="AE350" s="260" t="s">
        <v>344</v>
      </c>
      <c r="AF350" s="260" t="s">
        <v>344</v>
      </c>
      <c r="AG350" s="260" t="s">
        <v>344</v>
      </c>
      <c r="AH350" s="260" t="s">
        <v>344</v>
      </c>
      <c r="AI350" s="260" t="s">
        <v>344</v>
      </c>
      <c r="AJ350" s="260" t="s">
        <v>344</v>
      </c>
      <c r="AK350" s="260" t="s">
        <v>344</v>
      </c>
      <c r="AL350" s="260" t="s">
        <v>344</v>
      </c>
      <c r="AM350" s="260" t="s">
        <v>344</v>
      </c>
      <c r="AN350" s="260" t="s">
        <v>344</v>
      </c>
      <c r="AO350" s="260" t="s">
        <v>344</v>
      </c>
      <c r="AP350" s="260" t="s">
        <v>344</v>
      </c>
      <c r="AQ350" s="260"/>
      <c r="AR350" t="e">
        <v>#N/A</v>
      </c>
      <c r="AS350" t="s">
        <v>2181</v>
      </c>
    </row>
    <row r="351" spans="1:45" ht="18.75" x14ac:dyDescent="0.45">
      <c r="A351" s="248">
        <v>211614</v>
      </c>
      <c r="B351" s="249" t="s">
        <v>61</v>
      </c>
      <c r="C351" t="s">
        <v>205</v>
      </c>
      <c r="D351" t="s">
        <v>207</v>
      </c>
      <c r="E351" t="s">
        <v>207</v>
      </c>
      <c r="F351" t="s">
        <v>207</v>
      </c>
      <c r="G351" t="s">
        <v>205</v>
      </c>
      <c r="H351" t="s">
        <v>205</v>
      </c>
      <c r="I351" t="s">
        <v>207</v>
      </c>
      <c r="J351" t="s">
        <v>207</v>
      </c>
      <c r="K351" t="s">
        <v>207</v>
      </c>
      <c r="L351" t="s">
        <v>207</v>
      </c>
      <c r="M351" s="250" t="s">
        <v>205</v>
      </c>
      <c r="N351" t="s">
        <v>207</v>
      </c>
      <c r="O351" t="s">
        <v>207</v>
      </c>
      <c r="P351" t="s">
        <v>207</v>
      </c>
      <c r="Q351" t="s">
        <v>207</v>
      </c>
      <c r="R351" t="s">
        <v>207</v>
      </c>
      <c r="S351" t="s">
        <v>207</v>
      </c>
      <c r="T351" t="s">
        <v>207</v>
      </c>
      <c r="U351" t="s">
        <v>207</v>
      </c>
      <c r="V351" t="s">
        <v>207</v>
      </c>
      <c r="W351" t="s">
        <v>205</v>
      </c>
      <c r="X351" s="250" t="s">
        <v>205</v>
      </c>
      <c r="Y351" t="s">
        <v>205</v>
      </c>
      <c r="Z351" t="s">
        <v>205</v>
      </c>
      <c r="AA351" t="s">
        <v>205</v>
      </c>
      <c r="AB351" t="s">
        <v>205</v>
      </c>
      <c r="AC351" t="s">
        <v>205</v>
      </c>
      <c r="AD351" t="s">
        <v>205</v>
      </c>
      <c r="AE351" t="s">
        <v>205</v>
      </c>
      <c r="AF351" t="s">
        <v>205</v>
      </c>
      <c r="AG351" t="s">
        <v>207</v>
      </c>
      <c r="AH351" t="s">
        <v>207</v>
      </c>
      <c r="AI351" t="s">
        <v>207</v>
      </c>
      <c r="AJ351" t="s">
        <v>207</v>
      </c>
      <c r="AK351" t="s">
        <v>207</v>
      </c>
      <c r="AL351" t="s">
        <v>207</v>
      </c>
      <c r="AM351" t="s">
        <v>207</v>
      </c>
      <c r="AN351" t="s">
        <v>207</v>
      </c>
      <c r="AO351" t="s">
        <v>207</v>
      </c>
      <c r="AP351" t="s">
        <v>207</v>
      </c>
      <c r="AQ351"/>
      <c r="AR351">
        <v>0</v>
      </c>
      <c r="AS351">
        <v>2</v>
      </c>
    </row>
    <row r="352" spans="1:45" ht="15" x14ac:dyDescent="0.25">
      <c r="A352" s="258">
        <v>211620</v>
      </c>
      <c r="B352" s="259" t="s">
        <v>61</v>
      </c>
      <c r="C352" s="260" t="s">
        <v>205</v>
      </c>
      <c r="D352" s="260" t="s">
        <v>205</v>
      </c>
      <c r="E352" s="260" t="s">
        <v>205</v>
      </c>
      <c r="F352" s="260" t="s">
        <v>205</v>
      </c>
      <c r="G352" s="260" t="s">
        <v>207</v>
      </c>
      <c r="H352" s="260" t="s">
        <v>207</v>
      </c>
      <c r="I352" s="260" t="s">
        <v>205</v>
      </c>
      <c r="J352" s="260" t="s">
        <v>207</v>
      </c>
      <c r="K352" s="260" t="s">
        <v>205</v>
      </c>
      <c r="L352" s="260" t="s">
        <v>205</v>
      </c>
      <c r="M352" s="260" t="s">
        <v>205</v>
      </c>
      <c r="N352" s="260" t="s">
        <v>205</v>
      </c>
      <c r="O352" s="260" t="s">
        <v>207</v>
      </c>
      <c r="P352" s="260" t="s">
        <v>207</v>
      </c>
      <c r="Q352" s="260" t="s">
        <v>207</v>
      </c>
      <c r="R352" s="260" t="s">
        <v>207</v>
      </c>
      <c r="S352" s="260" t="s">
        <v>207</v>
      </c>
      <c r="T352" s="260" t="s">
        <v>207</v>
      </c>
      <c r="U352" s="260" t="s">
        <v>207</v>
      </c>
      <c r="V352" s="260" t="s">
        <v>207</v>
      </c>
      <c r="W352" s="260" t="s">
        <v>207</v>
      </c>
      <c r="X352" s="260" t="s">
        <v>207</v>
      </c>
      <c r="Y352" s="260" t="s">
        <v>205</v>
      </c>
      <c r="Z352" s="260" t="s">
        <v>207</v>
      </c>
      <c r="AA352" s="260" t="s">
        <v>205</v>
      </c>
      <c r="AB352" s="260" t="s">
        <v>205</v>
      </c>
      <c r="AC352" s="260" t="s">
        <v>205</v>
      </c>
      <c r="AD352" s="260" t="s">
        <v>205</v>
      </c>
      <c r="AE352" s="260" t="s">
        <v>205</v>
      </c>
      <c r="AF352" s="260" t="s">
        <v>205</v>
      </c>
      <c r="AG352" s="260" t="s">
        <v>205</v>
      </c>
      <c r="AH352" s="260" t="s">
        <v>205</v>
      </c>
      <c r="AI352" s="260" t="s">
        <v>205</v>
      </c>
      <c r="AJ352" s="260" t="s">
        <v>207</v>
      </c>
      <c r="AK352" s="260" t="s">
        <v>205</v>
      </c>
      <c r="AL352" s="260" t="s">
        <v>207</v>
      </c>
      <c r="AM352" s="260" t="s">
        <v>205</v>
      </c>
      <c r="AN352" s="260" t="s">
        <v>205</v>
      </c>
      <c r="AO352" s="260" t="s">
        <v>207</v>
      </c>
      <c r="AP352" s="260" t="s">
        <v>207</v>
      </c>
      <c r="AQ352" s="260"/>
      <c r="AR352" t="e">
        <v>#N/A</v>
      </c>
      <c r="AS352">
        <v>1</v>
      </c>
    </row>
    <row r="353" spans="1:45" ht="18.75" x14ac:dyDescent="0.45">
      <c r="A353" s="248">
        <v>211622</v>
      </c>
      <c r="B353" s="249" t="s">
        <v>61</v>
      </c>
      <c r="C353" t="s">
        <v>205</v>
      </c>
      <c r="D353" t="s">
        <v>207</v>
      </c>
      <c r="E353" t="s">
        <v>207</v>
      </c>
      <c r="F353" t="s">
        <v>205</v>
      </c>
      <c r="G353" t="s">
        <v>205</v>
      </c>
      <c r="H353" t="s">
        <v>205</v>
      </c>
      <c r="I353" t="s">
        <v>207</v>
      </c>
      <c r="J353" t="s">
        <v>205</v>
      </c>
      <c r="K353" t="s">
        <v>207</v>
      </c>
      <c r="L353" t="s">
        <v>205</v>
      </c>
      <c r="M353" s="250" t="s">
        <v>205</v>
      </c>
      <c r="N353" t="s">
        <v>207</v>
      </c>
      <c r="O353" t="s">
        <v>207</v>
      </c>
      <c r="P353" t="s">
        <v>205</v>
      </c>
      <c r="Q353" t="s">
        <v>207</v>
      </c>
      <c r="R353" t="s">
        <v>205</v>
      </c>
      <c r="S353" t="s">
        <v>205</v>
      </c>
      <c r="T353" t="s">
        <v>207</v>
      </c>
      <c r="U353" t="s">
        <v>207</v>
      </c>
      <c r="V353" t="s">
        <v>205</v>
      </c>
      <c r="W353" t="s">
        <v>207</v>
      </c>
      <c r="X353" s="250" t="s">
        <v>207</v>
      </c>
      <c r="Y353" t="s">
        <v>205</v>
      </c>
      <c r="Z353" t="s">
        <v>205</v>
      </c>
      <c r="AA353" t="s">
        <v>205</v>
      </c>
      <c r="AB353" t="s">
        <v>207</v>
      </c>
      <c r="AC353" t="s">
        <v>205</v>
      </c>
      <c r="AD353" t="s">
        <v>207</v>
      </c>
      <c r="AE353" t="s">
        <v>205</v>
      </c>
      <c r="AF353" t="s">
        <v>205</v>
      </c>
      <c r="AG353" t="s">
        <v>205</v>
      </c>
      <c r="AH353" t="s">
        <v>205</v>
      </c>
      <c r="AI353" t="s">
        <v>205</v>
      </c>
      <c r="AJ353" t="s">
        <v>207</v>
      </c>
      <c r="AK353" t="s">
        <v>205</v>
      </c>
      <c r="AL353" t="s">
        <v>205</v>
      </c>
      <c r="AM353" t="s">
        <v>207</v>
      </c>
      <c r="AN353" t="s">
        <v>205</v>
      </c>
      <c r="AO353" t="s">
        <v>207</v>
      </c>
      <c r="AP353" t="s">
        <v>205</v>
      </c>
      <c r="AQ353"/>
      <c r="AR353">
        <v>0</v>
      </c>
      <c r="AS353">
        <v>1</v>
      </c>
    </row>
    <row r="354" spans="1:45" ht="18.75" hidden="1" x14ac:dyDescent="0.45">
      <c r="A354" s="252">
        <v>211629</v>
      </c>
      <c r="B354" s="249" t="s">
        <v>456</v>
      </c>
      <c r="C354" t="s">
        <v>205</v>
      </c>
      <c r="D354" t="s">
        <v>207</v>
      </c>
      <c r="E354" t="s">
        <v>207</v>
      </c>
      <c r="F354" t="s">
        <v>205</v>
      </c>
      <c r="G354" t="s">
        <v>207</v>
      </c>
      <c r="H354" t="s">
        <v>207</v>
      </c>
      <c r="I354" t="s">
        <v>205</v>
      </c>
      <c r="J354" t="s">
        <v>205</v>
      </c>
      <c r="K354" t="s">
        <v>207</v>
      </c>
      <c r="L354" t="s">
        <v>207</v>
      </c>
      <c r="M354" s="250" t="s">
        <v>205</v>
      </c>
      <c r="N354" t="s">
        <v>207</v>
      </c>
      <c r="O354" t="s">
        <v>207</v>
      </c>
      <c r="P354" t="s">
        <v>207</v>
      </c>
      <c r="Q354" t="s">
        <v>207</v>
      </c>
      <c r="R354" t="s">
        <v>205</v>
      </c>
      <c r="S354" t="s">
        <v>205</v>
      </c>
      <c r="T354" t="s">
        <v>205</v>
      </c>
      <c r="U354" t="s">
        <v>207</v>
      </c>
      <c r="V354" t="s">
        <v>205</v>
      </c>
      <c r="W354" t="s">
        <v>206</v>
      </c>
      <c r="X354" s="250" t="s">
        <v>207</v>
      </c>
      <c r="Y354" t="s">
        <v>206</v>
      </c>
      <c r="Z354" t="s">
        <v>207</v>
      </c>
      <c r="AA354" t="s">
        <v>206</v>
      </c>
      <c r="AB354" t="s">
        <v>207</v>
      </c>
      <c r="AC354" t="s">
        <v>207</v>
      </c>
      <c r="AD354" t="s">
        <v>207</v>
      </c>
      <c r="AE354" t="s">
        <v>207</v>
      </c>
      <c r="AF354" t="s">
        <v>207</v>
      </c>
      <c r="AG354" t="s">
        <v>344</v>
      </c>
      <c r="AH354" t="s">
        <v>344</v>
      </c>
      <c r="AI354" t="s">
        <v>344</v>
      </c>
      <c r="AJ354" t="s">
        <v>344</v>
      </c>
      <c r="AK354" t="s">
        <v>344</v>
      </c>
      <c r="AL354" t="s">
        <v>344</v>
      </c>
      <c r="AM354" t="s">
        <v>344</v>
      </c>
      <c r="AN354" t="s">
        <v>344</v>
      </c>
      <c r="AO354" t="s">
        <v>344</v>
      </c>
      <c r="AP354" t="s">
        <v>344</v>
      </c>
      <c r="AQ354"/>
      <c r="AR354">
        <v>0</v>
      </c>
      <c r="AS354">
        <v>3</v>
      </c>
    </row>
    <row r="355" spans="1:45" ht="18.75" hidden="1" x14ac:dyDescent="0.45">
      <c r="A355" s="248">
        <v>211630</v>
      </c>
      <c r="B355" s="249" t="s">
        <v>456</v>
      </c>
      <c r="C355" t="s">
        <v>205</v>
      </c>
      <c r="D355" t="s">
        <v>205</v>
      </c>
      <c r="E355" t="s">
        <v>205</v>
      </c>
      <c r="F355" t="s">
        <v>207</v>
      </c>
      <c r="G355" t="s">
        <v>207</v>
      </c>
      <c r="H355" t="s">
        <v>205</v>
      </c>
      <c r="I355" t="s">
        <v>207</v>
      </c>
      <c r="J355" t="s">
        <v>205</v>
      </c>
      <c r="K355" t="s">
        <v>207</v>
      </c>
      <c r="L355" t="s">
        <v>205</v>
      </c>
      <c r="M355" s="250" t="s">
        <v>205</v>
      </c>
      <c r="N355" t="s">
        <v>207</v>
      </c>
      <c r="O355" t="s">
        <v>207</v>
      </c>
      <c r="P355" t="s">
        <v>205</v>
      </c>
      <c r="Q355" t="s">
        <v>207</v>
      </c>
      <c r="R355" t="s">
        <v>207</v>
      </c>
      <c r="S355" t="s">
        <v>207</v>
      </c>
      <c r="T355" t="s">
        <v>207</v>
      </c>
      <c r="U355" t="s">
        <v>207</v>
      </c>
      <c r="V355" t="s">
        <v>207</v>
      </c>
      <c r="W355" t="s">
        <v>205</v>
      </c>
      <c r="X355" s="250" t="s">
        <v>207</v>
      </c>
      <c r="Y355" t="s">
        <v>207</v>
      </c>
      <c r="Z355" t="s">
        <v>205</v>
      </c>
      <c r="AA355" t="s">
        <v>207</v>
      </c>
      <c r="AB355" t="s">
        <v>207</v>
      </c>
      <c r="AC355" t="s">
        <v>207</v>
      </c>
      <c r="AD355" t="s">
        <v>207</v>
      </c>
      <c r="AE355" t="s">
        <v>206</v>
      </c>
      <c r="AF355" t="s">
        <v>206</v>
      </c>
      <c r="AG355" t="s">
        <v>344</v>
      </c>
      <c r="AH355" t="s">
        <v>344</v>
      </c>
      <c r="AI355" t="s">
        <v>344</v>
      </c>
      <c r="AJ355" t="s">
        <v>344</v>
      </c>
      <c r="AK355" t="s">
        <v>344</v>
      </c>
      <c r="AL355" t="s">
        <v>344</v>
      </c>
      <c r="AM355" t="s">
        <v>344</v>
      </c>
      <c r="AN355" t="s">
        <v>344</v>
      </c>
      <c r="AO355" t="s">
        <v>344</v>
      </c>
      <c r="AP355" t="s">
        <v>344</v>
      </c>
      <c r="AQ355"/>
      <c r="AR355">
        <v>0</v>
      </c>
      <c r="AS355">
        <v>3</v>
      </c>
    </row>
    <row r="356" spans="1:45" ht="15" hidden="1" x14ac:dyDescent="0.25">
      <c r="A356" s="258">
        <v>211635</v>
      </c>
      <c r="B356" s="259" t="s">
        <v>456</v>
      </c>
      <c r="C356" s="260" t="s">
        <v>849</v>
      </c>
      <c r="D356" s="260" t="s">
        <v>849</v>
      </c>
      <c r="E356" s="260" t="s">
        <v>849</v>
      </c>
      <c r="F356" s="260" t="s">
        <v>849</v>
      </c>
      <c r="G356" s="260" t="s">
        <v>849</v>
      </c>
      <c r="H356" s="260" t="s">
        <v>849</v>
      </c>
      <c r="I356" s="260" t="s">
        <v>849</v>
      </c>
      <c r="J356" s="260" t="s">
        <v>849</v>
      </c>
      <c r="K356" s="260" t="s">
        <v>849</v>
      </c>
      <c r="L356" s="260" t="s">
        <v>849</v>
      </c>
      <c r="M356" s="260" t="s">
        <v>849</v>
      </c>
      <c r="N356" s="260" t="s">
        <v>849</v>
      </c>
      <c r="O356" s="260" t="s">
        <v>849</v>
      </c>
      <c r="P356" s="260" t="s">
        <v>849</v>
      </c>
      <c r="Q356" s="260" t="s">
        <v>849</v>
      </c>
      <c r="R356" s="260" t="s">
        <v>849</v>
      </c>
      <c r="S356" s="260" t="s">
        <v>849</v>
      </c>
      <c r="T356" s="260" t="s">
        <v>849</v>
      </c>
      <c r="U356" s="260" t="s">
        <v>849</v>
      </c>
      <c r="V356" s="260" t="s">
        <v>849</v>
      </c>
      <c r="W356" s="260" t="s">
        <v>849</v>
      </c>
      <c r="X356" s="260" t="s">
        <v>849</v>
      </c>
      <c r="Y356" s="260" t="s">
        <v>849</v>
      </c>
      <c r="Z356" s="260" t="s">
        <v>849</v>
      </c>
      <c r="AA356" s="260" t="s">
        <v>849</v>
      </c>
      <c r="AB356" s="260" t="s">
        <v>849</v>
      </c>
      <c r="AC356" s="260" t="s">
        <v>849</v>
      </c>
      <c r="AD356" s="260" t="s">
        <v>849</v>
      </c>
      <c r="AE356" s="260" t="s">
        <v>849</v>
      </c>
      <c r="AF356" s="260" t="s">
        <v>849</v>
      </c>
      <c r="AG356" s="260" t="s">
        <v>344</v>
      </c>
      <c r="AH356" s="260" t="s">
        <v>344</v>
      </c>
      <c r="AI356" s="260" t="s">
        <v>344</v>
      </c>
      <c r="AJ356" s="260" t="s">
        <v>344</v>
      </c>
      <c r="AK356" s="260" t="s">
        <v>344</v>
      </c>
      <c r="AL356" s="260" t="s">
        <v>344</v>
      </c>
      <c r="AM356" s="260" t="s">
        <v>344</v>
      </c>
      <c r="AN356" s="260" t="s">
        <v>344</v>
      </c>
      <c r="AO356" s="260" t="s">
        <v>344</v>
      </c>
      <c r="AP356" s="260" t="s">
        <v>344</v>
      </c>
      <c r="AQ356" s="260"/>
      <c r="AR356" t="e">
        <v>#N/A</v>
      </c>
      <c r="AS356" t="s">
        <v>2181</v>
      </c>
    </row>
    <row r="357" spans="1:45" ht="15" hidden="1" x14ac:dyDescent="0.25">
      <c r="A357" s="258">
        <v>211639</v>
      </c>
      <c r="B357" s="259" t="s">
        <v>456</v>
      </c>
      <c r="C357" s="260" t="s">
        <v>205</v>
      </c>
      <c r="D357" s="260" t="s">
        <v>205</v>
      </c>
      <c r="E357" s="260" t="s">
        <v>205</v>
      </c>
      <c r="F357" s="260" t="s">
        <v>205</v>
      </c>
      <c r="G357" s="260" t="s">
        <v>205</v>
      </c>
      <c r="H357" s="260" t="s">
        <v>207</v>
      </c>
      <c r="I357" s="260" t="s">
        <v>205</v>
      </c>
      <c r="J357" s="260" t="s">
        <v>207</v>
      </c>
      <c r="K357" s="260" t="s">
        <v>205</v>
      </c>
      <c r="L357" s="260" t="s">
        <v>207</v>
      </c>
      <c r="M357" s="260" t="s">
        <v>205</v>
      </c>
      <c r="N357" s="260" t="s">
        <v>207</v>
      </c>
      <c r="O357" s="260" t="s">
        <v>207</v>
      </c>
      <c r="P357" s="260" t="s">
        <v>205</v>
      </c>
      <c r="Q357" s="260" t="s">
        <v>205</v>
      </c>
      <c r="R357" s="260" t="s">
        <v>207</v>
      </c>
      <c r="S357" s="260" t="s">
        <v>205</v>
      </c>
      <c r="T357" s="260" t="s">
        <v>207</v>
      </c>
      <c r="U357" s="260" t="s">
        <v>207</v>
      </c>
      <c r="V357" s="260" t="s">
        <v>207</v>
      </c>
      <c r="W357" s="260" t="s">
        <v>206</v>
      </c>
      <c r="X357" s="260" t="s">
        <v>206</v>
      </c>
      <c r="Y357" s="260" t="s">
        <v>206</v>
      </c>
      <c r="Z357" s="260" t="s">
        <v>206</v>
      </c>
      <c r="AA357" s="260" t="s">
        <v>206</v>
      </c>
      <c r="AB357" s="260" t="s">
        <v>206</v>
      </c>
      <c r="AC357" s="260" t="s">
        <v>206</v>
      </c>
      <c r="AD357" s="260" t="s">
        <v>206</v>
      </c>
      <c r="AE357" s="260" t="s">
        <v>206</v>
      </c>
      <c r="AF357" s="260" t="s">
        <v>206</v>
      </c>
      <c r="AG357" s="260" t="s">
        <v>344</v>
      </c>
      <c r="AH357" s="260" t="s">
        <v>344</v>
      </c>
      <c r="AI357" s="260" t="s">
        <v>344</v>
      </c>
      <c r="AJ357" s="260" t="s">
        <v>344</v>
      </c>
      <c r="AK357" s="260" t="s">
        <v>344</v>
      </c>
      <c r="AL357" s="260" t="s">
        <v>344</v>
      </c>
      <c r="AM357" s="260" t="s">
        <v>344</v>
      </c>
      <c r="AN357" s="260" t="s">
        <v>344</v>
      </c>
      <c r="AO357" s="260" t="s">
        <v>344</v>
      </c>
      <c r="AP357" s="260" t="s">
        <v>344</v>
      </c>
      <c r="AQ357" s="260"/>
      <c r="AR357" t="e">
        <v>#N/A</v>
      </c>
      <c r="AS357">
        <v>1</v>
      </c>
    </row>
    <row r="358" spans="1:45" ht="18.75" x14ac:dyDescent="0.45">
      <c r="A358" s="248">
        <v>211647</v>
      </c>
      <c r="B358" s="249" t="s">
        <v>61</v>
      </c>
      <c r="C358" t="s">
        <v>205</v>
      </c>
      <c r="D358" t="s">
        <v>207</v>
      </c>
      <c r="E358" t="s">
        <v>207</v>
      </c>
      <c r="F358" t="s">
        <v>207</v>
      </c>
      <c r="G358" t="s">
        <v>205</v>
      </c>
      <c r="H358" t="s">
        <v>207</v>
      </c>
      <c r="I358" t="s">
        <v>207</v>
      </c>
      <c r="J358" t="s">
        <v>207</v>
      </c>
      <c r="K358" t="s">
        <v>207</v>
      </c>
      <c r="L358" t="s">
        <v>207</v>
      </c>
      <c r="M358" s="250" t="s">
        <v>207</v>
      </c>
      <c r="N358" t="s">
        <v>207</v>
      </c>
      <c r="O358" t="s">
        <v>207</v>
      </c>
      <c r="P358" t="s">
        <v>207</v>
      </c>
      <c r="Q358" t="s">
        <v>207</v>
      </c>
      <c r="R358" t="s">
        <v>207</v>
      </c>
      <c r="S358" t="s">
        <v>207</v>
      </c>
      <c r="T358" t="s">
        <v>207</v>
      </c>
      <c r="U358" t="s">
        <v>207</v>
      </c>
      <c r="V358" t="s">
        <v>207</v>
      </c>
      <c r="W358" t="s">
        <v>207</v>
      </c>
      <c r="X358" s="250" t="s">
        <v>207</v>
      </c>
      <c r="Y358" t="s">
        <v>205</v>
      </c>
      <c r="Z358" t="s">
        <v>205</v>
      </c>
      <c r="AA358" t="s">
        <v>207</v>
      </c>
      <c r="AB358" t="s">
        <v>207</v>
      </c>
      <c r="AC358" t="s">
        <v>207</v>
      </c>
      <c r="AD358" t="s">
        <v>205</v>
      </c>
      <c r="AE358" t="s">
        <v>205</v>
      </c>
      <c r="AF358" t="s">
        <v>207</v>
      </c>
      <c r="AG358" t="s">
        <v>207</v>
      </c>
      <c r="AH358" t="s">
        <v>207</v>
      </c>
      <c r="AI358" t="s">
        <v>207</v>
      </c>
      <c r="AJ358" t="s">
        <v>205</v>
      </c>
      <c r="AK358" t="s">
        <v>207</v>
      </c>
      <c r="AL358" t="s">
        <v>207</v>
      </c>
      <c r="AM358" t="s">
        <v>206</v>
      </c>
      <c r="AN358" t="s">
        <v>205</v>
      </c>
      <c r="AO358" t="s">
        <v>207</v>
      </c>
      <c r="AP358" t="s">
        <v>205</v>
      </c>
      <c r="AQ358"/>
      <c r="AR358">
        <v>0</v>
      </c>
      <c r="AS358">
        <v>1</v>
      </c>
    </row>
    <row r="359" spans="1:45" ht="18.75" x14ac:dyDescent="0.45">
      <c r="A359" s="248">
        <v>211655</v>
      </c>
      <c r="B359" s="249" t="s">
        <v>61</v>
      </c>
      <c r="C359" t="s">
        <v>849</v>
      </c>
      <c r="D359" t="s">
        <v>849</v>
      </c>
      <c r="E359" t="s">
        <v>849</v>
      </c>
      <c r="F359" t="s">
        <v>849</v>
      </c>
      <c r="G359" t="s">
        <v>849</v>
      </c>
      <c r="H359" t="s">
        <v>849</v>
      </c>
      <c r="I359" t="s">
        <v>849</v>
      </c>
      <c r="J359" t="s">
        <v>849</v>
      </c>
      <c r="K359" t="s">
        <v>849</v>
      </c>
      <c r="L359" t="s">
        <v>849</v>
      </c>
      <c r="M359" s="250" t="s">
        <v>849</v>
      </c>
      <c r="N359" t="s">
        <v>849</v>
      </c>
      <c r="O359" t="s">
        <v>849</v>
      </c>
      <c r="P359" t="s">
        <v>849</v>
      </c>
      <c r="Q359" t="s">
        <v>849</v>
      </c>
      <c r="R359" t="s">
        <v>849</v>
      </c>
      <c r="S359" t="s">
        <v>849</v>
      </c>
      <c r="T359" t="s">
        <v>849</v>
      </c>
      <c r="U359" t="s">
        <v>849</v>
      </c>
      <c r="V359" t="s">
        <v>849</v>
      </c>
      <c r="W359" t="s">
        <v>849</v>
      </c>
      <c r="X359" s="250" t="s">
        <v>849</v>
      </c>
      <c r="Y359" t="s">
        <v>849</v>
      </c>
      <c r="Z359" t="s">
        <v>849</v>
      </c>
      <c r="AA359" t="s">
        <v>849</v>
      </c>
      <c r="AB359" t="s">
        <v>849</v>
      </c>
      <c r="AC359" t="s">
        <v>849</v>
      </c>
      <c r="AD359" t="s">
        <v>849</v>
      </c>
      <c r="AE359" t="s">
        <v>849</v>
      </c>
      <c r="AF359" t="s">
        <v>849</v>
      </c>
      <c r="AG359" t="s">
        <v>849</v>
      </c>
      <c r="AH359" t="s">
        <v>849</v>
      </c>
      <c r="AI359" t="s">
        <v>849</v>
      </c>
      <c r="AJ359" t="s">
        <v>849</v>
      </c>
      <c r="AK359" t="s">
        <v>849</v>
      </c>
      <c r="AL359" t="s">
        <v>849</v>
      </c>
      <c r="AM359" t="s">
        <v>849</v>
      </c>
      <c r="AN359" t="s">
        <v>849</v>
      </c>
      <c r="AO359" t="s">
        <v>849</v>
      </c>
      <c r="AP359" t="s">
        <v>849</v>
      </c>
      <c r="AQ359"/>
      <c r="AR359" t="s">
        <v>1830</v>
      </c>
      <c r="AS359" t="s">
        <v>2181</v>
      </c>
    </row>
    <row r="360" spans="1:45" ht="18.75" x14ac:dyDescent="0.45">
      <c r="A360" s="248">
        <v>211656</v>
      </c>
      <c r="B360" s="249" t="s">
        <v>61</v>
      </c>
      <c r="C360" t="s">
        <v>849</v>
      </c>
      <c r="D360" t="s">
        <v>849</v>
      </c>
      <c r="E360" t="s">
        <v>849</v>
      </c>
      <c r="F360" t="s">
        <v>849</v>
      </c>
      <c r="G360" t="s">
        <v>849</v>
      </c>
      <c r="H360" t="s">
        <v>849</v>
      </c>
      <c r="I360" t="s">
        <v>849</v>
      </c>
      <c r="J360" t="s">
        <v>849</v>
      </c>
      <c r="K360" t="s">
        <v>849</v>
      </c>
      <c r="L360" t="s">
        <v>849</v>
      </c>
      <c r="M360" s="250" t="s">
        <v>849</v>
      </c>
      <c r="N360" t="s">
        <v>849</v>
      </c>
      <c r="O360" t="s">
        <v>849</v>
      </c>
      <c r="P360" t="s">
        <v>849</v>
      </c>
      <c r="Q360" t="s">
        <v>849</v>
      </c>
      <c r="R360" t="s">
        <v>849</v>
      </c>
      <c r="S360" t="s">
        <v>849</v>
      </c>
      <c r="T360" t="s">
        <v>849</v>
      </c>
      <c r="U360" t="s">
        <v>849</v>
      </c>
      <c r="V360" t="s">
        <v>849</v>
      </c>
      <c r="W360" t="s">
        <v>849</v>
      </c>
      <c r="X360" s="250" t="s">
        <v>849</v>
      </c>
      <c r="Y360" t="s">
        <v>849</v>
      </c>
      <c r="Z360" t="s">
        <v>849</v>
      </c>
      <c r="AA360" t="s">
        <v>849</v>
      </c>
      <c r="AB360" t="s">
        <v>849</v>
      </c>
      <c r="AC360" t="s">
        <v>849</v>
      </c>
      <c r="AD360" t="s">
        <v>849</v>
      </c>
      <c r="AE360" t="s">
        <v>849</v>
      </c>
      <c r="AF360" t="s">
        <v>849</v>
      </c>
      <c r="AG360" t="s">
        <v>849</v>
      </c>
      <c r="AH360" t="s">
        <v>849</v>
      </c>
      <c r="AI360" t="s">
        <v>849</v>
      </c>
      <c r="AJ360" t="s">
        <v>849</v>
      </c>
      <c r="AK360" t="s">
        <v>849</v>
      </c>
      <c r="AL360" t="s">
        <v>849</v>
      </c>
      <c r="AM360" t="s">
        <v>849</v>
      </c>
      <c r="AN360" t="s">
        <v>849</v>
      </c>
      <c r="AO360" t="s">
        <v>849</v>
      </c>
      <c r="AP360" t="s">
        <v>849</v>
      </c>
      <c r="AQ360"/>
      <c r="AR360" t="s">
        <v>2163</v>
      </c>
      <c r="AS360" t="s">
        <v>2163</v>
      </c>
    </row>
    <row r="361" spans="1:45" ht="18.75" hidden="1" x14ac:dyDescent="0.45">
      <c r="A361" s="248">
        <v>211659</v>
      </c>
      <c r="B361" s="249" t="s">
        <v>459</v>
      </c>
      <c r="C361" t="s">
        <v>849</v>
      </c>
      <c r="D361" t="s">
        <v>849</v>
      </c>
      <c r="E361" t="s">
        <v>849</v>
      </c>
      <c r="F361" t="s">
        <v>849</v>
      </c>
      <c r="G361" t="s">
        <v>849</v>
      </c>
      <c r="H361" t="s">
        <v>849</v>
      </c>
      <c r="I361" t="s">
        <v>849</v>
      </c>
      <c r="J361" t="s">
        <v>849</v>
      </c>
      <c r="K361" t="s">
        <v>849</v>
      </c>
      <c r="L361" t="s">
        <v>849</v>
      </c>
      <c r="M361" s="250" t="s">
        <v>849</v>
      </c>
      <c r="N361" t="s">
        <v>849</v>
      </c>
      <c r="O361" t="s">
        <v>849</v>
      </c>
      <c r="P361" t="s">
        <v>849</v>
      </c>
      <c r="Q361" t="s">
        <v>849</v>
      </c>
      <c r="R361" t="s">
        <v>849</v>
      </c>
      <c r="S361" t="s">
        <v>849</v>
      </c>
      <c r="T361" t="s">
        <v>849</v>
      </c>
      <c r="U361" t="s">
        <v>849</v>
      </c>
      <c r="V361" t="s">
        <v>849</v>
      </c>
      <c r="W361" t="s">
        <v>849</v>
      </c>
      <c r="X361" t="s">
        <v>849</v>
      </c>
      <c r="Y361" t="s">
        <v>849</v>
      </c>
      <c r="Z361" t="s">
        <v>849</v>
      </c>
      <c r="AA361" t="s">
        <v>849</v>
      </c>
      <c r="AB361" t="s">
        <v>344</v>
      </c>
      <c r="AC361" t="s">
        <v>344</v>
      </c>
      <c r="AD361" t="s">
        <v>344</v>
      </c>
      <c r="AE361" t="s">
        <v>344</v>
      </c>
      <c r="AF361" t="s">
        <v>344</v>
      </c>
      <c r="AG361" t="s">
        <v>344</v>
      </c>
      <c r="AH361" t="s">
        <v>344</v>
      </c>
      <c r="AI361" t="s">
        <v>344</v>
      </c>
      <c r="AJ361" t="s">
        <v>344</v>
      </c>
      <c r="AK361" t="s">
        <v>344</v>
      </c>
      <c r="AL361" t="s">
        <v>344</v>
      </c>
      <c r="AM361" t="s">
        <v>344</v>
      </c>
      <c r="AN361" t="s">
        <v>344</v>
      </c>
      <c r="AO361" t="s">
        <v>344</v>
      </c>
      <c r="AP361" t="s">
        <v>344</v>
      </c>
      <c r="AQ361"/>
      <c r="AR361">
        <v>0</v>
      </c>
      <c r="AS361" t="s">
        <v>2187</v>
      </c>
    </row>
    <row r="362" spans="1:45" ht="18.75" x14ac:dyDescent="0.45">
      <c r="A362" s="248">
        <v>211664</v>
      </c>
      <c r="B362" s="249" t="s">
        <v>61</v>
      </c>
      <c r="C362" t="s">
        <v>207</v>
      </c>
      <c r="D362" t="s">
        <v>205</v>
      </c>
      <c r="E362" t="s">
        <v>205</v>
      </c>
      <c r="F362" t="s">
        <v>207</v>
      </c>
      <c r="G362" t="s">
        <v>207</v>
      </c>
      <c r="H362" t="s">
        <v>206</v>
      </c>
      <c r="I362" t="s">
        <v>207</v>
      </c>
      <c r="J362" t="s">
        <v>205</v>
      </c>
      <c r="K362" t="s">
        <v>207</v>
      </c>
      <c r="L362" t="s">
        <v>207</v>
      </c>
      <c r="M362" s="250" t="s">
        <v>207</v>
      </c>
      <c r="N362" t="s">
        <v>207</v>
      </c>
      <c r="O362" t="s">
        <v>207</v>
      </c>
      <c r="P362" t="s">
        <v>205</v>
      </c>
      <c r="Q362" t="s">
        <v>205</v>
      </c>
      <c r="R362" t="s">
        <v>205</v>
      </c>
      <c r="S362" t="s">
        <v>205</v>
      </c>
      <c r="T362" t="s">
        <v>207</v>
      </c>
      <c r="U362" t="s">
        <v>207</v>
      </c>
      <c r="V362" t="s">
        <v>207</v>
      </c>
      <c r="W362" t="s">
        <v>205</v>
      </c>
      <c r="X362" s="250" t="s">
        <v>207</v>
      </c>
      <c r="Y362" t="s">
        <v>205</v>
      </c>
      <c r="Z362" t="s">
        <v>207</v>
      </c>
      <c r="AA362" t="s">
        <v>207</v>
      </c>
      <c r="AB362" t="s">
        <v>205</v>
      </c>
      <c r="AC362" t="s">
        <v>205</v>
      </c>
      <c r="AD362" t="s">
        <v>205</v>
      </c>
      <c r="AE362" t="s">
        <v>205</v>
      </c>
      <c r="AF362" t="s">
        <v>205</v>
      </c>
      <c r="AG362" t="s">
        <v>207</v>
      </c>
      <c r="AH362" t="s">
        <v>207</v>
      </c>
      <c r="AI362" t="s">
        <v>205</v>
      </c>
      <c r="AJ362" t="s">
        <v>207</v>
      </c>
      <c r="AK362" t="s">
        <v>205</v>
      </c>
      <c r="AL362" t="s">
        <v>207</v>
      </c>
      <c r="AM362" t="s">
        <v>207</v>
      </c>
      <c r="AN362" t="s">
        <v>207</v>
      </c>
      <c r="AO362" t="s">
        <v>207</v>
      </c>
      <c r="AP362" t="s">
        <v>206</v>
      </c>
      <c r="AQ362"/>
      <c r="AR362">
        <v>0</v>
      </c>
      <c r="AS362">
        <v>3</v>
      </c>
    </row>
    <row r="363" spans="1:45" ht="18.75" hidden="1" x14ac:dyDescent="0.45">
      <c r="A363" s="252">
        <v>211681</v>
      </c>
      <c r="B363" s="249" t="s">
        <v>456</v>
      </c>
      <c r="C363" t="s">
        <v>205</v>
      </c>
      <c r="D363" t="s">
        <v>207</v>
      </c>
      <c r="E363" t="s">
        <v>207</v>
      </c>
      <c r="F363" t="s">
        <v>205</v>
      </c>
      <c r="G363" t="s">
        <v>205</v>
      </c>
      <c r="H363" t="s">
        <v>206</v>
      </c>
      <c r="I363" t="s">
        <v>207</v>
      </c>
      <c r="J363" t="s">
        <v>205</v>
      </c>
      <c r="K363" t="s">
        <v>205</v>
      </c>
      <c r="L363" t="s">
        <v>205</v>
      </c>
      <c r="M363" s="250" t="s">
        <v>205</v>
      </c>
      <c r="N363" t="s">
        <v>205</v>
      </c>
      <c r="O363" t="s">
        <v>205</v>
      </c>
      <c r="P363" t="s">
        <v>205</v>
      </c>
      <c r="Q363" t="s">
        <v>207</v>
      </c>
      <c r="R363" t="s">
        <v>207</v>
      </c>
      <c r="S363" t="s">
        <v>207</v>
      </c>
      <c r="T363" t="s">
        <v>205</v>
      </c>
      <c r="U363" t="s">
        <v>207</v>
      </c>
      <c r="V363" t="s">
        <v>205</v>
      </c>
      <c r="W363" t="s">
        <v>205</v>
      </c>
      <c r="X363" s="250" t="s">
        <v>205</v>
      </c>
      <c r="Y363" t="s">
        <v>206</v>
      </c>
      <c r="Z363" t="s">
        <v>206</v>
      </c>
      <c r="AA363" t="s">
        <v>205</v>
      </c>
      <c r="AB363" t="s">
        <v>205</v>
      </c>
      <c r="AC363" t="s">
        <v>207</v>
      </c>
      <c r="AD363" t="s">
        <v>207</v>
      </c>
      <c r="AE363" t="s">
        <v>205</v>
      </c>
      <c r="AF363" t="s">
        <v>206</v>
      </c>
      <c r="AG363" t="s">
        <v>344</v>
      </c>
      <c r="AH363" t="s">
        <v>344</v>
      </c>
      <c r="AI363" t="s">
        <v>344</v>
      </c>
      <c r="AJ363" t="s">
        <v>344</v>
      </c>
      <c r="AK363" t="s">
        <v>344</v>
      </c>
      <c r="AL363" t="s">
        <v>344</v>
      </c>
      <c r="AM363" t="s">
        <v>344</v>
      </c>
      <c r="AN363" t="s">
        <v>344</v>
      </c>
      <c r="AO363" t="s">
        <v>344</v>
      </c>
      <c r="AP363" t="s">
        <v>344</v>
      </c>
      <c r="AQ363"/>
      <c r="AR363">
        <v>0</v>
      </c>
      <c r="AS363">
        <v>2</v>
      </c>
    </row>
    <row r="364" spans="1:45" ht="15" x14ac:dyDescent="0.25">
      <c r="A364" s="258">
        <v>211685</v>
      </c>
      <c r="B364" s="259" t="s">
        <v>61</v>
      </c>
      <c r="C364" s="260" t="s">
        <v>205</v>
      </c>
      <c r="D364" s="260" t="s">
        <v>207</v>
      </c>
      <c r="E364" s="260" t="s">
        <v>205</v>
      </c>
      <c r="F364" s="260" t="s">
        <v>205</v>
      </c>
      <c r="G364" s="260" t="s">
        <v>205</v>
      </c>
      <c r="H364" s="260" t="s">
        <v>207</v>
      </c>
      <c r="I364" s="260" t="s">
        <v>207</v>
      </c>
      <c r="J364" s="260" t="s">
        <v>207</v>
      </c>
      <c r="K364" s="260" t="s">
        <v>205</v>
      </c>
      <c r="L364" s="260" t="s">
        <v>207</v>
      </c>
      <c r="M364" s="260" t="s">
        <v>207</v>
      </c>
      <c r="N364" s="260" t="s">
        <v>207</v>
      </c>
      <c r="O364" s="260" t="s">
        <v>205</v>
      </c>
      <c r="P364" s="260" t="s">
        <v>207</v>
      </c>
      <c r="Q364" s="260" t="s">
        <v>207</v>
      </c>
      <c r="R364" s="260" t="s">
        <v>207</v>
      </c>
      <c r="S364" s="260" t="s">
        <v>207</v>
      </c>
      <c r="T364" s="260" t="s">
        <v>207</v>
      </c>
      <c r="U364" s="260" t="s">
        <v>207</v>
      </c>
      <c r="V364" s="260" t="s">
        <v>205</v>
      </c>
      <c r="W364" s="260" t="s">
        <v>205</v>
      </c>
      <c r="X364" s="260" t="s">
        <v>207</v>
      </c>
      <c r="Y364" s="260" t="s">
        <v>207</v>
      </c>
      <c r="Z364" s="260" t="s">
        <v>207</v>
      </c>
      <c r="AA364" s="260" t="s">
        <v>205</v>
      </c>
      <c r="AB364" s="260" t="s">
        <v>207</v>
      </c>
      <c r="AC364" s="260" t="s">
        <v>207</v>
      </c>
      <c r="AD364" s="260" t="s">
        <v>207</v>
      </c>
      <c r="AE364" s="260" t="s">
        <v>205</v>
      </c>
      <c r="AF364" s="260" t="s">
        <v>207</v>
      </c>
      <c r="AG364" s="260" t="s">
        <v>207</v>
      </c>
      <c r="AH364" s="260" t="s">
        <v>207</v>
      </c>
      <c r="AI364" s="260" t="s">
        <v>207</v>
      </c>
      <c r="AJ364" s="260" t="s">
        <v>205</v>
      </c>
      <c r="AK364" s="260" t="s">
        <v>207</v>
      </c>
      <c r="AL364" s="260" t="s">
        <v>207</v>
      </c>
      <c r="AM364" s="260" t="s">
        <v>206</v>
      </c>
      <c r="AN364" s="260" t="s">
        <v>207</v>
      </c>
      <c r="AO364" s="260" t="s">
        <v>207</v>
      </c>
      <c r="AP364" s="260" t="s">
        <v>207</v>
      </c>
      <c r="AQ364" s="260"/>
      <c r="AR364" t="e">
        <v>#N/A</v>
      </c>
      <c r="AS364" t="s">
        <v>2160</v>
      </c>
    </row>
    <row r="365" spans="1:45" ht="18.75" hidden="1" x14ac:dyDescent="0.45">
      <c r="A365" s="252">
        <v>211687</v>
      </c>
      <c r="B365" s="249" t="s">
        <v>456</v>
      </c>
      <c r="C365" t="s">
        <v>849</v>
      </c>
      <c r="D365" t="s">
        <v>849</v>
      </c>
      <c r="E365" t="s">
        <v>849</v>
      </c>
      <c r="F365" t="s">
        <v>849</v>
      </c>
      <c r="G365" t="s">
        <v>849</v>
      </c>
      <c r="H365" t="s">
        <v>849</v>
      </c>
      <c r="I365" t="s">
        <v>849</v>
      </c>
      <c r="J365" t="s">
        <v>849</v>
      </c>
      <c r="K365" t="s">
        <v>849</v>
      </c>
      <c r="L365" t="s">
        <v>849</v>
      </c>
      <c r="M365" s="250" t="s">
        <v>849</v>
      </c>
      <c r="N365" t="s">
        <v>849</v>
      </c>
      <c r="O365" t="s">
        <v>849</v>
      </c>
      <c r="P365" t="s">
        <v>849</v>
      </c>
      <c r="Q365" t="s">
        <v>849</v>
      </c>
      <c r="R365" t="s">
        <v>849</v>
      </c>
      <c r="S365" t="s">
        <v>849</v>
      </c>
      <c r="T365" t="s">
        <v>849</v>
      </c>
      <c r="U365" t="s">
        <v>849</v>
      </c>
      <c r="V365" t="s">
        <v>1809</v>
      </c>
      <c r="W365" t="s">
        <v>205</v>
      </c>
      <c r="X365" s="250" t="s">
        <v>205</v>
      </c>
      <c r="Y365" t="s">
        <v>849</v>
      </c>
      <c r="Z365" t="s">
        <v>849</v>
      </c>
      <c r="AA365" t="s">
        <v>205</v>
      </c>
      <c r="AB365" t="s">
        <v>205</v>
      </c>
      <c r="AC365" t="s">
        <v>205</v>
      </c>
      <c r="AD365" t="s">
        <v>849</v>
      </c>
      <c r="AE365" t="s">
        <v>205</v>
      </c>
      <c r="AF365" t="s">
        <v>849</v>
      </c>
      <c r="AG365" t="s">
        <v>344</v>
      </c>
      <c r="AH365" t="s">
        <v>344</v>
      </c>
      <c r="AI365" t="s">
        <v>344</v>
      </c>
      <c r="AJ365" t="s">
        <v>344</v>
      </c>
      <c r="AK365" t="s">
        <v>344</v>
      </c>
      <c r="AL365" t="s">
        <v>344</v>
      </c>
      <c r="AM365" t="s">
        <v>344</v>
      </c>
      <c r="AN365" t="s">
        <v>344</v>
      </c>
      <c r="AO365" t="s">
        <v>344</v>
      </c>
      <c r="AP365" t="s">
        <v>344</v>
      </c>
      <c r="AQ365"/>
      <c r="AR365">
        <v>0</v>
      </c>
      <c r="AS365">
        <v>3</v>
      </c>
    </row>
    <row r="366" spans="1:45" ht="15" hidden="1" x14ac:dyDescent="0.25">
      <c r="A366" s="258">
        <v>211688</v>
      </c>
      <c r="B366" s="259" t="s">
        <v>458</v>
      </c>
      <c r="C366" s="260" t="s">
        <v>849</v>
      </c>
      <c r="D366" s="260" t="s">
        <v>849</v>
      </c>
      <c r="E366" s="260" t="s">
        <v>849</v>
      </c>
      <c r="F366" s="260" t="s">
        <v>849</v>
      </c>
      <c r="G366" s="260" t="s">
        <v>849</v>
      </c>
      <c r="H366" s="260" t="s">
        <v>849</v>
      </c>
      <c r="I366" s="260" t="s">
        <v>849</v>
      </c>
      <c r="J366" s="260" t="s">
        <v>849</v>
      </c>
      <c r="K366" s="260" t="s">
        <v>849</v>
      </c>
      <c r="L366" s="260" t="s">
        <v>849</v>
      </c>
      <c r="M366" s="260" t="s">
        <v>849</v>
      </c>
      <c r="N366" s="260" t="s">
        <v>849</v>
      </c>
      <c r="O366" s="260" t="s">
        <v>849</v>
      </c>
      <c r="P366" s="260" t="s">
        <v>849</v>
      </c>
      <c r="Q366" s="260" t="s">
        <v>849</v>
      </c>
      <c r="R366" s="260" t="s">
        <v>849</v>
      </c>
      <c r="S366" s="260" t="s">
        <v>849</v>
      </c>
      <c r="T366" s="260" t="s">
        <v>849</v>
      </c>
      <c r="U366" s="260" t="s">
        <v>849</v>
      </c>
      <c r="V366" s="260" t="s">
        <v>849</v>
      </c>
      <c r="W366" s="260" t="s">
        <v>344</v>
      </c>
      <c r="X366" s="260" t="s">
        <v>344</v>
      </c>
      <c r="Y366" s="260" t="s">
        <v>344</v>
      </c>
      <c r="Z366" s="260" t="s">
        <v>344</v>
      </c>
      <c r="AA366" s="260" t="s">
        <v>344</v>
      </c>
      <c r="AB366" s="260" t="s">
        <v>344</v>
      </c>
      <c r="AC366" s="260" t="s">
        <v>344</v>
      </c>
      <c r="AD366" s="260" t="s">
        <v>344</v>
      </c>
      <c r="AE366" s="260" t="s">
        <v>344</v>
      </c>
      <c r="AF366" s="260" t="s">
        <v>344</v>
      </c>
      <c r="AG366" s="260" t="s">
        <v>344</v>
      </c>
      <c r="AH366" s="260" t="s">
        <v>344</v>
      </c>
      <c r="AI366" s="260" t="s">
        <v>344</v>
      </c>
      <c r="AJ366" s="260" t="s">
        <v>344</v>
      </c>
      <c r="AK366" s="260" t="s">
        <v>344</v>
      </c>
      <c r="AL366" s="260" t="s">
        <v>344</v>
      </c>
      <c r="AM366" s="260" t="s">
        <v>344</v>
      </c>
      <c r="AN366" s="260" t="s">
        <v>344</v>
      </c>
      <c r="AO366" s="260" t="s">
        <v>344</v>
      </c>
      <c r="AP366" s="260" t="s">
        <v>344</v>
      </c>
      <c r="AQ366" s="260"/>
      <c r="AR366" t="e">
        <v>#N/A</v>
      </c>
      <c r="AS366" t="s">
        <v>2181</v>
      </c>
    </row>
    <row r="367" spans="1:45" ht="18.75" hidden="1" x14ac:dyDescent="0.45">
      <c r="A367" s="248">
        <v>211690</v>
      </c>
      <c r="B367" s="249" t="s">
        <v>609</v>
      </c>
      <c r="C367" t="s">
        <v>849</v>
      </c>
      <c r="D367" t="s">
        <v>849</v>
      </c>
      <c r="E367" t="s">
        <v>849</v>
      </c>
      <c r="F367" t="s">
        <v>849</v>
      </c>
      <c r="G367" t="s">
        <v>849</v>
      </c>
      <c r="H367" t="s">
        <v>849</v>
      </c>
      <c r="I367" t="s">
        <v>849</v>
      </c>
      <c r="J367" t="s">
        <v>849</v>
      </c>
      <c r="K367" t="s">
        <v>849</v>
      </c>
      <c r="L367" t="s">
        <v>849</v>
      </c>
      <c r="M367" s="250" t="s">
        <v>849</v>
      </c>
      <c r="N367" t="s">
        <v>849</v>
      </c>
      <c r="O367" t="s">
        <v>849</v>
      </c>
      <c r="P367" t="s">
        <v>849</v>
      </c>
      <c r="Q367" t="s">
        <v>849</v>
      </c>
      <c r="R367" t="s">
        <v>849</v>
      </c>
      <c r="S367" t="s">
        <v>849</v>
      </c>
      <c r="T367" t="s">
        <v>849</v>
      </c>
      <c r="U367" t="s">
        <v>849</v>
      </c>
      <c r="V367" t="s">
        <v>849</v>
      </c>
      <c r="W367" t="s">
        <v>849</v>
      </c>
      <c r="X367" s="250" t="s">
        <v>849</v>
      </c>
      <c r="Y367" t="s">
        <v>849</v>
      </c>
      <c r="Z367" t="s">
        <v>849</v>
      </c>
      <c r="AA367" t="s">
        <v>849</v>
      </c>
      <c r="AB367" t="s">
        <v>849</v>
      </c>
      <c r="AC367" t="s">
        <v>849</v>
      </c>
      <c r="AD367" t="s">
        <v>849</v>
      </c>
      <c r="AE367" t="s">
        <v>849</v>
      </c>
      <c r="AF367" t="s">
        <v>849</v>
      </c>
      <c r="AG367" t="s">
        <v>849</v>
      </c>
      <c r="AH367" t="s">
        <v>849</v>
      </c>
      <c r="AI367" t="s">
        <v>849</v>
      </c>
      <c r="AJ367" t="s">
        <v>849</v>
      </c>
      <c r="AK367" t="s">
        <v>849</v>
      </c>
      <c r="AL367" t="s">
        <v>849</v>
      </c>
      <c r="AM367" t="s">
        <v>849</v>
      </c>
      <c r="AN367" t="s">
        <v>849</v>
      </c>
      <c r="AO367" t="s">
        <v>849</v>
      </c>
      <c r="AP367" t="s">
        <v>849</v>
      </c>
      <c r="AQ367"/>
      <c r="AR367" t="s">
        <v>2160</v>
      </c>
      <c r="AS367" t="s">
        <v>2160</v>
      </c>
    </row>
    <row r="368" spans="1:45" ht="15" x14ac:dyDescent="0.25">
      <c r="A368" s="258">
        <v>211691</v>
      </c>
      <c r="B368" s="259" t="s">
        <v>61</v>
      </c>
      <c r="C368" s="260" t="s">
        <v>205</v>
      </c>
      <c r="D368" s="260" t="s">
        <v>207</v>
      </c>
      <c r="E368" s="260" t="s">
        <v>205</v>
      </c>
      <c r="F368" s="260" t="s">
        <v>205</v>
      </c>
      <c r="G368" s="260" t="s">
        <v>207</v>
      </c>
      <c r="H368" s="260" t="s">
        <v>205</v>
      </c>
      <c r="I368" s="260" t="s">
        <v>205</v>
      </c>
      <c r="J368" s="260" t="s">
        <v>205</v>
      </c>
      <c r="K368" s="260" t="s">
        <v>207</v>
      </c>
      <c r="L368" s="260" t="s">
        <v>205</v>
      </c>
      <c r="M368" s="260" t="s">
        <v>205</v>
      </c>
      <c r="N368" s="260" t="s">
        <v>205</v>
      </c>
      <c r="O368" s="260" t="s">
        <v>205</v>
      </c>
      <c r="P368" s="260" t="s">
        <v>207</v>
      </c>
      <c r="Q368" s="260" t="s">
        <v>207</v>
      </c>
      <c r="R368" s="260" t="s">
        <v>207</v>
      </c>
      <c r="S368" s="260" t="s">
        <v>205</v>
      </c>
      <c r="T368" s="260" t="s">
        <v>207</v>
      </c>
      <c r="U368" s="260" t="s">
        <v>205</v>
      </c>
      <c r="V368" s="260" t="s">
        <v>205</v>
      </c>
      <c r="W368" s="260" t="s">
        <v>205</v>
      </c>
      <c r="X368" s="260" t="s">
        <v>207</v>
      </c>
      <c r="Y368" s="260" t="s">
        <v>205</v>
      </c>
      <c r="Z368" s="260" t="s">
        <v>207</v>
      </c>
      <c r="AA368" s="260" t="s">
        <v>205</v>
      </c>
      <c r="AB368" s="260" t="s">
        <v>205</v>
      </c>
      <c r="AC368" s="260" t="s">
        <v>207</v>
      </c>
      <c r="AD368" s="260" t="s">
        <v>205</v>
      </c>
      <c r="AE368" s="260" t="s">
        <v>207</v>
      </c>
      <c r="AF368" s="260" t="s">
        <v>207</v>
      </c>
      <c r="AG368" s="260" t="s">
        <v>207</v>
      </c>
      <c r="AH368" s="260" t="s">
        <v>205</v>
      </c>
      <c r="AI368" s="260" t="s">
        <v>207</v>
      </c>
      <c r="AJ368" s="260" t="s">
        <v>205</v>
      </c>
      <c r="AK368" s="260" t="s">
        <v>207</v>
      </c>
      <c r="AL368" s="260" t="s">
        <v>207</v>
      </c>
      <c r="AM368" s="260" t="s">
        <v>207</v>
      </c>
      <c r="AN368" s="260" t="s">
        <v>207</v>
      </c>
      <c r="AO368" s="260" t="s">
        <v>207</v>
      </c>
      <c r="AP368" s="260" t="s">
        <v>207</v>
      </c>
      <c r="AQ368" s="260"/>
      <c r="AR368" t="e">
        <v>#N/A</v>
      </c>
      <c r="AS368">
        <v>0</v>
      </c>
    </row>
    <row r="369" spans="1:45" ht="15" hidden="1" x14ac:dyDescent="0.25">
      <c r="A369" s="258">
        <v>211692</v>
      </c>
      <c r="B369" s="259" t="s">
        <v>456</v>
      </c>
      <c r="C369" s="260" t="s">
        <v>849</v>
      </c>
      <c r="D369" s="260" t="s">
        <v>849</v>
      </c>
      <c r="E369" s="260" t="s">
        <v>849</v>
      </c>
      <c r="F369" s="260" t="s">
        <v>849</v>
      </c>
      <c r="G369" s="260" t="s">
        <v>849</v>
      </c>
      <c r="H369" s="260" t="s">
        <v>849</v>
      </c>
      <c r="I369" s="260" t="s">
        <v>849</v>
      </c>
      <c r="J369" s="260" t="s">
        <v>849</v>
      </c>
      <c r="K369" s="260" t="s">
        <v>849</v>
      </c>
      <c r="L369" s="260" t="s">
        <v>849</v>
      </c>
      <c r="M369" s="260" t="s">
        <v>849</v>
      </c>
      <c r="N369" s="260" t="s">
        <v>849</v>
      </c>
      <c r="O369" s="260" t="s">
        <v>849</v>
      </c>
      <c r="P369" s="260" t="s">
        <v>849</v>
      </c>
      <c r="Q369" s="260" t="s">
        <v>849</v>
      </c>
      <c r="R369" s="260" t="s">
        <v>849</v>
      </c>
      <c r="S369" s="260" t="s">
        <v>849</v>
      </c>
      <c r="T369" s="260" t="s">
        <v>849</v>
      </c>
      <c r="U369" s="260" t="s">
        <v>849</v>
      </c>
      <c r="V369" s="260" t="s">
        <v>849</v>
      </c>
      <c r="W369" s="260" t="s">
        <v>849</v>
      </c>
      <c r="X369" s="260" t="s">
        <v>849</v>
      </c>
      <c r="Y369" s="260" t="s">
        <v>849</v>
      </c>
      <c r="Z369" s="260" t="s">
        <v>849</v>
      </c>
      <c r="AA369" s="260" t="s">
        <v>849</v>
      </c>
      <c r="AB369" s="260" t="s">
        <v>849</v>
      </c>
      <c r="AC369" s="260" t="s">
        <v>849</v>
      </c>
      <c r="AD369" s="260" t="s">
        <v>849</v>
      </c>
      <c r="AE369" s="260" t="s">
        <v>849</v>
      </c>
      <c r="AF369" s="260" t="s">
        <v>849</v>
      </c>
      <c r="AG369" s="260" t="s">
        <v>344</v>
      </c>
      <c r="AH369" s="260" t="s">
        <v>344</v>
      </c>
      <c r="AI369" s="260" t="s">
        <v>344</v>
      </c>
      <c r="AJ369" s="260" t="s">
        <v>344</v>
      </c>
      <c r="AK369" s="260" t="s">
        <v>344</v>
      </c>
      <c r="AL369" s="260" t="s">
        <v>344</v>
      </c>
      <c r="AM369" s="260" t="s">
        <v>344</v>
      </c>
      <c r="AN369" s="260" t="s">
        <v>344</v>
      </c>
      <c r="AO369" s="260" t="s">
        <v>344</v>
      </c>
      <c r="AP369" s="260" t="s">
        <v>344</v>
      </c>
      <c r="AQ369" s="260"/>
      <c r="AR369" t="e">
        <v>#N/A</v>
      </c>
      <c r="AS369" t="s">
        <v>2181</v>
      </c>
    </row>
    <row r="370" spans="1:45" ht="21.75" x14ac:dyDescent="0.5">
      <c r="A370" s="253">
        <v>211694</v>
      </c>
      <c r="B370" s="249" t="s">
        <v>61</v>
      </c>
      <c r="C370" t="s">
        <v>207</v>
      </c>
      <c r="D370" t="s">
        <v>207</v>
      </c>
      <c r="E370" t="s">
        <v>207</v>
      </c>
      <c r="F370" t="s">
        <v>207</v>
      </c>
      <c r="G370" t="s">
        <v>207</v>
      </c>
      <c r="H370" t="s">
        <v>205</v>
      </c>
      <c r="I370" t="s">
        <v>207</v>
      </c>
      <c r="J370" t="s">
        <v>207</v>
      </c>
      <c r="K370" t="s">
        <v>207</v>
      </c>
      <c r="L370" t="s">
        <v>207</v>
      </c>
      <c r="M370" s="250" t="s">
        <v>207</v>
      </c>
      <c r="N370" t="s">
        <v>207</v>
      </c>
      <c r="O370" t="s">
        <v>207</v>
      </c>
      <c r="P370" t="s">
        <v>205</v>
      </c>
      <c r="Q370" t="s">
        <v>207</v>
      </c>
      <c r="R370" t="s">
        <v>207</v>
      </c>
      <c r="S370" t="s">
        <v>207</v>
      </c>
      <c r="T370" t="s">
        <v>207</v>
      </c>
      <c r="U370" t="s">
        <v>207</v>
      </c>
      <c r="V370" t="s">
        <v>207</v>
      </c>
      <c r="W370" t="s">
        <v>207</v>
      </c>
      <c r="X370" s="250" t="s">
        <v>207</v>
      </c>
      <c r="Y370" t="s">
        <v>205</v>
      </c>
      <c r="Z370" t="s">
        <v>205</v>
      </c>
      <c r="AA370" t="s">
        <v>205</v>
      </c>
      <c r="AB370" t="s">
        <v>207</v>
      </c>
      <c r="AC370" t="s">
        <v>207</v>
      </c>
      <c r="AD370" t="s">
        <v>207</v>
      </c>
      <c r="AE370" t="s">
        <v>205</v>
      </c>
      <c r="AF370" t="s">
        <v>205</v>
      </c>
      <c r="AG370" t="s">
        <v>207</v>
      </c>
      <c r="AH370" t="s">
        <v>207</v>
      </c>
      <c r="AI370" t="s">
        <v>205</v>
      </c>
      <c r="AJ370" t="s">
        <v>207</v>
      </c>
      <c r="AK370" t="s">
        <v>207</v>
      </c>
      <c r="AL370" t="s">
        <v>205</v>
      </c>
      <c r="AM370" t="s">
        <v>206</v>
      </c>
      <c r="AN370" t="s">
        <v>206</v>
      </c>
      <c r="AO370" t="s">
        <v>206</v>
      </c>
      <c r="AP370" t="s">
        <v>206</v>
      </c>
      <c r="AQ370"/>
      <c r="AR370">
        <v>0</v>
      </c>
      <c r="AS370">
        <v>2</v>
      </c>
    </row>
    <row r="371" spans="1:45" ht="18.75" x14ac:dyDescent="0.45">
      <c r="A371" s="252">
        <v>211695</v>
      </c>
      <c r="B371" s="249" t="s">
        <v>61</v>
      </c>
      <c r="C371" t="s">
        <v>205</v>
      </c>
      <c r="D371" t="s">
        <v>207</v>
      </c>
      <c r="E371" t="s">
        <v>207</v>
      </c>
      <c r="F371" t="s">
        <v>207</v>
      </c>
      <c r="G371" t="s">
        <v>207</v>
      </c>
      <c r="H371" t="s">
        <v>205</v>
      </c>
      <c r="I371" t="s">
        <v>207</v>
      </c>
      <c r="J371" t="s">
        <v>205</v>
      </c>
      <c r="K371" t="s">
        <v>207</v>
      </c>
      <c r="L371" t="s">
        <v>207</v>
      </c>
      <c r="M371" s="250" t="s">
        <v>205</v>
      </c>
      <c r="N371" t="s">
        <v>205</v>
      </c>
      <c r="O371" t="s">
        <v>207</v>
      </c>
      <c r="P371" t="s">
        <v>207</v>
      </c>
      <c r="Q371" t="s">
        <v>207</v>
      </c>
      <c r="R371" t="s">
        <v>207</v>
      </c>
      <c r="S371" t="s">
        <v>205</v>
      </c>
      <c r="T371" t="s">
        <v>207</v>
      </c>
      <c r="U371" t="s">
        <v>207</v>
      </c>
      <c r="V371" t="s">
        <v>207</v>
      </c>
      <c r="W371" t="s">
        <v>205</v>
      </c>
      <c r="X371" s="250" t="s">
        <v>207</v>
      </c>
      <c r="Y371" t="s">
        <v>205</v>
      </c>
      <c r="Z371" t="s">
        <v>205</v>
      </c>
      <c r="AA371" t="s">
        <v>205</v>
      </c>
      <c r="AB371" t="s">
        <v>205</v>
      </c>
      <c r="AC371" t="s">
        <v>207</v>
      </c>
      <c r="AD371" t="s">
        <v>205</v>
      </c>
      <c r="AE371" t="s">
        <v>206</v>
      </c>
      <c r="AF371" t="s">
        <v>207</v>
      </c>
      <c r="AG371" t="s">
        <v>207</v>
      </c>
      <c r="AH371" t="s">
        <v>207</v>
      </c>
      <c r="AI371" t="s">
        <v>206</v>
      </c>
      <c r="AJ371" t="s">
        <v>207</v>
      </c>
      <c r="AK371" t="s">
        <v>206</v>
      </c>
      <c r="AL371" t="s">
        <v>207</v>
      </c>
      <c r="AM371" t="s">
        <v>205</v>
      </c>
      <c r="AN371" t="s">
        <v>206</v>
      </c>
      <c r="AO371" t="s">
        <v>205</v>
      </c>
      <c r="AP371" t="s">
        <v>207</v>
      </c>
      <c r="AQ371"/>
      <c r="AR371">
        <v>0</v>
      </c>
      <c r="AS371">
        <v>3</v>
      </c>
    </row>
    <row r="372" spans="1:45" ht="18.75" x14ac:dyDescent="0.45">
      <c r="A372" s="252">
        <v>211696</v>
      </c>
      <c r="B372" s="249" t="s">
        <v>61</v>
      </c>
      <c r="C372" t="s">
        <v>849</v>
      </c>
      <c r="D372" t="s">
        <v>849</v>
      </c>
      <c r="E372" t="s">
        <v>849</v>
      </c>
      <c r="F372" t="s">
        <v>849</v>
      </c>
      <c r="G372" t="s">
        <v>849</v>
      </c>
      <c r="H372" t="s">
        <v>849</v>
      </c>
      <c r="I372" t="s">
        <v>849</v>
      </c>
      <c r="J372" t="s">
        <v>849</v>
      </c>
      <c r="K372" t="s">
        <v>849</v>
      </c>
      <c r="L372" t="s">
        <v>849</v>
      </c>
      <c r="M372" s="250" t="s">
        <v>849</v>
      </c>
      <c r="N372" t="s">
        <v>849</v>
      </c>
      <c r="O372" t="s">
        <v>849</v>
      </c>
      <c r="P372" t="s">
        <v>849</v>
      </c>
      <c r="Q372" t="s">
        <v>849</v>
      </c>
      <c r="R372" t="s">
        <v>849</v>
      </c>
      <c r="S372" t="s">
        <v>849</v>
      </c>
      <c r="T372" t="s">
        <v>849</v>
      </c>
      <c r="U372" t="s">
        <v>849</v>
      </c>
      <c r="V372" t="s">
        <v>849</v>
      </c>
      <c r="W372" t="s">
        <v>849</v>
      </c>
      <c r="X372" s="250" t="s">
        <v>849</v>
      </c>
      <c r="Y372" t="s">
        <v>849</v>
      </c>
      <c r="Z372" t="s">
        <v>849</v>
      </c>
      <c r="AA372" t="s">
        <v>849</v>
      </c>
      <c r="AB372" t="s">
        <v>849</v>
      </c>
      <c r="AC372" t="s">
        <v>849</v>
      </c>
      <c r="AD372" t="s">
        <v>849</v>
      </c>
      <c r="AE372" t="s">
        <v>849</v>
      </c>
      <c r="AF372" t="s">
        <v>849</v>
      </c>
      <c r="AG372" t="s">
        <v>849</v>
      </c>
      <c r="AH372" t="s">
        <v>849</v>
      </c>
      <c r="AI372" t="s">
        <v>849</v>
      </c>
      <c r="AJ372" t="s">
        <v>849</v>
      </c>
      <c r="AK372" t="s">
        <v>849</v>
      </c>
      <c r="AL372" t="s">
        <v>849</v>
      </c>
      <c r="AM372" t="s">
        <v>849</v>
      </c>
      <c r="AN372" t="s">
        <v>849</v>
      </c>
      <c r="AO372" t="s">
        <v>849</v>
      </c>
      <c r="AP372" t="s">
        <v>849</v>
      </c>
      <c r="AQ372"/>
      <c r="AR372" t="s">
        <v>1830</v>
      </c>
      <c r="AS372" t="s">
        <v>2181</v>
      </c>
    </row>
    <row r="373" spans="1:45" ht="15" hidden="1" x14ac:dyDescent="0.25">
      <c r="A373" s="258">
        <v>211698</v>
      </c>
      <c r="B373" s="259" t="s">
        <v>458</v>
      </c>
      <c r="C373" s="260" t="s">
        <v>205</v>
      </c>
      <c r="D373" s="260" t="s">
        <v>205</v>
      </c>
      <c r="E373" s="260" t="s">
        <v>205</v>
      </c>
      <c r="F373" s="260" t="s">
        <v>205</v>
      </c>
      <c r="G373" s="260" t="s">
        <v>207</v>
      </c>
      <c r="H373" s="260" t="s">
        <v>205</v>
      </c>
      <c r="I373" s="260" t="s">
        <v>207</v>
      </c>
      <c r="J373" s="260" t="s">
        <v>205</v>
      </c>
      <c r="K373" s="260" t="s">
        <v>205</v>
      </c>
      <c r="L373" s="260" t="s">
        <v>207</v>
      </c>
      <c r="M373" s="260" t="s">
        <v>207</v>
      </c>
      <c r="N373" s="260" t="s">
        <v>206</v>
      </c>
      <c r="O373" s="260" t="s">
        <v>207</v>
      </c>
      <c r="P373" s="260" t="s">
        <v>207</v>
      </c>
      <c r="Q373" s="260" t="s">
        <v>207</v>
      </c>
      <c r="R373" s="260" t="s">
        <v>206</v>
      </c>
      <c r="S373" s="260" t="s">
        <v>206</v>
      </c>
      <c r="T373" s="260" t="s">
        <v>206</v>
      </c>
      <c r="U373" s="260" t="s">
        <v>207</v>
      </c>
      <c r="V373" s="260" t="s">
        <v>206</v>
      </c>
      <c r="W373" s="260" t="s">
        <v>344</v>
      </c>
      <c r="X373" s="260" t="s">
        <v>344</v>
      </c>
      <c r="Y373" s="260" t="s">
        <v>344</v>
      </c>
      <c r="Z373" s="260" t="s">
        <v>344</v>
      </c>
      <c r="AA373" s="260" t="s">
        <v>344</v>
      </c>
      <c r="AB373" s="260" t="s">
        <v>344</v>
      </c>
      <c r="AC373" s="260" t="s">
        <v>344</v>
      </c>
      <c r="AD373" s="260" t="s">
        <v>344</v>
      </c>
      <c r="AE373" s="260" t="s">
        <v>344</v>
      </c>
      <c r="AF373" s="260" t="s">
        <v>344</v>
      </c>
      <c r="AG373" s="260" t="s">
        <v>344</v>
      </c>
      <c r="AH373" s="260" t="s">
        <v>344</v>
      </c>
      <c r="AI373" s="260" t="s">
        <v>344</v>
      </c>
      <c r="AJ373" s="260" t="s">
        <v>344</v>
      </c>
      <c r="AK373" s="260" t="s">
        <v>344</v>
      </c>
      <c r="AL373" s="260" t="s">
        <v>344</v>
      </c>
      <c r="AM373" s="260" t="s">
        <v>344</v>
      </c>
      <c r="AN373" s="260" t="s">
        <v>344</v>
      </c>
      <c r="AO373" s="260" t="s">
        <v>344</v>
      </c>
      <c r="AP373" s="260" t="s">
        <v>344</v>
      </c>
      <c r="AQ373" s="260"/>
      <c r="AR373" t="e">
        <v>#N/A</v>
      </c>
      <c r="AS373">
        <v>3</v>
      </c>
    </row>
    <row r="374" spans="1:45" ht="18.75" hidden="1" x14ac:dyDescent="0.45">
      <c r="A374" s="248">
        <v>211708</v>
      </c>
      <c r="B374" s="249" t="s">
        <v>458</v>
      </c>
      <c r="C374" t="s">
        <v>849</v>
      </c>
      <c r="D374" t="s">
        <v>849</v>
      </c>
      <c r="E374" t="s">
        <v>849</v>
      </c>
      <c r="F374" t="s">
        <v>849</v>
      </c>
      <c r="G374" t="s">
        <v>849</v>
      </c>
      <c r="H374" t="s">
        <v>849</v>
      </c>
      <c r="I374" t="s">
        <v>849</v>
      </c>
      <c r="J374" t="s">
        <v>849</v>
      </c>
      <c r="K374" t="s">
        <v>849</v>
      </c>
      <c r="L374" t="s">
        <v>849</v>
      </c>
      <c r="M374" s="250" t="s">
        <v>849</v>
      </c>
      <c r="N374" t="s">
        <v>849</v>
      </c>
      <c r="O374" t="s">
        <v>849</v>
      </c>
      <c r="P374" t="s">
        <v>849</v>
      </c>
      <c r="Q374" t="s">
        <v>849</v>
      </c>
      <c r="R374" t="s">
        <v>849</v>
      </c>
      <c r="S374" t="s">
        <v>849</v>
      </c>
      <c r="T374" t="s">
        <v>849</v>
      </c>
      <c r="U374" t="s">
        <v>849</v>
      </c>
      <c r="V374" t="s">
        <v>849</v>
      </c>
      <c r="W374" t="s">
        <v>344</v>
      </c>
      <c r="X374" s="250" t="s">
        <v>344</v>
      </c>
      <c r="Y374" t="s">
        <v>344</v>
      </c>
      <c r="Z374" t="s">
        <v>344</v>
      </c>
      <c r="AA374" t="s">
        <v>344</v>
      </c>
      <c r="AB374" t="s">
        <v>344</v>
      </c>
      <c r="AC374" t="s">
        <v>344</v>
      </c>
      <c r="AD374" t="s">
        <v>344</v>
      </c>
      <c r="AE374" t="s">
        <v>344</v>
      </c>
      <c r="AF374" t="s">
        <v>344</v>
      </c>
      <c r="AG374" t="s">
        <v>344</v>
      </c>
      <c r="AH374" t="s">
        <v>344</v>
      </c>
      <c r="AI374" t="s">
        <v>344</v>
      </c>
      <c r="AJ374" t="s">
        <v>344</v>
      </c>
      <c r="AK374" t="s">
        <v>344</v>
      </c>
      <c r="AL374" t="s">
        <v>344</v>
      </c>
      <c r="AM374" t="s">
        <v>344</v>
      </c>
      <c r="AN374" t="s">
        <v>344</v>
      </c>
      <c r="AO374" t="s">
        <v>344</v>
      </c>
      <c r="AP374" t="s">
        <v>344</v>
      </c>
      <c r="AQ374"/>
      <c r="AR374" t="s">
        <v>2164</v>
      </c>
      <c r="AS374" t="s">
        <v>2164</v>
      </c>
    </row>
    <row r="375" spans="1:45" ht="18.75" hidden="1" x14ac:dyDescent="0.45">
      <c r="A375" s="248">
        <v>211710</v>
      </c>
      <c r="B375" s="249" t="s">
        <v>458</v>
      </c>
      <c r="C375" t="s">
        <v>205</v>
      </c>
      <c r="D375" t="s">
        <v>205</v>
      </c>
      <c r="E375" t="s">
        <v>205</v>
      </c>
      <c r="F375" t="s">
        <v>205</v>
      </c>
      <c r="G375" t="s">
        <v>206</v>
      </c>
      <c r="H375" t="s">
        <v>206</v>
      </c>
      <c r="I375" t="s">
        <v>205</v>
      </c>
      <c r="J375" t="s">
        <v>205</v>
      </c>
      <c r="K375" t="s">
        <v>207</v>
      </c>
      <c r="L375" t="s">
        <v>207</v>
      </c>
      <c r="M375" s="250" t="s">
        <v>206</v>
      </c>
      <c r="N375" t="s">
        <v>207</v>
      </c>
      <c r="O375" t="s">
        <v>207</v>
      </c>
      <c r="P375" t="s">
        <v>206</v>
      </c>
      <c r="Q375" t="s">
        <v>206</v>
      </c>
      <c r="R375" t="s">
        <v>206</v>
      </c>
      <c r="S375" t="s">
        <v>206</v>
      </c>
      <c r="T375" t="s">
        <v>206</v>
      </c>
      <c r="U375" t="s">
        <v>206</v>
      </c>
      <c r="V375" t="s">
        <v>206</v>
      </c>
      <c r="W375" t="s">
        <v>344</v>
      </c>
      <c r="X375" s="250" t="s">
        <v>344</v>
      </c>
      <c r="Y375" t="s">
        <v>344</v>
      </c>
      <c r="Z375" t="s">
        <v>344</v>
      </c>
      <c r="AA375" t="s">
        <v>344</v>
      </c>
      <c r="AB375" t="s">
        <v>344</v>
      </c>
      <c r="AC375" t="s">
        <v>344</v>
      </c>
      <c r="AD375" t="s">
        <v>344</v>
      </c>
      <c r="AE375" t="s">
        <v>344</v>
      </c>
      <c r="AF375" t="s">
        <v>344</v>
      </c>
      <c r="AG375" t="s">
        <v>344</v>
      </c>
      <c r="AH375" t="s">
        <v>344</v>
      </c>
      <c r="AI375" t="s">
        <v>344</v>
      </c>
      <c r="AJ375" t="s">
        <v>344</v>
      </c>
      <c r="AK375" t="s">
        <v>344</v>
      </c>
      <c r="AL375" t="s">
        <v>344</v>
      </c>
      <c r="AM375" t="s">
        <v>344</v>
      </c>
      <c r="AN375" t="s">
        <v>344</v>
      </c>
      <c r="AO375" t="s">
        <v>344</v>
      </c>
      <c r="AP375" t="s">
        <v>344</v>
      </c>
      <c r="AQ375"/>
      <c r="AR375">
        <v>0</v>
      </c>
      <c r="AS375">
        <v>5</v>
      </c>
    </row>
    <row r="376" spans="1:45" ht="18.75" hidden="1" x14ac:dyDescent="0.45">
      <c r="A376" s="248">
        <v>211713</v>
      </c>
      <c r="B376" s="249" t="s">
        <v>458</v>
      </c>
      <c r="C376" t="s">
        <v>849</v>
      </c>
      <c r="D376" t="s">
        <v>849</v>
      </c>
      <c r="E376" t="s">
        <v>849</v>
      </c>
      <c r="F376" t="s">
        <v>849</v>
      </c>
      <c r="G376" t="s">
        <v>849</v>
      </c>
      <c r="H376" t="s">
        <v>849</v>
      </c>
      <c r="I376" t="s">
        <v>849</v>
      </c>
      <c r="J376" t="s">
        <v>849</v>
      </c>
      <c r="K376" t="s">
        <v>849</v>
      </c>
      <c r="L376" t="s">
        <v>849</v>
      </c>
      <c r="M376" s="250" t="s">
        <v>849</v>
      </c>
      <c r="N376" t="s">
        <v>849</v>
      </c>
      <c r="O376" t="s">
        <v>849</v>
      </c>
      <c r="P376" t="s">
        <v>849</v>
      </c>
      <c r="Q376" t="s">
        <v>849</v>
      </c>
      <c r="R376" t="s">
        <v>849</v>
      </c>
      <c r="S376" t="s">
        <v>849</v>
      </c>
      <c r="T376" t="s">
        <v>849</v>
      </c>
      <c r="U376" t="s">
        <v>849</v>
      </c>
      <c r="V376" t="s">
        <v>849</v>
      </c>
      <c r="W376"/>
      <c r="X376" s="250"/>
      <c r="Y376"/>
      <c r="Z376"/>
      <c r="AA376"/>
      <c r="AB376"/>
      <c r="AC376"/>
      <c r="AD376"/>
      <c r="AE376"/>
      <c r="AF376"/>
      <c r="AG376"/>
      <c r="AH376"/>
      <c r="AI376"/>
      <c r="AJ376"/>
      <c r="AK376"/>
      <c r="AL376"/>
      <c r="AM376"/>
      <c r="AN376"/>
      <c r="AO376"/>
      <c r="AP376"/>
      <c r="AQ376"/>
      <c r="AR376" t="s">
        <v>1830</v>
      </c>
      <c r="AS376" t="s">
        <v>2181</v>
      </c>
    </row>
    <row r="377" spans="1:45" ht="18.75" hidden="1" x14ac:dyDescent="0.45">
      <c r="A377" s="248">
        <v>211716</v>
      </c>
      <c r="B377" s="249" t="e">
        <v>#N/A</v>
      </c>
      <c r="C377" t="s">
        <v>205</v>
      </c>
      <c r="D377" t="s">
        <v>205</v>
      </c>
      <c r="E377" t="s">
        <v>205</v>
      </c>
      <c r="F377" t="s">
        <v>205</v>
      </c>
      <c r="G377" t="s">
        <v>205</v>
      </c>
      <c r="H377" t="s">
        <v>205</v>
      </c>
      <c r="I377" t="s">
        <v>207</v>
      </c>
      <c r="J377" t="s">
        <v>205</v>
      </c>
      <c r="K377" t="s">
        <v>205</v>
      </c>
      <c r="L377" t="s">
        <v>205</v>
      </c>
      <c r="M377" s="250" t="s">
        <v>205</v>
      </c>
      <c r="N377" t="s">
        <v>205</v>
      </c>
      <c r="O377" t="s">
        <v>205</v>
      </c>
      <c r="P377" t="s">
        <v>205</v>
      </c>
      <c r="Q377" t="s">
        <v>205</v>
      </c>
      <c r="R377" t="s">
        <v>205</v>
      </c>
      <c r="S377" t="s">
        <v>205</v>
      </c>
      <c r="T377" t="s">
        <v>207</v>
      </c>
      <c r="U377" t="s">
        <v>207</v>
      </c>
      <c r="V377" t="s">
        <v>205</v>
      </c>
      <c r="W377" t="s">
        <v>205</v>
      </c>
      <c r="X377" s="250" t="s">
        <v>205</v>
      </c>
      <c r="Y377" t="s">
        <v>205</v>
      </c>
      <c r="Z377" t="s">
        <v>207</v>
      </c>
      <c r="AA377" t="s">
        <v>205</v>
      </c>
      <c r="AB377" t="s">
        <v>205</v>
      </c>
      <c r="AC377" t="s">
        <v>207</v>
      </c>
      <c r="AD377" t="s">
        <v>205</v>
      </c>
      <c r="AE377" t="s">
        <v>205</v>
      </c>
      <c r="AF377" t="s">
        <v>205</v>
      </c>
      <c r="AG377" t="s">
        <v>344</v>
      </c>
      <c r="AH377" t="s">
        <v>344</v>
      </c>
      <c r="AI377" t="s">
        <v>344</v>
      </c>
      <c r="AJ377" t="s">
        <v>344</v>
      </c>
      <c r="AK377" t="s">
        <v>344</v>
      </c>
      <c r="AL377" t="s">
        <v>344</v>
      </c>
      <c r="AM377" t="s">
        <v>344</v>
      </c>
      <c r="AN377" t="s">
        <v>344</v>
      </c>
      <c r="AO377" t="s">
        <v>344</v>
      </c>
      <c r="AP377" t="s">
        <v>344</v>
      </c>
      <c r="AQ377"/>
      <c r="AR377" t="e">
        <v>#N/A</v>
      </c>
      <c r="AS377" t="e">
        <v>#N/A</v>
      </c>
    </row>
    <row r="378" spans="1:45" ht="15" hidden="1" x14ac:dyDescent="0.25">
      <c r="A378" s="258">
        <v>211722</v>
      </c>
      <c r="B378" s="259" t="s">
        <v>458</v>
      </c>
      <c r="C378" s="260" t="s">
        <v>207</v>
      </c>
      <c r="D378" s="260" t="s">
        <v>207</v>
      </c>
      <c r="E378" s="260" t="s">
        <v>207</v>
      </c>
      <c r="F378" s="260" t="s">
        <v>206</v>
      </c>
      <c r="G378" s="260" t="s">
        <v>206</v>
      </c>
      <c r="H378" s="260" t="s">
        <v>206</v>
      </c>
      <c r="I378" s="260" t="s">
        <v>205</v>
      </c>
      <c r="J378" s="260" t="s">
        <v>205</v>
      </c>
      <c r="K378" s="260" t="s">
        <v>207</v>
      </c>
      <c r="L378" s="260" t="s">
        <v>205</v>
      </c>
      <c r="M378" s="260" t="s">
        <v>207</v>
      </c>
      <c r="N378" s="260" t="s">
        <v>207</v>
      </c>
      <c r="O378" s="260" t="s">
        <v>207</v>
      </c>
      <c r="P378" s="260" t="s">
        <v>207</v>
      </c>
      <c r="Q378" s="260" t="s">
        <v>206</v>
      </c>
      <c r="R378" s="260" t="s">
        <v>206</v>
      </c>
      <c r="S378" s="260" t="s">
        <v>206</v>
      </c>
      <c r="T378" s="260" t="s">
        <v>206</v>
      </c>
      <c r="U378" s="260" t="s">
        <v>206</v>
      </c>
      <c r="V378" s="260" t="s">
        <v>206</v>
      </c>
      <c r="W378" s="260" t="s">
        <v>344</v>
      </c>
      <c r="X378" s="260" t="s">
        <v>344</v>
      </c>
      <c r="Y378" s="260" t="s">
        <v>344</v>
      </c>
      <c r="Z378" s="260" t="s">
        <v>344</v>
      </c>
      <c r="AA378" s="260" t="s">
        <v>344</v>
      </c>
      <c r="AB378" s="260" t="s">
        <v>344</v>
      </c>
      <c r="AC378" s="260" t="s">
        <v>344</v>
      </c>
      <c r="AD378" s="260" t="s">
        <v>344</v>
      </c>
      <c r="AE378" s="260" t="s">
        <v>344</v>
      </c>
      <c r="AF378" s="260" t="s">
        <v>344</v>
      </c>
      <c r="AG378" s="260" t="s">
        <v>344</v>
      </c>
      <c r="AH378" s="260" t="s">
        <v>344</v>
      </c>
      <c r="AI378" s="260" t="s">
        <v>344</v>
      </c>
      <c r="AJ378" s="260" t="s">
        <v>344</v>
      </c>
      <c r="AK378" s="260" t="s">
        <v>344</v>
      </c>
      <c r="AL378" s="260" t="s">
        <v>344</v>
      </c>
      <c r="AM378" s="260" t="s">
        <v>344</v>
      </c>
      <c r="AN378" s="260" t="s">
        <v>344</v>
      </c>
      <c r="AO378" s="260" t="s">
        <v>344</v>
      </c>
      <c r="AP378" s="260" t="s">
        <v>344</v>
      </c>
      <c r="AQ378" s="260"/>
      <c r="AR378" t="e">
        <v>#N/A</v>
      </c>
      <c r="AS378">
        <v>1</v>
      </c>
    </row>
    <row r="379" spans="1:45" ht="18.75" hidden="1" x14ac:dyDescent="0.45">
      <c r="A379" s="252">
        <v>211725</v>
      </c>
      <c r="B379" s="249" t="s">
        <v>456</v>
      </c>
      <c r="C379">
        <v>0</v>
      </c>
      <c r="D379">
        <v>0</v>
      </c>
      <c r="E379">
        <v>0</v>
      </c>
      <c r="F379">
        <v>0</v>
      </c>
      <c r="G379">
        <v>0</v>
      </c>
      <c r="H379">
        <v>0</v>
      </c>
      <c r="I379">
        <v>0</v>
      </c>
      <c r="J379">
        <v>0</v>
      </c>
      <c r="K379">
        <v>0</v>
      </c>
      <c r="L379">
        <v>0</v>
      </c>
      <c r="M379" s="250">
        <v>0</v>
      </c>
      <c r="N379">
        <v>0</v>
      </c>
      <c r="O379">
        <v>0</v>
      </c>
      <c r="P379">
        <v>0</v>
      </c>
      <c r="Q379">
        <v>0</v>
      </c>
      <c r="R379">
        <v>0</v>
      </c>
      <c r="S379">
        <v>0</v>
      </c>
      <c r="T379">
        <v>0</v>
      </c>
      <c r="U379">
        <v>0</v>
      </c>
      <c r="V379">
        <v>0</v>
      </c>
      <c r="W379">
        <v>0</v>
      </c>
      <c r="X379" s="250">
        <v>0</v>
      </c>
      <c r="Y379">
        <v>0</v>
      </c>
      <c r="Z379">
        <v>0</v>
      </c>
      <c r="AA379">
        <v>0</v>
      </c>
      <c r="AB379">
        <v>0</v>
      </c>
      <c r="AC379">
        <v>0</v>
      </c>
      <c r="AD379">
        <v>0</v>
      </c>
      <c r="AE379">
        <v>0</v>
      </c>
      <c r="AF379">
        <v>0</v>
      </c>
      <c r="AG379">
        <v>0</v>
      </c>
      <c r="AH379">
        <v>0</v>
      </c>
      <c r="AI379">
        <v>0</v>
      </c>
      <c r="AJ379">
        <v>0</v>
      </c>
      <c r="AK379">
        <v>0</v>
      </c>
      <c r="AL379">
        <v>0</v>
      </c>
      <c r="AM379">
        <v>0</v>
      </c>
      <c r="AN379">
        <v>0</v>
      </c>
      <c r="AO379">
        <v>0</v>
      </c>
      <c r="AP379">
        <v>0</v>
      </c>
      <c r="AQ379"/>
      <c r="AR379">
        <v>0</v>
      </c>
      <c r="AS379">
        <v>1</v>
      </c>
    </row>
    <row r="380" spans="1:45" ht="18.75" hidden="1" x14ac:dyDescent="0.45">
      <c r="A380" s="248">
        <v>211726</v>
      </c>
      <c r="B380" s="249" t="s">
        <v>458</v>
      </c>
      <c r="C380" t="s">
        <v>205</v>
      </c>
      <c r="D380" t="s">
        <v>205</v>
      </c>
      <c r="E380" t="s">
        <v>205</v>
      </c>
      <c r="F380" t="s">
        <v>205</v>
      </c>
      <c r="G380" t="s">
        <v>205</v>
      </c>
      <c r="H380" t="s">
        <v>207</v>
      </c>
      <c r="I380" t="s">
        <v>205</v>
      </c>
      <c r="J380" t="s">
        <v>205</v>
      </c>
      <c r="K380" t="s">
        <v>205</v>
      </c>
      <c r="L380" t="s">
        <v>205</v>
      </c>
      <c r="M380" s="250" t="s">
        <v>207</v>
      </c>
      <c r="N380" t="s">
        <v>207</v>
      </c>
      <c r="O380" t="s">
        <v>205</v>
      </c>
      <c r="P380" t="s">
        <v>207</v>
      </c>
      <c r="Q380" t="s">
        <v>207</v>
      </c>
      <c r="R380" t="s">
        <v>206</v>
      </c>
      <c r="S380" t="s">
        <v>206</v>
      </c>
      <c r="T380" t="s">
        <v>207</v>
      </c>
      <c r="U380" t="s">
        <v>207</v>
      </c>
      <c r="V380" t="s">
        <v>207</v>
      </c>
      <c r="W380" t="s">
        <v>344</v>
      </c>
      <c r="X380" s="250" t="s">
        <v>344</v>
      </c>
      <c r="Y380" t="s">
        <v>344</v>
      </c>
      <c r="Z380" t="s">
        <v>344</v>
      </c>
      <c r="AA380" t="s">
        <v>344</v>
      </c>
      <c r="AB380" t="s">
        <v>344</v>
      </c>
      <c r="AC380" t="s">
        <v>344</v>
      </c>
      <c r="AD380" t="s">
        <v>344</v>
      </c>
      <c r="AE380" t="s">
        <v>344</v>
      </c>
      <c r="AF380" t="s">
        <v>344</v>
      </c>
      <c r="AG380" t="s">
        <v>344</v>
      </c>
      <c r="AH380" t="s">
        <v>344</v>
      </c>
      <c r="AI380" t="s">
        <v>344</v>
      </c>
      <c r="AJ380" t="s">
        <v>344</v>
      </c>
      <c r="AK380" t="s">
        <v>344</v>
      </c>
      <c r="AL380" t="s">
        <v>344</v>
      </c>
      <c r="AM380" t="s">
        <v>344</v>
      </c>
      <c r="AN380" t="s">
        <v>344</v>
      </c>
      <c r="AO380" t="s">
        <v>344</v>
      </c>
      <c r="AP380" t="s">
        <v>344</v>
      </c>
      <c r="AQ380"/>
      <c r="AR380">
        <v>0</v>
      </c>
      <c r="AS380">
        <v>3</v>
      </c>
    </row>
    <row r="381" spans="1:45" ht="15" x14ac:dyDescent="0.25">
      <c r="A381" s="258">
        <v>211728</v>
      </c>
      <c r="B381" s="259" t="s">
        <v>61</v>
      </c>
      <c r="C381" s="260" t="s">
        <v>205</v>
      </c>
      <c r="D381" s="260" t="s">
        <v>207</v>
      </c>
      <c r="E381" s="260" t="s">
        <v>207</v>
      </c>
      <c r="F381" s="260" t="s">
        <v>207</v>
      </c>
      <c r="G381" s="260" t="s">
        <v>205</v>
      </c>
      <c r="H381" s="260" t="s">
        <v>207</v>
      </c>
      <c r="I381" s="260" t="s">
        <v>207</v>
      </c>
      <c r="J381" s="260" t="s">
        <v>207</v>
      </c>
      <c r="K381" s="260" t="s">
        <v>207</v>
      </c>
      <c r="L381" s="260" t="s">
        <v>207</v>
      </c>
      <c r="M381" s="260" t="s">
        <v>207</v>
      </c>
      <c r="N381" s="260" t="s">
        <v>207</v>
      </c>
      <c r="O381" s="260" t="s">
        <v>205</v>
      </c>
      <c r="P381" s="260" t="s">
        <v>207</v>
      </c>
      <c r="Q381" s="260" t="s">
        <v>207</v>
      </c>
      <c r="R381" s="260" t="s">
        <v>205</v>
      </c>
      <c r="S381" s="260" t="s">
        <v>205</v>
      </c>
      <c r="T381" s="260" t="s">
        <v>207</v>
      </c>
      <c r="U381" s="260" t="s">
        <v>207</v>
      </c>
      <c r="V381" s="260" t="s">
        <v>207</v>
      </c>
      <c r="W381" s="260" t="s">
        <v>205</v>
      </c>
      <c r="X381" s="260" t="s">
        <v>205</v>
      </c>
      <c r="Y381" s="260" t="s">
        <v>205</v>
      </c>
      <c r="Z381" s="260" t="s">
        <v>205</v>
      </c>
      <c r="AA381" s="260" t="s">
        <v>205</v>
      </c>
      <c r="AB381" s="260" t="s">
        <v>205</v>
      </c>
      <c r="AC381" s="260" t="s">
        <v>207</v>
      </c>
      <c r="AD381" s="260" t="s">
        <v>207</v>
      </c>
      <c r="AE381" s="260" t="s">
        <v>207</v>
      </c>
      <c r="AF381" s="260" t="s">
        <v>207</v>
      </c>
      <c r="AG381" s="260" t="s">
        <v>207</v>
      </c>
      <c r="AH381" s="260" t="s">
        <v>207</v>
      </c>
      <c r="AI381" s="260" t="s">
        <v>207</v>
      </c>
      <c r="AJ381" s="260" t="s">
        <v>207</v>
      </c>
      <c r="AK381" s="260" t="s">
        <v>207</v>
      </c>
      <c r="AL381" s="260" t="s">
        <v>206</v>
      </c>
      <c r="AM381" s="260" t="s">
        <v>206</v>
      </c>
      <c r="AN381" s="260" t="s">
        <v>207</v>
      </c>
      <c r="AO381" s="260" t="s">
        <v>206</v>
      </c>
      <c r="AP381" s="260" t="s">
        <v>207</v>
      </c>
      <c r="AQ381" s="260"/>
      <c r="AR381" t="e">
        <v>#N/A</v>
      </c>
      <c r="AS381">
        <v>3</v>
      </c>
    </row>
    <row r="382" spans="1:45" ht="18.75" x14ac:dyDescent="0.45">
      <c r="A382" s="248">
        <v>211737</v>
      </c>
      <c r="B382" s="249" t="s">
        <v>61</v>
      </c>
      <c r="C382" t="s">
        <v>207</v>
      </c>
      <c r="D382" t="s">
        <v>207</v>
      </c>
      <c r="E382" t="s">
        <v>205</v>
      </c>
      <c r="F382" t="s">
        <v>205</v>
      </c>
      <c r="G382" t="s">
        <v>205</v>
      </c>
      <c r="H382" t="s">
        <v>207</v>
      </c>
      <c r="I382" t="s">
        <v>207</v>
      </c>
      <c r="J382" t="s">
        <v>207</v>
      </c>
      <c r="K382" t="s">
        <v>207</v>
      </c>
      <c r="L382" t="s">
        <v>206</v>
      </c>
      <c r="M382" s="250" t="s">
        <v>207</v>
      </c>
      <c r="N382" t="s">
        <v>207</v>
      </c>
      <c r="O382" t="s">
        <v>205</v>
      </c>
      <c r="P382" t="s">
        <v>207</v>
      </c>
      <c r="Q382" t="s">
        <v>205</v>
      </c>
      <c r="R382" t="s">
        <v>207</v>
      </c>
      <c r="S382" t="s">
        <v>207</v>
      </c>
      <c r="T382" t="s">
        <v>207</v>
      </c>
      <c r="U382" t="s">
        <v>207</v>
      </c>
      <c r="V382" t="s">
        <v>205</v>
      </c>
      <c r="W382" t="s">
        <v>205</v>
      </c>
      <c r="X382" s="250" t="s">
        <v>207</v>
      </c>
      <c r="Y382" t="s">
        <v>205</v>
      </c>
      <c r="Z382" t="s">
        <v>207</v>
      </c>
      <c r="AA382" t="s">
        <v>205</v>
      </c>
      <c r="AB382" t="s">
        <v>207</v>
      </c>
      <c r="AC382" t="s">
        <v>207</v>
      </c>
      <c r="AD382" t="s">
        <v>207</v>
      </c>
      <c r="AE382" t="s">
        <v>205</v>
      </c>
      <c r="AF382" t="s">
        <v>207</v>
      </c>
      <c r="AG382" t="s">
        <v>205</v>
      </c>
      <c r="AH382" t="s">
        <v>207</v>
      </c>
      <c r="AI382" t="s">
        <v>207</v>
      </c>
      <c r="AJ382" t="s">
        <v>205</v>
      </c>
      <c r="AK382" t="s">
        <v>205</v>
      </c>
      <c r="AL382" t="s">
        <v>205</v>
      </c>
      <c r="AM382" t="s">
        <v>207</v>
      </c>
      <c r="AN382" t="s">
        <v>205</v>
      </c>
      <c r="AO382" t="s">
        <v>207</v>
      </c>
      <c r="AP382" t="s">
        <v>207</v>
      </c>
      <c r="AQ382"/>
      <c r="AR382">
        <v>0</v>
      </c>
      <c r="AS382">
        <v>1</v>
      </c>
    </row>
    <row r="383" spans="1:45" ht="18.75" hidden="1" x14ac:dyDescent="0.45">
      <c r="A383" s="248">
        <v>211739</v>
      </c>
      <c r="B383" s="249" t="s">
        <v>456</v>
      </c>
      <c r="C383" t="s">
        <v>205</v>
      </c>
      <c r="D383" t="s">
        <v>207</v>
      </c>
      <c r="E383" t="s">
        <v>207</v>
      </c>
      <c r="F383" t="s">
        <v>207</v>
      </c>
      <c r="G383" t="s">
        <v>206</v>
      </c>
      <c r="H383" t="s">
        <v>207</v>
      </c>
      <c r="I383" t="s">
        <v>205</v>
      </c>
      <c r="J383" t="s">
        <v>205</v>
      </c>
      <c r="K383" t="s">
        <v>205</v>
      </c>
      <c r="L383" t="s">
        <v>207</v>
      </c>
      <c r="M383" s="250" t="s">
        <v>205</v>
      </c>
      <c r="N383" t="s">
        <v>205</v>
      </c>
      <c r="O383" t="s">
        <v>207</v>
      </c>
      <c r="P383" t="s">
        <v>205</v>
      </c>
      <c r="Q383" t="s">
        <v>207</v>
      </c>
      <c r="R383" t="s">
        <v>206</v>
      </c>
      <c r="S383" t="s">
        <v>205</v>
      </c>
      <c r="T383" t="s">
        <v>207</v>
      </c>
      <c r="U383" t="s">
        <v>207</v>
      </c>
      <c r="V383" t="s">
        <v>207</v>
      </c>
      <c r="W383" t="s">
        <v>205</v>
      </c>
      <c r="X383" s="250" t="s">
        <v>205</v>
      </c>
      <c r="Y383" t="s">
        <v>205</v>
      </c>
      <c r="Z383" t="s">
        <v>205</v>
      </c>
      <c r="AA383" t="s">
        <v>205</v>
      </c>
      <c r="AB383" t="s">
        <v>205</v>
      </c>
      <c r="AC383" t="s">
        <v>207</v>
      </c>
      <c r="AD383" t="s">
        <v>206</v>
      </c>
      <c r="AE383" t="s">
        <v>206</v>
      </c>
      <c r="AF383" t="s">
        <v>206</v>
      </c>
      <c r="AG383" t="s">
        <v>344</v>
      </c>
      <c r="AH383" t="s">
        <v>344</v>
      </c>
      <c r="AI383" t="s">
        <v>344</v>
      </c>
      <c r="AJ383" t="s">
        <v>344</v>
      </c>
      <c r="AK383" t="s">
        <v>344</v>
      </c>
      <c r="AL383" t="s">
        <v>344</v>
      </c>
      <c r="AM383" t="s">
        <v>344</v>
      </c>
      <c r="AN383" t="s">
        <v>344</v>
      </c>
      <c r="AO383" t="s">
        <v>344</v>
      </c>
      <c r="AP383" t="s">
        <v>344</v>
      </c>
      <c r="AQ383"/>
      <c r="AR383">
        <v>0</v>
      </c>
      <c r="AS383">
        <v>1</v>
      </c>
    </row>
    <row r="384" spans="1:45" ht="18.75" x14ac:dyDescent="0.45">
      <c r="A384" s="252">
        <v>211743</v>
      </c>
      <c r="B384" s="249" t="s">
        <v>61</v>
      </c>
      <c r="C384" t="s">
        <v>849</v>
      </c>
      <c r="D384" t="s">
        <v>849</v>
      </c>
      <c r="E384" t="s">
        <v>849</v>
      </c>
      <c r="F384" t="s">
        <v>849</v>
      </c>
      <c r="G384" t="s">
        <v>849</v>
      </c>
      <c r="H384" t="s">
        <v>849</v>
      </c>
      <c r="I384" t="s">
        <v>849</v>
      </c>
      <c r="J384" t="s">
        <v>849</v>
      </c>
      <c r="K384" t="s">
        <v>849</v>
      </c>
      <c r="L384" t="s">
        <v>849</v>
      </c>
      <c r="M384" s="250" t="s">
        <v>849</v>
      </c>
      <c r="N384" t="s">
        <v>849</v>
      </c>
      <c r="O384" t="s">
        <v>849</v>
      </c>
      <c r="P384" t="s">
        <v>849</v>
      </c>
      <c r="Q384" t="s">
        <v>849</v>
      </c>
      <c r="R384" t="s">
        <v>849</v>
      </c>
      <c r="S384" t="s">
        <v>849</v>
      </c>
      <c r="T384" t="s">
        <v>849</v>
      </c>
      <c r="U384" t="s">
        <v>849</v>
      </c>
      <c r="V384" t="s">
        <v>849</v>
      </c>
      <c r="W384" t="s">
        <v>849</v>
      </c>
      <c r="X384" s="250" t="s">
        <v>849</v>
      </c>
      <c r="Y384" t="s">
        <v>849</v>
      </c>
      <c r="Z384" t="s">
        <v>849</v>
      </c>
      <c r="AA384" t="s">
        <v>849</v>
      </c>
      <c r="AB384" t="s">
        <v>849</v>
      </c>
      <c r="AC384" t="s">
        <v>849</v>
      </c>
      <c r="AD384" t="s">
        <v>849</v>
      </c>
      <c r="AE384" t="s">
        <v>849</v>
      </c>
      <c r="AF384" t="s">
        <v>849</v>
      </c>
      <c r="AG384" t="s">
        <v>849</v>
      </c>
      <c r="AH384" t="s">
        <v>849</v>
      </c>
      <c r="AI384" t="s">
        <v>849</v>
      </c>
      <c r="AJ384" t="s">
        <v>849</v>
      </c>
      <c r="AK384" t="s">
        <v>849</v>
      </c>
      <c r="AL384" t="s">
        <v>849</v>
      </c>
      <c r="AM384" t="s">
        <v>849</v>
      </c>
      <c r="AN384" t="s">
        <v>849</v>
      </c>
      <c r="AO384" t="s">
        <v>849</v>
      </c>
      <c r="AP384" t="s">
        <v>849</v>
      </c>
      <c r="AQ384"/>
      <c r="AR384" t="s">
        <v>1830</v>
      </c>
      <c r="AS384" t="s">
        <v>2181</v>
      </c>
    </row>
    <row r="385" spans="1:45" ht="15" hidden="1" x14ac:dyDescent="0.25">
      <c r="A385" s="258">
        <v>211757</v>
      </c>
      <c r="B385" s="259" t="s">
        <v>456</v>
      </c>
      <c r="C385" s="260" t="s">
        <v>205</v>
      </c>
      <c r="D385" s="260" t="s">
        <v>207</v>
      </c>
      <c r="E385" s="260" t="s">
        <v>205</v>
      </c>
      <c r="F385" s="260" t="s">
        <v>207</v>
      </c>
      <c r="G385" s="260" t="s">
        <v>205</v>
      </c>
      <c r="H385" s="260" t="s">
        <v>207</v>
      </c>
      <c r="I385" s="260" t="s">
        <v>205</v>
      </c>
      <c r="J385" s="260" t="s">
        <v>205</v>
      </c>
      <c r="K385" s="260" t="s">
        <v>205</v>
      </c>
      <c r="L385" s="260" t="s">
        <v>207</v>
      </c>
      <c r="M385" s="260" t="s">
        <v>205</v>
      </c>
      <c r="N385" s="260" t="s">
        <v>205</v>
      </c>
      <c r="O385" s="260" t="s">
        <v>207</v>
      </c>
      <c r="P385" s="260" t="s">
        <v>205</v>
      </c>
      <c r="Q385" s="260" t="s">
        <v>205</v>
      </c>
      <c r="R385" s="260" t="s">
        <v>207</v>
      </c>
      <c r="S385" s="260" t="s">
        <v>205</v>
      </c>
      <c r="T385" s="260" t="s">
        <v>207</v>
      </c>
      <c r="U385" s="260" t="s">
        <v>207</v>
      </c>
      <c r="V385" s="260" t="s">
        <v>205</v>
      </c>
      <c r="W385" s="260" t="s">
        <v>207</v>
      </c>
      <c r="X385" s="260" t="s">
        <v>207</v>
      </c>
      <c r="Y385" s="260" t="s">
        <v>207</v>
      </c>
      <c r="Z385" s="260" t="s">
        <v>207</v>
      </c>
      <c r="AA385" s="260" t="s">
        <v>207</v>
      </c>
      <c r="AB385" s="260" t="s">
        <v>206</v>
      </c>
      <c r="AC385" s="260" t="s">
        <v>206</v>
      </c>
      <c r="AD385" s="260" t="s">
        <v>206</v>
      </c>
      <c r="AE385" s="260" t="s">
        <v>206</v>
      </c>
      <c r="AF385" s="260" t="s">
        <v>206</v>
      </c>
      <c r="AG385" s="260" t="s">
        <v>344</v>
      </c>
      <c r="AH385" s="260" t="s">
        <v>344</v>
      </c>
      <c r="AI385" s="260" t="s">
        <v>344</v>
      </c>
      <c r="AJ385" s="260" t="s">
        <v>344</v>
      </c>
      <c r="AK385" s="260" t="s">
        <v>344</v>
      </c>
      <c r="AL385" s="260" t="s">
        <v>344</v>
      </c>
      <c r="AM385" s="260" t="s">
        <v>344</v>
      </c>
      <c r="AN385" s="260" t="s">
        <v>344</v>
      </c>
      <c r="AO385" s="260" t="s">
        <v>344</v>
      </c>
      <c r="AP385" s="260" t="s">
        <v>344</v>
      </c>
      <c r="AQ385" s="260"/>
      <c r="AR385" t="e">
        <v>#N/A</v>
      </c>
      <c r="AS385">
        <v>2</v>
      </c>
    </row>
    <row r="386" spans="1:45" ht="18.75" x14ac:dyDescent="0.45">
      <c r="A386" s="248">
        <v>211758</v>
      </c>
      <c r="B386" s="249" t="s">
        <v>61</v>
      </c>
      <c r="C386" t="s">
        <v>205</v>
      </c>
      <c r="D386" t="s">
        <v>205</v>
      </c>
      <c r="E386" t="s">
        <v>207</v>
      </c>
      <c r="F386" t="s">
        <v>205</v>
      </c>
      <c r="G386" t="s">
        <v>205</v>
      </c>
      <c r="H386" t="s">
        <v>207</v>
      </c>
      <c r="I386" t="s">
        <v>207</v>
      </c>
      <c r="J386" t="s">
        <v>205</v>
      </c>
      <c r="K386" t="s">
        <v>205</v>
      </c>
      <c r="L386" t="s">
        <v>205</v>
      </c>
      <c r="M386" s="250" t="s">
        <v>205</v>
      </c>
      <c r="N386" t="s">
        <v>207</v>
      </c>
      <c r="O386" t="s">
        <v>205</v>
      </c>
      <c r="P386" t="s">
        <v>205</v>
      </c>
      <c r="Q386" t="s">
        <v>205</v>
      </c>
      <c r="R386" t="s">
        <v>207</v>
      </c>
      <c r="S386" t="s">
        <v>207</v>
      </c>
      <c r="T386" t="s">
        <v>207</v>
      </c>
      <c r="U386" t="s">
        <v>207</v>
      </c>
      <c r="V386" t="s">
        <v>205</v>
      </c>
      <c r="W386" t="s">
        <v>205</v>
      </c>
      <c r="X386" s="250" t="s">
        <v>205</v>
      </c>
      <c r="Y386" t="s">
        <v>205</v>
      </c>
      <c r="Z386" t="s">
        <v>205</v>
      </c>
      <c r="AA386" t="s">
        <v>205</v>
      </c>
      <c r="AB386" t="s">
        <v>205</v>
      </c>
      <c r="AC386" t="s">
        <v>207</v>
      </c>
      <c r="AD386" t="s">
        <v>207</v>
      </c>
      <c r="AE386" t="s">
        <v>207</v>
      </c>
      <c r="AF386" t="s">
        <v>207</v>
      </c>
      <c r="AG386" t="s">
        <v>207</v>
      </c>
      <c r="AH386" t="s">
        <v>207</v>
      </c>
      <c r="AI386" t="s">
        <v>205</v>
      </c>
      <c r="AJ386" t="s">
        <v>205</v>
      </c>
      <c r="AK386" t="s">
        <v>207</v>
      </c>
      <c r="AL386" t="s">
        <v>206</v>
      </c>
      <c r="AM386" t="s">
        <v>206</v>
      </c>
      <c r="AN386" t="s">
        <v>206</v>
      </c>
      <c r="AO386" t="s">
        <v>206</v>
      </c>
      <c r="AP386" t="s">
        <v>207</v>
      </c>
      <c r="AQ386"/>
      <c r="AR386">
        <v>0</v>
      </c>
      <c r="AS386">
        <v>4</v>
      </c>
    </row>
    <row r="387" spans="1:45" ht="15" hidden="1" x14ac:dyDescent="0.25">
      <c r="A387" s="258">
        <v>211761</v>
      </c>
      <c r="B387" s="259" t="s">
        <v>456</v>
      </c>
      <c r="C387" s="260" t="s">
        <v>849</v>
      </c>
      <c r="D387" s="260" t="s">
        <v>849</v>
      </c>
      <c r="E387" s="260" t="s">
        <v>849</v>
      </c>
      <c r="F387" s="260" t="s">
        <v>849</v>
      </c>
      <c r="G387" s="260" t="s">
        <v>849</v>
      </c>
      <c r="H387" s="260" t="s">
        <v>849</v>
      </c>
      <c r="I387" s="260" t="s">
        <v>849</v>
      </c>
      <c r="J387" s="260" t="s">
        <v>849</v>
      </c>
      <c r="K387" s="260" t="s">
        <v>849</v>
      </c>
      <c r="L387" s="260" t="s">
        <v>849</v>
      </c>
      <c r="M387" s="260" t="s">
        <v>849</v>
      </c>
      <c r="N387" s="260" t="s">
        <v>849</v>
      </c>
      <c r="O387" s="260" t="s">
        <v>849</v>
      </c>
      <c r="P387" s="260" t="s">
        <v>849</v>
      </c>
      <c r="Q387" s="260" t="s">
        <v>849</v>
      </c>
      <c r="R387" s="260" t="s">
        <v>849</v>
      </c>
      <c r="S387" s="260" t="s">
        <v>849</v>
      </c>
      <c r="T387" s="260" t="s">
        <v>849</v>
      </c>
      <c r="U387" s="260" t="s">
        <v>849</v>
      </c>
      <c r="V387" s="260" t="s">
        <v>849</v>
      </c>
      <c r="W387" s="260" t="s">
        <v>849</v>
      </c>
      <c r="X387" s="260" t="s">
        <v>849</v>
      </c>
      <c r="Y387" s="260" t="s">
        <v>849</v>
      </c>
      <c r="Z387" s="260" t="s">
        <v>849</v>
      </c>
      <c r="AA387" s="260" t="s">
        <v>849</v>
      </c>
      <c r="AB387" s="260" t="s">
        <v>849</v>
      </c>
      <c r="AC387" s="260" t="s">
        <v>849</v>
      </c>
      <c r="AD387" s="260" t="s">
        <v>849</v>
      </c>
      <c r="AE387" s="260" t="s">
        <v>849</v>
      </c>
      <c r="AF387" s="260" t="s">
        <v>849</v>
      </c>
      <c r="AG387" s="260" t="s">
        <v>344</v>
      </c>
      <c r="AH387" s="260" t="s">
        <v>344</v>
      </c>
      <c r="AI387" s="260" t="s">
        <v>344</v>
      </c>
      <c r="AJ387" s="260" t="s">
        <v>344</v>
      </c>
      <c r="AK387" s="260" t="s">
        <v>344</v>
      </c>
      <c r="AL387" s="260" t="s">
        <v>344</v>
      </c>
      <c r="AM387" s="260" t="s">
        <v>344</v>
      </c>
      <c r="AN387" s="260" t="s">
        <v>344</v>
      </c>
      <c r="AO387" s="260" t="s">
        <v>344</v>
      </c>
      <c r="AP387" s="260" t="s">
        <v>344</v>
      </c>
      <c r="AQ387" s="260"/>
      <c r="AR387" t="e">
        <v>#N/A</v>
      </c>
      <c r="AS387" t="s">
        <v>2164</v>
      </c>
    </row>
    <row r="388" spans="1:45" ht="18.75" x14ac:dyDescent="0.45">
      <c r="A388" s="248">
        <v>211762</v>
      </c>
      <c r="B388" s="249" t="s">
        <v>61</v>
      </c>
      <c r="C388" t="s">
        <v>205</v>
      </c>
      <c r="D388" t="s">
        <v>207</v>
      </c>
      <c r="E388" t="s">
        <v>207</v>
      </c>
      <c r="F388" t="s">
        <v>207</v>
      </c>
      <c r="G388" t="s">
        <v>205</v>
      </c>
      <c r="H388" t="s">
        <v>205</v>
      </c>
      <c r="I388" t="s">
        <v>207</v>
      </c>
      <c r="J388" t="s">
        <v>205</v>
      </c>
      <c r="K388" t="s">
        <v>205</v>
      </c>
      <c r="L388" t="s">
        <v>205</v>
      </c>
      <c r="M388" s="250" t="s">
        <v>205</v>
      </c>
      <c r="N388" t="s">
        <v>205</v>
      </c>
      <c r="O388" t="s">
        <v>207</v>
      </c>
      <c r="P388" t="s">
        <v>207</v>
      </c>
      <c r="Q388" t="s">
        <v>205</v>
      </c>
      <c r="R388" t="s">
        <v>205</v>
      </c>
      <c r="S388" t="s">
        <v>207</v>
      </c>
      <c r="T388" t="s">
        <v>207</v>
      </c>
      <c r="U388" t="s">
        <v>207</v>
      </c>
      <c r="V388" t="s">
        <v>207</v>
      </c>
      <c r="W388" t="s">
        <v>207</v>
      </c>
      <c r="X388" s="250" t="s">
        <v>207</v>
      </c>
      <c r="Y388" t="s">
        <v>207</v>
      </c>
      <c r="Z388" t="s">
        <v>207</v>
      </c>
      <c r="AA388" t="s">
        <v>207</v>
      </c>
      <c r="AB388" t="s">
        <v>207</v>
      </c>
      <c r="AC388" t="s">
        <v>207</v>
      </c>
      <c r="AD388" t="s">
        <v>207</v>
      </c>
      <c r="AE388" t="s">
        <v>207</v>
      </c>
      <c r="AF388" t="s">
        <v>207</v>
      </c>
      <c r="AG388" t="s">
        <v>207</v>
      </c>
      <c r="AH388" t="s">
        <v>205</v>
      </c>
      <c r="AI388" t="s">
        <v>205</v>
      </c>
      <c r="AJ388" t="s">
        <v>207</v>
      </c>
      <c r="AK388" t="s">
        <v>205</v>
      </c>
      <c r="AL388" t="s">
        <v>205</v>
      </c>
      <c r="AM388" t="s">
        <v>205</v>
      </c>
      <c r="AN388" t="s">
        <v>205</v>
      </c>
      <c r="AO388" t="s">
        <v>207</v>
      </c>
      <c r="AP388" t="s">
        <v>205</v>
      </c>
      <c r="AQ388"/>
      <c r="AR388">
        <v>0</v>
      </c>
      <c r="AS388">
        <v>1</v>
      </c>
    </row>
    <row r="389" spans="1:45" ht="18.75" hidden="1" x14ac:dyDescent="0.45">
      <c r="A389" s="248">
        <v>211767</v>
      </c>
      <c r="B389" s="249" t="s">
        <v>456</v>
      </c>
      <c r="C389" t="s">
        <v>207</v>
      </c>
      <c r="D389" t="s">
        <v>207</v>
      </c>
      <c r="E389" t="s">
        <v>205</v>
      </c>
      <c r="F389" t="s">
        <v>205</v>
      </c>
      <c r="G389" t="s">
        <v>205</v>
      </c>
      <c r="H389" t="s">
        <v>205</v>
      </c>
      <c r="I389" t="s">
        <v>205</v>
      </c>
      <c r="J389" t="s">
        <v>205</v>
      </c>
      <c r="K389" t="s">
        <v>207</v>
      </c>
      <c r="L389" t="s">
        <v>205</v>
      </c>
      <c r="M389" s="250" t="s">
        <v>205</v>
      </c>
      <c r="N389" t="s">
        <v>207</v>
      </c>
      <c r="O389" t="s">
        <v>205</v>
      </c>
      <c r="P389" t="s">
        <v>205</v>
      </c>
      <c r="Q389" t="s">
        <v>206</v>
      </c>
      <c r="R389" t="s">
        <v>205</v>
      </c>
      <c r="S389" t="s">
        <v>207</v>
      </c>
      <c r="T389" t="s">
        <v>207</v>
      </c>
      <c r="U389" t="s">
        <v>207</v>
      </c>
      <c r="V389" t="s">
        <v>205</v>
      </c>
      <c r="W389" t="s">
        <v>205</v>
      </c>
      <c r="X389" s="250" t="s">
        <v>207</v>
      </c>
      <c r="Y389" t="s">
        <v>207</v>
      </c>
      <c r="Z389" t="s">
        <v>205</v>
      </c>
      <c r="AA389" t="s">
        <v>207</v>
      </c>
      <c r="AB389" t="s">
        <v>206</v>
      </c>
      <c r="AC389" t="s">
        <v>207</v>
      </c>
      <c r="AD389" t="s">
        <v>207</v>
      </c>
      <c r="AE389" t="s">
        <v>206</v>
      </c>
      <c r="AF389" t="s">
        <v>205</v>
      </c>
      <c r="AG389" t="s">
        <v>344</v>
      </c>
      <c r="AH389" t="s">
        <v>344</v>
      </c>
      <c r="AI389" t="s">
        <v>344</v>
      </c>
      <c r="AJ389" t="s">
        <v>344</v>
      </c>
      <c r="AK389" t="s">
        <v>344</v>
      </c>
      <c r="AL389" t="s">
        <v>344</v>
      </c>
      <c r="AM389" t="s">
        <v>344</v>
      </c>
      <c r="AN389" t="s">
        <v>344</v>
      </c>
      <c r="AO389" t="s">
        <v>344</v>
      </c>
      <c r="AP389" t="s">
        <v>344</v>
      </c>
      <c r="AQ389"/>
      <c r="AR389">
        <v>0</v>
      </c>
      <c r="AS389">
        <v>2</v>
      </c>
    </row>
    <row r="390" spans="1:45" ht="15" hidden="1" x14ac:dyDescent="0.25">
      <c r="A390" s="258">
        <v>211769</v>
      </c>
      <c r="B390" s="259" t="s">
        <v>458</v>
      </c>
      <c r="C390" s="260" t="s">
        <v>205</v>
      </c>
      <c r="D390" s="260" t="s">
        <v>207</v>
      </c>
      <c r="E390" s="260" t="s">
        <v>205</v>
      </c>
      <c r="F390" s="260" t="s">
        <v>205</v>
      </c>
      <c r="G390" s="260" t="s">
        <v>207</v>
      </c>
      <c r="H390" s="260" t="s">
        <v>207</v>
      </c>
      <c r="I390" s="260" t="s">
        <v>207</v>
      </c>
      <c r="J390" s="260" t="s">
        <v>205</v>
      </c>
      <c r="K390" s="260" t="s">
        <v>205</v>
      </c>
      <c r="L390" s="260" t="s">
        <v>207</v>
      </c>
      <c r="M390" s="260" t="s">
        <v>206</v>
      </c>
      <c r="N390" s="260" t="s">
        <v>207</v>
      </c>
      <c r="O390" s="260" t="s">
        <v>207</v>
      </c>
      <c r="P390" s="260" t="s">
        <v>206</v>
      </c>
      <c r="Q390" s="260" t="s">
        <v>206</v>
      </c>
      <c r="R390" s="260" t="s">
        <v>206</v>
      </c>
      <c r="S390" s="260" t="s">
        <v>206</v>
      </c>
      <c r="T390" s="260" t="s">
        <v>206</v>
      </c>
      <c r="U390" s="260" t="s">
        <v>206</v>
      </c>
      <c r="V390" s="260" t="s">
        <v>206</v>
      </c>
      <c r="W390" s="260" t="s">
        <v>344</v>
      </c>
      <c r="X390" s="260" t="s">
        <v>344</v>
      </c>
      <c r="Y390" s="260" t="s">
        <v>344</v>
      </c>
      <c r="Z390" s="260" t="s">
        <v>344</v>
      </c>
      <c r="AA390" s="260" t="s">
        <v>344</v>
      </c>
      <c r="AB390" s="260" t="s">
        <v>344</v>
      </c>
      <c r="AC390" s="260" t="s">
        <v>344</v>
      </c>
      <c r="AD390" s="260" t="s">
        <v>344</v>
      </c>
      <c r="AE390" s="260" t="s">
        <v>344</v>
      </c>
      <c r="AF390" s="260" t="s">
        <v>344</v>
      </c>
      <c r="AG390" s="260" t="s">
        <v>344</v>
      </c>
      <c r="AH390" s="260" t="s">
        <v>344</v>
      </c>
      <c r="AI390" s="260" t="s">
        <v>344</v>
      </c>
      <c r="AJ390" s="260" t="s">
        <v>344</v>
      </c>
      <c r="AK390" s="260" t="s">
        <v>344</v>
      </c>
      <c r="AL390" s="260" t="s">
        <v>344</v>
      </c>
      <c r="AM390" s="260" t="s">
        <v>344</v>
      </c>
      <c r="AN390" s="260" t="s">
        <v>344</v>
      </c>
      <c r="AO390" s="260" t="s">
        <v>344</v>
      </c>
      <c r="AP390" s="260" t="s">
        <v>344</v>
      </c>
      <c r="AQ390" s="260"/>
      <c r="AR390" t="e">
        <v>#N/A</v>
      </c>
      <c r="AS390">
        <v>2</v>
      </c>
    </row>
    <row r="391" spans="1:45" ht="18.75" hidden="1" x14ac:dyDescent="0.45">
      <c r="A391" s="248">
        <v>211779</v>
      </c>
      <c r="B391" s="249" t="s">
        <v>456</v>
      </c>
      <c r="C391" t="s">
        <v>849</v>
      </c>
      <c r="D391" t="s">
        <v>849</v>
      </c>
      <c r="E391" t="s">
        <v>849</v>
      </c>
      <c r="F391" t="s">
        <v>849</v>
      </c>
      <c r="G391" t="s">
        <v>849</v>
      </c>
      <c r="H391" t="s">
        <v>849</v>
      </c>
      <c r="I391" t="s">
        <v>849</v>
      </c>
      <c r="J391" t="s">
        <v>849</v>
      </c>
      <c r="K391" t="s">
        <v>849</v>
      </c>
      <c r="L391" t="s">
        <v>849</v>
      </c>
      <c r="M391" s="250" t="s">
        <v>849</v>
      </c>
      <c r="N391" t="s">
        <v>849</v>
      </c>
      <c r="O391" t="s">
        <v>849</v>
      </c>
      <c r="P391" t="s">
        <v>849</v>
      </c>
      <c r="Q391" t="s">
        <v>849</v>
      </c>
      <c r="R391" t="s">
        <v>849</v>
      </c>
      <c r="S391" t="s">
        <v>849</v>
      </c>
      <c r="T391" t="s">
        <v>849</v>
      </c>
      <c r="U391" t="s">
        <v>849</v>
      </c>
      <c r="V391" t="s">
        <v>849</v>
      </c>
      <c r="W391" t="s">
        <v>849</v>
      </c>
      <c r="X391" s="250" t="s">
        <v>849</v>
      </c>
      <c r="Y391" t="s">
        <v>849</v>
      </c>
      <c r="Z391" t="s">
        <v>849</v>
      </c>
      <c r="AA391" t="s">
        <v>849</v>
      </c>
      <c r="AB391" t="s">
        <v>849</v>
      </c>
      <c r="AC391" t="s">
        <v>849</v>
      </c>
      <c r="AD391" t="s">
        <v>849</v>
      </c>
      <c r="AE391" t="s">
        <v>849</v>
      </c>
      <c r="AF391" t="s">
        <v>849</v>
      </c>
      <c r="AG391" t="s">
        <v>344</v>
      </c>
      <c r="AH391" t="s">
        <v>344</v>
      </c>
      <c r="AI391" t="s">
        <v>344</v>
      </c>
      <c r="AJ391" t="s">
        <v>344</v>
      </c>
      <c r="AK391" t="s">
        <v>344</v>
      </c>
      <c r="AL391" t="s">
        <v>344</v>
      </c>
      <c r="AM391" t="s">
        <v>344</v>
      </c>
      <c r="AN391" t="s">
        <v>344</v>
      </c>
      <c r="AO391" t="s">
        <v>344</v>
      </c>
      <c r="AP391" t="s">
        <v>344</v>
      </c>
      <c r="AQ391"/>
      <c r="AR391" t="s">
        <v>2161</v>
      </c>
      <c r="AS391" t="s">
        <v>2165</v>
      </c>
    </row>
    <row r="392" spans="1:45" ht="33" x14ac:dyDescent="0.45">
      <c r="A392" s="248">
        <v>211786</v>
      </c>
      <c r="B392" s="249" t="s">
        <v>67</v>
      </c>
      <c r="C392" t="s">
        <v>205</v>
      </c>
      <c r="D392" t="s">
        <v>205</v>
      </c>
      <c r="E392" t="s">
        <v>205</v>
      </c>
      <c r="F392" t="s">
        <v>207</v>
      </c>
      <c r="G392" t="s">
        <v>205</v>
      </c>
      <c r="H392" t="s">
        <v>207</v>
      </c>
      <c r="I392" t="s">
        <v>205</v>
      </c>
      <c r="J392" t="s">
        <v>205</v>
      </c>
      <c r="K392" t="s">
        <v>207</v>
      </c>
      <c r="L392" t="s">
        <v>207</v>
      </c>
      <c r="M392" s="250" t="s">
        <v>205</v>
      </c>
      <c r="N392" t="s">
        <v>205</v>
      </c>
      <c r="O392" t="s">
        <v>207</v>
      </c>
      <c r="P392" t="s">
        <v>205</v>
      </c>
      <c r="Q392" t="s">
        <v>207</v>
      </c>
      <c r="R392" t="s">
        <v>207</v>
      </c>
      <c r="S392" t="s">
        <v>207</v>
      </c>
      <c r="T392" t="s">
        <v>207</v>
      </c>
      <c r="U392" t="s">
        <v>207</v>
      </c>
      <c r="V392" t="s">
        <v>207</v>
      </c>
      <c r="W392" t="s">
        <v>207</v>
      </c>
      <c r="X392" s="250" t="s">
        <v>207</v>
      </c>
      <c r="Y392" t="s">
        <v>205</v>
      </c>
      <c r="Z392" t="s">
        <v>205</v>
      </c>
      <c r="AA392" t="s">
        <v>207</v>
      </c>
      <c r="AB392" t="s">
        <v>205</v>
      </c>
      <c r="AC392" t="s">
        <v>207</v>
      </c>
      <c r="AD392" t="s">
        <v>205</v>
      </c>
      <c r="AE392" t="s">
        <v>205</v>
      </c>
      <c r="AF392" t="s">
        <v>205</v>
      </c>
      <c r="AG392" t="s">
        <v>206</v>
      </c>
      <c r="AH392" t="s">
        <v>206</v>
      </c>
      <c r="AI392" t="s">
        <v>206</v>
      </c>
      <c r="AJ392" t="s">
        <v>206</v>
      </c>
      <c r="AK392" t="s">
        <v>206</v>
      </c>
      <c r="AL392" t="s">
        <v>344</v>
      </c>
      <c r="AM392" t="s">
        <v>344</v>
      </c>
      <c r="AN392" t="s">
        <v>344</v>
      </c>
      <c r="AO392" t="s">
        <v>344</v>
      </c>
      <c r="AP392" t="s">
        <v>344</v>
      </c>
      <c r="AQ392"/>
      <c r="AR392">
        <v>0</v>
      </c>
      <c r="AS392">
        <v>6</v>
      </c>
    </row>
    <row r="393" spans="1:45" ht="18.75" hidden="1" x14ac:dyDescent="0.45">
      <c r="A393" s="248">
        <v>211793</v>
      </c>
      <c r="B393" s="249" t="s">
        <v>458</v>
      </c>
      <c r="C393" t="s">
        <v>205</v>
      </c>
      <c r="D393" t="s">
        <v>205</v>
      </c>
      <c r="E393" t="s">
        <v>205</v>
      </c>
      <c r="F393" t="s">
        <v>205</v>
      </c>
      <c r="G393" t="s">
        <v>207</v>
      </c>
      <c r="H393" t="s">
        <v>207</v>
      </c>
      <c r="I393" t="s">
        <v>207</v>
      </c>
      <c r="J393" t="s">
        <v>205</v>
      </c>
      <c r="K393" t="s">
        <v>205</v>
      </c>
      <c r="L393" t="s">
        <v>207</v>
      </c>
      <c r="M393" s="250" t="s">
        <v>207</v>
      </c>
      <c r="N393" t="s">
        <v>205</v>
      </c>
      <c r="O393" t="s">
        <v>205</v>
      </c>
      <c r="P393" t="s">
        <v>205</v>
      </c>
      <c r="Q393" t="s">
        <v>207</v>
      </c>
      <c r="R393" t="s">
        <v>205</v>
      </c>
      <c r="S393" t="s">
        <v>207</v>
      </c>
      <c r="T393" t="s">
        <v>205</v>
      </c>
      <c r="U393" t="s">
        <v>205</v>
      </c>
      <c r="V393" t="s">
        <v>207</v>
      </c>
      <c r="W393" t="s">
        <v>344</v>
      </c>
      <c r="X393" s="250" t="s">
        <v>344</v>
      </c>
      <c r="Y393" t="s">
        <v>344</v>
      </c>
      <c r="Z393" t="s">
        <v>344</v>
      </c>
      <c r="AA393" t="s">
        <v>344</v>
      </c>
      <c r="AB393" t="s">
        <v>344</v>
      </c>
      <c r="AC393" t="s">
        <v>344</v>
      </c>
      <c r="AD393" t="s">
        <v>344</v>
      </c>
      <c r="AE393" t="s">
        <v>344</v>
      </c>
      <c r="AF393" t="s">
        <v>344</v>
      </c>
      <c r="AG393" t="s">
        <v>344</v>
      </c>
      <c r="AH393" t="s">
        <v>344</v>
      </c>
      <c r="AI393" t="s">
        <v>344</v>
      </c>
      <c r="AJ393" t="s">
        <v>344</v>
      </c>
      <c r="AK393" t="s">
        <v>344</v>
      </c>
      <c r="AL393" t="s">
        <v>344</v>
      </c>
      <c r="AM393" t="s">
        <v>344</v>
      </c>
      <c r="AN393" t="s">
        <v>344</v>
      </c>
      <c r="AO393" t="s">
        <v>344</v>
      </c>
      <c r="AP393" t="s">
        <v>344</v>
      </c>
      <c r="AQ393"/>
      <c r="AR393">
        <v>0</v>
      </c>
      <c r="AS393">
        <v>3</v>
      </c>
    </row>
    <row r="394" spans="1:45" ht="18.75" x14ac:dyDescent="0.45">
      <c r="A394" s="248">
        <v>211797</v>
      </c>
      <c r="B394" s="249" t="s">
        <v>61</v>
      </c>
      <c r="C394" t="s">
        <v>205</v>
      </c>
      <c r="D394" t="s">
        <v>207</v>
      </c>
      <c r="E394" t="s">
        <v>207</v>
      </c>
      <c r="F394" t="s">
        <v>205</v>
      </c>
      <c r="G394" t="s">
        <v>207</v>
      </c>
      <c r="H394" t="s">
        <v>207</v>
      </c>
      <c r="I394" t="s">
        <v>205</v>
      </c>
      <c r="J394" t="s">
        <v>205</v>
      </c>
      <c r="K394" t="s">
        <v>205</v>
      </c>
      <c r="L394" t="s">
        <v>207</v>
      </c>
      <c r="M394" s="250" t="s">
        <v>207</v>
      </c>
      <c r="N394" t="s">
        <v>207</v>
      </c>
      <c r="O394" t="s">
        <v>205</v>
      </c>
      <c r="P394" t="s">
        <v>207</v>
      </c>
      <c r="Q394" t="s">
        <v>207</v>
      </c>
      <c r="R394" t="s">
        <v>207</v>
      </c>
      <c r="S394" t="s">
        <v>207</v>
      </c>
      <c r="T394" t="s">
        <v>207</v>
      </c>
      <c r="U394" t="s">
        <v>207</v>
      </c>
      <c r="V394" t="s">
        <v>207</v>
      </c>
      <c r="W394" t="s">
        <v>207</v>
      </c>
      <c r="X394" s="250" t="s">
        <v>205</v>
      </c>
      <c r="Y394" t="s">
        <v>207</v>
      </c>
      <c r="Z394" t="s">
        <v>207</v>
      </c>
      <c r="AA394" t="s">
        <v>205</v>
      </c>
      <c r="AB394" t="s">
        <v>207</v>
      </c>
      <c r="AC394" t="s">
        <v>207</v>
      </c>
      <c r="AD394" t="s">
        <v>207</v>
      </c>
      <c r="AE394" t="s">
        <v>207</v>
      </c>
      <c r="AF394" t="s">
        <v>207</v>
      </c>
      <c r="AG394" t="s">
        <v>207</v>
      </c>
      <c r="AH394" t="s">
        <v>207</v>
      </c>
      <c r="AI394" t="s">
        <v>207</v>
      </c>
      <c r="AJ394" t="s">
        <v>207</v>
      </c>
      <c r="AK394" t="s">
        <v>207</v>
      </c>
      <c r="AL394" t="s">
        <v>207</v>
      </c>
      <c r="AM394" t="s">
        <v>207</v>
      </c>
      <c r="AN394" t="s">
        <v>207</v>
      </c>
      <c r="AO394" t="s">
        <v>207</v>
      </c>
      <c r="AP394" t="s">
        <v>207</v>
      </c>
      <c r="AQ394"/>
      <c r="AR394">
        <v>0</v>
      </c>
      <c r="AS394">
        <v>3</v>
      </c>
    </row>
    <row r="395" spans="1:45" ht="15" hidden="1" x14ac:dyDescent="0.25">
      <c r="A395" s="258">
        <v>211805</v>
      </c>
      <c r="B395" s="259" t="s">
        <v>458</v>
      </c>
      <c r="C395" s="260" t="s">
        <v>205</v>
      </c>
      <c r="D395" s="260" t="s">
        <v>207</v>
      </c>
      <c r="E395" s="260" t="s">
        <v>207</v>
      </c>
      <c r="F395" s="260" t="s">
        <v>205</v>
      </c>
      <c r="G395" s="260" t="s">
        <v>207</v>
      </c>
      <c r="H395" s="260" t="s">
        <v>205</v>
      </c>
      <c r="I395" s="260" t="s">
        <v>205</v>
      </c>
      <c r="J395" s="260" t="s">
        <v>205</v>
      </c>
      <c r="K395" s="260" t="s">
        <v>205</v>
      </c>
      <c r="L395" s="260" t="s">
        <v>207</v>
      </c>
      <c r="M395" s="260" t="s">
        <v>206</v>
      </c>
      <c r="N395" s="260" t="s">
        <v>206</v>
      </c>
      <c r="O395" s="260" t="s">
        <v>207</v>
      </c>
      <c r="P395" s="260" t="s">
        <v>206</v>
      </c>
      <c r="Q395" s="260" t="s">
        <v>207</v>
      </c>
      <c r="R395" s="260" t="s">
        <v>206</v>
      </c>
      <c r="S395" s="260" t="s">
        <v>206</v>
      </c>
      <c r="T395" s="260" t="s">
        <v>206</v>
      </c>
      <c r="U395" s="260" t="s">
        <v>206</v>
      </c>
      <c r="V395" s="260" t="s">
        <v>206</v>
      </c>
      <c r="W395" s="260" t="s">
        <v>344</v>
      </c>
      <c r="X395" s="260" t="s">
        <v>344</v>
      </c>
      <c r="Y395" s="260" t="s">
        <v>344</v>
      </c>
      <c r="Z395" s="260" t="s">
        <v>344</v>
      </c>
      <c r="AA395" s="260" t="s">
        <v>344</v>
      </c>
      <c r="AB395" s="260" t="s">
        <v>344</v>
      </c>
      <c r="AC395" s="260" t="s">
        <v>344</v>
      </c>
      <c r="AD395" s="260" t="s">
        <v>344</v>
      </c>
      <c r="AE395" s="260" t="s">
        <v>344</v>
      </c>
      <c r="AF395" s="260" t="s">
        <v>344</v>
      </c>
      <c r="AG395" s="260" t="s">
        <v>344</v>
      </c>
      <c r="AH395" s="260" t="s">
        <v>344</v>
      </c>
      <c r="AI395" s="260" t="s">
        <v>344</v>
      </c>
      <c r="AJ395" s="260" t="s">
        <v>344</v>
      </c>
      <c r="AK395" s="260" t="s">
        <v>344</v>
      </c>
      <c r="AL395" s="260" t="s">
        <v>344</v>
      </c>
      <c r="AM395" s="260" t="s">
        <v>344</v>
      </c>
      <c r="AN395" s="260" t="s">
        <v>344</v>
      </c>
      <c r="AO395" s="260" t="s">
        <v>344</v>
      </c>
      <c r="AP395" s="260" t="s">
        <v>344</v>
      </c>
      <c r="AQ395" s="260"/>
      <c r="AR395" t="e">
        <v>#N/A</v>
      </c>
      <c r="AS395">
        <v>1</v>
      </c>
    </row>
    <row r="396" spans="1:45" ht="15" hidden="1" x14ac:dyDescent="0.25">
      <c r="A396" s="258">
        <v>211817</v>
      </c>
      <c r="B396" s="259" t="s">
        <v>459</v>
      </c>
      <c r="C396" s="260" t="s">
        <v>849</v>
      </c>
      <c r="D396" s="260" t="s">
        <v>849</v>
      </c>
      <c r="E396" s="260" t="s">
        <v>849</v>
      </c>
      <c r="F396" s="260" t="s">
        <v>849</v>
      </c>
      <c r="G396" s="260" t="s">
        <v>849</v>
      </c>
      <c r="H396" s="260" t="s">
        <v>849</v>
      </c>
      <c r="I396" s="260" t="s">
        <v>849</v>
      </c>
      <c r="J396" s="260" t="s">
        <v>849</v>
      </c>
      <c r="K396" s="260" t="s">
        <v>849</v>
      </c>
      <c r="L396" s="260" t="s">
        <v>849</v>
      </c>
      <c r="M396" s="260" t="s">
        <v>849</v>
      </c>
      <c r="N396" s="260" t="s">
        <v>849</v>
      </c>
      <c r="O396" s="260" t="s">
        <v>849</v>
      </c>
      <c r="P396" s="260" t="s">
        <v>849</v>
      </c>
      <c r="Q396" s="260" t="s">
        <v>849</v>
      </c>
      <c r="R396" s="260" t="s">
        <v>849</v>
      </c>
      <c r="S396" s="260" t="s">
        <v>849</v>
      </c>
      <c r="T396" s="260" t="s">
        <v>849</v>
      </c>
      <c r="U396" s="260" t="s">
        <v>849</v>
      </c>
      <c r="V396" s="260" t="s">
        <v>849</v>
      </c>
      <c r="W396" s="260" t="s">
        <v>849</v>
      </c>
      <c r="X396" s="260" t="s">
        <v>849</v>
      </c>
      <c r="Y396" s="260" t="s">
        <v>849</v>
      </c>
      <c r="Z396" s="260" t="s">
        <v>849</v>
      </c>
      <c r="AA396" s="260" t="s">
        <v>849</v>
      </c>
      <c r="AB396" s="260" t="s">
        <v>344</v>
      </c>
      <c r="AC396" s="260" t="s">
        <v>344</v>
      </c>
      <c r="AD396" s="260" t="s">
        <v>344</v>
      </c>
      <c r="AE396" s="260" t="s">
        <v>344</v>
      </c>
      <c r="AF396" s="260" t="s">
        <v>344</v>
      </c>
      <c r="AG396" s="260" t="s">
        <v>344</v>
      </c>
      <c r="AH396" s="260" t="s">
        <v>344</v>
      </c>
      <c r="AI396" s="260" t="s">
        <v>344</v>
      </c>
      <c r="AJ396" s="260" t="s">
        <v>344</v>
      </c>
      <c r="AK396" s="260" t="s">
        <v>344</v>
      </c>
      <c r="AL396" s="260" t="s">
        <v>344</v>
      </c>
      <c r="AM396" s="260" t="s">
        <v>344</v>
      </c>
      <c r="AN396" s="260" t="s">
        <v>344</v>
      </c>
      <c r="AO396" s="260" t="s">
        <v>344</v>
      </c>
      <c r="AP396" s="260" t="s">
        <v>344</v>
      </c>
      <c r="AQ396" s="260"/>
      <c r="AR396" t="e">
        <v>#N/A</v>
      </c>
      <c r="AS396" t="s">
        <v>2190</v>
      </c>
    </row>
    <row r="397" spans="1:45" ht="18.75" x14ac:dyDescent="0.45">
      <c r="A397" s="248">
        <v>211818</v>
      </c>
      <c r="B397" s="249" t="s">
        <v>61</v>
      </c>
      <c r="C397" t="s">
        <v>205</v>
      </c>
      <c r="D397" t="s">
        <v>207</v>
      </c>
      <c r="E397" t="s">
        <v>205</v>
      </c>
      <c r="F397" t="s">
        <v>205</v>
      </c>
      <c r="G397" t="s">
        <v>205</v>
      </c>
      <c r="H397" t="s">
        <v>207</v>
      </c>
      <c r="I397" t="s">
        <v>205</v>
      </c>
      <c r="J397" t="s">
        <v>205</v>
      </c>
      <c r="K397" t="s">
        <v>207</v>
      </c>
      <c r="L397" t="s">
        <v>207</v>
      </c>
      <c r="M397" s="250" t="s">
        <v>205</v>
      </c>
      <c r="N397" t="s">
        <v>205</v>
      </c>
      <c r="O397" t="s">
        <v>207</v>
      </c>
      <c r="P397" t="s">
        <v>205</v>
      </c>
      <c r="Q397" t="s">
        <v>207</v>
      </c>
      <c r="R397" t="s">
        <v>205</v>
      </c>
      <c r="S397" t="s">
        <v>207</v>
      </c>
      <c r="T397" t="s">
        <v>207</v>
      </c>
      <c r="U397" t="s">
        <v>207</v>
      </c>
      <c r="V397" t="s">
        <v>207</v>
      </c>
      <c r="W397" t="s">
        <v>207</v>
      </c>
      <c r="X397" s="250" t="s">
        <v>207</v>
      </c>
      <c r="Y397" t="s">
        <v>205</v>
      </c>
      <c r="Z397" t="s">
        <v>207</v>
      </c>
      <c r="AA397" t="s">
        <v>205</v>
      </c>
      <c r="AB397" t="s">
        <v>207</v>
      </c>
      <c r="AC397" t="s">
        <v>207</v>
      </c>
      <c r="AD397" t="s">
        <v>205</v>
      </c>
      <c r="AE397" t="s">
        <v>205</v>
      </c>
      <c r="AF397" t="s">
        <v>207</v>
      </c>
      <c r="AG397" t="s">
        <v>207</v>
      </c>
      <c r="AH397" t="s">
        <v>206</v>
      </c>
      <c r="AI397" t="s">
        <v>205</v>
      </c>
      <c r="AJ397" t="s">
        <v>205</v>
      </c>
      <c r="AK397" t="s">
        <v>207</v>
      </c>
      <c r="AL397" t="s">
        <v>205</v>
      </c>
      <c r="AM397" t="s">
        <v>205</v>
      </c>
      <c r="AN397" t="s">
        <v>205</v>
      </c>
      <c r="AO397" t="s">
        <v>205</v>
      </c>
      <c r="AP397" t="s">
        <v>205</v>
      </c>
      <c r="AQ397"/>
      <c r="AR397">
        <v>0</v>
      </c>
      <c r="AS397">
        <v>2</v>
      </c>
    </row>
    <row r="398" spans="1:45" ht="18.75" x14ac:dyDescent="0.45">
      <c r="A398" s="248">
        <v>211821</v>
      </c>
      <c r="B398" s="249" t="s">
        <v>61</v>
      </c>
      <c r="C398" t="s">
        <v>207</v>
      </c>
      <c r="D398" t="s">
        <v>207</v>
      </c>
      <c r="E398" t="s">
        <v>207</v>
      </c>
      <c r="F398" t="s">
        <v>207</v>
      </c>
      <c r="G398" t="s">
        <v>207</v>
      </c>
      <c r="H398" t="s">
        <v>205</v>
      </c>
      <c r="I398" t="s">
        <v>207</v>
      </c>
      <c r="J398" t="s">
        <v>205</v>
      </c>
      <c r="K398" t="s">
        <v>205</v>
      </c>
      <c r="L398" t="s">
        <v>207</v>
      </c>
      <c r="M398" s="250" t="s">
        <v>207</v>
      </c>
      <c r="N398" t="s">
        <v>207</v>
      </c>
      <c r="O398" t="s">
        <v>207</v>
      </c>
      <c r="P398" t="s">
        <v>207</v>
      </c>
      <c r="Q398" t="s">
        <v>207</v>
      </c>
      <c r="R398" t="s">
        <v>207</v>
      </c>
      <c r="S398" t="s">
        <v>207</v>
      </c>
      <c r="T398" t="s">
        <v>207</v>
      </c>
      <c r="U398" t="s">
        <v>207</v>
      </c>
      <c r="V398" t="s">
        <v>205</v>
      </c>
      <c r="W398" t="s">
        <v>207</v>
      </c>
      <c r="X398" s="250" t="s">
        <v>207</v>
      </c>
      <c r="Y398" t="s">
        <v>205</v>
      </c>
      <c r="Z398" t="s">
        <v>207</v>
      </c>
      <c r="AA398" t="s">
        <v>207</v>
      </c>
      <c r="AB398" t="s">
        <v>207</v>
      </c>
      <c r="AC398" t="s">
        <v>207</v>
      </c>
      <c r="AD398" t="s">
        <v>207</v>
      </c>
      <c r="AE398" t="s">
        <v>207</v>
      </c>
      <c r="AF398" t="s">
        <v>207</v>
      </c>
      <c r="AG398" t="s">
        <v>207</v>
      </c>
      <c r="AH398" t="s">
        <v>205</v>
      </c>
      <c r="AI398" t="s">
        <v>205</v>
      </c>
      <c r="AJ398" t="s">
        <v>207</v>
      </c>
      <c r="AK398" t="s">
        <v>205</v>
      </c>
      <c r="AL398" t="s">
        <v>206</v>
      </c>
      <c r="AM398" t="s">
        <v>206</v>
      </c>
      <c r="AN398" t="s">
        <v>206</v>
      </c>
      <c r="AO398" t="s">
        <v>207</v>
      </c>
      <c r="AP398" t="s">
        <v>206</v>
      </c>
      <c r="AQ398"/>
      <c r="AR398">
        <v>0</v>
      </c>
      <c r="AS398">
        <v>4</v>
      </c>
    </row>
    <row r="399" spans="1:45" ht="18.75" x14ac:dyDescent="0.45">
      <c r="A399" s="248">
        <v>211829</v>
      </c>
      <c r="B399" s="249" t="s">
        <v>61</v>
      </c>
      <c r="C399" t="s">
        <v>205</v>
      </c>
      <c r="D399" t="s">
        <v>207</v>
      </c>
      <c r="E399" t="s">
        <v>207</v>
      </c>
      <c r="F399" t="s">
        <v>205</v>
      </c>
      <c r="G399" t="s">
        <v>207</v>
      </c>
      <c r="H399" t="s">
        <v>207</v>
      </c>
      <c r="I399" t="s">
        <v>207</v>
      </c>
      <c r="J399" t="s">
        <v>207</v>
      </c>
      <c r="K399" t="s">
        <v>205</v>
      </c>
      <c r="L399" t="s">
        <v>207</v>
      </c>
      <c r="M399" s="250" t="s">
        <v>207</v>
      </c>
      <c r="N399" t="s">
        <v>207</v>
      </c>
      <c r="O399" t="s">
        <v>207</v>
      </c>
      <c r="P399" t="s">
        <v>205</v>
      </c>
      <c r="Q399" t="s">
        <v>205</v>
      </c>
      <c r="R399" t="s">
        <v>205</v>
      </c>
      <c r="S399" t="s">
        <v>205</v>
      </c>
      <c r="T399" t="s">
        <v>207</v>
      </c>
      <c r="U399" t="s">
        <v>207</v>
      </c>
      <c r="V399" t="s">
        <v>207</v>
      </c>
      <c r="W399" t="s">
        <v>207</v>
      </c>
      <c r="X399" s="250" t="s">
        <v>207</v>
      </c>
      <c r="Y399" t="s">
        <v>205</v>
      </c>
      <c r="Z399" t="s">
        <v>205</v>
      </c>
      <c r="AA399" t="s">
        <v>207</v>
      </c>
      <c r="AB399" t="s">
        <v>207</v>
      </c>
      <c r="AC399" t="s">
        <v>207</v>
      </c>
      <c r="AD399" t="s">
        <v>207</v>
      </c>
      <c r="AE399" t="s">
        <v>207</v>
      </c>
      <c r="AF399" t="s">
        <v>207</v>
      </c>
      <c r="AG399" t="s">
        <v>207</v>
      </c>
      <c r="AH399" t="s">
        <v>207</v>
      </c>
      <c r="AI399" t="s">
        <v>207</v>
      </c>
      <c r="AJ399" t="s">
        <v>207</v>
      </c>
      <c r="AK399" t="s">
        <v>205</v>
      </c>
      <c r="AL399" t="s">
        <v>207</v>
      </c>
      <c r="AM399" t="s">
        <v>207</v>
      </c>
      <c r="AN399" t="s">
        <v>205</v>
      </c>
      <c r="AO399" t="s">
        <v>207</v>
      </c>
      <c r="AP399" t="s">
        <v>207</v>
      </c>
      <c r="AQ399"/>
      <c r="AR399">
        <v>0</v>
      </c>
      <c r="AS399">
        <v>3</v>
      </c>
    </row>
    <row r="400" spans="1:45" ht="33" x14ac:dyDescent="0.45">
      <c r="A400" s="252">
        <v>211830</v>
      </c>
      <c r="B400" s="249" t="s">
        <v>67</v>
      </c>
      <c r="C400" t="s">
        <v>207</v>
      </c>
      <c r="D400" t="s">
        <v>207</v>
      </c>
      <c r="E400" t="s">
        <v>207</v>
      </c>
      <c r="F400" t="s">
        <v>205</v>
      </c>
      <c r="G400" t="s">
        <v>205</v>
      </c>
      <c r="H400" t="s">
        <v>207</v>
      </c>
      <c r="I400" t="s">
        <v>207</v>
      </c>
      <c r="J400" t="s">
        <v>207</v>
      </c>
      <c r="K400" t="s">
        <v>207</v>
      </c>
      <c r="L400" t="s">
        <v>207</v>
      </c>
      <c r="M400" s="250" t="s">
        <v>207</v>
      </c>
      <c r="N400" t="s">
        <v>207</v>
      </c>
      <c r="O400" t="s">
        <v>207</v>
      </c>
      <c r="P400" t="s">
        <v>207</v>
      </c>
      <c r="Q400" t="s">
        <v>205</v>
      </c>
      <c r="R400" t="s">
        <v>207</v>
      </c>
      <c r="S400" t="s">
        <v>205</v>
      </c>
      <c r="T400" t="s">
        <v>207</v>
      </c>
      <c r="U400" t="s">
        <v>207</v>
      </c>
      <c r="V400" t="s">
        <v>207</v>
      </c>
      <c r="W400" t="s">
        <v>207</v>
      </c>
      <c r="X400" s="250" t="s">
        <v>207</v>
      </c>
      <c r="Y400" t="s">
        <v>207</v>
      </c>
      <c r="Z400" t="s">
        <v>207</v>
      </c>
      <c r="AA400" t="s">
        <v>205</v>
      </c>
      <c r="AB400" t="s">
        <v>205</v>
      </c>
      <c r="AC400" t="s">
        <v>207</v>
      </c>
      <c r="AD400" t="s">
        <v>207</v>
      </c>
      <c r="AE400" t="s">
        <v>205</v>
      </c>
      <c r="AF400" t="s">
        <v>207</v>
      </c>
      <c r="AG400" t="s">
        <v>206</v>
      </c>
      <c r="AH400" t="s">
        <v>206</v>
      </c>
      <c r="AI400" t="s">
        <v>206</v>
      </c>
      <c r="AJ400" t="s">
        <v>206</v>
      </c>
      <c r="AK400" t="s">
        <v>206</v>
      </c>
      <c r="AL400" t="s">
        <v>344</v>
      </c>
      <c r="AM400" t="s">
        <v>344</v>
      </c>
      <c r="AN400" t="s">
        <v>344</v>
      </c>
      <c r="AO400" t="s">
        <v>344</v>
      </c>
      <c r="AP400" t="s">
        <v>344</v>
      </c>
      <c r="AQ400"/>
      <c r="AR400">
        <v>0</v>
      </c>
      <c r="AS400">
        <v>6</v>
      </c>
    </row>
    <row r="401" spans="1:45" ht="18.75" hidden="1" x14ac:dyDescent="0.45">
      <c r="A401" s="248">
        <v>211831</v>
      </c>
      <c r="B401" s="249" t="s">
        <v>456</v>
      </c>
      <c r="C401" t="s">
        <v>205</v>
      </c>
      <c r="D401" t="s">
        <v>207</v>
      </c>
      <c r="E401" t="s">
        <v>205</v>
      </c>
      <c r="F401" t="s">
        <v>205</v>
      </c>
      <c r="G401" t="s">
        <v>205</v>
      </c>
      <c r="H401" t="s">
        <v>205</v>
      </c>
      <c r="I401" t="s">
        <v>207</v>
      </c>
      <c r="J401" t="s">
        <v>205</v>
      </c>
      <c r="K401" t="s">
        <v>207</v>
      </c>
      <c r="L401" t="s">
        <v>207</v>
      </c>
      <c r="M401" s="250" t="s">
        <v>205</v>
      </c>
      <c r="N401" t="s">
        <v>205</v>
      </c>
      <c r="O401" t="s">
        <v>207</v>
      </c>
      <c r="P401" t="s">
        <v>205</v>
      </c>
      <c r="Q401" t="s">
        <v>205</v>
      </c>
      <c r="R401" t="s">
        <v>205</v>
      </c>
      <c r="S401" t="s">
        <v>205</v>
      </c>
      <c r="T401" t="s">
        <v>207</v>
      </c>
      <c r="U401" t="s">
        <v>207</v>
      </c>
      <c r="V401" t="s">
        <v>205</v>
      </c>
      <c r="W401" t="s">
        <v>206</v>
      </c>
      <c r="X401" s="250" t="s">
        <v>205</v>
      </c>
      <c r="Y401" t="s">
        <v>206</v>
      </c>
      <c r="Z401" t="s">
        <v>206</v>
      </c>
      <c r="AA401" t="s">
        <v>205</v>
      </c>
      <c r="AB401" t="s">
        <v>207</v>
      </c>
      <c r="AC401" t="s">
        <v>207</v>
      </c>
      <c r="AD401" t="s">
        <v>206</v>
      </c>
      <c r="AE401" t="s">
        <v>206</v>
      </c>
      <c r="AF401" t="s">
        <v>206</v>
      </c>
      <c r="AG401" t="s">
        <v>344</v>
      </c>
      <c r="AH401" t="s">
        <v>344</v>
      </c>
      <c r="AI401" t="s">
        <v>344</v>
      </c>
      <c r="AJ401" t="s">
        <v>344</v>
      </c>
      <c r="AK401" t="s">
        <v>344</v>
      </c>
      <c r="AL401" t="s">
        <v>344</v>
      </c>
      <c r="AM401" t="s">
        <v>344</v>
      </c>
      <c r="AN401" t="s">
        <v>344</v>
      </c>
      <c r="AO401" t="s">
        <v>344</v>
      </c>
      <c r="AP401" t="s">
        <v>344</v>
      </c>
      <c r="AQ401"/>
      <c r="AR401">
        <v>0</v>
      </c>
      <c r="AS401">
        <v>2</v>
      </c>
    </row>
    <row r="402" spans="1:45" ht="15" x14ac:dyDescent="0.25">
      <c r="A402" s="258">
        <v>211835</v>
      </c>
      <c r="B402" s="259" t="s">
        <v>61</v>
      </c>
      <c r="C402" s="260" t="s">
        <v>205</v>
      </c>
      <c r="D402" s="260" t="s">
        <v>207</v>
      </c>
      <c r="E402" s="260" t="s">
        <v>207</v>
      </c>
      <c r="F402" s="260" t="s">
        <v>207</v>
      </c>
      <c r="G402" s="260" t="s">
        <v>205</v>
      </c>
      <c r="H402" s="260" t="s">
        <v>205</v>
      </c>
      <c r="I402" s="260" t="s">
        <v>207</v>
      </c>
      <c r="J402" s="260" t="s">
        <v>207</v>
      </c>
      <c r="K402" s="260" t="s">
        <v>207</v>
      </c>
      <c r="L402" s="260" t="s">
        <v>207</v>
      </c>
      <c r="M402" s="260" t="s">
        <v>207</v>
      </c>
      <c r="N402" s="260" t="s">
        <v>207</v>
      </c>
      <c r="O402" s="260" t="s">
        <v>207</v>
      </c>
      <c r="P402" s="260" t="s">
        <v>207</v>
      </c>
      <c r="Q402" s="260" t="s">
        <v>207</v>
      </c>
      <c r="R402" s="260" t="s">
        <v>207</v>
      </c>
      <c r="S402" s="260" t="s">
        <v>205</v>
      </c>
      <c r="T402" s="260" t="s">
        <v>207</v>
      </c>
      <c r="U402" s="260" t="s">
        <v>207</v>
      </c>
      <c r="V402" s="260" t="s">
        <v>207</v>
      </c>
      <c r="W402" s="260" t="s">
        <v>207</v>
      </c>
      <c r="X402" s="260" t="s">
        <v>207</v>
      </c>
      <c r="Y402" s="260" t="s">
        <v>206</v>
      </c>
      <c r="Z402" s="260" t="s">
        <v>207</v>
      </c>
      <c r="AA402" s="260" t="s">
        <v>205</v>
      </c>
      <c r="AB402" s="260" t="s">
        <v>207</v>
      </c>
      <c r="AC402" s="260" t="s">
        <v>207</v>
      </c>
      <c r="AD402" s="260" t="s">
        <v>207</v>
      </c>
      <c r="AE402" s="260" t="s">
        <v>206</v>
      </c>
      <c r="AF402" s="260" t="s">
        <v>207</v>
      </c>
      <c r="AG402" s="260" t="s">
        <v>207</v>
      </c>
      <c r="AH402" s="260" t="s">
        <v>207</v>
      </c>
      <c r="AI402" s="260" t="s">
        <v>206</v>
      </c>
      <c r="AJ402" s="260" t="s">
        <v>207</v>
      </c>
      <c r="AK402" s="260" t="s">
        <v>206</v>
      </c>
      <c r="AL402" s="260" t="s">
        <v>207</v>
      </c>
      <c r="AM402" s="260" t="s">
        <v>206</v>
      </c>
      <c r="AN402" s="260" t="s">
        <v>207</v>
      </c>
      <c r="AO402" s="260" t="s">
        <v>207</v>
      </c>
      <c r="AP402" s="260" t="s">
        <v>207</v>
      </c>
      <c r="AQ402" s="260"/>
      <c r="AR402" t="e">
        <v>#N/A</v>
      </c>
      <c r="AS402">
        <v>1</v>
      </c>
    </row>
    <row r="403" spans="1:45" ht="18.75" x14ac:dyDescent="0.45">
      <c r="A403" s="248">
        <v>211843</v>
      </c>
      <c r="B403" s="249" t="s">
        <v>61</v>
      </c>
      <c r="C403" t="s">
        <v>207</v>
      </c>
      <c r="D403" t="s">
        <v>205</v>
      </c>
      <c r="E403" t="s">
        <v>207</v>
      </c>
      <c r="F403" t="s">
        <v>205</v>
      </c>
      <c r="G403" t="s">
        <v>205</v>
      </c>
      <c r="H403" t="s">
        <v>207</v>
      </c>
      <c r="I403" t="s">
        <v>205</v>
      </c>
      <c r="J403" t="s">
        <v>207</v>
      </c>
      <c r="K403" t="s">
        <v>207</v>
      </c>
      <c r="L403" t="s">
        <v>205</v>
      </c>
      <c r="M403" s="250" t="s">
        <v>205</v>
      </c>
      <c r="N403" t="s">
        <v>207</v>
      </c>
      <c r="O403" t="s">
        <v>205</v>
      </c>
      <c r="P403" t="s">
        <v>205</v>
      </c>
      <c r="Q403" t="s">
        <v>205</v>
      </c>
      <c r="R403" t="s">
        <v>205</v>
      </c>
      <c r="S403" t="s">
        <v>207</v>
      </c>
      <c r="T403" t="s">
        <v>207</v>
      </c>
      <c r="U403" t="s">
        <v>207</v>
      </c>
      <c r="V403" t="s">
        <v>207</v>
      </c>
      <c r="W403" t="s">
        <v>207</v>
      </c>
      <c r="X403" s="250" t="s">
        <v>207</v>
      </c>
      <c r="Y403" t="s">
        <v>207</v>
      </c>
      <c r="Z403" t="s">
        <v>207</v>
      </c>
      <c r="AA403" t="s">
        <v>207</v>
      </c>
      <c r="AB403" t="s">
        <v>207</v>
      </c>
      <c r="AC403" t="s">
        <v>207</v>
      </c>
      <c r="AD403" t="s">
        <v>207</v>
      </c>
      <c r="AE403" t="s">
        <v>207</v>
      </c>
      <c r="AF403" t="s">
        <v>207</v>
      </c>
      <c r="AG403" t="s">
        <v>207</v>
      </c>
      <c r="AH403" t="s">
        <v>205</v>
      </c>
      <c r="AI403" t="s">
        <v>207</v>
      </c>
      <c r="AJ403" t="s">
        <v>207</v>
      </c>
      <c r="AK403" t="s">
        <v>206</v>
      </c>
      <c r="AL403" t="s">
        <v>206</v>
      </c>
      <c r="AM403" t="s">
        <v>207</v>
      </c>
      <c r="AN403" t="s">
        <v>206</v>
      </c>
      <c r="AO403" t="s">
        <v>206</v>
      </c>
      <c r="AP403" t="s">
        <v>205</v>
      </c>
      <c r="AQ403"/>
      <c r="AR403">
        <v>0</v>
      </c>
      <c r="AS403">
        <v>3</v>
      </c>
    </row>
    <row r="404" spans="1:45" ht="15" hidden="1" x14ac:dyDescent="0.25">
      <c r="A404" s="258">
        <v>211851</v>
      </c>
      <c r="B404" s="259" t="s">
        <v>458</v>
      </c>
      <c r="C404" s="260" t="s">
        <v>205</v>
      </c>
      <c r="D404" s="260" t="s">
        <v>207</v>
      </c>
      <c r="E404" s="260" t="s">
        <v>205</v>
      </c>
      <c r="F404" s="260" t="s">
        <v>205</v>
      </c>
      <c r="G404" s="260" t="s">
        <v>205</v>
      </c>
      <c r="H404" s="260" t="s">
        <v>205</v>
      </c>
      <c r="I404" s="260" t="s">
        <v>207</v>
      </c>
      <c r="J404" s="260" t="s">
        <v>205</v>
      </c>
      <c r="K404" s="260" t="s">
        <v>207</v>
      </c>
      <c r="L404" s="260" t="s">
        <v>205</v>
      </c>
      <c r="M404" s="260" t="s">
        <v>207</v>
      </c>
      <c r="N404" s="260" t="s">
        <v>207</v>
      </c>
      <c r="O404" s="260" t="s">
        <v>207</v>
      </c>
      <c r="P404" s="260" t="s">
        <v>206</v>
      </c>
      <c r="Q404" s="260" t="s">
        <v>207</v>
      </c>
      <c r="R404" s="260" t="s">
        <v>206</v>
      </c>
      <c r="S404" s="260" t="s">
        <v>206</v>
      </c>
      <c r="T404" s="260" t="s">
        <v>207</v>
      </c>
      <c r="U404" s="260" t="s">
        <v>207</v>
      </c>
      <c r="V404" s="260" t="s">
        <v>207</v>
      </c>
      <c r="W404" s="260" t="s">
        <v>344</v>
      </c>
      <c r="X404" s="260" t="s">
        <v>344</v>
      </c>
      <c r="Y404" s="260" t="s">
        <v>344</v>
      </c>
      <c r="Z404" s="260" t="s">
        <v>344</v>
      </c>
      <c r="AA404" s="260" t="s">
        <v>344</v>
      </c>
      <c r="AB404" s="260" t="s">
        <v>344</v>
      </c>
      <c r="AC404" s="260" t="s">
        <v>344</v>
      </c>
      <c r="AD404" s="260" t="s">
        <v>344</v>
      </c>
      <c r="AE404" s="260" t="s">
        <v>344</v>
      </c>
      <c r="AF404" s="260" t="s">
        <v>344</v>
      </c>
      <c r="AG404" s="260" t="s">
        <v>344</v>
      </c>
      <c r="AH404" s="260" t="s">
        <v>344</v>
      </c>
      <c r="AI404" s="260" t="s">
        <v>344</v>
      </c>
      <c r="AJ404" s="260" t="s">
        <v>344</v>
      </c>
      <c r="AK404" s="260" t="s">
        <v>344</v>
      </c>
      <c r="AL404" s="260" t="s">
        <v>344</v>
      </c>
      <c r="AM404" s="260" t="s">
        <v>344</v>
      </c>
      <c r="AN404" s="260" t="s">
        <v>344</v>
      </c>
      <c r="AO404" s="260" t="s">
        <v>344</v>
      </c>
      <c r="AP404" s="260" t="s">
        <v>344</v>
      </c>
      <c r="AQ404" s="260"/>
      <c r="AR404" t="e">
        <v>#N/A</v>
      </c>
      <c r="AS404">
        <v>1</v>
      </c>
    </row>
    <row r="405" spans="1:45" ht="18.75" hidden="1" x14ac:dyDescent="0.45">
      <c r="A405" s="248">
        <v>211854</v>
      </c>
      <c r="B405" s="249" t="s">
        <v>459</v>
      </c>
      <c r="C405" t="s">
        <v>205</v>
      </c>
      <c r="D405" t="s">
        <v>205</v>
      </c>
      <c r="E405" t="s">
        <v>205</v>
      </c>
      <c r="F405" t="s">
        <v>205</v>
      </c>
      <c r="G405" t="s">
        <v>207</v>
      </c>
      <c r="H405" t="s">
        <v>207</v>
      </c>
      <c r="I405" t="s">
        <v>207</v>
      </c>
      <c r="J405" t="s">
        <v>205</v>
      </c>
      <c r="K405" t="s">
        <v>205</v>
      </c>
      <c r="L405" t="s">
        <v>207</v>
      </c>
      <c r="M405" s="250" t="s">
        <v>207</v>
      </c>
      <c r="N405" t="s">
        <v>205</v>
      </c>
      <c r="O405" t="s">
        <v>205</v>
      </c>
      <c r="P405" t="s">
        <v>207</v>
      </c>
      <c r="Q405" t="s">
        <v>207</v>
      </c>
      <c r="R405" t="s">
        <v>205</v>
      </c>
      <c r="S405" t="s">
        <v>207</v>
      </c>
      <c r="T405" t="s">
        <v>205</v>
      </c>
      <c r="U405" t="s">
        <v>207</v>
      </c>
      <c r="V405" t="s">
        <v>207</v>
      </c>
      <c r="W405" t="s">
        <v>206</v>
      </c>
      <c r="X405" t="s">
        <v>206</v>
      </c>
      <c r="Y405" t="s">
        <v>206</v>
      </c>
      <c r="Z405" t="s">
        <v>206</v>
      </c>
      <c r="AA405" t="s">
        <v>206</v>
      </c>
      <c r="AB405" t="s">
        <v>344</v>
      </c>
      <c r="AC405" t="s">
        <v>344</v>
      </c>
      <c r="AD405" t="s">
        <v>344</v>
      </c>
      <c r="AE405" t="s">
        <v>344</v>
      </c>
      <c r="AF405" t="s">
        <v>344</v>
      </c>
      <c r="AG405" t="s">
        <v>344</v>
      </c>
      <c r="AH405" t="s">
        <v>344</v>
      </c>
      <c r="AI405" t="s">
        <v>344</v>
      </c>
      <c r="AJ405" t="s">
        <v>344</v>
      </c>
      <c r="AK405" t="s">
        <v>344</v>
      </c>
      <c r="AL405" t="s">
        <v>344</v>
      </c>
      <c r="AM405" t="s">
        <v>344</v>
      </c>
      <c r="AN405" t="s">
        <v>344</v>
      </c>
      <c r="AO405" t="s">
        <v>344</v>
      </c>
      <c r="AP405" t="s">
        <v>344</v>
      </c>
      <c r="AQ405"/>
      <c r="AR405">
        <v>0</v>
      </c>
      <c r="AS405">
        <v>6</v>
      </c>
    </row>
    <row r="406" spans="1:45" ht="15" x14ac:dyDescent="0.25">
      <c r="A406" s="258">
        <v>211858</v>
      </c>
      <c r="B406" s="259" t="s">
        <v>61</v>
      </c>
      <c r="C406" s="260" t="s">
        <v>205</v>
      </c>
      <c r="D406" s="260" t="s">
        <v>207</v>
      </c>
      <c r="E406" s="260" t="s">
        <v>207</v>
      </c>
      <c r="F406" s="260" t="s">
        <v>207</v>
      </c>
      <c r="G406" s="260" t="s">
        <v>206</v>
      </c>
      <c r="H406" s="260" t="s">
        <v>206</v>
      </c>
      <c r="I406" s="260" t="s">
        <v>205</v>
      </c>
      <c r="J406" s="260" t="s">
        <v>205</v>
      </c>
      <c r="K406" s="260" t="s">
        <v>207</v>
      </c>
      <c r="L406" s="260" t="s">
        <v>207</v>
      </c>
      <c r="M406" s="260" t="s">
        <v>207</v>
      </c>
      <c r="N406" s="260" t="s">
        <v>207</v>
      </c>
      <c r="O406" s="260" t="s">
        <v>206</v>
      </c>
      <c r="P406" s="260" t="s">
        <v>206</v>
      </c>
      <c r="Q406" s="260" t="s">
        <v>205</v>
      </c>
      <c r="R406" s="260" t="s">
        <v>207</v>
      </c>
      <c r="S406" s="260" t="s">
        <v>207</v>
      </c>
      <c r="T406" s="260" t="s">
        <v>207</v>
      </c>
      <c r="U406" s="260" t="s">
        <v>207</v>
      </c>
      <c r="V406" s="260" t="s">
        <v>205</v>
      </c>
      <c r="W406" s="260" t="s">
        <v>207</v>
      </c>
      <c r="X406" s="260" t="s">
        <v>207</v>
      </c>
      <c r="Y406" s="260" t="s">
        <v>205</v>
      </c>
      <c r="Z406" s="260" t="s">
        <v>207</v>
      </c>
      <c r="AA406" s="260" t="s">
        <v>205</v>
      </c>
      <c r="AB406" s="260" t="s">
        <v>205</v>
      </c>
      <c r="AC406" s="260" t="s">
        <v>207</v>
      </c>
      <c r="AD406" s="260" t="s">
        <v>205</v>
      </c>
      <c r="AE406" s="260" t="s">
        <v>205</v>
      </c>
      <c r="AF406" s="260" t="s">
        <v>205</v>
      </c>
      <c r="AG406" s="260" t="s">
        <v>207</v>
      </c>
      <c r="AH406" s="260" t="s">
        <v>207</v>
      </c>
      <c r="AI406" s="260" t="s">
        <v>207</v>
      </c>
      <c r="AJ406" s="260" t="s">
        <v>207</v>
      </c>
      <c r="AK406" s="260" t="s">
        <v>207</v>
      </c>
      <c r="AL406" s="260" t="s">
        <v>206</v>
      </c>
      <c r="AM406" s="260" t="s">
        <v>206</v>
      </c>
      <c r="AN406" s="260" t="s">
        <v>206</v>
      </c>
      <c r="AO406" s="260" t="s">
        <v>206</v>
      </c>
      <c r="AP406" s="260" t="s">
        <v>206</v>
      </c>
      <c r="AQ406" s="260"/>
      <c r="AR406" t="e">
        <v>#N/A</v>
      </c>
      <c r="AS406">
        <v>3</v>
      </c>
    </row>
    <row r="407" spans="1:45" ht="18.75" hidden="1" x14ac:dyDescent="0.45">
      <c r="A407" s="252">
        <v>211860</v>
      </c>
      <c r="B407" s="249" t="s">
        <v>458</v>
      </c>
      <c r="C407" t="s">
        <v>849</v>
      </c>
      <c r="D407" t="s">
        <v>849</v>
      </c>
      <c r="E407" t="s">
        <v>849</v>
      </c>
      <c r="F407" t="s">
        <v>849</v>
      </c>
      <c r="G407" t="s">
        <v>849</v>
      </c>
      <c r="H407" t="s">
        <v>849</v>
      </c>
      <c r="I407" t="s">
        <v>849</v>
      </c>
      <c r="J407" t="s">
        <v>849</v>
      </c>
      <c r="K407" t="s">
        <v>849</v>
      </c>
      <c r="L407" t="s">
        <v>849</v>
      </c>
      <c r="M407" s="250" t="s">
        <v>849</v>
      </c>
      <c r="N407" t="s">
        <v>849</v>
      </c>
      <c r="O407" t="s">
        <v>849</v>
      </c>
      <c r="P407" t="s">
        <v>849</v>
      </c>
      <c r="Q407" t="s">
        <v>849</v>
      </c>
      <c r="R407" t="s">
        <v>849</v>
      </c>
      <c r="S407" t="s">
        <v>849</v>
      </c>
      <c r="T407" t="s">
        <v>849</v>
      </c>
      <c r="U407" t="s">
        <v>849</v>
      </c>
      <c r="V407" t="s">
        <v>849</v>
      </c>
      <c r="W407" t="s">
        <v>344</v>
      </c>
      <c r="X407" s="250" t="s">
        <v>344</v>
      </c>
      <c r="Y407" t="s">
        <v>344</v>
      </c>
      <c r="Z407" t="s">
        <v>344</v>
      </c>
      <c r="AA407" t="s">
        <v>344</v>
      </c>
      <c r="AB407" t="s">
        <v>344</v>
      </c>
      <c r="AC407" t="s">
        <v>344</v>
      </c>
      <c r="AD407" t="s">
        <v>344</v>
      </c>
      <c r="AE407" t="s">
        <v>344</v>
      </c>
      <c r="AF407" t="s">
        <v>344</v>
      </c>
      <c r="AG407" t="s">
        <v>344</v>
      </c>
      <c r="AH407" t="s">
        <v>344</v>
      </c>
      <c r="AI407" t="s">
        <v>344</v>
      </c>
      <c r="AJ407" t="s">
        <v>344</v>
      </c>
      <c r="AK407" t="s">
        <v>344</v>
      </c>
      <c r="AL407" t="s">
        <v>344</v>
      </c>
      <c r="AM407" t="s">
        <v>344</v>
      </c>
      <c r="AN407" t="s">
        <v>344</v>
      </c>
      <c r="AO407" t="s">
        <v>344</v>
      </c>
      <c r="AP407" t="s">
        <v>344</v>
      </c>
      <c r="AQ407"/>
      <c r="AR407">
        <v>0</v>
      </c>
      <c r="AS407" t="s">
        <v>2190</v>
      </c>
    </row>
    <row r="408" spans="1:45" ht="33" x14ac:dyDescent="0.45">
      <c r="A408" s="252">
        <v>211862</v>
      </c>
      <c r="B408" s="249" t="s">
        <v>67</v>
      </c>
      <c r="C408" t="s">
        <v>849</v>
      </c>
      <c r="D408" t="s">
        <v>849</v>
      </c>
      <c r="E408" t="s">
        <v>849</v>
      </c>
      <c r="F408" t="s">
        <v>849</v>
      </c>
      <c r="G408" t="s">
        <v>849</v>
      </c>
      <c r="H408" t="s">
        <v>849</v>
      </c>
      <c r="I408" t="s">
        <v>849</v>
      </c>
      <c r="J408" t="s">
        <v>849</v>
      </c>
      <c r="K408" t="s">
        <v>849</v>
      </c>
      <c r="L408" t="s">
        <v>849</v>
      </c>
      <c r="M408" s="250" t="s">
        <v>849</v>
      </c>
      <c r="N408" t="s">
        <v>849</v>
      </c>
      <c r="O408" t="s">
        <v>849</v>
      </c>
      <c r="P408" t="s">
        <v>849</v>
      </c>
      <c r="Q408" t="s">
        <v>849</v>
      </c>
      <c r="R408" t="s">
        <v>849</v>
      </c>
      <c r="S408" t="s">
        <v>849</v>
      </c>
      <c r="T408" t="s">
        <v>849</v>
      </c>
      <c r="U408" t="s">
        <v>849</v>
      </c>
      <c r="V408" t="s">
        <v>849</v>
      </c>
      <c r="W408" t="s">
        <v>849</v>
      </c>
      <c r="X408" s="250" t="s">
        <v>849</v>
      </c>
      <c r="Y408" t="s">
        <v>849</v>
      </c>
      <c r="Z408" t="s">
        <v>849</v>
      </c>
      <c r="AA408" t="s">
        <v>849</v>
      </c>
      <c r="AB408" t="s">
        <v>849</v>
      </c>
      <c r="AC408" t="s">
        <v>849</v>
      </c>
      <c r="AD408" t="s">
        <v>849</v>
      </c>
      <c r="AE408" t="s">
        <v>849</v>
      </c>
      <c r="AF408" t="s">
        <v>849</v>
      </c>
      <c r="AG408" t="s">
        <v>849</v>
      </c>
      <c r="AH408" t="s">
        <v>849</v>
      </c>
      <c r="AI408" t="s">
        <v>849</v>
      </c>
      <c r="AJ408" t="s">
        <v>849</v>
      </c>
      <c r="AK408" t="s">
        <v>849</v>
      </c>
      <c r="AL408" t="s">
        <v>344</v>
      </c>
      <c r="AM408" t="s">
        <v>344</v>
      </c>
      <c r="AN408" t="s">
        <v>344</v>
      </c>
      <c r="AO408" t="s">
        <v>344</v>
      </c>
      <c r="AP408" t="s">
        <v>344</v>
      </c>
      <c r="AQ408"/>
      <c r="AR408">
        <v>0</v>
      </c>
      <c r="AS408" t="s">
        <v>2187</v>
      </c>
    </row>
    <row r="409" spans="1:45" ht="15" hidden="1" x14ac:dyDescent="0.25">
      <c r="A409" s="258">
        <v>211865</v>
      </c>
      <c r="B409" s="259" t="s">
        <v>456</v>
      </c>
      <c r="C409" s="260" t="s">
        <v>205</v>
      </c>
      <c r="D409" s="260" t="s">
        <v>205</v>
      </c>
      <c r="E409" s="260" t="s">
        <v>205</v>
      </c>
      <c r="F409" s="260" t="s">
        <v>207</v>
      </c>
      <c r="G409" s="260" t="s">
        <v>207</v>
      </c>
      <c r="H409" s="260" t="s">
        <v>207</v>
      </c>
      <c r="I409" s="260" t="s">
        <v>207</v>
      </c>
      <c r="J409" s="260" t="s">
        <v>207</v>
      </c>
      <c r="K409" s="260" t="s">
        <v>207</v>
      </c>
      <c r="L409" s="260" t="s">
        <v>207</v>
      </c>
      <c r="M409" s="260" t="s">
        <v>207</v>
      </c>
      <c r="N409" s="260" t="s">
        <v>207</v>
      </c>
      <c r="O409" s="260" t="s">
        <v>207</v>
      </c>
      <c r="P409" s="260" t="s">
        <v>206</v>
      </c>
      <c r="Q409" s="260" t="s">
        <v>207</v>
      </c>
      <c r="R409" s="260" t="s">
        <v>206</v>
      </c>
      <c r="S409" s="260" t="s">
        <v>207</v>
      </c>
      <c r="T409" s="260" t="s">
        <v>207</v>
      </c>
      <c r="U409" s="260" t="s">
        <v>207</v>
      </c>
      <c r="V409" s="260" t="s">
        <v>207</v>
      </c>
      <c r="W409" s="260" t="s">
        <v>205</v>
      </c>
      <c r="X409" s="260" t="s">
        <v>207</v>
      </c>
      <c r="Y409" s="260" t="s">
        <v>206</v>
      </c>
      <c r="Z409" s="260" t="s">
        <v>206</v>
      </c>
      <c r="AA409" s="260" t="s">
        <v>207</v>
      </c>
      <c r="AB409" s="260" t="s">
        <v>207</v>
      </c>
      <c r="AC409" s="260" t="s">
        <v>207</v>
      </c>
      <c r="AD409" s="260" t="s">
        <v>207</v>
      </c>
      <c r="AE409" s="260" t="s">
        <v>207</v>
      </c>
      <c r="AF409" s="260" t="s">
        <v>206</v>
      </c>
      <c r="AG409" s="260" t="s">
        <v>344</v>
      </c>
      <c r="AH409" s="260" t="s">
        <v>344</v>
      </c>
      <c r="AI409" s="260" t="s">
        <v>344</v>
      </c>
      <c r="AJ409" s="260" t="s">
        <v>344</v>
      </c>
      <c r="AK409" s="260" t="s">
        <v>344</v>
      </c>
      <c r="AL409" s="260" t="s">
        <v>344</v>
      </c>
      <c r="AM409" s="260" t="s">
        <v>344</v>
      </c>
      <c r="AN409" s="260" t="s">
        <v>344</v>
      </c>
      <c r="AO409" s="260" t="s">
        <v>344</v>
      </c>
      <c r="AP409" s="260" t="s">
        <v>344</v>
      </c>
      <c r="AQ409" s="260"/>
      <c r="AR409" t="e">
        <v>#N/A</v>
      </c>
      <c r="AS409">
        <v>3</v>
      </c>
    </row>
    <row r="410" spans="1:45" ht="18.75" x14ac:dyDescent="0.45">
      <c r="A410" s="252">
        <v>211866</v>
      </c>
      <c r="B410" s="249" t="s">
        <v>61</v>
      </c>
      <c r="C410" t="s">
        <v>205</v>
      </c>
      <c r="D410" t="s">
        <v>207</v>
      </c>
      <c r="E410" t="s">
        <v>207</v>
      </c>
      <c r="F410" t="s">
        <v>206</v>
      </c>
      <c r="G410" t="s">
        <v>205</v>
      </c>
      <c r="H410" t="s">
        <v>205</v>
      </c>
      <c r="I410" t="s">
        <v>207</v>
      </c>
      <c r="J410" t="s">
        <v>207</v>
      </c>
      <c r="K410" t="s">
        <v>205</v>
      </c>
      <c r="L410" t="s">
        <v>207</v>
      </c>
      <c r="M410" s="250" t="s">
        <v>207</v>
      </c>
      <c r="N410" t="s">
        <v>207</v>
      </c>
      <c r="O410" t="s">
        <v>205</v>
      </c>
      <c r="P410" t="s">
        <v>207</v>
      </c>
      <c r="Q410" t="s">
        <v>205</v>
      </c>
      <c r="R410" t="s">
        <v>205</v>
      </c>
      <c r="S410" t="s">
        <v>207</v>
      </c>
      <c r="T410" t="s">
        <v>205</v>
      </c>
      <c r="U410" t="s">
        <v>205</v>
      </c>
      <c r="V410" t="s">
        <v>205</v>
      </c>
      <c r="W410" t="s">
        <v>205</v>
      </c>
      <c r="X410" s="250" t="s">
        <v>207</v>
      </c>
      <c r="Y410" t="s">
        <v>207</v>
      </c>
      <c r="Z410" t="s">
        <v>207</v>
      </c>
      <c r="AA410" t="s">
        <v>205</v>
      </c>
      <c r="AB410" t="s">
        <v>205</v>
      </c>
      <c r="AC410" t="s">
        <v>207</v>
      </c>
      <c r="AD410" t="s">
        <v>207</v>
      </c>
      <c r="AE410" t="s">
        <v>207</v>
      </c>
      <c r="AF410" t="s">
        <v>205</v>
      </c>
      <c r="AG410" t="s">
        <v>205</v>
      </c>
      <c r="AH410" t="s">
        <v>207</v>
      </c>
      <c r="AI410" t="s">
        <v>207</v>
      </c>
      <c r="AJ410" t="s">
        <v>207</v>
      </c>
      <c r="AK410" t="s">
        <v>207</v>
      </c>
      <c r="AL410" t="s">
        <v>207</v>
      </c>
      <c r="AM410" t="s">
        <v>205</v>
      </c>
      <c r="AN410" t="s">
        <v>205</v>
      </c>
      <c r="AO410" t="s">
        <v>207</v>
      </c>
      <c r="AP410" t="s">
        <v>205</v>
      </c>
      <c r="AQ410"/>
      <c r="AR410">
        <v>0</v>
      </c>
      <c r="AS410">
        <v>2</v>
      </c>
    </row>
    <row r="411" spans="1:45" ht="18.75" x14ac:dyDescent="0.45">
      <c r="A411" s="252">
        <v>211869</v>
      </c>
      <c r="B411" s="249" t="s">
        <v>61</v>
      </c>
      <c r="C411" t="s">
        <v>207</v>
      </c>
      <c r="D411" t="s">
        <v>205</v>
      </c>
      <c r="E411" t="s">
        <v>205</v>
      </c>
      <c r="F411" t="s">
        <v>205</v>
      </c>
      <c r="G411" t="s">
        <v>207</v>
      </c>
      <c r="H411" t="s">
        <v>205</v>
      </c>
      <c r="I411" t="s">
        <v>207</v>
      </c>
      <c r="J411" t="s">
        <v>207</v>
      </c>
      <c r="K411" t="s">
        <v>207</v>
      </c>
      <c r="L411" t="s">
        <v>207</v>
      </c>
      <c r="M411" s="250" t="s">
        <v>205</v>
      </c>
      <c r="N411" t="s">
        <v>207</v>
      </c>
      <c r="O411" t="s">
        <v>207</v>
      </c>
      <c r="P411" t="s">
        <v>207</v>
      </c>
      <c r="Q411" t="s">
        <v>205</v>
      </c>
      <c r="R411" t="s">
        <v>207</v>
      </c>
      <c r="S411" t="s">
        <v>205</v>
      </c>
      <c r="T411" t="s">
        <v>207</v>
      </c>
      <c r="U411" t="s">
        <v>207</v>
      </c>
      <c r="V411" t="s">
        <v>207</v>
      </c>
      <c r="W411" t="s">
        <v>205</v>
      </c>
      <c r="X411" s="250" t="s">
        <v>207</v>
      </c>
      <c r="Y411" t="s">
        <v>207</v>
      </c>
      <c r="Z411" t="s">
        <v>207</v>
      </c>
      <c r="AA411" t="s">
        <v>207</v>
      </c>
      <c r="AB411" t="s">
        <v>205</v>
      </c>
      <c r="AC411" t="s">
        <v>207</v>
      </c>
      <c r="AD411" t="s">
        <v>207</v>
      </c>
      <c r="AE411" t="s">
        <v>207</v>
      </c>
      <c r="AF411" t="s">
        <v>207</v>
      </c>
      <c r="AG411" t="s">
        <v>207</v>
      </c>
      <c r="AH411" t="s">
        <v>207</v>
      </c>
      <c r="AI411" t="s">
        <v>205</v>
      </c>
      <c r="AJ411" t="s">
        <v>206</v>
      </c>
      <c r="AK411" t="s">
        <v>206</v>
      </c>
      <c r="AL411" t="s">
        <v>207</v>
      </c>
      <c r="AM411" t="s">
        <v>205</v>
      </c>
      <c r="AN411" t="s">
        <v>207</v>
      </c>
      <c r="AO411" t="s">
        <v>205</v>
      </c>
      <c r="AP411" t="s">
        <v>205</v>
      </c>
      <c r="AQ411"/>
      <c r="AR411">
        <v>0</v>
      </c>
      <c r="AS411">
        <v>3</v>
      </c>
    </row>
    <row r="412" spans="1:45" ht="18.75" x14ac:dyDescent="0.45">
      <c r="A412" s="248">
        <v>211872</v>
      </c>
      <c r="B412" s="249" t="s">
        <v>61</v>
      </c>
      <c r="C412" t="s">
        <v>205</v>
      </c>
      <c r="D412" t="s">
        <v>205</v>
      </c>
      <c r="E412" t="s">
        <v>207</v>
      </c>
      <c r="F412" t="s">
        <v>205</v>
      </c>
      <c r="G412" t="s">
        <v>205</v>
      </c>
      <c r="H412" t="s">
        <v>205</v>
      </c>
      <c r="I412" t="s">
        <v>207</v>
      </c>
      <c r="J412" t="s">
        <v>205</v>
      </c>
      <c r="K412" t="s">
        <v>205</v>
      </c>
      <c r="L412" t="s">
        <v>205</v>
      </c>
      <c r="M412" s="250" t="s">
        <v>205</v>
      </c>
      <c r="N412" t="s">
        <v>207</v>
      </c>
      <c r="O412" t="s">
        <v>207</v>
      </c>
      <c r="P412" t="s">
        <v>205</v>
      </c>
      <c r="Q412" t="s">
        <v>207</v>
      </c>
      <c r="R412" t="s">
        <v>207</v>
      </c>
      <c r="S412" t="s">
        <v>205</v>
      </c>
      <c r="T412" t="s">
        <v>207</v>
      </c>
      <c r="U412" t="s">
        <v>207</v>
      </c>
      <c r="V412" t="s">
        <v>207</v>
      </c>
      <c r="W412" t="s">
        <v>207</v>
      </c>
      <c r="X412" s="250" t="s">
        <v>207</v>
      </c>
      <c r="Y412" t="s">
        <v>205</v>
      </c>
      <c r="Z412" t="s">
        <v>207</v>
      </c>
      <c r="AA412" t="s">
        <v>207</v>
      </c>
      <c r="AB412" t="s">
        <v>205</v>
      </c>
      <c r="AC412" t="s">
        <v>207</v>
      </c>
      <c r="AD412" t="s">
        <v>205</v>
      </c>
      <c r="AE412" t="s">
        <v>205</v>
      </c>
      <c r="AF412" t="s">
        <v>205</v>
      </c>
      <c r="AG412" t="s">
        <v>207</v>
      </c>
      <c r="AH412" t="s">
        <v>206</v>
      </c>
      <c r="AI412" t="s">
        <v>206</v>
      </c>
      <c r="AJ412" t="s">
        <v>205</v>
      </c>
      <c r="AK412" t="s">
        <v>206</v>
      </c>
      <c r="AL412" t="s">
        <v>206</v>
      </c>
      <c r="AM412" t="s">
        <v>205</v>
      </c>
      <c r="AN412" t="s">
        <v>206</v>
      </c>
      <c r="AO412" t="s">
        <v>206</v>
      </c>
      <c r="AP412" t="s">
        <v>207</v>
      </c>
      <c r="AQ412"/>
      <c r="AR412">
        <v>0</v>
      </c>
      <c r="AS412">
        <v>3</v>
      </c>
    </row>
    <row r="413" spans="1:45" ht="15" hidden="1" x14ac:dyDescent="0.25">
      <c r="A413" s="258">
        <v>211884</v>
      </c>
      <c r="B413" s="259" t="s">
        <v>456</v>
      </c>
      <c r="C413" s="260" t="s">
        <v>849</v>
      </c>
      <c r="D413" s="260" t="s">
        <v>849</v>
      </c>
      <c r="E413" s="260" t="s">
        <v>849</v>
      </c>
      <c r="F413" s="260" t="s">
        <v>849</v>
      </c>
      <c r="G413" s="260" t="s">
        <v>849</v>
      </c>
      <c r="H413" s="260" t="s">
        <v>849</v>
      </c>
      <c r="I413" s="260" t="s">
        <v>849</v>
      </c>
      <c r="J413" s="260" t="s">
        <v>849</v>
      </c>
      <c r="K413" s="260" t="s">
        <v>849</v>
      </c>
      <c r="L413" s="260" t="s">
        <v>849</v>
      </c>
      <c r="M413" s="260" t="s">
        <v>849</v>
      </c>
      <c r="N413" s="260" t="s">
        <v>849</v>
      </c>
      <c r="O413" s="260" t="s">
        <v>849</v>
      </c>
      <c r="P413" s="260" t="s">
        <v>849</v>
      </c>
      <c r="Q413" s="260" t="s">
        <v>849</v>
      </c>
      <c r="R413" s="260" t="s">
        <v>849</v>
      </c>
      <c r="S413" s="260" t="s">
        <v>849</v>
      </c>
      <c r="T413" s="260" t="s">
        <v>849</v>
      </c>
      <c r="U413" s="260" t="s">
        <v>849</v>
      </c>
      <c r="V413" s="260" t="s">
        <v>849</v>
      </c>
      <c r="W413" s="260" t="s">
        <v>849</v>
      </c>
      <c r="X413" s="260" t="s">
        <v>849</v>
      </c>
      <c r="Y413" s="260" t="s">
        <v>849</v>
      </c>
      <c r="Z413" s="260" t="s">
        <v>849</v>
      </c>
      <c r="AA413" s="260" t="s">
        <v>849</v>
      </c>
      <c r="AB413" s="260" t="s">
        <v>849</v>
      </c>
      <c r="AC413" s="260" t="s">
        <v>849</v>
      </c>
      <c r="AD413" s="260" t="s">
        <v>849</v>
      </c>
      <c r="AE413" s="260" t="s">
        <v>849</v>
      </c>
      <c r="AF413" s="260" t="s">
        <v>849</v>
      </c>
      <c r="AG413" s="260" t="s">
        <v>344</v>
      </c>
      <c r="AH413" s="260" t="s">
        <v>344</v>
      </c>
      <c r="AI413" s="260" t="s">
        <v>344</v>
      </c>
      <c r="AJ413" s="260" t="s">
        <v>344</v>
      </c>
      <c r="AK413" s="260" t="s">
        <v>344</v>
      </c>
      <c r="AL413" s="260" t="s">
        <v>344</v>
      </c>
      <c r="AM413" s="260" t="s">
        <v>344</v>
      </c>
      <c r="AN413" s="260" t="s">
        <v>344</v>
      </c>
      <c r="AO413" s="260" t="s">
        <v>344</v>
      </c>
      <c r="AP413" s="260" t="s">
        <v>344</v>
      </c>
      <c r="AQ413" s="260"/>
      <c r="AR413" t="e">
        <v>#N/A</v>
      </c>
      <c r="AS413" t="s">
        <v>2181</v>
      </c>
    </row>
    <row r="414" spans="1:45" ht="15" hidden="1" x14ac:dyDescent="0.25">
      <c r="A414" s="258">
        <v>211892</v>
      </c>
      <c r="B414" s="259" t="s">
        <v>458</v>
      </c>
      <c r="C414" s="260" t="s">
        <v>849</v>
      </c>
      <c r="D414" s="260" t="s">
        <v>849</v>
      </c>
      <c r="E414" s="260" t="s">
        <v>849</v>
      </c>
      <c r="F414" s="260" t="s">
        <v>849</v>
      </c>
      <c r="G414" s="260" t="s">
        <v>849</v>
      </c>
      <c r="H414" s="260" t="s">
        <v>849</v>
      </c>
      <c r="I414" s="260" t="s">
        <v>849</v>
      </c>
      <c r="J414" s="260" t="s">
        <v>849</v>
      </c>
      <c r="K414" s="260" t="s">
        <v>849</v>
      </c>
      <c r="L414" s="260" t="s">
        <v>849</v>
      </c>
      <c r="M414" s="260" t="s">
        <v>849</v>
      </c>
      <c r="N414" s="260" t="s">
        <v>849</v>
      </c>
      <c r="O414" s="260" t="s">
        <v>849</v>
      </c>
      <c r="P414" s="260" t="s">
        <v>849</v>
      </c>
      <c r="Q414" s="260" t="s">
        <v>849</v>
      </c>
      <c r="R414" s="260" t="s">
        <v>849</v>
      </c>
      <c r="S414" s="260" t="s">
        <v>849</v>
      </c>
      <c r="T414" s="260" t="s">
        <v>849</v>
      </c>
      <c r="U414" s="260" t="s">
        <v>849</v>
      </c>
      <c r="V414" s="260" t="s">
        <v>849</v>
      </c>
      <c r="W414" s="260" t="s">
        <v>344</v>
      </c>
      <c r="X414" s="260" t="s">
        <v>344</v>
      </c>
      <c r="Y414" s="260" t="s">
        <v>344</v>
      </c>
      <c r="Z414" s="260" t="s">
        <v>344</v>
      </c>
      <c r="AA414" s="260" t="s">
        <v>344</v>
      </c>
      <c r="AB414" s="260" t="s">
        <v>344</v>
      </c>
      <c r="AC414" s="260" t="s">
        <v>344</v>
      </c>
      <c r="AD414" s="260" t="s">
        <v>344</v>
      </c>
      <c r="AE414" s="260" t="s">
        <v>344</v>
      </c>
      <c r="AF414" s="260" t="s">
        <v>344</v>
      </c>
      <c r="AG414" s="260" t="s">
        <v>344</v>
      </c>
      <c r="AH414" s="260" t="s">
        <v>344</v>
      </c>
      <c r="AI414" s="260" t="s">
        <v>344</v>
      </c>
      <c r="AJ414" s="260" t="s">
        <v>344</v>
      </c>
      <c r="AK414" s="260" t="s">
        <v>344</v>
      </c>
      <c r="AL414" s="260" t="s">
        <v>344</v>
      </c>
      <c r="AM414" s="260" t="s">
        <v>344</v>
      </c>
      <c r="AN414" s="260" t="s">
        <v>344</v>
      </c>
      <c r="AO414" s="260" t="s">
        <v>344</v>
      </c>
      <c r="AP414" s="260" t="s">
        <v>344</v>
      </c>
      <c r="AQ414" s="260"/>
      <c r="AR414" t="e">
        <v>#N/A</v>
      </c>
      <c r="AS414" t="s">
        <v>2181</v>
      </c>
    </row>
    <row r="415" spans="1:45" ht="15" hidden="1" x14ac:dyDescent="0.25">
      <c r="A415" s="258">
        <v>211898</v>
      </c>
      <c r="B415" s="259" t="s">
        <v>456</v>
      </c>
      <c r="C415" s="260" t="s">
        <v>849</v>
      </c>
      <c r="D415" s="260" t="s">
        <v>849</v>
      </c>
      <c r="E415" s="260" t="s">
        <v>849</v>
      </c>
      <c r="F415" s="260" t="s">
        <v>849</v>
      </c>
      <c r="G415" s="260" t="s">
        <v>849</v>
      </c>
      <c r="H415" s="260" t="s">
        <v>849</v>
      </c>
      <c r="I415" s="260" t="s">
        <v>849</v>
      </c>
      <c r="J415" s="260" t="s">
        <v>849</v>
      </c>
      <c r="K415" s="260" t="s">
        <v>849</v>
      </c>
      <c r="L415" s="260" t="s">
        <v>849</v>
      </c>
      <c r="M415" s="260" t="s">
        <v>849</v>
      </c>
      <c r="N415" s="260" t="s">
        <v>849</v>
      </c>
      <c r="O415" s="260" t="s">
        <v>849</v>
      </c>
      <c r="P415" s="260" t="s">
        <v>849</v>
      </c>
      <c r="Q415" s="260" t="s">
        <v>849</v>
      </c>
      <c r="R415" s="260" t="s">
        <v>849</v>
      </c>
      <c r="S415" s="260" t="s">
        <v>849</v>
      </c>
      <c r="T415" s="260" t="s">
        <v>849</v>
      </c>
      <c r="U415" s="260" t="s">
        <v>849</v>
      </c>
      <c r="V415" s="260" t="s">
        <v>849</v>
      </c>
      <c r="W415" s="260" t="s">
        <v>849</v>
      </c>
      <c r="X415" s="260" t="s">
        <v>849</v>
      </c>
      <c r="Y415" s="260" t="s">
        <v>849</v>
      </c>
      <c r="Z415" s="260" t="s">
        <v>849</v>
      </c>
      <c r="AA415" s="260" t="s">
        <v>849</v>
      </c>
      <c r="AB415" s="260" t="s">
        <v>849</v>
      </c>
      <c r="AC415" s="260" t="s">
        <v>849</v>
      </c>
      <c r="AD415" s="260" t="s">
        <v>849</v>
      </c>
      <c r="AE415" s="260" t="s">
        <v>849</v>
      </c>
      <c r="AF415" s="260" t="s">
        <v>849</v>
      </c>
      <c r="AG415" s="260" t="s">
        <v>344</v>
      </c>
      <c r="AH415" s="260" t="s">
        <v>344</v>
      </c>
      <c r="AI415" s="260" t="s">
        <v>344</v>
      </c>
      <c r="AJ415" s="260" t="s">
        <v>344</v>
      </c>
      <c r="AK415" s="260" t="s">
        <v>344</v>
      </c>
      <c r="AL415" s="260" t="s">
        <v>344</v>
      </c>
      <c r="AM415" s="260" t="s">
        <v>344</v>
      </c>
      <c r="AN415" s="260" t="s">
        <v>344</v>
      </c>
      <c r="AO415" s="260" t="s">
        <v>344</v>
      </c>
      <c r="AP415" s="260" t="s">
        <v>344</v>
      </c>
      <c r="AQ415" s="260"/>
      <c r="AR415" t="e">
        <v>#N/A</v>
      </c>
      <c r="AS415" t="s">
        <v>2181</v>
      </c>
    </row>
    <row r="416" spans="1:45" ht="18.75" x14ac:dyDescent="0.45">
      <c r="A416" s="252">
        <v>211903</v>
      </c>
      <c r="B416" s="249" t="s">
        <v>61</v>
      </c>
      <c r="C416" t="s">
        <v>205</v>
      </c>
      <c r="D416" t="s">
        <v>207</v>
      </c>
      <c r="E416" t="s">
        <v>207</v>
      </c>
      <c r="F416" t="s">
        <v>207</v>
      </c>
      <c r="G416" t="s">
        <v>205</v>
      </c>
      <c r="H416" t="s">
        <v>205</v>
      </c>
      <c r="I416" t="s">
        <v>207</v>
      </c>
      <c r="J416" t="s">
        <v>207</v>
      </c>
      <c r="K416" t="s">
        <v>207</v>
      </c>
      <c r="L416" t="s">
        <v>207</v>
      </c>
      <c r="M416" s="250" t="s">
        <v>207</v>
      </c>
      <c r="N416" t="s">
        <v>207</v>
      </c>
      <c r="O416" t="s">
        <v>207</v>
      </c>
      <c r="P416" t="s">
        <v>207</v>
      </c>
      <c r="Q416" t="s">
        <v>206</v>
      </c>
      <c r="R416" t="s">
        <v>207</v>
      </c>
      <c r="S416" t="s">
        <v>205</v>
      </c>
      <c r="T416" t="s">
        <v>207</v>
      </c>
      <c r="U416" t="s">
        <v>207</v>
      </c>
      <c r="V416" t="s">
        <v>207</v>
      </c>
      <c r="W416" t="s">
        <v>207</v>
      </c>
      <c r="X416" s="250" t="s">
        <v>205</v>
      </c>
      <c r="Y416" t="s">
        <v>207</v>
      </c>
      <c r="Z416" t="s">
        <v>205</v>
      </c>
      <c r="AA416" t="s">
        <v>205</v>
      </c>
      <c r="AB416" t="s">
        <v>207</v>
      </c>
      <c r="AC416" t="s">
        <v>205</v>
      </c>
      <c r="AD416" t="s">
        <v>205</v>
      </c>
      <c r="AE416" t="s">
        <v>205</v>
      </c>
      <c r="AF416" t="s">
        <v>205</v>
      </c>
      <c r="AG416" t="s">
        <v>207</v>
      </c>
      <c r="AH416" t="s">
        <v>207</v>
      </c>
      <c r="AI416" t="s">
        <v>205</v>
      </c>
      <c r="AJ416" t="s">
        <v>207</v>
      </c>
      <c r="AK416" t="s">
        <v>207</v>
      </c>
      <c r="AL416" t="s">
        <v>207</v>
      </c>
      <c r="AM416" t="s">
        <v>207</v>
      </c>
      <c r="AN416" t="s">
        <v>207</v>
      </c>
      <c r="AO416" t="s">
        <v>205</v>
      </c>
      <c r="AP416" t="s">
        <v>205</v>
      </c>
      <c r="AQ416"/>
      <c r="AR416">
        <v>0</v>
      </c>
      <c r="AS416">
        <v>2</v>
      </c>
    </row>
    <row r="417" spans="1:45" ht="18.75" x14ac:dyDescent="0.45">
      <c r="A417" s="248">
        <v>211905</v>
      </c>
      <c r="B417" s="249" t="s">
        <v>61</v>
      </c>
      <c r="C417" t="s">
        <v>207</v>
      </c>
      <c r="D417" t="s">
        <v>207</v>
      </c>
      <c r="E417" t="s">
        <v>205</v>
      </c>
      <c r="F417" t="s">
        <v>207</v>
      </c>
      <c r="G417" t="s">
        <v>205</v>
      </c>
      <c r="H417" t="s">
        <v>205</v>
      </c>
      <c r="I417" t="s">
        <v>207</v>
      </c>
      <c r="J417" t="s">
        <v>205</v>
      </c>
      <c r="K417" t="s">
        <v>207</v>
      </c>
      <c r="L417" t="s">
        <v>207</v>
      </c>
      <c r="M417" s="250" t="s">
        <v>205</v>
      </c>
      <c r="N417" t="s">
        <v>205</v>
      </c>
      <c r="O417" t="s">
        <v>207</v>
      </c>
      <c r="P417" t="s">
        <v>205</v>
      </c>
      <c r="Q417" t="s">
        <v>207</v>
      </c>
      <c r="R417" t="s">
        <v>205</v>
      </c>
      <c r="S417" t="s">
        <v>205</v>
      </c>
      <c r="T417" t="s">
        <v>207</v>
      </c>
      <c r="U417" t="s">
        <v>207</v>
      </c>
      <c r="V417" t="s">
        <v>207</v>
      </c>
      <c r="W417" t="s">
        <v>205</v>
      </c>
      <c r="X417" s="250" t="s">
        <v>205</v>
      </c>
      <c r="Y417" t="s">
        <v>205</v>
      </c>
      <c r="Z417" t="s">
        <v>205</v>
      </c>
      <c r="AA417" t="s">
        <v>205</v>
      </c>
      <c r="AB417" t="s">
        <v>205</v>
      </c>
      <c r="AC417" t="s">
        <v>205</v>
      </c>
      <c r="AD417" t="s">
        <v>205</v>
      </c>
      <c r="AE417" t="s">
        <v>205</v>
      </c>
      <c r="AF417" t="s">
        <v>205</v>
      </c>
      <c r="AG417" t="s">
        <v>207</v>
      </c>
      <c r="AH417" t="s">
        <v>207</v>
      </c>
      <c r="AI417" t="s">
        <v>205</v>
      </c>
      <c r="AJ417" t="s">
        <v>205</v>
      </c>
      <c r="AK417" t="s">
        <v>205</v>
      </c>
      <c r="AL417" t="s">
        <v>207</v>
      </c>
      <c r="AM417" t="s">
        <v>205</v>
      </c>
      <c r="AN417" t="s">
        <v>205</v>
      </c>
      <c r="AO417" t="s">
        <v>207</v>
      </c>
      <c r="AP417" t="s">
        <v>207</v>
      </c>
      <c r="AQ417"/>
      <c r="AR417">
        <v>0</v>
      </c>
      <c r="AS417">
        <v>3</v>
      </c>
    </row>
    <row r="418" spans="1:45" ht="18.75" x14ac:dyDescent="0.45">
      <c r="A418" s="248">
        <v>211906</v>
      </c>
      <c r="B418" s="249" t="s">
        <v>61</v>
      </c>
      <c r="C418" t="s">
        <v>205</v>
      </c>
      <c r="D418" t="s">
        <v>207</v>
      </c>
      <c r="E418" t="s">
        <v>207</v>
      </c>
      <c r="F418" t="s">
        <v>207</v>
      </c>
      <c r="G418" t="s">
        <v>205</v>
      </c>
      <c r="H418" t="s">
        <v>205</v>
      </c>
      <c r="I418" t="s">
        <v>207</v>
      </c>
      <c r="J418" t="s">
        <v>205</v>
      </c>
      <c r="K418" t="s">
        <v>207</v>
      </c>
      <c r="L418" t="s">
        <v>207</v>
      </c>
      <c r="M418" s="250" t="s">
        <v>205</v>
      </c>
      <c r="N418" t="s">
        <v>207</v>
      </c>
      <c r="O418" t="s">
        <v>207</v>
      </c>
      <c r="P418" t="s">
        <v>205</v>
      </c>
      <c r="Q418" t="s">
        <v>205</v>
      </c>
      <c r="R418" t="s">
        <v>205</v>
      </c>
      <c r="S418" t="s">
        <v>206</v>
      </c>
      <c r="T418" t="s">
        <v>207</v>
      </c>
      <c r="U418" t="s">
        <v>207</v>
      </c>
      <c r="V418" t="s">
        <v>207</v>
      </c>
      <c r="W418" t="s">
        <v>205</v>
      </c>
      <c r="X418" s="250" t="s">
        <v>205</v>
      </c>
      <c r="Y418" t="s">
        <v>205</v>
      </c>
      <c r="Z418" t="s">
        <v>205</v>
      </c>
      <c r="AA418" t="s">
        <v>205</v>
      </c>
      <c r="AB418" t="s">
        <v>205</v>
      </c>
      <c r="AC418" t="s">
        <v>207</v>
      </c>
      <c r="AD418" t="s">
        <v>205</v>
      </c>
      <c r="AE418" t="s">
        <v>205</v>
      </c>
      <c r="AF418" t="s">
        <v>207</v>
      </c>
      <c r="AG418" t="s">
        <v>207</v>
      </c>
      <c r="AH418" t="s">
        <v>205</v>
      </c>
      <c r="AI418" t="s">
        <v>205</v>
      </c>
      <c r="AJ418" t="s">
        <v>205</v>
      </c>
      <c r="AK418" t="s">
        <v>205</v>
      </c>
      <c r="AL418" t="s">
        <v>207</v>
      </c>
      <c r="AM418" t="s">
        <v>205</v>
      </c>
      <c r="AN418" t="s">
        <v>205</v>
      </c>
      <c r="AO418" t="s">
        <v>205</v>
      </c>
      <c r="AP418" t="s">
        <v>205</v>
      </c>
      <c r="AQ418"/>
      <c r="AR418">
        <v>0</v>
      </c>
      <c r="AS418">
        <v>3</v>
      </c>
    </row>
    <row r="419" spans="1:45" ht="18.75" hidden="1" x14ac:dyDescent="0.45">
      <c r="A419" s="252">
        <v>211907</v>
      </c>
      <c r="B419" s="249" t="s">
        <v>456</v>
      </c>
      <c r="C419" t="s">
        <v>205</v>
      </c>
      <c r="D419" t="s">
        <v>205</v>
      </c>
      <c r="E419" t="s">
        <v>205</v>
      </c>
      <c r="F419" t="s">
        <v>205</v>
      </c>
      <c r="G419" t="s">
        <v>205</v>
      </c>
      <c r="H419" t="s">
        <v>207</v>
      </c>
      <c r="I419" t="s">
        <v>205</v>
      </c>
      <c r="J419" t="s">
        <v>205</v>
      </c>
      <c r="K419" t="s">
        <v>205</v>
      </c>
      <c r="L419" t="s">
        <v>205</v>
      </c>
      <c r="M419" s="250" t="s">
        <v>205</v>
      </c>
      <c r="N419" t="s">
        <v>207</v>
      </c>
      <c r="O419" t="s">
        <v>207</v>
      </c>
      <c r="P419" t="s">
        <v>205</v>
      </c>
      <c r="Q419" t="s">
        <v>205</v>
      </c>
      <c r="R419" t="s">
        <v>207</v>
      </c>
      <c r="S419" t="s">
        <v>205</v>
      </c>
      <c r="T419" t="s">
        <v>205</v>
      </c>
      <c r="U419" t="s">
        <v>207</v>
      </c>
      <c r="V419" t="s">
        <v>205</v>
      </c>
      <c r="W419" t="s">
        <v>205</v>
      </c>
      <c r="X419" s="250" t="s">
        <v>205</v>
      </c>
      <c r="Y419" t="s">
        <v>205</v>
      </c>
      <c r="Z419" t="s">
        <v>205</v>
      </c>
      <c r="AA419" t="s">
        <v>205</v>
      </c>
      <c r="AB419" t="s">
        <v>206</v>
      </c>
      <c r="AC419" t="s">
        <v>206</v>
      </c>
      <c r="AD419" t="s">
        <v>206</v>
      </c>
      <c r="AE419" t="s">
        <v>206</v>
      </c>
      <c r="AF419" t="s">
        <v>206</v>
      </c>
      <c r="AG419" t="s">
        <v>344</v>
      </c>
      <c r="AH419" t="s">
        <v>344</v>
      </c>
      <c r="AI419" t="s">
        <v>344</v>
      </c>
      <c r="AJ419" t="s">
        <v>344</v>
      </c>
      <c r="AK419" t="s">
        <v>344</v>
      </c>
      <c r="AL419" t="s">
        <v>344</v>
      </c>
      <c r="AM419" t="s">
        <v>344</v>
      </c>
      <c r="AN419" t="s">
        <v>344</v>
      </c>
      <c r="AO419" t="s">
        <v>344</v>
      </c>
      <c r="AP419" t="s">
        <v>344</v>
      </c>
      <c r="AQ419"/>
      <c r="AR419">
        <v>0</v>
      </c>
      <c r="AS419">
        <v>4</v>
      </c>
    </row>
    <row r="420" spans="1:45" ht="15" hidden="1" x14ac:dyDescent="0.25">
      <c r="A420" s="258">
        <v>211909</v>
      </c>
      <c r="B420" s="259" t="s">
        <v>456</v>
      </c>
      <c r="C420" s="260" t="s">
        <v>849</v>
      </c>
      <c r="D420" s="260" t="s">
        <v>849</v>
      </c>
      <c r="E420" s="260" t="s">
        <v>849</v>
      </c>
      <c r="F420" s="260" t="s">
        <v>849</v>
      </c>
      <c r="G420" s="260" t="s">
        <v>849</v>
      </c>
      <c r="H420" s="260" t="s">
        <v>849</v>
      </c>
      <c r="I420" s="260" t="s">
        <v>849</v>
      </c>
      <c r="J420" s="260" t="s">
        <v>849</v>
      </c>
      <c r="K420" s="260" t="s">
        <v>849</v>
      </c>
      <c r="L420" s="260" t="s">
        <v>849</v>
      </c>
      <c r="M420" s="260" t="s">
        <v>849</v>
      </c>
      <c r="N420" s="260" t="s">
        <v>849</v>
      </c>
      <c r="O420" s="260" t="s">
        <v>849</v>
      </c>
      <c r="P420" s="260" t="s">
        <v>849</v>
      </c>
      <c r="Q420" s="260" t="s">
        <v>849</v>
      </c>
      <c r="R420" s="260" t="s">
        <v>849</v>
      </c>
      <c r="S420" s="260" t="s">
        <v>849</v>
      </c>
      <c r="T420" s="260" t="s">
        <v>849</v>
      </c>
      <c r="U420" s="260" t="s">
        <v>849</v>
      </c>
      <c r="V420" s="260" t="s">
        <v>849</v>
      </c>
      <c r="W420" s="260" t="s">
        <v>849</v>
      </c>
      <c r="X420" s="260" t="s">
        <v>849</v>
      </c>
      <c r="Y420" s="260" t="s">
        <v>849</v>
      </c>
      <c r="Z420" s="260" t="s">
        <v>849</v>
      </c>
      <c r="AA420" s="260" t="s">
        <v>849</v>
      </c>
      <c r="AB420" s="260" t="s">
        <v>849</v>
      </c>
      <c r="AC420" s="260" t="s">
        <v>849</v>
      </c>
      <c r="AD420" s="260" t="s">
        <v>849</v>
      </c>
      <c r="AE420" s="260" t="s">
        <v>849</v>
      </c>
      <c r="AF420" s="260" t="s">
        <v>849</v>
      </c>
      <c r="AG420" s="260" t="s">
        <v>344</v>
      </c>
      <c r="AH420" s="260" t="s">
        <v>344</v>
      </c>
      <c r="AI420" s="260" t="s">
        <v>344</v>
      </c>
      <c r="AJ420" s="260" t="s">
        <v>344</v>
      </c>
      <c r="AK420" s="260" t="s">
        <v>344</v>
      </c>
      <c r="AL420" s="260" t="s">
        <v>344</v>
      </c>
      <c r="AM420" s="260" t="s">
        <v>344</v>
      </c>
      <c r="AN420" s="260" t="s">
        <v>344</v>
      </c>
      <c r="AO420" s="260" t="s">
        <v>344</v>
      </c>
      <c r="AP420" s="260" t="s">
        <v>344</v>
      </c>
      <c r="AQ420" s="260"/>
      <c r="AR420" t="e">
        <v>#N/A</v>
      </c>
      <c r="AS420" t="s">
        <v>2181</v>
      </c>
    </row>
    <row r="421" spans="1:45" ht="18.75" hidden="1" x14ac:dyDescent="0.45">
      <c r="A421" s="248">
        <v>211915</v>
      </c>
      <c r="B421" s="249" t="s">
        <v>609</v>
      </c>
      <c r="C421" t="s">
        <v>849</v>
      </c>
      <c r="D421" t="s">
        <v>849</v>
      </c>
      <c r="E421" t="s">
        <v>849</v>
      </c>
      <c r="F421" t="s">
        <v>849</v>
      </c>
      <c r="G421" t="s">
        <v>849</v>
      </c>
      <c r="H421" t="s">
        <v>849</v>
      </c>
      <c r="I421" t="s">
        <v>849</v>
      </c>
      <c r="J421" t="s">
        <v>849</v>
      </c>
      <c r="K421" t="s">
        <v>849</v>
      </c>
      <c r="L421" t="s">
        <v>849</v>
      </c>
      <c r="M421" s="250" t="s">
        <v>849</v>
      </c>
      <c r="N421" t="s">
        <v>849</v>
      </c>
      <c r="O421" t="s">
        <v>849</v>
      </c>
      <c r="P421" t="s">
        <v>849</v>
      </c>
      <c r="Q421" t="s">
        <v>849</v>
      </c>
      <c r="R421" t="s">
        <v>849</v>
      </c>
      <c r="S421" t="s">
        <v>849</v>
      </c>
      <c r="T421" t="s">
        <v>849</v>
      </c>
      <c r="U421" t="s">
        <v>849</v>
      </c>
      <c r="V421" t="s">
        <v>849</v>
      </c>
      <c r="W421" t="s">
        <v>849</v>
      </c>
      <c r="X421" s="250" t="s">
        <v>849</v>
      </c>
      <c r="Y421" t="s">
        <v>849</v>
      </c>
      <c r="Z421" t="s">
        <v>849</v>
      </c>
      <c r="AA421" t="s">
        <v>849</v>
      </c>
      <c r="AB421" t="s">
        <v>849</v>
      </c>
      <c r="AC421" t="s">
        <v>849</v>
      </c>
      <c r="AD421" t="s">
        <v>849</v>
      </c>
      <c r="AE421" t="s">
        <v>849</v>
      </c>
      <c r="AF421" t="s">
        <v>849</v>
      </c>
      <c r="AG421" t="s">
        <v>344</v>
      </c>
      <c r="AH421" t="s">
        <v>344</v>
      </c>
      <c r="AI421" t="s">
        <v>344</v>
      </c>
      <c r="AJ421" t="s">
        <v>344</v>
      </c>
      <c r="AK421" t="s">
        <v>344</v>
      </c>
      <c r="AL421" t="s">
        <v>344</v>
      </c>
      <c r="AM421" t="s">
        <v>344</v>
      </c>
      <c r="AN421" t="s">
        <v>344</v>
      </c>
      <c r="AO421" t="s">
        <v>344</v>
      </c>
      <c r="AP421" t="s">
        <v>344</v>
      </c>
      <c r="AQ421"/>
      <c r="AR421" t="s">
        <v>2166</v>
      </c>
      <c r="AS421" t="s">
        <v>2166</v>
      </c>
    </row>
    <row r="422" spans="1:45" ht="18.75" hidden="1" x14ac:dyDescent="0.45">
      <c r="A422" s="248">
        <v>211919</v>
      </c>
      <c r="B422" s="249" t="s">
        <v>456</v>
      </c>
      <c r="C422" t="s">
        <v>849</v>
      </c>
      <c r="D422" t="s">
        <v>849</v>
      </c>
      <c r="E422" t="s">
        <v>849</v>
      </c>
      <c r="F422" t="s">
        <v>849</v>
      </c>
      <c r="G422" t="s">
        <v>849</v>
      </c>
      <c r="H422" t="s">
        <v>849</v>
      </c>
      <c r="I422" t="s">
        <v>849</v>
      </c>
      <c r="J422" t="s">
        <v>849</v>
      </c>
      <c r="K422" t="s">
        <v>849</v>
      </c>
      <c r="L422" t="s">
        <v>849</v>
      </c>
      <c r="M422" s="250" t="s">
        <v>849</v>
      </c>
      <c r="N422" t="s">
        <v>849</v>
      </c>
      <c r="O422" t="s">
        <v>849</v>
      </c>
      <c r="P422" t="s">
        <v>849</v>
      </c>
      <c r="Q422" t="s">
        <v>849</v>
      </c>
      <c r="R422" t="s">
        <v>849</v>
      </c>
      <c r="S422" t="s">
        <v>849</v>
      </c>
      <c r="T422" t="s">
        <v>849</v>
      </c>
      <c r="U422" t="s">
        <v>849</v>
      </c>
      <c r="V422" t="s">
        <v>849</v>
      </c>
      <c r="W422" t="s">
        <v>849</v>
      </c>
      <c r="X422" s="250" t="s">
        <v>849</v>
      </c>
      <c r="Y422" t="s">
        <v>849</v>
      </c>
      <c r="Z422" t="s">
        <v>849</v>
      </c>
      <c r="AA422" t="s">
        <v>849</v>
      </c>
      <c r="AB422" t="s">
        <v>849</v>
      </c>
      <c r="AC422" t="s">
        <v>849</v>
      </c>
      <c r="AD422" t="s">
        <v>849</v>
      </c>
      <c r="AE422" t="s">
        <v>849</v>
      </c>
      <c r="AF422" t="s">
        <v>849</v>
      </c>
      <c r="AG422" t="s">
        <v>344</v>
      </c>
      <c r="AH422" t="s">
        <v>344</v>
      </c>
      <c r="AI422" t="s">
        <v>344</v>
      </c>
      <c r="AJ422" t="s">
        <v>344</v>
      </c>
      <c r="AK422" t="s">
        <v>344</v>
      </c>
      <c r="AL422" t="s">
        <v>344</v>
      </c>
      <c r="AM422" t="s">
        <v>344</v>
      </c>
      <c r="AN422" t="s">
        <v>344</v>
      </c>
      <c r="AO422" t="s">
        <v>344</v>
      </c>
      <c r="AP422" t="s">
        <v>344</v>
      </c>
      <c r="AQ422"/>
      <c r="AR422" t="s">
        <v>1830</v>
      </c>
      <c r="AS422" t="s">
        <v>2181</v>
      </c>
    </row>
    <row r="423" spans="1:45" ht="18.75" x14ac:dyDescent="0.45">
      <c r="A423" s="248">
        <v>211929</v>
      </c>
      <c r="B423" s="249" t="s">
        <v>61</v>
      </c>
      <c r="C423" t="s">
        <v>205</v>
      </c>
      <c r="D423" t="s">
        <v>207</v>
      </c>
      <c r="E423" t="s">
        <v>205</v>
      </c>
      <c r="F423" t="s">
        <v>205</v>
      </c>
      <c r="G423" t="s">
        <v>205</v>
      </c>
      <c r="H423" t="s">
        <v>205</v>
      </c>
      <c r="I423" t="s">
        <v>205</v>
      </c>
      <c r="J423" t="s">
        <v>205</v>
      </c>
      <c r="K423" t="s">
        <v>205</v>
      </c>
      <c r="L423" t="s">
        <v>205</v>
      </c>
      <c r="M423" s="250" t="s">
        <v>205</v>
      </c>
      <c r="N423" t="s">
        <v>207</v>
      </c>
      <c r="O423" t="s">
        <v>205</v>
      </c>
      <c r="P423" t="s">
        <v>207</v>
      </c>
      <c r="Q423" t="s">
        <v>205</v>
      </c>
      <c r="R423" t="s">
        <v>207</v>
      </c>
      <c r="S423" t="s">
        <v>205</v>
      </c>
      <c r="T423" t="s">
        <v>207</v>
      </c>
      <c r="U423" t="s">
        <v>207</v>
      </c>
      <c r="V423" t="s">
        <v>205</v>
      </c>
      <c r="W423" t="s">
        <v>205</v>
      </c>
      <c r="X423" s="250" t="s">
        <v>205</v>
      </c>
      <c r="Y423" t="s">
        <v>205</v>
      </c>
      <c r="Z423" t="s">
        <v>205</v>
      </c>
      <c r="AA423" t="s">
        <v>205</v>
      </c>
      <c r="AB423" t="s">
        <v>205</v>
      </c>
      <c r="AC423" t="s">
        <v>207</v>
      </c>
      <c r="AD423" t="s">
        <v>205</v>
      </c>
      <c r="AE423" t="s">
        <v>205</v>
      </c>
      <c r="AF423" t="s">
        <v>205</v>
      </c>
      <c r="AG423" t="s">
        <v>207</v>
      </c>
      <c r="AH423" t="s">
        <v>207</v>
      </c>
      <c r="AI423" t="s">
        <v>205</v>
      </c>
      <c r="AJ423" t="s">
        <v>207</v>
      </c>
      <c r="AK423" t="s">
        <v>205</v>
      </c>
      <c r="AL423" t="s">
        <v>206</v>
      </c>
      <c r="AM423" t="s">
        <v>207</v>
      </c>
      <c r="AN423" t="s">
        <v>206</v>
      </c>
      <c r="AO423" t="s">
        <v>207</v>
      </c>
      <c r="AP423" t="s">
        <v>207</v>
      </c>
      <c r="AQ423"/>
      <c r="AR423">
        <v>0</v>
      </c>
      <c r="AS423">
        <v>4</v>
      </c>
    </row>
    <row r="424" spans="1:45" ht="15" x14ac:dyDescent="0.25">
      <c r="A424" s="258">
        <v>211930</v>
      </c>
      <c r="B424" s="259" t="s">
        <v>61</v>
      </c>
      <c r="C424" s="260" t="s">
        <v>205</v>
      </c>
      <c r="D424" s="260" t="s">
        <v>207</v>
      </c>
      <c r="E424" s="260" t="s">
        <v>205</v>
      </c>
      <c r="F424" s="260" t="s">
        <v>205</v>
      </c>
      <c r="G424" s="260" t="s">
        <v>207</v>
      </c>
      <c r="H424" s="260" t="s">
        <v>207</v>
      </c>
      <c r="I424" s="260" t="s">
        <v>207</v>
      </c>
      <c r="J424" s="260" t="s">
        <v>205</v>
      </c>
      <c r="K424" s="260" t="s">
        <v>205</v>
      </c>
      <c r="L424" s="260" t="s">
        <v>206</v>
      </c>
      <c r="M424" s="260" t="s">
        <v>205</v>
      </c>
      <c r="N424" s="260" t="s">
        <v>207</v>
      </c>
      <c r="O424" s="260" t="s">
        <v>205</v>
      </c>
      <c r="P424" s="260" t="s">
        <v>207</v>
      </c>
      <c r="Q424" s="260" t="s">
        <v>207</v>
      </c>
      <c r="R424" s="260" t="s">
        <v>205</v>
      </c>
      <c r="S424" s="260" t="s">
        <v>207</v>
      </c>
      <c r="T424" s="260" t="s">
        <v>207</v>
      </c>
      <c r="U424" s="260" t="s">
        <v>207</v>
      </c>
      <c r="V424" s="260" t="s">
        <v>205</v>
      </c>
      <c r="W424" s="260" t="s">
        <v>205</v>
      </c>
      <c r="X424" s="260" t="s">
        <v>205</v>
      </c>
      <c r="Y424" s="260" t="s">
        <v>205</v>
      </c>
      <c r="Z424" s="260" t="s">
        <v>205</v>
      </c>
      <c r="AA424" s="260" t="s">
        <v>205</v>
      </c>
      <c r="AB424" s="260" t="s">
        <v>207</v>
      </c>
      <c r="AC424" s="260" t="s">
        <v>207</v>
      </c>
      <c r="AD424" s="260" t="s">
        <v>205</v>
      </c>
      <c r="AE424" s="260" t="s">
        <v>206</v>
      </c>
      <c r="AF424" s="260" t="s">
        <v>207</v>
      </c>
      <c r="AG424" s="260" t="s">
        <v>207</v>
      </c>
      <c r="AH424" s="260" t="s">
        <v>207</v>
      </c>
      <c r="AI424" s="260" t="s">
        <v>207</v>
      </c>
      <c r="AJ424" s="260" t="s">
        <v>207</v>
      </c>
      <c r="AK424" s="260" t="s">
        <v>207</v>
      </c>
      <c r="AL424" s="260" t="s">
        <v>206</v>
      </c>
      <c r="AM424" s="260" t="s">
        <v>206</v>
      </c>
      <c r="AN424" s="260" t="s">
        <v>206</v>
      </c>
      <c r="AO424" s="260" t="s">
        <v>206</v>
      </c>
      <c r="AP424" s="260" t="s">
        <v>206</v>
      </c>
      <c r="AQ424" s="260"/>
      <c r="AR424" t="e">
        <v>#N/A</v>
      </c>
      <c r="AS424">
        <v>3</v>
      </c>
    </row>
    <row r="425" spans="1:45" ht="15" x14ac:dyDescent="0.25">
      <c r="A425" s="258">
        <v>211938</v>
      </c>
      <c r="B425" s="259" t="s">
        <v>61</v>
      </c>
      <c r="C425" s="260" t="s">
        <v>207</v>
      </c>
      <c r="D425" s="260" t="s">
        <v>207</v>
      </c>
      <c r="E425" s="260" t="s">
        <v>207</v>
      </c>
      <c r="F425" s="260" t="s">
        <v>207</v>
      </c>
      <c r="G425" s="260" t="s">
        <v>207</v>
      </c>
      <c r="H425" s="260" t="s">
        <v>207</v>
      </c>
      <c r="I425" s="260" t="s">
        <v>207</v>
      </c>
      <c r="J425" s="260" t="s">
        <v>207</v>
      </c>
      <c r="K425" s="260" t="s">
        <v>207</v>
      </c>
      <c r="L425" s="260" t="s">
        <v>207</v>
      </c>
      <c r="M425" s="260" t="s">
        <v>207</v>
      </c>
      <c r="N425" s="260" t="s">
        <v>207</v>
      </c>
      <c r="O425" s="260" t="s">
        <v>207</v>
      </c>
      <c r="P425" s="260" t="s">
        <v>206</v>
      </c>
      <c r="Q425" s="260" t="s">
        <v>207</v>
      </c>
      <c r="R425" s="260" t="s">
        <v>207</v>
      </c>
      <c r="S425" s="260" t="s">
        <v>207</v>
      </c>
      <c r="T425" s="260" t="s">
        <v>207</v>
      </c>
      <c r="U425" s="260" t="s">
        <v>207</v>
      </c>
      <c r="V425" s="260" t="s">
        <v>207</v>
      </c>
      <c r="W425" s="260" t="s">
        <v>207</v>
      </c>
      <c r="X425" s="260" t="s">
        <v>207</v>
      </c>
      <c r="Y425" s="260" t="s">
        <v>206</v>
      </c>
      <c r="Z425" s="260" t="s">
        <v>207</v>
      </c>
      <c r="AA425" s="260" t="s">
        <v>207</v>
      </c>
      <c r="AB425" s="260" t="s">
        <v>207</v>
      </c>
      <c r="AC425" s="260" t="s">
        <v>207</v>
      </c>
      <c r="AD425" s="260" t="s">
        <v>207</v>
      </c>
      <c r="AE425" s="260" t="s">
        <v>207</v>
      </c>
      <c r="AF425" s="260" t="s">
        <v>207</v>
      </c>
      <c r="AG425" s="260" t="s">
        <v>207</v>
      </c>
      <c r="AH425" s="260" t="s">
        <v>206</v>
      </c>
      <c r="AI425" s="260" t="s">
        <v>206</v>
      </c>
      <c r="AJ425" s="260" t="s">
        <v>206</v>
      </c>
      <c r="AK425" s="260" t="s">
        <v>207</v>
      </c>
      <c r="AL425" s="260" t="s">
        <v>206</v>
      </c>
      <c r="AM425" s="260" t="s">
        <v>206</v>
      </c>
      <c r="AN425" s="260" t="s">
        <v>206</v>
      </c>
      <c r="AO425" s="260" t="s">
        <v>206</v>
      </c>
      <c r="AP425" s="260" t="s">
        <v>206</v>
      </c>
      <c r="AQ425" s="260"/>
      <c r="AR425" t="e">
        <v>#N/A</v>
      </c>
      <c r="AS425">
        <v>1</v>
      </c>
    </row>
    <row r="426" spans="1:45" ht="18.75" hidden="1" x14ac:dyDescent="0.45">
      <c r="A426" s="248">
        <v>211939</v>
      </c>
      <c r="B426" s="249" t="s">
        <v>456</v>
      </c>
      <c r="C426" t="s">
        <v>207</v>
      </c>
      <c r="D426" t="s">
        <v>207</v>
      </c>
      <c r="E426" t="s">
        <v>205</v>
      </c>
      <c r="F426" t="s">
        <v>207</v>
      </c>
      <c r="G426" t="s">
        <v>205</v>
      </c>
      <c r="H426" t="s">
        <v>207</v>
      </c>
      <c r="I426" t="s">
        <v>207</v>
      </c>
      <c r="J426" t="s">
        <v>207</v>
      </c>
      <c r="K426" t="s">
        <v>205</v>
      </c>
      <c r="L426" t="s">
        <v>205</v>
      </c>
      <c r="M426" s="250" t="s">
        <v>205</v>
      </c>
      <c r="N426" t="s">
        <v>205</v>
      </c>
      <c r="O426" t="s">
        <v>207</v>
      </c>
      <c r="P426" t="s">
        <v>207</v>
      </c>
      <c r="Q426" t="s">
        <v>205</v>
      </c>
      <c r="R426" t="s">
        <v>207</v>
      </c>
      <c r="S426" t="s">
        <v>207</v>
      </c>
      <c r="T426" t="s">
        <v>207</v>
      </c>
      <c r="U426" t="s">
        <v>207</v>
      </c>
      <c r="V426" t="s">
        <v>207</v>
      </c>
      <c r="W426" t="s">
        <v>205</v>
      </c>
      <c r="X426" s="250" t="s">
        <v>205</v>
      </c>
      <c r="Y426" t="s">
        <v>205</v>
      </c>
      <c r="Z426" t="s">
        <v>207</v>
      </c>
      <c r="AA426" t="s">
        <v>205</v>
      </c>
      <c r="AB426" t="s">
        <v>206</v>
      </c>
      <c r="AC426" t="s">
        <v>206</v>
      </c>
      <c r="AD426" t="s">
        <v>206</v>
      </c>
      <c r="AE426" t="s">
        <v>206</v>
      </c>
      <c r="AF426" t="s">
        <v>206</v>
      </c>
      <c r="AG426" t="s">
        <v>344</v>
      </c>
      <c r="AH426" t="s">
        <v>344</v>
      </c>
      <c r="AI426" t="s">
        <v>344</v>
      </c>
      <c r="AJ426" t="s">
        <v>344</v>
      </c>
      <c r="AK426" t="s">
        <v>344</v>
      </c>
      <c r="AL426" t="s">
        <v>344</v>
      </c>
      <c r="AM426" t="s">
        <v>344</v>
      </c>
      <c r="AN426" t="s">
        <v>344</v>
      </c>
      <c r="AO426" t="s">
        <v>344</v>
      </c>
      <c r="AP426" t="s">
        <v>344</v>
      </c>
      <c r="AQ426"/>
      <c r="AR426">
        <v>0</v>
      </c>
      <c r="AS426">
        <v>1</v>
      </c>
    </row>
    <row r="427" spans="1:45" ht="18.75" x14ac:dyDescent="0.45">
      <c r="A427" s="248">
        <v>211941</v>
      </c>
      <c r="B427" s="249" t="s">
        <v>61</v>
      </c>
      <c r="C427" t="s">
        <v>205</v>
      </c>
      <c r="D427" t="s">
        <v>205</v>
      </c>
      <c r="E427" t="s">
        <v>207</v>
      </c>
      <c r="F427" t="s">
        <v>205</v>
      </c>
      <c r="G427" t="s">
        <v>205</v>
      </c>
      <c r="H427" t="s">
        <v>205</v>
      </c>
      <c r="I427" t="s">
        <v>207</v>
      </c>
      <c r="J427" t="s">
        <v>207</v>
      </c>
      <c r="K427" t="s">
        <v>207</v>
      </c>
      <c r="L427" t="s">
        <v>207</v>
      </c>
      <c r="M427" s="250" t="s">
        <v>207</v>
      </c>
      <c r="N427" t="s">
        <v>207</v>
      </c>
      <c r="O427" t="s">
        <v>207</v>
      </c>
      <c r="P427" t="s">
        <v>207</v>
      </c>
      <c r="Q427" t="s">
        <v>207</v>
      </c>
      <c r="R427" t="s">
        <v>207</v>
      </c>
      <c r="S427" t="s">
        <v>207</v>
      </c>
      <c r="T427" t="s">
        <v>207</v>
      </c>
      <c r="U427" t="s">
        <v>207</v>
      </c>
      <c r="V427" t="s">
        <v>207</v>
      </c>
      <c r="W427" t="s">
        <v>207</v>
      </c>
      <c r="X427" s="250" t="s">
        <v>207</v>
      </c>
      <c r="Y427" t="s">
        <v>207</v>
      </c>
      <c r="Z427" t="s">
        <v>207</v>
      </c>
      <c r="AA427" t="s">
        <v>205</v>
      </c>
      <c r="AB427" t="s">
        <v>207</v>
      </c>
      <c r="AC427" t="s">
        <v>207</v>
      </c>
      <c r="AD427" t="s">
        <v>207</v>
      </c>
      <c r="AE427" t="s">
        <v>205</v>
      </c>
      <c r="AF427" t="s">
        <v>205</v>
      </c>
      <c r="AG427" t="s">
        <v>207</v>
      </c>
      <c r="AH427" t="s">
        <v>207</v>
      </c>
      <c r="AI427" t="s">
        <v>205</v>
      </c>
      <c r="AJ427" t="s">
        <v>207</v>
      </c>
      <c r="AK427" t="s">
        <v>207</v>
      </c>
      <c r="AL427" t="s">
        <v>207</v>
      </c>
      <c r="AM427" t="s">
        <v>207</v>
      </c>
      <c r="AN427" t="s">
        <v>205</v>
      </c>
      <c r="AO427" t="s">
        <v>207</v>
      </c>
      <c r="AP427" t="s">
        <v>207</v>
      </c>
      <c r="AQ427"/>
      <c r="AR427">
        <v>0</v>
      </c>
      <c r="AS427">
        <v>2</v>
      </c>
    </row>
    <row r="428" spans="1:45" ht="18.75" hidden="1" x14ac:dyDescent="0.45">
      <c r="A428" s="248">
        <v>211945</v>
      </c>
      <c r="B428" s="249" t="s">
        <v>456</v>
      </c>
      <c r="C428" t="s">
        <v>205</v>
      </c>
      <c r="D428" t="s">
        <v>207</v>
      </c>
      <c r="E428" t="s">
        <v>205</v>
      </c>
      <c r="F428" t="s">
        <v>207</v>
      </c>
      <c r="G428" t="s">
        <v>207</v>
      </c>
      <c r="H428" t="s">
        <v>207</v>
      </c>
      <c r="I428" t="s">
        <v>207</v>
      </c>
      <c r="J428" t="s">
        <v>205</v>
      </c>
      <c r="K428" t="s">
        <v>206</v>
      </c>
      <c r="L428" t="s">
        <v>205</v>
      </c>
      <c r="M428" s="250" t="s">
        <v>205</v>
      </c>
      <c r="N428" t="s">
        <v>205</v>
      </c>
      <c r="O428" t="s">
        <v>205</v>
      </c>
      <c r="P428" t="s">
        <v>205</v>
      </c>
      <c r="Q428" t="s">
        <v>207</v>
      </c>
      <c r="R428" t="s">
        <v>205</v>
      </c>
      <c r="S428" t="s">
        <v>205</v>
      </c>
      <c r="T428" t="s">
        <v>205</v>
      </c>
      <c r="U428" t="s">
        <v>205</v>
      </c>
      <c r="V428" t="s">
        <v>205</v>
      </c>
      <c r="W428" t="s">
        <v>205</v>
      </c>
      <c r="X428" s="250" t="s">
        <v>205</v>
      </c>
      <c r="Y428" t="s">
        <v>205</v>
      </c>
      <c r="Z428" t="s">
        <v>205</v>
      </c>
      <c r="AA428" t="s">
        <v>205</v>
      </c>
      <c r="AB428" t="s">
        <v>205</v>
      </c>
      <c r="AC428" t="s">
        <v>205</v>
      </c>
      <c r="AD428" t="s">
        <v>205</v>
      </c>
      <c r="AE428" t="s">
        <v>207</v>
      </c>
      <c r="AF428" t="s">
        <v>205</v>
      </c>
      <c r="AG428" t="s">
        <v>344</v>
      </c>
      <c r="AH428" t="s">
        <v>344</v>
      </c>
      <c r="AI428" t="s">
        <v>344</v>
      </c>
      <c r="AJ428" t="s">
        <v>344</v>
      </c>
      <c r="AK428" t="s">
        <v>344</v>
      </c>
      <c r="AL428" t="s">
        <v>344</v>
      </c>
      <c r="AM428" t="s">
        <v>344</v>
      </c>
      <c r="AN428" t="s">
        <v>344</v>
      </c>
      <c r="AO428" t="s">
        <v>344</v>
      </c>
      <c r="AP428" t="s">
        <v>344</v>
      </c>
      <c r="AQ428"/>
      <c r="AR428">
        <v>0</v>
      </c>
      <c r="AS428">
        <v>1</v>
      </c>
    </row>
    <row r="429" spans="1:45" ht="18.75" hidden="1" x14ac:dyDescent="0.45">
      <c r="A429" s="248">
        <v>211955</v>
      </c>
      <c r="B429" s="249" t="e">
        <v>#N/A</v>
      </c>
      <c r="C429" t="s">
        <v>205</v>
      </c>
      <c r="D429" t="s">
        <v>207</v>
      </c>
      <c r="E429" t="s">
        <v>207</v>
      </c>
      <c r="F429" t="s">
        <v>207</v>
      </c>
      <c r="G429" t="s">
        <v>205</v>
      </c>
      <c r="H429" t="s">
        <v>207</v>
      </c>
      <c r="I429" t="s">
        <v>207</v>
      </c>
      <c r="J429" t="s">
        <v>205</v>
      </c>
      <c r="K429" t="s">
        <v>207</v>
      </c>
      <c r="L429" t="s">
        <v>207</v>
      </c>
      <c r="M429" s="250" t="s">
        <v>207</v>
      </c>
      <c r="N429" t="s">
        <v>205</v>
      </c>
      <c r="O429" t="s">
        <v>207</v>
      </c>
      <c r="P429" t="s">
        <v>205</v>
      </c>
      <c r="Q429" t="s">
        <v>207</v>
      </c>
      <c r="R429" t="s">
        <v>205</v>
      </c>
      <c r="S429" t="s">
        <v>205</v>
      </c>
      <c r="T429" t="s">
        <v>207</v>
      </c>
      <c r="U429" t="s">
        <v>207</v>
      </c>
      <c r="V429" t="s">
        <v>205</v>
      </c>
      <c r="W429" t="s">
        <v>207</v>
      </c>
      <c r="X429" s="250" t="s">
        <v>207</v>
      </c>
      <c r="Y429" t="s">
        <v>205</v>
      </c>
      <c r="Z429" t="s">
        <v>205</v>
      </c>
      <c r="AA429" t="s">
        <v>205</v>
      </c>
      <c r="AB429" t="s">
        <v>207</v>
      </c>
      <c r="AC429" t="s">
        <v>207</v>
      </c>
      <c r="AD429" t="s">
        <v>205</v>
      </c>
      <c r="AE429" t="s">
        <v>205</v>
      </c>
      <c r="AF429" t="s">
        <v>205</v>
      </c>
      <c r="AG429" t="s">
        <v>205</v>
      </c>
      <c r="AH429" t="s">
        <v>205</v>
      </c>
      <c r="AI429" t="s">
        <v>207</v>
      </c>
      <c r="AJ429" t="s">
        <v>207</v>
      </c>
      <c r="AK429" t="s">
        <v>205</v>
      </c>
      <c r="AL429" t="s">
        <v>205</v>
      </c>
      <c r="AM429" t="s">
        <v>207</v>
      </c>
      <c r="AN429" t="s">
        <v>207</v>
      </c>
      <c r="AO429" t="s">
        <v>207</v>
      </c>
      <c r="AP429" t="s">
        <v>205</v>
      </c>
      <c r="AQ429"/>
      <c r="AR429" t="e">
        <v>#N/A</v>
      </c>
      <c r="AS429" t="e">
        <v>#N/A</v>
      </c>
    </row>
    <row r="430" spans="1:45" ht="18.75" x14ac:dyDescent="0.45">
      <c r="A430" s="248">
        <v>211956</v>
      </c>
      <c r="B430" s="249" t="s">
        <v>61</v>
      </c>
      <c r="C430" t="s">
        <v>205</v>
      </c>
      <c r="D430" t="s">
        <v>205</v>
      </c>
      <c r="E430" t="s">
        <v>207</v>
      </c>
      <c r="F430" t="s">
        <v>205</v>
      </c>
      <c r="G430" t="s">
        <v>205</v>
      </c>
      <c r="H430" t="s">
        <v>205</v>
      </c>
      <c r="I430" t="s">
        <v>207</v>
      </c>
      <c r="J430" t="s">
        <v>205</v>
      </c>
      <c r="K430" t="s">
        <v>205</v>
      </c>
      <c r="L430" t="s">
        <v>207</v>
      </c>
      <c r="M430" s="250" t="s">
        <v>207</v>
      </c>
      <c r="N430" t="s">
        <v>205</v>
      </c>
      <c r="O430" t="s">
        <v>207</v>
      </c>
      <c r="P430" t="s">
        <v>207</v>
      </c>
      <c r="Q430" t="s">
        <v>205</v>
      </c>
      <c r="R430" t="s">
        <v>207</v>
      </c>
      <c r="S430" t="s">
        <v>205</v>
      </c>
      <c r="T430" t="s">
        <v>205</v>
      </c>
      <c r="U430" t="s">
        <v>207</v>
      </c>
      <c r="V430" t="s">
        <v>205</v>
      </c>
      <c r="W430" t="s">
        <v>207</v>
      </c>
      <c r="X430" s="250" t="s">
        <v>207</v>
      </c>
      <c r="Y430" t="s">
        <v>207</v>
      </c>
      <c r="Z430" t="s">
        <v>207</v>
      </c>
      <c r="AA430" t="s">
        <v>207</v>
      </c>
      <c r="AB430" t="s">
        <v>205</v>
      </c>
      <c r="AC430" t="s">
        <v>207</v>
      </c>
      <c r="AD430" t="s">
        <v>205</v>
      </c>
      <c r="AE430" t="s">
        <v>207</v>
      </c>
      <c r="AF430" t="s">
        <v>207</v>
      </c>
      <c r="AG430" t="s">
        <v>207</v>
      </c>
      <c r="AH430" t="s">
        <v>207</v>
      </c>
      <c r="AI430" t="s">
        <v>206</v>
      </c>
      <c r="AJ430" t="s">
        <v>205</v>
      </c>
      <c r="AK430" t="s">
        <v>207</v>
      </c>
      <c r="AL430" t="s">
        <v>206</v>
      </c>
      <c r="AM430" t="s">
        <v>206</v>
      </c>
      <c r="AN430" t="s">
        <v>206</v>
      </c>
      <c r="AO430" t="s">
        <v>206</v>
      </c>
      <c r="AP430" t="s">
        <v>207</v>
      </c>
      <c r="AQ430"/>
      <c r="AR430">
        <v>0</v>
      </c>
      <c r="AS430">
        <v>4</v>
      </c>
    </row>
    <row r="431" spans="1:45" ht="33" x14ac:dyDescent="0.45">
      <c r="A431" s="248">
        <v>211960</v>
      </c>
      <c r="B431" s="249" t="s">
        <v>67</v>
      </c>
      <c r="C431" t="s">
        <v>849</v>
      </c>
      <c r="D431" t="s">
        <v>849</v>
      </c>
      <c r="E431" t="s">
        <v>849</v>
      </c>
      <c r="F431" t="s">
        <v>849</v>
      </c>
      <c r="G431" t="s">
        <v>849</v>
      </c>
      <c r="H431" t="s">
        <v>849</v>
      </c>
      <c r="I431" t="s">
        <v>849</v>
      </c>
      <c r="J431" t="s">
        <v>849</v>
      </c>
      <c r="K431" t="s">
        <v>849</v>
      </c>
      <c r="L431" t="s">
        <v>849</v>
      </c>
      <c r="M431" s="250" t="s">
        <v>849</v>
      </c>
      <c r="N431" t="s">
        <v>849</v>
      </c>
      <c r="O431" t="s">
        <v>849</v>
      </c>
      <c r="P431" t="s">
        <v>849</v>
      </c>
      <c r="Q431" t="s">
        <v>849</v>
      </c>
      <c r="R431" t="s">
        <v>849</v>
      </c>
      <c r="S431" t="s">
        <v>849</v>
      </c>
      <c r="T431" t="s">
        <v>849</v>
      </c>
      <c r="U431" t="s">
        <v>849</v>
      </c>
      <c r="V431" t="s">
        <v>849</v>
      </c>
      <c r="W431" t="s">
        <v>849</v>
      </c>
      <c r="X431" s="250" t="s">
        <v>849</v>
      </c>
      <c r="Y431" t="s">
        <v>849</v>
      </c>
      <c r="Z431" t="s">
        <v>849</v>
      </c>
      <c r="AA431" t="s">
        <v>849</v>
      </c>
      <c r="AB431" t="s">
        <v>849</v>
      </c>
      <c r="AC431" t="s">
        <v>849</v>
      </c>
      <c r="AD431" t="s">
        <v>849</v>
      </c>
      <c r="AE431" t="s">
        <v>849</v>
      </c>
      <c r="AF431" t="s">
        <v>849</v>
      </c>
      <c r="AG431" t="s">
        <v>849</v>
      </c>
      <c r="AH431" t="s">
        <v>849</v>
      </c>
      <c r="AI431" t="s">
        <v>849</v>
      </c>
      <c r="AJ431" t="s">
        <v>849</v>
      </c>
      <c r="AK431" t="s">
        <v>849</v>
      </c>
      <c r="AL431" t="s">
        <v>344</v>
      </c>
      <c r="AM431" t="s">
        <v>344</v>
      </c>
      <c r="AN431" t="s">
        <v>344</v>
      </c>
      <c r="AO431" t="s">
        <v>344</v>
      </c>
      <c r="AP431" t="s">
        <v>344</v>
      </c>
      <c r="AQ431"/>
      <c r="AR431">
        <v>0</v>
      </c>
      <c r="AS431" t="s">
        <v>2187</v>
      </c>
    </row>
    <row r="432" spans="1:45" ht="18.75" x14ac:dyDescent="0.45">
      <c r="A432" s="248">
        <v>211966</v>
      </c>
      <c r="B432" s="249" t="s">
        <v>61</v>
      </c>
      <c r="C432" t="s">
        <v>205</v>
      </c>
      <c r="D432" t="s">
        <v>207</v>
      </c>
      <c r="E432" t="s">
        <v>207</v>
      </c>
      <c r="F432" t="s">
        <v>205</v>
      </c>
      <c r="G432" t="s">
        <v>207</v>
      </c>
      <c r="H432" t="s">
        <v>205</v>
      </c>
      <c r="I432" t="s">
        <v>207</v>
      </c>
      <c r="J432" t="s">
        <v>205</v>
      </c>
      <c r="K432" t="s">
        <v>207</v>
      </c>
      <c r="L432" t="s">
        <v>207</v>
      </c>
      <c r="M432" s="250" t="s">
        <v>205</v>
      </c>
      <c r="N432" t="s">
        <v>205</v>
      </c>
      <c r="O432" t="s">
        <v>207</v>
      </c>
      <c r="P432" t="s">
        <v>207</v>
      </c>
      <c r="Q432" t="s">
        <v>205</v>
      </c>
      <c r="R432" t="s">
        <v>205</v>
      </c>
      <c r="S432" t="s">
        <v>205</v>
      </c>
      <c r="T432" t="s">
        <v>205</v>
      </c>
      <c r="U432" t="s">
        <v>207</v>
      </c>
      <c r="V432" t="s">
        <v>207</v>
      </c>
      <c r="W432" t="s">
        <v>205</v>
      </c>
      <c r="X432" s="250" t="s">
        <v>207</v>
      </c>
      <c r="Y432" t="s">
        <v>207</v>
      </c>
      <c r="Z432" t="s">
        <v>207</v>
      </c>
      <c r="AA432" t="s">
        <v>205</v>
      </c>
      <c r="AB432" t="s">
        <v>205</v>
      </c>
      <c r="AC432" t="s">
        <v>207</v>
      </c>
      <c r="AD432" t="s">
        <v>207</v>
      </c>
      <c r="AE432" t="s">
        <v>205</v>
      </c>
      <c r="AF432" t="s">
        <v>207</v>
      </c>
      <c r="AG432" t="s">
        <v>206</v>
      </c>
      <c r="AH432" t="s">
        <v>206</v>
      </c>
      <c r="AI432" t="s">
        <v>207</v>
      </c>
      <c r="AJ432" t="s">
        <v>206</v>
      </c>
      <c r="AK432" t="s">
        <v>207</v>
      </c>
      <c r="AL432" t="s">
        <v>207</v>
      </c>
      <c r="AM432" t="s">
        <v>207</v>
      </c>
      <c r="AN432" t="s">
        <v>207</v>
      </c>
      <c r="AO432" t="s">
        <v>207</v>
      </c>
      <c r="AP432" t="s">
        <v>206</v>
      </c>
      <c r="AQ432"/>
      <c r="AR432">
        <v>0</v>
      </c>
      <c r="AS432">
        <v>4</v>
      </c>
    </row>
    <row r="433" spans="1:45" ht="15" hidden="1" x14ac:dyDescent="0.25">
      <c r="A433" s="258">
        <v>211973</v>
      </c>
      <c r="B433" s="259" t="s">
        <v>456</v>
      </c>
      <c r="C433" s="260" t="s">
        <v>205</v>
      </c>
      <c r="D433" s="260" t="s">
        <v>207</v>
      </c>
      <c r="E433" s="260" t="s">
        <v>205</v>
      </c>
      <c r="F433" s="260" t="s">
        <v>207</v>
      </c>
      <c r="G433" s="260" t="s">
        <v>205</v>
      </c>
      <c r="H433" s="260" t="s">
        <v>207</v>
      </c>
      <c r="I433" s="260" t="s">
        <v>205</v>
      </c>
      <c r="J433" s="260" t="s">
        <v>205</v>
      </c>
      <c r="K433" s="260" t="s">
        <v>207</v>
      </c>
      <c r="L433" s="260" t="s">
        <v>205</v>
      </c>
      <c r="M433" s="260" t="s">
        <v>205</v>
      </c>
      <c r="N433" s="260" t="s">
        <v>205</v>
      </c>
      <c r="O433" s="260" t="s">
        <v>205</v>
      </c>
      <c r="P433" s="260" t="s">
        <v>205</v>
      </c>
      <c r="Q433" s="260" t="s">
        <v>205</v>
      </c>
      <c r="R433" s="260" t="s">
        <v>205</v>
      </c>
      <c r="S433" s="260" t="s">
        <v>205</v>
      </c>
      <c r="T433" s="260" t="s">
        <v>205</v>
      </c>
      <c r="U433" s="260" t="s">
        <v>207</v>
      </c>
      <c r="V433" s="260" t="s">
        <v>207</v>
      </c>
      <c r="W433" s="260" t="s">
        <v>207</v>
      </c>
      <c r="X433" s="260" t="s">
        <v>207</v>
      </c>
      <c r="Y433" s="260" t="s">
        <v>207</v>
      </c>
      <c r="Z433" s="260" t="s">
        <v>207</v>
      </c>
      <c r="AA433" s="260" t="s">
        <v>207</v>
      </c>
      <c r="AB433" s="260" t="s">
        <v>207</v>
      </c>
      <c r="AC433" s="260" t="s">
        <v>206</v>
      </c>
      <c r="AD433" s="260" t="s">
        <v>207</v>
      </c>
      <c r="AE433" s="260" t="s">
        <v>207</v>
      </c>
      <c r="AF433" s="260" t="s">
        <v>207</v>
      </c>
      <c r="AG433" s="260" t="s">
        <v>344</v>
      </c>
      <c r="AH433" s="260" t="s">
        <v>344</v>
      </c>
      <c r="AI433" s="260" t="s">
        <v>344</v>
      </c>
      <c r="AJ433" s="260" t="s">
        <v>344</v>
      </c>
      <c r="AK433" s="260" t="s">
        <v>344</v>
      </c>
      <c r="AL433" s="260" t="s">
        <v>344</v>
      </c>
      <c r="AM433" s="260" t="s">
        <v>344</v>
      </c>
      <c r="AN433" s="260" t="s">
        <v>344</v>
      </c>
      <c r="AO433" s="260" t="s">
        <v>344</v>
      </c>
      <c r="AP433" s="260" t="s">
        <v>344</v>
      </c>
      <c r="AQ433" s="260"/>
      <c r="AR433" t="e">
        <v>#N/A</v>
      </c>
      <c r="AS433">
        <v>1</v>
      </c>
    </row>
    <row r="434" spans="1:45" ht="18.75" x14ac:dyDescent="0.45">
      <c r="A434" s="248">
        <v>211979</v>
      </c>
      <c r="B434" s="249" t="s">
        <v>61</v>
      </c>
      <c r="C434" t="s">
        <v>205</v>
      </c>
      <c r="D434" t="s">
        <v>207</v>
      </c>
      <c r="E434" t="s">
        <v>205</v>
      </c>
      <c r="F434" t="s">
        <v>205</v>
      </c>
      <c r="G434" t="s">
        <v>207</v>
      </c>
      <c r="H434" t="s">
        <v>205</v>
      </c>
      <c r="I434" t="s">
        <v>207</v>
      </c>
      <c r="J434" t="s">
        <v>205</v>
      </c>
      <c r="K434" t="s">
        <v>207</v>
      </c>
      <c r="L434" t="s">
        <v>207</v>
      </c>
      <c r="M434" s="250" t="s">
        <v>205</v>
      </c>
      <c r="N434" t="s">
        <v>205</v>
      </c>
      <c r="O434" t="s">
        <v>205</v>
      </c>
      <c r="P434" t="s">
        <v>207</v>
      </c>
      <c r="Q434" t="s">
        <v>205</v>
      </c>
      <c r="R434" t="s">
        <v>207</v>
      </c>
      <c r="S434" t="s">
        <v>205</v>
      </c>
      <c r="T434" t="s">
        <v>207</v>
      </c>
      <c r="U434" t="s">
        <v>207</v>
      </c>
      <c r="V434" t="s">
        <v>207</v>
      </c>
      <c r="W434" t="s">
        <v>205</v>
      </c>
      <c r="X434" s="250" t="s">
        <v>207</v>
      </c>
      <c r="Y434" t="s">
        <v>205</v>
      </c>
      <c r="Z434" t="s">
        <v>207</v>
      </c>
      <c r="AA434" t="s">
        <v>205</v>
      </c>
      <c r="AB434" t="s">
        <v>205</v>
      </c>
      <c r="AC434" t="s">
        <v>205</v>
      </c>
      <c r="AD434" t="s">
        <v>207</v>
      </c>
      <c r="AE434" t="s">
        <v>205</v>
      </c>
      <c r="AF434" t="s">
        <v>207</v>
      </c>
      <c r="AG434" t="s">
        <v>205</v>
      </c>
      <c r="AH434" t="s">
        <v>205</v>
      </c>
      <c r="AI434" t="s">
        <v>205</v>
      </c>
      <c r="AJ434" t="s">
        <v>205</v>
      </c>
      <c r="AK434" t="s">
        <v>207</v>
      </c>
      <c r="AL434" t="s">
        <v>205</v>
      </c>
      <c r="AM434" t="s">
        <v>205</v>
      </c>
      <c r="AN434" t="s">
        <v>205</v>
      </c>
      <c r="AO434" t="s">
        <v>207</v>
      </c>
      <c r="AP434" t="s">
        <v>207</v>
      </c>
      <c r="AQ434"/>
      <c r="AR434">
        <v>0</v>
      </c>
      <c r="AS434">
        <v>1</v>
      </c>
    </row>
    <row r="435" spans="1:45" ht="18.75" hidden="1" x14ac:dyDescent="0.45">
      <c r="A435" s="248">
        <v>211986</v>
      </c>
      <c r="B435" s="249" t="s">
        <v>458</v>
      </c>
      <c r="C435" t="s">
        <v>205</v>
      </c>
      <c r="D435" t="s">
        <v>205</v>
      </c>
      <c r="E435" t="s">
        <v>205</v>
      </c>
      <c r="F435" t="s">
        <v>205</v>
      </c>
      <c r="G435" t="s">
        <v>207</v>
      </c>
      <c r="H435" t="s">
        <v>206</v>
      </c>
      <c r="I435" t="s">
        <v>205</v>
      </c>
      <c r="J435" t="s">
        <v>207</v>
      </c>
      <c r="K435" t="s">
        <v>207</v>
      </c>
      <c r="L435" t="s">
        <v>207</v>
      </c>
      <c r="M435" s="250" t="s">
        <v>205</v>
      </c>
      <c r="N435" t="s">
        <v>207</v>
      </c>
      <c r="O435" t="s">
        <v>205</v>
      </c>
      <c r="P435" t="s">
        <v>206</v>
      </c>
      <c r="Q435" t="s">
        <v>205</v>
      </c>
      <c r="R435" t="s">
        <v>206</v>
      </c>
      <c r="S435" t="s">
        <v>207</v>
      </c>
      <c r="T435" t="s">
        <v>205</v>
      </c>
      <c r="U435" t="s">
        <v>207</v>
      </c>
      <c r="V435" t="s">
        <v>207</v>
      </c>
      <c r="W435" t="s">
        <v>344</v>
      </c>
      <c r="X435" s="250" t="s">
        <v>344</v>
      </c>
      <c r="Y435" t="s">
        <v>344</v>
      </c>
      <c r="Z435" t="s">
        <v>344</v>
      </c>
      <c r="AA435" t="s">
        <v>344</v>
      </c>
      <c r="AB435" t="s">
        <v>344</v>
      </c>
      <c r="AC435" t="s">
        <v>344</v>
      </c>
      <c r="AD435" t="s">
        <v>344</v>
      </c>
      <c r="AE435" t="s">
        <v>344</v>
      </c>
      <c r="AF435" t="s">
        <v>344</v>
      </c>
      <c r="AG435" t="s">
        <v>344</v>
      </c>
      <c r="AH435" t="s">
        <v>344</v>
      </c>
      <c r="AI435" t="s">
        <v>344</v>
      </c>
      <c r="AJ435" t="s">
        <v>344</v>
      </c>
      <c r="AK435" t="s">
        <v>344</v>
      </c>
      <c r="AL435" t="s">
        <v>344</v>
      </c>
      <c r="AM435" t="s">
        <v>344</v>
      </c>
      <c r="AN435" t="s">
        <v>344</v>
      </c>
      <c r="AO435" t="s">
        <v>344</v>
      </c>
      <c r="AP435" t="s">
        <v>344</v>
      </c>
      <c r="AQ435"/>
      <c r="AR435">
        <v>0</v>
      </c>
      <c r="AS435">
        <v>1</v>
      </c>
    </row>
    <row r="436" spans="1:45" ht="18.75" x14ac:dyDescent="0.45">
      <c r="A436" s="248">
        <v>211988</v>
      </c>
      <c r="B436" s="249" t="s">
        <v>61</v>
      </c>
      <c r="C436" t="s">
        <v>205</v>
      </c>
      <c r="D436" t="s">
        <v>207</v>
      </c>
      <c r="E436" t="s">
        <v>207</v>
      </c>
      <c r="F436" t="s">
        <v>207</v>
      </c>
      <c r="G436" t="s">
        <v>207</v>
      </c>
      <c r="H436" t="s">
        <v>205</v>
      </c>
      <c r="I436" t="s">
        <v>205</v>
      </c>
      <c r="J436" t="s">
        <v>207</v>
      </c>
      <c r="K436" t="s">
        <v>207</v>
      </c>
      <c r="L436" t="s">
        <v>207</v>
      </c>
      <c r="M436" s="250" t="s">
        <v>207</v>
      </c>
      <c r="N436" t="s">
        <v>207</v>
      </c>
      <c r="O436" t="s">
        <v>207</v>
      </c>
      <c r="P436" t="s">
        <v>205</v>
      </c>
      <c r="Q436" t="s">
        <v>207</v>
      </c>
      <c r="R436" t="s">
        <v>205</v>
      </c>
      <c r="S436" t="s">
        <v>205</v>
      </c>
      <c r="T436" t="s">
        <v>207</v>
      </c>
      <c r="U436" t="s">
        <v>207</v>
      </c>
      <c r="V436" t="s">
        <v>207</v>
      </c>
      <c r="W436" t="s">
        <v>205</v>
      </c>
      <c r="X436" s="250" t="s">
        <v>207</v>
      </c>
      <c r="Y436" t="s">
        <v>207</v>
      </c>
      <c r="Z436" t="s">
        <v>205</v>
      </c>
      <c r="AA436" t="s">
        <v>205</v>
      </c>
      <c r="AB436" t="s">
        <v>207</v>
      </c>
      <c r="AC436" t="s">
        <v>205</v>
      </c>
      <c r="AD436" t="s">
        <v>207</v>
      </c>
      <c r="AE436" t="s">
        <v>205</v>
      </c>
      <c r="AF436" t="s">
        <v>207</v>
      </c>
      <c r="AG436" t="s">
        <v>205</v>
      </c>
      <c r="AH436" t="s">
        <v>205</v>
      </c>
      <c r="AI436" t="s">
        <v>205</v>
      </c>
      <c r="AJ436" t="s">
        <v>207</v>
      </c>
      <c r="AK436" t="s">
        <v>207</v>
      </c>
      <c r="AL436" t="s">
        <v>205</v>
      </c>
      <c r="AM436" t="s">
        <v>205</v>
      </c>
      <c r="AN436" t="s">
        <v>207</v>
      </c>
      <c r="AO436" t="s">
        <v>205</v>
      </c>
      <c r="AP436" t="s">
        <v>205</v>
      </c>
      <c r="AQ436"/>
      <c r="AR436">
        <v>0</v>
      </c>
      <c r="AS436">
        <v>1</v>
      </c>
    </row>
    <row r="437" spans="1:45" ht="18.75" x14ac:dyDescent="0.45">
      <c r="A437" s="248">
        <v>211994</v>
      </c>
      <c r="B437" s="249" t="s">
        <v>61</v>
      </c>
      <c r="C437" t="s">
        <v>205</v>
      </c>
      <c r="D437" t="s">
        <v>205</v>
      </c>
      <c r="E437" t="s">
        <v>205</v>
      </c>
      <c r="F437" t="s">
        <v>207</v>
      </c>
      <c r="G437" t="s">
        <v>205</v>
      </c>
      <c r="H437" t="s">
        <v>207</v>
      </c>
      <c r="I437" t="s">
        <v>207</v>
      </c>
      <c r="J437" t="s">
        <v>205</v>
      </c>
      <c r="K437" t="s">
        <v>207</v>
      </c>
      <c r="L437" t="s">
        <v>205</v>
      </c>
      <c r="M437" s="250" t="s">
        <v>207</v>
      </c>
      <c r="N437" t="s">
        <v>207</v>
      </c>
      <c r="O437" t="s">
        <v>205</v>
      </c>
      <c r="P437" t="s">
        <v>205</v>
      </c>
      <c r="Q437" t="s">
        <v>207</v>
      </c>
      <c r="R437" t="s">
        <v>207</v>
      </c>
      <c r="S437" t="s">
        <v>207</v>
      </c>
      <c r="T437" t="s">
        <v>207</v>
      </c>
      <c r="U437" t="s">
        <v>207</v>
      </c>
      <c r="V437" t="s">
        <v>205</v>
      </c>
      <c r="W437" t="s">
        <v>207</v>
      </c>
      <c r="X437" s="250" t="s">
        <v>207</v>
      </c>
      <c r="Y437" t="s">
        <v>205</v>
      </c>
      <c r="Z437" t="s">
        <v>205</v>
      </c>
      <c r="AA437" t="s">
        <v>205</v>
      </c>
      <c r="AB437" t="s">
        <v>205</v>
      </c>
      <c r="AC437" t="s">
        <v>207</v>
      </c>
      <c r="AD437" t="s">
        <v>207</v>
      </c>
      <c r="AE437" t="s">
        <v>205</v>
      </c>
      <c r="AF437" t="s">
        <v>207</v>
      </c>
      <c r="AG437" t="s">
        <v>206</v>
      </c>
      <c r="AH437" t="s">
        <v>207</v>
      </c>
      <c r="AI437" t="s">
        <v>206</v>
      </c>
      <c r="AJ437" t="s">
        <v>207</v>
      </c>
      <c r="AK437" t="s">
        <v>207</v>
      </c>
      <c r="AL437" t="s">
        <v>206</v>
      </c>
      <c r="AM437" t="s">
        <v>206</v>
      </c>
      <c r="AN437" t="s">
        <v>206</v>
      </c>
      <c r="AO437" t="s">
        <v>206</v>
      </c>
      <c r="AP437" t="s">
        <v>206</v>
      </c>
      <c r="AQ437"/>
      <c r="AR437">
        <v>0</v>
      </c>
      <c r="AS437">
        <v>5</v>
      </c>
    </row>
    <row r="438" spans="1:45" ht="18.75" x14ac:dyDescent="0.45">
      <c r="A438" s="248">
        <v>211995</v>
      </c>
      <c r="B438" s="249" t="s">
        <v>61</v>
      </c>
      <c r="C438" t="s">
        <v>207</v>
      </c>
      <c r="D438" t="s">
        <v>207</v>
      </c>
      <c r="E438" t="s">
        <v>207</v>
      </c>
      <c r="F438" t="s">
        <v>205</v>
      </c>
      <c r="G438" t="s">
        <v>205</v>
      </c>
      <c r="H438" t="s">
        <v>207</v>
      </c>
      <c r="I438" t="s">
        <v>207</v>
      </c>
      <c r="J438" t="s">
        <v>205</v>
      </c>
      <c r="K438" t="s">
        <v>205</v>
      </c>
      <c r="L438" t="s">
        <v>205</v>
      </c>
      <c r="M438" s="250" t="s">
        <v>205</v>
      </c>
      <c r="N438" t="s">
        <v>205</v>
      </c>
      <c r="O438" t="s">
        <v>207</v>
      </c>
      <c r="P438" t="s">
        <v>207</v>
      </c>
      <c r="Q438" t="s">
        <v>205</v>
      </c>
      <c r="R438" t="s">
        <v>205</v>
      </c>
      <c r="S438" t="s">
        <v>205</v>
      </c>
      <c r="T438" t="s">
        <v>207</v>
      </c>
      <c r="U438" t="s">
        <v>207</v>
      </c>
      <c r="V438" t="s">
        <v>207</v>
      </c>
      <c r="W438" t="s">
        <v>207</v>
      </c>
      <c r="X438" s="250" t="s">
        <v>207</v>
      </c>
      <c r="Y438" t="s">
        <v>205</v>
      </c>
      <c r="Z438" t="s">
        <v>205</v>
      </c>
      <c r="AA438" t="s">
        <v>205</v>
      </c>
      <c r="AB438" t="s">
        <v>207</v>
      </c>
      <c r="AC438" t="s">
        <v>205</v>
      </c>
      <c r="AD438" t="s">
        <v>207</v>
      </c>
      <c r="AE438" t="s">
        <v>205</v>
      </c>
      <c r="AF438" t="s">
        <v>205</v>
      </c>
      <c r="AG438" t="s">
        <v>207</v>
      </c>
      <c r="AH438" t="s">
        <v>205</v>
      </c>
      <c r="AI438" t="s">
        <v>205</v>
      </c>
      <c r="AJ438" t="s">
        <v>207</v>
      </c>
      <c r="AK438" t="s">
        <v>205</v>
      </c>
      <c r="AL438" t="s">
        <v>207</v>
      </c>
      <c r="AM438" t="s">
        <v>206</v>
      </c>
      <c r="AN438" t="s">
        <v>205</v>
      </c>
      <c r="AO438" t="s">
        <v>207</v>
      </c>
      <c r="AP438" t="s">
        <v>207</v>
      </c>
      <c r="AQ438"/>
      <c r="AR438">
        <v>0</v>
      </c>
      <c r="AS438">
        <v>1</v>
      </c>
    </row>
    <row r="439" spans="1:45" ht="18.75" hidden="1" x14ac:dyDescent="0.45">
      <c r="A439" s="252">
        <v>211997</v>
      </c>
      <c r="B439" s="249" t="s">
        <v>609</v>
      </c>
      <c r="C439" t="s">
        <v>849</v>
      </c>
      <c r="D439" t="s">
        <v>849</v>
      </c>
      <c r="E439" t="s">
        <v>849</v>
      </c>
      <c r="F439" t="s">
        <v>849</v>
      </c>
      <c r="G439" t="s">
        <v>849</v>
      </c>
      <c r="H439" t="s">
        <v>849</v>
      </c>
      <c r="I439" t="s">
        <v>849</v>
      </c>
      <c r="J439" t="s">
        <v>849</v>
      </c>
      <c r="K439" t="s">
        <v>849</v>
      </c>
      <c r="L439" t="s">
        <v>849</v>
      </c>
      <c r="M439" s="250" t="s">
        <v>344</v>
      </c>
      <c r="N439" t="s">
        <v>344</v>
      </c>
      <c r="O439" t="s">
        <v>344</v>
      </c>
      <c r="P439" t="s">
        <v>344</v>
      </c>
      <c r="Q439" t="s">
        <v>344</v>
      </c>
      <c r="R439" t="s">
        <v>344</v>
      </c>
      <c r="S439" t="s">
        <v>344</v>
      </c>
      <c r="T439" t="s">
        <v>344</v>
      </c>
      <c r="U439" t="s">
        <v>344</v>
      </c>
      <c r="V439" t="s">
        <v>344</v>
      </c>
      <c r="W439" t="s">
        <v>344</v>
      </c>
      <c r="X439" s="250" t="s">
        <v>344</v>
      </c>
      <c r="Y439" t="s">
        <v>344</v>
      </c>
      <c r="Z439" t="s">
        <v>344</v>
      </c>
      <c r="AA439" t="s">
        <v>344</v>
      </c>
      <c r="AB439" t="s">
        <v>344</v>
      </c>
      <c r="AC439" t="s">
        <v>344</v>
      </c>
      <c r="AD439" t="s">
        <v>344</v>
      </c>
      <c r="AE439" t="s">
        <v>344</v>
      </c>
      <c r="AF439" t="s">
        <v>344</v>
      </c>
      <c r="AG439" t="s">
        <v>344</v>
      </c>
      <c r="AH439" t="s">
        <v>344</v>
      </c>
      <c r="AI439" t="s">
        <v>344</v>
      </c>
      <c r="AJ439" t="s">
        <v>344</v>
      </c>
      <c r="AK439" t="s">
        <v>344</v>
      </c>
      <c r="AL439" t="s">
        <v>344</v>
      </c>
      <c r="AM439" t="s">
        <v>344</v>
      </c>
      <c r="AN439" t="s">
        <v>344</v>
      </c>
      <c r="AO439" t="s">
        <v>344</v>
      </c>
      <c r="AP439" t="s">
        <v>344</v>
      </c>
      <c r="AQ439"/>
      <c r="AR439" t="s">
        <v>2170</v>
      </c>
      <c r="AS439" t="s">
        <v>2170</v>
      </c>
    </row>
    <row r="440" spans="1:45" ht="18.75" hidden="1" x14ac:dyDescent="0.45">
      <c r="A440" s="248">
        <v>211999</v>
      </c>
      <c r="B440" s="249" t="e">
        <v>#N/A</v>
      </c>
      <c r="C440" t="s">
        <v>849</v>
      </c>
      <c r="D440" t="s">
        <v>849</v>
      </c>
      <c r="E440" t="s">
        <v>849</v>
      </c>
      <c r="F440" t="s">
        <v>849</v>
      </c>
      <c r="G440" t="s">
        <v>849</v>
      </c>
      <c r="H440" t="s">
        <v>849</v>
      </c>
      <c r="I440" t="s">
        <v>849</v>
      </c>
      <c r="J440" t="s">
        <v>849</v>
      </c>
      <c r="K440" t="s">
        <v>849</v>
      </c>
      <c r="L440" t="s">
        <v>849</v>
      </c>
      <c r="M440" s="250" t="s">
        <v>849</v>
      </c>
      <c r="N440" t="s">
        <v>849</v>
      </c>
      <c r="O440" t="s">
        <v>849</v>
      </c>
      <c r="P440" t="s">
        <v>849</v>
      </c>
      <c r="Q440" t="s">
        <v>849</v>
      </c>
      <c r="R440" t="s">
        <v>849</v>
      </c>
      <c r="S440" t="s">
        <v>849</v>
      </c>
      <c r="T440" t="s">
        <v>849</v>
      </c>
      <c r="U440" t="s">
        <v>849</v>
      </c>
      <c r="V440" t="s">
        <v>849</v>
      </c>
      <c r="W440" t="s">
        <v>849</v>
      </c>
      <c r="X440" s="250" t="s">
        <v>849</v>
      </c>
      <c r="Y440" t="s">
        <v>849</v>
      </c>
      <c r="Z440" t="s">
        <v>849</v>
      </c>
      <c r="AA440" t="s">
        <v>849</v>
      </c>
      <c r="AB440" t="s">
        <v>849</v>
      </c>
      <c r="AC440" t="s">
        <v>849</v>
      </c>
      <c r="AD440" t="s">
        <v>849</v>
      </c>
      <c r="AE440" t="s">
        <v>849</v>
      </c>
      <c r="AF440" t="s">
        <v>849</v>
      </c>
      <c r="AG440" t="s">
        <v>849</v>
      </c>
      <c r="AH440" t="s">
        <v>849</v>
      </c>
      <c r="AI440" t="s">
        <v>849</v>
      </c>
      <c r="AJ440" t="s">
        <v>849</v>
      </c>
      <c r="AK440" t="s">
        <v>849</v>
      </c>
      <c r="AL440" t="s">
        <v>849</v>
      </c>
      <c r="AM440" t="s">
        <v>849</v>
      </c>
      <c r="AN440" t="s">
        <v>849</v>
      </c>
      <c r="AO440" t="s">
        <v>849</v>
      </c>
      <c r="AP440" t="s">
        <v>849</v>
      </c>
      <c r="AQ440"/>
      <c r="AR440" t="e">
        <v>#N/A</v>
      </c>
      <c r="AS440" t="e">
        <v>#N/A</v>
      </c>
    </row>
    <row r="441" spans="1:45" ht="15" hidden="1" x14ac:dyDescent="0.25">
      <c r="A441" s="258">
        <v>212003</v>
      </c>
      <c r="B441" s="259" t="s">
        <v>458</v>
      </c>
      <c r="C441" s="260" t="s">
        <v>849</v>
      </c>
      <c r="D441" s="260" t="s">
        <v>849</v>
      </c>
      <c r="E441" s="260" t="s">
        <v>849</v>
      </c>
      <c r="F441" s="260" t="s">
        <v>849</v>
      </c>
      <c r="G441" s="260" t="s">
        <v>849</v>
      </c>
      <c r="H441" s="260" t="s">
        <v>849</v>
      </c>
      <c r="I441" s="260" t="s">
        <v>849</v>
      </c>
      <c r="J441" s="260" t="s">
        <v>849</v>
      </c>
      <c r="K441" s="260" t="s">
        <v>849</v>
      </c>
      <c r="L441" s="260" t="s">
        <v>849</v>
      </c>
      <c r="M441" s="260" t="s">
        <v>849</v>
      </c>
      <c r="N441" s="260" t="s">
        <v>849</v>
      </c>
      <c r="O441" s="260" t="s">
        <v>849</v>
      </c>
      <c r="P441" s="260" t="s">
        <v>849</v>
      </c>
      <c r="Q441" s="260" t="s">
        <v>849</v>
      </c>
      <c r="R441" s="260" t="s">
        <v>849</v>
      </c>
      <c r="S441" s="260" t="s">
        <v>849</v>
      </c>
      <c r="T441" s="260" t="s">
        <v>849</v>
      </c>
      <c r="U441" s="260" t="s">
        <v>849</v>
      </c>
      <c r="V441" s="260" t="s">
        <v>849</v>
      </c>
      <c r="W441" s="260" t="s">
        <v>344</v>
      </c>
      <c r="X441" s="260" t="s">
        <v>344</v>
      </c>
      <c r="Y441" s="260" t="s">
        <v>344</v>
      </c>
      <c r="Z441" s="260" t="s">
        <v>344</v>
      </c>
      <c r="AA441" s="260" t="s">
        <v>344</v>
      </c>
      <c r="AB441" s="260" t="s">
        <v>344</v>
      </c>
      <c r="AC441" s="260" t="s">
        <v>344</v>
      </c>
      <c r="AD441" s="260" t="s">
        <v>344</v>
      </c>
      <c r="AE441" s="260" t="s">
        <v>344</v>
      </c>
      <c r="AF441" s="260" t="s">
        <v>344</v>
      </c>
      <c r="AG441" s="260" t="s">
        <v>344</v>
      </c>
      <c r="AH441" s="260" t="s">
        <v>344</v>
      </c>
      <c r="AI441" s="260" t="s">
        <v>344</v>
      </c>
      <c r="AJ441" s="260" t="s">
        <v>344</v>
      </c>
      <c r="AK441" s="260" t="s">
        <v>344</v>
      </c>
      <c r="AL441" s="260" t="s">
        <v>344</v>
      </c>
      <c r="AM441" s="260" t="s">
        <v>344</v>
      </c>
      <c r="AN441" s="260" t="s">
        <v>344</v>
      </c>
      <c r="AO441" s="260" t="s">
        <v>344</v>
      </c>
      <c r="AP441" s="260" t="s">
        <v>344</v>
      </c>
      <c r="AQ441" s="260"/>
      <c r="AR441" t="e">
        <v>#N/A</v>
      </c>
      <c r="AS441" t="s">
        <v>2181</v>
      </c>
    </row>
    <row r="442" spans="1:45" ht="18.75" x14ac:dyDescent="0.45">
      <c r="A442" s="248">
        <v>212012</v>
      </c>
      <c r="B442" s="249" t="s">
        <v>61</v>
      </c>
      <c r="C442" t="s">
        <v>207</v>
      </c>
      <c r="D442" t="s">
        <v>207</v>
      </c>
      <c r="E442" t="s">
        <v>207</v>
      </c>
      <c r="F442" t="s">
        <v>207</v>
      </c>
      <c r="G442" t="s">
        <v>207</v>
      </c>
      <c r="H442" t="s">
        <v>205</v>
      </c>
      <c r="I442" t="s">
        <v>207</v>
      </c>
      <c r="J442" t="s">
        <v>205</v>
      </c>
      <c r="K442" t="s">
        <v>207</v>
      </c>
      <c r="L442" t="s">
        <v>205</v>
      </c>
      <c r="M442" s="250" t="s">
        <v>207</v>
      </c>
      <c r="N442" t="s">
        <v>207</v>
      </c>
      <c r="O442" t="s">
        <v>207</v>
      </c>
      <c r="P442" t="s">
        <v>207</v>
      </c>
      <c r="Q442" t="s">
        <v>205</v>
      </c>
      <c r="R442" t="s">
        <v>205</v>
      </c>
      <c r="S442" t="s">
        <v>207</v>
      </c>
      <c r="T442" t="s">
        <v>207</v>
      </c>
      <c r="U442" t="s">
        <v>207</v>
      </c>
      <c r="V442" t="s">
        <v>207</v>
      </c>
      <c r="W442" t="s">
        <v>205</v>
      </c>
      <c r="X442" s="250" t="s">
        <v>207</v>
      </c>
      <c r="Y442" t="s">
        <v>206</v>
      </c>
      <c r="Z442" t="s">
        <v>205</v>
      </c>
      <c r="AA442" t="s">
        <v>205</v>
      </c>
      <c r="AB442" t="s">
        <v>207</v>
      </c>
      <c r="AC442" t="s">
        <v>207</v>
      </c>
      <c r="AD442" t="s">
        <v>207</v>
      </c>
      <c r="AE442" t="s">
        <v>207</v>
      </c>
      <c r="AF442" t="s">
        <v>205</v>
      </c>
      <c r="AG442" t="s">
        <v>206</v>
      </c>
      <c r="AH442" t="s">
        <v>205</v>
      </c>
      <c r="AI442" t="s">
        <v>205</v>
      </c>
      <c r="AJ442" t="s">
        <v>205</v>
      </c>
      <c r="AK442" t="s">
        <v>205</v>
      </c>
      <c r="AL442" t="s">
        <v>207</v>
      </c>
      <c r="AM442" t="s">
        <v>206</v>
      </c>
      <c r="AN442" t="s">
        <v>206</v>
      </c>
      <c r="AO442" t="s">
        <v>207</v>
      </c>
      <c r="AP442" t="s">
        <v>207</v>
      </c>
      <c r="AQ442"/>
      <c r="AR442">
        <v>0</v>
      </c>
      <c r="AS442">
        <v>2</v>
      </c>
    </row>
    <row r="443" spans="1:45" ht="15" hidden="1" x14ac:dyDescent="0.25">
      <c r="A443" s="258">
        <v>212017</v>
      </c>
      <c r="B443" s="259" t="s">
        <v>458</v>
      </c>
      <c r="C443" s="260" t="s">
        <v>849</v>
      </c>
      <c r="D443" s="260" t="s">
        <v>849</v>
      </c>
      <c r="E443" s="260" t="s">
        <v>849</v>
      </c>
      <c r="F443" s="260" t="s">
        <v>849</v>
      </c>
      <c r="G443" s="260" t="s">
        <v>849</v>
      </c>
      <c r="H443" s="260" t="s">
        <v>849</v>
      </c>
      <c r="I443" s="260" t="s">
        <v>849</v>
      </c>
      <c r="J443" s="260" t="s">
        <v>849</v>
      </c>
      <c r="K443" s="260" t="s">
        <v>849</v>
      </c>
      <c r="L443" s="260" t="s">
        <v>849</v>
      </c>
      <c r="M443" s="260" t="s">
        <v>849</v>
      </c>
      <c r="N443" s="260" t="s">
        <v>849</v>
      </c>
      <c r="O443" s="260" t="s">
        <v>849</v>
      </c>
      <c r="P443" s="260" t="s">
        <v>849</v>
      </c>
      <c r="Q443" s="260" t="s">
        <v>849</v>
      </c>
      <c r="R443" s="260" t="s">
        <v>849</v>
      </c>
      <c r="S443" s="260" t="s">
        <v>849</v>
      </c>
      <c r="T443" s="260" t="s">
        <v>849</v>
      </c>
      <c r="U443" s="260" t="s">
        <v>849</v>
      </c>
      <c r="V443" s="260" t="s">
        <v>849</v>
      </c>
      <c r="W443" s="260" t="s">
        <v>344</v>
      </c>
      <c r="X443" s="260" t="s">
        <v>344</v>
      </c>
      <c r="Y443" s="260" t="s">
        <v>344</v>
      </c>
      <c r="Z443" s="260" t="s">
        <v>344</v>
      </c>
      <c r="AA443" s="260" t="s">
        <v>344</v>
      </c>
      <c r="AB443" s="260" t="s">
        <v>344</v>
      </c>
      <c r="AC443" s="260" t="s">
        <v>344</v>
      </c>
      <c r="AD443" s="260" t="s">
        <v>344</v>
      </c>
      <c r="AE443" s="260" t="s">
        <v>344</v>
      </c>
      <c r="AF443" s="260" t="s">
        <v>344</v>
      </c>
      <c r="AG443" s="260" t="s">
        <v>344</v>
      </c>
      <c r="AH443" s="260" t="s">
        <v>344</v>
      </c>
      <c r="AI443" s="260" t="s">
        <v>344</v>
      </c>
      <c r="AJ443" s="260" t="s">
        <v>344</v>
      </c>
      <c r="AK443" s="260" t="s">
        <v>344</v>
      </c>
      <c r="AL443" s="260" t="s">
        <v>344</v>
      </c>
      <c r="AM443" s="260" t="s">
        <v>344</v>
      </c>
      <c r="AN443" s="260" t="s">
        <v>344</v>
      </c>
      <c r="AO443" s="260" t="s">
        <v>344</v>
      </c>
      <c r="AP443" s="260" t="s">
        <v>344</v>
      </c>
      <c r="AQ443" s="260"/>
      <c r="AR443" t="e">
        <v>#N/A</v>
      </c>
      <c r="AS443" t="s">
        <v>2181</v>
      </c>
    </row>
    <row r="444" spans="1:45" ht="18.75" hidden="1" x14ac:dyDescent="0.45">
      <c r="A444" s="252">
        <v>212019</v>
      </c>
      <c r="B444" s="249" t="s">
        <v>456</v>
      </c>
      <c r="C444" t="s">
        <v>207</v>
      </c>
      <c r="D444" t="s">
        <v>205</v>
      </c>
      <c r="E444" t="s">
        <v>205</v>
      </c>
      <c r="F444" t="s">
        <v>207</v>
      </c>
      <c r="G444" t="s">
        <v>207</v>
      </c>
      <c r="H444" t="s">
        <v>205</v>
      </c>
      <c r="I444" t="s">
        <v>207</v>
      </c>
      <c r="J444" t="s">
        <v>205</v>
      </c>
      <c r="K444" t="s">
        <v>207</v>
      </c>
      <c r="L444" t="s">
        <v>207</v>
      </c>
      <c r="M444" s="250" t="s">
        <v>207</v>
      </c>
      <c r="N444" t="s">
        <v>205</v>
      </c>
      <c r="O444" t="s">
        <v>205</v>
      </c>
      <c r="P444" t="s">
        <v>207</v>
      </c>
      <c r="Q444" t="s">
        <v>207</v>
      </c>
      <c r="R444" t="s">
        <v>207</v>
      </c>
      <c r="S444" t="s">
        <v>206</v>
      </c>
      <c r="T444" t="s">
        <v>207</v>
      </c>
      <c r="U444" t="s">
        <v>207</v>
      </c>
      <c r="V444" t="s">
        <v>207</v>
      </c>
      <c r="W444" t="s">
        <v>205</v>
      </c>
      <c r="X444" s="250" t="s">
        <v>207</v>
      </c>
      <c r="Y444" t="s">
        <v>207</v>
      </c>
      <c r="Z444" t="s">
        <v>205</v>
      </c>
      <c r="AA444" t="s">
        <v>207</v>
      </c>
      <c r="AB444" t="s">
        <v>207</v>
      </c>
      <c r="AC444" t="s">
        <v>206</v>
      </c>
      <c r="AD444" t="s">
        <v>207</v>
      </c>
      <c r="AE444" t="s">
        <v>207</v>
      </c>
      <c r="AF444" t="s">
        <v>206</v>
      </c>
      <c r="AG444" t="s">
        <v>344</v>
      </c>
      <c r="AH444" t="s">
        <v>344</v>
      </c>
      <c r="AI444" t="s">
        <v>344</v>
      </c>
      <c r="AJ444" t="s">
        <v>344</v>
      </c>
      <c r="AK444" t="s">
        <v>344</v>
      </c>
      <c r="AL444" t="s">
        <v>344</v>
      </c>
      <c r="AM444" t="s">
        <v>344</v>
      </c>
      <c r="AN444" t="s">
        <v>344</v>
      </c>
      <c r="AO444" t="s">
        <v>344</v>
      </c>
      <c r="AP444" t="s">
        <v>344</v>
      </c>
      <c r="AQ444"/>
      <c r="AR444">
        <v>0</v>
      </c>
      <c r="AS444">
        <v>3</v>
      </c>
    </row>
    <row r="445" spans="1:45" ht="18.75" x14ac:dyDescent="0.45">
      <c r="A445" s="248">
        <v>212029</v>
      </c>
      <c r="B445" s="249" t="s">
        <v>61</v>
      </c>
      <c r="C445" t="s">
        <v>206</v>
      </c>
      <c r="D445" t="s">
        <v>207</v>
      </c>
      <c r="E445" t="s">
        <v>207</v>
      </c>
      <c r="F445" t="s">
        <v>205</v>
      </c>
      <c r="G445" t="s">
        <v>205</v>
      </c>
      <c r="H445" t="s">
        <v>207</v>
      </c>
      <c r="I445" t="s">
        <v>207</v>
      </c>
      <c r="J445" t="s">
        <v>207</v>
      </c>
      <c r="K445" t="s">
        <v>207</v>
      </c>
      <c r="L445" t="s">
        <v>205</v>
      </c>
      <c r="M445" s="250" t="s">
        <v>207</v>
      </c>
      <c r="N445" t="s">
        <v>207</v>
      </c>
      <c r="O445" t="s">
        <v>207</v>
      </c>
      <c r="P445" t="s">
        <v>205</v>
      </c>
      <c r="Q445" t="s">
        <v>207</v>
      </c>
      <c r="R445" t="s">
        <v>207</v>
      </c>
      <c r="S445" t="s">
        <v>207</v>
      </c>
      <c r="T445" t="s">
        <v>207</v>
      </c>
      <c r="U445" t="s">
        <v>207</v>
      </c>
      <c r="V445" t="s">
        <v>205</v>
      </c>
      <c r="W445" t="s">
        <v>207</v>
      </c>
      <c r="X445" s="250" t="s">
        <v>207</v>
      </c>
      <c r="Y445" t="s">
        <v>205</v>
      </c>
      <c r="Z445" t="s">
        <v>207</v>
      </c>
      <c r="AA445" t="s">
        <v>205</v>
      </c>
      <c r="AB445" t="s">
        <v>205</v>
      </c>
      <c r="AC445" t="s">
        <v>207</v>
      </c>
      <c r="AD445" t="s">
        <v>205</v>
      </c>
      <c r="AE445" t="s">
        <v>207</v>
      </c>
      <c r="AF445" t="s">
        <v>207</v>
      </c>
      <c r="AG445" t="s">
        <v>207</v>
      </c>
      <c r="AH445" t="s">
        <v>205</v>
      </c>
      <c r="AI445" t="s">
        <v>207</v>
      </c>
      <c r="AJ445" t="s">
        <v>207</v>
      </c>
      <c r="AK445" t="s">
        <v>205</v>
      </c>
      <c r="AL445" t="s">
        <v>207</v>
      </c>
      <c r="AM445" t="s">
        <v>207</v>
      </c>
      <c r="AN445" t="s">
        <v>207</v>
      </c>
      <c r="AO445" t="s">
        <v>207</v>
      </c>
      <c r="AP445" t="s">
        <v>207</v>
      </c>
      <c r="AQ445"/>
      <c r="AR445">
        <v>0</v>
      </c>
      <c r="AS445">
        <v>2</v>
      </c>
    </row>
    <row r="446" spans="1:45" ht="18.75" x14ac:dyDescent="0.45">
      <c r="A446" s="248">
        <v>212031</v>
      </c>
      <c r="B446" s="249" t="s">
        <v>61</v>
      </c>
      <c r="C446" t="s">
        <v>205</v>
      </c>
      <c r="D446" t="s">
        <v>207</v>
      </c>
      <c r="E446" t="s">
        <v>207</v>
      </c>
      <c r="F446" t="s">
        <v>207</v>
      </c>
      <c r="G446" t="s">
        <v>207</v>
      </c>
      <c r="H446" t="s">
        <v>207</v>
      </c>
      <c r="I446" t="s">
        <v>207</v>
      </c>
      <c r="J446" t="s">
        <v>205</v>
      </c>
      <c r="K446" t="s">
        <v>207</v>
      </c>
      <c r="L446" t="s">
        <v>207</v>
      </c>
      <c r="M446" s="250" t="s">
        <v>207</v>
      </c>
      <c r="N446" t="s">
        <v>207</v>
      </c>
      <c r="O446" t="s">
        <v>205</v>
      </c>
      <c r="P446" t="s">
        <v>207</v>
      </c>
      <c r="Q446" t="s">
        <v>205</v>
      </c>
      <c r="R446" t="s">
        <v>207</v>
      </c>
      <c r="S446" t="s">
        <v>207</v>
      </c>
      <c r="T446" t="s">
        <v>207</v>
      </c>
      <c r="U446" t="s">
        <v>207</v>
      </c>
      <c r="V446" t="s">
        <v>205</v>
      </c>
      <c r="W446" t="s">
        <v>207</v>
      </c>
      <c r="X446" s="250" t="s">
        <v>207</v>
      </c>
      <c r="Y446" t="s">
        <v>205</v>
      </c>
      <c r="Z446" t="s">
        <v>207</v>
      </c>
      <c r="AA446" t="s">
        <v>205</v>
      </c>
      <c r="AB446" t="s">
        <v>207</v>
      </c>
      <c r="AC446" t="s">
        <v>207</v>
      </c>
      <c r="AD446" t="s">
        <v>205</v>
      </c>
      <c r="AE446" t="s">
        <v>205</v>
      </c>
      <c r="AF446" t="s">
        <v>207</v>
      </c>
      <c r="AG446" t="s">
        <v>205</v>
      </c>
      <c r="AH446" t="s">
        <v>205</v>
      </c>
      <c r="AI446" t="s">
        <v>205</v>
      </c>
      <c r="AJ446" t="s">
        <v>207</v>
      </c>
      <c r="AK446" t="s">
        <v>207</v>
      </c>
      <c r="AL446" t="s">
        <v>207</v>
      </c>
      <c r="AM446" t="s">
        <v>205</v>
      </c>
      <c r="AN446" t="s">
        <v>206</v>
      </c>
      <c r="AO446" t="s">
        <v>205</v>
      </c>
      <c r="AP446" t="s">
        <v>207</v>
      </c>
      <c r="AQ446"/>
      <c r="AR446">
        <v>0</v>
      </c>
      <c r="AS446">
        <v>1</v>
      </c>
    </row>
    <row r="447" spans="1:45" ht="18.75" hidden="1" x14ac:dyDescent="0.45">
      <c r="A447" s="248">
        <v>212033</v>
      </c>
      <c r="B447" s="249" t="s">
        <v>456</v>
      </c>
      <c r="C447" t="s">
        <v>849</v>
      </c>
      <c r="D447" t="s">
        <v>849</v>
      </c>
      <c r="E447" t="s">
        <v>849</v>
      </c>
      <c r="F447" t="s">
        <v>849</v>
      </c>
      <c r="G447" t="s">
        <v>849</v>
      </c>
      <c r="H447" t="s">
        <v>849</v>
      </c>
      <c r="I447" t="s">
        <v>849</v>
      </c>
      <c r="J447" t="s">
        <v>849</v>
      </c>
      <c r="K447" t="s">
        <v>849</v>
      </c>
      <c r="L447" t="s">
        <v>849</v>
      </c>
      <c r="M447" s="250" t="s">
        <v>849</v>
      </c>
      <c r="N447" t="s">
        <v>849</v>
      </c>
      <c r="O447" t="s">
        <v>849</v>
      </c>
      <c r="P447" t="s">
        <v>849</v>
      </c>
      <c r="Q447" t="s">
        <v>849</v>
      </c>
      <c r="R447" t="s">
        <v>849</v>
      </c>
      <c r="S447" t="s">
        <v>849</v>
      </c>
      <c r="T447" t="s">
        <v>849</v>
      </c>
      <c r="U447" t="s">
        <v>849</v>
      </c>
      <c r="V447" t="s">
        <v>849</v>
      </c>
      <c r="W447" t="s">
        <v>849</v>
      </c>
      <c r="X447" s="250" t="s">
        <v>849</v>
      </c>
      <c r="Y447" t="s">
        <v>849</v>
      </c>
      <c r="Z447" t="s">
        <v>849</v>
      </c>
      <c r="AA447" t="s">
        <v>849</v>
      </c>
      <c r="AB447" t="s">
        <v>849</v>
      </c>
      <c r="AC447" t="s">
        <v>849</v>
      </c>
      <c r="AD447" t="s">
        <v>849</v>
      </c>
      <c r="AE447" t="s">
        <v>849</v>
      </c>
      <c r="AF447" t="s">
        <v>849</v>
      </c>
      <c r="AG447" t="s">
        <v>344</v>
      </c>
      <c r="AH447" t="s">
        <v>344</v>
      </c>
      <c r="AI447" t="s">
        <v>344</v>
      </c>
      <c r="AJ447" t="s">
        <v>344</v>
      </c>
      <c r="AK447" t="s">
        <v>344</v>
      </c>
      <c r="AL447" t="s">
        <v>344</v>
      </c>
      <c r="AM447" t="s">
        <v>344</v>
      </c>
      <c r="AN447" t="s">
        <v>344</v>
      </c>
      <c r="AO447" t="s">
        <v>344</v>
      </c>
      <c r="AP447" t="s">
        <v>344</v>
      </c>
      <c r="AQ447"/>
      <c r="AR447" t="s">
        <v>2161</v>
      </c>
      <c r="AS447" t="s">
        <v>2165</v>
      </c>
    </row>
    <row r="448" spans="1:45" ht="18.75" hidden="1" x14ac:dyDescent="0.45">
      <c r="A448" s="255">
        <v>212035</v>
      </c>
      <c r="B448" s="249" t="s">
        <v>609</v>
      </c>
      <c r="C448" t="s">
        <v>849</v>
      </c>
      <c r="D448" t="s">
        <v>849</v>
      </c>
      <c r="E448" t="s">
        <v>849</v>
      </c>
      <c r="F448" t="s">
        <v>849</v>
      </c>
      <c r="G448" t="s">
        <v>849</v>
      </c>
      <c r="H448" t="s">
        <v>849</v>
      </c>
      <c r="I448" t="s">
        <v>849</v>
      </c>
      <c r="J448" t="s">
        <v>849</v>
      </c>
      <c r="K448" t="s">
        <v>849</v>
      </c>
      <c r="L448" t="s">
        <v>849</v>
      </c>
      <c r="M448" t="s">
        <v>849</v>
      </c>
      <c r="N448" t="s">
        <v>849</v>
      </c>
      <c r="O448" t="s">
        <v>849</v>
      </c>
      <c r="P448" t="s">
        <v>849</v>
      </c>
      <c r="Q448" t="s">
        <v>849</v>
      </c>
      <c r="R448" t="s">
        <v>849</v>
      </c>
      <c r="S448" t="s">
        <v>849</v>
      </c>
      <c r="T448" t="s">
        <v>849</v>
      </c>
      <c r="U448" t="s">
        <v>849</v>
      </c>
      <c r="V448" t="s">
        <v>849</v>
      </c>
      <c r="W448" t="s">
        <v>849</v>
      </c>
      <c r="X448" t="s">
        <v>849</v>
      </c>
      <c r="Y448" t="s">
        <v>849</v>
      </c>
      <c r="Z448" t="s">
        <v>849</v>
      </c>
      <c r="AA448" t="s">
        <v>849</v>
      </c>
      <c r="AB448" t="s">
        <v>849</v>
      </c>
      <c r="AC448" t="s">
        <v>849</v>
      </c>
      <c r="AD448" t="s">
        <v>849</v>
      </c>
      <c r="AE448" t="s">
        <v>849</v>
      </c>
      <c r="AF448" t="s">
        <v>849</v>
      </c>
      <c r="AG448" t="s">
        <v>849</v>
      </c>
      <c r="AH448" t="s">
        <v>849</v>
      </c>
      <c r="AI448" t="s">
        <v>849</v>
      </c>
      <c r="AJ448" t="s">
        <v>849</v>
      </c>
      <c r="AK448" t="s">
        <v>849</v>
      </c>
      <c r="AL448" t="s">
        <v>849</v>
      </c>
      <c r="AM448" t="s">
        <v>849</v>
      </c>
      <c r="AN448" t="s">
        <v>849</v>
      </c>
      <c r="AO448" t="s">
        <v>849</v>
      </c>
      <c r="AP448" t="s">
        <v>849</v>
      </c>
      <c r="AQ448" t="s">
        <v>849</v>
      </c>
      <c r="AR448" t="s">
        <v>2173</v>
      </c>
      <c r="AS448" t="s">
        <v>2173</v>
      </c>
    </row>
    <row r="449" spans="1:45" ht="15" x14ac:dyDescent="0.25">
      <c r="A449" s="258">
        <v>212037</v>
      </c>
      <c r="B449" s="259" t="s">
        <v>61</v>
      </c>
      <c r="C449" s="260" t="s">
        <v>207</v>
      </c>
      <c r="D449" s="260" t="s">
        <v>207</v>
      </c>
      <c r="E449" s="260" t="s">
        <v>205</v>
      </c>
      <c r="F449" s="260" t="s">
        <v>207</v>
      </c>
      <c r="G449" s="260" t="s">
        <v>207</v>
      </c>
      <c r="H449" s="260" t="s">
        <v>205</v>
      </c>
      <c r="I449" s="260" t="s">
        <v>207</v>
      </c>
      <c r="J449" s="260" t="s">
        <v>205</v>
      </c>
      <c r="K449" s="260" t="s">
        <v>207</v>
      </c>
      <c r="L449" s="260" t="s">
        <v>205</v>
      </c>
      <c r="M449" s="260" t="s">
        <v>205</v>
      </c>
      <c r="N449" s="260" t="s">
        <v>207</v>
      </c>
      <c r="O449" s="260" t="s">
        <v>207</v>
      </c>
      <c r="P449" s="260" t="s">
        <v>205</v>
      </c>
      <c r="Q449" s="260" t="s">
        <v>207</v>
      </c>
      <c r="R449" s="260" t="s">
        <v>207</v>
      </c>
      <c r="S449" s="260" t="s">
        <v>205</v>
      </c>
      <c r="T449" s="260" t="s">
        <v>207</v>
      </c>
      <c r="U449" s="260" t="s">
        <v>207</v>
      </c>
      <c r="V449" s="260" t="s">
        <v>207</v>
      </c>
      <c r="W449" s="260" t="s">
        <v>205</v>
      </c>
      <c r="X449" s="260" t="s">
        <v>207</v>
      </c>
      <c r="Y449" s="260" t="s">
        <v>205</v>
      </c>
      <c r="Z449" s="260" t="s">
        <v>205</v>
      </c>
      <c r="AA449" s="260" t="s">
        <v>205</v>
      </c>
      <c r="AB449" s="260" t="s">
        <v>207</v>
      </c>
      <c r="AC449" s="260" t="s">
        <v>207</v>
      </c>
      <c r="AD449" s="260" t="s">
        <v>205</v>
      </c>
      <c r="AE449" s="260" t="s">
        <v>207</v>
      </c>
      <c r="AF449" s="260" t="s">
        <v>207</v>
      </c>
      <c r="AG449" s="260" t="s">
        <v>207</v>
      </c>
      <c r="AH449" s="260" t="s">
        <v>205</v>
      </c>
      <c r="AI449" s="260" t="s">
        <v>206</v>
      </c>
      <c r="AJ449" s="260" t="s">
        <v>207</v>
      </c>
      <c r="AK449" s="260" t="s">
        <v>207</v>
      </c>
      <c r="AL449" s="260" t="s">
        <v>207</v>
      </c>
      <c r="AM449" s="260" t="s">
        <v>206</v>
      </c>
      <c r="AN449" s="260" t="s">
        <v>206</v>
      </c>
      <c r="AO449" s="260" t="s">
        <v>207</v>
      </c>
      <c r="AP449" s="260" t="s">
        <v>207</v>
      </c>
      <c r="AQ449" s="260"/>
      <c r="AR449" t="e">
        <v>#N/A</v>
      </c>
      <c r="AS449">
        <v>1</v>
      </c>
    </row>
    <row r="450" spans="1:45" ht="18.75" x14ac:dyDescent="0.45">
      <c r="A450" s="252">
        <v>212040</v>
      </c>
      <c r="B450" s="249" t="s">
        <v>61</v>
      </c>
      <c r="C450" t="s">
        <v>206</v>
      </c>
      <c r="D450" t="s">
        <v>207</v>
      </c>
      <c r="E450" t="s">
        <v>205</v>
      </c>
      <c r="F450" t="s">
        <v>207</v>
      </c>
      <c r="G450" t="s">
        <v>207</v>
      </c>
      <c r="H450" t="s">
        <v>206</v>
      </c>
      <c r="I450" t="s">
        <v>207</v>
      </c>
      <c r="J450" t="s">
        <v>207</v>
      </c>
      <c r="K450" t="s">
        <v>207</v>
      </c>
      <c r="L450" t="s">
        <v>205</v>
      </c>
      <c r="M450" s="250" t="s">
        <v>207</v>
      </c>
      <c r="N450" t="s">
        <v>205</v>
      </c>
      <c r="O450" t="s">
        <v>207</v>
      </c>
      <c r="P450" t="s">
        <v>207</v>
      </c>
      <c r="Q450" t="s">
        <v>207</v>
      </c>
      <c r="R450" t="s">
        <v>205</v>
      </c>
      <c r="S450" t="s">
        <v>205</v>
      </c>
      <c r="T450" t="s">
        <v>207</v>
      </c>
      <c r="U450" t="s">
        <v>207</v>
      </c>
      <c r="V450" t="s">
        <v>207</v>
      </c>
      <c r="W450" t="s">
        <v>205</v>
      </c>
      <c r="X450" s="250" t="s">
        <v>205</v>
      </c>
      <c r="Y450" t="s">
        <v>205</v>
      </c>
      <c r="Z450" t="s">
        <v>205</v>
      </c>
      <c r="AA450" t="s">
        <v>205</v>
      </c>
      <c r="AB450" t="s">
        <v>207</v>
      </c>
      <c r="AC450" t="s">
        <v>207</v>
      </c>
      <c r="AD450" t="s">
        <v>205</v>
      </c>
      <c r="AE450" t="s">
        <v>207</v>
      </c>
      <c r="AF450" t="s">
        <v>207</v>
      </c>
      <c r="AG450" t="s">
        <v>207</v>
      </c>
      <c r="AH450" t="s">
        <v>205</v>
      </c>
      <c r="AI450" t="s">
        <v>207</v>
      </c>
      <c r="AJ450" t="s">
        <v>205</v>
      </c>
      <c r="AK450" t="s">
        <v>206</v>
      </c>
      <c r="AL450" t="s">
        <v>207</v>
      </c>
      <c r="AM450" t="s">
        <v>207</v>
      </c>
      <c r="AN450" t="s">
        <v>206</v>
      </c>
      <c r="AO450" t="s">
        <v>207</v>
      </c>
      <c r="AP450" t="s">
        <v>207</v>
      </c>
      <c r="AQ450"/>
      <c r="AR450">
        <v>0</v>
      </c>
      <c r="AS450">
        <v>3</v>
      </c>
    </row>
    <row r="451" spans="1:45" ht="15" x14ac:dyDescent="0.25">
      <c r="A451" s="258">
        <v>212047</v>
      </c>
      <c r="B451" s="259" t="s">
        <v>61</v>
      </c>
      <c r="C451" s="260" t="s">
        <v>849</v>
      </c>
      <c r="D451" s="260" t="s">
        <v>849</v>
      </c>
      <c r="E451" s="260" t="s">
        <v>849</v>
      </c>
      <c r="F451" s="260" t="s">
        <v>849</v>
      </c>
      <c r="G451" s="260" t="s">
        <v>849</v>
      </c>
      <c r="H451" s="260" t="s">
        <v>849</v>
      </c>
      <c r="I451" s="260" t="s">
        <v>849</v>
      </c>
      <c r="J451" s="260" t="s">
        <v>849</v>
      </c>
      <c r="K451" s="260" t="s">
        <v>849</v>
      </c>
      <c r="L451" s="260" t="s">
        <v>849</v>
      </c>
      <c r="M451" s="260" t="s">
        <v>849</v>
      </c>
      <c r="N451" s="260" t="s">
        <v>849</v>
      </c>
      <c r="O451" s="260" t="s">
        <v>849</v>
      </c>
      <c r="P451" s="260" t="s">
        <v>849</v>
      </c>
      <c r="Q451" s="260" t="s">
        <v>849</v>
      </c>
      <c r="R451" s="260" t="s">
        <v>849</v>
      </c>
      <c r="S451" s="260" t="s">
        <v>849</v>
      </c>
      <c r="T451" s="260" t="s">
        <v>849</v>
      </c>
      <c r="U451" s="260" t="s">
        <v>849</v>
      </c>
      <c r="V451" s="260" t="s">
        <v>849</v>
      </c>
      <c r="W451" s="260" t="s">
        <v>849</v>
      </c>
      <c r="X451" s="260" t="s">
        <v>849</v>
      </c>
      <c r="Y451" s="260" t="s">
        <v>849</v>
      </c>
      <c r="Z451" s="260" t="s">
        <v>849</v>
      </c>
      <c r="AA451" s="260" t="s">
        <v>849</v>
      </c>
      <c r="AB451" s="260" t="s">
        <v>849</v>
      </c>
      <c r="AC451" s="260" t="s">
        <v>849</v>
      </c>
      <c r="AD451" s="260" t="s">
        <v>849</v>
      </c>
      <c r="AE451" s="260" t="s">
        <v>849</v>
      </c>
      <c r="AF451" s="260" t="s">
        <v>849</v>
      </c>
      <c r="AG451" s="260" t="s">
        <v>849</v>
      </c>
      <c r="AH451" s="260" t="s">
        <v>849</v>
      </c>
      <c r="AI451" s="260" t="s">
        <v>849</v>
      </c>
      <c r="AJ451" s="260" t="s">
        <v>849</v>
      </c>
      <c r="AK451" s="260" t="s">
        <v>849</v>
      </c>
      <c r="AL451" s="260" t="s">
        <v>849</v>
      </c>
      <c r="AM451" s="260" t="s">
        <v>849</v>
      </c>
      <c r="AN451" s="260" t="s">
        <v>849</v>
      </c>
      <c r="AO451" s="260" t="s">
        <v>849</v>
      </c>
      <c r="AP451" s="260" t="s">
        <v>849</v>
      </c>
      <c r="AQ451" s="260"/>
      <c r="AR451" t="e">
        <v>#N/A</v>
      </c>
      <c r="AS451" t="s">
        <v>2160</v>
      </c>
    </row>
    <row r="452" spans="1:45" ht="18.75" x14ac:dyDescent="0.45">
      <c r="A452" s="248">
        <v>212051</v>
      </c>
      <c r="B452" s="249" t="s">
        <v>61</v>
      </c>
      <c r="C452" t="s">
        <v>207</v>
      </c>
      <c r="D452" t="s">
        <v>207</v>
      </c>
      <c r="E452" t="s">
        <v>205</v>
      </c>
      <c r="F452" t="s">
        <v>207</v>
      </c>
      <c r="G452" t="s">
        <v>205</v>
      </c>
      <c r="H452" t="s">
        <v>205</v>
      </c>
      <c r="I452" t="s">
        <v>207</v>
      </c>
      <c r="J452" t="s">
        <v>205</v>
      </c>
      <c r="K452" t="s">
        <v>205</v>
      </c>
      <c r="L452" t="s">
        <v>207</v>
      </c>
      <c r="M452" s="250" t="s">
        <v>207</v>
      </c>
      <c r="N452" t="s">
        <v>205</v>
      </c>
      <c r="O452" t="s">
        <v>205</v>
      </c>
      <c r="P452" t="s">
        <v>205</v>
      </c>
      <c r="Q452" t="s">
        <v>207</v>
      </c>
      <c r="R452" t="s">
        <v>205</v>
      </c>
      <c r="S452" t="s">
        <v>207</v>
      </c>
      <c r="T452" t="s">
        <v>207</v>
      </c>
      <c r="U452" t="s">
        <v>207</v>
      </c>
      <c r="V452" t="s">
        <v>205</v>
      </c>
      <c r="W452" t="s">
        <v>205</v>
      </c>
      <c r="X452" s="250" t="s">
        <v>205</v>
      </c>
      <c r="Y452" t="s">
        <v>205</v>
      </c>
      <c r="Z452" t="s">
        <v>205</v>
      </c>
      <c r="AA452" t="s">
        <v>205</v>
      </c>
      <c r="AB452" t="s">
        <v>207</v>
      </c>
      <c r="AC452" t="s">
        <v>207</v>
      </c>
      <c r="AD452" t="s">
        <v>207</v>
      </c>
      <c r="AE452" t="s">
        <v>205</v>
      </c>
      <c r="AF452" t="s">
        <v>205</v>
      </c>
      <c r="AG452" t="s">
        <v>207</v>
      </c>
      <c r="AH452" t="s">
        <v>205</v>
      </c>
      <c r="AI452" t="s">
        <v>205</v>
      </c>
      <c r="AJ452" t="s">
        <v>205</v>
      </c>
      <c r="AK452" t="s">
        <v>205</v>
      </c>
      <c r="AL452" t="s">
        <v>207</v>
      </c>
      <c r="AM452" t="s">
        <v>206</v>
      </c>
      <c r="AN452" t="s">
        <v>206</v>
      </c>
      <c r="AO452" t="s">
        <v>205</v>
      </c>
      <c r="AP452" t="s">
        <v>207</v>
      </c>
      <c r="AQ452"/>
      <c r="AR452">
        <v>0</v>
      </c>
      <c r="AS452">
        <v>2</v>
      </c>
    </row>
    <row r="453" spans="1:45" ht="18.75" hidden="1" x14ac:dyDescent="0.45">
      <c r="A453" s="248">
        <v>212052</v>
      </c>
      <c r="B453" s="249" t="s">
        <v>456</v>
      </c>
      <c r="C453" t="s">
        <v>207</v>
      </c>
      <c r="D453" t="s">
        <v>205</v>
      </c>
      <c r="E453" t="s">
        <v>205</v>
      </c>
      <c r="F453" t="s">
        <v>207</v>
      </c>
      <c r="G453" t="s">
        <v>205</v>
      </c>
      <c r="H453" t="s">
        <v>205</v>
      </c>
      <c r="I453" t="s">
        <v>205</v>
      </c>
      <c r="J453" t="s">
        <v>205</v>
      </c>
      <c r="K453" t="s">
        <v>207</v>
      </c>
      <c r="L453" t="s">
        <v>207</v>
      </c>
      <c r="M453" s="250" t="s">
        <v>205</v>
      </c>
      <c r="N453" t="s">
        <v>205</v>
      </c>
      <c r="O453" t="s">
        <v>205</v>
      </c>
      <c r="P453" t="s">
        <v>205</v>
      </c>
      <c r="Q453" t="s">
        <v>205</v>
      </c>
      <c r="R453" t="s">
        <v>205</v>
      </c>
      <c r="S453" t="s">
        <v>207</v>
      </c>
      <c r="T453" t="s">
        <v>207</v>
      </c>
      <c r="U453" t="s">
        <v>205</v>
      </c>
      <c r="V453" t="s">
        <v>207</v>
      </c>
      <c r="W453" t="s">
        <v>206</v>
      </c>
      <c r="X453" s="250" t="s">
        <v>206</v>
      </c>
      <c r="Y453" t="s">
        <v>207</v>
      </c>
      <c r="Z453" t="s">
        <v>207</v>
      </c>
      <c r="AA453" t="s">
        <v>206</v>
      </c>
      <c r="AB453" t="s">
        <v>206</v>
      </c>
      <c r="AC453" t="s">
        <v>206</v>
      </c>
      <c r="AD453" t="s">
        <v>206</v>
      </c>
      <c r="AE453" t="s">
        <v>206</v>
      </c>
      <c r="AF453" t="s">
        <v>206</v>
      </c>
      <c r="AG453" t="s">
        <v>344</v>
      </c>
      <c r="AH453" t="s">
        <v>344</v>
      </c>
      <c r="AI453" t="s">
        <v>344</v>
      </c>
      <c r="AJ453" t="s">
        <v>344</v>
      </c>
      <c r="AK453" t="s">
        <v>344</v>
      </c>
      <c r="AL453" t="s">
        <v>344</v>
      </c>
      <c r="AM453" t="s">
        <v>344</v>
      </c>
      <c r="AN453" t="s">
        <v>344</v>
      </c>
      <c r="AO453" t="s">
        <v>344</v>
      </c>
      <c r="AP453" t="s">
        <v>344</v>
      </c>
      <c r="AQ453"/>
      <c r="AR453">
        <v>0</v>
      </c>
      <c r="AS453">
        <v>5</v>
      </c>
    </row>
    <row r="454" spans="1:45" ht="18.75" hidden="1" x14ac:dyDescent="0.45">
      <c r="A454" s="248">
        <v>212053</v>
      </c>
      <c r="B454" s="249" t="s">
        <v>456</v>
      </c>
      <c r="C454" t="s">
        <v>205</v>
      </c>
      <c r="D454" t="s">
        <v>205</v>
      </c>
      <c r="E454" t="s">
        <v>205</v>
      </c>
      <c r="F454" t="s">
        <v>205</v>
      </c>
      <c r="G454" t="s">
        <v>205</v>
      </c>
      <c r="H454" t="s">
        <v>205</v>
      </c>
      <c r="I454" t="s">
        <v>207</v>
      </c>
      <c r="J454" t="s">
        <v>205</v>
      </c>
      <c r="K454" t="s">
        <v>207</v>
      </c>
      <c r="L454" t="s">
        <v>207</v>
      </c>
      <c r="M454" s="250" t="s">
        <v>205</v>
      </c>
      <c r="N454" t="s">
        <v>205</v>
      </c>
      <c r="O454" t="s">
        <v>205</v>
      </c>
      <c r="P454" t="s">
        <v>207</v>
      </c>
      <c r="Q454" t="s">
        <v>205</v>
      </c>
      <c r="R454" t="s">
        <v>205</v>
      </c>
      <c r="S454" t="s">
        <v>205</v>
      </c>
      <c r="T454" t="s">
        <v>207</v>
      </c>
      <c r="U454" t="s">
        <v>207</v>
      </c>
      <c r="V454" t="s">
        <v>205</v>
      </c>
      <c r="W454" t="s">
        <v>207</v>
      </c>
      <c r="X454" s="250" t="s">
        <v>205</v>
      </c>
      <c r="Y454" t="s">
        <v>206</v>
      </c>
      <c r="Z454" t="s">
        <v>207</v>
      </c>
      <c r="AA454" t="s">
        <v>205</v>
      </c>
      <c r="AB454" t="s">
        <v>207</v>
      </c>
      <c r="AC454" t="s">
        <v>207</v>
      </c>
      <c r="AD454" t="s">
        <v>207</v>
      </c>
      <c r="AE454" t="s">
        <v>207</v>
      </c>
      <c r="AF454" t="s">
        <v>207</v>
      </c>
      <c r="AG454" t="s">
        <v>344</v>
      </c>
      <c r="AH454" t="s">
        <v>344</v>
      </c>
      <c r="AI454" t="s">
        <v>344</v>
      </c>
      <c r="AJ454" t="s">
        <v>344</v>
      </c>
      <c r="AK454" t="s">
        <v>344</v>
      </c>
      <c r="AL454" t="s">
        <v>344</v>
      </c>
      <c r="AM454" t="s">
        <v>344</v>
      </c>
      <c r="AN454" t="s">
        <v>344</v>
      </c>
      <c r="AO454" t="s">
        <v>344</v>
      </c>
      <c r="AP454" t="s">
        <v>344</v>
      </c>
      <c r="AQ454"/>
      <c r="AR454">
        <v>0</v>
      </c>
      <c r="AS454">
        <v>2</v>
      </c>
    </row>
    <row r="455" spans="1:45" ht="18.75" x14ac:dyDescent="0.45">
      <c r="A455" s="252">
        <v>212056</v>
      </c>
      <c r="B455" s="249" t="s">
        <v>61</v>
      </c>
      <c r="C455" t="s">
        <v>205</v>
      </c>
      <c r="D455" t="s">
        <v>207</v>
      </c>
      <c r="E455" t="s">
        <v>207</v>
      </c>
      <c r="F455" t="s">
        <v>207</v>
      </c>
      <c r="G455" t="s">
        <v>205</v>
      </c>
      <c r="H455" t="s">
        <v>205</v>
      </c>
      <c r="I455" t="s">
        <v>207</v>
      </c>
      <c r="J455" t="s">
        <v>205</v>
      </c>
      <c r="K455" t="s">
        <v>207</v>
      </c>
      <c r="L455" t="s">
        <v>205</v>
      </c>
      <c r="M455" s="250" t="s">
        <v>205</v>
      </c>
      <c r="N455" t="s">
        <v>207</v>
      </c>
      <c r="O455" t="s">
        <v>207</v>
      </c>
      <c r="P455" t="s">
        <v>207</v>
      </c>
      <c r="Q455" t="s">
        <v>207</v>
      </c>
      <c r="R455" t="s">
        <v>205</v>
      </c>
      <c r="S455" t="s">
        <v>205</v>
      </c>
      <c r="T455" t="s">
        <v>207</v>
      </c>
      <c r="U455" t="s">
        <v>207</v>
      </c>
      <c r="V455" t="s">
        <v>207</v>
      </c>
      <c r="W455" t="s">
        <v>207</v>
      </c>
      <c r="X455" s="250" t="s">
        <v>207</v>
      </c>
      <c r="Y455" t="s">
        <v>205</v>
      </c>
      <c r="Z455" t="s">
        <v>205</v>
      </c>
      <c r="AA455" t="s">
        <v>205</v>
      </c>
      <c r="AB455" t="s">
        <v>205</v>
      </c>
      <c r="AC455" t="s">
        <v>207</v>
      </c>
      <c r="AD455" t="s">
        <v>207</v>
      </c>
      <c r="AE455" t="s">
        <v>205</v>
      </c>
      <c r="AF455" t="s">
        <v>205</v>
      </c>
      <c r="AG455" t="s">
        <v>205</v>
      </c>
      <c r="AH455" t="s">
        <v>205</v>
      </c>
      <c r="AI455" t="s">
        <v>205</v>
      </c>
      <c r="AJ455" t="s">
        <v>207</v>
      </c>
      <c r="AK455" t="s">
        <v>205</v>
      </c>
      <c r="AL455" t="s">
        <v>205</v>
      </c>
      <c r="AM455" t="s">
        <v>205</v>
      </c>
      <c r="AN455" t="s">
        <v>207</v>
      </c>
      <c r="AO455" t="s">
        <v>207</v>
      </c>
      <c r="AP455" t="s">
        <v>205</v>
      </c>
      <c r="AQ455"/>
      <c r="AR455">
        <v>0</v>
      </c>
      <c r="AS455">
        <v>1</v>
      </c>
    </row>
    <row r="456" spans="1:45" ht="18.75" x14ac:dyDescent="0.45">
      <c r="A456" s="248">
        <v>212059</v>
      </c>
      <c r="B456" s="249" t="s">
        <v>61</v>
      </c>
      <c r="C456" t="s">
        <v>205</v>
      </c>
      <c r="D456" t="s">
        <v>207</v>
      </c>
      <c r="E456" t="s">
        <v>205</v>
      </c>
      <c r="F456" t="s">
        <v>205</v>
      </c>
      <c r="G456" t="s">
        <v>205</v>
      </c>
      <c r="H456" t="s">
        <v>205</v>
      </c>
      <c r="I456" t="s">
        <v>205</v>
      </c>
      <c r="J456" t="s">
        <v>205</v>
      </c>
      <c r="K456" t="s">
        <v>207</v>
      </c>
      <c r="L456" t="s">
        <v>207</v>
      </c>
      <c r="M456" s="250" t="s">
        <v>205</v>
      </c>
      <c r="N456" t="s">
        <v>207</v>
      </c>
      <c r="O456" t="s">
        <v>207</v>
      </c>
      <c r="P456" t="s">
        <v>205</v>
      </c>
      <c r="Q456" t="s">
        <v>207</v>
      </c>
      <c r="R456" t="s">
        <v>207</v>
      </c>
      <c r="S456" t="s">
        <v>207</v>
      </c>
      <c r="T456" t="s">
        <v>207</v>
      </c>
      <c r="U456" t="s">
        <v>207</v>
      </c>
      <c r="V456" t="s">
        <v>205</v>
      </c>
      <c r="W456" t="s">
        <v>207</v>
      </c>
      <c r="X456" s="250" t="s">
        <v>207</v>
      </c>
      <c r="Y456" t="s">
        <v>205</v>
      </c>
      <c r="Z456" t="s">
        <v>205</v>
      </c>
      <c r="AA456" t="s">
        <v>207</v>
      </c>
      <c r="AB456" t="s">
        <v>207</v>
      </c>
      <c r="AC456" t="s">
        <v>207</v>
      </c>
      <c r="AD456" t="s">
        <v>205</v>
      </c>
      <c r="AE456" t="s">
        <v>205</v>
      </c>
      <c r="AF456" t="s">
        <v>207</v>
      </c>
      <c r="AG456" t="s">
        <v>205</v>
      </c>
      <c r="AH456" t="s">
        <v>205</v>
      </c>
      <c r="AI456" t="s">
        <v>207</v>
      </c>
      <c r="AJ456" t="s">
        <v>207</v>
      </c>
      <c r="AK456" t="s">
        <v>205</v>
      </c>
      <c r="AL456" t="s">
        <v>205</v>
      </c>
      <c r="AM456" t="s">
        <v>205</v>
      </c>
      <c r="AN456" t="s">
        <v>205</v>
      </c>
      <c r="AO456" t="s">
        <v>205</v>
      </c>
      <c r="AP456" t="s">
        <v>207</v>
      </c>
      <c r="AQ456"/>
      <c r="AR456">
        <v>0</v>
      </c>
      <c r="AS456">
        <v>2</v>
      </c>
    </row>
    <row r="457" spans="1:45" ht="18.75" hidden="1" x14ac:dyDescent="0.45">
      <c r="A457" s="248">
        <v>212063</v>
      </c>
      <c r="B457" s="249" t="s">
        <v>609</v>
      </c>
      <c r="C457" t="s">
        <v>849</v>
      </c>
      <c r="D457" t="s">
        <v>849</v>
      </c>
      <c r="E457" t="s">
        <v>849</v>
      </c>
      <c r="F457" t="s">
        <v>849</v>
      </c>
      <c r="G457" t="s">
        <v>849</v>
      </c>
      <c r="H457" t="s">
        <v>849</v>
      </c>
      <c r="I457" t="s">
        <v>849</v>
      </c>
      <c r="J457" t="s">
        <v>849</v>
      </c>
      <c r="K457" t="s">
        <v>849</v>
      </c>
      <c r="L457" t="s">
        <v>849</v>
      </c>
      <c r="M457" s="250" t="s">
        <v>849</v>
      </c>
      <c r="N457" t="s">
        <v>849</v>
      </c>
      <c r="O457" t="s">
        <v>849</v>
      </c>
      <c r="P457" t="s">
        <v>849</v>
      </c>
      <c r="Q457" t="s">
        <v>849</v>
      </c>
      <c r="R457" t="s">
        <v>849</v>
      </c>
      <c r="S457" t="s">
        <v>849</v>
      </c>
      <c r="T457" t="s">
        <v>849</v>
      </c>
      <c r="U457" t="s">
        <v>849</v>
      </c>
      <c r="V457" t="s">
        <v>849</v>
      </c>
      <c r="W457" t="s">
        <v>849</v>
      </c>
      <c r="X457" s="250" t="s">
        <v>849</v>
      </c>
      <c r="Y457" t="s">
        <v>849</v>
      </c>
      <c r="Z457" t="s">
        <v>849</v>
      </c>
      <c r="AA457" t="s">
        <v>849</v>
      </c>
      <c r="AB457" t="s">
        <v>849</v>
      </c>
      <c r="AC457" t="s">
        <v>849</v>
      </c>
      <c r="AD457" t="s">
        <v>849</v>
      </c>
      <c r="AE457" t="s">
        <v>849</v>
      </c>
      <c r="AF457" t="s">
        <v>849</v>
      </c>
      <c r="AG457" t="s">
        <v>849</v>
      </c>
      <c r="AH457" t="s">
        <v>849</v>
      </c>
      <c r="AI457" t="s">
        <v>849</v>
      </c>
      <c r="AJ457" t="s">
        <v>849</v>
      </c>
      <c r="AK457" t="s">
        <v>849</v>
      </c>
      <c r="AL457" t="s">
        <v>849</v>
      </c>
      <c r="AM457" t="s">
        <v>849</v>
      </c>
      <c r="AN457" t="s">
        <v>849</v>
      </c>
      <c r="AO457" t="s">
        <v>849</v>
      </c>
      <c r="AP457" t="s">
        <v>849</v>
      </c>
      <c r="AQ457"/>
      <c r="AR457" t="s">
        <v>2160</v>
      </c>
      <c r="AS457" t="s">
        <v>2160</v>
      </c>
    </row>
    <row r="458" spans="1:45" ht="15" hidden="1" x14ac:dyDescent="0.25">
      <c r="A458" s="258">
        <v>212071</v>
      </c>
      <c r="B458" s="259" t="s">
        <v>458</v>
      </c>
      <c r="C458" s="260" t="s">
        <v>849</v>
      </c>
      <c r="D458" s="260" t="s">
        <v>849</v>
      </c>
      <c r="E458" s="260" t="s">
        <v>849</v>
      </c>
      <c r="F458" s="260" t="s">
        <v>849</v>
      </c>
      <c r="G458" s="260" t="s">
        <v>849</v>
      </c>
      <c r="H458" s="260" t="s">
        <v>849</v>
      </c>
      <c r="I458" s="260" t="s">
        <v>849</v>
      </c>
      <c r="J458" s="260" t="s">
        <v>849</v>
      </c>
      <c r="K458" s="260" t="s">
        <v>849</v>
      </c>
      <c r="L458" s="260" t="s">
        <v>849</v>
      </c>
      <c r="M458" s="260" t="s">
        <v>849</v>
      </c>
      <c r="N458" s="260" t="s">
        <v>849</v>
      </c>
      <c r="O458" s="260" t="s">
        <v>849</v>
      </c>
      <c r="P458" s="260" t="s">
        <v>849</v>
      </c>
      <c r="Q458" s="260" t="s">
        <v>849</v>
      </c>
      <c r="R458" s="260" t="s">
        <v>849</v>
      </c>
      <c r="S458" s="260" t="s">
        <v>849</v>
      </c>
      <c r="T458" s="260" t="s">
        <v>849</v>
      </c>
      <c r="U458" s="260" t="s">
        <v>849</v>
      </c>
      <c r="V458" s="260" t="s">
        <v>849</v>
      </c>
      <c r="W458" s="260" t="s">
        <v>344</v>
      </c>
      <c r="X458" s="260" t="s">
        <v>344</v>
      </c>
      <c r="Y458" s="260" t="s">
        <v>344</v>
      </c>
      <c r="Z458" s="260" t="s">
        <v>344</v>
      </c>
      <c r="AA458" s="260" t="s">
        <v>344</v>
      </c>
      <c r="AB458" s="260" t="s">
        <v>344</v>
      </c>
      <c r="AC458" s="260" t="s">
        <v>344</v>
      </c>
      <c r="AD458" s="260" t="s">
        <v>344</v>
      </c>
      <c r="AE458" s="260" t="s">
        <v>344</v>
      </c>
      <c r="AF458" s="260" t="s">
        <v>344</v>
      </c>
      <c r="AG458" s="260" t="s">
        <v>344</v>
      </c>
      <c r="AH458" s="260" t="s">
        <v>344</v>
      </c>
      <c r="AI458" s="260" t="s">
        <v>344</v>
      </c>
      <c r="AJ458" s="260" t="s">
        <v>344</v>
      </c>
      <c r="AK458" s="260" t="s">
        <v>344</v>
      </c>
      <c r="AL458" s="260" t="s">
        <v>344</v>
      </c>
      <c r="AM458" s="260" t="s">
        <v>344</v>
      </c>
      <c r="AN458" s="260" t="s">
        <v>344</v>
      </c>
      <c r="AO458" s="260" t="s">
        <v>344</v>
      </c>
      <c r="AP458" s="260" t="s">
        <v>344</v>
      </c>
      <c r="AQ458" s="260"/>
      <c r="AR458" t="e">
        <v>#N/A</v>
      </c>
      <c r="AS458" t="s">
        <v>2181</v>
      </c>
    </row>
    <row r="459" spans="1:45" ht="33" x14ac:dyDescent="0.45">
      <c r="A459" s="248">
        <v>212072</v>
      </c>
      <c r="B459" s="249" t="s">
        <v>67</v>
      </c>
      <c r="C459" t="s">
        <v>849</v>
      </c>
      <c r="D459" t="s">
        <v>849</v>
      </c>
      <c r="E459" t="s">
        <v>849</v>
      </c>
      <c r="F459" t="s">
        <v>849</v>
      </c>
      <c r="G459" t="s">
        <v>849</v>
      </c>
      <c r="H459" t="s">
        <v>849</v>
      </c>
      <c r="I459" t="s">
        <v>849</v>
      </c>
      <c r="J459" t="s">
        <v>849</v>
      </c>
      <c r="K459" t="s">
        <v>849</v>
      </c>
      <c r="L459" t="s">
        <v>849</v>
      </c>
      <c r="M459" s="250" t="s">
        <v>849</v>
      </c>
      <c r="N459" t="s">
        <v>849</v>
      </c>
      <c r="O459" t="s">
        <v>849</v>
      </c>
      <c r="P459" t="s">
        <v>849</v>
      </c>
      <c r="Q459" t="s">
        <v>849</v>
      </c>
      <c r="R459" t="s">
        <v>849</v>
      </c>
      <c r="S459" t="s">
        <v>849</v>
      </c>
      <c r="T459" t="s">
        <v>849</v>
      </c>
      <c r="U459" t="s">
        <v>849</v>
      </c>
      <c r="V459" t="s">
        <v>849</v>
      </c>
      <c r="W459" t="s">
        <v>849</v>
      </c>
      <c r="X459" s="250" t="s">
        <v>849</v>
      </c>
      <c r="Y459" t="s">
        <v>849</v>
      </c>
      <c r="Z459" t="s">
        <v>849</v>
      </c>
      <c r="AA459" t="s">
        <v>849</v>
      </c>
      <c r="AB459" t="s">
        <v>849</v>
      </c>
      <c r="AC459" t="s">
        <v>849</v>
      </c>
      <c r="AD459" t="s">
        <v>849</v>
      </c>
      <c r="AE459" t="s">
        <v>849</v>
      </c>
      <c r="AF459" t="s">
        <v>849</v>
      </c>
      <c r="AG459" t="s">
        <v>849</v>
      </c>
      <c r="AH459" t="s">
        <v>849</v>
      </c>
      <c r="AI459" t="s">
        <v>849</v>
      </c>
      <c r="AJ459" t="s">
        <v>849</v>
      </c>
      <c r="AK459" t="s">
        <v>849</v>
      </c>
      <c r="AL459" t="s">
        <v>344</v>
      </c>
      <c r="AM459" t="s">
        <v>344</v>
      </c>
      <c r="AN459" t="s">
        <v>344</v>
      </c>
      <c r="AO459" t="s">
        <v>344</v>
      </c>
      <c r="AP459" t="s">
        <v>344</v>
      </c>
      <c r="AQ459"/>
      <c r="AR459">
        <v>0</v>
      </c>
      <c r="AS459" t="s">
        <v>2187</v>
      </c>
    </row>
    <row r="460" spans="1:45" ht="18.75" hidden="1" x14ac:dyDescent="0.45">
      <c r="A460" s="248">
        <v>212079</v>
      </c>
      <c r="B460" s="249" t="s">
        <v>456</v>
      </c>
      <c r="C460" t="s">
        <v>849</v>
      </c>
      <c r="D460" t="s">
        <v>849</v>
      </c>
      <c r="E460" t="s">
        <v>849</v>
      </c>
      <c r="F460" t="s">
        <v>849</v>
      </c>
      <c r="G460" t="s">
        <v>849</v>
      </c>
      <c r="H460" t="s">
        <v>849</v>
      </c>
      <c r="I460" t="s">
        <v>849</v>
      </c>
      <c r="J460" t="s">
        <v>849</v>
      </c>
      <c r="K460" t="s">
        <v>849</v>
      </c>
      <c r="L460" t="s">
        <v>849</v>
      </c>
      <c r="M460" s="250" t="s">
        <v>849</v>
      </c>
      <c r="N460" t="s">
        <v>849</v>
      </c>
      <c r="O460" t="s">
        <v>849</v>
      </c>
      <c r="P460" t="s">
        <v>849</v>
      </c>
      <c r="Q460" t="s">
        <v>849</v>
      </c>
      <c r="R460" t="s">
        <v>849</v>
      </c>
      <c r="S460" t="s">
        <v>849</v>
      </c>
      <c r="T460" t="s">
        <v>849</v>
      </c>
      <c r="U460" t="s">
        <v>849</v>
      </c>
      <c r="V460" t="s">
        <v>849</v>
      </c>
      <c r="W460" t="s">
        <v>849</v>
      </c>
      <c r="X460" s="250" t="s">
        <v>849</v>
      </c>
      <c r="Y460" t="s">
        <v>849</v>
      </c>
      <c r="Z460" t="s">
        <v>849</v>
      </c>
      <c r="AA460" t="s">
        <v>849</v>
      </c>
      <c r="AB460" t="s">
        <v>849</v>
      </c>
      <c r="AC460" t="s">
        <v>849</v>
      </c>
      <c r="AD460" t="s">
        <v>849</v>
      </c>
      <c r="AE460" t="s">
        <v>849</v>
      </c>
      <c r="AF460" t="s">
        <v>849</v>
      </c>
      <c r="AG460" t="s">
        <v>344</v>
      </c>
      <c r="AH460" t="s">
        <v>344</v>
      </c>
      <c r="AI460" t="s">
        <v>344</v>
      </c>
      <c r="AJ460" t="s">
        <v>344</v>
      </c>
      <c r="AK460" t="s">
        <v>344</v>
      </c>
      <c r="AL460" t="s">
        <v>344</v>
      </c>
      <c r="AM460" t="s">
        <v>344</v>
      </c>
      <c r="AN460" t="s">
        <v>344</v>
      </c>
      <c r="AO460" t="s">
        <v>344</v>
      </c>
      <c r="AP460" t="s">
        <v>344</v>
      </c>
      <c r="AQ460"/>
      <c r="AR460">
        <v>0</v>
      </c>
      <c r="AS460" t="s">
        <v>2164</v>
      </c>
    </row>
    <row r="461" spans="1:45" ht="15" hidden="1" x14ac:dyDescent="0.25">
      <c r="A461" s="258">
        <v>212086</v>
      </c>
      <c r="B461" s="259" t="s">
        <v>456</v>
      </c>
      <c r="C461" s="260" t="s">
        <v>849</v>
      </c>
      <c r="D461" s="260" t="s">
        <v>849</v>
      </c>
      <c r="E461" s="260" t="s">
        <v>849</v>
      </c>
      <c r="F461" s="260" t="s">
        <v>849</v>
      </c>
      <c r="G461" s="260" t="s">
        <v>849</v>
      </c>
      <c r="H461" s="260" t="s">
        <v>849</v>
      </c>
      <c r="I461" s="260" t="s">
        <v>849</v>
      </c>
      <c r="J461" s="260" t="s">
        <v>849</v>
      </c>
      <c r="K461" s="260" t="s">
        <v>849</v>
      </c>
      <c r="L461" s="260" t="s">
        <v>849</v>
      </c>
      <c r="M461" s="260" t="s">
        <v>849</v>
      </c>
      <c r="N461" s="260" t="s">
        <v>849</v>
      </c>
      <c r="O461" s="260" t="s">
        <v>849</v>
      </c>
      <c r="P461" s="260" t="s">
        <v>849</v>
      </c>
      <c r="Q461" s="260" t="s">
        <v>849</v>
      </c>
      <c r="R461" s="260" t="s">
        <v>849</v>
      </c>
      <c r="S461" s="260" t="s">
        <v>849</v>
      </c>
      <c r="T461" s="260" t="s">
        <v>849</v>
      </c>
      <c r="U461" s="260" t="s">
        <v>849</v>
      </c>
      <c r="V461" s="260" t="s">
        <v>849</v>
      </c>
      <c r="W461" s="260" t="s">
        <v>849</v>
      </c>
      <c r="X461" s="260" t="s">
        <v>849</v>
      </c>
      <c r="Y461" s="260" t="s">
        <v>849</v>
      </c>
      <c r="Z461" s="260" t="s">
        <v>849</v>
      </c>
      <c r="AA461" s="260" t="s">
        <v>849</v>
      </c>
      <c r="AB461" s="260" t="s">
        <v>849</v>
      </c>
      <c r="AC461" s="260" t="s">
        <v>849</v>
      </c>
      <c r="AD461" s="260" t="s">
        <v>849</v>
      </c>
      <c r="AE461" s="260" t="s">
        <v>849</v>
      </c>
      <c r="AF461" s="260" t="s">
        <v>849</v>
      </c>
      <c r="AG461" s="260" t="s">
        <v>344</v>
      </c>
      <c r="AH461" s="260" t="s">
        <v>344</v>
      </c>
      <c r="AI461" s="260" t="s">
        <v>344</v>
      </c>
      <c r="AJ461" s="260" t="s">
        <v>344</v>
      </c>
      <c r="AK461" s="260" t="s">
        <v>344</v>
      </c>
      <c r="AL461" s="260" t="s">
        <v>344</v>
      </c>
      <c r="AM461" s="260" t="s">
        <v>344</v>
      </c>
      <c r="AN461" s="260" t="s">
        <v>344</v>
      </c>
      <c r="AO461" s="260" t="s">
        <v>344</v>
      </c>
      <c r="AP461" s="260" t="s">
        <v>344</v>
      </c>
      <c r="AQ461" s="260"/>
      <c r="AR461" t="e">
        <v>#N/A</v>
      </c>
      <c r="AS461" t="s">
        <v>2181</v>
      </c>
    </row>
    <row r="462" spans="1:45" ht="18.75" hidden="1" x14ac:dyDescent="0.45">
      <c r="A462" s="248">
        <v>212089</v>
      </c>
      <c r="B462" s="249" t="s">
        <v>456</v>
      </c>
      <c r="C462" t="s">
        <v>207</v>
      </c>
      <c r="D462" t="s">
        <v>205</v>
      </c>
      <c r="E462" t="s">
        <v>205</v>
      </c>
      <c r="F462" t="s">
        <v>207</v>
      </c>
      <c r="G462" t="s">
        <v>205</v>
      </c>
      <c r="H462" t="s">
        <v>207</v>
      </c>
      <c r="I462" t="s">
        <v>205</v>
      </c>
      <c r="J462" t="s">
        <v>207</v>
      </c>
      <c r="K462" t="s">
        <v>205</v>
      </c>
      <c r="L462" t="s">
        <v>207</v>
      </c>
      <c r="M462" s="250" t="s">
        <v>205</v>
      </c>
      <c r="N462" t="s">
        <v>207</v>
      </c>
      <c r="O462" t="s">
        <v>207</v>
      </c>
      <c r="P462" t="s">
        <v>205</v>
      </c>
      <c r="Q462" t="s">
        <v>207</v>
      </c>
      <c r="R462" t="s">
        <v>206</v>
      </c>
      <c r="S462" t="s">
        <v>205</v>
      </c>
      <c r="T462" t="s">
        <v>207</v>
      </c>
      <c r="U462" t="s">
        <v>207</v>
      </c>
      <c r="V462" t="s">
        <v>207</v>
      </c>
      <c r="W462" t="s">
        <v>205</v>
      </c>
      <c r="X462" s="250" t="s">
        <v>205</v>
      </c>
      <c r="Y462" t="s">
        <v>205</v>
      </c>
      <c r="Z462" t="s">
        <v>206</v>
      </c>
      <c r="AA462" t="s">
        <v>205</v>
      </c>
      <c r="AB462" t="s">
        <v>206</v>
      </c>
      <c r="AC462" t="s">
        <v>206</v>
      </c>
      <c r="AD462" t="s">
        <v>206</v>
      </c>
      <c r="AE462" t="s">
        <v>206</v>
      </c>
      <c r="AF462" t="s">
        <v>206</v>
      </c>
      <c r="AG462" t="s">
        <v>344</v>
      </c>
      <c r="AH462" t="s">
        <v>344</v>
      </c>
      <c r="AI462" t="s">
        <v>344</v>
      </c>
      <c r="AJ462" t="s">
        <v>344</v>
      </c>
      <c r="AK462" t="s">
        <v>344</v>
      </c>
      <c r="AL462" t="s">
        <v>344</v>
      </c>
      <c r="AM462" t="s">
        <v>344</v>
      </c>
      <c r="AN462" t="s">
        <v>344</v>
      </c>
      <c r="AO462" t="s">
        <v>344</v>
      </c>
      <c r="AP462" t="s">
        <v>344</v>
      </c>
      <c r="AQ462"/>
      <c r="AR462">
        <v>0</v>
      </c>
      <c r="AS462">
        <v>1</v>
      </c>
    </row>
    <row r="463" spans="1:45" ht="15" hidden="1" x14ac:dyDescent="0.25">
      <c r="A463" s="258">
        <v>212097</v>
      </c>
      <c r="B463" s="259" t="s">
        <v>456</v>
      </c>
      <c r="C463" s="260" t="s">
        <v>205</v>
      </c>
      <c r="D463" s="260" t="s">
        <v>207</v>
      </c>
      <c r="E463" s="260" t="s">
        <v>207</v>
      </c>
      <c r="F463" s="260" t="s">
        <v>205</v>
      </c>
      <c r="G463" s="260" t="s">
        <v>205</v>
      </c>
      <c r="H463" s="260" t="s">
        <v>205</v>
      </c>
      <c r="I463" s="260" t="s">
        <v>205</v>
      </c>
      <c r="J463" s="260" t="s">
        <v>205</v>
      </c>
      <c r="K463" s="260" t="s">
        <v>205</v>
      </c>
      <c r="L463" s="260" t="s">
        <v>207</v>
      </c>
      <c r="M463" s="260" t="s">
        <v>207</v>
      </c>
      <c r="N463" s="260" t="s">
        <v>207</v>
      </c>
      <c r="O463" s="260" t="s">
        <v>207</v>
      </c>
      <c r="P463" s="260" t="s">
        <v>207</v>
      </c>
      <c r="Q463" s="260" t="s">
        <v>207</v>
      </c>
      <c r="R463" s="260" t="s">
        <v>205</v>
      </c>
      <c r="S463" s="260" t="s">
        <v>205</v>
      </c>
      <c r="T463" s="260" t="s">
        <v>207</v>
      </c>
      <c r="U463" s="260" t="s">
        <v>207</v>
      </c>
      <c r="V463" s="260" t="s">
        <v>205</v>
      </c>
      <c r="W463" s="260" t="s">
        <v>207</v>
      </c>
      <c r="X463" s="260" t="s">
        <v>205</v>
      </c>
      <c r="Y463" s="260" t="s">
        <v>205</v>
      </c>
      <c r="Z463" s="260" t="s">
        <v>205</v>
      </c>
      <c r="AA463" s="260" t="s">
        <v>205</v>
      </c>
      <c r="AB463" s="260" t="s">
        <v>207</v>
      </c>
      <c r="AC463" s="260" t="s">
        <v>207</v>
      </c>
      <c r="AD463" s="260" t="s">
        <v>207</v>
      </c>
      <c r="AE463" s="260" t="s">
        <v>207</v>
      </c>
      <c r="AF463" s="260" t="s">
        <v>207</v>
      </c>
      <c r="AG463" s="260" t="s">
        <v>344</v>
      </c>
      <c r="AH463" s="260" t="s">
        <v>344</v>
      </c>
      <c r="AI463" s="260" t="s">
        <v>344</v>
      </c>
      <c r="AJ463" s="260" t="s">
        <v>344</v>
      </c>
      <c r="AK463" s="260" t="s">
        <v>344</v>
      </c>
      <c r="AL463" s="260" t="s">
        <v>344</v>
      </c>
      <c r="AM463" s="260" t="s">
        <v>344</v>
      </c>
      <c r="AN463" s="260" t="s">
        <v>344</v>
      </c>
      <c r="AO463" s="260" t="s">
        <v>344</v>
      </c>
      <c r="AP463" s="260" t="s">
        <v>344</v>
      </c>
      <c r="AQ463" s="260"/>
      <c r="AR463" t="e">
        <v>#N/A</v>
      </c>
      <c r="AS463">
        <v>1</v>
      </c>
    </row>
    <row r="464" spans="1:45" ht="15" hidden="1" x14ac:dyDescent="0.25">
      <c r="A464" s="258">
        <v>212100</v>
      </c>
      <c r="B464" s="259" t="s">
        <v>457</v>
      </c>
      <c r="C464" s="260" t="s">
        <v>849</v>
      </c>
      <c r="D464" s="260" t="s">
        <v>849</v>
      </c>
      <c r="E464" s="260" t="s">
        <v>849</v>
      </c>
      <c r="F464" s="260" t="s">
        <v>849</v>
      </c>
      <c r="G464" s="260" t="s">
        <v>849</v>
      </c>
      <c r="H464" s="260" t="s">
        <v>849</v>
      </c>
      <c r="I464" s="260" t="s">
        <v>849</v>
      </c>
      <c r="J464" s="260" t="s">
        <v>849</v>
      </c>
      <c r="K464" s="260" t="s">
        <v>849</v>
      </c>
      <c r="L464" s="260" t="s">
        <v>849</v>
      </c>
      <c r="M464" s="260" t="s">
        <v>344</v>
      </c>
      <c r="N464" s="260" t="s">
        <v>344</v>
      </c>
      <c r="O464" s="260" t="s">
        <v>344</v>
      </c>
      <c r="P464" s="260" t="s">
        <v>344</v>
      </c>
      <c r="Q464" s="260" t="s">
        <v>344</v>
      </c>
      <c r="R464" s="260" t="s">
        <v>344</v>
      </c>
      <c r="S464" s="260" t="s">
        <v>344</v>
      </c>
      <c r="T464" s="260" t="s">
        <v>344</v>
      </c>
      <c r="U464" s="260" t="s">
        <v>344</v>
      </c>
      <c r="V464" s="260" t="s">
        <v>344</v>
      </c>
      <c r="W464" s="260" t="s">
        <v>344</v>
      </c>
      <c r="X464" s="260" t="s">
        <v>344</v>
      </c>
      <c r="Y464" s="260" t="s">
        <v>344</v>
      </c>
      <c r="Z464" s="260" t="s">
        <v>344</v>
      </c>
      <c r="AA464" s="260" t="s">
        <v>344</v>
      </c>
      <c r="AB464" s="260" t="s">
        <v>344</v>
      </c>
      <c r="AC464" s="260" t="s">
        <v>344</v>
      </c>
      <c r="AD464" s="260" t="s">
        <v>344</v>
      </c>
      <c r="AE464" s="260" t="s">
        <v>344</v>
      </c>
      <c r="AF464" s="260" t="s">
        <v>344</v>
      </c>
      <c r="AG464" s="260" t="s">
        <v>344</v>
      </c>
      <c r="AH464" s="260" t="s">
        <v>344</v>
      </c>
      <c r="AI464" s="260" t="s">
        <v>344</v>
      </c>
      <c r="AJ464" s="260" t="s">
        <v>344</v>
      </c>
      <c r="AK464" s="260" t="s">
        <v>344</v>
      </c>
      <c r="AL464" s="260" t="s">
        <v>344</v>
      </c>
      <c r="AM464" s="260" t="s">
        <v>344</v>
      </c>
      <c r="AN464" s="260" t="s">
        <v>344</v>
      </c>
      <c r="AO464" s="260" t="s">
        <v>344</v>
      </c>
      <c r="AP464" s="260" t="s">
        <v>344</v>
      </c>
      <c r="AQ464" s="260"/>
      <c r="AR464" t="e">
        <v>#N/A</v>
      </c>
      <c r="AS464" t="s">
        <v>2170</v>
      </c>
    </row>
    <row r="465" spans="1:45" ht="15" x14ac:dyDescent="0.25">
      <c r="A465" s="258">
        <v>212107</v>
      </c>
      <c r="B465" s="259" t="s">
        <v>61</v>
      </c>
      <c r="C465" s="260" t="s">
        <v>205</v>
      </c>
      <c r="D465" s="260" t="s">
        <v>207</v>
      </c>
      <c r="E465" s="260" t="s">
        <v>207</v>
      </c>
      <c r="F465" s="260" t="s">
        <v>207</v>
      </c>
      <c r="G465" s="260" t="s">
        <v>205</v>
      </c>
      <c r="H465" s="260" t="s">
        <v>207</v>
      </c>
      <c r="I465" s="260" t="s">
        <v>207</v>
      </c>
      <c r="J465" s="260" t="s">
        <v>207</v>
      </c>
      <c r="K465" s="260" t="s">
        <v>207</v>
      </c>
      <c r="L465" s="260" t="s">
        <v>207</v>
      </c>
      <c r="M465" s="260" t="s">
        <v>207</v>
      </c>
      <c r="N465" s="260" t="s">
        <v>207</v>
      </c>
      <c r="O465" s="260" t="s">
        <v>207</v>
      </c>
      <c r="P465" s="260" t="s">
        <v>207</v>
      </c>
      <c r="Q465" s="260" t="s">
        <v>207</v>
      </c>
      <c r="R465" s="260" t="s">
        <v>207</v>
      </c>
      <c r="S465" s="260" t="s">
        <v>207</v>
      </c>
      <c r="T465" s="260" t="s">
        <v>207</v>
      </c>
      <c r="U465" s="260" t="s">
        <v>207</v>
      </c>
      <c r="V465" s="260" t="s">
        <v>207</v>
      </c>
      <c r="W465" s="260" t="s">
        <v>207</v>
      </c>
      <c r="X465" s="260" t="s">
        <v>207</v>
      </c>
      <c r="Y465" s="260" t="s">
        <v>207</v>
      </c>
      <c r="Z465" s="260" t="s">
        <v>207</v>
      </c>
      <c r="AA465" s="260" t="s">
        <v>206</v>
      </c>
      <c r="AB465" s="260" t="s">
        <v>207</v>
      </c>
      <c r="AC465" s="260" t="s">
        <v>207</v>
      </c>
      <c r="AD465" s="260" t="s">
        <v>207</v>
      </c>
      <c r="AE465" s="260" t="s">
        <v>207</v>
      </c>
      <c r="AF465" s="260" t="s">
        <v>207</v>
      </c>
      <c r="AG465" s="260" t="s">
        <v>207</v>
      </c>
      <c r="AH465" s="260" t="s">
        <v>207</v>
      </c>
      <c r="AI465" s="260" t="s">
        <v>207</v>
      </c>
      <c r="AJ465" s="260" t="s">
        <v>207</v>
      </c>
      <c r="AK465" s="260" t="s">
        <v>207</v>
      </c>
      <c r="AL465" s="260" t="s">
        <v>206</v>
      </c>
      <c r="AM465" s="260" t="s">
        <v>206</v>
      </c>
      <c r="AN465" s="260" t="s">
        <v>206</v>
      </c>
      <c r="AO465" s="260" t="s">
        <v>206</v>
      </c>
      <c r="AP465" s="260" t="s">
        <v>206</v>
      </c>
      <c r="AQ465" s="260"/>
      <c r="AR465" t="e">
        <v>#N/A</v>
      </c>
      <c r="AS465">
        <v>1</v>
      </c>
    </row>
    <row r="466" spans="1:45" ht="18.75" hidden="1" x14ac:dyDescent="0.45">
      <c r="A466" s="252">
        <v>212133</v>
      </c>
      <c r="B466" s="249" t="s">
        <v>456</v>
      </c>
      <c r="C466" t="s">
        <v>205</v>
      </c>
      <c r="D466" t="s">
        <v>207</v>
      </c>
      <c r="E466" t="s">
        <v>205</v>
      </c>
      <c r="F466" t="s">
        <v>205</v>
      </c>
      <c r="G466" t="s">
        <v>205</v>
      </c>
      <c r="H466" t="s">
        <v>207</v>
      </c>
      <c r="I466" t="s">
        <v>205</v>
      </c>
      <c r="J466" t="s">
        <v>205</v>
      </c>
      <c r="K466" t="s">
        <v>205</v>
      </c>
      <c r="L466" t="s">
        <v>205</v>
      </c>
      <c r="M466" s="250" t="s">
        <v>205</v>
      </c>
      <c r="N466" t="s">
        <v>207</v>
      </c>
      <c r="O466" t="s">
        <v>205</v>
      </c>
      <c r="P466" t="s">
        <v>205</v>
      </c>
      <c r="Q466" t="s">
        <v>207</v>
      </c>
      <c r="R466" t="s">
        <v>205</v>
      </c>
      <c r="S466" t="s">
        <v>207</v>
      </c>
      <c r="T466" t="s">
        <v>207</v>
      </c>
      <c r="U466" t="s">
        <v>207</v>
      </c>
      <c r="V466" t="s">
        <v>205</v>
      </c>
      <c r="W466" t="s">
        <v>205</v>
      </c>
      <c r="X466" s="250" t="s">
        <v>205</v>
      </c>
      <c r="Y466" t="s">
        <v>207</v>
      </c>
      <c r="Z466" t="s">
        <v>205</v>
      </c>
      <c r="AA466" t="s">
        <v>205</v>
      </c>
      <c r="AB466" t="s">
        <v>205</v>
      </c>
      <c r="AC466" t="s">
        <v>205</v>
      </c>
      <c r="AD466" t="s">
        <v>205</v>
      </c>
      <c r="AE466" t="s">
        <v>205</v>
      </c>
      <c r="AF466" t="s">
        <v>205</v>
      </c>
      <c r="AG466" t="s">
        <v>344</v>
      </c>
      <c r="AH466" t="s">
        <v>344</v>
      </c>
      <c r="AI466" t="s">
        <v>344</v>
      </c>
      <c r="AJ466" t="s">
        <v>344</v>
      </c>
      <c r="AK466" t="s">
        <v>344</v>
      </c>
      <c r="AL466" t="s">
        <v>344</v>
      </c>
      <c r="AM466" t="s">
        <v>344</v>
      </c>
      <c r="AN466" t="s">
        <v>344</v>
      </c>
      <c r="AO466" t="s">
        <v>344</v>
      </c>
      <c r="AP466" t="s">
        <v>344</v>
      </c>
      <c r="AQ466"/>
      <c r="AR466">
        <v>0</v>
      </c>
      <c r="AS466">
        <v>2</v>
      </c>
    </row>
    <row r="467" spans="1:45" ht="18.75" x14ac:dyDescent="0.45">
      <c r="A467" s="248">
        <v>212134</v>
      </c>
      <c r="B467" s="249" t="s">
        <v>61</v>
      </c>
      <c r="C467" t="s">
        <v>207</v>
      </c>
      <c r="D467" t="s">
        <v>207</v>
      </c>
      <c r="E467" t="s">
        <v>207</v>
      </c>
      <c r="F467" t="s">
        <v>205</v>
      </c>
      <c r="G467" t="s">
        <v>207</v>
      </c>
      <c r="H467" t="s">
        <v>207</v>
      </c>
      <c r="I467" t="s">
        <v>207</v>
      </c>
      <c r="J467" t="s">
        <v>207</v>
      </c>
      <c r="K467" t="s">
        <v>207</v>
      </c>
      <c r="L467" t="s">
        <v>207</v>
      </c>
      <c r="M467" s="250" t="s">
        <v>207</v>
      </c>
      <c r="N467" t="s">
        <v>207</v>
      </c>
      <c r="O467" t="s">
        <v>207</v>
      </c>
      <c r="P467" t="s">
        <v>207</v>
      </c>
      <c r="Q467" t="s">
        <v>205</v>
      </c>
      <c r="R467" t="s">
        <v>207</v>
      </c>
      <c r="S467" t="s">
        <v>205</v>
      </c>
      <c r="T467" t="s">
        <v>205</v>
      </c>
      <c r="U467" t="s">
        <v>205</v>
      </c>
      <c r="V467" t="s">
        <v>205</v>
      </c>
      <c r="W467" t="s">
        <v>207</v>
      </c>
      <c r="X467" s="250" t="s">
        <v>207</v>
      </c>
      <c r="Y467" t="s">
        <v>206</v>
      </c>
      <c r="Z467" t="s">
        <v>207</v>
      </c>
      <c r="AA467" t="s">
        <v>205</v>
      </c>
      <c r="AB467" t="s">
        <v>207</v>
      </c>
      <c r="AC467" t="s">
        <v>205</v>
      </c>
      <c r="AD467" t="s">
        <v>207</v>
      </c>
      <c r="AE467" t="s">
        <v>206</v>
      </c>
      <c r="AF467" t="s">
        <v>207</v>
      </c>
      <c r="AG467" t="s">
        <v>207</v>
      </c>
      <c r="AH467" t="s">
        <v>207</v>
      </c>
      <c r="AI467" t="s">
        <v>207</v>
      </c>
      <c r="AJ467" t="s">
        <v>207</v>
      </c>
      <c r="AK467" t="s">
        <v>207</v>
      </c>
      <c r="AL467" t="s">
        <v>207</v>
      </c>
      <c r="AM467" t="s">
        <v>206</v>
      </c>
      <c r="AN467" t="s">
        <v>207</v>
      </c>
      <c r="AO467" t="s">
        <v>207</v>
      </c>
      <c r="AP467" t="s">
        <v>207</v>
      </c>
      <c r="AQ467"/>
      <c r="AR467">
        <v>0</v>
      </c>
      <c r="AS467">
        <v>3</v>
      </c>
    </row>
    <row r="468" spans="1:45" ht="18.75" hidden="1" x14ac:dyDescent="0.45">
      <c r="A468" s="248">
        <v>212135</v>
      </c>
      <c r="B468" s="249" t="s">
        <v>456</v>
      </c>
      <c r="C468" t="s">
        <v>205</v>
      </c>
      <c r="D468" t="s">
        <v>207</v>
      </c>
      <c r="E468" t="s">
        <v>205</v>
      </c>
      <c r="F468" t="s">
        <v>205</v>
      </c>
      <c r="G468" t="s">
        <v>205</v>
      </c>
      <c r="H468" t="s">
        <v>207</v>
      </c>
      <c r="I468" t="s">
        <v>205</v>
      </c>
      <c r="J468" t="s">
        <v>205</v>
      </c>
      <c r="K468" t="s">
        <v>205</v>
      </c>
      <c r="L468" t="s">
        <v>205</v>
      </c>
      <c r="M468" s="250" t="s">
        <v>205</v>
      </c>
      <c r="N468" t="s">
        <v>207</v>
      </c>
      <c r="O468" t="s">
        <v>205</v>
      </c>
      <c r="P468" t="s">
        <v>207</v>
      </c>
      <c r="Q468" t="s">
        <v>207</v>
      </c>
      <c r="R468" t="s">
        <v>207</v>
      </c>
      <c r="S468" t="s">
        <v>207</v>
      </c>
      <c r="T468" t="s">
        <v>207</v>
      </c>
      <c r="U468" t="s">
        <v>207</v>
      </c>
      <c r="V468" t="s">
        <v>207</v>
      </c>
      <c r="W468" t="s">
        <v>207</v>
      </c>
      <c r="X468" s="250" t="s">
        <v>205</v>
      </c>
      <c r="Y468" t="s">
        <v>205</v>
      </c>
      <c r="Z468" t="s">
        <v>207</v>
      </c>
      <c r="AA468" t="s">
        <v>207</v>
      </c>
      <c r="AB468" t="s">
        <v>205</v>
      </c>
      <c r="AC468" t="s">
        <v>205</v>
      </c>
      <c r="AD468" t="s">
        <v>205</v>
      </c>
      <c r="AE468" t="s">
        <v>205</v>
      </c>
      <c r="AF468" t="s">
        <v>205</v>
      </c>
      <c r="AG468" t="s">
        <v>344</v>
      </c>
      <c r="AH468" t="s">
        <v>344</v>
      </c>
      <c r="AI468" t="s">
        <v>344</v>
      </c>
      <c r="AJ468" t="s">
        <v>344</v>
      </c>
      <c r="AK468" t="s">
        <v>344</v>
      </c>
      <c r="AL468" t="s">
        <v>344</v>
      </c>
      <c r="AM468" t="s">
        <v>344</v>
      </c>
      <c r="AN468" t="s">
        <v>344</v>
      </c>
      <c r="AO468" t="s">
        <v>344</v>
      </c>
      <c r="AP468" t="s">
        <v>344</v>
      </c>
      <c r="AQ468"/>
      <c r="AR468">
        <v>0</v>
      </c>
      <c r="AS468">
        <v>1</v>
      </c>
    </row>
    <row r="469" spans="1:45" ht="18.75" x14ac:dyDescent="0.45">
      <c r="A469" s="248">
        <v>212141</v>
      </c>
      <c r="B469" s="249" t="s">
        <v>61</v>
      </c>
      <c r="C469" t="s">
        <v>205</v>
      </c>
      <c r="D469" t="s">
        <v>207</v>
      </c>
      <c r="E469" t="s">
        <v>205</v>
      </c>
      <c r="F469" t="s">
        <v>207</v>
      </c>
      <c r="G469" t="s">
        <v>205</v>
      </c>
      <c r="H469" t="s">
        <v>207</v>
      </c>
      <c r="I469" t="s">
        <v>207</v>
      </c>
      <c r="J469" t="s">
        <v>207</v>
      </c>
      <c r="K469" t="s">
        <v>207</v>
      </c>
      <c r="L469" t="s">
        <v>205</v>
      </c>
      <c r="M469" s="250" t="s">
        <v>205</v>
      </c>
      <c r="N469" t="s">
        <v>207</v>
      </c>
      <c r="O469" t="s">
        <v>207</v>
      </c>
      <c r="P469" t="s">
        <v>207</v>
      </c>
      <c r="Q469" t="s">
        <v>205</v>
      </c>
      <c r="R469" t="s">
        <v>207</v>
      </c>
      <c r="S469" t="s">
        <v>207</v>
      </c>
      <c r="T469" t="s">
        <v>205</v>
      </c>
      <c r="U469" t="s">
        <v>205</v>
      </c>
      <c r="V469" t="s">
        <v>205</v>
      </c>
      <c r="W469" t="s">
        <v>205</v>
      </c>
      <c r="X469" s="250" t="s">
        <v>207</v>
      </c>
      <c r="Y469" t="s">
        <v>205</v>
      </c>
      <c r="Z469" t="s">
        <v>205</v>
      </c>
      <c r="AA469" t="s">
        <v>207</v>
      </c>
      <c r="AB469" t="s">
        <v>205</v>
      </c>
      <c r="AC469" t="s">
        <v>207</v>
      </c>
      <c r="AD469" t="s">
        <v>205</v>
      </c>
      <c r="AE469" t="s">
        <v>205</v>
      </c>
      <c r="AF469" t="s">
        <v>207</v>
      </c>
      <c r="AG469" t="s">
        <v>207</v>
      </c>
      <c r="AH469" t="s">
        <v>207</v>
      </c>
      <c r="AI469" t="s">
        <v>205</v>
      </c>
      <c r="AJ469" t="s">
        <v>205</v>
      </c>
      <c r="AK469" t="s">
        <v>207</v>
      </c>
      <c r="AL469" t="s">
        <v>206</v>
      </c>
      <c r="AM469" t="s">
        <v>205</v>
      </c>
      <c r="AN469" t="s">
        <v>207</v>
      </c>
      <c r="AO469" t="s">
        <v>207</v>
      </c>
      <c r="AP469" t="s">
        <v>205</v>
      </c>
      <c r="AQ469"/>
      <c r="AR469">
        <v>0</v>
      </c>
      <c r="AS469">
        <v>3</v>
      </c>
    </row>
    <row r="470" spans="1:45" ht="18.75" x14ac:dyDescent="0.45">
      <c r="A470" s="248">
        <v>212144</v>
      </c>
      <c r="B470" s="249" t="s">
        <v>61</v>
      </c>
      <c r="C470" t="s">
        <v>205</v>
      </c>
      <c r="D470" t="s">
        <v>207</v>
      </c>
      <c r="E470" t="s">
        <v>205</v>
      </c>
      <c r="F470" t="s">
        <v>205</v>
      </c>
      <c r="G470" t="s">
        <v>205</v>
      </c>
      <c r="H470" t="s">
        <v>207</v>
      </c>
      <c r="I470" t="s">
        <v>205</v>
      </c>
      <c r="J470" t="s">
        <v>205</v>
      </c>
      <c r="K470" t="s">
        <v>207</v>
      </c>
      <c r="L470" t="s">
        <v>207</v>
      </c>
      <c r="M470" s="250" t="s">
        <v>207</v>
      </c>
      <c r="N470" t="s">
        <v>207</v>
      </c>
      <c r="O470" t="s">
        <v>207</v>
      </c>
      <c r="P470" t="s">
        <v>205</v>
      </c>
      <c r="Q470" t="s">
        <v>205</v>
      </c>
      <c r="R470" t="s">
        <v>205</v>
      </c>
      <c r="S470" t="s">
        <v>207</v>
      </c>
      <c r="T470" t="s">
        <v>207</v>
      </c>
      <c r="U470" t="s">
        <v>207</v>
      </c>
      <c r="V470" t="s">
        <v>205</v>
      </c>
      <c r="W470" t="s">
        <v>207</v>
      </c>
      <c r="X470" s="250" t="s">
        <v>205</v>
      </c>
      <c r="Y470" t="s">
        <v>205</v>
      </c>
      <c r="Z470" t="s">
        <v>205</v>
      </c>
      <c r="AA470" t="s">
        <v>205</v>
      </c>
      <c r="AB470" t="s">
        <v>207</v>
      </c>
      <c r="AC470" t="s">
        <v>207</v>
      </c>
      <c r="AD470" t="s">
        <v>207</v>
      </c>
      <c r="AE470" t="s">
        <v>207</v>
      </c>
      <c r="AF470" t="s">
        <v>207</v>
      </c>
      <c r="AG470" t="s">
        <v>207</v>
      </c>
      <c r="AH470" t="s">
        <v>207</v>
      </c>
      <c r="AI470" t="s">
        <v>206</v>
      </c>
      <c r="AJ470" t="s">
        <v>205</v>
      </c>
      <c r="AK470" t="s">
        <v>205</v>
      </c>
      <c r="AL470" t="s">
        <v>207</v>
      </c>
      <c r="AM470" t="s">
        <v>206</v>
      </c>
      <c r="AN470" t="s">
        <v>206</v>
      </c>
      <c r="AO470" t="s">
        <v>206</v>
      </c>
      <c r="AP470" t="s">
        <v>207</v>
      </c>
      <c r="AQ470"/>
      <c r="AR470">
        <v>0</v>
      </c>
      <c r="AS470">
        <v>4</v>
      </c>
    </row>
    <row r="471" spans="1:45" ht="18.75" x14ac:dyDescent="0.45">
      <c r="A471" s="252">
        <v>212145</v>
      </c>
      <c r="B471" s="249" t="s">
        <v>61</v>
      </c>
      <c r="C471" t="s">
        <v>205</v>
      </c>
      <c r="D471" t="s">
        <v>207</v>
      </c>
      <c r="E471" t="s">
        <v>205</v>
      </c>
      <c r="F471" t="s">
        <v>205</v>
      </c>
      <c r="G471" t="s">
        <v>207</v>
      </c>
      <c r="H471" t="s">
        <v>205</v>
      </c>
      <c r="I471" t="s">
        <v>207</v>
      </c>
      <c r="J471" t="s">
        <v>205</v>
      </c>
      <c r="K471" t="s">
        <v>205</v>
      </c>
      <c r="L471" t="s">
        <v>205</v>
      </c>
      <c r="M471" s="250" t="s">
        <v>205</v>
      </c>
      <c r="N471" t="s">
        <v>207</v>
      </c>
      <c r="O471" t="s">
        <v>205</v>
      </c>
      <c r="P471" t="s">
        <v>205</v>
      </c>
      <c r="Q471" t="s">
        <v>205</v>
      </c>
      <c r="R471" t="s">
        <v>205</v>
      </c>
      <c r="S471" t="s">
        <v>205</v>
      </c>
      <c r="T471" t="s">
        <v>207</v>
      </c>
      <c r="U471" t="s">
        <v>207</v>
      </c>
      <c r="V471" t="s">
        <v>207</v>
      </c>
      <c r="W471" t="s">
        <v>205</v>
      </c>
      <c r="X471" s="250" t="s">
        <v>207</v>
      </c>
      <c r="Y471" t="s">
        <v>205</v>
      </c>
      <c r="Z471" t="s">
        <v>205</v>
      </c>
      <c r="AA471" t="s">
        <v>205</v>
      </c>
      <c r="AB471" t="s">
        <v>205</v>
      </c>
      <c r="AC471" t="s">
        <v>207</v>
      </c>
      <c r="AD471" t="s">
        <v>205</v>
      </c>
      <c r="AE471" t="s">
        <v>205</v>
      </c>
      <c r="AF471" t="s">
        <v>205</v>
      </c>
      <c r="AG471" t="s">
        <v>207</v>
      </c>
      <c r="AH471" t="s">
        <v>207</v>
      </c>
      <c r="AI471" t="s">
        <v>207</v>
      </c>
      <c r="AJ471" t="s">
        <v>207</v>
      </c>
      <c r="AK471" t="s">
        <v>207</v>
      </c>
      <c r="AL471" t="s">
        <v>206</v>
      </c>
      <c r="AM471" t="s">
        <v>206</v>
      </c>
      <c r="AN471" t="s">
        <v>206</v>
      </c>
      <c r="AO471" t="s">
        <v>206</v>
      </c>
      <c r="AP471" t="s">
        <v>206</v>
      </c>
      <c r="AQ471"/>
      <c r="AR471">
        <v>0</v>
      </c>
      <c r="AS471">
        <v>5</v>
      </c>
    </row>
    <row r="472" spans="1:45" ht="18.75" hidden="1" x14ac:dyDescent="0.45">
      <c r="A472" s="248">
        <v>212156</v>
      </c>
      <c r="B472" s="249" t="s">
        <v>456</v>
      </c>
      <c r="C472" t="s">
        <v>205</v>
      </c>
      <c r="D472" t="s">
        <v>207</v>
      </c>
      <c r="E472" t="s">
        <v>205</v>
      </c>
      <c r="F472" t="s">
        <v>205</v>
      </c>
      <c r="G472" t="s">
        <v>205</v>
      </c>
      <c r="H472" t="s">
        <v>207</v>
      </c>
      <c r="I472" t="s">
        <v>207</v>
      </c>
      <c r="J472" t="s">
        <v>205</v>
      </c>
      <c r="K472" t="s">
        <v>205</v>
      </c>
      <c r="L472" t="s">
        <v>205</v>
      </c>
      <c r="M472" s="250" t="s">
        <v>207</v>
      </c>
      <c r="N472" t="s">
        <v>207</v>
      </c>
      <c r="O472" t="s">
        <v>205</v>
      </c>
      <c r="P472" t="s">
        <v>205</v>
      </c>
      <c r="Q472" t="s">
        <v>207</v>
      </c>
      <c r="R472" t="s">
        <v>207</v>
      </c>
      <c r="S472" t="s">
        <v>207</v>
      </c>
      <c r="T472" t="s">
        <v>207</v>
      </c>
      <c r="U472" t="s">
        <v>207</v>
      </c>
      <c r="V472" t="s">
        <v>207</v>
      </c>
      <c r="W472" t="s">
        <v>207</v>
      </c>
      <c r="X472" s="250" t="s">
        <v>205</v>
      </c>
      <c r="Y472" t="s">
        <v>207</v>
      </c>
      <c r="Z472" t="s">
        <v>206</v>
      </c>
      <c r="AA472" t="s">
        <v>205</v>
      </c>
      <c r="AB472" t="s">
        <v>206</v>
      </c>
      <c r="AC472" t="s">
        <v>207</v>
      </c>
      <c r="AD472" t="s">
        <v>207</v>
      </c>
      <c r="AE472" t="s">
        <v>206</v>
      </c>
      <c r="AF472" t="s">
        <v>206</v>
      </c>
      <c r="AG472" t="s">
        <v>344</v>
      </c>
      <c r="AH472" t="s">
        <v>344</v>
      </c>
      <c r="AI472" t="s">
        <v>344</v>
      </c>
      <c r="AJ472" t="s">
        <v>344</v>
      </c>
      <c r="AK472" t="s">
        <v>344</v>
      </c>
      <c r="AL472" t="s">
        <v>344</v>
      </c>
      <c r="AM472" t="s">
        <v>344</v>
      </c>
      <c r="AN472" t="s">
        <v>344</v>
      </c>
      <c r="AO472" t="s">
        <v>344</v>
      </c>
      <c r="AP472" t="s">
        <v>344</v>
      </c>
      <c r="AQ472"/>
      <c r="AR472">
        <v>0</v>
      </c>
      <c r="AS472">
        <v>2</v>
      </c>
    </row>
    <row r="473" spans="1:45" ht="18.75" x14ac:dyDescent="0.45">
      <c r="A473" s="248">
        <v>212160</v>
      </c>
      <c r="B473" s="249" t="s">
        <v>61</v>
      </c>
      <c r="C473" t="s">
        <v>849</v>
      </c>
      <c r="D473" t="s">
        <v>849</v>
      </c>
      <c r="E473" t="s">
        <v>849</v>
      </c>
      <c r="F473" t="s">
        <v>849</v>
      </c>
      <c r="G473" t="s">
        <v>849</v>
      </c>
      <c r="H473" t="s">
        <v>849</v>
      </c>
      <c r="I473" t="s">
        <v>849</v>
      </c>
      <c r="J473" t="s">
        <v>849</v>
      </c>
      <c r="K473" t="s">
        <v>849</v>
      </c>
      <c r="L473" t="s">
        <v>849</v>
      </c>
      <c r="M473" s="250" t="s">
        <v>849</v>
      </c>
      <c r="N473" t="s">
        <v>849</v>
      </c>
      <c r="O473" t="s">
        <v>849</v>
      </c>
      <c r="P473" t="s">
        <v>849</v>
      </c>
      <c r="Q473" t="s">
        <v>849</v>
      </c>
      <c r="R473" t="s">
        <v>849</v>
      </c>
      <c r="S473" t="s">
        <v>849</v>
      </c>
      <c r="T473" t="s">
        <v>849</v>
      </c>
      <c r="U473" t="s">
        <v>849</v>
      </c>
      <c r="V473" t="s">
        <v>849</v>
      </c>
      <c r="W473" t="s">
        <v>849</v>
      </c>
      <c r="X473" s="250" t="s">
        <v>849</v>
      </c>
      <c r="Y473" t="s">
        <v>849</v>
      </c>
      <c r="Z473" t="s">
        <v>849</v>
      </c>
      <c r="AA473" t="s">
        <v>849</v>
      </c>
      <c r="AB473" t="s">
        <v>849</v>
      </c>
      <c r="AC473" t="s">
        <v>849</v>
      </c>
      <c r="AD473" t="s">
        <v>849</v>
      </c>
      <c r="AE473" t="s">
        <v>849</v>
      </c>
      <c r="AF473" t="s">
        <v>849</v>
      </c>
      <c r="AG473" t="s">
        <v>849</v>
      </c>
      <c r="AH473" t="s">
        <v>849</v>
      </c>
      <c r="AI473" t="s">
        <v>849</v>
      </c>
      <c r="AJ473" t="s">
        <v>849</v>
      </c>
      <c r="AK473" t="s">
        <v>849</v>
      </c>
      <c r="AL473" t="s">
        <v>849</v>
      </c>
      <c r="AM473" t="s">
        <v>849</v>
      </c>
      <c r="AN473" t="s">
        <v>849</v>
      </c>
      <c r="AO473" t="s">
        <v>849</v>
      </c>
      <c r="AP473" t="s">
        <v>849</v>
      </c>
      <c r="AQ473"/>
      <c r="AR473" t="s">
        <v>1830</v>
      </c>
      <c r="AS473" t="s">
        <v>2181</v>
      </c>
    </row>
    <row r="474" spans="1:45" ht="15" hidden="1" x14ac:dyDescent="0.25">
      <c r="A474" s="258">
        <v>212161</v>
      </c>
      <c r="B474" s="259" t="s">
        <v>458</v>
      </c>
      <c r="C474" s="260" t="s">
        <v>849</v>
      </c>
      <c r="D474" s="260" t="s">
        <v>849</v>
      </c>
      <c r="E474" s="260" t="s">
        <v>849</v>
      </c>
      <c r="F474" s="260" t="s">
        <v>849</v>
      </c>
      <c r="G474" s="260" t="s">
        <v>849</v>
      </c>
      <c r="H474" s="260" t="s">
        <v>849</v>
      </c>
      <c r="I474" s="260" t="s">
        <v>849</v>
      </c>
      <c r="J474" s="260" t="s">
        <v>849</v>
      </c>
      <c r="K474" s="260" t="s">
        <v>849</v>
      </c>
      <c r="L474" s="260" t="s">
        <v>849</v>
      </c>
      <c r="M474" s="260" t="s">
        <v>849</v>
      </c>
      <c r="N474" s="260" t="s">
        <v>849</v>
      </c>
      <c r="O474" s="260" t="s">
        <v>849</v>
      </c>
      <c r="P474" s="260" t="s">
        <v>849</v>
      </c>
      <c r="Q474" s="260" t="s">
        <v>849</v>
      </c>
      <c r="R474" s="260" t="s">
        <v>849</v>
      </c>
      <c r="S474" s="260" t="s">
        <v>849</v>
      </c>
      <c r="T474" s="260" t="s">
        <v>849</v>
      </c>
      <c r="U474" s="260" t="s">
        <v>849</v>
      </c>
      <c r="V474" s="260" t="s">
        <v>849</v>
      </c>
      <c r="W474" s="260" t="s">
        <v>344</v>
      </c>
      <c r="X474" s="260" t="s">
        <v>344</v>
      </c>
      <c r="Y474" s="260" t="s">
        <v>344</v>
      </c>
      <c r="Z474" s="260" t="s">
        <v>344</v>
      </c>
      <c r="AA474" s="260" t="s">
        <v>344</v>
      </c>
      <c r="AB474" s="260" t="s">
        <v>344</v>
      </c>
      <c r="AC474" s="260" t="s">
        <v>344</v>
      </c>
      <c r="AD474" s="260" t="s">
        <v>344</v>
      </c>
      <c r="AE474" s="260" t="s">
        <v>344</v>
      </c>
      <c r="AF474" s="260" t="s">
        <v>344</v>
      </c>
      <c r="AG474" s="260" t="s">
        <v>344</v>
      </c>
      <c r="AH474" s="260" t="s">
        <v>344</v>
      </c>
      <c r="AI474" s="260" t="s">
        <v>344</v>
      </c>
      <c r="AJ474" s="260" t="s">
        <v>344</v>
      </c>
      <c r="AK474" s="260" t="s">
        <v>344</v>
      </c>
      <c r="AL474" s="260" t="s">
        <v>344</v>
      </c>
      <c r="AM474" s="260" t="s">
        <v>344</v>
      </c>
      <c r="AN474" s="260" t="s">
        <v>344</v>
      </c>
      <c r="AO474" s="260" t="s">
        <v>344</v>
      </c>
      <c r="AP474" s="260" t="s">
        <v>344</v>
      </c>
      <c r="AQ474" s="260"/>
      <c r="AR474" t="e">
        <v>#N/A</v>
      </c>
      <c r="AS474" t="s">
        <v>2166</v>
      </c>
    </row>
    <row r="475" spans="1:45" ht="18.75" x14ac:dyDescent="0.45">
      <c r="A475" s="248">
        <v>212163</v>
      </c>
      <c r="B475" s="249" t="s">
        <v>61</v>
      </c>
      <c r="C475" t="s">
        <v>849</v>
      </c>
      <c r="D475" t="s">
        <v>849</v>
      </c>
      <c r="E475" t="s">
        <v>849</v>
      </c>
      <c r="F475" t="s">
        <v>849</v>
      </c>
      <c r="G475" t="s">
        <v>849</v>
      </c>
      <c r="H475" t="s">
        <v>849</v>
      </c>
      <c r="I475" t="s">
        <v>849</v>
      </c>
      <c r="J475" t="s">
        <v>849</v>
      </c>
      <c r="K475" t="s">
        <v>849</v>
      </c>
      <c r="L475" t="s">
        <v>849</v>
      </c>
      <c r="M475" s="250" t="s">
        <v>849</v>
      </c>
      <c r="N475" t="s">
        <v>849</v>
      </c>
      <c r="O475" t="s">
        <v>849</v>
      </c>
      <c r="P475" t="s">
        <v>849</v>
      </c>
      <c r="Q475" t="s">
        <v>849</v>
      </c>
      <c r="R475" t="s">
        <v>849</v>
      </c>
      <c r="S475" t="s">
        <v>849</v>
      </c>
      <c r="T475" t="s">
        <v>849</v>
      </c>
      <c r="U475" t="s">
        <v>849</v>
      </c>
      <c r="V475" t="s">
        <v>849</v>
      </c>
      <c r="W475" t="s">
        <v>849</v>
      </c>
      <c r="X475" s="250" t="s">
        <v>849</v>
      </c>
      <c r="Y475" t="s">
        <v>849</v>
      </c>
      <c r="Z475" t="s">
        <v>849</v>
      </c>
      <c r="AA475" t="s">
        <v>849</v>
      </c>
      <c r="AB475" t="s">
        <v>849</v>
      </c>
      <c r="AC475" t="s">
        <v>849</v>
      </c>
      <c r="AD475" t="s">
        <v>849</v>
      </c>
      <c r="AE475" t="s">
        <v>849</v>
      </c>
      <c r="AF475" t="s">
        <v>849</v>
      </c>
      <c r="AG475" t="s">
        <v>849</v>
      </c>
      <c r="AH475" t="s">
        <v>849</v>
      </c>
      <c r="AI475" t="s">
        <v>849</v>
      </c>
      <c r="AJ475" t="s">
        <v>849</v>
      </c>
      <c r="AK475" t="s">
        <v>849</v>
      </c>
      <c r="AL475" t="s">
        <v>849</v>
      </c>
      <c r="AM475" t="s">
        <v>849</v>
      </c>
      <c r="AN475" t="s">
        <v>849</v>
      </c>
      <c r="AO475" t="s">
        <v>849</v>
      </c>
      <c r="AP475" t="s">
        <v>849</v>
      </c>
      <c r="AQ475"/>
      <c r="AR475">
        <v>0</v>
      </c>
      <c r="AS475" t="s">
        <v>2190</v>
      </c>
    </row>
    <row r="476" spans="1:45" ht="15" x14ac:dyDescent="0.25">
      <c r="A476" s="258">
        <v>212164</v>
      </c>
      <c r="B476" s="259" t="s">
        <v>61</v>
      </c>
      <c r="C476" s="260" t="s">
        <v>205</v>
      </c>
      <c r="D476" s="260" t="s">
        <v>207</v>
      </c>
      <c r="E476" s="260" t="s">
        <v>207</v>
      </c>
      <c r="F476" s="260" t="s">
        <v>205</v>
      </c>
      <c r="G476" s="260" t="s">
        <v>207</v>
      </c>
      <c r="H476" s="260" t="s">
        <v>205</v>
      </c>
      <c r="I476" s="260" t="s">
        <v>207</v>
      </c>
      <c r="J476" s="260" t="s">
        <v>205</v>
      </c>
      <c r="K476" s="260" t="s">
        <v>205</v>
      </c>
      <c r="L476" s="260" t="s">
        <v>205</v>
      </c>
      <c r="M476" s="260" t="s">
        <v>207</v>
      </c>
      <c r="N476" s="260" t="s">
        <v>207</v>
      </c>
      <c r="O476" s="260" t="s">
        <v>207</v>
      </c>
      <c r="P476" s="260" t="s">
        <v>207</v>
      </c>
      <c r="Q476" s="260" t="s">
        <v>205</v>
      </c>
      <c r="R476" s="260" t="s">
        <v>207</v>
      </c>
      <c r="S476" s="260" t="s">
        <v>205</v>
      </c>
      <c r="T476" s="260" t="s">
        <v>207</v>
      </c>
      <c r="U476" s="260" t="s">
        <v>207</v>
      </c>
      <c r="V476" s="260" t="s">
        <v>207</v>
      </c>
      <c r="W476" s="260" t="s">
        <v>207</v>
      </c>
      <c r="X476" s="260" t="s">
        <v>205</v>
      </c>
      <c r="Y476" s="260" t="s">
        <v>205</v>
      </c>
      <c r="Z476" s="260" t="s">
        <v>205</v>
      </c>
      <c r="AA476" s="260" t="s">
        <v>205</v>
      </c>
      <c r="AB476" s="260" t="s">
        <v>205</v>
      </c>
      <c r="AC476" s="260" t="s">
        <v>207</v>
      </c>
      <c r="AD476" s="260" t="s">
        <v>205</v>
      </c>
      <c r="AE476" s="260" t="s">
        <v>205</v>
      </c>
      <c r="AF476" s="260" t="s">
        <v>207</v>
      </c>
      <c r="AG476" s="260" t="s">
        <v>205</v>
      </c>
      <c r="AH476" s="260" t="s">
        <v>207</v>
      </c>
      <c r="AI476" s="260" t="s">
        <v>205</v>
      </c>
      <c r="AJ476" s="260" t="s">
        <v>207</v>
      </c>
      <c r="AK476" s="260" t="s">
        <v>205</v>
      </c>
      <c r="AL476" s="260" t="s">
        <v>205</v>
      </c>
      <c r="AM476" s="260" t="s">
        <v>207</v>
      </c>
      <c r="AN476" s="260" t="s">
        <v>205</v>
      </c>
      <c r="AO476" s="260" t="s">
        <v>207</v>
      </c>
      <c r="AP476" s="260" t="s">
        <v>207</v>
      </c>
      <c r="AQ476" s="260"/>
      <c r="AR476" t="e">
        <v>#N/A</v>
      </c>
      <c r="AS476">
        <v>1</v>
      </c>
    </row>
    <row r="477" spans="1:45" ht="18.75" hidden="1" x14ac:dyDescent="0.45">
      <c r="A477" s="248">
        <v>212166</v>
      </c>
      <c r="B477" s="249" t="e">
        <v>#N/A</v>
      </c>
      <c r="C477" t="s">
        <v>207</v>
      </c>
      <c r="D477" t="s">
        <v>207</v>
      </c>
      <c r="E477" t="s">
        <v>207</v>
      </c>
      <c r="F477" t="s">
        <v>205</v>
      </c>
      <c r="G477" t="s">
        <v>205</v>
      </c>
      <c r="H477" t="s">
        <v>207</v>
      </c>
      <c r="I477" t="s">
        <v>207</v>
      </c>
      <c r="J477" t="s">
        <v>207</v>
      </c>
      <c r="K477" t="s">
        <v>207</v>
      </c>
      <c r="L477" t="s">
        <v>205</v>
      </c>
      <c r="M477" s="250" t="s">
        <v>207</v>
      </c>
      <c r="N477" t="s">
        <v>207</v>
      </c>
      <c r="O477" t="s">
        <v>207</v>
      </c>
      <c r="P477" t="s">
        <v>207</v>
      </c>
      <c r="Q477" t="s">
        <v>207</v>
      </c>
      <c r="R477" t="s">
        <v>207</v>
      </c>
      <c r="S477" t="s">
        <v>207</v>
      </c>
      <c r="T477" t="s">
        <v>207</v>
      </c>
      <c r="U477" t="s">
        <v>207</v>
      </c>
      <c r="V477" t="s">
        <v>207</v>
      </c>
      <c r="W477" t="s">
        <v>207</v>
      </c>
      <c r="X477" s="250" t="s">
        <v>207</v>
      </c>
      <c r="Y477" t="s">
        <v>205</v>
      </c>
      <c r="Z477" t="s">
        <v>207</v>
      </c>
      <c r="AA477" t="s">
        <v>207</v>
      </c>
      <c r="AB477" t="s">
        <v>207</v>
      </c>
      <c r="AC477" t="s">
        <v>207</v>
      </c>
      <c r="AD477" t="s">
        <v>207</v>
      </c>
      <c r="AE477" t="s">
        <v>205</v>
      </c>
      <c r="AF477" t="s">
        <v>207</v>
      </c>
      <c r="AG477" t="s">
        <v>205</v>
      </c>
      <c r="AH477" t="s">
        <v>207</v>
      </c>
      <c r="AI477" t="s">
        <v>205</v>
      </c>
      <c r="AJ477" t="s">
        <v>207</v>
      </c>
      <c r="AK477" t="s">
        <v>205</v>
      </c>
      <c r="AL477" t="s">
        <v>207</v>
      </c>
      <c r="AM477" t="s">
        <v>207</v>
      </c>
      <c r="AN477" t="s">
        <v>205</v>
      </c>
      <c r="AO477" t="s">
        <v>207</v>
      </c>
      <c r="AP477" t="s">
        <v>205</v>
      </c>
      <c r="AQ477"/>
      <c r="AR477" t="e">
        <v>#N/A</v>
      </c>
      <c r="AS477" t="e">
        <v>#N/A</v>
      </c>
    </row>
    <row r="478" spans="1:45" ht="15" x14ac:dyDescent="0.25">
      <c r="A478" s="258">
        <v>212168</v>
      </c>
      <c r="B478" s="259" t="s">
        <v>61</v>
      </c>
      <c r="C478" s="260" t="s">
        <v>849</v>
      </c>
      <c r="D478" s="260" t="s">
        <v>849</v>
      </c>
      <c r="E478" s="260" t="s">
        <v>849</v>
      </c>
      <c r="F478" s="260" t="s">
        <v>849</v>
      </c>
      <c r="G478" s="260" t="s">
        <v>849</v>
      </c>
      <c r="H478" s="260" t="s">
        <v>849</v>
      </c>
      <c r="I478" s="260" t="s">
        <v>849</v>
      </c>
      <c r="J478" s="260" t="s">
        <v>849</v>
      </c>
      <c r="K478" s="260" t="s">
        <v>849</v>
      </c>
      <c r="L478" s="260" t="s">
        <v>849</v>
      </c>
      <c r="M478" s="260" t="s">
        <v>849</v>
      </c>
      <c r="N478" s="260" t="s">
        <v>849</v>
      </c>
      <c r="O478" s="260" t="s">
        <v>849</v>
      </c>
      <c r="P478" s="260" t="s">
        <v>849</v>
      </c>
      <c r="Q478" s="260" t="s">
        <v>849</v>
      </c>
      <c r="R478" s="260" t="s">
        <v>849</v>
      </c>
      <c r="S478" s="260" t="s">
        <v>849</v>
      </c>
      <c r="T478" s="260" t="s">
        <v>849</v>
      </c>
      <c r="U478" s="260" t="s">
        <v>849</v>
      </c>
      <c r="V478" s="260" t="s">
        <v>849</v>
      </c>
      <c r="W478" s="260" t="s">
        <v>849</v>
      </c>
      <c r="X478" s="260" t="s">
        <v>849</v>
      </c>
      <c r="Y478" s="260" t="s">
        <v>849</v>
      </c>
      <c r="Z478" s="260" t="s">
        <v>849</v>
      </c>
      <c r="AA478" s="260" t="s">
        <v>849</v>
      </c>
      <c r="AB478" s="260" t="s">
        <v>849</v>
      </c>
      <c r="AC478" s="260" t="s">
        <v>849</v>
      </c>
      <c r="AD478" s="260" t="s">
        <v>849</v>
      </c>
      <c r="AE478" s="260" t="s">
        <v>849</v>
      </c>
      <c r="AF478" s="260" t="s">
        <v>849</v>
      </c>
      <c r="AG478" s="260" t="s">
        <v>849</v>
      </c>
      <c r="AH478" s="260" t="s">
        <v>849</v>
      </c>
      <c r="AI478" s="260" t="s">
        <v>849</v>
      </c>
      <c r="AJ478" s="260" t="s">
        <v>849</v>
      </c>
      <c r="AK478" s="260" t="s">
        <v>849</v>
      </c>
      <c r="AL478" s="260" t="s">
        <v>849</v>
      </c>
      <c r="AM478" s="260" t="s">
        <v>849</v>
      </c>
      <c r="AN478" s="260" t="s">
        <v>849</v>
      </c>
      <c r="AO478" s="260" t="s">
        <v>849</v>
      </c>
      <c r="AP478" s="260" t="s">
        <v>849</v>
      </c>
      <c r="AQ478" s="260"/>
      <c r="AR478" t="e">
        <v>#N/A</v>
      </c>
      <c r="AS478" t="s">
        <v>2181</v>
      </c>
    </row>
    <row r="479" spans="1:45" ht="18.75" hidden="1" x14ac:dyDescent="0.45">
      <c r="A479" s="252">
        <v>212169</v>
      </c>
      <c r="B479" s="249" t="s">
        <v>456</v>
      </c>
      <c r="C479" t="s">
        <v>205</v>
      </c>
      <c r="D479" t="s">
        <v>205</v>
      </c>
      <c r="E479" t="s">
        <v>205</v>
      </c>
      <c r="F479" t="s">
        <v>205</v>
      </c>
      <c r="G479" t="s">
        <v>207</v>
      </c>
      <c r="H479" t="s">
        <v>205</v>
      </c>
      <c r="I479" t="s">
        <v>205</v>
      </c>
      <c r="J479" t="s">
        <v>205</v>
      </c>
      <c r="K479" t="s">
        <v>205</v>
      </c>
      <c r="L479" t="s">
        <v>205</v>
      </c>
      <c r="M479" s="250" t="s">
        <v>205</v>
      </c>
      <c r="N479" t="s">
        <v>207</v>
      </c>
      <c r="O479" t="s">
        <v>205</v>
      </c>
      <c r="P479" t="s">
        <v>207</v>
      </c>
      <c r="Q479" t="s">
        <v>207</v>
      </c>
      <c r="R479" t="s">
        <v>205</v>
      </c>
      <c r="S479" t="s">
        <v>205</v>
      </c>
      <c r="T479" t="s">
        <v>207</v>
      </c>
      <c r="U479" t="s">
        <v>207</v>
      </c>
      <c r="V479" t="s">
        <v>207</v>
      </c>
      <c r="W479" t="s">
        <v>207</v>
      </c>
      <c r="X479" s="250" t="s">
        <v>207</v>
      </c>
      <c r="Y479" t="s">
        <v>206</v>
      </c>
      <c r="Z479" t="s">
        <v>206</v>
      </c>
      <c r="AA479" t="s">
        <v>207</v>
      </c>
      <c r="AB479" t="s">
        <v>207</v>
      </c>
      <c r="AC479" t="s">
        <v>207</v>
      </c>
      <c r="AD479" t="s">
        <v>205</v>
      </c>
      <c r="AE479" t="s">
        <v>206</v>
      </c>
      <c r="AF479" t="s">
        <v>206</v>
      </c>
      <c r="AG479" t="s">
        <v>344</v>
      </c>
      <c r="AH479" t="s">
        <v>344</v>
      </c>
      <c r="AI479" t="s">
        <v>344</v>
      </c>
      <c r="AJ479" t="s">
        <v>344</v>
      </c>
      <c r="AK479" t="s">
        <v>344</v>
      </c>
      <c r="AL479" t="s">
        <v>344</v>
      </c>
      <c r="AM479" t="s">
        <v>344</v>
      </c>
      <c r="AN479" t="s">
        <v>344</v>
      </c>
      <c r="AO479" t="s">
        <v>344</v>
      </c>
      <c r="AP479" t="s">
        <v>344</v>
      </c>
      <c r="AQ479"/>
      <c r="AR479">
        <v>0</v>
      </c>
      <c r="AS479">
        <v>2</v>
      </c>
    </row>
    <row r="480" spans="1:45" ht="18.75" x14ac:dyDescent="0.45">
      <c r="A480" s="252">
        <v>212174</v>
      </c>
      <c r="B480" s="249" t="s">
        <v>61</v>
      </c>
      <c r="C480" t="s">
        <v>205</v>
      </c>
      <c r="D480" t="s">
        <v>207</v>
      </c>
      <c r="E480" t="s">
        <v>207</v>
      </c>
      <c r="F480" t="s">
        <v>205</v>
      </c>
      <c r="G480" t="s">
        <v>207</v>
      </c>
      <c r="H480" t="s">
        <v>207</v>
      </c>
      <c r="I480" t="s">
        <v>207</v>
      </c>
      <c r="J480" t="s">
        <v>207</v>
      </c>
      <c r="K480" t="s">
        <v>207</v>
      </c>
      <c r="L480" t="s">
        <v>205</v>
      </c>
      <c r="M480" s="250" t="s">
        <v>205</v>
      </c>
      <c r="N480" t="s">
        <v>207</v>
      </c>
      <c r="O480" t="s">
        <v>207</v>
      </c>
      <c r="P480" t="s">
        <v>207</v>
      </c>
      <c r="Q480" t="s">
        <v>207</v>
      </c>
      <c r="R480" t="s">
        <v>207</v>
      </c>
      <c r="S480" t="s">
        <v>207</v>
      </c>
      <c r="T480" t="s">
        <v>207</v>
      </c>
      <c r="U480" t="s">
        <v>207</v>
      </c>
      <c r="V480" t="s">
        <v>207</v>
      </c>
      <c r="W480" t="s">
        <v>207</v>
      </c>
      <c r="X480" s="250" t="s">
        <v>207</v>
      </c>
      <c r="Y480" t="s">
        <v>205</v>
      </c>
      <c r="Z480" t="s">
        <v>205</v>
      </c>
      <c r="AA480" t="s">
        <v>205</v>
      </c>
      <c r="AB480" t="s">
        <v>205</v>
      </c>
      <c r="AC480" t="s">
        <v>207</v>
      </c>
      <c r="AD480" t="s">
        <v>207</v>
      </c>
      <c r="AE480" t="s">
        <v>205</v>
      </c>
      <c r="AF480" t="s">
        <v>205</v>
      </c>
      <c r="AG480" t="s">
        <v>207</v>
      </c>
      <c r="AH480" t="s">
        <v>207</v>
      </c>
      <c r="AI480" t="s">
        <v>207</v>
      </c>
      <c r="AJ480" t="s">
        <v>207</v>
      </c>
      <c r="AK480" t="s">
        <v>207</v>
      </c>
      <c r="AL480" t="s">
        <v>206</v>
      </c>
      <c r="AM480" t="s">
        <v>206</v>
      </c>
      <c r="AN480" t="s">
        <v>206</v>
      </c>
      <c r="AO480" t="s">
        <v>206</v>
      </c>
      <c r="AP480" t="s">
        <v>206</v>
      </c>
      <c r="AQ480"/>
      <c r="AR480">
        <v>0</v>
      </c>
      <c r="AS480">
        <v>4</v>
      </c>
    </row>
    <row r="481" spans="1:45" ht="18.75" x14ac:dyDescent="0.45">
      <c r="A481" s="255">
        <v>212179</v>
      </c>
      <c r="B481" s="249" t="s">
        <v>61</v>
      </c>
      <c r="C481" t="s">
        <v>205</v>
      </c>
      <c r="D481" t="s">
        <v>207</v>
      </c>
      <c r="E481" t="s">
        <v>207</v>
      </c>
      <c r="F481" t="s">
        <v>205</v>
      </c>
      <c r="G481" t="s">
        <v>205</v>
      </c>
      <c r="H481" t="s">
        <v>205</v>
      </c>
      <c r="I481" t="s">
        <v>207</v>
      </c>
      <c r="J481" t="s">
        <v>207</v>
      </c>
      <c r="K481" t="s">
        <v>207</v>
      </c>
      <c r="L481" t="s">
        <v>205</v>
      </c>
      <c r="M481" s="250" t="s">
        <v>207</v>
      </c>
      <c r="N481" t="s">
        <v>205</v>
      </c>
      <c r="O481" t="s">
        <v>207</v>
      </c>
      <c r="P481" t="s">
        <v>207</v>
      </c>
      <c r="Q481" t="s">
        <v>205</v>
      </c>
      <c r="R481" t="s">
        <v>205</v>
      </c>
      <c r="S481" t="s">
        <v>207</v>
      </c>
      <c r="T481" t="s">
        <v>207</v>
      </c>
      <c r="U481" t="s">
        <v>205</v>
      </c>
      <c r="V481" t="s">
        <v>207</v>
      </c>
      <c r="W481" t="s">
        <v>207</v>
      </c>
      <c r="X481" s="250" t="s">
        <v>205</v>
      </c>
      <c r="Y481" t="s">
        <v>205</v>
      </c>
      <c r="Z481" t="s">
        <v>205</v>
      </c>
      <c r="AA481" t="s">
        <v>205</v>
      </c>
      <c r="AB481" t="s">
        <v>205</v>
      </c>
      <c r="AC481" t="s">
        <v>207</v>
      </c>
      <c r="AD481" t="s">
        <v>207</v>
      </c>
      <c r="AE481" t="s">
        <v>207</v>
      </c>
      <c r="AF481" t="s">
        <v>207</v>
      </c>
      <c r="AG481" t="s">
        <v>207</v>
      </c>
      <c r="AH481" t="s">
        <v>207</v>
      </c>
      <c r="AI481" t="s">
        <v>207</v>
      </c>
      <c r="AJ481" t="s">
        <v>207</v>
      </c>
      <c r="AK481" t="s">
        <v>207</v>
      </c>
      <c r="AL481" t="s">
        <v>206</v>
      </c>
      <c r="AM481" t="s">
        <v>206</v>
      </c>
      <c r="AN481" t="s">
        <v>206</v>
      </c>
      <c r="AO481" t="s">
        <v>206</v>
      </c>
      <c r="AP481" t="s">
        <v>206</v>
      </c>
      <c r="AQ481"/>
      <c r="AR481">
        <v>0</v>
      </c>
      <c r="AS481">
        <v>5</v>
      </c>
    </row>
    <row r="482" spans="1:45" ht="18.75" hidden="1" x14ac:dyDescent="0.45">
      <c r="A482" s="248">
        <v>212184</v>
      </c>
      <c r="B482" s="249" t="s">
        <v>456</v>
      </c>
      <c r="C482" t="s">
        <v>207</v>
      </c>
      <c r="D482" t="s">
        <v>207</v>
      </c>
      <c r="E482" t="s">
        <v>207</v>
      </c>
      <c r="F482" t="s">
        <v>205</v>
      </c>
      <c r="G482" t="s">
        <v>205</v>
      </c>
      <c r="H482" t="s">
        <v>207</v>
      </c>
      <c r="I482" t="s">
        <v>207</v>
      </c>
      <c r="J482" t="s">
        <v>205</v>
      </c>
      <c r="K482" t="s">
        <v>207</v>
      </c>
      <c r="L482" t="s">
        <v>205</v>
      </c>
      <c r="M482" s="250" t="s">
        <v>205</v>
      </c>
      <c r="N482" t="s">
        <v>207</v>
      </c>
      <c r="O482" t="s">
        <v>207</v>
      </c>
      <c r="P482" t="s">
        <v>205</v>
      </c>
      <c r="Q482" t="s">
        <v>205</v>
      </c>
      <c r="R482" t="s">
        <v>205</v>
      </c>
      <c r="S482" t="s">
        <v>205</v>
      </c>
      <c r="T482" t="s">
        <v>207</v>
      </c>
      <c r="U482" t="s">
        <v>207</v>
      </c>
      <c r="V482" t="s">
        <v>205</v>
      </c>
      <c r="W482" t="s">
        <v>207</v>
      </c>
      <c r="X482" s="250" t="s">
        <v>205</v>
      </c>
      <c r="Y482" t="s">
        <v>205</v>
      </c>
      <c r="Z482" t="s">
        <v>205</v>
      </c>
      <c r="AA482" t="s">
        <v>205</v>
      </c>
      <c r="AB482" t="s">
        <v>207</v>
      </c>
      <c r="AC482" t="s">
        <v>205</v>
      </c>
      <c r="AD482" t="s">
        <v>205</v>
      </c>
      <c r="AE482" t="s">
        <v>207</v>
      </c>
      <c r="AF482" t="s">
        <v>207</v>
      </c>
      <c r="AG482" t="s">
        <v>344</v>
      </c>
      <c r="AH482" t="s">
        <v>344</v>
      </c>
      <c r="AI482" t="s">
        <v>344</v>
      </c>
      <c r="AJ482" t="s">
        <v>344</v>
      </c>
      <c r="AK482" t="s">
        <v>344</v>
      </c>
      <c r="AL482" t="s">
        <v>344</v>
      </c>
      <c r="AM482" t="s">
        <v>344</v>
      </c>
      <c r="AN482" t="s">
        <v>344</v>
      </c>
      <c r="AO482" t="s">
        <v>344</v>
      </c>
      <c r="AP482" t="s">
        <v>344</v>
      </c>
      <c r="AQ482"/>
      <c r="AR482">
        <v>0</v>
      </c>
      <c r="AS482">
        <v>1</v>
      </c>
    </row>
    <row r="483" spans="1:45" ht="18.75" hidden="1" x14ac:dyDescent="0.45">
      <c r="A483" s="248">
        <v>212185</v>
      </c>
      <c r="B483" s="249" t="s">
        <v>456</v>
      </c>
      <c r="C483" t="s">
        <v>207</v>
      </c>
      <c r="D483" t="s">
        <v>205</v>
      </c>
      <c r="E483" t="s">
        <v>205</v>
      </c>
      <c r="F483" t="s">
        <v>205</v>
      </c>
      <c r="G483" t="s">
        <v>207</v>
      </c>
      <c r="H483" t="s">
        <v>205</v>
      </c>
      <c r="I483" t="s">
        <v>207</v>
      </c>
      <c r="J483" t="s">
        <v>205</v>
      </c>
      <c r="K483" t="s">
        <v>206</v>
      </c>
      <c r="L483" t="s">
        <v>207</v>
      </c>
      <c r="M483" s="250" t="s">
        <v>205</v>
      </c>
      <c r="N483" t="s">
        <v>207</v>
      </c>
      <c r="O483" t="s">
        <v>207</v>
      </c>
      <c r="P483" t="s">
        <v>206</v>
      </c>
      <c r="Q483" t="s">
        <v>205</v>
      </c>
      <c r="R483" t="s">
        <v>206</v>
      </c>
      <c r="S483" t="s">
        <v>205</v>
      </c>
      <c r="T483" t="s">
        <v>205</v>
      </c>
      <c r="U483" t="s">
        <v>207</v>
      </c>
      <c r="V483" t="s">
        <v>205</v>
      </c>
      <c r="W483" t="s">
        <v>207</v>
      </c>
      <c r="X483" s="250" t="s">
        <v>205</v>
      </c>
      <c r="Y483" t="s">
        <v>205</v>
      </c>
      <c r="Z483" t="s">
        <v>206</v>
      </c>
      <c r="AA483" t="s">
        <v>207</v>
      </c>
      <c r="AB483" t="s">
        <v>205</v>
      </c>
      <c r="AC483" t="s">
        <v>205</v>
      </c>
      <c r="AD483" t="s">
        <v>205</v>
      </c>
      <c r="AE483" t="s">
        <v>205</v>
      </c>
      <c r="AF483" t="s">
        <v>206</v>
      </c>
      <c r="AG483" t="s">
        <v>344</v>
      </c>
      <c r="AH483" t="s">
        <v>344</v>
      </c>
      <c r="AI483" t="s">
        <v>344</v>
      </c>
      <c r="AJ483" t="s">
        <v>344</v>
      </c>
      <c r="AK483" t="s">
        <v>344</v>
      </c>
      <c r="AL483" t="s">
        <v>344</v>
      </c>
      <c r="AM483" t="s">
        <v>344</v>
      </c>
      <c r="AN483" t="s">
        <v>344</v>
      </c>
      <c r="AO483" t="s">
        <v>344</v>
      </c>
      <c r="AP483" t="s">
        <v>344</v>
      </c>
      <c r="AQ483"/>
      <c r="AR483">
        <v>0</v>
      </c>
      <c r="AS483">
        <v>2</v>
      </c>
    </row>
    <row r="484" spans="1:45" ht="15" hidden="1" x14ac:dyDescent="0.25">
      <c r="A484" s="258">
        <v>212186</v>
      </c>
      <c r="B484" s="259" t="s">
        <v>458</v>
      </c>
      <c r="C484" s="260" t="s">
        <v>849</v>
      </c>
      <c r="D484" s="260" t="s">
        <v>849</v>
      </c>
      <c r="E484" s="260" t="s">
        <v>849</v>
      </c>
      <c r="F484" s="260" t="s">
        <v>849</v>
      </c>
      <c r="G484" s="260" t="s">
        <v>849</v>
      </c>
      <c r="H484" s="260" t="s">
        <v>849</v>
      </c>
      <c r="I484" s="260" t="s">
        <v>849</v>
      </c>
      <c r="J484" s="260" t="s">
        <v>849</v>
      </c>
      <c r="K484" s="260" t="s">
        <v>849</v>
      </c>
      <c r="L484" s="260" t="s">
        <v>849</v>
      </c>
      <c r="M484" s="260" t="s">
        <v>849</v>
      </c>
      <c r="N484" s="260" t="s">
        <v>849</v>
      </c>
      <c r="O484" s="260" t="s">
        <v>849</v>
      </c>
      <c r="P484" s="260" t="s">
        <v>849</v>
      </c>
      <c r="Q484" s="260" t="s">
        <v>849</v>
      </c>
      <c r="R484" s="260" t="s">
        <v>849</v>
      </c>
      <c r="S484" s="260" t="s">
        <v>849</v>
      </c>
      <c r="T484" s="260" t="s">
        <v>849</v>
      </c>
      <c r="U484" s="260" t="s">
        <v>849</v>
      </c>
      <c r="V484" s="260" t="s">
        <v>849</v>
      </c>
      <c r="W484" s="260" t="s">
        <v>344</v>
      </c>
      <c r="X484" s="260" t="s">
        <v>344</v>
      </c>
      <c r="Y484" s="260" t="s">
        <v>344</v>
      </c>
      <c r="Z484" s="260" t="s">
        <v>344</v>
      </c>
      <c r="AA484" s="260" t="s">
        <v>344</v>
      </c>
      <c r="AB484" s="260" t="s">
        <v>344</v>
      </c>
      <c r="AC484" s="260" t="s">
        <v>344</v>
      </c>
      <c r="AD484" s="260" t="s">
        <v>344</v>
      </c>
      <c r="AE484" s="260" t="s">
        <v>344</v>
      </c>
      <c r="AF484" s="260" t="s">
        <v>344</v>
      </c>
      <c r="AG484" s="260" t="s">
        <v>344</v>
      </c>
      <c r="AH484" s="260" t="s">
        <v>344</v>
      </c>
      <c r="AI484" s="260" t="s">
        <v>344</v>
      </c>
      <c r="AJ484" s="260" t="s">
        <v>344</v>
      </c>
      <c r="AK484" s="260" t="s">
        <v>344</v>
      </c>
      <c r="AL484" s="260" t="s">
        <v>344</v>
      </c>
      <c r="AM484" s="260" t="s">
        <v>344</v>
      </c>
      <c r="AN484" s="260" t="s">
        <v>344</v>
      </c>
      <c r="AO484" s="260" t="s">
        <v>344</v>
      </c>
      <c r="AP484" s="260" t="s">
        <v>344</v>
      </c>
      <c r="AQ484" s="260"/>
      <c r="AR484" t="e">
        <v>#N/A</v>
      </c>
      <c r="AS484" t="s">
        <v>2181</v>
      </c>
    </row>
    <row r="485" spans="1:45" ht="18.75" hidden="1" x14ac:dyDescent="0.45">
      <c r="A485" s="252">
        <v>212187</v>
      </c>
      <c r="B485" s="249" t="s">
        <v>456</v>
      </c>
      <c r="C485" t="s">
        <v>206</v>
      </c>
      <c r="D485" t="s">
        <v>207</v>
      </c>
      <c r="E485" t="s">
        <v>207</v>
      </c>
      <c r="F485" t="s">
        <v>207</v>
      </c>
      <c r="G485" t="s">
        <v>206</v>
      </c>
      <c r="H485" t="s">
        <v>207</v>
      </c>
      <c r="I485" t="s">
        <v>207</v>
      </c>
      <c r="J485" t="s">
        <v>207</v>
      </c>
      <c r="K485" t="s">
        <v>207</v>
      </c>
      <c r="L485" t="s">
        <v>207</v>
      </c>
      <c r="M485" s="250" t="s">
        <v>207</v>
      </c>
      <c r="N485" t="s">
        <v>207</v>
      </c>
      <c r="O485" t="s">
        <v>207</v>
      </c>
      <c r="P485" t="s">
        <v>207</v>
      </c>
      <c r="Q485" t="s">
        <v>207</v>
      </c>
      <c r="R485" t="s">
        <v>207</v>
      </c>
      <c r="S485" t="s">
        <v>207</v>
      </c>
      <c r="T485" t="s">
        <v>207</v>
      </c>
      <c r="U485" t="s">
        <v>207</v>
      </c>
      <c r="V485" t="s">
        <v>207</v>
      </c>
      <c r="W485" t="s">
        <v>207</v>
      </c>
      <c r="X485" s="250" t="s">
        <v>207</v>
      </c>
      <c r="Y485" t="s">
        <v>206</v>
      </c>
      <c r="Z485" t="s">
        <v>207</v>
      </c>
      <c r="AA485" t="s">
        <v>207</v>
      </c>
      <c r="AB485" t="s">
        <v>207</v>
      </c>
      <c r="AC485" t="s">
        <v>206</v>
      </c>
      <c r="AD485" t="s">
        <v>207</v>
      </c>
      <c r="AE485" t="s">
        <v>207</v>
      </c>
      <c r="AF485" t="s">
        <v>207</v>
      </c>
      <c r="AG485" t="s">
        <v>344</v>
      </c>
      <c r="AH485" t="s">
        <v>344</v>
      </c>
      <c r="AI485" t="s">
        <v>344</v>
      </c>
      <c r="AJ485" t="s">
        <v>344</v>
      </c>
      <c r="AK485" t="s">
        <v>344</v>
      </c>
      <c r="AL485" t="s">
        <v>344</v>
      </c>
      <c r="AM485" t="s">
        <v>344</v>
      </c>
      <c r="AN485" t="s">
        <v>344</v>
      </c>
      <c r="AO485" t="s">
        <v>344</v>
      </c>
      <c r="AP485" t="s">
        <v>344</v>
      </c>
      <c r="AQ485"/>
      <c r="AR485">
        <v>0</v>
      </c>
      <c r="AS485">
        <v>4</v>
      </c>
    </row>
    <row r="486" spans="1:45" ht="18.75" x14ac:dyDescent="0.45">
      <c r="A486" s="248">
        <v>212191</v>
      </c>
      <c r="B486" s="249" t="s">
        <v>61</v>
      </c>
      <c r="C486" t="s">
        <v>207</v>
      </c>
      <c r="D486" t="s">
        <v>207</v>
      </c>
      <c r="E486" t="s">
        <v>207</v>
      </c>
      <c r="F486" t="s">
        <v>205</v>
      </c>
      <c r="G486" t="s">
        <v>207</v>
      </c>
      <c r="H486" t="s">
        <v>205</v>
      </c>
      <c r="I486" t="s">
        <v>207</v>
      </c>
      <c r="J486" t="s">
        <v>207</v>
      </c>
      <c r="K486" t="s">
        <v>207</v>
      </c>
      <c r="L486" t="s">
        <v>205</v>
      </c>
      <c r="M486" s="250" t="s">
        <v>207</v>
      </c>
      <c r="N486" t="s">
        <v>207</v>
      </c>
      <c r="O486" t="s">
        <v>207</v>
      </c>
      <c r="P486" t="s">
        <v>207</v>
      </c>
      <c r="Q486" t="s">
        <v>207</v>
      </c>
      <c r="R486" t="s">
        <v>207</v>
      </c>
      <c r="S486" t="s">
        <v>207</v>
      </c>
      <c r="T486" t="s">
        <v>207</v>
      </c>
      <c r="U486" t="s">
        <v>207</v>
      </c>
      <c r="V486" t="s">
        <v>207</v>
      </c>
      <c r="W486" t="s">
        <v>205</v>
      </c>
      <c r="X486" s="250" t="s">
        <v>207</v>
      </c>
      <c r="Y486" t="s">
        <v>206</v>
      </c>
      <c r="Z486" t="s">
        <v>207</v>
      </c>
      <c r="AA486" t="s">
        <v>207</v>
      </c>
      <c r="AB486" t="s">
        <v>205</v>
      </c>
      <c r="AC486" t="s">
        <v>207</v>
      </c>
      <c r="AD486" t="s">
        <v>205</v>
      </c>
      <c r="AE486" t="s">
        <v>206</v>
      </c>
      <c r="AF486" t="s">
        <v>207</v>
      </c>
      <c r="AG486" t="s">
        <v>207</v>
      </c>
      <c r="AH486" t="s">
        <v>206</v>
      </c>
      <c r="AI486" t="s">
        <v>206</v>
      </c>
      <c r="AJ486" t="s">
        <v>207</v>
      </c>
      <c r="AK486" t="s">
        <v>207</v>
      </c>
      <c r="AL486" t="s">
        <v>205</v>
      </c>
      <c r="AM486" t="s">
        <v>205</v>
      </c>
      <c r="AN486" t="s">
        <v>207</v>
      </c>
      <c r="AO486" t="s">
        <v>206</v>
      </c>
      <c r="AP486" t="s">
        <v>205</v>
      </c>
      <c r="AQ486"/>
      <c r="AR486">
        <v>0</v>
      </c>
      <c r="AS486">
        <v>2</v>
      </c>
    </row>
    <row r="487" spans="1:45" ht="18.75" hidden="1" x14ac:dyDescent="0.45">
      <c r="A487" s="248">
        <v>212193</v>
      </c>
      <c r="B487" s="249" t="s">
        <v>609</v>
      </c>
      <c r="C487" t="s">
        <v>849</v>
      </c>
      <c r="D487" t="s">
        <v>849</v>
      </c>
      <c r="E487" t="s">
        <v>849</v>
      </c>
      <c r="F487" t="s">
        <v>849</v>
      </c>
      <c r="G487" t="s">
        <v>849</v>
      </c>
      <c r="H487" t="s">
        <v>849</v>
      </c>
      <c r="I487" t="s">
        <v>849</v>
      </c>
      <c r="J487" t="s">
        <v>849</v>
      </c>
      <c r="K487" t="s">
        <v>849</v>
      </c>
      <c r="L487" t="s">
        <v>849</v>
      </c>
      <c r="M487" s="250" t="s">
        <v>849</v>
      </c>
      <c r="N487" t="s">
        <v>849</v>
      </c>
      <c r="O487" t="s">
        <v>849</v>
      </c>
      <c r="P487" t="s">
        <v>849</v>
      </c>
      <c r="Q487" t="s">
        <v>849</v>
      </c>
      <c r="R487" t="s">
        <v>849</v>
      </c>
      <c r="S487" t="s">
        <v>849</v>
      </c>
      <c r="T487" t="s">
        <v>849</v>
      </c>
      <c r="U487" t="s">
        <v>849</v>
      </c>
      <c r="V487" t="s">
        <v>849</v>
      </c>
      <c r="W487" t="s">
        <v>344</v>
      </c>
      <c r="X487" s="250" t="s">
        <v>344</v>
      </c>
      <c r="Y487" t="s">
        <v>344</v>
      </c>
      <c r="Z487" t="s">
        <v>344</v>
      </c>
      <c r="AA487" t="s">
        <v>344</v>
      </c>
      <c r="AB487" t="s">
        <v>344</v>
      </c>
      <c r="AC487" t="s">
        <v>344</v>
      </c>
      <c r="AD487" t="s">
        <v>344</v>
      </c>
      <c r="AE487" t="s">
        <v>344</v>
      </c>
      <c r="AF487" t="s">
        <v>344</v>
      </c>
      <c r="AG487" t="s">
        <v>344</v>
      </c>
      <c r="AH487" t="s">
        <v>344</v>
      </c>
      <c r="AI487" t="s">
        <v>344</v>
      </c>
      <c r="AJ487" t="s">
        <v>344</v>
      </c>
      <c r="AK487" t="s">
        <v>344</v>
      </c>
      <c r="AL487" t="s">
        <v>344</v>
      </c>
      <c r="AM487" t="s">
        <v>344</v>
      </c>
      <c r="AN487" t="s">
        <v>344</v>
      </c>
      <c r="AO487" t="s">
        <v>344</v>
      </c>
      <c r="AP487" t="s">
        <v>344</v>
      </c>
      <c r="AQ487"/>
      <c r="AR487" t="s">
        <v>2166</v>
      </c>
      <c r="AS487" t="s">
        <v>2166</v>
      </c>
    </row>
    <row r="488" spans="1:45" ht="23.25" x14ac:dyDescent="0.35">
      <c r="A488" s="254">
        <v>212195</v>
      </c>
      <c r="B488" s="249" t="s">
        <v>61</v>
      </c>
      <c r="C488">
        <v>0</v>
      </c>
      <c r="D488">
        <v>0</v>
      </c>
      <c r="E488">
        <v>0</v>
      </c>
      <c r="F488">
        <v>0</v>
      </c>
      <c r="G488">
        <v>0</v>
      </c>
      <c r="H488">
        <v>0</v>
      </c>
      <c r="I488">
        <v>0</v>
      </c>
      <c r="J488">
        <v>0</v>
      </c>
      <c r="K488">
        <v>0</v>
      </c>
      <c r="L488">
        <v>0</v>
      </c>
      <c r="M488" s="250">
        <v>0</v>
      </c>
      <c r="N488">
        <v>0</v>
      </c>
      <c r="O488">
        <v>0</v>
      </c>
      <c r="P488">
        <v>0</v>
      </c>
      <c r="Q488">
        <v>0</v>
      </c>
      <c r="R488">
        <v>0</v>
      </c>
      <c r="S488">
        <v>0</v>
      </c>
      <c r="T488">
        <v>0</v>
      </c>
      <c r="U488">
        <v>0</v>
      </c>
      <c r="V488">
        <v>0</v>
      </c>
      <c r="W488">
        <v>0</v>
      </c>
      <c r="X488" s="250">
        <v>0</v>
      </c>
      <c r="Y488">
        <v>0</v>
      </c>
      <c r="Z488">
        <v>0</v>
      </c>
      <c r="AA488">
        <v>0</v>
      </c>
      <c r="AB488">
        <v>0</v>
      </c>
      <c r="AC488">
        <v>0</v>
      </c>
      <c r="AD488">
        <v>0</v>
      </c>
      <c r="AE488">
        <v>0</v>
      </c>
      <c r="AF488">
        <v>0</v>
      </c>
      <c r="AG488">
        <v>0</v>
      </c>
      <c r="AH488">
        <v>0</v>
      </c>
      <c r="AI488">
        <v>0</v>
      </c>
      <c r="AJ488">
        <v>0</v>
      </c>
      <c r="AK488">
        <v>0</v>
      </c>
      <c r="AL488">
        <v>0</v>
      </c>
      <c r="AM488">
        <v>0</v>
      </c>
      <c r="AN488">
        <v>0</v>
      </c>
      <c r="AO488">
        <v>0</v>
      </c>
      <c r="AP488">
        <v>0</v>
      </c>
      <c r="AQ488"/>
      <c r="AR488">
        <v>0</v>
      </c>
      <c r="AS488">
        <v>4</v>
      </c>
    </row>
    <row r="489" spans="1:45" ht="18.75" x14ac:dyDescent="0.45">
      <c r="A489" s="248">
        <v>212196</v>
      </c>
      <c r="B489" s="249" t="s">
        <v>61</v>
      </c>
      <c r="C489" t="s">
        <v>205</v>
      </c>
      <c r="D489" t="s">
        <v>207</v>
      </c>
      <c r="E489" t="s">
        <v>207</v>
      </c>
      <c r="F489" t="s">
        <v>205</v>
      </c>
      <c r="G489" t="s">
        <v>205</v>
      </c>
      <c r="H489" t="s">
        <v>207</v>
      </c>
      <c r="I489" t="s">
        <v>207</v>
      </c>
      <c r="J489" t="s">
        <v>205</v>
      </c>
      <c r="K489" t="s">
        <v>207</v>
      </c>
      <c r="L489" t="s">
        <v>205</v>
      </c>
      <c r="M489" s="250" t="s">
        <v>205</v>
      </c>
      <c r="N489" t="s">
        <v>207</v>
      </c>
      <c r="O489" t="s">
        <v>207</v>
      </c>
      <c r="P489" t="s">
        <v>205</v>
      </c>
      <c r="Q489" t="s">
        <v>207</v>
      </c>
      <c r="R489" t="s">
        <v>207</v>
      </c>
      <c r="S489" t="s">
        <v>205</v>
      </c>
      <c r="T489" t="s">
        <v>207</v>
      </c>
      <c r="U489" t="s">
        <v>207</v>
      </c>
      <c r="V489" t="s">
        <v>207</v>
      </c>
      <c r="W489" t="s">
        <v>207</v>
      </c>
      <c r="X489" s="250" t="s">
        <v>207</v>
      </c>
      <c r="Y489" t="s">
        <v>205</v>
      </c>
      <c r="Z489" t="s">
        <v>207</v>
      </c>
      <c r="AA489" t="s">
        <v>205</v>
      </c>
      <c r="AB489" t="s">
        <v>207</v>
      </c>
      <c r="AC489" t="s">
        <v>207</v>
      </c>
      <c r="AD489" t="s">
        <v>205</v>
      </c>
      <c r="AE489" t="s">
        <v>205</v>
      </c>
      <c r="AF489" t="s">
        <v>205</v>
      </c>
      <c r="AG489" t="s">
        <v>205</v>
      </c>
      <c r="AH489" t="s">
        <v>205</v>
      </c>
      <c r="AI489" t="s">
        <v>205</v>
      </c>
      <c r="AJ489" t="s">
        <v>207</v>
      </c>
      <c r="AK489" t="s">
        <v>205</v>
      </c>
      <c r="AL489" t="s">
        <v>207</v>
      </c>
      <c r="AM489" t="s">
        <v>207</v>
      </c>
      <c r="AN489" t="s">
        <v>207</v>
      </c>
      <c r="AO489" t="s">
        <v>207</v>
      </c>
      <c r="AP489" t="s">
        <v>207</v>
      </c>
      <c r="AQ489"/>
      <c r="AR489">
        <v>0</v>
      </c>
      <c r="AS489">
        <v>3</v>
      </c>
    </row>
    <row r="490" spans="1:45" ht="33" x14ac:dyDescent="0.45">
      <c r="A490" s="248">
        <v>212199</v>
      </c>
      <c r="B490" s="249" t="s">
        <v>67</v>
      </c>
      <c r="C490" t="s">
        <v>205</v>
      </c>
      <c r="D490" t="s">
        <v>207</v>
      </c>
      <c r="E490" t="s">
        <v>205</v>
      </c>
      <c r="F490" t="s">
        <v>205</v>
      </c>
      <c r="G490" t="s">
        <v>205</v>
      </c>
      <c r="H490" t="s">
        <v>205</v>
      </c>
      <c r="I490" t="s">
        <v>207</v>
      </c>
      <c r="J490" t="s">
        <v>205</v>
      </c>
      <c r="K490" t="s">
        <v>207</v>
      </c>
      <c r="L490" t="s">
        <v>205</v>
      </c>
      <c r="M490" s="250" t="s">
        <v>205</v>
      </c>
      <c r="N490" t="s">
        <v>205</v>
      </c>
      <c r="O490" t="s">
        <v>207</v>
      </c>
      <c r="P490" t="s">
        <v>207</v>
      </c>
      <c r="Q490" t="s">
        <v>207</v>
      </c>
      <c r="R490" t="s">
        <v>207</v>
      </c>
      <c r="S490" t="s">
        <v>207</v>
      </c>
      <c r="T490" t="s">
        <v>207</v>
      </c>
      <c r="U490" t="s">
        <v>207</v>
      </c>
      <c r="V490" t="s">
        <v>207</v>
      </c>
      <c r="W490" t="s">
        <v>207</v>
      </c>
      <c r="X490" s="250" t="s">
        <v>205</v>
      </c>
      <c r="Y490" t="s">
        <v>205</v>
      </c>
      <c r="Z490" t="s">
        <v>205</v>
      </c>
      <c r="AA490" t="s">
        <v>205</v>
      </c>
      <c r="AB490" t="s">
        <v>205</v>
      </c>
      <c r="AC490" t="s">
        <v>205</v>
      </c>
      <c r="AD490" t="s">
        <v>205</v>
      </c>
      <c r="AE490" t="s">
        <v>207</v>
      </c>
      <c r="AF490" t="s">
        <v>207</v>
      </c>
      <c r="AG490" t="s">
        <v>206</v>
      </c>
      <c r="AH490" t="s">
        <v>206</v>
      </c>
      <c r="AI490" t="s">
        <v>206</v>
      </c>
      <c r="AJ490" t="s">
        <v>206</v>
      </c>
      <c r="AK490" t="s">
        <v>206</v>
      </c>
      <c r="AL490" t="s">
        <v>344</v>
      </c>
      <c r="AM490" t="s">
        <v>344</v>
      </c>
      <c r="AN490" t="s">
        <v>344</v>
      </c>
      <c r="AO490" t="s">
        <v>344</v>
      </c>
      <c r="AP490" t="s">
        <v>344</v>
      </c>
      <c r="AQ490"/>
      <c r="AR490">
        <v>0</v>
      </c>
      <c r="AS490">
        <v>6</v>
      </c>
    </row>
    <row r="491" spans="1:45" ht="18.75" hidden="1" x14ac:dyDescent="0.45">
      <c r="A491" s="248">
        <v>212204</v>
      </c>
      <c r="B491" s="249" t="s">
        <v>459</v>
      </c>
      <c r="C491" t="s">
        <v>205</v>
      </c>
      <c r="D491" t="s">
        <v>207</v>
      </c>
      <c r="E491" t="s">
        <v>205</v>
      </c>
      <c r="F491" t="s">
        <v>205</v>
      </c>
      <c r="G491" t="s">
        <v>205</v>
      </c>
      <c r="H491" t="s">
        <v>207</v>
      </c>
      <c r="I491" t="s">
        <v>205</v>
      </c>
      <c r="J491" t="s">
        <v>205</v>
      </c>
      <c r="K491" t="s">
        <v>205</v>
      </c>
      <c r="L491" t="s">
        <v>205</v>
      </c>
      <c r="M491" s="250" t="s">
        <v>207</v>
      </c>
      <c r="N491" t="s">
        <v>205</v>
      </c>
      <c r="O491" t="s">
        <v>205</v>
      </c>
      <c r="P491" t="s">
        <v>207</v>
      </c>
      <c r="Q491" t="s">
        <v>205</v>
      </c>
      <c r="R491" t="s">
        <v>205</v>
      </c>
      <c r="S491" t="s">
        <v>207</v>
      </c>
      <c r="T491" t="s">
        <v>205</v>
      </c>
      <c r="U491" t="s">
        <v>205</v>
      </c>
      <c r="V491" t="s">
        <v>205</v>
      </c>
      <c r="W491" t="s">
        <v>206</v>
      </c>
      <c r="X491" t="s">
        <v>206</v>
      </c>
      <c r="Y491" t="s">
        <v>206</v>
      </c>
      <c r="Z491" t="s">
        <v>206</v>
      </c>
      <c r="AA491" t="s">
        <v>206</v>
      </c>
      <c r="AB491" t="s">
        <v>344</v>
      </c>
      <c r="AC491" t="s">
        <v>344</v>
      </c>
      <c r="AD491" t="s">
        <v>344</v>
      </c>
      <c r="AE491" t="s">
        <v>344</v>
      </c>
      <c r="AF491" t="s">
        <v>344</v>
      </c>
      <c r="AG491" t="s">
        <v>344</v>
      </c>
      <c r="AH491" t="s">
        <v>344</v>
      </c>
      <c r="AI491" t="s">
        <v>344</v>
      </c>
      <c r="AJ491" t="s">
        <v>344</v>
      </c>
      <c r="AK491" t="s">
        <v>344</v>
      </c>
      <c r="AL491" t="s">
        <v>344</v>
      </c>
      <c r="AM491" t="s">
        <v>344</v>
      </c>
      <c r="AN491" t="s">
        <v>344</v>
      </c>
      <c r="AO491" t="s">
        <v>344</v>
      </c>
      <c r="AP491" t="s">
        <v>344</v>
      </c>
      <c r="AQ491"/>
      <c r="AR491">
        <v>0</v>
      </c>
      <c r="AS491">
        <v>6</v>
      </c>
    </row>
    <row r="492" spans="1:45" ht="15" x14ac:dyDescent="0.25">
      <c r="A492" s="258">
        <v>212207</v>
      </c>
      <c r="B492" s="259" t="s">
        <v>61</v>
      </c>
      <c r="C492" s="260" t="s">
        <v>205</v>
      </c>
      <c r="D492" s="260" t="s">
        <v>207</v>
      </c>
      <c r="E492" s="260" t="s">
        <v>207</v>
      </c>
      <c r="F492" s="260" t="s">
        <v>205</v>
      </c>
      <c r="G492" s="260" t="s">
        <v>205</v>
      </c>
      <c r="H492" s="260" t="s">
        <v>207</v>
      </c>
      <c r="I492" s="260" t="s">
        <v>207</v>
      </c>
      <c r="J492" s="260" t="s">
        <v>205</v>
      </c>
      <c r="K492" s="260" t="s">
        <v>205</v>
      </c>
      <c r="L492" s="260" t="s">
        <v>205</v>
      </c>
      <c r="M492" s="260" t="s">
        <v>207</v>
      </c>
      <c r="N492" s="260" t="s">
        <v>207</v>
      </c>
      <c r="O492" s="260" t="s">
        <v>207</v>
      </c>
      <c r="P492" s="260" t="s">
        <v>207</v>
      </c>
      <c r="Q492" s="260" t="s">
        <v>207</v>
      </c>
      <c r="R492" s="260" t="s">
        <v>207</v>
      </c>
      <c r="S492" s="260" t="s">
        <v>207</v>
      </c>
      <c r="T492" s="260" t="s">
        <v>207</v>
      </c>
      <c r="U492" s="260" t="s">
        <v>207</v>
      </c>
      <c r="V492" s="260" t="s">
        <v>207</v>
      </c>
      <c r="W492" s="260" t="s">
        <v>207</v>
      </c>
      <c r="X492" s="260" t="s">
        <v>207</v>
      </c>
      <c r="Y492" s="260" t="s">
        <v>207</v>
      </c>
      <c r="Z492" s="260" t="s">
        <v>207</v>
      </c>
      <c r="AA492" s="260" t="s">
        <v>205</v>
      </c>
      <c r="AB492" s="260" t="s">
        <v>207</v>
      </c>
      <c r="AC492" s="260" t="s">
        <v>207</v>
      </c>
      <c r="AD492" s="260" t="s">
        <v>207</v>
      </c>
      <c r="AE492" s="260" t="s">
        <v>205</v>
      </c>
      <c r="AF492" s="260" t="s">
        <v>207</v>
      </c>
      <c r="AG492" s="260" t="s">
        <v>206</v>
      </c>
      <c r="AH492" s="260" t="s">
        <v>206</v>
      </c>
      <c r="AI492" s="260" t="s">
        <v>206</v>
      </c>
      <c r="AJ492" s="260" t="s">
        <v>206</v>
      </c>
      <c r="AK492" s="260" t="s">
        <v>206</v>
      </c>
      <c r="AL492" s="260" t="s">
        <v>206</v>
      </c>
      <c r="AM492" s="260" t="s">
        <v>206</v>
      </c>
      <c r="AN492" s="260" t="s">
        <v>206</v>
      </c>
      <c r="AO492" s="260" t="s">
        <v>206</v>
      </c>
      <c r="AP492" s="260" t="s">
        <v>206</v>
      </c>
      <c r="AQ492" s="260"/>
      <c r="AR492" t="e">
        <v>#N/A</v>
      </c>
      <c r="AS492">
        <v>1</v>
      </c>
    </row>
    <row r="493" spans="1:45" ht="33" x14ac:dyDescent="0.45">
      <c r="A493" s="252">
        <v>212210</v>
      </c>
      <c r="B493" s="249" t="s">
        <v>67</v>
      </c>
      <c r="C493" t="s">
        <v>205</v>
      </c>
      <c r="D493" t="s">
        <v>207</v>
      </c>
      <c r="E493" t="s">
        <v>207</v>
      </c>
      <c r="F493" t="s">
        <v>205</v>
      </c>
      <c r="G493" t="s">
        <v>205</v>
      </c>
      <c r="H493" t="s">
        <v>207</v>
      </c>
      <c r="I493" t="s">
        <v>205</v>
      </c>
      <c r="J493" t="s">
        <v>205</v>
      </c>
      <c r="K493" t="s">
        <v>207</v>
      </c>
      <c r="L493" t="s">
        <v>207</v>
      </c>
      <c r="M493" s="250" t="s">
        <v>205</v>
      </c>
      <c r="N493" t="s">
        <v>207</v>
      </c>
      <c r="O493" t="s">
        <v>207</v>
      </c>
      <c r="P493" t="s">
        <v>205</v>
      </c>
      <c r="Q493" t="s">
        <v>205</v>
      </c>
      <c r="R493" t="s">
        <v>207</v>
      </c>
      <c r="S493" t="s">
        <v>207</v>
      </c>
      <c r="T493" t="s">
        <v>207</v>
      </c>
      <c r="U493" t="s">
        <v>207</v>
      </c>
      <c r="V493" t="s">
        <v>205</v>
      </c>
      <c r="W493" t="s">
        <v>205</v>
      </c>
      <c r="X493" s="250" t="s">
        <v>207</v>
      </c>
      <c r="Y493" t="s">
        <v>205</v>
      </c>
      <c r="Z493" t="s">
        <v>207</v>
      </c>
      <c r="AA493" t="s">
        <v>207</v>
      </c>
      <c r="AB493" t="s">
        <v>207</v>
      </c>
      <c r="AC493" t="s">
        <v>205</v>
      </c>
      <c r="AD493" t="s">
        <v>206</v>
      </c>
      <c r="AE493" t="s">
        <v>206</v>
      </c>
      <c r="AF493" t="s">
        <v>207</v>
      </c>
      <c r="AG493" t="s">
        <v>206</v>
      </c>
      <c r="AH493" t="s">
        <v>206</v>
      </c>
      <c r="AI493" t="s">
        <v>206</v>
      </c>
      <c r="AJ493" t="s">
        <v>206</v>
      </c>
      <c r="AK493" t="s">
        <v>206</v>
      </c>
      <c r="AL493" t="s">
        <v>344</v>
      </c>
      <c r="AM493" t="s">
        <v>344</v>
      </c>
      <c r="AN493" t="s">
        <v>344</v>
      </c>
      <c r="AO493" t="s">
        <v>344</v>
      </c>
      <c r="AP493" t="s">
        <v>344</v>
      </c>
      <c r="AQ493"/>
      <c r="AR493">
        <v>0</v>
      </c>
      <c r="AS493">
        <v>6</v>
      </c>
    </row>
    <row r="494" spans="1:45" ht="18.75" x14ac:dyDescent="0.45">
      <c r="A494" s="248">
        <v>212215</v>
      </c>
      <c r="B494" s="249" t="s">
        <v>61</v>
      </c>
      <c r="C494" t="s">
        <v>207</v>
      </c>
      <c r="D494" t="s">
        <v>205</v>
      </c>
      <c r="E494" t="s">
        <v>205</v>
      </c>
      <c r="F494" t="s">
        <v>207</v>
      </c>
      <c r="G494" t="s">
        <v>205</v>
      </c>
      <c r="H494" t="s">
        <v>205</v>
      </c>
      <c r="I494" t="s">
        <v>205</v>
      </c>
      <c r="J494" t="s">
        <v>205</v>
      </c>
      <c r="K494" t="s">
        <v>205</v>
      </c>
      <c r="L494" t="s">
        <v>207</v>
      </c>
      <c r="M494" s="250" t="s">
        <v>205</v>
      </c>
      <c r="N494" t="s">
        <v>207</v>
      </c>
      <c r="O494" t="s">
        <v>207</v>
      </c>
      <c r="P494" t="s">
        <v>205</v>
      </c>
      <c r="Q494" t="s">
        <v>207</v>
      </c>
      <c r="R494" t="s">
        <v>205</v>
      </c>
      <c r="S494" t="s">
        <v>207</v>
      </c>
      <c r="T494" t="s">
        <v>207</v>
      </c>
      <c r="U494" t="s">
        <v>207</v>
      </c>
      <c r="V494" t="s">
        <v>207</v>
      </c>
      <c r="W494" t="s">
        <v>205</v>
      </c>
      <c r="X494" s="250" t="s">
        <v>207</v>
      </c>
      <c r="Y494" t="s">
        <v>205</v>
      </c>
      <c r="Z494" t="s">
        <v>205</v>
      </c>
      <c r="AA494" t="s">
        <v>205</v>
      </c>
      <c r="AB494" t="s">
        <v>205</v>
      </c>
      <c r="AC494" t="s">
        <v>207</v>
      </c>
      <c r="AD494" t="s">
        <v>205</v>
      </c>
      <c r="AE494" t="s">
        <v>205</v>
      </c>
      <c r="AF494" t="s">
        <v>205</v>
      </c>
      <c r="AG494" t="s">
        <v>206</v>
      </c>
      <c r="AH494" t="s">
        <v>205</v>
      </c>
      <c r="AI494" t="s">
        <v>207</v>
      </c>
      <c r="AJ494" t="s">
        <v>205</v>
      </c>
      <c r="AK494" t="s">
        <v>207</v>
      </c>
      <c r="AL494" t="s">
        <v>207</v>
      </c>
      <c r="AM494" t="s">
        <v>207</v>
      </c>
      <c r="AN494" t="s">
        <v>207</v>
      </c>
      <c r="AO494" t="s">
        <v>207</v>
      </c>
      <c r="AP494" t="s">
        <v>207</v>
      </c>
      <c r="AQ494"/>
      <c r="AR494">
        <v>0</v>
      </c>
      <c r="AS494">
        <v>2</v>
      </c>
    </row>
    <row r="495" spans="1:45" ht="18.75" hidden="1" x14ac:dyDescent="0.45">
      <c r="A495" s="248">
        <v>212219</v>
      </c>
      <c r="B495" s="249" t="s">
        <v>458</v>
      </c>
      <c r="C495" t="s">
        <v>849</v>
      </c>
      <c r="D495" t="s">
        <v>849</v>
      </c>
      <c r="E495" t="s">
        <v>849</v>
      </c>
      <c r="F495" t="s">
        <v>849</v>
      </c>
      <c r="G495" t="s">
        <v>849</v>
      </c>
      <c r="H495" t="s">
        <v>849</v>
      </c>
      <c r="I495" t="s">
        <v>849</v>
      </c>
      <c r="J495" t="s">
        <v>849</v>
      </c>
      <c r="K495" t="s">
        <v>849</v>
      </c>
      <c r="L495" t="s">
        <v>849</v>
      </c>
      <c r="M495" s="250" t="s">
        <v>849</v>
      </c>
      <c r="N495" t="s">
        <v>849</v>
      </c>
      <c r="O495" t="s">
        <v>849</v>
      </c>
      <c r="P495" t="s">
        <v>849</v>
      </c>
      <c r="Q495" t="s">
        <v>849</v>
      </c>
      <c r="R495" t="s">
        <v>849</v>
      </c>
      <c r="S495" t="s">
        <v>849</v>
      </c>
      <c r="T495" t="s">
        <v>849</v>
      </c>
      <c r="U495" t="s">
        <v>849</v>
      </c>
      <c r="V495" t="s">
        <v>849</v>
      </c>
      <c r="W495" t="s">
        <v>344</v>
      </c>
      <c r="X495" s="250" t="s">
        <v>344</v>
      </c>
      <c r="Y495" t="s">
        <v>344</v>
      </c>
      <c r="Z495" t="s">
        <v>344</v>
      </c>
      <c r="AA495" t="s">
        <v>344</v>
      </c>
      <c r="AB495" t="s">
        <v>344</v>
      </c>
      <c r="AC495" t="s">
        <v>344</v>
      </c>
      <c r="AD495" t="s">
        <v>344</v>
      </c>
      <c r="AE495" t="s">
        <v>344</v>
      </c>
      <c r="AF495" t="s">
        <v>344</v>
      </c>
      <c r="AG495" t="s">
        <v>344</v>
      </c>
      <c r="AH495" t="s">
        <v>344</v>
      </c>
      <c r="AI495" t="s">
        <v>344</v>
      </c>
      <c r="AJ495" t="s">
        <v>344</v>
      </c>
      <c r="AK495" t="s">
        <v>344</v>
      </c>
      <c r="AL495" t="s">
        <v>344</v>
      </c>
      <c r="AM495" t="s">
        <v>344</v>
      </c>
      <c r="AN495" t="s">
        <v>344</v>
      </c>
      <c r="AO495" t="s">
        <v>344</v>
      </c>
      <c r="AP495" t="s">
        <v>344</v>
      </c>
      <c r="AQ495"/>
      <c r="AR495" t="s">
        <v>1830</v>
      </c>
      <c r="AS495" t="s">
        <v>2181</v>
      </c>
    </row>
    <row r="496" spans="1:45" ht="18.75" x14ac:dyDescent="0.45">
      <c r="A496" s="248">
        <v>212222</v>
      </c>
      <c r="B496" s="249" t="s">
        <v>61</v>
      </c>
      <c r="C496" t="s">
        <v>207</v>
      </c>
      <c r="D496" t="s">
        <v>207</v>
      </c>
      <c r="E496" t="s">
        <v>207</v>
      </c>
      <c r="F496" t="s">
        <v>205</v>
      </c>
      <c r="G496" t="s">
        <v>207</v>
      </c>
      <c r="H496" t="s">
        <v>205</v>
      </c>
      <c r="I496" t="s">
        <v>207</v>
      </c>
      <c r="J496" t="s">
        <v>205</v>
      </c>
      <c r="K496" t="s">
        <v>207</v>
      </c>
      <c r="L496" t="s">
        <v>207</v>
      </c>
      <c r="M496" s="250" t="s">
        <v>207</v>
      </c>
      <c r="N496" t="s">
        <v>207</v>
      </c>
      <c r="O496" t="s">
        <v>207</v>
      </c>
      <c r="P496" t="s">
        <v>205</v>
      </c>
      <c r="Q496" t="s">
        <v>207</v>
      </c>
      <c r="R496" t="s">
        <v>205</v>
      </c>
      <c r="S496" t="s">
        <v>207</v>
      </c>
      <c r="T496" t="s">
        <v>207</v>
      </c>
      <c r="U496" t="s">
        <v>207</v>
      </c>
      <c r="V496" t="s">
        <v>205</v>
      </c>
      <c r="W496" t="s">
        <v>207</v>
      </c>
      <c r="X496" s="250" t="s">
        <v>207</v>
      </c>
      <c r="Y496" t="s">
        <v>205</v>
      </c>
      <c r="Z496" t="s">
        <v>205</v>
      </c>
      <c r="AA496" t="s">
        <v>205</v>
      </c>
      <c r="AB496" t="s">
        <v>205</v>
      </c>
      <c r="AC496" t="s">
        <v>207</v>
      </c>
      <c r="AD496" t="s">
        <v>205</v>
      </c>
      <c r="AE496" t="s">
        <v>205</v>
      </c>
      <c r="AF496" t="s">
        <v>205</v>
      </c>
      <c r="AG496" t="s">
        <v>207</v>
      </c>
      <c r="AH496" t="s">
        <v>207</v>
      </c>
      <c r="AI496" t="s">
        <v>207</v>
      </c>
      <c r="AJ496" t="s">
        <v>207</v>
      </c>
      <c r="AK496" t="s">
        <v>207</v>
      </c>
      <c r="AL496" t="s">
        <v>207</v>
      </c>
      <c r="AM496" t="s">
        <v>205</v>
      </c>
      <c r="AN496" t="s">
        <v>207</v>
      </c>
      <c r="AO496" t="s">
        <v>207</v>
      </c>
      <c r="AP496" t="s">
        <v>205</v>
      </c>
      <c r="AQ496"/>
      <c r="AR496">
        <v>0</v>
      </c>
      <c r="AS496">
        <v>3</v>
      </c>
    </row>
    <row r="497" spans="1:45" ht="18.75" hidden="1" x14ac:dyDescent="0.45">
      <c r="A497" s="252">
        <v>212227</v>
      </c>
      <c r="B497" s="249" t="s">
        <v>609</v>
      </c>
      <c r="C497" t="s">
        <v>849</v>
      </c>
      <c r="D497" t="s">
        <v>849</v>
      </c>
      <c r="E497" t="s">
        <v>849</v>
      </c>
      <c r="F497" t="s">
        <v>849</v>
      </c>
      <c r="G497" t="s">
        <v>849</v>
      </c>
      <c r="H497" t="s">
        <v>849</v>
      </c>
      <c r="I497" t="s">
        <v>849</v>
      </c>
      <c r="J497" t="s">
        <v>849</v>
      </c>
      <c r="K497" t="s">
        <v>849</v>
      </c>
      <c r="L497" t="s">
        <v>849</v>
      </c>
      <c r="M497" s="250" t="s">
        <v>849</v>
      </c>
      <c r="N497" t="s">
        <v>849</v>
      </c>
      <c r="O497" t="s">
        <v>849</v>
      </c>
      <c r="P497" t="s">
        <v>849</v>
      </c>
      <c r="Q497" t="s">
        <v>849</v>
      </c>
      <c r="R497" t="s">
        <v>849</v>
      </c>
      <c r="S497" t="s">
        <v>849</v>
      </c>
      <c r="T497" t="s">
        <v>849</v>
      </c>
      <c r="U497" t="s">
        <v>849</v>
      </c>
      <c r="V497" t="s">
        <v>849</v>
      </c>
      <c r="W497" t="s">
        <v>344</v>
      </c>
      <c r="X497" s="250" t="s">
        <v>344</v>
      </c>
      <c r="Y497" t="s">
        <v>344</v>
      </c>
      <c r="Z497" t="s">
        <v>344</v>
      </c>
      <c r="AA497" t="s">
        <v>344</v>
      </c>
      <c r="AB497" t="s">
        <v>344</v>
      </c>
      <c r="AC497" t="s">
        <v>344</v>
      </c>
      <c r="AD497" t="s">
        <v>344</v>
      </c>
      <c r="AE497" t="s">
        <v>344</v>
      </c>
      <c r="AF497" t="s">
        <v>344</v>
      </c>
      <c r="AG497" t="s">
        <v>344</v>
      </c>
      <c r="AH497" t="s">
        <v>344</v>
      </c>
      <c r="AI497" t="s">
        <v>344</v>
      </c>
      <c r="AJ497" t="s">
        <v>344</v>
      </c>
      <c r="AK497" t="s">
        <v>344</v>
      </c>
      <c r="AL497" t="s">
        <v>344</v>
      </c>
      <c r="AM497" t="s">
        <v>344</v>
      </c>
      <c r="AN497" t="s">
        <v>344</v>
      </c>
      <c r="AO497" t="s">
        <v>344</v>
      </c>
      <c r="AP497" t="s">
        <v>344</v>
      </c>
      <c r="AQ497"/>
      <c r="AR497" t="s">
        <v>2166</v>
      </c>
      <c r="AS497" t="s">
        <v>2166</v>
      </c>
    </row>
    <row r="498" spans="1:45" ht="15" hidden="1" x14ac:dyDescent="0.25">
      <c r="A498" s="258">
        <v>212228</v>
      </c>
      <c r="B498" s="259" t="s">
        <v>458</v>
      </c>
      <c r="C498" s="260" t="s">
        <v>849</v>
      </c>
      <c r="D498" s="260" t="s">
        <v>849</v>
      </c>
      <c r="E498" s="260" t="s">
        <v>849</v>
      </c>
      <c r="F498" s="260" t="s">
        <v>849</v>
      </c>
      <c r="G498" s="260" t="s">
        <v>849</v>
      </c>
      <c r="H498" s="260" t="s">
        <v>849</v>
      </c>
      <c r="I498" s="260" t="s">
        <v>849</v>
      </c>
      <c r="J498" s="260" t="s">
        <v>849</v>
      </c>
      <c r="K498" s="260" t="s">
        <v>849</v>
      </c>
      <c r="L498" s="260" t="s">
        <v>849</v>
      </c>
      <c r="M498" s="260" t="s">
        <v>849</v>
      </c>
      <c r="N498" s="260" t="s">
        <v>849</v>
      </c>
      <c r="O498" s="260" t="s">
        <v>849</v>
      </c>
      <c r="P498" s="260" t="s">
        <v>849</v>
      </c>
      <c r="Q498" s="260" t="s">
        <v>849</v>
      </c>
      <c r="R498" s="260" t="s">
        <v>849</v>
      </c>
      <c r="S498" s="260" t="s">
        <v>849</v>
      </c>
      <c r="T498" s="260" t="s">
        <v>849</v>
      </c>
      <c r="U498" s="260" t="s">
        <v>849</v>
      </c>
      <c r="V498" s="260" t="s">
        <v>849</v>
      </c>
      <c r="W498" s="260" t="s">
        <v>344</v>
      </c>
      <c r="X498" s="260" t="s">
        <v>344</v>
      </c>
      <c r="Y498" s="260" t="s">
        <v>344</v>
      </c>
      <c r="Z498" s="260" t="s">
        <v>344</v>
      </c>
      <c r="AA498" s="260" t="s">
        <v>344</v>
      </c>
      <c r="AB498" s="260" t="s">
        <v>344</v>
      </c>
      <c r="AC498" s="260" t="s">
        <v>344</v>
      </c>
      <c r="AD498" s="260" t="s">
        <v>344</v>
      </c>
      <c r="AE498" s="260" t="s">
        <v>344</v>
      </c>
      <c r="AF498" s="260" t="s">
        <v>344</v>
      </c>
      <c r="AG498" s="260" t="s">
        <v>344</v>
      </c>
      <c r="AH498" s="260" t="s">
        <v>344</v>
      </c>
      <c r="AI498" s="260" t="s">
        <v>344</v>
      </c>
      <c r="AJ498" s="260" t="s">
        <v>344</v>
      </c>
      <c r="AK498" s="260" t="s">
        <v>344</v>
      </c>
      <c r="AL498" s="260" t="s">
        <v>344</v>
      </c>
      <c r="AM498" s="260" t="s">
        <v>344</v>
      </c>
      <c r="AN498" s="260" t="s">
        <v>344</v>
      </c>
      <c r="AO498" s="260" t="s">
        <v>344</v>
      </c>
      <c r="AP498" s="260" t="s">
        <v>344</v>
      </c>
      <c r="AQ498" s="260"/>
      <c r="AR498"/>
      <c r="AS498" t="s">
        <v>2181</v>
      </c>
    </row>
    <row r="499" spans="1:45" ht="15" hidden="1" x14ac:dyDescent="0.25">
      <c r="A499" s="257">
        <v>212229</v>
      </c>
      <c r="B499" s="249" t="s">
        <v>458</v>
      </c>
      <c r="C499" t="s">
        <v>849</v>
      </c>
      <c r="D499" t="s">
        <v>849</v>
      </c>
      <c r="E499" t="s">
        <v>849</v>
      </c>
      <c r="F499" t="s">
        <v>849</v>
      </c>
      <c r="G499" t="s">
        <v>849</v>
      </c>
      <c r="H499" t="s">
        <v>849</v>
      </c>
      <c r="I499" t="s">
        <v>849</v>
      </c>
      <c r="J499" t="s">
        <v>849</v>
      </c>
      <c r="K499" t="s">
        <v>849</v>
      </c>
      <c r="L499" t="s">
        <v>849</v>
      </c>
      <c r="M499" s="250" t="s">
        <v>849</v>
      </c>
      <c r="N499" t="s">
        <v>849</v>
      </c>
      <c r="O499" t="s">
        <v>849</v>
      </c>
      <c r="P499" t="s">
        <v>849</v>
      </c>
      <c r="Q499" t="s">
        <v>849</v>
      </c>
      <c r="R499" t="s">
        <v>849</v>
      </c>
      <c r="S499" t="s">
        <v>849</v>
      </c>
      <c r="T499" t="s">
        <v>849</v>
      </c>
      <c r="U499" t="s">
        <v>849</v>
      </c>
      <c r="V499" t="s">
        <v>849</v>
      </c>
      <c r="W499" t="s">
        <v>344</v>
      </c>
      <c r="X499" s="250" t="s">
        <v>344</v>
      </c>
      <c r="Y499" t="s">
        <v>344</v>
      </c>
      <c r="Z499" t="s">
        <v>344</v>
      </c>
      <c r="AA499" t="s">
        <v>344</v>
      </c>
      <c r="AB499" t="s">
        <v>344</v>
      </c>
      <c r="AC499" t="s">
        <v>344</v>
      </c>
      <c r="AD499" t="s">
        <v>344</v>
      </c>
      <c r="AE499" t="s">
        <v>344</v>
      </c>
      <c r="AF499" t="s">
        <v>344</v>
      </c>
      <c r="AG499" t="s">
        <v>344</v>
      </c>
      <c r="AH499" t="s">
        <v>344</v>
      </c>
      <c r="AI499" t="s">
        <v>344</v>
      </c>
      <c r="AJ499" t="s">
        <v>344</v>
      </c>
      <c r="AK499" t="s">
        <v>344</v>
      </c>
      <c r="AL499" t="s">
        <v>344</v>
      </c>
      <c r="AM499" t="s">
        <v>344</v>
      </c>
      <c r="AN499" t="s">
        <v>344</v>
      </c>
      <c r="AO499" t="s">
        <v>344</v>
      </c>
      <c r="AP499" t="s">
        <v>344</v>
      </c>
      <c r="AQ499"/>
      <c r="AR499" t="s">
        <v>2165</v>
      </c>
      <c r="AS499" t="s">
        <v>2165</v>
      </c>
    </row>
    <row r="500" spans="1:45" ht="18.75" hidden="1" x14ac:dyDescent="0.45">
      <c r="A500" s="248">
        <v>212231</v>
      </c>
      <c r="B500" s="249" t="s">
        <v>609</v>
      </c>
      <c r="C500" t="s">
        <v>849</v>
      </c>
      <c r="D500" t="s">
        <v>849</v>
      </c>
      <c r="E500" t="s">
        <v>849</v>
      </c>
      <c r="F500" t="s">
        <v>849</v>
      </c>
      <c r="G500" t="s">
        <v>849</v>
      </c>
      <c r="H500" t="s">
        <v>849</v>
      </c>
      <c r="I500" t="s">
        <v>849</v>
      </c>
      <c r="J500" t="s">
        <v>849</v>
      </c>
      <c r="K500" t="s">
        <v>849</v>
      </c>
      <c r="L500" t="s">
        <v>849</v>
      </c>
      <c r="M500" s="250" t="s">
        <v>849</v>
      </c>
      <c r="N500" t="s">
        <v>849</v>
      </c>
      <c r="O500" t="s">
        <v>849</v>
      </c>
      <c r="P500" t="s">
        <v>849</v>
      </c>
      <c r="Q500" t="s">
        <v>849</v>
      </c>
      <c r="R500" t="s">
        <v>849</v>
      </c>
      <c r="S500" t="s">
        <v>849</v>
      </c>
      <c r="T500" t="s">
        <v>849</v>
      </c>
      <c r="U500" t="s">
        <v>849</v>
      </c>
      <c r="V500" t="s">
        <v>849</v>
      </c>
      <c r="W500" t="s">
        <v>344</v>
      </c>
      <c r="X500" s="250" t="s">
        <v>344</v>
      </c>
      <c r="Y500" t="s">
        <v>344</v>
      </c>
      <c r="Z500" t="s">
        <v>344</v>
      </c>
      <c r="AA500" t="s">
        <v>344</v>
      </c>
      <c r="AB500" t="s">
        <v>344</v>
      </c>
      <c r="AC500" t="s">
        <v>344</v>
      </c>
      <c r="AD500" t="s">
        <v>344</v>
      </c>
      <c r="AE500" t="s">
        <v>344</v>
      </c>
      <c r="AF500" t="s">
        <v>344</v>
      </c>
      <c r="AG500" t="s">
        <v>344</v>
      </c>
      <c r="AH500" t="s">
        <v>344</v>
      </c>
      <c r="AI500" t="s">
        <v>344</v>
      </c>
      <c r="AJ500" t="s">
        <v>344</v>
      </c>
      <c r="AK500" t="s">
        <v>344</v>
      </c>
      <c r="AL500" t="s">
        <v>344</v>
      </c>
      <c r="AM500" t="s">
        <v>344</v>
      </c>
      <c r="AN500" t="s">
        <v>344</v>
      </c>
      <c r="AO500" t="s">
        <v>344</v>
      </c>
      <c r="AP500" t="s">
        <v>344</v>
      </c>
      <c r="AQ500"/>
      <c r="AR500" t="s">
        <v>2166</v>
      </c>
      <c r="AS500" t="s">
        <v>2166</v>
      </c>
    </row>
    <row r="501" spans="1:45" ht="15" hidden="1" x14ac:dyDescent="0.25">
      <c r="A501" s="258">
        <v>212237</v>
      </c>
      <c r="B501" s="259" t="s">
        <v>456</v>
      </c>
      <c r="C501" s="260" t="s">
        <v>205</v>
      </c>
      <c r="D501" s="260" t="s">
        <v>207</v>
      </c>
      <c r="E501" s="260" t="s">
        <v>205</v>
      </c>
      <c r="F501" s="260" t="s">
        <v>205</v>
      </c>
      <c r="G501" s="260" t="s">
        <v>205</v>
      </c>
      <c r="H501" s="260" t="s">
        <v>205</v>
      </c>
      <c r="I501" s="260" t="s">
        <v>207</v>
      </c>
      <c r="J501" s="260" t="s">
        <v>205</v>
      </c>
      <c r="K501" s="260" t="s">
        <v>207</v>
      </c>
      <c r="L501" s="260" t="s">
        <v>205</v>
      </c>
      <c r="M501" s="260" t="s">
        <v>207</v>
      </c>
      <c r="N501" s="260" t="s">
        <v>207</v>
      </c>
      <c r="O501" s="260" t="s">
        <v>207</v>
      </c>
      <c r="P501" s="260" t="s">
        <v>205</v>
      </c>
      <c r="Q501" s="260" t="s">
        <v>207</v>
      </c>
      <c r="R501" s="260" t="s">
        <v>207</v>
      </c>
      <c r="S501" s="260" t="s">
        <v>207</v>
      </c>
      <c r="T501" s="260" t="s">
        <v>207</v>
      </c>
      <c r="U501" s="260" t="s">
        <v>207</v>
      </c>
      <c r="V501" s="260" t="s">
        <v>207</v>
      </c>
      <c r="W501" s="260" t="s">
        <v>207</v>
      </c>
      <c r="X501" s="260" t="s">
        <v>205</v>
      </c>
      <c r="Y501" s="260" t="s">
        <v>206</v>
      </c>
      <c r="Z501" s="260" t="s">
        <v>207</v>
      </c>
      <c r="AA501" s="260" t="s">
        <v>205</v>
      </c>
      <c r="AB501" s="260" t="s">
        <v>207</v>
      </c>
      <c r="AC501" s="260" t="s">
        <v>206</v>
      </c>
      <c r="AD501" s="260" t="s">
        <v>207</v>
      </c>
      <c r="AE501" s="260" t="s">
        <v>206</v>
      </c>
      <c r="AF501" s="260" t="s">
        <v>206</v>
      </c>
      <c r="AG501" s="260" t="s">
        <v>344</v>
      </c>
      <c r="AH501" s="260" t="s">
        <v>344</v>
      </c>
      <c r="AI501" s="260" t="s">
        <v>344</v>
      </c>
      <c r="AJ501" s="260" t="s">
        <v>344</v>
      </c>
      <c r="AK501" s="260" t="s">
        <v>344</v>
      </c>
      <c r="AL501" s="260" t="s">
        <v>344</v>
      </c>
      <c r="AM501" s="260" t="s">
        <v>344</v>
      </c>
      <c r="AN501" s="260" t="s">
        <v>344</v>
      </c>
      <c r="AO501" s="260" t="s">
        <v>344</v>
      </c>
      <c r="AP501" s="260" t="s">
        <v>344</v>
      </c>
      <c r="AQ501" s="260"/>
      <c r="AR501"/>
      <c r="AS501">
        <v>2</v>
      </c>
    </row>
    <row r="502" spans="1:45" ht="18.75" hidden="1" x14ac:dyDescent="0.45">
      <c r="A502" s="248">
        <v>212238</v>
      </c>
      <c r="B502" s="249" t="s">
        <v>456</v>
      </c>
      <c r="C502" t="s">
        <v>205</v>
      </c>
      <c r="D502" t="s">
        <v>207</v>
      </c>
      <c r="E502" t="s">
        <v>205</v>
      </c>
      <c r="F502" t="s">
        <v>205</v>
      </c>
      <c r="G502" t="s">
        <v>205</v>
      </c>
      <c r="H502" t="s">
        <v>205</v>
      </c>
      <c r="I502" t="s">
        <v>205</v>
      </c>
      <c r="J502" t="s">
        <v>207</v>
      </c>
      <c r="K502" t="s">
        <v>207</v>
      </c>
      <c r="L502" t="s">
        <v>205</v>
      </c>
      <c r="M502" s="250" t="s">
        <v>205</v>
      </c>
      <c r="N502" t="s">
        <v>205</v>
      </c>
      <c r="O502" t="s">
        <v>207</v>
      </c>
      <c r="P502" t="s">
        <v>207</v>
      </c>
      <c r="Q502" t="s">
        <v>205</v>
      </c>
      <c r="R502" t="s">
        <v>207</v>
      </c>
      <c r="S502" t="s">
        <v>205</v>
      </c>
      <c r="T502" t="s">
        <v>207</v>
      </c>
      <c r="U502" t="s">
        <v>207</v>
      </c>
      <c r="V502" t="s">
        <v>205</v>
      </c>
      <c r="W502" t="s">
        <v>205</v>
      </c>
      <c r="X502" s="250" t="s">
        <v>205</v>
      </c>
      <c r="Y502" t="s">
        <v>205</v>
      </c>
      <c r="Z502" t="s">
        <v>205</v>
      </c>
      <c r="AA502" t="s">
        <v>205</v>
      </c>
      <c r="AB502" t="s">
        <v>205</v>
      </c>
      <c r="AC502" t="s">
        <v>205</v>
      </c>
      <c r="AD502" t="s">
        <v>205</v>
      </c>
      <c r="AE502" t="s">
        <v>206</v>
      </c>
      <c r="AF502" t="s">
        <v>206</v>
      </c>
      <c r="AG502" t="s">
        <v>344</v>
      </c>
      <c r="AH502" t="s">
        <v>344</v>
      </c>
      <c r="AI502" t="s">
        <v>344</v>
      </c>
      <c r="AJ502" t="s">
        <v>344</v>
      </c>
      <c r="AK502" t="s">
        <v>344</v>
      </c>
      <c r="AL502" t="s">
        <v>344</v>
      </c>
      <c r="AM502" t="s">
        <v>344</v>
      </c>
      <c r="AN502" t="s">
        <v>344</v>
      </c>
      <c r="AO502" t="s">
        <v>344</v>
      </c>
      <c r="AP502" t="s">
        <v>344</v>
      </c>
      <c r="AQ502"/>
      <c r="AR502">
        <v>0</v>
      </c>
      <c r="AS502">
        <v>1</v>
      </c>
    </row>
    <row r="503" spans="1:45" ht="30" x14ac:dyDescent="0.25">
      <c r="A503" s="258">
        <v>212245</v>
      </c>
      <c r="B503" s="249" t="s">
        <v>67</v>
      </c>
      <c r="C503" s="260" t="s">
        <v>205</v>
      </c>
      <c r="D503" s="260" t="s">
        <v>207</v>
      </c>
      <c r="E503" s="260" t="s">
        <v>205</v>
      </c>
      <c r="F503" s="260" t="s">
        <v>205</v>
      </c>
      <c r="G503" s="260" t="s">
        <v>205</v>
      </c>
      <c r="H503" s="260" t="s">
        <v>205</v>
      </c>
      <c r="I503" s="260" t="s">
        <v>207</v>
      </c>
      <c r="J503" s="260" t="s">
        <v>205</v>
      </c>
      <c r="K503" s="260" t="s">
        <v>207</v>
      </c>
      <c r="L503" s="260" t="s">
        <v>205</v>
      </c>
      <c r="M503" s="260" t="s">
        <v>207</v>
      </c>
      <c r="N503" s="260" t="s">
        <v>207</v>
      </c>
      <c r="O503" s="260" t="s">
        <v>207</v>
      </c>
      <c r="P503" s="260" t="s">
        <v>205</v>
      </c>
      <c r="Q503" s="260" t="s">
        <v>205</v>
      </c>
      <c r="R503" s="260" t="s">
        <v>205</v>
      </c>
      <c r="S503" s="260" t="s">
        <v>205</v>
      </c>
      <c r="T503" s="260" t="s">
        <v>207</v>
      </c>
      <c r="U503" s="260" t="s">
        <v>207</v>
      </c>
      <c r="V503" s="260" t="s">
        <v>207</v>
      </c>
      <c r="W503" s="260" t="s">
        <v>207</v>
      </c>
      <c r="X503" s="260" t="s">
        <v>207</v>
      </c>
      <c r="Y503" s="260" t="s">
        <v>205</v>
      </c>
      <c r="Z503" s="260" t="s">
        <v>207</v>
      </c>
      <c r="AA503" s="260" t="s">
        <v>205</v>
      </c>
      <c r="AB503" s="260" t="s">
        <v>207</v>
      </c>
      <c r="AC503" s="260" t="s">
        <v>207</v>
      </c>
      <c r="AD503" s="260" t="s">
        <v>207</v>
      </c>
      <c r="AE503" s="260" t="s">
        <v>205</v>
      </c>
      <c r="AF503" s="260" t="s">
        <v>205</v>
      </c>
      <c r="AG503" s="260" t="s">
        <v>206</v>
      </c>
      <c r="AH503" s="260" t="s">
        <v>206</v>
      </c>
      <c r="AI503" s="260" t="s">
        <v>206</v>
      </c>
      <c r="AJ503" s="260" t="s">
        <v>206</v>
      </c>
      <c r="AK503" s="260" t="s">
        <v>206</v>
      </c>
      <c r="AL503" s="260" t="s">
        <v>344</v>
      </c>
      <c r="AM503" s="260" t="s">
        <v>344</v>
      </c>
      <c r="AN503" s="260" t="s">
        <v>344</v>
      </c>
      <c r="AO503" s="260" t="s">
        <v>344</v>
      </c>
      <c r="AP503" s="260" t="s">
        <v>344</v>
      </c>
      <c r="AQ503" s="260"/>
      <c r="AR503"/>
      <c r="AS503">
        <v>5</v>
      </c>
    </row>
    <row r="504" spans="1:45" ht="18.75" hidden="1" x14ac:dyDescent="0.45">
      <c r="A504" s="248">
        <v>212261</v>
      </c>
      <c r="B504" s="249" t="s">
        <v>458</v>
      </c>
      <c r="C504" t="s">
        <v>849</v>
      </c>
      <c r="D504" t="s">
        <v>849</v>
      </c>
      <c r="E504" t="s">
        <v>849</v>
      </c>
      <c r="F504" t="s">
        <v>849</v>
      </c>
      <c r="G504" t="s">
        <v>849</v>
      </c>
      <c r="H504" t="s">
        <v>849</v>
      </c>
      <c r="I504" t="s">
        <v>849</v>
      </c>
      <c r="J504" t="s">
        <v>849</v>
      </c>
      <c r="K504" t="s">
        <v>849</v>
      </c>
      <c r="L504" t="s">
        <v>849</v>
      </c>
      <c r="M504" s="250" t="s">
        <v>849</v>
      </c>
      <c r="N504" t="s">
        <v>849</v>
      </c>
      <c r="O504" t="s">
        <v>849</v>
      </c>
      <c r="P504" t="s">
        <v>849</v>
      </c>
      <c r="Q504" t="s">
        <v>849</v>
      </c>
      <c r="R504" t="s">
        <v>849</v>
      </c>
      <c r="S504" t="s">
        <v>849</v>
      </c>
      <c r="T504" t="s">
        <v>849</v>
      </c>
      <c r="U504" t="s">
        <v>849</v>
      </c>
      <c r="V504" t="s">
        <v>849</v>
      </c>
      <c r="W504" t="s">
        <v>344</v>
      </c>
      <c r="X504" s="250" t="s">
        <v>344</v>
      </c>
      <c r="Y504" t="s">
        <v>344</v>
      </c>
      <c r="Z504" t="s">
        <v>344</v>
      </c>
      <c r="AA504" t="s">
        <v>344</v>
      </c>
      <c r="AB504" t="s">
        <v>344</v>
      </c>
      <c r="AC504" t="s">
        <v>344</v>
      </c>
      <c r="AD504" t="s">
        <v>344</v>
      </c>
      <c r="AE504" t="s">
        <v>344</v>
      </c>
      <c r="AF504" t="s">
        <v>344</v>
      </c>
      <c r="AG504" t="s">
        <v>344</v>
      </c>
      <c r="AH504" t="s">
        <v>344</v>
      </c>
      <c r="AI504" t="s">
        <v>344</v>
      </c>
      <c r="AJ504" t="s">
        <v>344</v>
      </c>
      <c r="AK504" t="s">
        <v>344</v>
      </c>
      <c r="AL504" t="s">
        <v>344</v>
      </c>
      <c r="AM504" t="s">
        <v>344</v>
      </c>
      <c r="AN504" t="s">
        <v>344</v>
      </c>
      <c r="AO504" t="s">
        <v>344</v>
      </c>
      <c r="AP504" t="s">
        <v>344</v>
      </c>
      <c r="AQ504"/>
      <c r="AR504" t="s">
        <v>1830</v>
      </c>
      <c r="AS504" t="s">
        <v>2181</v>
      </c>
    </row>
    <row r="505" spans="1:45" ht="18.75" hidden="1" x14ac:dyDescent="0.45">
      <c r="A505" s="248">
        <v>212264</v>
      </c>
      <c r="B505" s="249" t="s">
        <v>456</v>
      </c>
      <c r="C505" t="s">
        <v>205</v>
      </c>
      <c r="D505" t="s">
        <v>207</v>
      </c>
      <c r="E505" t="s">
        <v>205</v>
      </c>
      <c r="F505" t="s">
        <v>205</v>
      </c>
      <c r="G505" t="s">
        <v>205</v>
      </c>
      <c r="H505" t="s">
        <v>205</v>
      </c>
      <c r="I505" t="s">
        <v>205</v>
      </c>
      <c r="J505" t="s">
        <v>205</v>
      </c>
      <c r="K505" t="s">
        <v>207</v>
      </c>
      <c r="L505" t="s">
        <v>205</v>
      </c>
      <c r="M505" s="250" t="s">
        <v>205</v>
      </c>
      <c r="N505" t="s">
        <v>207</v>
      </c>
      <c r="O505" t="s">
        <v>205</v>
      </c>
      <c r="P505" t="s">
        <v>205</v>
      </c>
      <c r="Q505" t="s">
        <v>205</v>
      </c>
      <c r="R505" t="s">
        <v>205</v>
      </c>
      <c r="S505" t="s">
        <v>207</v>
      </c>
      <c r="T505" t="s">
        <v>207</v>
      </c>
      <c r="U505" t="s">
        <v>207</v>
      </c>
      <c r="V505" t="s">
        <v>205</v>
      </c>
      <c r="W505" t="s">
        <v>205</v>
      </c>
      <c r="X505" s="250" t="s">
        <v>207</v>
      </c>
      <c r="Y505" t="s">
        <v>206</v>
      </c>
      <c r="Z505" t="s">
        <v>206</v>
      </c>
      <c r="AA505" t="s">
        <v>205</v>
      </c>
      <c r="AB505" t="s">
        <v>207</v>
      </c>
      <c r="AC505" t="s">
        <v>207</v>
      </c>
      <c r="AD505" t="s">
        <v>207</v>
      </c>
      <c r="AE505" t="s">
        <v>207</v>
      </c>
      <c r="AF505" t="s">
        <v>206</v>
      </c>
      <c r="AG505" t="s">
        <v>344</v>
      </c>
      <c r="AH505" t="s">
        <v>344</v>
      </c>
      <c r="AI505" t="s">
        <v>344</v>
      </c>
      <c r="AJ505" t="s">
        <v>344</v>
      </c>
      <c r="AK505" t="s">
        <v>344</v>
      </c>
      <c r="AL505" t="s">
        <v>344</v>
      </c>
      <c r="AM505" t="s">
        <v>344</v>
      </c>
      <c r="AN505" t="s">
        <v>344</v>
      </c>
      <c r="AO505" t="s">
        <v>344</v>
      </c>
      <c r="AP505" t="s">
        <v>344</v>
      </c>
      <c r="AQ505"/>
      <c r="AR505">
        <v>0</v>
      </c>
      <c r="AS505">
        <v>3</v>
      </c>
    </row>
    <row r="506" spans="1:45" ht="18.75" x14ac:dyDescent="0.45">
      <c r="A506" s="248">
        <v>212265</v>
      </c>
      <c r="B506" s="249" t="s">
        <v>61</v>
      </c>
      <c r="C506" t="s">
        <v>849</v>
      </c>
      <c r="D506" t="s">
        <v>849</v>
      </c>
      <c r="E506" t="s">
        <v>849</v>
      </c>
      <c r="F506" t="s">
        <v>849</v>
      </c>
      <c r="G506" t="s">
        <v>849</v>
      </c>
      <c r="H506" t="s">
        <v>849</v>
      </c>
      <c r="I506" t="s">
        <v>849</v>
      </c>
      <c r="J506" t="s">
        <v>849</v>
      </c>
      <c r="K506" t="s">
        <v>849</v>
      </c>
      <c r="L506" t="s">
        <v>849</v>
      </c>
      <c r="M506" s="250" t="s">
        <v>849</v>
      </c>
      <c r="N506" t="s">
        <v>849</v>
      </c>
      <c r="O506" t="s">
        <v>849</v>
      </c>
      <c r="P506" t="s">
        <v>849</v>
      </c>
      <c r="Q506" t="s">
        <v>849</v>
      </c>
      <c r="R506" t="s">
        <v>849</v>
      </c>
      <c r="S506" t="s">
        <v>849</v>
      </c>
      <c r="T506" t="s">
        <v>849</v>
      </c>
      <c r="U506" t="s">
        <v>849</v>
      </c>
      <c r="V506" t="s">
        <v>849</v>
      </c>
      <c r="W506" t="s">
        <v>849</v>
      </c>
      <c r="X506" s="250" t="s">
        <v>849</v>
      </c>
      <c r="Y506" t="s">
        <v>849</v>
      </c>
      <c r="Z506" t="s">
        <v>849</v>
      </c>
      <c r="AA506" t="s">
        <v>849</v>
      </c>
      <c r="AB506" t="s">
        <v>849</v>
      </c>
      <c r="AC506" t="s">
        <v>849</v>
      </c>
      <c r="AD506" t="s">
        <v>849</v>
      </c>
      <c r="AE506" t="s">
        <v>849</v>
      </c>
      <c r="AF506" t="s">
        <v>849</v>
      </c>
      <c r="AG506" t="s">
        <v>849</v>
      </c>
      <c r="AH506" t="s">
        <v>849</v>
      </c>
      <c r="AI506" t="s">
        <v>849</v>
      </c>
      <c r="AJ506" t="s">
        <v>849</v>
      </c>
      <c r="AK506" t="s">
        <v>849</v>
      </c>
      <c r="AL506" t="s">
        <v>849</v>
      </c>
      <c r="AM506" t="s">
        <v>849</v>
      </c>
      <c r="AN506" t="s">
        <v>849</v>
      </c>
      <c r="AO506" t="s">
        <v>849</v>
      </c>
      <c r="AP506" t="s">
        <v>849</v>
      </c>
      <c r="AQ506"/>
      <c r="AR506" t="s">
        <v>2165</v>
      </c>
      <c r="AS506" t="s">
        <v>2165</v>
      </c>
    </row>
    <row r="507" spans="1:45" ht="15" hidden="1" x14ac:dyDescent="0.25">
      <c r="A507" s="258">
        <v>212266</v>
      </c>
      <c r="B507" s="259" t="s">
        <v>458</v>
      </c>
      <c r="C507" s="260" t="s">
        <v>205</v>
      </c>
      <c r="D507" s="260" t="s">
        <v>207</v>
      </c>
      <c r="E507" s="260" t="s">
        <v>205</v>
      </c>
      <c r="F507" s="260" t="s">
        <v>205</v>
      </c>
      <c r="G507" s="260" t="s">
        <v>207</v>
      </c>
      <c r="H507" s="260" t="s">
        <v>207</v>
      </c>
      <c r="I507" s="260" t="s">
        <v>205</v>
      </c>
      <c r="J507" s="260" t="s">
        <v>205</v>
      </c>
      <c r="K507" s="260" t="s">
        <v>207</v>
      </c>
      <c r="L507" s="260" t="s">
        <v>206</v>
      </c>
      <c r="M507" s="260" t="s">
        <v>207</v>
      </c>
      <c r="N507" s="260" t="s">
        <v>207</v>
      </c>
      <c r="O507" s="260" t="s">
        <v>207</v>
      </c>
      <c r="P507" s="260" t="s">
        <v>206</v>
      </c>
      <c r="Q507" s="260" t="s">
        <v>207</v>
      </c>
      <c r="R507" s="260" t="s">
        <v>206</v>
      </c>
      <c r="S507" s="260" t="s">
        <v>206</v>
      </c>
      <c r="T507" s="260" t="s">
        <v>206</v>
      </c>
      <c r="U507" s="260" t="s">
        <v>206</v>
      </c>
      <c r="V507" s="260" t="s">
        <v>206</v>
      </c>
      <c r="W507" s="260" t="s">
        <v>344</v>
      </c>
      <c r="X507" s="260" t="s">
        <v>344</v>
      </c>
      <c r="Y507" s="260" t="s">
        <v>344</v>
      </c>
      <c r="Z507" s="260" t="s">
        <v>344</v>
      </c>
      <c r="AA507" s="260" t="s">
        <v>344</v>
      </c>
      <c r="AB507" s="260" t="s">
        <v>344</v>
      </c>
      <c r="AC507" s="260" t="s">
        <v>344</v>
      </c>
      <c r="AD507" s="260" t="s">
        <v>344</v>
      </c>
      <c r="AE507" s="260" t="s">
        <v>344</v>
      </c>
      <c r="AF507" s="260" t="s">
        <v>344</v>
      </c>
      <c r="AG507" s="260" t="s">
        <v>344</v>
      </c>
      <c r="AH507" s="260" t="s">
        <v>344</v>
      </c>
      <c r="AI507" s="260" t="s">
        <v>344</v>
      </c>
      <c r="AJ507" s="260" t="s">
        <v>344</v>
      </c>
      <c r="AK507" s="260" t="s">
        <v>344</v>
      </c>
      <c r="AL507" s="260" t="s">
        <v>344</v>
      </c>
      <c r="AM507" s="260" t="s">
        <v>344</v>
      </c>
      <c r="AN507" s="260" t="s">
        <v>344</v>
      </c>
      <c r="AO507" s="260" t="s">
        <v>344</v>
      </c>
      <c r="AP507" s="260" t="s">
        <v>344</v>
      </c>
      <c r="AQ507" s="260"/>
      <c r="AR507"/>
      <c r="AS507">
        <v>1</v>
      </c>
    </row>
    <row r="508" spans="1:45" ht="15" hidden="1" x14ac:dyDescent="0.25">
      <c r="A508" s="258">
        <v>212273</v>
      </c>
      <c r="B508" s="259" t="s">
        <v>456</v>
      </c>
      <c r="C508" s="260" t="s">
        <v>205</v>
      </c>
      <c r="D508" s="260" t="s">
        <v>207</v>
      </c>
      <c r="E508" s="260" t="s">
        <v>207</v>
      </c>
      <c r="F508" s="260" t="s">
        <v>205</v>
      </c>
      <c r="G508" s="260" t="s">
        <v>205</v>
      </c>
      <c r="H508" s="260" t="s">
        <v>207</v>
      </c>
      <c r="I508" s="260" t="s">
        <v>207</v>
      </c>
      <c r="J508" s="260" t="s">
        <v>205</v>
      </c>
      <c r="K508" s="260" t="s">
        <v>207</v>
      </c>
      <c r="L508" s="260" t="s">
        <v>205</v>
      </c>
      <c r="M508" s="260" t="s">
        <v>205</v>
      </c>
      <c r="N508" s="260" t="s">
        <v>205</v>
      </c>
      <c r="O508" s="260" t="s">
        <v>205</v>
      </c>
      <c r="P508" s="260" t="s">
        <v>205</v>
      </c>
      <c r="Q508" s="260" t="s">
        <v>205</v>
      </c>
      <c r="R508" s="260" t="s">
        <v>207</v>
      </c>
      <c r="S508" s="260" t="s">
        <v>205</v>
      </c>
      <c r="T508" s="260" t="s">
        <v>205</v>
      </c>
      <c r="U508" s="260" t="s">
        <v>205</v>
      </c>
      <c r="V508" s="260" t="s">
        <v>205</v>
      </c>
      <c r="W508" s="260" t="s">
        <v>205</v>
      </c>
      <c r="X508" s="260" t="s">
        <v>205</v>
      </c>
      <c r="Y508" s="260" t="s">
        <v>205</v>
      </c>
      <c r="Z508" s="260" t="s">
        <v>207</v>
      </c>
      <c r="AA508" s="260" t="s">
        <v>205</v>
      </c>
      <c r="AB508" s="260" t="s">
        <v>205</v>
      </c>
      <c r="AC508" s="260" t="s">
        <v>205</v>
      </c>
      <c r="AD508" s="260" t="s">
        <v>207</v>
      </c>
      <c r="AE508" s="260" t="s">
        <v>205</v>
      </c>
      <c r="AF508" s="260" t="s">
        <v>206</v>
      </c>
      <c r="AG508" s="260" t="s">
        <v>344</v>
      </c>
      <c r="AH508" s="260" t="s">
        <v>344</v>
      </c>
      <c r="AI508" s="260" t="s">
        <v>344</v>
      </c>
      <c r="AJ508" s="260" t="s">
        <v>344</v>
      </c>
      <c r="AK508" s="260" t="s">
        <v>344</v>
      </c>
      <c r="AL508" s="260" t="s">
        <v>344</v>
      </c>
      <c r="AM508" s="260" t="s">
        <v>344</v>
      </c>
      <c r="AN508" s="260" t="s">
        <v>344</v>
      </c>
      <c r="AO508" s="260" t="s">
        <v>344</v>
      </c>
      <c r="AP508" s="260" t="s">
        <v>344</v>
      </c>
      <c r="AQ508" s="260"/>
      <c r="AR508"/>
      <c r="AS508">
        <v>1</v>
      </c>
    </row>
    <row r="509" spans="1:45" ht="15" hidden="1" x14ac:dyDescent="0.25">
      <c r="A509" s="258">
        <v>212274</v>
      </c>
      <c r="B509" s="259" t="s">
        <v>456</v>
      </c>
      <c r="C509" s="260" t="s">
        <v>849</v>
      </c>
      <c r="D509" s="260" t="s">
        <v>849</v>
      </c>
      <c r="E509" s="260" t="s">
        <v>849</v>
      </c>
      <c r="F509" s="260" t="s">
        <v>849</v>
      </c>
      <c r="G509" s="260" t="s">
        <v>849</v>
      </c>
      <c r="H509" s="260" t="s">
        <v>849</v>
      </c>
      <c r="I509" s="260" t="s">
        <v>849</v>
      </c>
      <c r="J509" s="260" t="s">
        <v>849</v>
      </c>
      <c r="K509" s="260" t="s">
        <v>849</v>
      </c>
      <c r="L509" s="260" t="s">
        <v>849</v>
      </c>
      <c r="M509" s="260" t="s">
        <v>849</v>
      </c>
      <c r="N509" s="260" t="s">
        <v>849</v>
      </c>
      <c r="O509" s="260" t="s">
        <v>849</v>
      </c>
      <c r="P509" s="260" t="s">
        <v>849</v>
      </c>
      <c r="Q509" s="260" t="s">
        <v>849</v>
      </c>
      <c r="R509" s="260" t="s">
        <v>849</v>
      </c>
      <c r="S509" s="260" t="s">
        <v>849</v>
      </c>
      <c r="T509" s="260" t="s">
        <v>849</v>
      </c>
      <c r="U509" s="260" t="s">
        <v>849</v>
      </c>
      <c r="V509" s="260" t="s">
        <v>849</v>
      </c>
      <c r="W509" s="260" t="s">
        <v>849</v>
      </c>
      <c r="X509" s="260" t="s">
        <v>849</v>
      </c>
      <c r="Y509" s="260" t="s">
        <v>849</v>
      </c>
      <c r="Z509" s="260" t="s">
        <v>849</v>
      </c>
      <c r="AA509" s="260" t="s">
        <v>849</v>
      </c>
      <c r="AB509" s="260" t="s">
        <v>849</v>
      </c>
      <c r="AC509" s="260" t="s">
        <v>849</v>
      </c>
      <c r="AD509" s="260" t="s">
        <v>849</v>
      </c>
      <c r="AE509" s="260" t="s">
        <v>849</v>
      </c>
      <c r="AF509" s="260" t="s">
        <v>849</v>
      </c>
      <c r="AG509" s="260" t="s">
        <v>344</v>
      </c>
      <c r="AH509" s="260" t="s">
        <v>344</v>
      </c>
      <c r="AI509" s="260" t="s">
        <v>344</v>
      </c>
      <c r="AJ509" s="260" t="s">
        <v>344</v>
      </c>
      <c r="AK509" s="260" t="s">
        <v>344</v>
      </c>
      <c r="AL509" s="260" t="s">
        <v>344</v>
      </c>
      <c r="AM509" s="260" t="s">
        <v>344</v>
      </c>
      <c r="AN509" s="260" t="s">
        <v>344</v>
      </c>
      <c r="AO509" s="260" t="s">
        <v>344</v>
      </c>
      <c r="AP509" s="260" t="s">
        <v>344</v>
      </c>
      <c r="AQ509" s="260"/>
      <c r="AR509"/>
      <c r="AS509" t="s">
        <v>2181</v>
      </c>
    </row>
    <row r="510" spans="1:45" ht="18.75" hidden="1" x14ac:dyDescent="0.45">
      <c r="A510" s="248">
        <v>212279</v>
      </c>
      <c r="B510" s="249" t="e">
        <v>#N/A</v>
      </c>
      <c r="C510" t="s">
        <v>205</v>
      </c>
      <c r="D510" t="s">
        <v>205</v>
      </c>
      <c r="E510" t="s">
        <v>205</v>
      </c>
      <c r="F510" t="s">
        <v>205</v>
      </c>
      <c r="G510" t="s">
        <v>205</v>
      </c>
      <c r="H510" t="s">
        <v>207</v>
      </c>
      <c r="I510" t="s">
        <v>205</v>
      </c>
      <c r="J510" t="s">
        <v>205</v>
      </c>
      <c r="K510" t="s">
        <v>207</v>
      </c>
      <c r="L510" t="s">
        <v>205</v>
      </c>
      <c r="M510" s="250" t="s">
        <v>205</v>
      </c>
      <c r="N510" t="s">
        <v>205</v>
      </c>
      <c r="O510" t="s">
        <v>205</v>
      </c>
      <c r="P510" t="s">
        <v>207</v>
      </c>
      <c r="Q510" t="s">
        <v>205</v>
      </c>
      <c r="R510" t="s">
        <v>207</v>
      </c>
      <c r="S510" t="s">
        <v>207</v>
      </c>
      <c r="T510" t="s">
        <v>207</v>
      </c>
      <c r="U510" t="s">
        <v>207</v>
      </c>
      <c r="V510" t="s">
        <v>205</v>
      </c>
      <c r="W510" t="s">
        <v>207</v>
      </c>
      <c r="X510" s="250" t="s">
        <v>207</v>
      </c>
      <c r="Y510" t="s">
        <v>205</v>
      </c>
      <c r="Z510" t="s">
        <v>205</v>
      </c>
      <c r="AA510" t="s">
        <v>205</v>
      </c>
      <c r="AB510" t="s">
        <v>205</v>
      </c>
      <c r="AC510" t="s">
        <v>205</v>
      </c>
      <c r="AD510" t="s">
        <v>207</v>
      </c>
      <c r="AE510" t="s">
        <v>205</v>
      </c>
      <c r="AF510" t="s">
        <v>207</v>
      </c>
      <c r="AG510" t="s">
        <v>207</v>
      </c>
      <c r="AH510" t="s">
        <v>207</v>
      </c>
      <c r="AI510" t="s">
        <v>205</v>
      </c>
      <c r="AJ510" t="s">
        <v>207</v>
      </c>
      <c r="AK510" t="s">
        <v>207</v>
      </c>
      <c r="AL510" t="s">
        <v>207</v>
      </c>
      <c r="AM510" t="s">
        <v>207</v>
      </c>
      <c r="AN510" t="s">
        <v>207</v>
      </c>
      <c r="AO510" t="s">
        <v>207</v>
      </c>
      <c r="AP510" t="s">
        <v>207</v>
      </c>
      <c r="AQ510"/>
      <c r="AR510" t="e">
        <v>#N/A</v>
      </c>
      <c r="AS510" t="e">
        <v>#N/A</v>
      </c>
    </row>
    <row r="511" spans="1:45" ht="18.75" hidden="1" x14ac:dyDescent="0.45">
      <c r="A511" s="248">
        <v>212281</v>
      </c>
      <c r="B511" s="249" t="e">
        <v>#N/A</v>
      </c>
      <c r="C511" t="s">
        <v>205</v>
      </c>
      <c r="D511" t="s">
        <v>207</v>
      </c>
      <c r="E511" t="s">
        <v>205</v>
      </c>
      <c r="F511" t="s">
        <v>205</v>
      </c>
      <c r="G511" t="s">
        <v>205</v>
      </c>
      <c r="H511" t="s">
        <v>205</v>
      </c>
      <c r="I511" t="s">
        <v>207</v>
      </c>
      <c r="J511" t="s">
        <v>205</v>
      </c>
      <c r="K511" t="s">
        <v>207</v>
      </c>
      <c r="L511" t="s">
        <v>205</v>
      </c>
      <c r="M511" s="250" t="s">
        <v>207</v>
      </c>
      <c r="N511" t="s">
        <v>207</v>
      </c>
      <c r="O511" t="s">
        <v>207</v>
      </c>
      <c r="P511" t="s">
        <v>207</v>
      </c>
      <c r="Q511" t="s">
        <v>207</v>
      </c>
      <c r="R511" t="s">
        <v>205</v>
      </c>
      <c r="S511" t="s">
        <v>205</v>
      </c>
      <c r="T511" t="s">
        <v>207</v>
      </c>
      <c r="U511" t="s">
        <v>207</v>
      </c>
      <c r="V511" t="s">
        <v>205</v>
      </c>
      <c r="W511" t="s">
        <v>205</v>
      </c>
      <c r="X511" s="250" t="s">
        <v>207</v>
      </c>
      <c r="Y511" t="s">
        <v>205</v>
      </c>
      <c r="Z511" t="s">
        <v>205</v>
      </c>
      <c r="AA511" t="s">
        <v>205</v>
      </c>
      <c r="AB511" t="s">
        <v>205</v>
      </c>
      <c r="AC511" t="s">
        <v>207</v>
      </c>
      <c r="AD511" t="s">
        <v>207</v>
      </c>
      <c r="AE511" t="s">
        <v>205</v>
      </c>
      <c r="AF511" t="s">
        <v>205</v>
      </c>
      <c r="AG511" t="s">
        <v>205</v>
      </c>
      <c r="AH511" t="s">
        <v>207</v>
      </c>
      <c r="AI511" t="s">
        <v>205</v>
      </c>
      <c r="AJ511" t="s">
        <v>205</v>
      </c>
      <c r="AK511" t="s">
        <v>205</v>
      </c>
      <c r="AL511" t="s">
        <v>207</v>
      </c>
      <c r="AM511" t="s">
        <v>205</v>
      </c>
      <c r="AN511" t="s">
        <v>207</v>
      </c>
      <c r="AO511" t="s">
        <v>205</v>
      </c>
      <c r="AP511" t="s">
        <v>205</v>
      </c>
      <c r="AQ511"/>
      <c r="AR511" t="e">
        <v>#N/A</v>
      </c>
      <c r="AS511" t="e">
        <v>#N/A</v>
      </c>
    </row>
    <row r="512" spans="1:45" ht="18.75" x14ac:dyDescent="0.45">
      <c r="A512" s="248">
        <v>212283</v>
      </c>
      <c r="B512" s="249" t="s">
        <v>61</v>
      </c>
      <c r="C512" t="s">
        <v>207</v>
      </c>
      <c r="D512" t="s">
        <v>207</v>
      </c>
      <c r="E512" t="s">
        <v>205</v>
      </c>
      <c r="F512" t="s">
        <v>205</v>
      </c>
      <c r="G512" t="s">
        <v>205</v>
      </c>
      <c r="H512" t="s">
        <v>205</v>
      </c>
      <c r="I512" t="s">
        <v>207</v>
      </c>
      <c r="J512" t="s">
        <v>205</v>
      </c>
      <c r="K512" t="s">
        <v>207</v>
      </c>
      <c r="L512" t="s">
        <v>205</v>
      </c>
      <c r="M512" s="250" t="s">
        <v>207</v>
      </c>
      <c r="N512" t="s">
        <v>207</v>
      </c>
      <c r="O512" t="s">
        <v>205</v>
      </c>
      <c r="P512" t="s">
        <v>205</v>
      </c>
      <c r="Q512" t="s">
        <v>205</v>
      </c>
      <c r="R512" t="s">
        <v>205</v>
      </c>
      <c r="S512" t="s">
        <v>207</v>
      </c>
      <c r="T512" t="s">
        <v>205</v>
      </c>
      <c r="U512" t="s">
        <v>207</v>
      </c>
      <c r="V512" t="s">
        <v>205</v>
      </c>
      <c r="W512" t="s">
        <v>207</v>
      </c>
      <c r="X512" s="250" t="s">
        <v>207</v>
      </c>
      <c r="Y512" t="s">
        <v>207</v>
      </c>
      <c r="Z512" t="s">
        <v>205</v>
      </c>
      <c r="AA512" t="s">
        <v>205</v>
      </c>
      <c r="AB512" t="s">
        <v>205</v>
      </c>
      <c r="AC512" t="s">
        <v>207</v>
      </c>
      <c r="AD512" t="s">
        <v>205</v>
      </c>
      <c r="AE512" t="s">
        <v>205</v>
      </c>
      <c r="AF512" t="s">
        <v>205</v>
      </c>
      <c r="AG512" t="s">
        <v>207</v>
      </c>
      <c r="AH512" t="s">
        <v>205</v>
      </c>
      <c r="AI512" t="s">
        <v>207</v>
      </c>
      <c r="AJ512" t="s">
        <v>207</v>
      </c>
      <c r="AK512" t="s">
        <v>205</v>
      </c>
      <c r="AL512" t="s">
        <v>205</v>
      </c>
      <c r="AM512" t="s">
        <v>206</v>
      </c>
      <c r="AN512" t="s">
        <v>207</v>
      </c>
      <c r="AO512" t="s">
        <v>207</v>
      </c>
      <c r="AP512" t="s">
        <v>207</v>
      </c>
      <c r="AQ512"/>
      <c r="AR512">
        <v>0</v>
      </c>
      <c r="AS512">
        <v>2</v>
      </c>
    </row>
    <row r="513" spans="1:45" ht="18.75" x14ac:dyDescent="0.45">
      <c r="A513" s="248">
        <v>212285</v>
      </c>
      <c r="B513" s="249" t="s">
        <v>61</v>
      </c>
      <c r="C513" t="s">
        <v>207</v>
      </c>
      <c r="D513" t="s">
        <v>207</v>
      </c>
      <c r="E513" t="s">
        <v>207</v>
      </c>
      <c r="F513" t="s">
        <v>205</v>
      </c>
      <c r="G513" t="s">
        <v>207</v>
      </c>
      <c r="H513" t="s">
        <v>207</v>
      </c>
      <c r="I513" t="s">
        <v>207</v>
      </c>
      <c r="J513" t="s">
        <v>205</v>
      </c>
      <c r="K513" t="s">
        <v>207</v>
      </c>
      <c r="L513" t="s">
        <v>207</v>
      </c>
      <c r="M513" s="250" t="s">
        <v>205</v>
      </c>
      <c r="N513" t="s">
        <v>205</v>
      </c>
      <c r="O513" t="s">
        <v>207</v>
      </c>
      <c r="P513" t="s">
        <v>207</v>
      </c>
      <c r="Q513" t="s">
        <v>205</v>
      </c>
      <c r="R513" t="s">
        <v>207</v>
      </c>
      <c r="S513" t="s">
        <v>207</v>
      </c>
      <c r="T513" t="s">
        <v>207</v>
      </c>
      <c r="U513" t="s">
        <v>207</v>
      </c>
      <c r="V513" t="s">
        <v>207</v>
      </c>
      <c r="W513" t="s">
        <v>207</v>
      </c>
      <c r="X513" s="250" t="s">
        <v>207</v>
      </c>
      <c r="Y513" t="s">
        <v>207</v>
      </c>
      <c r="Z513" t="s">
        <v>207</v>
      </c>
      <c r="AA513" t="s">
        <v>207</v>
      </c>
      <c r="AB513" t="s">
        <v>205</v>
      </c>
      <c r="AC513" t="s">
        <v>205</v>
      </c>
      <c r="AD513" t="s">
        <v>205</v>
      </c>
      <c r="AE513" t="s">
        <v>207</v>
      </c>
      <c r="AF513" t="s">
        <v>205</v>
      </c>
      <c r="AG513" t="s">
        <v>207</v>
      </c>
      <c r="AH513" t="s">
        <v>207</v>
      </c>
      <c r="AI513" t="s">
        <v>207</v>
      </c>
      <c r="AJ513" t="s">
        <v>207</v>
      </c>
      <c r="AK513" t="s">
        <v>207</v>
      </c>
      <c r="AL513" t="s">
        <v>206</v>
      </c>
      <c r="AM513" t="s">
        <v>206</v>
      </c>
      <c r="AN513" t="s">
        <v>206</v>
      </c>
      <c r="AO513" t="s">
        <v>206</v>
      </c>
      <c r="AP513" t="s">
        <v>206</v>
      </c>
      <c r="AQ513"/>
      <c r="AR513">
        <v>0</v>
      </c>
      <c r="AS513">
        <v>5</v>
      </c>
    </row>
    <row r="514" spans="1:45" ht="15" x14ac:dyDescent="0.25">
      <c r="A514" s="258">
        <v>212287</v>
      </c>
      <c r="B514" s="259" t="s">
        <v>61</v>
      </c>
      <c r="C514" s="260" t="s">
        <v>205</v>
      </c>
      <c r="D514" s="260" t="s">
        <v>205</v>
      </c>
      <c r="E514" s="260" t="s">
        <v>205</v>
      </c>
      <c r="F514" s="260" t="s">
        <v>207</v>
      </c>
      <c r="G514" s="260" t="s">
        <v>207</v>
      </c>
      <c r="H514" s="260" t="s">
        <v>207</v>
      </c>
      <c r="I514" s="260" t="s">
        <v>207</v>
      </c>
      <c r="J514" s="260" t="s">
        <v>207</v>
      </c>
      <c r="K514" s="260" t="s">
        <v>207</v>
      </c>
      <c r="L514" s="260" t="s">
        <v>205</v>
      </c>
      <c r="M514" s="260" t="s">
        <v>207</v>
      </c>
      <c r="N514" s="260" t="s">
        <v>207</v>
      </c>
      <c r="O514" s="260" t="s">
        <v>205</v>
      </c>
      <c r="P514" s="260" t="s">
        <v>205</v>
      </c>
      <c r="Q514" s="260" t="s">
        <v>207</v>
      </c>
      <c r="R514" s="260" t="s">
        <v>205</v>
      </c>
      <c r="S514" s="260" t="s">
        <v>205</v>
      </c>
      <c r="T514" s="260" t="s">
        <v>205</v>
      </c>
      <c r="U514" s="260" t="s">
        <v>207</v>
      </c>
      <c r="V514" s="260" t="s">
        <v>205</v>
      </c>
      <c r="W514" s="260" t="s">
        <v>207</v>
      </c>
      <c r="X514" s="260" t="s">
        <v>207</v>
      </c>
      <c r="Y514" s="260" t="s">
        <v>205</v>
      </c>
      <c r="Z514" s="260" t="s">
        <v>207</v>
      </c>
      <c r="AA514" s="260" t="s">
        <v>207</v>
      </c>
      <c r="AB514" s="260" t="s">
        <v>205</v>
      </c>
      <c r="AC514" s="260" t="s">
        <v>207</v>
      </c>
      <c r="AD514" s="260" t="s">
        <v>207</v>
      </c>
      <c r="AE514" s="260" t="s">
        <v>205</v>
      </c>
      <c r="AF514" s="260" t="s">
        <v>207</v>
      </c>
      <c r="AG514" s="260" t="s">
        <v>207</v>
      </c>
      <c r="AH514" s="260" t="s">
        <v>205</v>
      </c>
      <c r="AI514" s="260" t="s">
        <v>207</v>
      </c>
      <c r="AJ514" s="260" t="s">
        <v>205</v>
      </c>
      <c r="AK514" s="260" t="s">
        <v>205</v>
      </c>
      <c r="AL514" s="260" t="s">
        <v>207</v>
      </c>
      <c r="AM514" s="260" t="s">
        <v>207</v>
      </c>
      <c r="AN514" s="260" t="s">
        <v>207</v>
      </c>
      <c r="AO514" s="260" t="s">
        <v>207</v>
      </c>
      <c r="AP514" s="260" t="s">
        <v>207</v>
      </c>
      <c r="AQ514" s="260"/>
      <c r="AR514"/>
      <c r="AS514">
        <v>1</v>
      </c>
    </row>
    <row r="515" spans="1:45" ht="18.75" hidden="1" x14ac:dyDescent="0.45">
      <c r="A515" s="248">
        <v>212291</v>
      </c>
      <c r="B515" s="249" t="s">
        <v>456</v>
      </c>
      <c r="C515" t="s">
        <v>207</v>
      </c>
      <c r="D515" t="s">
        <v>206</v>
      </c>
      <c r="E515" t="s">
        <v>206</v>
      </c>
      <c r="F515" t="s">
        <v>206</v>
      </c>
      <c r="G515" t="s">
        <v>207</v>
      </c>
      <c r="H515" t="s">
        <v>207</v>
      </c>
      <c r="I515" t="s">
        <v>207</v>
      </c>
      <c r="J515" t="s">
        <v>206</v>
      </c>
      <c r="K515" t="s">
        <v>207</v>
      </c>
      <c r="L515" t="s">
        <v>205</v>
      </c>
      <c r="M515" s="250" t="s">
        <v>207</v>
      </c>
      <c r="N515" t="s">
        <v>207</v>
      </c>
      <c r="O515" t="s">
        <v>207</v>
      </c>
      <c r="P515" t="s">
        <v>207</v>
      </c>
      <c r="Q515" t="s">
        <v>206</v>
      </c>
      <c r="R515" t="s">
        <v>205</v>
      </c>
      <c r="S515" t="s">
        <v>205</v>
      </c>
      <c r="T515" t="s">
        <v>207</v>
      </c>
      <c r="U515" t="s">
        <v>207</v>
      </c>
      <c r="V515" t="s">
        <v>207</v>
      </c>
      <c r="W515" t="s">
        <v>205</v>
      </c>
      <c r="X515" s="250" t="s">
        <v>205</v>
      </c>
      <c r="Y515" t="s">
        <v>205</v>
      </c>
      <c r="Z515" t="s">
        <v>207</v>
      </c>
      <c r="AA515" t="s">
        <v>205</v>
      </c>
      <c r="AB515" t="s">
        <v>207</v>
      </c>
      <c r="AC515" t="s">
        <v>205</v>
      </c>
      <c r="AD515" t="s">
        <v>205</v>
      </c>
      <c r="AE515" t="s">
        <v>205</v>
      </c>
      <c r="AF515" t="s">
        <v>206</v>
      </c>
      <c r="AG515" t="s">
        <v>344</v>
      </c>
      <c r="AH515" t="s">
        <v>344</v>
      </c>
      <c r="AI515" t="s">
        <v>344</v>
      </c>
      <c r="AJ515" t="s">
        <v>344</v>
      </c>
      <c r="AK515" t="s">
        <v>344</v>
      </c>
      <c r="AL515" t="s">
        <v>344</v>
      </c>
      <c r="AM515" t="s">
        <v>344</v>
      </c>
      <c r="AN515" t="s">
        <v>344</v>
      </c>
      <c r="AO515" t="s">
        <v>344</v>
      </c>
      <c r="AP515" t="s">
        <v>344</v>
      </c>
      <c r="AQ515"/>
      <c r="AR515">
        <v>0</v>
      </c>
      <c r="AS515">
        <v>1</v>
      </c>
    </row>
    <row r="516" spans="1:45" ht="18.75" hidden="1" x14ac:dyDescent="0.45">
      <c r="A516" s="248">
        <v>212292</v>
      </c>
      <c r="B516" s="249" t="s">
        <v>456</v>
      </c>
      <c r="C516" t="s">
        <v>205</v>
      </c>
      <c r="D516" t="s">
        <v>207</v>
      </c>
      <c r="E516" t="s">
        <v>205</v>
      </c>
      <c r="F516" t="s">
        <v>205</v>
      </c>
      <c r="G516" t="s">
        <v>205</v>
      </c>
      <c r="H516" t="s">
        <v>205</v>
      </c>
      <c r="I516" t="s">
        <v>207</v>
      </c>
      <c r="J516" t="s">
        <v>205</v>
      </c>
      <c r="K516" t="s">
        <v>205</v>
      </c>
      <c r="L516" t="s">
        <v>205</v>
      </c>
      <c r="M516" s="250" t="s">
        <v>207</v>
      </c>
      <c r="N516" t="s">
        <v>205</v>
      </c>
      <c r="O516" t="s">
        <v>207</v>
      </c>
      <c r="P516" t="s">
        <v>205</v>
      </c>
      <c r="Q516" t="s">
        <v>205</v>
      </c>
      <c r="R516" t="s">
        <v>207</v>
      </c>
      <c r="S516" t="s">
        <v>207</v>
      </c>
      <c r="T516" t="s">
        <v>207</v>
      </c>
      <c r="U516" t="s">
        <v>207</v>
      </c>
      <c r="V516" t="s">
        <v>207</v>
      </c>
      <c r="W516" t="s">
        <v>207</v>
      </c>
      <c r="X516" s="250" t="s">
        <v>205</v>
      </c>
      <c r="Y516" t="s">
        <v>206</v>
      </c>
      <c r="Z516" t="s">
        <v>205</v>
      </c>
      <c r="AA516" t="s">
        <v>205</v>
      </c>
      <c r="AB516" t="s">
        <v>205</v>
      </c>
      <c r="AC516" t="s">
        <v>206</v>
      </c>
      <c r="AD516" t="s">
        <v>205</v>
      </c>
      <c r="AE516" t="s">
        <v>206</v>
      </c>
      <c r="AF516" t="s">
        <v>205</v>
      </c>
      <c r="AG516" t="s">
        <v>344</v>
      </c>
      <c r="AH516" t="s">
        <v>344</v>
      </c>
      <c r="AI516" t="s">
        <v>344</v>
      </c>
      <c r="AJ516" t="s">
        <v>344</v>
      </c>
      <c r="AK516" t="s">
        <v>344</v>
      </c>
      <c r="AL516" t="s">
        <v>344</v>
      </c>
      <c r="AM516" t="s">
        <v>344</v>
      </c>
      <c r="AN516" t="s">
        <v>344</v>
      </c>
      <c r="AO516" t="s">
        <v>344</v>
      </c>
      <c r="AP516" t="s">
        <v>344</v>
      </c>
      <c r="AQ516"/>
      <c r="AR516">
        <v>0</v>
      </c>
      <c r="AS516">
        <v>1</v>
      </c>
    </row>
    <row r="517" spans="1:45" ht="18.75" hidden="1" x14ac:dyDescent="0.45">
      <c r="A517" s="248">
        <v>212294</v>
      </c>
      <c r="B517" s="249" t="s">
        <v>456</v>
      </c>
      <c r="C517" t="s">
        <v>205</v>
      </c>
      <c r="D517" t="s">
        <v>207</v>
      </c>
      <c r="E517" t="s">
        <v>205</v>
      </c>
      <c r="F517" t="s">
        <v>207</v>
      </c>
      <c r="G517" t="s">
        <v>205</v>
      </c>
      <c r="H517" t="s">
        <v>205</v>
      </c>
      <c r="I517" t="s">
        <v>205</v>
      </c>
      <c r="J517" t="s">
        <v>205</v>
      </c>
      <c r="K517" t="s">
        <v>207</v>
      </c>
      <c r="L517" t="s">
        <v>205</v>
      </c>
      <c r="M517" s="250" t="s">
        <v>207</v>
      </c>
      <c r="N517" t="s">
        <v>207</v>
      </c>
      <c r="O517" t="s">
        <v>207</v>
      </c>
      <c r="P517" t="s">
        <v>207</v>
      </c>
      <c r="Q517" t="s">
        <v>205</v>
      </c>
      <c r="R517" t="s">
        <v>207</v>
      </c>
      <c r="S517" t="s">
        <v>207</v>
      </c>
      <c r="T517" t="s">
        <v>207</v>
      </c>
      <c r="U517" t="s">
        <v>207</v>
      </c>
      <c r="V517" t="s">
        <v>205</v>
      </c>
      <c r="W517" t="s">
        <v>205</v>
      </c>
      <c r="X517" s="250" t="s">
        <v>205</v>
      </c>
      <c r="Y517" t="s">
        <v>206</v>
      </c>
      <c r="Z517" t="s">
        <v>205</v>
      </c>
      <c r="AA517" t="s">
        <v>205</v>
      </c>
      <c r="AB517" t="s">
        <v>205</v>
      </c>
      <c r="AC517" t="s">
        <v>206</v>
      </c>
      <c r="AD517" t="s">
        <v>205</v>
      </c>
      <c r="AE517" t="s">
        <v>207</v>
      </c>
      <c r="AF517" t="s">
        <v>205</v>
      </c>
      <c r="AG517" t="s">
        <v>344</v>
      </c>
      <c r="AH517" t="s">
        <v>344</v>
      </c>
      <c r="AI517" t="s">
        <v>344</v>
      </c>
      <c r="AJ517" t="s">
        <v>344</v>
      </c>
      <c r="AK517" t="s">
        <v>344</v>
      </c>
      <c r="AL517" t="s">
        <v>344</v>
      </c>
      <c r="AM517" t="s">
        <v>344</v>
      </c>
      <c r="AN517" t="s">
        <v>344</v>
      </c>
      <c r="AO517" t="s">
        <v>344</v>
      </c>
      <c r="AP517" t="s">
        <v>344</v>
      </c>
      <c r="AQ517"/>
      <c r="AR517">
        <v>0</v>
      </c>
      <c r="AS517">
        <v>1</v>
      </c>
    </row>
    <row r="518" spans="1:45" ht="18.75" hidden="1" x14ac:dyDescent="0.45">
      <c r="A518" s="248">
        <v>212306</v>
      </c>
      <c r="B518" s="249" t="s">
        <v>456</v>
      </c>
      <c r="C518" t="s">
        <v>205</v>
      </c>
      <c r="D518" t="s">
        <v>205</v>
      </c>
      <c r="E518" t="s">
        <v>205</v>
      </c>
      <c r="F518" t="s">
        <v>205</v>
      </c>
      <c r="G518" t="s">
        <v>205</v>
      </c>
      <c r="H518" t="s">
        <v>207</v>
      </c>
      <c r="I518" t="s">
        <v>207</v>
      </c>
      <c r="J518" t="s">
        <v>205</v>
      </c>
      <c r="K518" t="s">
        <v>205</v>
      </c>
      <c r="L518" t="s">
        <v>205</v>
      </c>
      <c r="M518" s="250" t="s">
        <v>205</v>
      </c>
      <c r="N518" t="s">
        <v>205</v>
      </c>
      <c r="O518" t="s">
        <v>207</v>
      </c>
      <c r="P518" t="s">
        <v>205</v>
      </c>
      <c r="Q518" t="s">
        <v>205</v>
      </c>
      <c r="R518" t="s">
        <v>207</v>
      </c>
      <c r="S518" t="s">
        <v>207</v>
      </c>
      <c r="T518" t="s">
        <v>207</v>
      </c>
      <c r="U518" t="s">
        <v>207</v>
      </c>
      <c r="V518" t="s">
        <v>205</v>
      </c>
      <c r="W518" t="s">
        <v>207</v>
      </c>
      <c r="X518" s="250" t="s">
        <v>205</v>
      </c>
      <c r="Y518" t="s">
        <v>205</v>
      </c>
      <c r="Z518" t="s">
        <v>205</v>
      </c>
      <c r="AA518" t="s">
        <v>205</v>
      </c>
      <c r="AB518" t="s">
        <v>205</v>
      </c>
      <c r="AC518" t="s">
        <v>205</v>
      </c>
      <c r="AD518" t="s">
        <v>207</v>
      </c>
      <c r="AE518" t="s">
        <v>205</v>
      </c>
      <c r="AF518" t="s">
        <v>205</v>
      </c>
      <c r="AG518" t="s">
        <v>344</v>
      </c>
      <c r="AH518" t="s">
        <v>344</v>
      </c>
      <c r="AI518" t="s">
        <v>344</v>
      </c>
      <c r="AJ518" t="s">
        <v>344</v>
      </c>
      <c r="AK518" t="s">
        <v>344</v>
      </c>
      <c r="AL518" t="s">
        <v>344</v>
      </c>
      <c r="AM518" t="s">
        <v>344</v>
      </c>
      <c r="AN518" t="s">
        <v>344</v>
      </c>
      <c r="AO518" t="s">
        <v>344</v>
      </c>
      <c r="AP518" t="s">
        <v>344</v>
      </c>
      <c r="AQ518"/>
      <c r="AR518">
        <v>0</v>
      </c>
      <c r="AS518">
        <v>1</v>
      </c>
    </row>
    <row r="519" spans="1:45" ht="18.75" hidden="1" x14ac:dyDescent="0.45">
      <c r="A519" s="252">
        <v>212307</v>
      </c>
      <c r="B519" s="249" t="s">
        <v>456</v>
      </c>
      <c r="C519" t="s">
        <v>849</v>
      </c>
      <c r="D519" t="s">
        <v>849</v>
      </c>
      <c r="E519" t="s">
        <v>849</v>
      </c>
      <c r="F519" t="s">
        <v>849</v>
      </c>
      <c r="G519" t="s">
        <v>849</v>
      </c>
      <c r="H519" t="s">
        <v>849</v>
      </c>
      <c r="I519" t="s">
        <v>849</v>
      </c>
      <c r="J519" t="s">
        <v>849</v>
      </c>
      <c r="K519" t="s">
        <v>849</v>
      </c>
      <c r="L519" t="s">
        <v>849</v>
      </c>
      <c r="M519" s="250" t="s">
        <v>849</v>
      </c>
      <c r="N519" t="s">
        <v>849</v>
      </c>
      <c r="O519" t="s">
        <v>849</v>
      </c>
      <c r="P519" t="s">
        <v>849</v>
      </c>
      <c r="Q519" t="s">
        <v>849</v>
      </c>
      <c r="R519" t="s">
        <v>849</v>
      </c>
      <c r="S519" t="s">
        <v>849</v>
      </c>
      <c r="T519" t="s">
        <v>849</v>
      </c>
      <c r="U519" t="s">
        <v>849</v>
      </c>
      <c r="V519" t="s">
        <v>849</v>
      </c>
      <c r="W519" t="s">
        <v>849</v>
      </c>
      <c r="X519" s="250" t="s">
        <v>849</v>
      </c>
      <c r="Y519" t="s">
        <v>849</v>
      </c>
      <c r="Z519" t="s">
        <v>849</v>
      </c>
      <c r="AA519" t="s">
        <v>849</v>
      </c>
      <c r="AB519" t="s">
        <v>849</v>
      </c>
      <c r="AC519" t="s">
        <v>849</v>
      </c>
      <c r="AD519" t="s">
        <v>849</v>
      </c>
      <c r="AE519" t="s">
        <v>849</v>
      </c>
      <c r="AF519" t="s">
        <v>849</v>
      </c>
      <c r="AG519" t="s">
        <v>344</v>
      </c>
      <c r="AH519" t="s">
        <v>344</v>
      </c>
      <c r="AI519" t="s">
        <v>344</v>
      </c>
      <c r="AJ519" t="s">
        <v>344</v>
      </c>
      <c r="AK519" t="s">
        <v>344</v>
      </c>
      <c r="AL519" t="s">
        <v>344</v>
      </c>
      <c r="AM519" t="s">
        <v>344</v>
      </c>
      <c r="AN519" t="s">
        <v>344</v>
      </c>
      <c r="AO519" t="s">
        <v>344</v>
      </c>
      <c r="AP519" t="s">
        <v>344</v>
      </c>
      <c r="AQ519"/>
      <c r="AR519" t="s">
        <v>1830</v>
      </c>
      <c r="AS519" t="s">
        <v>2181</v>
      </c>
    </row>
    <row r="520" spans="1:45" ht="18.75" x14ac:dyDescent="0.45">
      <c r="A520" s="248">
        <v>212308</v>
      </c>
      <c r="B520" s="249" t="s">
        <v>61</v>
      </c>
      <c r="C520" t="s">
        <v>207</v>
      </c>
      <c r="D520" t="s">
        <v>207</v>
      </c>
      <c r="E520" t="s">
        <v>205</v>
      </c>
      <c r="F520" t="s">
        <v>205</v>
      </c>
      <c r="G520" t="s">
        <v>205</v>
      </c>
      <c r="H520" t="s">
        <v>205</v>
      </c>
      <c r="I520" t="s">
        <v>207</v>
      </c>
      <c r="J520" t="s">
        <v>205</v>
      </c>
      <c r="K520" t="s">
        <v>205</v>
      </c>
      <c r="L520" t="s">
        <v>205</v>
      </c>
      <c r="M520" s="250" t="s">
        <v>207</v>
      </c>
      <c r="N520" t="s">
        <v>207</v>
      </c>
      <c r="O520" t="s">
        <v>207</v>
      </c>
      <c r="P520" t="s">
        <v>205</v>
      </c>
      <c r="Q520" t="s">
        <v>207</v>
      </c>
      <c r="R520" t="s">
        <v>205</v>
      </c>
      <c r="S520" t="s">
        <v>205</v>
      </c>
      <c r="T520" t="s">
        <v>207</v>
      </c>
      <c r="U520" t="s">
        <v>207</v>
      </c>
      <c r="V520" t="s">
        <v>205</v>
      </c>
      <c r="W520" t="s">
        <v>205</v>
      </c>
      <c r="X520" s="250" t="s">
        <v>207</v>
      </c>
      <c r="Y520" t="s">
        <v>205</v>
      </c>
      <c r="Z520" t="s">
        <v>205</v>
      </c>
      <c r="AA520" t="s">
        <v>205</v>
      </c>
      <c r="AB520" t="s">
        <v>205</v>
      </c>
      <c r="AC520" t="s">
        <v>207</v>
      </c>
      <c r="AD520" t="s">
        <v>205</v>
      </c>
      <c r="AE520" t="s">
        <v>207</v>
      </c>
      <c r="AF520" t="s">
        <v>205</v>
      </c>
      <c r="AG520" t="s">
        <v>207</v>
      </c>
      <c r="AH520" t="s">
        <v>205</v>
      </c>
      <c r="AI520" t="s">
        <v>205</v>
      </c>
      <c r="AJ520" t="s">
        <v>207</v>
      </c>
      <c r="AK520" t="s">
        <v>205</v>
      </c>
      <c r="AL520" t="s">
        <v>207</v>
      </c>
      <c r="AM520" t="s">
        <v>207</v>
      </c>
      <c r="AN520" t="s">
        <v>205</v>
      </c>
      <c r="AO520" t="s">
        <v>205</v>
      </c>
      <c r="AP520" t="s">
        <v>205</v>
      </c>
      <c r="AQ520"/>
      <c r="AR520">
        <v>0</v>
      </c>
      <c r="AS520">
        <v>2</v>
      </c>
    </row>
    <row r="521" spans="1:45" ht="18.75" x14ac:dyDescent="0.45">
      <c r="A521" s="248">
        <v>212319</v>
      </c>
      <c r="B521" s="249" t="s">
        <v>61</v>
      </c>
      <c r="C521" t="s">
        <v>205</v>
      </c>
      <c r="D521" t="s">
        <v>207</v>
      </c>
      <c r="E521" t="s">
        <v>207</v>
      </c>
      <c r="F521" t="s">
        <v>207</v>
      </c>
      <c r="G521" t="s">
        <v>205</v>
      </c>
      <c r="H521" t="s">
        <v>207</v>
      </c>
      <c r="I521" t="s">
        <v>207</v>
      </c>
      <c r="J521" t="s">
        <v>205</v>
      </c>
      <c r="K521" t="s">
        <v>207</v>
      </c>
      <c r="L521" t="s">
        <v>207</v>
      </c>
      <c r="M521" s="250" t="s">
        <v>205</v>
      </c>
      <c r="N521" t="s">
        <v>207</v>
      </c>
      <c r="O521" t="s">
        <v>207</v>
      </c>
      <c r="P521" t="s">
        <v>207</v>
      </c>
      <c r="Q521" t="s">
        <v>207</v>
      </c>
      <c r="R521" t="s">
        <v>207</v>
      </c>
      <c r="S521" t="s">
        <v>207</v>
      </c>
      <c r="T521" t="s">
        <v>207</v>
      </c>
      <c r="U521" t="s">
        <v>207</v>
      </c>
      <c r="V521" t="s">
        <v>207</v>
      </c>
      <c r="W521" t="s">
        <v>207</v>
      </c>
      <c r="X521" s="250" t="s">
        <v>205</v>
      </c>
      <c r="Y521" t="s">
        <v>205</v>
      </c>
      <c r="Z521" t="s">
        <v>207</v>
      </c>
      <c r="AA521" t="s">
        <v>205</v>
      </c>
      <c r="AB521" t="s">
        <v>207</v>
      </c>
      <c r="AC521" t="s">
        <v>207</v>
      </c>
      <c r="AD521" t="s">
        <v>207</v>
      </c>
      <c r="AE521" t="s">
        <v>205</v>
      </c>
      <c r="AF521" t="s">
        <v>207</v>
      </c>
      <c r="AG521" t="s">
        <v>205</v>
      </c>
      <c r="AH521" t="s">
        <v>205</v>
      </c>
      <c r="AI521" t="s">
        <v>205</v>
      </c>
      <c r="AJ521" t="s">
        <v>207</v>
      </c>
      <c r="AK521" t="s">
        <v>206</v>
      </c>
      <c r="AL521" t="s">
        <v>207</v>
      </c>
      <c r="AM521" t="s">
        <v>207</v>
      </c>
      <c r="AN521" t="s">
        <v>206</v>
      </c>
      <c r="AO521" t="s">
        <v>207</v>
      </c>
      <c r="AP521" t="s">
        <v>206</v>
      </c>
      <c r="AQ521"/>
      <c r="AR521">
        <v>0</v>
      </c>
      <c r="AS521">
        <v>1</v>
      </c>
    </row>
    <row r="522" spans="1:45" ht="18.75" hidden="1" x14ac:dyDescent="0.45">
      <c r="A522" s="248">
        <v>212324</v>
      </c>
      <c r="B522" s="249" t="s">
        <v>458</v>
      </c>
      <c r="C522" t="s">
        <v>849</v>
      </c>
      <c r="D522" t="s">
        <v>849</v>
      </c>
      <c r="E522" t="s">
        <v>849</v>
      </c>
      <c r="F522" t="s">
        <v>849</v>
      </c>
      <c r="G522" t="s">
        <v>849</v>
      </c>
      <c r="H522" t="s">
        <v>849</v>
      </c>
      <c r="I522" t="s">
        <v>849</v>
      </c>
      <c r="J522" t="s">
        <v>849</v>
      </c>
      <c r="K522" t="s">
        <v>849</v>
      </c>
      <c r="L522" t="s">
        <v>849</v>
      </c>
      <c r="M522" s="250" t="s">
        <v>849</v>
      </c>
      <c r="N522" t="s">
        <v>849</v>
      </c>
      <c r="O522" t="s">
        <v>849</v>
      </c>
      <c r="P522" t="s">
        <v>849</v>
      </c>
      <c r="Q522" t="s">
        <v>849</v>
      </c>
      <c r="R522" t="s">
        <v>849</v>
      </c>
      <c r="S522" t="s">
        <v>849</v>
      </c>
      <c r="T522" t="s">
        <v>849</v>
      </c>
      <c r="U522" t="s">
        <v>849</v>
      </c>
      <c r="V522" t="s">
        <v>849</v>
      </c>
      <c r="W522" t="s">
        <v>344</v>
      </c>
      <c r="X522" s="250" t="s">
        <v>344</v>
      </c>
      <c r="Y522" t="s">
        <v>344</v>
      </c>
      <c r="Z522" t="s">
        <v>344</v>
      </c>
      <c r="AA522" t="s">
        <v>344</v>
      </c>
      <c r="AB522" t="s">
        <v>344</v>
      </c>
      <c r="AC522" t="s">
        <v>344</v>
      </c>
      <c r="AD522" t="s">
        <v>344</v>
      </c>
      <c r="AE522" t="s">
        <v>344</v>
      </c>
      <c r="AF522" t="s">
        <v>344</v>
      </c>
      <c r="AG522" t="s">
        <v>344</v>
      </c>
      <c r="AH522" t="s">
        <v>344</v>
      </c>
      <c r="AI522" t="s">
        <v>344</v>
      </c>
      <c r="AJ522" t="s">
        <v>344</v>
      </c>
      <c r="AK522" t="s">
        <v>344</v>
      </c>
      <c r="AL522" t="s">
        <v>344</v>
      </c>
      <c r="AM522" t="s">
        <v>344</v>
      </c>
      <c r="AN522" t="s">
        <v>344</v>
      </c>
      <c r="AO522" t="s">
        <v>344</v>
      </c>
      <c r="AP522" t="s">
        <v>344</v>
      </c>
      <c r="AQ522"/>
      <c r="AR522" t="s">
        <v>1830</v>
      </c>
      <c r="AS522" t="s">
        <v>2181</v>
      </c>
    </row>
    <row r="523" spans="1:45" ht="18.75" hidden="1" x14ac:dyDescent="0.45">
      <c r="A523" s="248">
        <v>212326</v>
      </c>
      <c r="B523" s="249" t="s">
        <v>459</v>
      </c>
      <c r="C523" t="s">
        <v>849</v>
      </c>
      <c r="D523" t="s">
        <v>849</v>
      </c>
      <c r="E523" t="s">
        <v>849</v>
      </c>
      <c r="F523" t="s">
        <v>849</v>
      </c>
      <c r="G523" t="s">
        <v>849</v>
      </c>
      <c r="H523" t="s">
        <v>849</v>
      </c>
      <c r="I523" t="s">
        <v>849</v>
      </c>
      <c r="J523" t="s">
        <v>849</v>
      </c>
      <c r="K523" t="s">
        <v>849</v>
      </c>
      <c r="L523" t="s">
        <v>849</v>
      </c>
      <c r="M523" s="250" t="s">
        <v>849</v>
      </c>
      <c r="N523" t="s">
        <v>849</v>
      </c>
      <c r="O523" t="s">
        <v>849</v>
      </c>
      <c r="P523" t="s">
        <v>849</v>
      </c>
      <c r="Q523" t="s">
        <v>849</v>
      </c>
      <c r="R523" t="s">
        <v>849</v>
      </c>
      <c r="S523" t="s">
        <v>849</v>
      </c>
      <c r="T523" t="s">
        <v>849</v>
      </c>
      <c r="U523" t="s">
        <v>849</v>
      </c>
      <c r="V523" t="s">
        <v>849</v>
      </c>
      <c r="W523" t="s">
        <v>849</v>
      </c>
      <c r="X523" t="s">
        <v>849</v>
      </c>
      <c r="Y523" t="s">
        <v>849</v>
      </c>
      <c r="Z523" t="s">
        <v>849</v>
      </c>
      <c r="AA523" t="s">
        <v>849</v>
      </c>
      <c r="AB523" t="s">
        <v>344</v>
      </c>
      <c r="AC523" t="s">
        <v>344</v>
      </c>
      <c r="AD523" t="s">
        <v>344</v>
      </c>
      <c r="AE523" t="s">
        <v>344</v>
      </c>
      <c r="AF523" t="s">
        <v>344</v>
      </c>
      <c r="AG523" t="s">
        <v>344</v>
      </c>
      <c r="AH523" t="s">
        <v>344</v>
      </c>
      <c r="AI523" t="s">
        <v>344</v>
      </c>
      <c r="AJ523" t="s">
        <v>344</v>
      </c>
      <c r="AK523" t="s">
        <v>344</v>
      </c>
      <c r="AL523" t="s">
        <v>344</v>
      </c>
      <c r="AM523" t="s">
        <v>344</v>
      </c>
      <c r="AN523" t="s">
        <v>344</v>
      </c>
      <c r="AO523" t="s">
        <v>344</v>
      </c>
      <c r="AP523" t="s">
        <v>344</v>
      </c>
      <c r="AQ523"/>
      <c r="AR523">
        <v>0</v>
      </c>
      <c r="AS523" t="s">
        <v>2187</v>
      </c>
    </row>
    <row r="524" spans="1:45" ht="18.75" x14ac:dyDescent="0.45">
      <c r="A524" s="248">
        <v>212331</v>
      </c>
      <c r="B524" s="249" t="s">
        <v>61</v>
      </c>
      <c r="C524" t="s">
        <v>207</v>
      </c>
      <c r="D524" t="s">
        <v>207</v>
      </c>
      <c r="E524" t="s">
        <v>205</v>
      </c>
      <c r="F524" t="s">
        <v>205</v>
      </c>
      <c r="G524" t="s">
        <v>205</v>
      </c>
      <c r="H524" t="s">
        <v>207</v>
      </c>
      <c r="I524" t="s">
        <v>205</v>
      </c>
      <c r="J524" t="s">
        <v>205</v>
      </c>
      <c r="K524" t="s">
        <v>207</v>
      </c>
      <c r="L524" t="s">
        <v>205</v>
      </c>
      <c r="M524" s="250" t="s">
        <v>205</v>
      </c>
      <c r="N524" t="s">
        <v>207</v>
      </c>
      <c r="O524" t="s">
        <v>207</v>
      </c>
      <c r="P524" t="s">
        <v>207</v>
      </c>
      <c r="Q524" t="s">
        <v>207</v>
      </c>
      <c r="R524" t="s">
        <v>207</v>
      </c>
      <c r="S524" t="s">
        <v>207</v>
      </c>
      <c r="T524" t="s">
        <v>207</v>
      </c>
      <c r="U524" t="s">
        <v>207</v>
      </c>
      <c r="V524" t="s">
        <v>205</v>
      </c>
      <c r="W524" t="s">
        <v>207</v>
      </c>
      <c r="X524" s="250" t="s">
        <v>207</v>
      </c>
      <c r="Y524" t="s">
        <v>205</v>
      </c>
      <c r="Z524" t="s">
        <v>205</v>
      </c>
      <c r="AA524" t="s">
        <v>207</v>
      </c>
      <c r="AB524" t="s">
        <v>207</v>
      </c>
      <c r="AC524" t="s">
        <v>207</v>
      </c>
      <c r="AD524" t="s">
        <v>207</v>
      </c>
      <c r="AE524" t="s">
        <v>206</v>
      </c>
      <c r="AF524" t="s">
        <v>205</v>
      </c>
      <c r="AG524" t="s">
        <v>207</v>
      </c>
      <c r="AH524" t="s">
        <v>205</v>
      </c>
      <c r="AI524" t="s">
        <v>205</v>
      </c>
      <c r="AJ524" t="s">
        <v>207</v>
      </c>
      <c r="AK524" t="s">
        <v>206</v>
      </c>
      <c r="AL524" t="s">
        <v>207</v>
      </c>
      <c r="AM524" t="s">
        <v>205</v>
      </c>
      <c r="AN524" t="s">
        <v>206</v>
      </c>
      <c r="AO524" t="s">
        <v>205</v>
      </c>
      <c r="AP524" t="s">
        <v>207</v>
      </c>
      <c r="AQ524"/>
      <c r="AR524">
        <v>0</v>
      </c>
      <c r="AS524">
        <v>2</v>
      </c>
    </row>
    <row r="525" spans="1:45" ht="18.75" hidden="1" x14ac:dyDescent="0.45">
      <c r="A525" s="248">
        <v>212332</v>
      </c>
      <c r="B525" s="249" t="s">
        <v>456</v>
      </c>
      <c r="C525" t="s">
        <v>207</v>
      </c>
      <c r="D525" t="s">
        <v>207</v>
      </c>
      <c r="E525" t="s">
        <v>207</v>
      </c>
      <c r="F525" t="s">
        <v>205</v>
      </c>
      <c r="G525" t="s">
        <v>207</v>
      </c>
      <c r="H525" t="s">
        <v>205</v>
      </c>
      <c r="I525" t="s">
        <v>207</v>
      </c>
      <c r="J525" t="s">
        <v>207</v>
      </c>
      <c r="K525" t="s">
        <v>205</v>
      </c>
      <c r="L525" t="s">
        <v>207</v>
      </c>
      <c r="M525" s="250" t="s">
        <v>207</v>
      </c>
      <c r="N525" t="s">
        <v>207</v>
      </c>
      <c r="O525" t="s">
        <v>207</v>
      </c>
      <c r="P525" t="s">
        <v>207</v>
      </c>
      <c r="Q525" t="s">
        <v>205</v>
      </c>
      <c r="R525" t="s">
        <v>207</v>
      </c>
      <c r="S525" t="s">
        <v>207</v>
      </c>
      <c r="T525" t="s">
        <v>207</v>
      </c>
      <c r="U525" t="s">
        <v>207</v>
      </c>
      <c r="V525" t="s">
        <v>205</v>
      </c>
      <c r="W525" t="s">
        <v>207</v>
      </c>
      <c r="X525" s="250" t="s">
        <v>207</v>
      </c>
      <c r="Y525" t="s">
        <v>205</v>
      </c>
      <c r="Z525" t="s">
        <v>205</v>
      </c>
      <c r="AA525" t="s">
        <v>207</v>
      </c>
      <c r="AB525" t="s">
        <v>207</v>
      </c>
      <c r="AC525" t="s">
        <v>207</v>
      </c>
      <c r="AD525" t="s">
        <v>207</v>
      </c>
      <c r="AE525" t="s">
        <v>205</v>
      </c>
      <c r="AF525" t="s">
        <v>205</v>
      </c>
      <c r="AG525" t="s">
        <v>344</v>
      </c>
      <c r="AH525" t="s">
        <v>344</v>
      </c>
      <c r="AI525" t="s">
        <v>344</v>
      </c>
      <c r="AJ525" t="s">
        <v>344</v>
      </c>
      <c r="AK525" t="s">
        <v>344</v>
      </c>
      <c r="AL525" t="s">
        <v>344</v>
      </c>
      <c r="AM525" t="s">
        <v>344</v>
      </c>
      <c r="AN525" t="s">
        <v>344</v>
      </c>
      <c r="AO525" t="s">
        <v>344</v>
      </c>
      <c r="AP525" t="s">
        <v>344</v>
      </c>
      <c r="AQ525"/>
      <c r="AR525">
        <v>0</v>
      </c>
      <c r="AS525">
        <v>1</v>
      </c>
    </row>
    <row r="526" spans="1:45" ht="18.75" x14ac:dyDescent="0.45">
      <c r="A526" s="248">
        <v>212334</v>
      </c>
      <c r="B526" s="249" t="s">
        <v>61</v>
      </c>
      <c r="C526" t="s">
        <v>207</v>
      </c>
      <c r="D526" t="s">
        <v>207</v>
      </c>
      <c r="E526" t="s">
        <v>205</v>
      </c>
      <c r="F526" t="s">
        <v>205</v>
      </c>
      <c r="G526" t="s">
        <v>205</v>
      </c>
      <c r="H526" t="s">
        <v>207</v>
      </c>
      <c r="I526" t="s">
        <v>205</v>
      </c>
      <c r="J526" t="s">
        <v>205</v>
      </c>
      <c r="K526" t="s">
        <v>207</v>
      </c>
      <c r="L526" t="s">
        <v>207</v>
      </c>
      <c r="M526" s="250" t="s">
        <v>207</v>
      </c>
      <c r="N526" t="s">
        <v>207</v>
      </c>
      <c r="O526" t="s">
        <v>207</v>
      </c>
      <c r="P526" t="s">
        <v>207</v>
      </c>
      <c r="Q526" t="s">
        <v>207</v>
      </c>
      <c r="R526" t="s">
        <v>207</v>
      </c>
      <c r="S526" t="s">
        <v>205</v>
      </c>
      <c r="T526" t="s">
        <v>207</v>
      </c>
      <c r="U526" t="s">
        <v>207</v>
      </c>
      <c r="V526" t="s">
        <v>207</v>
      </c>
      <c r="W526" t="s">
        <v>207</v>
      </c>
      <c r="X526" s="250" t="s">
        <v>205</v>
      </c>
      <c r="Y526" t="s">
        <v>205</v>
      </c>
      <c r="Z526" t="s">
        <v>207</v>
      </c>
      <c r="AA526" t="s">
        <v>205</v>
      </c>
      <c r="AB526" t="s">
        <v>207</v>
      </c>
      <c r="AC526" t="s">
        <v>207</v>
      </c>
      <c r="AD526" t="s">
        <v>207</v>
      </c>
      <c r="AE526" t="s">
        <v>205</v>
      </c>
      <c r="AF526" t="s">
        <v>207</v>
      </c>
      <c r="AG526" t="s">
        <v>207</v>
      </c>
      <c r="AH526" t="s">
        <v>207</v>
      </c>
      <c r="AI526" t="s">
        <v>207</v>
      </c>
      <c r="AJ526" t="s">
        <v>205</v>
      </c>
      <c r="AK526" t="s">
        <v>207</v>
      </c>
      <c r="AL526" t="s">
        <v>205</v>
      </c>
      <c r="AM526" t="s">
        <v>207</v>
      </c>
      <c r="AN526" t="s">
        <v>205</v>
      </c>
      <c r="AO526" t="s">
        <v>207</v>
      </c>
      <c r="AP526" t="s">
        <v>207</v>
      </c>
      <c r="AQ526"/>
      <c r="AR526">
        <v>0</v>
      </c>
      <c r="AS526">
        <v>1</v>
      </c>
    </row>
    <row r="527" spans="1:45" ht="15" hidden="1" x14ac:dyDescent="0.25">
      <c r="A527" s="258">
        <v>212338</v>
      </c>
      <c r="B527" s="259" t="s">
        <v>456</v>
      </c>
      <c r="C527" s="260" t="s">
        <v>205</v>
      </c>
      <c r="D527" s="260" t="s">
        <v>207</v>
      </c>
      <c r="E527" s="260" t="s">
        <v>205</v>
      </c>
      <c r="F527" s="260" t="s">
        <v>205</v>
      </c>
      <c r="G527" s="260" t="s">
        <v>207</v>
      </c>
      <c r="H527" s="260" t="s">
        <v>207</v>
      </c>
      <c r="I527" s="260" t="s">
        <v>205</v>
      </c>
      <c r="J527" s="260" t="s">
        <v>205</v>
      </c>
      <c r="K527" s="260" t="s">
        <v>207</v>
      </c>
      <c r="L527" s="260" t="s">
        <v>205</v>
      </c>
      <c r="M527" s="260" t="s">
        <v>207</v>
      </c>
      <c r="N527" s="260" t="s">
        <v>207</v>
      </c>
      <c r="O527" s="260" t="s">
        <v>205</v>
      </c>
      <c r="P527" s="260" t="s">
        <v>205</v>
      </c>
      <c r="Q527" s="260" t="s">
        <v>207</v>
      </c>
      <c r="R527" s="260" t="s">
        <v>207</v>
      </c>
      <c r="S527" s="260" t="s">
        <v>207</v>
      </c>
      <c r="T527" s="260" t="s">
        <v>207</v>
      </c>
      <c r="U527" s="260" t="s">
        <v>207</v>
      </c>
      <c r="V527" s="260" t="s">
        <v>205</v>
      </c>
      <c r="W527" s="260" t="s">
        <v>206</v>
      </c>
      <c r="X527" s="260" t="s">
        <v>207</v>
      </c>
      <c r="Y527" s="260" t="s">
        <v>206</v>
      </c>
      <c r="Z527" s="260" t="s">
        <v>206</v>
      </c>
      <c r="AA527" s="260" t="s">
        <v>206</v>
      </c>
      <c r="AB527" s="260" t="s">
        <v>206</v>
      </c>
      <c r="AC527" s="260" t="s">
        <v>206</v>
      </c>
      <c r="AD527" s="260" t="s">
        <v>206</v>
      </c>
      <c r="AE527" s="260" t="s">
        <v>206</v>
      </c>
      <c r="AF527" s="260" t="s">
        <v>206</v>
      </c>
      <c r="AG527" s="260" t="s">
        <v>344</v>
      </c>
      <c r="AH527" s="260" t="s">
        <v>344</v>
      </c>
      <c r="AI527" s="260" t="s">
        <v>344</v>
      </c>
      <c r="AJ527" s="260" t="s">
        <v>344</v>
      </c>
      <c r="AK527" s="260" t="s">
        <v>344</v>
      </c>
      <c r="AL527" s="260" t="s">
        <v>344</v>
      </c>
      <c r="AM527" s="260" t="s">
        <v>344</v>
      </c>
      <c r="AN527" s="260" t="s">
        <v>344</v>
      </c>
      <c r="AO527" s="260" t="s">
        <v>344</v>
      </c>
      <c r="AP527" s="260" t="s">
        <v>344</v>
      </c>
      <c r="AQ527" s="260"/>
      <c r="AR527"/>
      <c r="AS527">
        <v>1</v>
      </c>
    </row>
    <row r="528" spans="1:45" ht="18.75" x14ac:dyDescent="0.45">
      <c r="A528" s="248">
        <v>212342</v>
      </c>
      <c r="B528" s="249" t="s">
        <v>61</v>
      </c>
      <c r="C528" t="s">
        <v>205</v>
      </c>
      <c r="D528" t="s">
        <v>207</v>
      </c>
      <c r="E528" t="s">
        <v>207</v>
      </c>
      <c r="F528" t="s">
        <v>205</v>
      </c>
      <c r="G528" t="s">
        <v>205</v>
      </c>
      <c r="H528" t="s">
        <v>207</v>
      </c>
      <c r="I528" t="s">
        <v>207</v>
      </c>
      <c r="J528" t="s">
        <v>205</v>
      </c>
      <c r="K528" t="s">
        <v>207</v>
      </c>
      <c r="L528" t="s">
        <v>205</v>
      </c>
      <c r="M528" s="250" t="s">
        <v>205</v>
      </c>
      <c r="N528" t="s">
        <v>205</v>
      </c>
      <c r="O528" t="s">
        <v>207</v>
      </c>
      <c r="P528" t="s">
        <v>207</v>
      </c>
      <c r="Q528" t="s">
        <v>205</v>
      </c>
      <c r="R528" t="s">
        <v>207</v>
      </c>
      <c r="S528" t="s">
        <v>205</v>
      </c>
      <c r="T528" t="s">
        <v>207</v>
      </c>
      <c r="U528" t="s">
        <v>207</v>
      </c>
      <c r="V528" t="s">
        <v>207</v>
      </c>
      <c r="W528" t="s">
        <v>207</v>
      </c>
      <c r="X528" s="250" t="s">
        <v>207</v>
      </c>
      <c r="Y528" t="s">
        <v>205</v>
      </c>
      <c r="Z528" t="s">
        <v>207</v>
      </c>
      <c r="AA528" t="s">
        <v>205</v>
      </c>
      <c r="AB528" t="s">
        <v>205</v>
      </c>
      <c r="AC528" t="s">
        <v>207</v>
      </c>
      <c r="AD528" t="s">
        <v>205</v>
      </c>
      <c r="AE528" t="s">
        <v>205</v>
      </c>
      <c r="AF528" t="s">
        <v>205</v>
      </c>
      <c r="AG528" t="s">
        <v>207</v>
      </c>
      <c r="AH528" t="s">
        <v>207</v>
      </c>
      <c r="AI528" t="s">
        <v>205</v>
      </c>
      <c r="AJ528" t="s">
        <v>207</v>
      </c>
      <c r="AK528" t="s">
        <v>205</v>
      </c>
      <c r="AL528" t="s">
        <v>207</v>
      </c>
      <c r="AM528" t="s">
        <v>207</v>
      </c>
      <c r="AN528" t="s">
        <v>207</v>
      </c>
      <c r="AO528" t="s">
        <v>207</v>
      </c>
      <c r="AP528" t="s">
        <v>207</v>
      </c>
      <c r="AQ528"/>
      <c r="AR528">
        <v>0</v>
      </c>
      <c r="AS528">
        <v>4</v>
      </c>
    </row>
    <row r="529" spans="1:45" ht="18.75" hidden="1" x14ac:dyDescent="0.45">
      <c r="A529" s="248">
        <v>212344</v>
      </c>
      <c r="B529" s="249" t="s">
        <v>459</v>
      </c>
      <c r="C529" t="s">
        <v>849</v>
      </c>
      <c r="D529" t="s">
        <v>849</v>
      </c>
      <c r="E529" t="s">
        <v>849</v>
      </c>
      <c r="F529" t="s">
        <v>849</v>
      </c>
      <c r="G529" t="s">
        <v>849</v>
      </c>
      <c r="H529" t="s">
        <v>849</v>
      </c>
      <c r="I529" t="s">
        <v>849</v>
      </c>
      <c r="J529" t="s">
        <v>849</v>
      </c>
      <c r="K529" t="s">
        <v>849</v>
      </c>
      <c r="L529" t="s">
        <v>849</v>
      </c>
      <c r="M529" s="250" t="s">
        <v>849</v>
      </c>
      <c r="N529" t="s">
        <v>849</v>
      </c>
      <c r="O529" t="s">
        <v>849</v>
      </c>
      <c r="P529" t="s">
        <v>849</v>
      </c>
      <c r="Q529" t="s">
        <v>849</v>
      </c>
      <c r="R529" t="s">
        <v>849</v>
      </c>
      <c r="S529" t="s">
        <v>849</v>
      </c>
      <c r="T529" t="s">
        <v>849</v>
      </c>
      <c r="U529" t="s">
        <v>849</v>
      </c>
      <c r="V529" t="s">
        <v>849</v>
      </c>
      <c r="W529" t="s">
        <v>849</v>
      </c>
      <c r="X529" t="s">
        <v>849</v>
      </c>
      <c r="Y529" t="s">
        <v>849</v>
      </c>
      <c r="Z529" t="s">
        <v>849</v>
      </c>
      <c r="AA529" t="s">
        <v>849</v>
      </c>
      <c r="AB529" t="s">
        <v>344</v>
      </c>
      <c r="AC529" t="s">
        <v>344</v>
      </c>
      <c r="AD529" t="s">
        <v>344</v>
      </c>
      <c r="AE529" t="s">
        <v>344</v>
      </c>
      <c r="AF529" t="s">
        <v>344</v>
      </c>
      <c r="AG529" t="s">
        <v>344</v>
      </c>
      <c r="AH529" t="s">
        <v>344</v>
      </c>
      <c r="AI529" t="s">
        <v>344</v>
      </c>
      <c r="AJ529" t="s">
        <v>344</v>
      </c>
      <c r="AK529" t="s">
        <v>344</v>
      </c>
      <c r="AL529" t="s">
        <v>344</v>
      </c>
      <c r="AM529" t="s">
        <v>344</v>
      </c>
      <c r="AN529" t="s">
        <v>344</v>
      </c>
      <c r="AO529" t="s">
        <v>344</v>
      </c>
      <c r="AP529" t="s">
        <v>344</v>
      </c>
      <c r="AQ529"/>
      <c r="AR529">
        <v>0</v>
      </c>
      <c r="AS529" t="s">
        <v>2188</v>
      </c>
    </row>
    <row r="530" spans="1:45" ht="18.75" hidden="1" x14ac:dyDescent="0.45">
      <c r="A530" s="248">
        <v>212346</v>
      </c>
      <c r="B530" s="249" t="s">
        <v>456</v>
      </c>
      <c r="C530" t="s">
        <v>205</v>
      </c>
      <c r="D530" t="s">
        <v>207</v>
      </c>
      <c r="E530" t="s">
        <v>205</v>
      </c>
      <c r="F530" t="s">
        <v>205</v>
      </c>
      <c r="G530" t="s">
        <v>205</v>
      </c>
      <c r="H530" t="s">
        <v>207</v>
      </c>
      <c r="I530" t="s">
        <v>207</v>
      </c>
      <c r="J530" t="s">
        <v>207</v>
      </c>
      <c r="K530" t="s">
        <v>207</v>
      </c>
      <c r="L530" t="s">
        <v>205</v>
      </c>
      <c r="M530" s="250" t="s">
        <v>206</v>
      </c>
      <c r="N530" t="s">
        <v>207</v>
      </c>
      <c r="O530" t="s">
        <v>207</v>
      </c>
      <c r="P530" t="s">
        <v>205</v>
      </c>
      <c r="Q530" t="s">
        <v>207</v>
      </c>
      <c r="R530" t="s">
        <v>207</v>
      </c>
      <c r="S530" t="s">
        <v>205</v>
      </c>
      <c r="T530" t="s">
        <v>207</v>
      </c>
      <c r="U530" t="s">
        <v>205</v>
      </c>
      <c r="V530" t="s">
        <v>207</v>
      </c>
      <c r="W530" t="s">
        <v>206</v>
      </c>
      <c r="X530" s="250" t="s">
        <v>207</v>
      </c>
      <c r="Y530" t="s">
        <v>206</v>
      </c>
      <c r="Z530" t="s">
        <v>206</v>
      </c>
      <c r="AA530" t="s">
        <v>207</v>
      </c>
      <c r="AB530" t="s">
        <v>206</v>
      </c>
      <c r="AC530" t="s">
        <v>206</v>
      </c>
      <c r="AD530" t="s">
        <v>206</v>
      </c>
      <c r="AE530" t="s">
        <v>206</v>
      </c>
      <c r="AF530" t="s">
        <v>206</v>
      </c>
      <c r="AG530" t="s">
        <v>344</v>
      </c>
      <c r="AH530" t="s">
        <v>344</v>
      </c>
      <c r="AI530" t="s">
        <v>344</v>
      </c>
      <c r="AJ530" t="s">
        <v>344</v>
      </c>
      <c r="AK530" t="s">
        <v>344</v>
      </c>
      <c r="AL530" t="s">
        <v>344</v>
      </c>
      <c r="AM530" t="s">
        <v>344</v>
      </c>
      <c r="AN530" t="s">
        <v>344</v>
      </c>
      <c r="AO530" t="s">
        <v>344</v>
      </c>
      <c r="AP530" t="s">
        <v>344</v>
      </c>
      <c r="AQ530"/>
      <c r="AR530">
        <v>0</v>
      </c>
      <c r="AS530">
        <v>5</v>
      </c>
    </row>
    <row r="531" spans="1:45" ht="15" x14ac:dyDescent="0.25">
      <c r="A531" s="258">
        <v>212347</v>
      </c>
      <c r="B531" s="259" t="s">
        <v>61</v>
      </c>
      <c r="C531" s="260" t="s">
        <v>207</v>
      </c>
      <c r="D531" s="260" t="s">
        <v>207</v>
      </c>
      <c r="E531" s="260" t="s">
        <v>207</v>
      </c>
      <c r="F531" s="260" t="s">
        <v>205</v>
      </c>
      <c r="G531" s="260" t="s">
        <v>207</v>
      </c>
      <c r="H531" s="260" t="s">
        <v>207</v>
      </c>
      <c r="I531" s="260" t="s">
        <v>207</v>
      </c>
      <c r="J531" s="260" t="s">
        <v>205</v>
      </c>
      <c r="K531" s="260" t="s">
        <v>207</v>
      </c>
      <c r="L531" s="260" t="s">
        <v>205</v>
      </c>
      <c r="M531" s="260" t="s">
        <v>205</v>
      </c>
      <c r="N531" s="260" t="s">
        <v>207</v>
      </c>
      <c r="O531" s="260" t="s">
        <v>205</v>
      </c>
      <c r="P531" s="260" t="s">
        <v>207</v>
      </c>
      <c r="Q531" s="260" t="s">
        <v>205</v>
      </c>
      <c r="R531" s="260" t="s">
        <v>207</v>
      </c>
      <c r="S531" s="260" t="s">
        <v>205</v>
      </c>
      <c r="T531" s="260" t="s">
        <v>207</v>
      </c>
      <c r="U531" s="260" t="s">
        <v>207</v>
      </c>
      <c r="V531" s="260" t="s">
        <v>207</v>
      </c>
      <c r="W531" s="260" t="s">
        <v>207</v>
      </c>
      <c r="X531" s="260" t="s">
        <v>207</v>
      </c>
      <c r="Y531" s="260" t="s">
        <v>207</v>
      </c>
      <c r="Z531" s="260" t="s">
        <v>207</v>
      </c>
      <c r="AA531" s="260" t="s">
        <v>205</v>
      </c>
      <c r="AB531" s="260" t="s">
        <v>205</v>
      </c>
      <c r="AC531" s="260" t="s">
        <v>205</v>
      </c>
      <c r="AD531" s="260" t="s">
        <v>205</v>
      </c>
      <c r="AE531" s="260" t="s">
        <v>205</v>
      </c>
      <c r="AF531" s="260" t="s">
        <v>205</v>
      </c>
      <c r="AG531" s="260" t="s">
        <v>205</v>
      </c>
      <c r="AH531" s="260" t="s">
        <v>205</v>
      </c>
      <c r="AI531" s="260" t="s">
        <v>205</v>
      </c>
      <c r="AJ531" s="260" t="s">
        <v>205</v>
      </c>
      <c r="AK531" s="260" t="s">
        <v>205</v>
      </c>
      <c r="AL531" s="260" t="s">
        <v>207</v>
      </c>
      <c r="AM531" s="260" t="s">
        <v>207</v>
      </c>
      <c r="AN531" s="260" t="s">
        <v>207</v>
      </c>
      <c r="AO531" s="260" t="s">
        <v>207</v>
      </c>
      <c r="AP531" s="260" t="s">
        <v>207</v>
      </c>
      <c r="AQ531" s="260"/>
      <c r="AR531"/>
      <c r="AS531">
        <v>2</v>
      </c>
    </row>
    <row r="532" spans="1:45" ht="18.75" hidden="1" x14ac:dyDescent="0.45">
      <c r="A532" s="248">
        <v>212348</v>
      </c>
      <c r="B532" s="249" t="s">
        <v>459</v>
      </c>
      <c r="C532" t="s">
        <v>849</v>
      </c>
      <c r="D532" t="s">
        <v>849</v>
      </c>
      <c r="E532" t="s">
        <v>849</v>
      </c>
      <c r="F532" t="s">
        <v>849</v>
      </c>
      <c r="G532" t="s">
        <v>849</v>
      </c>
      <c r="H532" t="s">
        <v>849</v>
      </c>
      <c r="I532" t="s">
        <v>849</v>
      </c>
      <c r="J532" t="s">
        <v>849</v>
      </c>
      <c r="K532" t="s">
        <v>849</v>
      </c>
      <c r="L532" t="s">
        <v>849</v>
      </c>
      <c r="M532" s="250" t="s">
        <v>849</v>
      </c>
      <c r="N532" t="s">
        <v>849</v>
      </c>
      <c r="O532" t="s">
        <v>849</v>
      </c>
      <c r="P532" t="s">
        <v>849</v>
      </c>
      <c r="Q532" t="s">
        <v>849</v>
      </c>
      <c r="R532" t="s">
        <v>849</v>
      </c>
      <c r="S532" t="s">
        <v>849</v>
      </c>
      <c r="T532" t="s">
        <v>849</v>
      </c>
      <c r="U532" t="s">
        <v>849</v>
      </c>
      <c r="V532" t="s">
        <v>849</v>
      </c>
      <c r="W532" t="s">
        <v>849</v>
      </c>
      <c r="X532" t="s">
        <v>849</v>
      </c>
      <c r="Y532" t="s">
        <v>849</v>
      </c>
      <c r="Z532" t="s">
        <v>849</v>
      </c>
      <c r="AA532" t="s">
        <v>849</v>
      </c>
      <c r="AB532" t="s">
        <v>344</v>
      </c>
      <c r="AC532" t="s">
        <v>344</v>
      </c>
      <c r="AD532" t="s">
        <v>344</v>
      </c>
      <c r="AE532" t="s">
        <v>344</v>
      </c>
      <c r="AF532" t="s">
        <v>344</v>
      </c>
      <c r="AG532" t="s">
        <v>344</v>
      </c>
      <c r="AH532" t="s">
        <v>344</v>
      </c>
      <c r="AI532" t="s">
        <v>344</v>
      </c>
      <c r="AJ532" t="s">
        <v>344</v>
      </c>
      <c r="AK532" t="s">
        <v>344</v>
      </c>
      <c r="AL532" t="s">
        <v>344</v>
      </c>
      <c r="AM532" t="s">
        <v>344</v>
      </c>
      <c r="AN532" t="s">
        <v>344</v>
      </c>
      <c r="AO532" t="s">
        <v>344</v>
      </c>
      <c r="AP532" t="s">
        <v>344</v>
      </c>
      <c r="AQ532"/>
      <c r="AR532">
        <v>0</v>
      </c>
      <c r="AS532" t="s">
        <v>2187</v>
      </c>
    </row>
    <row r="533" spans="1:45" ht="18.75" hidden="1" x14ac:dyDescent="0.45">
      <c r="A533" s="248">
        <v>212351</v>
      </c>
      <c r="B533" s="249" t="s">
        <v>609</v>
      </c>
      <c r="C533" t="s">
        <v>849</v>
      </c>
      <c r="D533" t="s">
        <v>849</v>
      </c>
      <c r="E533" t="s">
        <v>849</v>
      </c>
      <c r="F533" t="s">
        <v>849</v>
      </c>
      <c r="G533" t="s">
        <v>849</v>
      </c>
      <c r="H533" t="s">
        <v>849</v>
      </c>
      <c r="I533" t="s">
        <v>849</v>
      </c>
      <c r="J533" t="s">
        <v>849</v>
      </c>
      <c r="K533" t="s">
        <v>849</v>
      </c>
      <c r="L533" t="s">
        <v>849</v>
      </c>
      <c r="M533" s="250" t="s">
        <v>849</v>
      </c>
      <c r="N533" t="s">
        <v>849</v>
      </c>
      <c r="O533" t="s">
        <v>849</v>
      </c>
      <c r="P533" t="s">
        <v>849</v>
      </c>
      <c r="Q533" t="s">
        <v>849</v>
      </c>
      <c r="R533" t="s">
        <v>849</v>
      </c>
      <c r="S533" t="s">
        <v>849</v>
      </c>
      <c r="T533" t="s">
        <v>849</v>
      </c>
      <c r="U533" t="s">
        <v>849</v>
      </c>
      <c r="V533" t="s">
        <v>849</v>
      </c>
      <c r="W533" t="s">
        <v>849</v>
      </c>
      <c r="X533" s="250" t="s">
        <v>849</v>
      </c>
      <c r="Y533" t="s">
        <v>849</v>
      </c>
      <c r="Z533" t="s">
        <v>849</v>
      </c>
      <c r="AA533" t="s">
        <v>849</v>
      </c>
      <c r="AB533" t="s">
        <v>849</v>
      </c>
      <c r="AC533" t="s">
        <v>849</v>
      </c>
      <c r="AD533" t="s">
        <v>849</v>
      </c>
      <c r="AE533" t="s">
        <v>849</v>
      </c>
      <c r="AF533" t="s">
        <v>849</v>
      </c>
      <c r="AG533" t="s">
        <v>344</v>
      </c>
      <c r="AH533" t="s">
        <v>344</v>
      </c>
      <c r="AI533" t="s">
        <v>344</v>
      </c>
      <c r="AJ533" t="s">
        <v>344</v>
      </c>
      <c r="AK533" t="s">
        <v>344</v>
      </c>
      <c r="AL533" t="s">
        <v>344</v>
      </c>
      <c r="AM533" t="s">
        <v>344</v>
      </c>
      <c r="AN533" t="s">
        <v>344</v>
      </c>
      <c r="AO533" t="s">
        <v>344</v>
      </c>
      <c r="AP533" t="s">
        <v>344</v>
      </c>
      <c r="AQ533"/>
      <c r="AR533" t="s">
        <v>2166</v>
      </c>
      <c r="AS533" t="s">
        <v>2166</v>
      </c>
    </row>
    <row r="534" spans="1:45" ht="33" x14ac:dyDescent="0.45">
      <c r="A534" s="248">
        <v>212355</v>
      </c>
      <c r="B534" s="249" t="s">
        <v>67</v>
      </c>
      <c r="C534" t="s">
        <v>205</v>
      </c>
      <c r="D534" t="s">
        <v>207</v>
      </c>
      <c r="E534" t="s">
        <v>205</v>
      </c>
      <c r="F534" t="s">
        <v>205</v>
      </c>
      <c r="G534" t="s">
        <v>207</v>
      </c>
      <c r="H534" t="s">
        <v>205</v>
      </c>
      <c r="I534" t="s">
        <v>207</v>
      </c>
      <c r="J534" t="s">
        <v>207</v>
      </c>
      <c r="K534" t="s">
        <v>207</v>
      </c>
      <c r="L534" t="s">
        <v>205</v>
      </c>
      <c r="M534" s="250" t="s">
        <v>205</v>
      </c>
      <c r="N534" t="s">
        <v>207</v>
      </c>
      <c r="O534" t="s">
        <v>205</v>
      </c>
      <c r="P534" t="s">
        <v>207</v>
      </c>
      <c r="Q534" t="s">
        <v>207</v>
      </c>
      <c r="R534" t="s">
        <v>207</v>
      </c>
      <c r="S534" t="s">
        <v>207</v>
      </c>
      <c r="T534" t="s">
        <v>207</v>
      </c>
      <c r="U534" t="s">
        <v>207</v>
      </c>
      <c r="V534" t="s">
        <v>205</v>
      </c>
      <c r="W534" t="s">
        <v>207</v>
      </c>
      <c r="X534" s="250" t="s">
        <v>207</v>
      </c>
      <c r="Y534" t="s">
        <v>205</v>
      </c>
      <c r="Z534" t="s">
        <v>207</v>
      </c>
      <c r="AA534" t="s">
        <v>207</v>
      </c>
      <c r="AB534" t="s">
        <v>205</v>
      </c>
      <c r="AC534" t="s">
        <v>207</v>
      </c>
      <c r="AD534" t="s">
        <v>207</v>
      </c>
      <c r="AE534" t="s">
        <v>205</v>
      </c>
      <c r="AF534" t="s">
        <v>205</v>
      </c>
      <c r="AG534" t="s">
        <v>206</v>
      </c>
      <c r="AH534" t="s">
        <v>206</v>
      </c>
      <c r="AI534" t="s">
        <v>206</v>
      </c>
      <c r="AJ534" t="s">
        <v>206</v>
      </c>
      <c r="AK534" t="s">
        <v>206</v>
      </c>
      <c r="AL534" t="s">
        <v>344</v>
      </c>
      <c r="AM534" t="s">
        <v>344</v>
      </c>
      <c r="AN534" t="s">
        <v>344</v>
      </c>
      <c r="AO534" t="s">
        <v>344</v>
      </c>
      <c r="AP534" t="s">
        <v>344</v>
      </c>
      <c r="AQ534"/>
      <c r="AR534">
        <v>0</v>
      </c>
      <c r="AS534">
        <v>6</v>
      </c>
    </row>
    <row r="535" spans="1:45" ht="18.75" hidden="1" x14ac:dyDescent="0.45">
      <c r="A535" s="248">
        <v>212356</v>
      </c>
      <c r="B535" s="249" t="s">
        <v>456</v>
      </c>
      <c r="C535" t="s">
        <v>205</v>
      </c>
      <c r="D535" t="s">
        <v>207</v>
      </c>
      <c r="E535" t="s">
        <v>207</v>
      </c>
      <c r="F535" t="s">
        <v>205</v>
      </c>
      <c r="G535" t="s">
        <v>205</v>
      </c>
      <c r="H535" t="s">
        <v>205</v>
      </c>
      <c r="I535" t="s">
        <v>207</v>
      </c>
      <c r="J535" t="s">
        <v>207</v>
      </c>
      <c r="K535" t="s">
        <v>205</v>
      </c>
      <c r="L535" t="s">
        <v>205</v>
      </c>
      <c r="M535" s="250" t="s">
        <v>205</v>
      </c>
      <c r="N535" t="s">
        <v>205</v>
      </c>
      <c r="O535" t="s">
        <v>207</v>
      </c>
      <c r="P535" t="s">
        <v>206</v>
      </c>
      <c r="Q535" t="s">
        <v>206</v>
      </c>
      <c r="R535" t="s">
        <v>206</v>
      </c>
      <c r="S535" t="s">
        <v>207</v>
      </c>
      <c r="T535" t="s">
        <v>207</v>
      </c>
      <c r="U535" t="s">
        <v>207</v>
      </c>
      <c r="V535" t="s">
        <v>207</v>
      </c>
      <c r="W535" t="s">
        <v>207</v>
      </c>
      <c r="X535" s="250" t="s">
        <v>205</v>
      </c>
      <c r="Y535" t="s">
        <v>205</v>
      </c>
      <c r="Z535" t="s">
        <v>207</v>
      </c>
      <c r="AA535" t="s">
        <v>205</v>
      </c>
      <c r="AB535" t="s">
        <v>206</v>
      </c>
      <c r="AC535" t="s">
        <v>207</v>
      </c>
      <c r="AD535" t="s">
        <v>206</v>
      </c>
      <c r="AE535" t="s">
        <v>206</v>
      </c>
      <c r="AF535" t="s">
        <v>206</v>
      </c>
      <c r="AG535" t="s">
        <v>344</v>
      </c>
      <c r="AH535" t="s">
        <v>344</v>
      </c>
      <c r="AI535" t="s">
        <v>344</v>
      </c>
      <c r="AJ535" t="s">
        <v>344</v>
      </c>
      <c r="AK535" t="s">
        <v>344</v>
      </c>
      <c r="AL535" t="s">
        <v>344</v>
      </c>
      <c r="AM535" t="s">
        <v>344</v>
      </c>
      <c r="AN535" t="s">
        <v>344</v>
      </c>
      <c r="AO535" t="s">
        <v>344</v>
      </c>
      <c r="AP535" t="s">
        <v>344</v>
      </c>
      <c r="AQ535"/>
      <c r="AR535">
        <v>0</v>
      </c>
      <c r="AS535">
        <v>1</v>
      </c>
    </row>
    <row r="536" spans="1:45" ht="18.75" x14ac:dyDescent="0.45">
      <c r="A536" s="248">
        <v>212360</v>
      </c>
      <c r="B536" s="249" t="s">
        <v>61</v>
      </c>
      <c r="C536" t="s">
        <v>205</v>
      </c>
      <c r="D536" t="s">
        <v>207</v>
      </c>
      <c r="E536" t="s">
        <v>207</v>
      </c>
      <c r="F536" t="s">
        <v>205</v>
      </c>
      <c r="G536" t="s">
        <v>207</v>
      </c>
      <c r="H536" t="s">
        <v>207</v>
      </c>
      <c r="I536" t="s">
        <v>207</v>
      </c>
      <c r="J536" t="s">
        <v>205</v>
      </c>
      <c r="K536" t="s">
        <v>207</v>
      </c>
      <c r="L536" t="s">
        <v>205</v>
      </c>
      <c r="M536" s="250" t="s">
        <v>205</v>
      </c>
      <c r="N536" t="s">
        <v>207</v>
      </c>
      <c r="O536" t="s">
        <v>207</v>
      </c>
      <c r="P536" t="s">
        <v>207</v>
      </c>
      <c r="Q536" t="s">
        <v>207</v>
      </c>
      <c r="R536" t="s">
        <v>207</v>
      </c>
      <c r="S536" t="s">
        <v>205</v>
      </c>
      <c r="T536" t="s">
        <v>207</v>
      </c>
      <c r="U536" t="s">
        <v>207</v>
      </c>
      <c r="V536" t="s">
        <v>207</v>
      </c>
      <c r="W536" t="s">
        <v>205</v>
      </c>
      <c r="X536" s="250" t="s">
        <v>207</v>
      </c>
      <c r="Y536" t="s">
        <v>205</v>
      </c>
      <c r="Z536" t="s">
        <v>207</v>
      </c>
      <c r="AA536" t="s">
        <v>205</v>
      </c>
      <c r="AB536" t="s">
        <v>207</v>
      </c>
      <c r="AC536" t="s">
        <v>207</v>
      </c>
      <c r="AD536" t="s">
        <v>207</v>
      </c>
      <c r="AE536" t="s">
        <v>205</v>
      </c>
      <c r="AF536" t="s">
        <v>207</v>
      </c>
      <c r="AG536" t="s">
        <v>207</v>
      </c>
      <c r="AH536" t="s">
        <v>207</v>
      </c>
      <c r="AI536" t="s">
        <v>207</v>
      </c>
      <c r="AJ536" t="s">
        <v>207</v>
      </c>
      <c r="AK536" t="s">
        <v>207</v>
      </c>
      <c r="AL536" t="s">
        <v>207</v>
      </c>
      <c r="AM536" t="s">
        <v>207</v>
      </c>
      <c r="AN536" t="s">
        <v>205</v>
      </c>
      <c r="AO536" t="s">
        <v>207</v>
      </c>
      <c r="AP536" t="s">
        <v>207</v>
      </c>
      <c r="AQ536"/>
      <c r="AR536">
        <v>0</v>
      </c>
      <c r="AS536">
        <v>3</v>
      </c>
    </row>
    <row r="537" spans="1:45" ht="33" x14ac:dyDescent="0.45">
      <c r="A537" s="252">
        <v>212361</v>
      </c>
      <c r="B537" s="249" t="s">
        <v>67</v>
      </c>
      <c r="C537" t="s">
        <v>205</v>
      </c>
      <c r="D537" t="s">
        <v>207</v>
      </c>
      <c r="E537" t="s">
        <v>205</v>
      </c>
      <c r="F537" t="s">
        <v>205</v>
      </c>
      <c r="G537" t="s">
        <v>205</v>
      </c>
      <c r="H537" t="s">
        <v>205</v>
      </c>
      <c r="I537" t="s">
        <v>207</v>
      </c>
      <c r="J537" t="s">
        <v>205</v>
      </c>
      <c r="K537" t="s">
        <v>205</v>
      </c>
      <c r="L537" t="s">
        <v>205</v>
      </c>
      <c r="M537" s="250" t="s">
        <v>205</v>
      </c>
      <c r="N537" t="s">
        <v>205</v>
      </c>
      <c r="O537" t="s">
        <v>207</v>
      </c>
      <c r="P537" t="s">
        <v>205</v>
      </c>
      <c r="Q537" t="s">
        <v>207</v>
      </c>
      <c r="R537" t="s">
        <v>207</v>
      </c>
      <c r="S537" t="s">
        <v>207</v>
      </c>
      <c r="T537" t="s">
        <v>207</v>
      </c>
      <c r="U537" t="s">
        <v>205</v>
      </c>
      <c r="V537" t="s">
        <v>207</v>
      </c>
      <c r="W537" t="s">
        <v>207</v>
      </c>
      <c r="X537" s="250" t="s">
        <v>207</v>
      </c>
      <c r="Y537" t="s">
        <v>205</v>
      </c>
      <c r="Z537" t="s">
        <v>207</v>
      </c>
      <c r="AA537" t="s">
        <v>207</v>
      </c>
      <c r="AB537" t="s">
        <v>207</v>
      </c>
      <c r="AC537" t="s">
        <v>205</v>
      </c>
      <c r="AD537" t="s">
        <v>207</v>
      </c>
      <c r="AE537" t="s">
        <v>205</v>
      </c>
      <c r="AF537" t="s">
        <v>207</v>
      </c>
      <c r="AG537" t="s">
        <v>206</v>
      </c>
      <c r="AH537" t="s">
        <v>206</v>
      </c>
      <c r="AI537" t="s">
        <v>206</v>
      </c>
      <c r="AJ537" t="s">
        <v>206</v>
      </c>
      <c r="AK537" t="s">
        <v>206</v>
      </c>
      <c r="AL537" t="s">
        <v>344</v>
      </c>
      <c r="AM537" t="s">
        <v>344</v>
      </c>
      <c r="AN537" t="s">
        <v>344</v>
      </c>
      <c r="AO537" t="s">
        <v>344</v>
      </c>
      <c r="AP537" t="s">
        <v>344</v>
      </c>
      <c r="AQ537"/>
      <c r="AR537">
        <v>0</v>
      </c>
      <c r="AS537">
        <v>6</v>
      </c>
    </row>
    <row r="538" spans="1:45" ht="18.75" hidden="1" x14ac:dyDescent="0.45">
      <c r="A538" s="252">
        <v>212374</v>
      </c>
      <c r="B538" s="249" t="s">
        <v>609</v>
      </c>
      <c r="C538" t="s">
        <v>849</v>
      </c>
      <c r="D538" t="s">
        <v>849</v>
      </c>
      <c r="E538" t="s">
        <v>849</v>
      </c>
      <c r="F538" t="s">
        <v>849</v>
      </c>
      <c r="G538" t="s">
        <v>849</v>
      </c>
      <c r="H538" t="s">
        <v>849</v>
      </c>
      <c r="I538" t="s">
        <v>849</v>
      </c>
      <c r="J538" t="s">
        <v>849</v>
      </c>
      <c r="K538" t="s">
        <v>849</v>
      </c>
      <c r="L538" t="s">
        <v>849</v>
      </c>
      <c r="M538" s="250" t="s">
        <v>344</v>
      </c>
      <c r="N538" t="s">
        <v>344</v>
      </c>
      <c r="O538" t="s">
        <v>344</v>
      </c>
      <c r="P538" t="s">
        <v>344</v>
      </c>
      <c r="Q538" t="s">
        <v>344</v>
      </c>
      <c r="R538" t="s">
        <v>344</v>
      </c>
      <c r="S538" t="s">
        <v>344</v>
      </c>
      <c r="T538" t="s">
        <v>344</v>
      </c>
      <c r="U538" t="s">
        <v>344</v>
      </c>
      <c r="V538" t="s">
        <v>344</v>
      </c>
      <c r="W538" t="s">
        <v>344</v>
      </c>
      <c r="X538" s="250" t="s">
        <v>344</v>
      </c>
      <c r="Y538" t="s">
        <v>344</v>
      </c>
      <c r="Z538" t="s">
        <v>344</v>
      </c>
      <c r="AA538" t="s">
        <v>344</v>
      </c>
      <c r="AB538" t="s">
        <v>344</v>
      </c>
      <c r="AC538" t="s">
        <v>344</v>
      </c>
      <c r="AD538" t="s">
        <v>344</v>
      </c>
      <c r="AE538" t="s">
        <v>344</v>
      </c>
      <c r="AF538" t="s">
        <v>344</v>
      </c>
      <c r="AG538" t="s">
        <v>344</v>
      </c>
      <c r="AH538" t="s">
        <v>344</v>
      </c>
      <c r="AI538" t="s">
        <v>344</v>
      </c>
      <c r="AJ538" t="s">
        <v>344</v>
      </c>
      <c r="AK538" t="s">
        <v>344</v>
      </c>
      <c r="AL538" t="s">
        <v>344</v>
      </c>
      <c r="AM538" t="s">
        <v>344</v>
      </c>
      <c r="AN538" t="s">
        <v>344</v>
      </c>
      <c r="AO538" t="s">
        <v>344</v>
      </c>
      <c r="AP538" t="s">
        <v>344</v>
      </c>
      <c r="AQ538"/>
      <c r="AR538" t="s">
        <v>2170</v>
      </c>
      <c r="AS538" t="s">
        <v>2170</v>
      </c>
    </row>
    <row r="539" spans="1:45" ht="18.75" x14ac:dyDescent="0.45">
      <c r="A539" s="248">
        <v>212380</v>
      </c>
      <c r="B539" s="249" t="s">
        <v>61</v>
      </c>
      <c r="C539" t="s">
        <v>205</v>
      </c>
      <c r="D539" t="s">
        <v>207</v>
      </c>
      <c r="E539" t="s">
        <v>205</v>
      </c>
      <c r="F539" t="s">
        <v>205</v>
      </c>
      <c r="G539" t="s">
        <v>207</v>
      </c>
      <c r="H539" t="s">
        <v>205</v>
      </c>
      <c r="I539" t="s">
        <v>207</v>
      </c>
      <c r="J539" t="s">
        <v>207</v>
      </c>
      <c r="K539" t="s">
        <v>207</v>
      </c>
      <c r="L539" t="s">
        <v>205</v>
      </c>
      <c r="M539" s="250" t="s">
        <v>205</v>
      </c>
      <c r="N539" t="s">
        <v>207</v>
      </c>
      <c r="O539" t="s">
        <v>207</v>
      </c>
      <c r="P539" t="s">
        <v>207</v>
      </c>
      <c r="Q539" t="s">
        <v>207</v>
      </c>
      <c r="R539" t="s">
        <v>207</v>
      </c>
      <c r="S539" t="s">
        <v>207</v>
      </c>
      <c r="T539" t="s">
        <v>207</v>
      </c>
      <c r="U539" t="s">
        <v>207</v>
      </c>
      <c r="V539" t="s">
        <v>205</v>
      </c>
      <c r="W539" t="s">
        <v>205</v>
      </c>
      <c r="X539" s="250" t="s">
        <v>205</v>
      </c>
      <c r="Y539" t="s">
        <v>205</v>
      </c>
      <c r="Z539" t="s">
        <v>207</v>
      </c>
      <c r="AA539" t="s">
        <v>205</v>
      </c>
      <c r="AB539" t="s">
        <v>207</v>
      </c>
      <c r="AC539" t="s">
        <v>207</v>
      </c>
      <c r="AD539" t="s">
        <v>207</v>
      </c>
      <c r="AE539" t="s">
        <v>205</v>
      </c>
      <c r="AF539" t="s">
        <v>207</v>
      </c>
      <c r="AG539" t="s">
        <v>205</v>
      </c>
      <c r="AH539" t="s">
        <v>205</v>
      </c>
      <c r="AI539" t="s">
        <v>207</v>
      </c>
      <c r="AJ539" t="s">
        <v>205</v>
      </c>
      <c r="AK539" t="s">
        <v>205</v>
      </c>
      <c r="AL539" t="s">
        <v>205</v>
      </c>
      <c r="AM539" t="s">
        <v>205</v>
      </c>
      <c r="AN539" t="s">
        <v>205</v>
      </c>
      <c r="AO539" t="s">
        <v>205</v>
      </c>
      <c r="AP539" t="s">
        <v>205</v>
      </c>
      <c r="AQ539"/>
      <c r="AR539">
        <v>0</v>
      </c>
      <c r="AS539">
        <v>1</v>
      </c>
    </row>
    <row r="540" spans="1:45" ht="15" x14ac:dyDescent="0.25">
      <c r="A540" s="258">
        <v>212389</v>
      </c>
      <c r="B540" s="259" t="s">
        <v>61</v>
      </c>
      <c r="C540" s="260" t="s">
        <v>207</v>
      </c>
      <c r="D540" s="260" t="s">
        <v>207</v>
      </c>
      <c r="E540" s="260" t="s">
        <v>207</v>
      </c>
      <c r="F540" s="260" t="s">
        <v>205</v>
      </c>
      <c r="G540" s="260" t="s">
        <v>205</v>
      </c>
      <c r="H540" s="260" t="s">
        <v>206</v>
      </c>
      <c r="I540" s="260" t="s">
        <v>207</v>
      </c>
      <c r="J540" s="260" t="s">
        <v>207</v>
      </c>
      <c r="K540" s="260" t="s">
        <v>207</v>
      </c>
      <c r="L540" s="260" t="s">
        <v>207</v>
      </c>
      <c r="M540" s="260" t="s">
        <v>205</v>
      </c>
      <c r="N540" s="260" t="s">
        <v>207</v>
      </c>
      <c r="O540" s="260" t="s">
        <v>207</v>
      </c>
      <c r="P540" s="260" t="s">
        <v>207</v>
      </c>
      <c r="Q540" s="260" t="s">
        <v>207</v>
      </c>
      <c r="R540" s="260" t="s">
        <v>207</v>
      </c>
      <c r="S540" s="260" t="s">
        <v>207</v>
      </c>
      <c r="T540" s="260" t="s">
        <v>207</v>
      </c>
      <c r="U540" s="260" t="s">
        <v>207</v>
      </c>
      <c r="V540" s="260" t="s">
        <v>207</v>
      </c>
      <c r="W540" s="260" t="s">
        <v>207</v>
      </c>
      <c r="X540" s="260" t="s">
        <v>205</v>
      </c>
      <c r="Y540" s="260" t="s">
        <v>205</v>
      </c>
      <c r="Z540" s="260" t="s">
        <v>205</v>
      </c>
      <c r="AA540" s="260" t="s">
        <v>205</v>
      </c>
      <c r="AB540" s="260" t="s">
        <v>207</v>
      </c>
      <c r="AC540" s="260" t="s">
        <v>207</v>
      </c>
      <c r="AD540" s="260" t="s">
        <v>207</v>
      </c>
      <c r="AE540" s="260" t="s">
        <v>205</v>
      </c>
      <c r="AF540" s="260" t="s">
        <v>205</v>
      </c>
      <c r="AG540" s="260" t="s">
        <v>207</v>
      </c>
      <c r="AH540" s="260" t="s">
        <v>207</v>
      </c>
      <c r="AI540" s="260" t="s">
        <v>207</v>
      </c>
      <c r="AJ540" s="260" t="s">
        <v>207</v>
      </c>
      <c r="AK540" s="260" t="s">
        <v>207</v>
      </c>
      <c r="AL540" s="260" t="s">
        <v>206</v>
      </c>
      <c r="AM540" s="260" t="s">
        <v>206</v>
      </c>
      <c r="AN540" s="260" t="s">
        <v>206</v>
      </c>
      <c r="AO540" s="260" t="s">
        <v>206</v>
      </c>
      <c r="AP540" s="260" t="s">
        <v>206</v>
      </c>
      <c r="AQ540" s="260"/>
      <c r="AR540"/>
      <c r="AS540">
        <v>2</v>
      </c>
    </row>
    <row r="541" spans="1:45" ht="15" hidden="1" x14ac:dyDescent="0.25">
      <c r="A541" s="258">
        <v>212391</v>
      </c>
      <c r="B541" s="259" t="s">
        <v>457</v>
      </c>
      <c r="C541" s="260" t="s">
        <v>849</v>
      </c>
      <c r="D541" s="260" t="s">
        <v>849</v>
      </c>
      <c r="E541" s="260" t="s">
        <v>849</v>
      </c>
      <c r="F541" s="260" t="s">
        <v>849</v>
      </c>
      <c r="G541" s="260" t="s">
        <v>849</v>
      </c>
      <c r="H541" s="260" t="s">
        <v>849</v>
      </c>
      <c r="I541" s="260" t="s">
        <v>849</v>
      </c>
      <c r="J541" s="260" t="s">
        <v>849</v>
      </c>
      <c r="K541" s="260" t="s">
        <v>849</v>
      </c>
      <c r="L541" s="260" t="s">
        <v>849</v>
      </c>
      <c r="M541" s="260" t="s">
        <v>344</v>
      </c>
      <c r="N541" s="260" t="s">
        <v>344</v>
      </c>
      <c r="O541" s="260" t="s">
        <v>344</v>
      </c>
      <c r="P541" s="260" t="s">
        <v>344</v>
      </c>
      <c r="Q541" s="260" t="s">
        <v>344</v>
      </c>
      <c r="R541" s="260" t="s">
        <v>344</v>
      </c>
      <c r="S541" s="260" t="s">
        <v>344</v>
      </c>
      <c r="T541" s="260" t="s">
        <v>344</v>
      </c>
      <c r="U541" s="260" t="s">
        <v>344</v>
      </c>
      <c r="V541" s="260" t="s">
        <v>344</v>
      </c>
      <c r="W541" s="260" t="s">
        <v>344</v>
      </c>
      <c r="X541" s="260" t="s">
        <v>344</v>
      </c>
      <c r="Y541" s="260" t="s">
        <v>344</v>
      </c>
      <c r="Z541" s="260" t="s">
        <v>344</v>
      </c>
      <c r="AA541" s="260" t="s">
        <v>344</v>
      </c>
      <c r="AB541" s="260" t="s">
        <v>344</v>
      </c>
      <c r="AC541" s="260" t="s">
        <v>344</v>
      </c>
      <c r="AD541" s="260" t="s">
        <v>344</v>
      </c>
      <c r="AE541" s="260" t="s">
        <v>344</v>
      </c>
      <c r="AF541" s="260" t="s">
        <v>344</v>
      </c>
      <c r="AG541" s="260" t="s">
        <v>344</v>
      </c>
      <c r="AH541" s="260" t="s">
        <v>344</v>
      </c>
      <c r="AI541" s="260" t="s">
        <v>344</v>
      </c>
      <c r="AJ541" s="260" t="s">
        <v>344</v>
      </c>
      <c r="AK541" s="260" t="s">
        <v>344</v>
      </c>
      <c r="AL541" s="260" t="s">
        <v>344</v>
      </c>
      <c r="AM541" s="260" t="s">
        <v>344</v>
      </c>
      <c r="AN541" s="260" t="s">
        <v>344</v>
      </c>
      <c r="AO541" s="260" t="s">
        <v>344</v>
      </c>
      <c r="AP541" s="260" t="s">
        <v>344</v>
      </c>
      <c r="AQ541" s="260"/>
      <c r="AR541"/>
      <c r="AS541" t="s">
        <v>2170</v>
      </c>
    </row>
    <row r="542" spans="1:45" ht="18.75" hidden="1" x14ac:dyDescent="0.45">
      <c r="A542" s="248">
        <v>212392</v>
      </c>
      <c r="B542" s="249" t="s">
        <v>456</v>
      </c>
      <c r="C542" t="s">
        <v>207</v>
      </c>
      <c r="D542" t="s">
        <v>207</v>
      </c>
      <c r="E542" t="s">
        <v>207</v>
      </c>
      <c r="F542" t="s">
        <v>207</v>
      </c>
      <c r="G542" t="s">
        <v>207</v>
      </c>
      <c r="H542" t="s">
        <v>207</v>
      </c>
      <c r="I542" t="s">
        <v>207</v>
      </c>
      <c r="J542" t="s">
        <v>207</v>
      </c>
      <c r="K542" t="s">
        <v>207</v>
      </c>
      <c r="L542" t="s">
        <v>205</v>
      </c>
      <c r="M542" s="250" t="s">
        <v>207</v>
      </c>
      <c r="N542" t="s">
        <v>207</v>
      </c>
      <c r="O542" t="s">
        <v>207</v>
      </c>
      <c r="P542" t="s">
        <v>207</v>
      </c>
      <c r="Q542" t="s">
        <v>205</v>
      </c>
      <c r="R542" t="s">
        <v>205</v>
      </c>
      <c r="S542" t="s">
        <v>207</v>
      </c>
      <c r="T542" t="s">
        <v>207</v>
      </c>
      <c r="U542" t="s">
        <v>207</v>
      </c>
      <c r="V542" t="s">
        <v>207</v>
      </c>
      <c r="W542" t="s">
        <v>205</v>
      </c>
      <c r="X542" s="250" t="s">
        <v>205</v>
      </c>
      <c r="Y542" t="s">
        <v>205</v>
      </c>
      <c r="Z542" t="s">
        <v>207</v>
      </c>
      <c r="AA542" t="s">
        <v>205</v>
      </c>
      <c r="AB542" t="s">
        <v>207</v>
      </c>
      <c r="AC542" t="s">
        <v>207</v>
      </c>
      <c r="AD542" t="s">
        <v>205</v>
      </c>
      <c r="AE542" t="s">
        <v>205</v>
      </c>
      <c r="AF542" t="s">
        <v>206</v>
      </c>
      <c r="AG542" t="s">
        <v>344</v>
      </c>
      <c r="AH542" t="s">
        <v>344</v>
      </c>
      <c r="AI542" t="s">
        <v>344</v>
      </c>
      <c r="AJ542" t="s">
        <v>344</v>
      </c>
      <c r="AK542" t="s">
        <v>344</v>
      </c>
      <c r="AL542" t="s">
        <v>344</v>
      </c>
      <c r="AM542" t="s">
        <v>344</v>
      </c>
      <c r="AN542" t="s">
        <v>344</v>
      </c>
      <c r="AO542" t="s">
        <v>344</v>
      </c>
      <c r="AP542" t="s">
        <v>344</v>
      </c>
      <c r="AQ542"/>
      <c r="AR542">
        <v>0</v>
      </c>
      <c r="AS542">
        <v>2</v>
      </c>
    </row>
    <row r="543" spans="1:45" ht="15" hidden="1" x14ac:dyDescent="0.25">
      <c r="A543" s="258">
        <v>212398</v>
      </c>
      <c r="B543" s="259" t="s">
        <v>456</v>
      </c>
      <c r="C543" s="260" t="s">
        <v>849</v>
      </c>
      <c r="D543" s="260" t="s">
        <v>849</v>
      </c>
      <c r="E543" s="260" t="s">
        <v>849</v>
      </c>
      <c r="F543" s="260" t="s">
        <v>849</v>
      </c>
      <c r="G543" s="260" t="s">
        <v>849</v>
      </c>
      <c r="H543" s="260" t="s">
        <v>849</v>
      </c>
      <c r="I543" s="260" t="s">
        <v>849</v>
      </c>
      <c r="J543" s="260" t="s">
        <v>849</v>
      </c>
      <c r="K543" s="260" t="s">
        <v>849</v>
      </c>
      <c r="L543" s="260" t="s">
        <v>849</v>
      </c>
      <c r="M543" s="260" t="s">
        <v>849</v>
      </c>
      <c r="N543" s="260" t="s">
        <v>849</v>
      </c>
      <c r="O543" s="260" t="s">
        <v>849</v>
      </c>
      <c r="P543" s="260" t="s">
        <v>849</v>
      </c>
      <c r="Q543" s="260" t="s">
        <v>849</v>
      </c>
      <c r="R543" s="260" t="s">
        <v>849</v>
      </c>
      <c r="S543" s="260" t="s">
        <v>849</v>
      </c>
      <c r="T543" s="260" t="s">
        <v>849</v>
      </c>
      <c r="U543" s="260" t="s">
        <v>849</v>
      </c>
      <c r="V543" s="260" t="s">
        <v>849</v>
      </c>
      <c r="W543" s="260" t="s">
        <v>849</v>
      </c>
      <c r="X543" s="260" t="s">
        <v>849</v>
      </c>
      <c r="Y543" s="260" t="s">
        <v>849</v>
      </c>
      <c r="Z543" s="260" t="s">
        <v>849</v>
      </c>
      <c r="AA543" s="260" t="s">
        <v>849</v>
      </c>
      <c r="AB543" s="260" t="s">
        <v>849</v>
      </c>
      <c r="AC543" s="260" t="s">
        <v>849</v>
      </c>
      <c r="AD543" s="260" t="s">
        <v>849</v>
      </c>
      <c r="AE543" s="260" t="s">
        <v>849</v>
      </c>
      <c r="AF543" s="260" t="s">
        <v>849</v>
      </c>
      <c r="AG543" s="260" t="s">
        <v>344</v>
      </c>
      <c r="AH543" s="260" t="s">
        <v>344</v>
      </c>
      <c r="AI543" s="260" t="s">
        <v>344</v>
      </c>
      <c r="AJ543" s="260" t="s">
        <v>344</v>
      </c>
      <c r="AK543" s="260" t="s">
        <v>344</v>
      </c>
      <c r="AL543" s="260" t="s">
        <v>344</v>
      </c>
      <c r="AM543" s="260" t="s">
        <v>344</v>
      </c>
      <c r="AN543" s="260" t="s">
        <v>344</v>
      </c>
      <c r="AO543" s="260" t="s">
        <v>344</v>
      </c>
      <c r="AP543" s="260" t="s">
        <v>344</v>
      </c>
      <c r="AQ543" s="260"/>
      <c r="AR543"/>
      <c r="AS543" t="s">
        <v>2181</v>
      </c>
    </row>
    <row r="544" spans="1:45" ht="18.75" x14ac:dyDescent="0.45">
      <c r="A544" s="248">
        <v>212399</v>
      </c>
      <c r="B544" s="249" t="s">
        <v>61</v>
      </c>
      <c r="C544" t="s">
        <v>207</v>
      </c>
      <c r="D544" t="s">
        <v>207</v>
      </c>
      <c r="E544" t="s">
        <v>207</v>
      </c>
      <c r="F544" t="s">
        <v>205</v>
      </c>
      <c r="G544" t="s">
        <v>205</v>
      </c>
      <c r="H544" t="s">
        <v>207</v>
      </c>
      <c r="I544" t="s">
        <v>207</v>
      </c>
      <c r="J544" t="s">
        <v>205</v>
      </c>
      <c r="K544" t="s">
        <v>207</v>
      </c>
      <c r="L544" t="s">
        <v>207</v>
      </c>
      <c r="M544" s="250" t="s">
        <v>207</v>
      </c>
      <c r="N544" t="s">
        <v>207</v>
      </c>
      <c r="O544" t="s">
        <v>207</v>
      </c>
      <c r="P544" t="s">
        <v>207</v>
      </c>
      <c r="Q544" t="s">
        <v>207</v>
      </c>
      <c r="R544" t="s">
        <v>207</v>
      </c>
      <c r="S544" t="s">
        <v>207</v>
      </c>
      <c r="T544" t="s">
        <v>207</v>
      </c>
      <c r="U544" t="s">
        <v>205</v>
      </c>
      <c r="V544" t="s">
        <v>207</v>
      </c>
      <c r="W544" t="s">
        <v>207</v>
      </c>
      <c r="X544" s="250" t="s">
        <v>207</v>
      </c>
      <c r="Y544" t="s">
        <v>205</v>
      </c>
      <c r="Z544" t="s">
        <v>207</v>
      </c>
      <c r="AA544" t="s">
        <v>205</v>
      </c>
      <c r="AB544" t="s">
        <v>205</v>
      </c>
      <c r="AC544" t="s">
        <v>207</v>
      </c>
      <c r="AD544" t="s">
        <v>207</v>
      </c>
      <c r="AE544" t="s">
        <v>207</v>
      </c>
      <c r="AF544" t="s">
        <v>207</v>
      </c>
      <c r="AG544" t="s">
        <v>207</v>
      </c>
      <c r="AH544" t="s">
        <v>207</v>
      </c>
      <c r="AI544" t="s">
        <v>206</v>
      </c>
      <c r="AJ544" t="s">
        <v>207</v>
      </c>
      <c r="AK544" t="s">
        <v>206</v>
      </c>
      <c r="AL544" t="s">
        <v>206</v>
      </c>
      <c r="AM544" t="s">
        <v>206</v>
      </c>
      <c r="AN544" t="s">
        <v>206</v>
      </c>
      <c r="AO544" t="s">
        <v>206</v>
      </c>
      <c r="AP544" t="s">
        <v>206</v>
      </c>
      <c r="AQ544"/>
      <c r="AR544">
        <v>0</v>
      </c>
      <c r="AS544">
        <v>5</v>
      </c>
    </row>
    <row r="545" spans="1:45" ht="18.75" x14ac:dyDescent="0.45">
      <c r="A545" s="248">
        <v>212401</v>
      </c>
      <c r="B545" s="249" t="s">
        <v>61</v>
      </c>
      <c r="C545" t="s">
        <v>207</v>
      </c>
      <c r="D545" t="s">
        <v>207</v>
      </c>
      <c r="E545" t="s">
        <v>207</v>
      </c>
      <c r="F545" t="s">
        <v>205</v>
      </c>
      <c r="G545" t="s">
        <v>207</v>
      </c>
      <c r="H545" t="s">
        <v>207</v>
      </c>
      <c r="I545" t="s">
        <v>207</v>
      </c>
      <c r="J545" t="s">
        <v>205</v>
      </c>
      <c r="K545" t="s">
        <v>207</v>
      </c>
      <c r="L545" t="s">
        <v>205</v>
      </c>
      <c r="M545" s="250" t="s">
        <v>207</v>
      </c>
      <c r="N545" t="s">
        <v>207</v>
      </c>
      <c r="O545" t="s">
        <v>205</v>
      </c>
      <c r="P545" t="s">
        <v>205</v>
      </c>
      <c r="Q545" t="s">
        <v>207</v>
      </c>
      <c r="R545" t="s">
        <v>205</v>
      </c>
      <c r="S545" t="s">
        <v>205</v>
      </c>
      <c r="T545" t="s">
        <v>207</v>
      </c>
      <c r="U545" t="s">
        <v>207</v>
      </c>
      <c r="V545" t="s">
        <v>205</v>
      </c>
      <c r="W545" t="s">
        <v>207</v>
      </c>
      <c r="X545" s="250" t="s">
        <v>205</v>
      </c>
      <c r="Y545" t="s">
        <v>205</v>
      </c>
      <c r="Z545" t="s">
        <v>207</v>
      </c>
      <c r="AA545" t="s">
        <v>205</v>
      </c>
      <c r="AB545" t="s">
        <v>207</v>
      </c>
      <c r="AC545" t="s">
        <v>207</v>
      </c>
      <c r="AD545" t="s">
        <v>205</v>
      </c>
      <c r="AE545" t="s">
        <v>205</v>
      </c>
      <c r="AF545" t="s">
        <v>205</v>
      </c>
      <c r="AG545" t="s">
        <v>207</v>
      </c>
      <c r="AH545" t="s">
        <v>205</v>
      </c>
      <c r="AI545" t="s">
        <v>205</v>
      </c>
      <c r="AJ545" t="s">
        <v>205</v>
      </c>
      <c r="AK545" t="s">
        <v>205</v>
      </c>
      <c r="AL545" t="s">
        <v>206</v>
      </c>
      <c r="AM545" t="s">
        <v>205</v>
      </c>
      <c r="AN545" t="s">
        <v>205</v>
      </c>
      <c r="AO545" t="s">
        <v>207</v>
      </c>
      <c r="AP545" t="s">
        <v>207</v>
      </c>
      <c r="AQ545"/>
      <c r="AR545">
        <v>0</v>
      </c>
      <c r="AS545">
        <v>2</v>
      </c>
    </row>
    <row r="546" spans="1:45" ht="18.75" hidden="1" x14ac:dyDescent="0.45">
      <c r="A546" s="248">
        <v>212403</v>
      </c>
      <c r="B546" s="249" t="s">
        <v>456</v>
      </c>
      <c r="C546" t="s">
        <v>207</v>
      </c>
      <c r="D546" t="s">
        <v>207</v>
      </c>
      <c r="E546" t="s">
        <v>207</v>
      </c>
      <c r="F546" t="s">
        <v>207</v>
      </c>
      <c r="G546" t="s">
        <v>205</v>
      </c>
      <c r="H546" t="s">
        <v>205</v>
      </c>
      <c r="I546" t="s">
        <v>205</v>
      </c>
      <c r="J546" t="s">
        <v>205</v>
      </c>
      <c r="K546" t="s">
        <v>205</v>
      </c>
      <c r="L546" t="s">
        <v>205</v>
      </c>
      <c r="M546" s="250" t="s">
        <v>205</v>
      </c>
      <c r="N546" t="s">
        <v>207</v>
      </c>
      <c r="O546" t="s">
        <v>205</v>
      </c>
      <c r="P546" t="s">
        <v>205</v>
      </c>
      <c r="Q546" t="s">
        <v>207</v>
      </c>
      <c r="R546" t="s">
        <v>207</v>
      </c>
      <c r="S546" t="s">
        <v>207</v>
      </c>
      <c r="T546" t="s">
        <v>205</v>
      </c>
      <c r="U546" t="s">
        <v>205</v>
      </c>
      <c r="V546" t="s">
        <v>205</v>
      </c>
      <c r="W546" t="s">
        <v>205</v>
      </c>
      <c r="X546" s="250" t="s">
        <v>207</v>
      </c>
      <c r="Y546" t="s">
        <v>205</v>
      </c>
      <c r="Z546" t="s">
        <v>207</v>
      </c>
      <c r="AA546" t="s">
        <v>207</v>
      </c>
      <c r="AB546" t="s">
        <v>206</v>
      </c>
      <c r="AC546" t="s">
        <v>207</v>
      </c>
      <c r="AD546" t="s">
        <v>206</v>
      </c>
      <c r="AE546" t="s">
        <v>206</v>
      </c>
      <c r="AF546" t="s">
        <v>207</v>
      </c>
      <c r="AG546" t="s">
        <v>344</v>
      </c>
      <c r="AH546" t="s">
        <v>344</v>
      </c>
      <c r="AI546" t="s">
        <v>344</v>
      </c>
      <c r="AJ546" t="s">
        <v>344</v>
      </c>
      <c r="AK546" t="s">
        <v>344</v>
      </c>
      <c r="AL546" t="s">
        <v>344</v>
      </c>
      <c r="AM546" t="s">
        <v>344</v>
      </c>
      <c r="AN546" t="s">
        <v>344</v>
      </c>
      <c r="AO546" t="s">
        <v>344</v>
      </c>
      <c r="AP546" t="s">
        <v>344</v>
      </c>
      <c r="AQ546"/>
      <c r="AR546">
        <v>0</v>
      </c>
      <c r="AS546">
        <v>4</v>
      </c>
    </row>
    <row r="547" spans="1:45" ht="15" x14ac:dyDescent="0.25">
      <c r="A547" s="258">
        <v>212405</v>
      </c>
      <c r="B547" s="259" t="s">
        <v>61</v>
      </c>
      <c r="C547" s="260" t="s">
        <v>849</v>
      </c>
      <c r="D547" s="260" t="s">
        <v>849</v>
      </c>
      <c r="E547" s="260" t="s">
        <v>849</v>
      </c>
      <c r="F547" s="260" t="s">
        <v>849</v>
      </c>
      <c r="G547" s="260" t="s">
        <v>849</v>
      </c>
      <c r="H547" s="260" t="s">
        <v>849</v>
      </c>
      <c r="I547" s="260" t="s">
        <v>849</v>
      </c>
      <c r="J547" s="260" t="s">
        <v>849</v>
      </c>
      <c r="K547" s="260" t="s">
        <v>849</v>
      </c>
      <c r="L547" s="260" t="s">
        <v>849</v>
      </c>
      <c r="M547" s="260" t="s">
        <v>849</v>
      </c>
      <c r="N547" s="260" t="s">
        <v>849</v>
      </c>
      <c r="O547" s="260" t="s">
        <v>849</v>
      </c>
      <c r="P547" s="260" t="s">
        <v>849</v>
      </c>
      <c r="Q547" s="260" t="s">
        <v>849</v>
      </c>
      <c r="R547" s="260" t="s">
        <v>849</v>
      </c>
      <c r="S547" s="260" t="s">
        <v>849</v>
      </c>
      <c r="T547" s="260" t="s">
        <v>849</v>
      </c>
      <c r="U547" s="260" t="s">
        <v>849</v>
      </c>
      <c r="V547" s="260" t="s">
        <v>849</v>
      </c>
      <c r="W547" s="260" t="s">
        <v>849</v>
      </c>
      <c r="X547" s="260" t="s">
        <v>849</v>
      </c>
      <c r="Y547" s="260" t="s">
        <v>849</v>
      </c>
      <c r="Z547" s="260" t="s">
        <v>849</v>
      </c>
      <c r="AA547" s="260" t="s">
        <v>849</v>
      </c>
      <c r="AB547" s="260" t="s">
        <v>849</v>
      </c>
      <c r="AC547" s="260" t="s">
        <v>849</v>
      </c>
      <c r="AD547" s="260" t="s">
        <v>849</v>
      </c>
      <c r="AE547" s="260" t="s">
        <v>849</v>
      </c>
      <c r="AF547" s="260" t="s">
        <v>849</v>
      </c>
      <c r="AG547" s="260" t="s">
        <v>849</v>
      </c>
      <c r="AH547" s="260" t="s">
        <v>849</v>
      </c>
      <c r="AI547" s="260" t="s">
        <v>849</v>
      </c>
      <c r="AJ547" s="260" t="s">
        <v>849</v>
      </c>
      <c r="AK547" s="260" t="s">
        <v>849</v>
      </c>
      <c r="AL547" s="260" t="s">
        <v>849</v>
      </c>
      <c r="AM547" s="260" t="s">
        <v>849</v>
      </c>
      <c r="AN547" s="260" t="s">
        <v>849</v>
      </c>
      <c r="AO547" s="260" t="s">
        <v>849</v>
      </c>
      <c r="AP547" s="260" t="s">
        <v>849</v>
      </c>
      <c r="AQ547" s="260"/>
      <c r="AR547"/>
      <c r="AS547" t="s">
        <v>2181</v>
      </c>
    </row>
    <row r="548" spans="1:45" ht="15" hidden="1" x14ac:dyDescent="0.25">
      <c r="A548" s="258">
        <v>212406</v>
      </c>
      <c r="B548" s="259" t="s">
        <v>458</v>
      </c>
      <c r="C548" s="260" t="s">
        <v>849</v>
      </c>
      <c r="D548" s="260" t="s">
        <v>849</v>
      </c>
      <c r="E548" s="260" t="s">
        <v>849</v>
      </c>
      <c r="F548" s="260" t="s">
        <v>849</v>
      </c>
      <c r="G548" s="260" t="s">
        <v>849</v>
      </c>
      <c r="H548" s="260" t="s">
        <v>849</v>
      </c>
      <c r="I548" s="260" t="s">
        <v>849</v>
      </c>
      <c r="J548" s="260" t="s">
        <v>849</v>
      </c>
      <c r="K548" s="260" t="s">
        <v>849</v>
      </c>
      <c r="L548" s="260" t="s">
        <v>849</v>
      </c>
      <c r="M548" s="260" t="s">
        <v>849</v>
      </c>
      <c r="N548" s="260" t="s">
        <v>849</v>
      </c>
      <c r="O548" s="260" t="s">
        <v>849</v>
      </c>
      <c r="P548" s="260" t="s">
        <v>849</v>
      </c>
      <c r="Q548" s="260" t="s">
        <v>849</v>
      </c>
      <c r="R548" s="260" t="s">
        <v>849</v>
      </c>
      <c r="S548" s="260" t="s">
        <v>849</v>
      </c>
      <c r="T548" s="260" t="s">
        <v>849</v>
      </c>
      <c r="U548" s="260" t="s">
        <v>849</v>
      </c>
      <c r="V548" s="260" t="s">
        <v>849</v>
      </c>
      <c r="W548" s="260" t="s">
        <v>344</v>
      </c>
      <c r="X548" s="260" t="s">
        <v>344</v>
      </c>
      <c r="Y548" s="260" t="s">
        <v>344</v>
      </c>
      <c r="Z548" s="260" t="s">
        <v>344</v>
      </c>
      <c r="AA548" s="260" t="s">
        <v>344</v>
      </c>
      <c r="AB548" s="260" t="s">
        <v>344</v>
      </c>
      <c r="AC548" s="260" t="s">
        <v>344</v>
      </c>
      <c r="AD548" s="260" t="s">
        <v>344</v>
      </c>
      <c r="AE548" s="260" t="s">
        <v>344</v>
      </c>
      <c r="AF548" s="260" t="s">
        <v>344</v>
      </c>
      <c r="AG548" s="260" t="s">
        <v>344</v>
      </c>
      <c r="AH548" s="260" t="s">
        <v>344</v>
      </c>
      <c r="AI548" s="260" t="s">
        <v>344</v>
      </c>
      <c r="AJ548" s="260" t="s">
        <v>344</v>
      </c>
      <c r="AK548" s="260" t="s">
        <v>344</v>
      </c>
      <c r="AL548" s="260" t="s">
        <v>344</v>
      </c>
      <c r="AM548" s="260" t="s">
        <v>344</v>
      </c>
      <c r="AN548" s="260" t="s">
        <v>344</v>
      </c>
      <c r="AO548" s="260" t="s">
        <v>344</v>
      </c>
      <c r="AP548" s="260" t="s">
        <v>344</v>
      </c>
      <c r="AQ548" s="260"/>
      <c r="AR548"/>
      <c r="AS548" t="s">
        <v>2166</v>
      </c>
    </row>
    <row r="549" spans="1:45" ht="15" hidden="1" x14ac:dyDescent="0.25">
      <c r="A549" s="258">
        <v>212409</v>
      </c>
      <c r="B549" s="259" t="s">
        <v>456</v>
      </c>
      <c r="C549" s="260" t="s">
        <v>207</v>
      </c>
      <c r="D549" s="260" t="s">
        <v>207</v>
      </c>
      <c r="E549" s="260" t="s">
        <v>207</v>
      </c>
      <c r="F549" s="260" t="s">
        <v>205</v>
      </c>
      <c r="G549" s="260" t="s">
        <v>207</v>
      </c>
      <c r="H549" s="260" t="s">
        <v>207</v>
      </c>
      <c r="I549" s="260" t="s">
        <v>205</v>
      </c>
      <c r="J549" s="260" t="s">
        <v>207</v>
      </c>
      <c r="K549" s="260" t="s">
        <v>207</v>
      </c>
      <c r="L549" s="260" t="s">
        <v>205</v>
      </c>
      <c r="M549" s="260" t="s">
        <v>207</v>
      </c>
      <c r="N549" s="260" t="s">
        <v>207</v>
      </c>
      <c r="O549" s="260" t="s">
        <v>207</v>
      </c>
      <c r="P549" s="260" t="s">
        <v>207</v>
      </c>
      <c r="Q549" s="260" t="s">
        <v>206</v>
      </c>
      <c r="R549" s="260" t="s">
        <v>206</v>
      </c>
      <c r="S549" s="260" t="s">
        <v>207</v>
      </c>
      <c r="T549" s="260" t="s">
        <v>207</v>
      </c>
      <c r="U549" s="260" t="s">
        <v>207</v>
      </c>
      <c r="V549" s="260" t="s">
        <v>207</v>
      </c>
      <c r="W549" s="260" t="s">
        <v>207</v>
      </c>
      <c r="X549" s="260" t="s">
        <v>207</v>
      </c>
      <c r="Y549" s="260" t="s">
        <v>207</v>
      </c>
      <c r="Z549" s="260" t="s">
        <v>207</v>
      </c>
      <c r="AA549" s="260" t="s">
        <v>207</v>
      </c>
      <c r="AB549" s="260" t="s">
        <v>206</v>
      </c>
      <c r="AC549" s="260" t="s">
        <v>206</v>
      </c>
      <c r="AD549" s="260" t="s">
        <v>206</v>
      </c>
      <c r="AE549" s="260" t="s">
        <v>206</v>
      </c>
      <c r="AF549" s="260" t="s">
        <v>206</v>
      </c>
      <c r="AG549" s="260" t="s">
        <v>344</v>
      </c>
      <c r="AH549" s="260" t="s">
        <v>344</v>
      </c>
      <c r="AI549" s="260" t="s">
        <v>344</v>
      </c>
      <c r="AJ549" s="260" t="s">
        <v>344</v>
      </c>
      <c r="AK549" s="260" t="s">
        <v>344</v>
      </c>
      <c r="AL549" s="260" t="s">
        <v>344</v>
      </c>
      <c r="AM549" s="260" t="s">
        <v>344</v>
      </c>
      <c r="AN549" s="260" t="s">
        <v>344</v>
      </c>
      <c r="AO549" s="260" t="s">
        <v>344</v>
      </c>
      <c r="AP549" s="260" t="s">
        <v>344</v>
      </c>
      <c r="AQ549" s="260"/>
      <c r="AR549"/>
      <c r="AS549">
        <v>1</v>
      </c>
    </row>
    <row r="550" spans="1:45" ht="15" x14ac:dyDescent="0.25">
      <c r="A550" s="258">
        <v>212413</v>
      </c>
      <c r="B550" s="259" t="s">
        <v>61</v>
      </c>
      <c r="C550" s="260" t="s">
        <v>207</v>
      </c>
      <c r="D550" s="260" t="s">
        <v>207</v>
      </c>
      <c r="E550" s="260" t="s">
        <v>207</v>
      </c>
      <c r="F550" s="260" t="s">
        <v>207</v>
      </c>
      <c r="G550" s="260" t="s">
        <v>205</v>
      </c>
      <c r="H550" s="260" t="s">
        <v>207</v>
      </c>
      <c r="I550" s="260" t="s">
        <v>207</v>
      </c>
      <c r="J550" s="260" t="s">
        <v>207</v>
      </c>
      <c r="K550" s="260" t="s">
        <v>207</v>
      </c>
      <c r="L550" s="260" t="s">
        <v>207</v>
      </c>
      <c r="M550" s="260" t="s">
        <v>207</v>
      </c>
      <c r="N550" s="260" t="s">
        <v>207</v>
      </c>
      <c r="O550" s="260" t="s">
        <v>207</v>
      </c>
      <c r="P550" s="260" t="s">
        <v>207</v>
      </c>
      <c r="Q550" s="260" t="s">
        <v>207</v>
      </c>
      <c r="R550" s="260" t="s">
        <v>207</v>
      </c>
      <c r="S550" s="260" t="s">
        <v>207</v>
      </c>
      <c r="T550" s="260" t="s">
        <v>207</v>
      </c>
      <c r="U550" s="260" t="s">
        <v>207</v>
      </c>
      <c r="V550" s="260" t="s">
        <v>207</v>
      </c>
      <c r="W550" s="260" t="s">
        <v>207</v>
      </c>
      <c r="X550" s="260" t="s">
        <v>207</v>
      </c>
      <c r="Y550" s="260" t="s">
        <v>205</v>
      </c>
      <c r="Z550" s="260" t="s">
        <v>207</v>
      </c>
      <c r="AA550" s="260" t="s">
        <v>207</v>
      </c>
      <c r="AB550" s="260" t="s">
        <v>207</v>
      </c>
      <c r="AC550" s="260" t="s">
        <v>207</v>
      </c>
      <c r="AD550" s="260" t="s">
        <v>205</v>
      </c>
      <c r="AE550" s="260" t="s">
        <v>205</v>
      </c>
      <c r="AF550" s="260" t="s">
        <v>207</v>
      </c>
      <c r="AG550" s="260" t="s">
        <v>207</v>
      </c>
      <c r="AH550" s="260" t="s">
        <v>207</v>
      </c>
      <c r="AI550" s="260" t="s">
        <v>207</v>
      </c>
      <c r="AJ550" s="260" t="s">
        <v>207</v>
      </c>
      <c r="AK550" s="260" t="s">
        <v>207</v>
      </c>
      <c r="AL550" s="260" t="s">
        <v>206</v>
      </c>
      <c r="AM550" s="260" t="s">
        <v>206</v>
      </c>
      <c r="AN550" s="260" t="s">
        <v>206</v>
      </c>
      <c r="AO550" s="260" t="s">
        <v>206</v>
      </c>
      <c r="AP550" s="260" t="s">
        <v>206</v>
      </c>
      <c r="AQ550" s="260"/>
      <c r="AR550"/>
      <c r="AS550">
        <v>3</v>
      </c>
    </row>
    <row r="551" spans="1:45" ht="18.75" hidden="1" x14ac:dyDescent="0.45">
      <c r="A551" s="248">
        <v>212420</v>
      </c>
      <c r="B551" s="249" t="s">
        <v>458</v>
      </c>
      <c r="C551" t="s">
        <v>849</v>
      </c>
      <c r="D551" t="s">
        <v>849</v>
      </c>
      <c r="E551" t="s">
        <v>849</v>
      </c>
      <c r="F551" t="s">
        <v>849</v>
      </c>
      <c r="G551" t="s">
        <v>849</v>
      </c>
      <c r="H551" t="s">
        <v>849</v>
      </c>
      <c r="I551" t="s">
        <v>849</v>
      </c>
      <c r="J551" t="s">
        <v>849</v>
      </c>
      <c r="K551" t="s">
        <v>849</v>
      </c>
      <c r="L551" t="s">
        <v>849</v>
      </c>
      <c r="M551" s="250" t="s">
        <v>849</v>
      </c>
      <c r="N551" t="s">
        <v>849</v>
      </c>
      <c r="O551" t="s">
        <v>849</v>
      </c>
      <c r="P551" t="s">
        <v>849</v>
      </c>
      <c r="Q551" t="s">
        <v>849</v>
      </c>
      <c r="R551" t="s">
        <v>849</v>
      </c>
      <c r="S551" t="s">
        <v>849</v>
      </c>
      <c r="T551" t="s">
        <v>849</v>
      </c>
      <c r="U551" t="s">
        <v>849</v>
      </c>
      <c r="V551" t="s">
        <v>849</v>
      </c>
      <c r="W551" t="s">
        <v>344</v>
      </c>
      <c r="X551" s="250" t="s">
        <v>344</v>
      </c>
      <c r="Y551" t="s">
        <v>344</v>
      </c>
      <c r="Z551" t="s">
        <v>344</v>
      </c>
      <c r="AA551" t="s">
        <v>344</v>
      </c>
      <c r="AB551" t="s">
        <v>344</v>
      </c>
      <c r="AC551" t="s">
        <v>344</v>
      </c>
      <c r="AD551" t="s">
        <v>344</v>
      </c>
      <c r="AE551" t="s">
        <v>344</v>
      </c>
      <c r="AF551" t="s">
        <v>344</v>
      </c>
      <c r="AG551" t="s">
        <v>344</v>
      </c>
      <c r="AH551" t="s">
        <v>344</v>
      </c>
      <c r="AI551" t="s">
        <v>344</v>
      </c>
      <c r="AJ551" t="s">
        <v>344</v>
      </c>
      <c r="AK551" t="s">
        <v>344</v>
      </c>
      <c r="AL551" t="s">
        <v>344</v>
      </c>
      <c r="AM551" t="s">
        <v>344</v>
      </c>
      <c r="AN551" t="s">
        <v>344</v>
      </c>
      <c r="AO551" t="s">
        <v>344</v>
      </c>
      <c r="AP551" t="s">
        <v>344</v>
      </c>
      <c r="AQ551"/>
      <c r="AR551" t="s">
        <v>2163</v>
      </c>
      <c r="AS551" t="s">
        <v>2163</v>
      </c>
    </row>
    <row r="552" spans="1:45" ht="18.75" hidden="1" x14ac:dyDescent="0.45">
      <c r="A552" s="248">
        <v>212421</v>
      </c>
      <c r="B552" s="249" t="e">
        <v>#N/A</v>
      </c>
      <c r="C552" t="s">
        <v>205</v>
      </c>
      <c r="D552" t="s">
        <v>207</v>
      </c>
      <c r="E552" t="s">
        <v>205</v>
      </c>
      <c r="F552" t="s">
        <v>207</v>
      </c>
      <c r="G552" t="s">
        <v>205</v>
      </c>
      <c r="H552" t="s">
        <v>207</v>
      </c>
      <c r="I552" t="s">
        <v>205</v>
      </c>
      <c r="J552" t="s">
        <v>205</v>
      </c>
      <c r="K552" t="s">
        <v>207</v>
      </c>
      <c r="L552" t="s">
        <v>207</v>
      </c>
      <c r="M552" s="250" t="s">
        <v>207</v>
      </c>
      <c r="N552" t="s">
        <v>207</v>
      </c>
      <c r="O552" t="s">
        <v>207</v>
      </c>
      <c r="P552" t="s">
        <v>205</v>
      </c>
      <c r="Q552" t="s">
        <v>207</v>
      </c>
      <c r="R552" t="s">
        <v>207</v>
      </c>
      <c r="S552" t="s">
        <v>205</v>
      </c>
      <c r="T552" t="s">
        <v>207</v>
      </c>
      <c r="U552" t="s">
        <v>207</v>
      </c>
      <c r="V552" t="s">
        <v>207</v>
      </c>
      <c r="W552" t="s">
        <v>205</v>
      </c>
      <c r="X552" s="250" t="s">
        <v>207</v>
      </c>
      <c r="Y552" t="s">
        <v>207</v>
      </c>
      <c r="Z552" t="s">
        <v>207</v>
      </c>
      <c r="AA552" t="s">
        <v>207</v>
      </c>
      <c r="AB552" t="s">
        <v>207</v>
      </c>
      <c r="AC552" t="s">
        <v>207</v>
      </c>
      <c r="AD552" t="s">
        <v>207</v>
      </c>
      <c r="AE552" t="s">
        <v>205</v>
      </c>
      <c r="AF552" t="s">
        <v>205</v>
      </c>
      <c r="AG552" t="s">
        <v>207</v>
      </c>
      <c r="AH552" t="s">
        <v>207</v>
      </c>
      <c r="AI552" t="s">
        <v>205</v>
      </c>
      <c r="AJ552" t="s">
        <v>205</v>
      </c>
      <c r="AK552" t="s">
        <v>205</v>
      </c>
      <c r="AL552" t="s">
        <v>207</v>
      </c>
      <c r="AM552" t="s">
        <v>207</v>
      </c>
      <c r="AN552" t="s">
        <v>205</v>
      </c>
      <c r="AO552" t="s">
        <v>207</v>
      </c>
      <c r="AP552" t="s">
        <v>207</v>
      </c>
      <c r="AQ552"/>
      <c r="AR552" t="e">
        <v>#N/A</v>
      </c>
      <c r="AS552" t="e">
        <v>#N/A</v>
      </c>
    </row>
    <row r="553" spans="1:45" ht="18.75" x14ac:dyDescent="0.45">
      <c r="A553" s="248">
        <v>212422</v>
      </c>
      <c r="B553" s="249" t="s">
        <v>61</v>
      </c>
      <c r="C553" t="s">
        <v>205</v>
      </c>
      <c r="D553" t="s">
        <v>205</v>
      </c>
      <c r="E553" t="s">
        <v>205</v>
      </c>
      <c r="F553" t="s">
        <v>205</v>
      </c>
      <c r="G553" t="s">
        <v>207</v>
      </c>
      <c r="H553" t="s">
        <v>205</v>
      </c>
      <c r="I553" t="s">
        <v>207</v>
      </c>
      <c r="J553" t="s">
        <v>207</v>
      </c>
      <c r="K553" t="s">
        <v>207</v>
      </c>
      <c r="L553" t="s">
        <v>205</v>
      </c>
      <c r="M553" s="250" t="s">
        <v>205</v>
      </c>
      <c r="N553" t="s">
        <v>207</v>
      </c>
      <c r="O553" t="s">
        <v>205</v>
      </c>
      <c r="P553" t="s">
        <v>207</v>
      </c>
      <c r="Q553" t="s">
        <v>207</v>
      </c>
      <c r="R553" t="s">
        <v>207</v>
      </c>
      <c r="S553" t="s">
        <v>207</v>
      </c>
      <c r="T553" t="s">
        <v>207</v>
      </c>
      <c r="U553" t="s">
        <v>207</v>
      </c>
      <c r="V553" t="s">
        <v>207</v>
      </c>
      <c r="W553" t="s">
        <v>207</v>
      </c>
      <c r="X553" s="250" t="s">
        <v>205</v>
      </c>
      <c r="Y553" t="s">
        <v>205</v>
      </c>
      <c r="Z553" t="s">
        <v>207</v>
      </c>
      <c r="AA553" t="s">
        <v>205</v>
      </c>
      <c r="AB553" t="s">
        <v>205</v>
      </c>
      <c r="AC553" t="s">
        <v>207</v>
      </c>
      <c r="AD553" t="s">
        <v>207</v>
      </c>
      <c r="AE553" t="s">
        <v>205</v>
      </c>
      <c r="AF553" t="s">
        <v>205</v>
      </c>
      <c r="AG553" t="s">
        <v>207</v>
      </c>
      <c r="AH553" t="s">
        <v>207</v>
      </c>
      <c r="AI553" t="s">
        <v>205</v>
      </c>
      <c r="AJ553" t="s">
        <v>207</v>
      </c>
      <c r="AK553" t="s">
        <v>205</v>
      </c>
      <c r="AL553" t="s">
        <v>207</v>
      </c>
      <c r="AM553" t="s">
        <v>207</v>
      </c>
      <c r="AN553" t="s">
        <v>207</v>
      </c>
      <c r="AO553" t="s">
        <v>207</v>
      </c>
      <c r="AP553" t="s">
        <v>207</v>
      </c>
      <c r="AQ553"/>
      <c r="AR553">
        <v>0</v>
      </c>
      <c r="AS553">
        <v>2</v>
      </c>
    </row>
    <row r="554" spans="1:45" ht="15" hidden="1" x14ac:dyDescent="0.25">
      <c r="A554" s="258">
        <v>212423</v>
      </c>
      <c r="B554" s="259" t="s">
        <v>458</v>
      </c>
      <c r="C554" s="260" t="s">
        <v>205</v>
      </c>
      <c r="D554" s="260" t="s">
        <v>205</v>
      </c>
      <c r="E554" s="260" t="s">
        <v>205</v>
      </c>
      <c r="F554" s="260" t="s">
        <v>205</v>
      </c>
      <c r="G554" s="260" t="s">
        <v>205</v>
      </c>
      <c r="H554" s="260" t="s">
        <v>207</v>
      </c>
      <c r="I554" s="260" t="s">
        <v>205</v>
      </c>
      <c r="J554" s="260" t="s">
        <v>205</v>
      </c>
      <c r="K554" s="260" t="s">
        <v>207</v>
      </c>
      <c r="L554" s="260" t="s">
        <v>207</v>
      </c>
      <c r="M554" s="260" t="s">
        <v>206</v>
      </c>
      <c r="N554" s="260" t="s">
        <v>206</v>
      </c>
      <c r="O554" s="260" t="s">
        <v>205</v>
      </c>
      <c r="P554" s="260" t="s">
        <v>206</v>
      </c>
      <c r="Q554" s="260" t="s">
        <v>206</v>
      </c>
      <c r="R554" s="260" t="s">
        <v>206</v>
      </c>
      <c r="S554" s="260" t="s">
        <v>206</v>
      </c>
      <c r="T554" s="260" t="s">
        <v>206</v>
      </c>
      <c r="U554" s="260" t="s">
        <v>206</v>
      </c>
      <c r="V554" s="260" t="s">
        <v>206</v>
      </c>
      <c r="W554" s="260" t="s">
        <v>344</v>
      </c>
      <c r="X554" s="260" t="s">
        <v>344</v>
      </c>
      <c r="Y554" s="260" t="s">
        <v>344</v>
      </c>
      <c r="Z554" s="260" t="s">
        <v>344</v>
      </c>
      <c r="AA554" s="260" t="s">
        <v>344</v>
      </c>
      <c r="AB554" s="260" t="s">
        <v>344</v>
      </c>
      <c r="AC554" s="260" t="s">
        <v>344</v>
      </c>
      <c r="AD554" s="260" t="s">
        <v>344</v>
      </c>
      <c r="AE554" s="260" t="s">
        <v>344</v>
      </c>
      <c r="AF554" s="260" t="s">
        <v>344</v>
      </c>
      <c r="AG554" s="260" t="s">
        <v>344</v>
      </c>
      <c r="AH554" s="260" t="s">
        <v>344</v>
      </c>
      <c r="AI554" s="260" t="s">
        <v>344</v>
      </c>
      <c r="AJ554" s="260" t="s">
        <v>344</v>
      </c>
      <c r="AK554" s="260" t="s">
        <v>344</v>
      </c>
      <c r="AL554" s="260" t="s">
        <v>344</v>
      </c>
      <c r="AM554" s="260" t="s">
        <v>344</v>
      </c>
      <c r="AN554" s="260" t="s">
        <v>344</v>
      </c>
      <c r="AO554" s="260" t="s">
        <v>344</v>
      </c>
      <c r="AP554" s="260" t="s">
        <v>344</v>
      </c>
      <c r="AQ554" s="260"/>
      <c r="AR554"/>
      <c r="AS554">
        <v>2</v>
      </c>
    </row>
    <row r="555" spans="1:45" ht="18.75" x14ac:dyDescent="0.45">
      <c r="A555" s="248">
        <v>212426</v>
      </c>
      <c r="B555" s="249" t="s">
        <v>61</v>
      </c>
      <c r="C555" t="s">
        <v>207</v>
      </c>
      <c r="D555" t="s">
        <v>207</v>
      </c>
      <c r="E555" t="s">
        <v>207</v>
      </c>
      <c r="F555" t="s">
        <v>207</v>
      </c>
      <c r="G555" t="s">
        <v>207</v>
      </c>
      <c r="H555" t="s">
        <v>205</v>
      </c>
      <c r="I555" t="s">
        <v>207</v>
      </c>
      <c r="J555" t="s">
        <v>207</v>
      </c>
      <c r="K555" t="s">
        <v>207</v>
      </c>
      <c r="L555" t="s">
        <v>205</v>
      </c>
      <c r="M555" s="250" t="s">
        <v>205</v>
      </c>
      <c r="N555" t="s">
        <v>205</v>
      </c>
      <c r="O555" t="s">
        <v>207</v>
      </c>
      <c r="P555" t="s">
        <v>205</v>
      </c>
      <c r="Q555" t="s">
        <v>205</v>
      </c>
      <c r="R555" t="s">
        <v>205</v>
      </c>
      <c r="S555" t="s">
        <v>207</v>
      </c>
      <c r="T555" t="s">
        <v>207</v>
      </c>
      <c r="U555" t="s">
        <v>207</v>
      </c>
      <c r="V555" t="s">
        <v>207</v>
      </c>
      <c r="W555" t="s">
        <v>205</v>
      </c>
      <c r="X555" s="250" t="s">
        <v>207</v>
      </c>
      <c r="Y555" t="s">
        <v>205</v>
      </c>
      <c r="Z555" t="s">
        <v>205</v>
      </c>
      <c r="AA555" t="s">
        <v>207</v>
      </c>
      <c r="AB555" t="s">
        <v>205</v>
      </c>
      <c r="AC555" t="s">
        <v>207</v>
      </c>
      <c r="AD555" t="s">
        <v>205</v>
      </c>
      <c r="AE555" t="s">
        <v>205</v>
      </c>
      <c r="AF555" t="s">
        <v>207</v>
      </c>
      <c r="AG555" t="s">
        <v>205</v>
      </c>
      <c r="AH555" t="s">
        <v>205</v>
      </c>
      <c r="AI555" t="s">
        <v>206</v>
      </c>
      <c r="AJ555" t="s">
        <v>206</v>
      </c>
      <c r="AK555" t="s">
        <v>205</v>
      </c>
      <c r="AL555" t="s">
        <v>206</v>
      </c>
      <c r="AM555" t="s">
        <v>206</v>
      </c>
      <c r="AN555" t="s">
        <v>206</v>
      </c>
      <c r="AO555" t="s">
        <v>206</v>
      </c>
      <c r="AP555" t="s">
        <v>207</v>
      </c>
      <c r="AQ555"/>
      <c r="AR555">
        <v>0</v>
      </c>
      <c r="AS555">
        <v>4</v>
      </c>
    </row>
    <row r="556" spans="1:45" ht="18.75" hidden="1" x14ac:dyDescent="0.45">
      <c r="A556" s="248">
        <v>212427</v>
      </c>
      <c r="B556" s="249" t="s">
        <v>456</v>
      </c>
      <c r="C556" t="s">
        <v>205</v>
      </c>
      <c r="D556" t="s">
        <v>205</v>
      </c>
      <c r="E556" t="s">
        <v>205</v>
      </c>
      <c r="F556" t="s">
        <v>205</v>
      </c>
      <c r="G556" t="s">
        <v>205</v>
      </c>
      <c r="H556" t="s">
        <v>207</v>
      </c>
      <c r="I556" t="s">
        <v>205</v>
      </c>
      <c r="J556" t="s">
        <v>205</v>
      </c>
      <c r="K556" t="s">
        <v>205</v>
      </c>
      <c r="L556" t="s">
        <v>205</v>
      </c>
      <c r="M556" s="250" t="s">
        <v>207</v>
      </c>
      <c r="N556" t="s">
        <v>207</v>
      </c>
      <c r="O556" t="s">
        <v>207</v>
      </c>
      <c r="P556" t="s">
        <v>205</v>
      </c>
      <c r="Q556" t="s">
        <v>207</v>
      </c>
      <c r="R556" t="s">
        <v>206</v>
      </c>
      <c r="S556" t="s">
        <v>207</v>
      </c>
      <c r="T556" t="s">
        <v>205</v>
      </c>
      <c r="U556" t="s">
        <v>205</v>
      </c>
      <c r="V556" t="s">
        <v>205</v>
      </c>
      <c r="W556" t="s">
        <v>207</v>
      </c>
      <c r="X556" s="250" t="s">
        <v>206</v>
      </c>
      <c r="Y556" t="s">
        <v>206</v>
      </c>
      <c r="Z556" t="s">
        <v>207</v>
      </c>
      <c r="AA556" t="s">
        <v>207</v>
      </c>
      <c r="AB556" t="s">
        <v>207</v>
      </c>
      <c r="AC556" t="s">
        <v>207</v>
      </c>
      <c r="AD556" t="s">
        <v>207</v>
      </c>
      <c r="AE556" t="s">
        <v>206</v>
      </c>
      <c r="AF556" t="s">
        <v>207</v>
      </c>
      <c r="AG556" t="s">
        <v>344</v>
      </c>
      <c r="AH556" t="s">
        <v>344</v>
      </c>
      <c r="AI556" t="s">
        <v>344</v>
      </c>
      <c r="AJ556" t="s">
        <v>344</v>
      </c>
      <c r="AK556" t="s">
        <v>344</v>
      </c>
      <c r="AL556" t="s">
        <v>344</v>
      </c>
      <c r="AM556" t="s">
        <v>344</v>
      </c>
      <c r="AN556" t="s">
        <v>344</v>
      </c>
      <c r="AO556" t="s">
        <v>344</v>
      </c>
      <c r="AP556" t="s">
        <v>344</v>
      </c>
      <c r="AQ556"/>
      <c r="AR556">
        <v>0</v>
      </c>
      <c r="AS556">
        <v>4</v>
      </c>
    </row>
    <row r="557" spans="1:45" ht="18.75" hidden="1" x14ac:dyDescent="0.45">
      <c r="A557" s="252">
        <v>212432</v>
      </c>
      <c r="B557" s="249" t="s">
        <v>456</v>
      </c>
      <c r="C557" t="s">
        <v>849</v>
      </c>
      <c r="D557" t="s">
        <v>849</v>
      </c>
      <c r="E557" t="s">
        <v>849</v>
      </c>
      <c r="F557" t="s">
        <v>849</v>
      </c>
      <c r="G557" t="s">
        <v>849</v>
      </c>
      <c r="H557" t="s">
        <v>849</v>
      </c>
      <c r="I557" t="s">
        <v>849</v>
      </c>
      <c r="J557" t="s">
        <v>849</v>
      </c>
      <c r="K557" t="s">
        <v>849</v>
      </c>
      <c r="L557" t="s">
        <v>849</v>
      </c>
      <c r="M557" s="250" t="s">
        <v>849</v>
      </c>
      <c r="N557" t="s">
        <v>849</v>
      </c>
      <c r="O557" t="s">
        <v>849</v>
      </c>
      <c r="P557" t="s">
        <v>849</v>
      </c>
      <c r="Q557" t="s">
        <v>849</v>
      </c>
      <c r="R557" t="s">
        <v>849</v>
      </c>
      <c r="S557" t="s">
        <v>849</v>
      </c>
      <c r="T557" t="s">
        <v>849</v>
      </c>
      <c r="U557" t="s">
        <v>849</v>
      </c>
      <c r="V557" t="s">
        <v>849</v>
      </c>
      <c r="W557" t="s">
        <v>849</v>
      </c>
      <c r="X557" s="250" t="s">
        <v>849</v>
      </c>
      <c r="Y557" t="s">
        <v>849</v>
      </c>
      <c r="Z557" t="s">
        <v>849</v>
      </c>
      <c r="AA557" t="s">
        <v>849</v>
      </c>
      <c r="AB557" t="s">
        <v>849</v>
      </c>
      <c r="AC557" t="s">
        <v>849</v>
      </c>
      <c r="AD557" t="s">
        <v>849</v>
      </c>
      <c r="AE557" t="s">
        <v>849</v>
      </c>
      <c r="AF557" t="s">
        <v>849</v>
      </c>
      <c r="AG557" t="s">
        <v>344</v>
      </c>
      <c r="AH557" t="s">
        <v>344</v>
      </c>
      <c r="AI557" t="s">
        <v>344</v>
      </c>
      <c r="AJ557" t="s">
        <v>344</v>
      </c>
      <c r="AK557" t="s">
        <v>344</v>
      </c>
      <c r="AL557" t="s">
        <v>344</v>
      </c>
      <c r="AM557" t="s">
        <v>344</v>
      </c>
      <c r="AN557" t="s">
        <v>344</v>
      </c>
      <c r="AO557" t="s">
        <v>344</v>
      </c>
      <c r="AP557" t="s">
        <v>344</v>
      </c>
      <c r="AQ557"/>
      <c r="AR557" t="s">
        <v>1830</v>
      </c>
      <c r="AS557" t="s">
        <v>2181</v>
      </c>
    </row>
    <row r="558" spans="1:45" ht="18.75" x14ac:dyDescent="0.45">
      <c r="A558" s="248">
        <v>212433</v>
      </c>
      <c r="B558" s="249" t="s">
        <v>61</v>
      </c>
      <c r="C558" t="s">
        <v>205</v>
      </c>
      <c r="D558" t="s">
        <v>207</v>
      </c>
      <c r="E558" t="s">
        <v>207</v>
      </c>
      <c r="F558" t="s">
        <v>205</v>
      </c>
      <c r="G558" t="s">
        <v>205</v>
      </c>
      <c r="H558" t="s">
        <v>207</v>
      </c>
      <c r="I558" t="s">
        <v>205</v>
      </c>
      <c r="J558" t="s">
        <v>205</v>
      </c>
      <c r="K558" t="s">
        <v>205</v>
      </c>
      <c r="L558" t="s">
        <v>207</v>
      </c>
      <c r="M558" s="250" t="s">
        <v>207</v>
      </c>
      <c r="N558" t="s">
        <v>207</v>
      </c>
      <c r="O558" t="s">
        <v>207</v>
      </c>
      <c r="P558" t="s">
        <v>207</v>
      </c>
      <c r="Q558" t="s">
        <v>207</v>
      </c>
      <c r="R558" t="s">
        <v>207</v>
      </c>
      <c r="S558" t="s">
        <v>205</v>
      </c>
      <c r="T558" t="s">
        <v>207</v>
      </c>
      <c r="U558" t="s">
        <v>207</v>
      </c>
      <c r="V558" t="s">
        <v>207</v>
      </c>
      <c r="W558" t="s">
        <v>207</v>
      </c>
      <c r="X558" s="250" t="s">
        <v>207</v>
      </c>
      <c r="Y558" t="s">
        <v>207</v>
      </c>
      <c r="Z558" t="s">
        <v>205</v>
      </c>
      <c r="AA558" t="s">
        <v>205</v>
      </c>
      <c r="AB558" t="s">
        <v>207</v>
      </c>
      <c r="AC558" t="s">
        <v>207</v>
      </c>
      <c r="AD558" t="s">
        <v>205</v>
      </c>
      <c r="AE558" t="s">
        <v>207</v>
      </c>
      <c r="AF558" t="s">
        <v>207</v>
      </c>
      <c r="AG558" t="s">
        <v>206</v>
      </c>
      <c r="AH558" t="s">
        <v>205</v>
      </c>
      <c r="AI558" t="s">
        <v>205</v>
      </c>
      <c r="AJ558" t="s">
        <v>207</v>
      </c>
      <c r="AK558" t="s">
        <v>207</v>
      </c>
      <c r="AL558" t="s">
        <v>207</v>
      </c>
      <c r="AM558" t="s">
        <v>206</v>
      </c>
      <c r="AN558" t="s">
        <v>207</v>
      </c>
      <c r="AO558" t="s">
        <v>205</v>
      </c>
      <c r="AP558" t="s">
        <v>205</v>
      </c>
      <c r="AQ558"/>
      <c r="AR558">
        <v>0</v>
      </c>
      <c r="AS558">
        <v>2</v>
      </c>
    </row>
    <row r="559" spans="1:45" ht="18.75" x14ac:dyDescent="0.45">
      <c r="A559" s="248">
        <v>212434</v>
      </c>
      <c r="B559" s="249" t="s">
        <v>61</v>
      </c>
      <c r="C559" t="s">
        <v>205</v>
      </c>
      <c r="D559" t="s">
        <v>207</v>
      </c>
      <c r="E559" t="s">
        <v>207</v>
      </c>
      <c r="F559" t="s">
        <v>205</v>
      </c>
      <c r="G559" t="s">
        <v>207</v>
      </c>
      <c r="H559" t="s">
        <v>207</v>
      </c>
      <c r="I559" t="s">
        <v>207</v>
      </c>
      <c r="J559" t="s">
        <v>205</v>
      </c>
      <c r="K559" t="s">
        <v>207</v>
      </c>
      <c r="L559" t="s">
        <v>205</v>
      </c>
      <c r="M559" s="250" t="s">
        <v>205</v>
      </c>
      <c r="N559" t="s">
        <v>207</v>
      </c>
      <c r="O559" t="s">
        <v>205</v>
      </c>
      <c r="P559" t="s">
        <v>205</v>
      </c>
      <c r="Q559" t="s">
        <v>207</v>
      </c>
      <c r="R559" t="s">
        <v>207</v>
      </c>
      <c r="S559" t="s">
        <v>207</v>
      </c>
      <c r="T559" t="s">
        <v>207</v>
      </c>
      <c r="U559" t="s">
        <v>207</v>
      </c>
      <c r="V559" t="s">
        <v>207</v>
      </c>
      <c r="W559" t="s">
        <v>207</v>
      </c>
      <c r="X559" s="250" t="s">
        <v>207</v>
      </c>
      <c r="Y559" t="s">
        <v>205</v>
      </c>
      <c r="Z559" t="s">
        <v>207</v>
      </c>
      <c r="AA559" t="s">
        <v>205</v>
      </c>
      <c r="AB559" t="s">
        <v>205</v>
      </c>
      <c r="AC559" t="s">
        <v>207</v>
      </c>
      <c r="AD559" t="s">
        <v>205</v>
      </c>
      <c r="AE559" t="s">
        <v>205</v>
      </c>
      <c r="AF559" t="s">
        <v>207</v>
      </c>
      <c r="AG559" t="s">
        <v>207</v>
      </c>
      <c r="AH559" t="s">
        <v>207</v>
      </c>
      <c r="AI559" t="s">
        <v>205</v>
      </c>
      <c r="AJ559" t="s">
        <v>205</v>
      </c>
      <c r="AK559" t="s">
        <v>205</v>
      </c>
      <c r="AL559" t="s">
        <v>205</v>
      </c>
      <c r="AM559" t="s">
        <v>205</v>
      </c>
      <c r="AN559" t="s">
        <v>205</v>
      </c>
      <c r="AO559" t="s">
        <v>207</v>
      </c>
      <c r="AP559" t="s">
        <v>207</v>
      </c>
      <c r="AQ559"/>
      <c r="AR559">
        <v>0</v>
      </c>
      <c r="AS559">
        <v>1</v>
      </c>
    </row>
    <row r="560" spans="1:45" ht="18.75" hidden="1" x14ac:dyDescent="0.45">
      <c r="A560" s="248">
        <v>212437</v>
      </c>
      <c r="B560" s="249" t="s">
        <v>456</v>
      </c>
      <c r="C560" t="s">
        <v>205</v>
      </c>
      <c r="D560" t="s">
        <v>207</v>
      </c>
      <c r="E560" t="s">
        <v>207</v>
      </c>
      <c r="F560" t="s">
        <v>205</v>
      </c>
      <c r="G560" t="s">
        <v>205</v>
      </c>
      <c r="H560" t="s">
        <v>205</v>
      </c>
      <c r="I560" t="s">
        <v>206</v>
      </c>
      <c r="J560" t="s">
        <v>207</v>
      </c>
      <c r="K560" t="s">
        <v>206</v>
      </c>
      <c r="L560" t="s">
        <v>207</v>
      </c>
      <c r="M560" s="250" t="s">
        <v>205</v>
      </c>
      <c r="N560" t="s">
        <v>205</v>
      </c>
      <c r="O560" t="s">
        <v>207</v>
      </c>
      <c r="P560" t="s">
        <v>207</v>
      </c>
      <c r="Q560" t="s">
        <v>205</v>
      </c>
      <c r="R560" t="s">
        <v>207</v>
      </c>
      <c r="S560" t="s">
        <v>205</v>
      </c>
      <c r="T560" t="s">
        <v>207</v>
      </c>
      <c r="U560" t="s">
        <v>207</v>
      </c>
      <c r="V560" t="s">
        <v>207</v>
      </c>
      <c r="W560" t="s">
        <v>207</v>
      </c>
      <c r="X560" s="250" t="s">
        <v>205</v>
      </c>
      <c r="Y560" t="s">
        <v>205</v>
      </c>
      <c r="Z560" t="s">
        <v>207</v>
      </c>
      <c r="AA560" t="s">
        <v>205</v>
      </c>
      <c r="AB560" t="s">
        <v>205</v>
      </c>
      <c r="AC560" t="s">
        <v>207</v>
      </c>
      <c r="AD560" t="s">
        <v>205</v>
      </c>
      <c r="AE560" t="s">
        <v>205</v>
      </c>
      <c r="AF560" t="s">
        <v>206</v>
      </c>
      <c r="AG560" t="s">
        <v>344</v>
      </c>
      <c r="AH560" t="s">
        <v>344</v>
      </c>
      <c r="AI560" t="s">
        <v>344</v>
      </c>
      <c r="AJ560" t="s">
        <v>344</v>
      </c>
      <c r="AK560" t="s">
        <v>344</v>
      </c>
      <c r="AL560" t="s">
        <v>344</v>
      </c>
      <c r="AM560" t="s">
        <v>344</v>
      </c>
      <c r="AN560" t="s">
        <v>344</v>
      </c>
      <c r="AO560" t="s">
        <v>344</v>
      </c>
      <c r="AP560" t="s">
        <v>344</v>
      </c>
      <c r="AQ560"/>
      <c r="AR560">
        <v>0</v>
      </c>
      <c r="AS560">
        <v>1</v>
      </c>
    </row>
    <row r="561" spans="1:45" ht="18.75" hidden="1" x14ac:dyDescent="0.45">
      <c r="A561" s="252">
        <v>212438</v>
      </c>
      <c r="B561" s="249" t="s">
        <v>458</v>
      </c>
      <c r="C561" t="s">
        <v>205</v>
      </c>
      <c r="D561" t="s">
        <v>205</v>
      </c>
      <c r="E561" t="s">
        <v>205</v>
      </c>
      <c r="F561" t="s">
        <v>205</v>
      </c>
      <c r="G561" t="s">
        <v>205</v>
      </c>
      <c r="H561" t="s">
        <v>205</v>
      </c>
      <c r="I561" t="s">
        <v>205</v>
      </c>
      <c r="J561" t="s">
        <v>205</v>
      </c>
      <c r="K561" t="s">
        <v>207</v>
      </c>
      <c r="L561" t="s">
        <v>205</v>
      </c>
      <c r="M561" s="250" t="s">
        <v>205</v>
      </c>
      <c r="N561" t="s">
        <v>205</v>
      </c>
      <c r="O561" t="s">
        <v>205</v>
      </c>
      <c r="P561" t="s">
        <v>205</v>
      </c>
      <c r="Q561" t="s">
        <v>205</v>
      </c>
      <c r="R561" t="s">
        <v>207</v>
      </c>
      <c r="S561" t="s">
        <v>205</v>
      </c>
      <c r="T561" t="s">
        <v>207</v>
      </c>
      <c r="U561" t="s">
        <v>205</v>
      </c>
      <c r="V561" t="s">
        <v>205</v>
      </c>
      <c r="W561" t="s">
        <v>344</v>
      </c>
      <c r="X561" s="250" t="s">
        <v>344</v>
      </c>
      <c r="Y561" t="s">
        <v>344</v>
      </c>
      <c r="Z561" t="s">
        <v>344</v>
      </c>
      <c r="AA561" t="s">
        <v>344</v>
      </c>
      <c r="AB561" t="s">
        <v>344</v>
      </c>
      <c r="AC561" t="s">
        <v>344</v>
      </c>
      <c r="AD561" t="s">
        <v>344</v>
      </c>
      <c r="AE561" t="s">
        <v>344</v>
      </c>
      <c r="AF561" t="s">
        <v>344</v>
      </c>
      <c r="AG561" t="s">
        <v>344</v>
      </c>
      <c r="AH561" t="s">
        <v>344</v>
      </c>
      <c r="AI561" t="s">
        <v>344</v>
      </c>
      <c r="AJ561" t="s">
        <v>344</v>
      </c>
      <c r="AK561" t="s">
        <v>344</v>
      </c>
      <c r="AL561" t="s">
        <v>344</v>
      </c>
      <c r="AM561" t="s">
        <v>344</v>
      </c>
      <c r="AN561" t="s">
        <v>344</v>
      </c>
      <c r="AO561" t="s">
        <v>344</v>
      </c>
      <c r="AP561" t="s">
        <v>344</v>
      </c>
      <c r="AQ561"/>
      <c r="AR561">
        <v>0</v>
      </c>
      <c r="AS561">
        <v>3</v>
      </c>
    </row>
    <row r="562" spans="1:45" ht="15" hidden="1" x14ac:dyDescent="0.25">
      <c r="A562" s="258">
        <v>212440</v>
      </c>
      <c r="B562" s="259" t="s">
        <v>458</v>
      </c>
      <c r="C562" s="260" t="s">
        <v>207</v>
      </c>
      <c r="D562" s="260" t="s">
        <v>205</v>
      </c>
      <c r="E562" s="260" t="s">
        <v>205</v>
      </c>
      <c r="F562" s="260" t="s">
        <v>205</v>
      </c>
      <c r="G562" s="260" t="s">
        <v>206</v>
      </c>
      <c r="H562" s="260" t="s">
        <v>205</v>
      </c>
      <c r="I562" s="260" t="s">
        <v>207</v>
      </c>
      <c r="J562" s="260" t="s">
        <v>205</v>
      </c>
      <c r="K562" s="260" t="s">
        <v>205</v>
      </c>
      <c r="L562" s="260" t="s">
        <v>205</v>
      </c>
      <c r="M562" s="260" t="s">
        <v>207</v>
      </c>
      <c r="N562" s="260" t="s">
        <v>206</v>
      </c>
      <c r="O562" s="260" t="s">
        <v>207</v>
      </c>
      <c r="P562" s="260" t="s">
        <v>206</v>
      </c>
      <c r="Q562" s="260" t="s">
        <v>206</v>
      </c>
      <c r="R562" s="260" t="s">
        <v>206</v>
      </c>
      <c r="S562" s="260" t="s">
        <v>206</v>
      </c>
      <c r="T562" s="260" t="s">
        <v>206</v>
      </c>
      <c r="U562" s="260" t="s">
        <v>206</v>
      </c>
      <c r="V562" s="260" t="s">
        <v>206</v>
      </c>
      <c r="W562" s="260" t="s">
        <v>344</v>
      </c>
      <c r="X562" s="260" t="s">
        <v>344</v>
      </c>
      <c r="Y562" s="260" t="s">
        <v>344</v>
      </c>
      <c r="Z562" s="260" t="s">
        <v>344</v>
      </c>
      <c r="AA562" s="260" t="s">
        <v>344</v>
      </c>
      <c r="AB562" s="260" t="s">
        <v>344</v>
      </c>
      <c r="AC562" s="260" t="s">
        <v>344</v>
      </c>
      <c r="AD562" s="260" t="s">
        <v>344</v>
      </c>
      <c r="AE562" s="260" t="s">
        <v>344</v>
      </c>
      <c r="AF562" s="260" t="s">
        <v>344</v>
      </c>
      <c r="AG562" s="260" t="s">
        <v>344</v>
      </c>
      <c r="AH562" s="260" t="s">
        <v>344</v>
      </c>
      <c r="AI562" s="260" t="s">
        <v>344</v>
      </c>
      <c r="AJ562" s="260" t="s">
        <v>344</v>
      </c>
      <c r="AK562" s="260" t="s">
        <v>344</v>
      </c>
      <c r="AL562" s="260" t="s">
        <v>344</v>
      </c>
      <c r="AM562" s="260" t="s">
        <v>344</v>
      </c>
      <c r="AN562" s="260" t="s">
        <v>344</v>
      </c>
      <c r="AO562" s="260" t="s">
        <v>344</v>
      </c>
      <c r="AP562" s="260" t="s">
        <v>344</v>
      </c>
      <c r="AQ562" s="260"/>
      <c r="AR562"/>
      <c r="AS562">
        <v>2</v>
      </c>
    </row>
    <row r="563" spans="1:45" ht="18.75" hidden="1" x14ac:dyDescent="0.45">
      <c r="A563" s="248">
        <v>212442</v>
      </c>
      <c r="B563" s="249" t="s">
        <v>456</v>
      </c>
      <c r="C563" t="s">
        <v>205</v>
      </c>
      <c r="D563" t="s">
        <v>205</v>
      </c>
      <c r="E563" t="s">
        <v>205</v>
      </c>
      <c r="F563" t="s">
        <v>205</v>
      </c>
      <c r="G563" t="s">
        <v>205</v>
      </c>
      <c r="H563" t="s">
        <v>207</v>
      </c>
      <c r="I563" t="s">
        <v>207</v>
      </c>
      <c r="J563" t="s">
        <v>205</v>
      </c>
      <c r="K563" t="s">
        <v>205</v>
      </c>
      <c r="L563" t="s">
        <v>205</v>
      </c>
      <c r="M563" s="250" t="s">
        <v>207</v>
      </c>
      <c r="N563" t="s">
        <v>207</v>
      </c>
      <c r="O563" t="s">
        <v>207</v>
      </c>
      <c r="P563" t="s">
        <v>205</v>
      </c>
      <c r="Q563" t="s">
        <v>205</v>
      </c>
      <c r="R563" t="s">
        <v>207</v>
      </c>
      <c r="S563" t="s">
        <v>207</v>
      </c>
      <c r="T563" t="s">
        <v>207</v>
      </c>
      <c r="U563" t="s">
        <v>207</v>
      </c>
      <c r="V563" t="s">
        <v>205</v>
      </c>
      <c r="W563" t="s">
        <v>207</v>
      </c>
      <c r="X563" s="250" t="s">
        <v>205</v>
      </c>
      <c r="Y563" t="s">
        <v>205</v>
      </c>
      <c r="Z563" t="s">
        <v>205</v>
      </c>
      <c r="AA563" t="s">
        <v>205</v>
      </c>
      <c r="AB563" t="s">
        <v>205</v>
      </c>
      <c r="AC563" t="s">
        <v>205</v>
      </c>
      <c r="AD563" t="s">
        <v>207</v>
      </c>
      <c r="AE563" t="s">
        <v>205</v>
      </c>
      <c r="AF563" t="s">
        <v>207</v>
      </c>
      <c r="AG563" t="s">
        <v>344</v>
      </c>
      <c r="AH563" t="s">
        <v>344</v>
      </c>
      <c r="AI563" t="s">
        <v>344</v>
      </c>
      <c r="AJ563" t="s">
        <v>344</v>
      </c>
      <c r="AK563" t="s">
        <v>344</v>
      </c>
      <c r="AL563" t="s">
        <v>344</v>
      </c>
      <c r="AM563" t="s">
        <v>344</v>
      </c>
      <c r="AN563" t="s">
        <v>344</v>
      </c>
      <c r="AO563" t="s">
        <v>344</v>
      </c>
      <c r="AP563" t="s">
        <v>344</v>
      </c>
      <c r="AQ563"/>
      <c r="AR563">
        <v>0</v>
      </c>
      <c r="AS563">
        <v>2</v>
      </c>
    </row>
    <row r="564" spans="1:45" ht="33" x14ac:dyDescent="0.45">
      <c r="A564" s="248">
        <v>212444</v>
      </c>
      <c r="B564" s="249" t="s">
        <v>67</v>
      </c>
      <c r="C564" t="s">
        <v>207</v>
      </c>
      <c r="D564" t="s">
        <v>207</v>
      </c>
      <c r="E564" t="s">
        <v>205</v>
      </c>
      <c r="F564" t="s">
        <v>205</v>
      </c>
      <c r="G564" t="s">
        <v>205</v>
      </c>
      <c r="H564" t="s">
        <v>205</v>
      </c>
      <c r="I564" t="s">
        <v>207</v>
      </c>
      <c r="J564" t="s">
        <v>207</v>
      </c>
      <c r="K564" t="s">
        <v>207</v>
      </c>
      <c r="L564" t="s">
        <v>205</v>
      </c>
      <c r="M564" s="250" t="s">
        <v>205</v>
      </c>
      <c r="N564" t="s">
        <v>205</v>
      </c>
      <c r="O564" t="s">
        <v>205</v>
      </c>
      <c r="P564" t="s">
        <v>205</v>
      </c>
      <c r="Q564" t="s">
        <v>205</v>
      </c>
      <c r="R564" t="s">
        <v>205</v>
      </c>
      <c r="S564" t="s">
        <v>205</v>
      </c>
      <c r="T564" t="s">
        <v>207</v>
      </c>
      <c r="U564" t="s">
        <v>207</v>
      </c>
      <c r="V564" t="s">
        <v>205</v>
      </c>
      <c r="W564" t="s">
        <v>205</v>
      </c>
      <c r="X564" s="250" t="s">
        <v>207</v>
      </c>
      <c r="Y564" t="s">
        <v>205</v>
      </c>
      <c r="Z564" t="s">
        <v>205</v>
      </c>
      <c r="AA564" t="s">
        <v>205</v>
      </c>
      <c r="AB564" t="s">
        <v>205</v>
      </c>
      <c r="AC564" t="s">
        <v>205</v>
      </c>
      <c r="AD564" t="s">
        <v>205</v>
      </c>
      <c r="AE564" t="s">
        <v>207</v>
      </c>
      <c r="AF564" t="s">
        <v>207</v>
      </c>
      <c r="AG564" t="s">
        <v>206</v>
      </c>
      <c r="AH564" t="s">
        <v>206</v>
      </c>
      <c r="AI564" t="s">
        <v>206</v>
      </c>
      <c r="AJ564" t="s">
        <v>206</v>
      </c>
      <c r="AK564" t="s">
        <v>206</v>
      </c>
      <c r="AL564" t="s">
        <v>344</v>
      </c>
      <c r="AM564" t="s">
        <v>344</v>
      </c>
      <c r="AN564" t="s">
        <v>344</v>
      </c>
      <c r="AO564" t="s">
        <v>344</v>
      </c>
      <c r="AP564" t="s">
        <v>344</v>
      </c>
      <c r="AQ564"/>
      <c r="AR564">
        <v>0</v>
      </c>
      <c r="AS564">
        <v>6</v>
      </c>
    </row>
    <row r="565" spans="1:45" ht="15" hidden="1" x14ac:dyDescent="0.25">
      <c r="A565" s="258">
        <v>212445</v>
      </c>
      <c r="B565" s="259" t="s">
        <v>456</v>
      </c>
      <c r="C565" s="260" t="s">
        <v>207</v>
      </c>
      <c r="D565" s="260" t="s">
        <v>207</v>
      </c>
      <c r="E565" s="260" t="s">
        <v>205</v>
      </c>
      <c r="F565" s="260" t="s">
        <v>205</v>
      </c>
      <c r="G565" s="260" t="s">
        <v>205</v>
      </c>
      <c r="H565" s="260" t="s">
        <v>205</v>
      </c>
      <c r="I565" s="260" t="s">
        <v>207</v>
      </c>
      <c r="J565" s="260" t="s">
        <v>205</v>
      </c>
      <c r="K565" s="260" t="s">
        <v>205</v>
      </c>
      <c r="L565" s="260" t="s">
        <v>205</v>
      </c>
      <c r="M565" s="260" t="s">
        <v>205</v>
      </c>
      <c r="N565" s="260" t="s">
        <v>205</v>
      </c>
      <c r="O565" s="260" t="s">
        <v>207</v>
      </c>
      <c r="P565" s="260" t="s">
        <v>205</v>
      </c>
      <c r="Q565" s="260" t="s">
        <v>205</v>
      </c>
      <c r="R565" s="260" t="s">
        <v>205</v>
      </c>
      <c r="S565" s="260" t="s">
        <v>207</v>
      </c>
      <c r="T565" s="260" t="s">
        <v>207</v>
      </c>
      <c r="U565" s="260" t="s">
        <v>207</v>
      </c>
      <c r="V565" s="260" t="s">
        <v>207</v>
      </c>
      <c r="W565" s="260" t="s">
        <v>205</v>
      </c>
      <c r="X565" s="260" t="s">
        <v>205</v>
      </c>
      <c r="Y565" s="260" t="s">
        <v>205</v>
      </c>
      <c r="Z565" s="260" t="s">
        <v>205</v>
      </c>
      <c r="AA565" s="260" t="s">
        <v>205</v>
      </c>
      <c r="AB565" s="260" t="s">
        <v>205</v>
      </c>
      <c r="AC565" s="260" t="s">
        <v>205</v>
      </c>
      <c r="AD565" s="260" t="s">
        <v>205</v>
      </c>
      <c r="AE565" s="260" t="s">
        <v>205</v>
      </c>
      <c r="AF565" s="260" t="s">
        <v>205</v>
      </c>
      <c r="AG565" s="260" t="s">
        <v>344</v>
      </c>
      <c r="AH565" s="260" t="s">
        <v>344</v>
      </c>
      <c r="AI565" s="260" t="s">
        <v>344</v>
      </c>
      <c r="AJ565" s="260" t="s">
        <v>344</v>
      </c>
      <c r="AK565" s="260" t="s">
        <v>344</v>
      </c>
      <c r="AL565" s="260" t="s">
        <v>344</v>
      </c>
      <c r="AM565" s="260" t="s">
        <v>344</v>
      </c>
      <c r="AN565" s="260" t="s">
        <v>344</v>
      </c>
      <c r="AO565" s="260" t="s">
        <v>344</v>
      </c>
      <c r="AP565" s="260" t="s">
        <v>344</v>
      </c>
      <c r="AQ565" s="260"/>
      <c r="AR565"/>
      <c r="AS565">
        <v>1</v>
      </c>
    </row>
    <row r="566" spans="1:45" ht="18.75" x14ac:dyDescent="0.45">
      <c r="A566" s="248">
        <v>212453</v>
      </c>
      <c r="B566" s="249" t="s">
        <v>61</v>
      </c>
      <c r="C566" t="s">
        <v>205</v>
      </c>
      <c r="D566" t="s">
        <v>207</v>
      </c>
      <c r="E566" t="s">
        <v>205</v>
      </c>
      <c r="F566" t="s">
        <v>207</v>
      </c>
      <c r="G566" t="s">
        <v>207</v>
      </c>
      <c r="H566" t="s">
        <v>205</v>
      </c>
      <c r="I566" t="s">
        <v>207</v>
      </c>
      <c r="J566" t="s">
        <v>205</v>
      </c>
      <c r="K566" t="s">
        <v>205</v>
      </c>
      <c r="L566" t="s">
        <v>207</v>
      </c>
      <c r="M566" s="250" t="s">
        <v>205</v>
      </c>
      <c r="N566" t="s">
        <v>207</v>
      </c>
      <c r="O566" t="s">
        <v>207</v>
      </c>
      <c r="P566" t="s">
        <v>207</v>
      </c>
      <c r="Q566" t="s">
        <v>205</v>
      </c>
      <c r="R566" t="s">
        <v>205</v>
      </c>
      <c r="S566" t="s">
        <v>205</v>
      </c>
      <c r="T566" t="s">
        <v>207</v>
      </c>
      <c r="U566" t="s">
        <v>207</v>
      </c>
      <c r="V566" t="s">
        <v>207</v>
      </c>
      <c r="W566" t="s">
        <v>205</v>
      </c>
      <c r="X566" s="250" t="s">
        <v>207</v>
      </c>
      <c r="Y566" t="s">
        <v>207</v>
      </c>
      <c r="Z566" t="s">
        <v>205</v>
      </c>
      <c r="AA566" t="s">
        <v>207</v>
      </c>
      <c r="AB566" t="s">
        <v>205</v>
      </c>
      <c r="AC566" t="s">
        <v>205</v>
      </c>
      <c r="AD566" t="s">
        <v>207</v>
      </c>
      <c r="AE566" t="s">
        <v>206</v>
      </c>
      <c r="AF566" t="s">
        <v>205</v>
      </c>
      <c r="AG566" t="s">
        <v>207</v>
      </c>
      <c r="AH566" t="s">
        <v>206</v>
      </c>
      <c r="AI566" t="s">
        <v>207</v>
      </c>
      <c r="AJ566" t="s">
        <v>207</v>
      </c>
      <c r="AK566" t="s">
        <v>207</v>
      </c>
      <c r="AL566" t="s">
        <v>206</v>
      </c>
      <c r="AM566" t="s">
        <v>206</v>
      </c>
      <c r="AN566" t="s">
        <v>206</v>
      </c>
      <c r="AO566" t="s">
        <v>206</v>
      </c>
      <c r="AP566" t="s">
        <v>206</v>
      </c>
      <c r="AQ566"/>
      <c r="AR566">
        <v>0</v>
      </c>
      <c r="AS566">
        <v>5</v>
      </c>
    </row>
    <row r="567" spans="1:45" ht="18.75" x14ac:dyDescent="0.45">
      <c r="A567" s="248">
        <v>212456</v>
      </c>
      <c r="B567" s="249" t="s">
        <v>61</v>
      </c>
      <c r="C567" t="s">
        <v>205</v>
      </c>
      <c r="D567" t="s">
        <v>207</v>
      </c>
      <c r="E567" t="s">
        <v>207</v>
      </c>
      <c r="F567" t="s">
        <v>207</v>
      </c>
      <c r="G567" t="s">
        <v>205</v>
      </c>
      <c r="H567" t="s">
        <v>207</v>
      </c>
      <c r="I567" t="s">
        <v>207</v>
      </c>
      <c r="J567" t="s">
        <v>205</v>
      </c>
      <c r="K567" t="s">
        <v>207</v>
      </c>
      <c r="L567" t="s">
        <v>207</v>
      </c>
      <c r="M567" s="250" t="s">
        <v>205</v>
      </c>
      <c r="N567" t="s">
        <v>207</v>
      </c>
      <c r="O567" t="s">
        <v>205</v>
      </c>
      <c r="P567" t="s">
        <v>205</v>
      </c>
      <c r="Q567" t="s">
        <v>207</v>
      </c>
      <c r="R567" t="s">
        <v>207</v>
      </c>
      <c r="S567" t="s">
        <v>207</v>
      </c>
      <c r="T567" t="s">
        <v>207</v>
      </c>
      <c r="U567" t="s">
        <v>207</v>
      </c>
      <c r="V567" t="s">
        <v>207</v>
      </c>
      <c r="W567" t="s">
        <v>205</v>
      </c>
      <c r="X567" s="250" t="s">
        <v>205</v>
      </c>
      <c r="Y567" t="s">
        <v>207</v>
      </c>
      <c r="Z567" t="s">
        <v>205</v>
      </c>
      <c r="AA567" t="s">
        <v>205</v>
      </c>
      <c r="AB567" t="s">
        <v>205</v>
      </c>
      <c r="AC567" t="s">
        <v>207</v>
      </c>
      <c r="AD567" t="s">
        <v>205</v>
      </c>
      <c r="AE567" t="s">
        <v>207</v>
      </c>
      <c r="AF567" t="s">
        <v>207</v>
      </c>
      <c r="AG567" t="s">
        <v>207</v>
      </c>
      <c r="AH567" t="s">
        <v>207</v>
      </c>
      <c r="AI567" t="s">
        <v>207</v>
      </c>
      <c r="AJ567" t="s">
        <v>207</v>
      </c>
      <c r="AK567" t="s">
        <v>207</v>
      </c>
      <c r="AL567" t="s">
        <v>206</v>
      </c>
      <c r="AM567" t="s">
        <v>206</v>
      </c>
      <c r="AN567" t="s">
        <v>206</v>
      </c>
      <c r="AO567" t="s">
        <v>206</v>
      </c>
      <c r="AP567" t="s">
        <v>206</v>
      </c>
      <c r="AQ567"/>
      <c r="AR567">
        <v>0</v>
      </c>
      <c r="AS567">
        <v>5</v>
      </c>
    </row>
    <row r="568" spans="1:45" ht="18.75" hidden="1" x14ac:dyDescent="0.45">
      <c r="A568" s="248">
        <v>212459</v>
      </c>
      <c r="B568" s="249" t="s">
        <v>456</v>
      </c>
      <c r="C568" t="s">
        <v>205</v>
      </c>
      <c r="D568" t="s">
        <v>205</v>
      </c>
      <c r="E568" t="s">
        <v>205</v>
      </c>
      <c r="F568" t="s">
        <v>205</v>
      </c>
      <c r="G568" t="s">
        <v>205</v>
      </c>
      <c r="H568" t="s">
        <v>207</v>
      </c>
      <c r="I568" t="s">
        <v>205</v>
      </c>
      <c r="J568" t="s">
        <v>205</v>
      </c>
      <c r="K568" t="s">
        <v>207</v>
      </c>
      <c r="L568" t="s">
        <v>205</v>
      </c>
      <c r="M568" s="250" t="s">
        <v>205</v>
      </c>
      <c r="N568" t="s">
        <v>205</v>
      </c>
      <c r="O568" t="s">
        <v>207</v>
      </c>
      <c r="P568" t="s">
        <v>205</v>
      </c>
      <c r="Q568" t="s">
        <v>205</v>
      </c>
      <c r="R568" t="s">
        <v>205</v>
      </c>
      <c r="S568" t="s">
        <v>205</v>
      </c>
      <c r="T568" t="s">
        <v>207</v>
      </c>
      <c r="U568" t="s">
        <v>207</v>
      </c>
      <c r="V568" t="s">
        <v>207</v>
      </c>
      <c r="W568" t="s">
        <v>205</v>
      </c>
      <c r="X568" s="250" t="s">
        <v>205</v>
      </c>
      <c r="Y568" t="s">
        <v>205</v>
      </c>
      <c r="Z568" t="s">
        <v>207</v>
      </c>
      <c r="AA568" t="s">
        <v>205</v>
      </c>
      <c r="AB568" t="s">
        <v>205</v>
      </c>
      <c r="AC568" t="s">
        <v>205</v>
      </c>
      <c r="AD568" t="s">
        <v>207</v>
      </c>
      <c r="AE568" t="s">
        <v>207</v>
      </c>
      <c r="AF568" t="s">
        <v>205</v>
      </c>
      <c r="AG568" t="s">
        <v>344</v>
      </c>
      <c r="AH568" t="s">
        <v>344</v>
      </c>
      <c r="AI568" t="s">
        <v>344</v>
      </c>
      <c r="AJ568" t="s">
        <v>344</v>
      </c>
      <c r="AK568" t="s">
        <v>344</v>
      </c>
      <c r="AL568" t="s">
        <v>344</v>
      </c>
      <c r="AM568" t="s">
        <v>344</v>
      </c>
      <c r="AN568" t="s">
        <v>344</v>
      </c>
      <c r="AO568" t="s">
        <v>344</v>
      </c>
      <c r="AP568" t="s">
        <v>344</v>
      </c>
      <c r="AQ568"/>
      <c r="AR568">
        <v>0</v>
      </c>
      <c r="AS568">
        <v>1</v>
      </c>
    </row>
    <row r="569" spans="1:45" ht="18.75" hidden="1" x14ac:dyDescent="0.45">
      <c r="A569" s="248">
        <v>212461</v>
      </c>
      <c r="B569" s="249" t="s">
        <v>456</v>
      </c>
      <c r="C569" t="s">
        <v>205</v>
      </c>
      <c r="D569" t="s">
        <v>207</v>
      </c>
      <c r="E569" t="s">
        <v>205</v>
      </c>
      <c r="F569" t="s">
        <v>205</v>
      </c>
      <c r="G569" t="s">
        <v>205</v>
      </c>
      <c r="H569" t="s">
        <v>207</v>
      </c>
      <c r="I569" t="s">
        <v>207</v>
      </c>
      <c r="J569" t="s">
        <v>205</v>
      </c>
      <c r="K569" t="s">
        <v>205</v>
      </c>
      <c r="L569" t="s">
        <v>205</v>
      </c>
      <c r="M569" s="250" t="s">
        <v>207</v>
      </c>
      <c r="N569" t="s">
        <v>207</v>
      </c>
      <c r="O569" t="s">
        <v>207</v>
      </c>
      <c r="P569" t="s">
        <v>207</v>
      </c>
      <c r="Q569" t="s">
        <v>207</v>
      </c>
      <c r="R569" t="s">
        <v>207</v>
      </c>
      <c r="S569" t="s">
        <v>205</v>
      </c>
      <c r="T569" t="s">
        <v>207</v>
      </c>
      <c r="U569" t="s">
        <v>207</v>
      </c>
      <c r="V569" t="s">
        <v>205</v>
      </c>
      <c r="W569" t="s">
        <v>205</v>
      </c>
      <c r="X569" s="250" t="s">
        <v>205</v>
      </c>
      <c r="Y569" t="s">
        <v>205</v>
      </c>
      <c r="Z569" t="s">
        <v>205</v>
      </c>
      <c r="AA569" t="s">
        <v>205</v>
      </c>
      <c r="AB569" t="s">
        <v>205</v>
      </c>
      <c r="AC569" t="s">
        <v>205</v>
      </c>
      <c r="AD569" t="s">
        <v>207</v>
      </c>
      <c r="AE569" t="s">
        <v>207</v>
      </c>
      <c r="AF569" t="s">
        <v>205</v>
      </c>
      <c r="AG569" t="s">
        <v>344</v>
      </c>
      <c r="AH569" t="s">
        <v>344</v>
      </c>
      <c r="AI569" t="s">
        <v>344</v>
      </c>
      <c r="AJ569" t="s">
        <v>344</v>
      </c>
      <c r="AK569" t="s">
        <v>344</v>
      </c>
      <c r="AL569" t="s">
        <v>344</v>
      </c>
      <c r="AM569" t="s">
        <v>344</v>
      </c>
      <c r="AN569" t="s">
        <v>344</v>
      </c>
      <c r="AO569" t="s">
        <v>344</v>
      </c>
      <c r="AP569" t="s">
        <v>344</v>
      </c>
      <c r="AQ569"/>
      <c r="AR569">
        <v>0</v>
      </c>
      <c r="AS569">
        <v>1</v>
      </c>
    </row>
    <row r="570" spans="1:45" ht="18.75" hidden="1" x14ac:dyDescent="0.45">
      <c r="A570" s="248">
        <v>212464</v>
      </c>
      <c r="B570" s="249" t="s">
        <v>456</v>
      </c>
      <c r="C570" t="s">
        <v>205</v>
      </c>
      <c r="D570" t="s">
        <v>207</v>
      </c>
      <c r="E570" t="s">
        <v>207</v>
      </c>
      <c r="F570" t="s">
        <v>205</v>
      </c>
      <c r="G570" t="s">
        <v>205</v>
      </c>
      <c r="H570" t="s">
        <v>207</v>
      </c>
      <c r="I570" t="s">
        <v>205</v>
      </c>
      <c r="J570" t="s">
        <v>205</v>
      </c>
      <c r="K570" t="s">
        <v>207</v>
      </c>
      <c r="L570" t="s">
        <v>205</v>
      </c>
      <c r="M570" s="250" t="s">
        <v>205</v>
      </c>
      <c r="N570" t="s">
        <v>207</v>
      </c>
      <c r="O570" t="s">
        <v>207</v>
      </c>
      <c r="P570" t="s">
        <v>205</v>
      </c>
      <c r="Q570" t="s">
        <v>207</v>
      </c>
      <c r="R570" t="s">
        <v>207</v>
      </c>
      <c r="S570" t="s">
        <v>205</v>
      </c>
      <c r="T570" t="s">
        <v>207</v>
      </c>
      <c r="U570" t="s">
        <v>207</v>
      </c>
      <c r="V570" t="s">
        <v>205</v>
      </c>
      <c r="W570" t="s">
        <v>207</v>
      </c>
      <c r="X570" s="250" t="s">
        <v>207</v>
      </c>
      <c r="Y570" t="s">
        <v>205</v>
      </c>
      <c r="Z570" t="s">
        <v>205</v>
      </c>
      <c r="AA570" t="s">
        <v>207</v>
      </c>
      <c r="AB570" t="s">
        <v>205</v>
      </c>
      <c r="AC570" t="s">
        <v>206</v>
      </c>
      <c r="AD570" t="s">
        <v>205</v>
      </c>
      <c r="AE570" t="s">
        <v>207</v>
      </c>
      <c r="AF570" t="s">
        <v>206</v>
      </c>
      <c r="AG570" t="s">
        <v>344</v>
      </c>
      <c r="AH570" t="s">
        <v>344</v>
      </c>
      <c r="AI570" t="s">
        <v>344</v>
      </c>
      <c r="AJ570" t="s">
        <v>344</v>
      </c>
      <c r="AK570" t="s">
        <v>344</v>
      </c>
      <c r="AL570" t="s">
        <v>344</v>
      </c>
      <c r="AM570" t="s">
        <v>344</v>
      </c>
      <c r="AN570" t="s">
        <v>344</v>
      </c>
      <c r="AO570" t="s">
        <v>344</v>
      </c>
      <c r="AP570" t="s">
        <v>344</v>
      </c>
      <c r="AQ570"/>
      <c r="AR570">
        <v>0</v>
      </c>
      <c r="AS570">
        <v>3</v>
      </c>
    </row>
    <row r="571" spans="1:45" ht="18.75" hidden="1" x14ac:dyDescent="0.45">
      <c r="A571" s="248">
        <v>212468</v>
      </c>
      <c r="B571" s="249" t="s">
        <v>456</v>
      </c>
      <c r="C571" t="s">
        <v>207</v>
      </c>
      <c r="D571" t="s">
        <v>207</v>
      </c>
      <c r="E571" t="s">
        <v>207</v>
      </c>
      <c r="F571" t="s">
        <v>207</v>
      </c>
      <c r="G571" t="s">
        <v>206</v>
      </c>
      <c r="H571" t="s">
        <v>207</v>
      </c>
      <c r="I571" t="s">
        <v>207</v>
      </c>
      <c r="J571" t="s">
        <v>207</v>
      </c>
      <c r="K571" t="s">
        <v>207</v>
      </c>
      <c r="L571" t="s">
        <v>207</v>
      </c>
      <c r="M571" s="250" t="s">
        <v>207</v>
      </c>
      <c r="N571" t="s">
        <v>207</v>
      </c>
      <c r="O571" t="s">
        <v>207</v>
      </c>
      <c r="P571" t="s">
        <v>207</v>
      </c>
      <c r="Q571" t="s">
        <v>207</v>
      </c>
      <c r="R571" t="s">
        <v>206</v>
      </c>
      <c r="S571" t="s">
        <v>207</v>
      </c>
      <c r="T571" t="s">
        <v>205</v>
      </c>
      <c r="U571" t="s">
        <v>207</v>
      </c>
      <c r="V571" t="s">
        <v>205</v>
      </c>
      <c r="W571" t="s">
        <v>205</v>
      </c>
      <c r="X571" s="250" t="s">
        <v>207</v>
      </c>
      <c r="Y571" t="s">
        <v>207</v>
      </c>
      <c r="Z571" t="s">
        <v>207</v>
      </c>
      <c r="AA571" t="s">
        <v>207</v>
      </c>
      <c r="AB571" t="s">
        <v>207</v>
      </c>
      <c r="AC571" t="s">
        <v>207</v>
      </c>
      <c r="AD571" t="s">
        <v>207</v>
      </c>
      <c r="AE571" t="s">
        <v>206</v>
      </c>
      <c r="AF571" t="s">
        <v>206</v>
      </c>
      <c r="AG571" t="s">
        <v>344</v>
      </c>
      <c r="AH571" t="s">
        <v>344</v>
      </c>
      <c r="AI571" t="s">
        <v>344</v>
      </c>
      <c r="AJ571" t="s">
        <v>344</v>
      </c>
      <c r="AK571" t="s">
        <v>344</v>
      </c>
      <c r="AL571" t="s">
        <v>344</v>
      </c>
      <c r="AM571" t="s">
        <v>344</v>
      </c>
      <c r="AN571" t="s">
        <v>344</v>
      </c>
      <c r="AO571" t="s">
        <v>344</v>
      </c>
      <c r="AP571" t="s">
        <v>344</v>
      </c>
      <c r="AQ571"/>
      <c r="AR571">
        <v>0</v>
      </c>
      <c r="AS571">
        <v>4</v>
      </c>
    </row>
    <row r="572" spans="1:45" ht="18.75" x14ac:dyDescent="0.45">
      <c r="A572" s="248">
        <v>212470</v>
      </c>
      <c r="B572" s="249" t="s">
        <v>61</v>
      </c>
      <c r="C572" t="s">
        <v>205</v>
      </c>
      <c r="D572" t="s">
        <v>207</v>
      </c>
      <c r="E572" t="s">
        <v>207</v>
      </c>
      <c r="F572" t="s">
        <v>205</v>
      </c>
      <c r="G572" t="s">
        <v>205</v>
      </c>
      <c r="H572" t="s">
        <v>205</v>
      </c>
      <c r="I572" t="s">
        <v>207</v>
      </c>
      <c r="J572" t="s">
        <v>207</v>
      </c>
      <c r="K572" t="s">
        <v>207</v>
      </c>
      <c r="L572" t="s">
        <v>205</v>
      </c>
      <c r="M572" s="250" t="s">
        <v>205</v>
      </c>
      <c r="N572" t="s">
        <v>207</v>
      </c>
      <c r="O572" t="s">
        <v>205</v>
      </c>
      <c r="P572" t="s">
        <v>207</v>
      </c>
      <c r="Q572" t="s">
        <v>207</v>
      </c>
      <c r="R572" t="s">
        <v>205</v>
      </c>
      <c r="S572" t="s">
        <v>205</v>
      </c>
      <c r="T572" t="s">
        <v>207</v>
      </c>
      <c r="U572" t="s">
        <v>207</v>
      </c>
      <c r="V572" t="s">
        <v>207</v>
      </c>
      <c r="W572" t="s">
        <v>205</v>
      </c>
      <c r="X572" s="250" t="s">
        <v>207</v>
      </c>
      <c r="Y572" t="s">
        <v>207</v>
      </c>
      <c r="Z572" t="s">
        <v>207</v>
      </c>
      <c r="AA572" t="s">
        <v>206</v>
      </c>
      <c r="AB572" t="s">
        <v>205</v>
      </c>
      <c r="AC572" t="s">
        <v>207</v>
      </c>
      <c r="AD572" t="s">
        <v>205</v>
      </c>
      <c r="AE572" t="s">
        <v>205</v>
      </c>
      <c r="AF572" t="s">
        <v>205</v>
      </c>
      <c r="AG572" t="s">
        <v>207</v>
      </c>
      <c r="AH572" t="s">
        <v>205</v>
      </c>
      <c r="AI572" t="s">
        <v>205</v>
      </c>
      <c r="AJ572" t="s">
        <v>205</v>
      </c>
      <c r="AK572" t="s">
        <v>205</v>
      </c>
      <c r="AL572" t="s">
        <v>206</v>
      </c>
      <c r="AM572" t="s">
        <v>206</v>
      </c>
      <c r="AN572" t="s">
        <v>206</v>
      </c>
      <c r="AO572" t="s">
        <v>206</v>
      </c>
      <c r="AP572" t="s">
        <v>206</v>
      </c>
      <c r="AQ572"/>
      <c r="AR572">
        <v>0</v>
      </c>
      <c r="AS572">
        <v>3</v>
      </c>
    </row>
    <row r="573" spans="1:45" ht="18.75" x14ac:dyDescent="0.45">
      <c r="A573" s="252">
        <v>212471</v>
      </c>
      <c r="B573" s="249" t="s">
        <v>61</v>
      </c>
      <c r="C573" t="s">
        <v>849</v>
      </c>
      <c r="D573" t="s">
        <v>849</v>
      </c>
      <c r="E573" t="s">
        <v>849</v>
      </c>
      <c r="F573" t="s">
        <v>849</v>
      </c>
      <c r="G573" t="s">
        <v>849</v>
      </c>
      <c r="H573" t="s">
        <v>849</v>
      </c>
      <c r="I573" t="s">
        <v>849</v>
      </c>
      <c r="J573" t="s">
        <v>849</v>
      </c>
      <c r="K573" t="s">
        <v>849</v>
      </c>
      <c r="L573" t="s">
        <v>849</v>
      </c>
      <c r="M573" s="250" t="s">
        <v>849</v>
      </c>
      <c r="N573" t="s">
        <v>849</v>
      </c>
      <c r="O573" t="s">
        <v>849</v>
      </c>
      <c r="P573" t="s">
        <v>849</v>
      </c>
      <c r="Q573" t="s">
        <v>849</v>
      </c>
      <c r="R573" t="s">
        <v>849</v>
      </c>
      <c r="S573" t="s">
        <v>849</v>
      </c>
      <c r="T573" t="s">
        <v>849</v>
      </c>
      <c r="U573" t="s">
        <v>849</v>
      </c>
      <c r="V573" t="s">
        <v>849</v>
      </c>
      <c r="W573" t="s">
        <v>849</v>
      </c>
      <c r="X573" s="250" t="s">
        <v>849</v>
      </c>
      <c r="Y573" t="s">
        <v>849</v>
      </c>
      <c r="Z573" t="s">
        <v>849</v>
      </c>
      <c r="AA573" t="s">
        <v>849</v>
      </c>
      <c r="AB573" t="s">
        <v>849</v>
      </c>
      <c r="AC573" t="s">
        <v>849</v>
      </c>
      <c r="AD573" t="s">
        <v>849</v>
      </c>
      <c r="AE573" t="s">
        <v>849</v>
      </c>
      <c r="AF573" t="s">
        <v>849</v>
      </c>
      <c r="AG573" t="s">
        <v>849</v>
      </c>
      <c r="AH573" t="s">
        <v>849</v>
      </c>
      <c r="AI573" t="s">
        <v>849</v>
      </c>
      <c r="AJ573" t="s">
        <v>849</v>
      </c>
      <c r="AK573" t="s">
        <v>849</v>
      </c>
      <c r="AL573" t="s">
        <v>849</v>
      </c>
      <c r="AM573" t="s">
        <v>849</v>
      </c>
      <c r="AN573" t="s">
        <v>849</v>
      </c>
      <c r="AO573" t="s">
        <v>849</v>
      </c>
      <c r="AP573" t="s">
        <v>849</v>
      </c>
      <c r="AQ573"/>
      <c r="AR573" t="s">
        <v>2165</v>
      </c>
      <c r="AS573" t="s">
        <v>2165</v>
      </c>
    </row>
    <row r="574" spans="1:45" ht="18.75" hidden="1" x14ac:dyDescent="0.45">
      <c r="A574" s="248">
        <v>212474</v>
      </c>
      <c r="B574" s="249" t="s">
        <v>456</v>
      </c>
      <c r="C574" t="s">
        <v>849</v>
      </c>
      <c r="D574" t="s">
        <v>849</v>
      </c>
      <c r="E574" t="s">
        <v>849</v>
      </c>
      <c r="F574" t="s">
        <v>849</v>
      </c>
      <c r="G574" t="s">
        <v>849</v>
      </c>
      <c r="H574" t="s">
        <v>849</v>
      </c>
      <c r="I574" t="s">
        <v>849</v>
      </c>
      <c r="J574" t="s">
        <v>849</v>
      </c>
      <c r="K574" t="s">
        <v>849</v>
      </c>
      <c r="L574" t="s">
        <v>849</v>
      </c>
      <c r="M574" s="250" t="s">
        <v>849</v>
      </c>
      <c r="N574" t="s">
        <v>849</v>
      </c>
      <c r="O574" t="s">
        <v>849</v>
      </c>
      <c r="P574" t="s">
        <v>849</v>
      </c>
      <c r="Q574" t="s">
        <v>849</v>
      </c>
      <c r="R574" t="s">
        <v>849</v>
      </c>
      <c r="S574" t="s">
        <v>849</v>
      </c>
      <c r="T574" t="s">
        <v>849</v>
      </c>
      <c r="U574" t="s">
        <v>849</v>
      </c>
      <c r="V574" t="s">
        <v>849</v>
      </c>
      <c r="W574" t="s">
        <v>849</v>
      </c>
      <c r="X574" s="250" t="s">
        <v>849</v>
      </c>
      <c r="Y574" t="s">
        <v>849</v>
      </c>
      <c r="Z574" t="s">
        <v>849</v>
      </c>
      <c r="AA574" t="s">
        <v>849</v>
      </c>
      <c r="AB574" t="s">
        <v>849</v>
      </c>
      <c r="AC574" t="s">
        <v>849</v>
      </c>
      <c r="AD574" t="s">
        <v>849</v>
      </c>
      <c r="AE574" t="s">
        <v>849</v>
      </c>
      <c r="AF574" t="s">
        <v>849</v>
      </c>
      <c r="AG574" t="s">
        <v>344</v>
      </c>
      <c r="AH574" t="s">
        <v>344</v>
      </c>
      <c r="AI574" t="s">
        <v>344</v>
      </c>
      <c r="AJ574" t="s">
        <v>344</v>
      </c>
      <c r="AK574" t="s">
        <v>344</v>
      </c>
      <c r="AL574" t="s">
        <v>344</v>
      </c>
      <c r="AM574" t="s">
        <v>344</v>
      </c>
      <c r="AN574" t="s">
        <v>344</v>
      </c>
      <c r="AO574" t="s">
        <v>344</v>
      </c>
      <c r="AP574" t="s">
        <v>344</v>
      </c>
      <c r="AQ574"/>
      <c r="AR574">
        <v>0</v>
      </c>
      <c r="AS574" t="s">
        <v>2190</v>
      </c>
    </row>
    <row r="575" spans="1:45" ht="18.75" hidden="1" x14ac:dyDescent="0.45">
      <c r="A575" s="252">
        <v>212479</v>
      </c>
      <c r="B575" s="249" t="s">
        <v>456</v>
      </c>
      <c r="C575" t="s">
        <v>849</v>
      </c>
      <c r="D575" t="s">
        <v>849</v>
      </c>
      <c r="E575" t="s">
        <v>849</v>
      </c>
      <c r="F575" t="s">
        <v>849</v>
      </c>
      <c r="G575" t="s">
        <v>849</v>
      </c>
      <c r="H575" t="s">
        <v>849</v>
      </c>
      <c r="I575" t="s">
        <v>849</v>
      </c>
      <c r="J575" t="s">
        <v>849</v>
      </c>
      <c r="K575" t="s">
        <v>849</v>
      </c>
      <c r="L575" t="s">
        <v>849</v>
      </c>
      <c r="M575" s="250" t="s">
        <v>849</v>
      </c>
      <c r="N575" t="s">
        <v>849</v>
      </c>
      <c r="O575" t="s">
        <v>849</v>
      </c>
      <c r="P575" t="s">
        <v>849</v>
      </c>
      <c r="Q575" t="s">
        <v>849</v>
      </c>
      <c r="R575" t="s">
        <v>849</v>
      </c>
      <c r="S575" t="s">
        <v>849</v>
      </c>
      <c r="T575" t="s">
        <v>849</v>
      </c>
      <c r="U575" t="s">
        <v>849</v>
      </c>
      <c r="V575" t="s">
        <v>849</v>
      </c>
      <c r="W575" t="s">
        <v>849</v>
      </c>
      <c r="X575" s="250" t="s">
        <v>849</v>
      </c>
      <c r="Y575" t="s">
        <v>849</v>
      </c>
      <c r="Z575" t="s">
        <v>849</v>
      </c>
      <c r="AA575" t="s">
        <v>849</v>
      </c>
      <c r="AB575" t="s">
        <v>849</v>
      </c>
      <c r="AC575" t="s">
        <v>849</v>
      </c>
      <c r="AD575" t="s">
        <v>849</v>
      </c>
      <c r="AE575" t="s">
        <v>849</v>
      </c>
      <c r="AF575" t="s">
        <v>849</v>
      </c>
      <c r="AG575" t="s">
        <v>344</v>
      </c>
      <c r="AH575" t="s">
        <v>344</v>
      </c>
      <c r="AI575" t="s">
        <v>344</v>
      </c>
      <c r="AJ575" t="s">
        <v>344</v>
      </c>
      <c r="AK575" t="s">
        <v>344</v>
      </c>
      <c r="AL575" t="s">
        <v>344</v>
      </c>
      <c r="AM575" t="s">
        <v>344</v>
      </c>
      <c r="AN575" t="s">
        <v>344</v>
      </c>
      <c r="AO575" t="s">
        <v>344</v>
      </c>
      <c r="AP575" t="s">
        <v>344</v>
      </c>
      <c r="AQ575"/>
      <c r="AR575" t="s">
        <v>1830</v>
      </c>
      <c r="AS575" t="s">
        <v>2181</v>
      </c>
    </row>
    <row r="576" spans="1:45" ht="15" hidden="1" x14ac:dyDescent="0.25">
      <c r="A576" s="258">
        <v>212480</v>
      </c>
      <c r="B576" s="259" t="s">
        <v>456</v>
      </c>
      <c r="C576" s="260" t="s">
        <v>849</v>
      </c>
      <c r="D576" s="260" t="s">
        <v>849</v>
      </c>
      <c r="E576" s="260" t="s">
        <v>849</v>
      </c>
      <c r="F576" s="260" t="s">
        <v>849</v>
      </c>
      <c r="G576" s="260" t="s">
        <v>849</v>
      </c>
      <c r="H576" s="260" t="s">
        <v>849</v>
      </c>
      <c r="I576" s="260" t="s">
        <v>849</v>
      </c>
      <c r="J576" s="260" t="s">
        <v>849</v>
      </c>
      <c r="K576" s="260" t="s">
        <v>849</v>
      </c>
      <c r="L576" s="260" t="s">
        <v>849</v>
      </c>
      <c r="M576" s="260" t="s">
        <v>849</v>
      </c>
      <c r="N576" s="260" t="s">
        <v>849</v>
      </c>
      <c r="O576" s="260" t="s">
        <v>849</v>
      </c>
      <c r="P576" s="260" t="s">
        <v>849</v>
      </c>
      <c r="Q576" s="260" t="s">
        <v>849</v>
      </c>
      <c r="R576" s="260" t="s">
        <v>849</v>
      </c>
      <c r="S576" s="260" t="s">
        <v>849</v>
      </c>
      <c r="T576" s="260" t="s">
        <v>849</v>
      </c>
      <c r="U576" s="260" t="s">
        <v>849</v>
      </c>
      <c r="V576" s="260" t="s">
        <v>849</v>
      </c>
      <c r="W576" s="260" t="s">
        <v>849</v>
      </c>
      <c r="X576" s="260" t="s">
        <v>849</v>
      </c>
      <c r="Y576" s="260" t="s">
        <v>849</v>
      </c>
      <c r="Z576" s="260" t="s">
        <v>849</v>
      </c>
      <c r="AA576" s="260" t="s">
        <v>849</v>
      </c>
      <c r="AB576" s="260" t="s">
        <v>849</v>
      </c>
      <c r="AC576" s="260" t="s">
        <v>849</v>
      </c>
      <c r="AD576" s="260" t="s">
        <v>849</v>
      </c>
      <c r="AE576" s="260" t="s">
        <v>849</v>
      </c>
      <c r="AF576" s="260" t="s">
        <v>849</v>
      </c>
      <c r="AG576" s="260" t="s">
        <v>344</v>
      </c>
      <c r="AH576" s="260" t="s">
        <v>344</v>
      </c>
      <c r="AI576" s="260" t="s">
        <v>344</v>
      </c>
      <c r="AJ576" s="260" t="s">
        <v>344</v>
      </c>
      <c r="AK576" s="260" t="s">
        <v>344</v>
      </c>
      <c r="AL576" s="260" t="s">
        <v>344</v>
      </c>
      <c r="AM576" s="260" t="s">
        <v>344</v>
      </c>
      <c r="AN576" s="260" t="s">
        <v>344</v>
      </c>
      <c r="AO576" s="260" t="s">
        <v>344</v>
      </c>
      <c r="AP576" s="260" t="s">
        <v>344</v>
      </c>
      <c r="AQ576" s="260"/>
      <c r="AR576"/>
      <c r="AS576" t="s">
        <v>2181</v>
      </c>
    </row>
    <row r="577" spans="1:45" ht="18.75" hidden="1" x14ac:dyDescent="0.45">
      <c r="A577" s="248">
        <v>212487</v>
      </c>
      <c r="B577" s="249" t="s">
        <v>456</v>
      </c>
      <c r="C577" t="s">
        <v>205</v>
      </c>
      <c r="D577" t="s">
        <v>205</v>
      </c>
      <c r="E577" t="s">
        <v>205</v>
      </c>
      <c r="F577" t="s">
        <v>205</v>
      </c>
      <c r="G577" t="s">
        <v>205</v>
      </c>
      <c r="H577" t="s">
        <v>207</v>
      </c>
      <c r="I577" t="s">
        <v>207</v>
      </c>
      <c r="J577" t="s">
        <v>205</v>
      </c>
      <c r="K577" t="s">
        <v>207</v>
      </c>
      <c r="L577" t="s">
        <v>207</v>
      </c>
      <c r="M577" s="250" t="s">
        <v>205</v>
      </c>
      <c r="N577" t="s">
        <v>205</v>
      </c>
      <c r="O577" t="s">
        <v>205</v>
      </c>
      <c r="P577" t="s">
        <v>207</v>
      </c>
      <c r="Q577" t="s">
        <v>207</v>
      </c>
      <c r="R577" t="s">
        <v>207</v>
      </c>
      <c r="S577" t="s">
        <v>207</v>
      </c>
      <c r="T577" t="s">
        <v>207</v>
      </c>
      <c r="U577" t="s">
        <v>205</v>
      </c>
      <c r="V577" t="s">
        <v>207</v>
      </c>
      <c r="W577" t="s">
        <v>207</v>
      </c>
      <c r="X577" s="250" t="s">
        <v>207</v>
      </c>
      <c r="Y577" t="s">
        <v>207</v>
      </c>
      <c r="Z577" t="s">
        <v>207</v>
      </c>
      <c r="AA577" t="s">
        <v>207</v>
      </c>
      <c r="AB577" t="s">
        <v>206</v>
      </c>
      <c r="AC577" t="s">
        <v>206</v>
      </c>
      <c r="AD577" t="s">
        <v>206</v>
      </c>
      <c r="AE577" t="s">
        <v>206</v>
      </c>
      <c r="AF577" t="s">
        <v>206</v>
      </c>
      <c r="AG577" t="s">
        <v>344</v>
      </c>
      <c r="AH577" t="s">
        <v>344</v>
      </c>
      <c r="AI577" t="s">
        <v>344</v>
      </c>
      <c r="AJ577" t="s">
        <v>344</v>
      </c>
      <c r="AK577" t="s">
        <v>344</v>
      </c>
      <c r="AL577" t="s">
        <v>344</v>
      </c>
      <c r="AM577" t="s">
        <v>344</v>
      </c>
      <c r="AN577" t="s">
        <v>344</v>
      </c>
      <c r="AO577" t="s">
        <v>344</v>
      </c>
      <c r="AP577" t="s">
        <v>344</v>
      </c>
      <c r="AQ577"/>
      <c r="AR577">
        <v>0</v>
      </c>
      <c r="AS577">
        <v>5</v>
      </c>
    </row>
    <row r="578" spans="1:45" ht="18.75" hidden="1" x14ac:dyDescent="0.45">
      <c r="A578" s="248">
        <v>212488</v>
      </c>
      <c r="B578" s="249" t="s">
        <v>609</v>
      </c>
      <c r="C578" t="s">
        <v>849</v>
      </c>
      <c r="D578" t="s">
        <v>849</v>
      </c>
      <c r="E578" t="s">
        <v>849</v>
      </c>
      <c r="F578" t="s">
        <v>849</v>
      </c>
      <c r="G578" t="s">
        <v>849</v>
      </c>
      <c r="H578" t="s">
        <v>849</v>
      </c>
      <c r="I578" t="s">
        <v>849</v>
      </c>
      <c r="J578" t="s">
        <v>849</v>
      </c>
      <c r="K578" t="s">
        <v>849</v>
      </c>
      <c r="L578" t="s">
        <v>849</v>
      </c>
      <c r="M578" s="250" t="s">
        <v>344</v>
      </c>
      <c r="N578" t="s">
        <v>344</v>
      </c>
      <c r="O578" t="s">
        <v>344</v>
      </c>
      <c r="P578" t="s">
        <v>344</v>
      </c>
      <c r="Q578" t="s">
        <v>344</v>
      </c>
      <c r="R578" t="s">
        <v>344</v>
      </c>
      <c r="S578" t="s">
        <v>344</v>
      </c>
      <c r="T578" t="s">
        <v>344</v>
      </c>
      <c r="U578" t="s">
        <v>344</v>
      </c>
      <c r="V578" t="s">
        <v>344</v>
      </c>
      <c r="W578" t="s">
        <v>344</v>
      </c>
      <c r="X578" s="250" t="s">
        <v>344</v>
      </c>
      <c r="Y578" t="s">
        <v>344</v>
      </c>
      <c r="Z578" t="s">
        <v>344</v>
      </c>
      <c r="AA578" t="s">
        <v>344</v>
      </c>
      <c r="AB578" t="s">
        <v>344</v>
      </c>
      <c r="AC578" t="s">
        <v>344</v>
      </c>
      <c r="AD578" t="s">
        <v>344</v>
      </c>
      <c r="AE578" t="s">
        <v>344</v>
      </c>
      <c r="AF578" t="s">
        <v>344</v>
      </c>
      <c r="AG578" t="s">
        <v>344</v>
      </c>
      <c r="AH578" t="s">
        <v>344</v>
      </c>
      <c r="AI578" t="s">
        <v>344</v>
      </c>
      <c r="AJ578" t="s">
        <v>344</v>
      </c>
      <c r="AK578" t="s">
        <v>344</v>
      </c>
      <c r="AL578" t="s">
        <v>344</v>
      </c>
      <c r="AM578" t="s">
        <v>344</v>
      </c>
      <c r="AN578" t="s">
        <v>344</v>
      </c>
      <c r="AO578" t="s">
        <v>344</v>
      </c>
      <c r="AP578" t="s">
        <v>344</v>
      </c>
      <c r="AQ578"/>
      <c r="AR578" t="s">
        <v>2170</v>
      </c>
      <c r="AS578" t="s">
        <v>2170</v>
      </c>
    </row>
    <row r="579" spans="1:45" ht="18.75" hidden="1" x14ac:dyDescent="0.45">
      <c r="A579" s="248">
        <v>212491</v>
      </c>
      <c r="B579" s="249" t="s">
        <v>456</v>
      </c>
      <c r="C579" t="s">
        <v>849</v>
      </c>
      <c r="D579" t="s">
        <v>849</v>
      </c>
      <c r="E579" t="s">
        <v>849</v>
      </c>
      <c r="F579" t="s">
        <v>849</v>
      </c>
      <c r="G579" t="s">
        <v>849</v>
      </c>
      <c r="H579" t="s">
        <v>849</v>
      </c>
      <c r="I579" t="s">
        <v>849</v>
      </c>
      <c r="J579" t="s">
        <v>849</v>
      </c>
      <c r="K579" t="s">
        <v>849</v>
      </c>
      <c r="L579" t="s">
        <v>849</v>
      </c>
      <c r="M579" s="250" t="s">
        <v>849</v>
      </c>
      <c r="N579" t="s">
        <v>849</v>
      </c>
      <c r="O579" t="s">
        <v>849</v>
      </c>
      <c r="P579" t="s">
        <v>849</v>
      </c>
      <c r="Q579" t="s">
        <v>849</v>
      </c>
      <c r="R579" t="s">
        <v>849</v>
      </c>
      <c r="S579" t="s">
        <v>849</v>
      </c>
      <c r="T579" t="s">
        <v>849</v>
      </c>
      <c r="U579" t="s">
        <v>849</v>
      </c>
      <c r="V579" t="s">
        <v>849</v>
      </c>
      <c r="W579" t="s">
        <v>849</v>
      </c>
      <c r="X579" s="250" t="s">
        <v>849</v>
      </c>
      <c r="Y579" t="s">
        <v>849</v>
      </c>
      <c r="Z579" t="s">
        <v>849</v>
      </c>
      <c r="AA579" t="s">
        <v>849</v>
      </c>
      <c r="AB579" t="s">
        <v>849</v>
      </c>
      <c r="AC579" t="s">
        <v>849</v>
      </c>
      <c r="AD579" t="s">
        <v>849</v>
      </c>
      <c r="AE579" t="s">
        <v>849</v>
      </c>
      <c r="AF579" t="s">
        <v>849</v>
      </c>
      <c r="AG579" t="s">
        <v>344</v>
      </c>
      <c r="AH579" t="s">
        <v>344</v>
      </c>
      <c r="AI579" t="s">
        <v>344</v>
      </c>
      <c r="AJ579" t="s">
        <v>344</v>
      </c>
      <c r="AK579" t="s">
        <v>344</v>
      </c>
      <c r="AL579" t="s">
        <v>344</v>
      </c>
      <c r="AM579" t="s">
        <v>344</v>
      </c>
      <c r="AN579" t="s">
        <v>344</v>
      </c>
      <c r="AO579" t="s">
        <v>344</v>
      </c>
      <c r="AP579" t="s">
        <v>344</v>
      </c>
      <c r="AQ579"/>
      <c r="AR579" t="s">
        <v>1830</v>
      </c>
      <c r="AS579" t="s">
        <v>2181</v>
      </c>
    </row>
    <row r="580" spans="1:45" ht="15" x14ac:dyDescent="0.25">
      <c r="A580" s="258">
        <v>212492</v>
      </c>
      <c r="B580" s="259" t="s">
        <v>61</v>
      </c>
      <c r="C580" s="260" t="s">
        <v>207</v>
      </c>
      <c r="D580" s="260" t="s">
        <v>205</v>
      </c>
      <c r="E580" s="260" t="s">
        <v>207</v>
      </c>
      <c r="F580" s="260" t="s">
        <v>205</v>
      </c>
      <c r="G580" s="260" t="s">
        <v>207</v>
      </c>
      <c r="H580" s="260" t="s">
        <v>207</v>
      </c>
      <c r="I580" s="260" t="s">
        <v>207</v>
      </c>
      <c r="J580" s="260" t="s">
        <v>207</v>
      </c>
      <c r="K580" s="260" t="s">
        <v>207</v>
      </c>
      <c r="L580" s="260" t="s">
        <v>207</v>
      </c>
      <c r="M580" s="260" t="s">
        <v>207</v>
      </c>
      <c r="N580" s="260" t="s">
        <v>207</v>
      </c>
      <c r="O580" s="260" t="s">
        <v>205</v>
      </c>
      <c r="P580" s="260" t="s">
        <v>205</v>
      </c>
      <c r="Q580" s="260" t="s">
        <v>205</v>
      </c>
      <c r="R580" s="260" t="s">
        <v>205</v>
      </c>
      <c r="S580" s="260" t="s">
        <v>207</v>
      </c>
      <c r="T580" s="260" t="s">
        <v>207</v>
      </c>
      <c r="U580" s="260" t="s">
        <v>207</v>
      </c>
      <c r="V580" s="260" t="s">
        <v>207</v>
      </c>
      <c r="W580" s="260" t="s">
        <v>205</v>
      </c>
      <c r="X580" s="260" t="s">
        <v>205</v>
      </c>
      <c r="Y580" s="260" t="s">
        <v>205</v>
      </c>
      <c r="Z580" s="260" t="s">
        <v>205</v>
      </c>
      <c r="AA580" s="260" t="s">
        <v>207</v>
      </c>
      <c r="AB580" s="260" t="s">
        <v>207</v>
      </c>
      <c r="AC580" s="260" t="s">
        <v>207</v>
      </c>
      <c r="AD580" s="260" t="s">
        <v>207</v>
      </c>
      <c r="AE580" s="260" t="s">
        <v>205</v>
      </c>
      <c r="AF580" s="260" t="s">
        <v>205</v>
      </c>
      <c r="AG580" s="260" t="s">
        <v>207</v>
      </c>
      <c r="AH580" s="260" t="s">
        <v>207</v>
      </c>
      <c r="AI580" s="260" t="s">
        <v>206</v>
      </c>
      <c r="AJ580" s="260" t="s">
        <v>206</v>
      </c>
      <c r="AK580" s="260" t="s">
        <v>206</v>
      </c>
      <c r="AL580" s="260" t="s">
        <v>206</v>
      </c>
      <c r="AM580" s="260" t="s">
        <v>206</v>
      </c>
      <c r="AN580" s="260" t="s">
        <v>206</v>
      </c>
      <c r="AO580" s="260" t="s">
        <v>206</v>
      </c>
      <c r="AP580" s="260" t="s">
        <v>206</v>
      </c>
      <c r="AQ580" s="260"/>
      <c r="AR580"/>
      <c r="AS580">
        <v>4</v>
      </c>
    </row>
    <row r="581" spans="1:45" ht="18.75" x14ac:dyDescent="0.45">
      <c r="A581" s="248">
        <v>212493</v>
      </c>
      <c r="B581" s="249" t="s">
        <v>61</v>
      </c>
      <c r="C581" t="s">
        <v>207</v>
      </c>
      <c r="D581" t="s">
        <v>205</v>
      </c>
      <c r="E581" t="s">
        <v>205</v>
      </c>
      <c r="F581" t="s">
        <v>205</v>
      </c>
      <c r="G581" t="s">
        <v>205</v>
      </c>
      <c r="H581" t="s">
        <v>207</v>
      </c>
      <c r="I581" t="s">
        <v>207</v>
      </c>
      <c r="J581" t="s">
        <v>207</v>
      </c>
      <c r="K581" t="s">
        <v>207</v>
      </c>
      <c r="L581" t="s">
        <v>205</v>
      </c>
      <c r="M581" s="250" t="s">
        <v>207</v>
      </c>
      <c r="N581" t="s">
        <v>207</v>
      </c>
      <c r="O581" t="s">
        <v>207</v>
      </c>
      <c r="P581" t="s">
        <v>207</v>
      </c>
      <c r="Q581" t="s">
        <v>207</v>
      </c>
      <c r="R581" t="s">
        <v>205</v>
      </c>
      <c r="S581" t="s">
        <v>207</v>
      </c>
      <c r="T581" t="s">
        <v>207</v>
      </c>
      <c r="U581" t="s">
        <v>207</v>
      </c>
      <c r="V581" t="s">
        <v>207</v>
      </c>
      <c r="W581" t="s">
        <v>207</v>
      </c>
      <c r="X581" s="250" t="s">
        <v>207</v>
      </c>
      <c r="Y581" t="s">
        <v>207</v>
      </c>
      <c r="Z581" t="s">
        <v>205</v>
      </c>
      <c r="AA581" t="s">
        <v>207</v>
      </c>
      <c r="AB581" t="s">
        <v>207</v>
      </c>
      <c r="AC581" t="s">
        <v>207</v>
      </c>
      <c r="AD581" t="s">
        <v>207</v>
      </c>
      <c r="AE581" t="s">
        <v>205</v>
      </c>
      <c r="AF581" t="s">
        <v>205</v>
      </c>
      <c r="AG581" t="s">
        <v>205</v>
      </c>
      <c r="AH581" t="s">
        <v>207</v>
      </c>
      <c r="AI581" t="s">
        <v>205</v>
      </c>
      <c r="AJ581" t="s">
        <v>206</v>
      </c>
      <c r="AK581" t="s">
        <v>207</v>
      </c>
      <c r="AL581" t="s">
        <v>207</v>
      </c>
      <c r="AM581" t="s">
        <v>206</v>
      </c>
      <c r="AN581" t="s">
        <v>207</v>
      </c>
      <c r="AO581" t="s">
        <v>207</v>
      </c>
      <c r="AP581" t="s">
        <v>207</v>
      </c>
      <c r="AQ581"/>
      <c r="AR581">
        <v>0</v>
      </c>
      <c r="AS581">
        <v>4</v>
      </c>
    </row>
    <row r="582" spans="1:45" ht="15" hidden="1" x14ac:dyDescent="0.25">
      <c r="A582" s="258">
        <v>212497</v>
      </c>
      <c r="B582" s="259" t="s">
        <v>456</v>
      </c>
      <c r="C582" s="260" t="s">
        <v>207</v>
      </c>
      <c r="D582" s="260" t="s">
        <v>207</v>
      </c>
      <c r="E582" s="260" t="s">
        <v>205</v>
      </c>
      <c r="F582" s="260" t="s">
        <v>205</v>
      </c>
      <c r="G582" s="260" t="s">
        <v>206</v>
      </c>
      <c r="H582" s="260" t="s">
        <v>206</v>
      </c>
      <c r="I582" s="260" t="s">
        <v>205</v>
      </c>
      <c r="J582" s="260" t="s">
        <v>205</v>
      </c>
      <c r="K582" s="260" t="s">
        <v>207</v>
      </c>
      <c r="L582" s="260" t="s">
        <v>205</v>
      </c>
      <c r="M582" s="260" t="s">
        <v>205</v>
      </c>
      <c r="N582" s="260" t="s">
        <v>207</v>
      </c>
      <c r="O582" s="260" t="s">
        <v>207</v>
      </c>
      <c r="P582" s="260" t="s">
        <v>207</v>
      </c>
      <c r="Q582" s="260" t="s">
        <v>205</v>
      </c>
      <c r="R582" s="260" t="s">
        <v>207</v>
      </c>
      <c r="S582" s="260" t="s">
        <v>205</v>
      </c>
      <c r="T582" s="260" t="s">
        <v>207</v>
      </c>
      <c r="U582" s="260" t="s">
        <v>207</v>
      </c>
      <c r="V582" s="260" t="s">
        <v>207</v>
      </c>
      <c r="W582" s="260" t="s">
        <v>207</v>
      </c>
      <c r="X582" s="260" t="s">
        <v>205</v>
      </c>
      <c r="Y582" s="260" t="s">
        <v>207</v>
      </c>
      <c r="Z582" s="260" t="s">
        <v>207</v>
      </c>
      <c r="AA582" s="260" t="s">
        <v>205</v>
      </c>
      <c r="AB582" s="260" t="s">
        <v>206</v>
      </c>
      <c r="AC582" s="260" t="s">
        <v>206</v>
      </c>
      <c r="AD582" s="260" t="s">
        <v>206</v>
      </c>
      <c r="AE582" s="260" t="s">
        <v>206</v>
      </c>
      <c r="AF582" s="260" t="s">
        <v>206</v>
      </c>
      <c r="AG582" s="260" t="s">
        <v>344</v>
      </c>
      <c r="AH582" s="260" t="s">
        <v>344</v>
      </c>
      <c r="AI582" s="260" t="s">
        <v>344</v>
      </c>
      <c r="AJ582" s="260" t="s">
        <v>344</v>
      </c>
      <c r="AK582" s="260" t="s">
        <v>344</v>
      </c>
      <c r="AL582" s="260" t="s">
        <v>344</v>
      </c>
      <c r="AM582" s="260" t="s">
        <v>344</v>
      </c>
      <c r="AN582" s="260" t="s">
        <v>344</v>
      </c>
      <c r="AO582" s="260" t="s">
        <v>344</v>
      </c>
      <c r="AP582" s="260" t="s">
        <v>344</v>
      </c>
      <c r="AQ582" s="260"/>
      <c r="AR582"/>
      <c r="AS582">
        <v>2</v>
      </c>
    </row>
    <row r="583" spans="1:45" ht="18.75" x14ac:dyDescent="0.45">
      <c r="A583" s="248">
        <v>212501</v>
      </c>
      <c r="B583" s="249" t="s">
        <v>61</v>
      </c>
      <c r="C583" t="s">
        <v>205</v>
      </c>
      <c r="D583" t="s">
        <v>207</v>
      </c>
      <c r="E583" t="s">
        <v>207</v>
      </c>
      <c r="F583" t="s">
        <v>205</v>
      </c>
      <c r="G583" t="s">
        <v>205</v>
      </c>
      <c r="H583" t="s">
        <v>207</v>
      </c>
      <c r="I583" t="s">
        <v>207</v>
      </c>
      <c r="J583" t="s">
        <v>205</v>
      </c>
      <c r="K583" t="s">
        <v>207</v>
      </c>
      <c r="L583" t="s">
        <v>205</v>
      </c>
      <c r="M583" s="250" t="s">
        <v>207</v>
      </c>
      <c r="N583" t="s">
        <v>207</v>
      </c>
      <c r="O583" t="s">
        <v>207</v>
      </c>
      <c r="P583" t="s">
        <v>205</v>
      </c>
      <c r="Q583" t="s">
        <v>205</v>
      </c>
      <c r="R583" t="s">
        <v>207</v>
      </c>
      <c r="S583" t="s">
        <v>205</v>
      </c>
      <c r="T583" t="s">
        <v>207</v>
      </c>
      <c r="U583" t="s">
        <v>207</v>
      </c>
      <c r="V583" t="s">
        <v>205</v>
      </c>
      <c r="W583" t="s">
        <v>207</v>
      </c>
      <c r="X583" s="250" t="s">
        <v>207</v>
      </c>
      <c r="Y583" t="s">
        <v>207</v>
      </c>
      <c r="Z583" t="s">
        <v>207</v>
      </c>
      <c r="AA583" t="s">
        <v>205</v>
      </c>
      <c r="AB583" t="s">
        <v>205</v>
      </c>
      <c r="AC583" t="s">
        <v>207</v>
      </c>
      <c r="AD583" t="s">
        <v>205</v>
      </c>
      <c r="AE583" t="s">
        <v>205</v>
      </c>
      <c r="AF583" t="s">
        <v>205</v>
      </c>
      <c r="AG583" t="s">
        <v>205</v>
      </c>
      <c r="AH583" t="s">
        <v>205</v>
      </c>
      <c r="AI583" t="s">
        <v>205</v>
      </c>
      <c r="AJ583" t="s">
        <v>207</v>
      </c>
      <c r="AK583" t="s">
        <v>205</v>
      </c>
      <c r="AL583" t="s">
        <v>205</v>
      </c>
      <c r="AM583" t="s">
        <v>205</v>
      </c>
      <c r="AN583" t="s">
        <v>205</v>
      </c>
      <c r="AO583" t="s">
        <v>205</v>
      </c>
      <c r="AP583" t="s">
        <v>205</v>
      </c>
      <c r="AQ583"/>
      <c r="AR583">
        <v>0</v>
      </c>
      <c r="AS583">
        <v>2</v>
      </c>
    </row>
    <row r="584" spans="1:45" ht="15" hidden="1" x14ac:dyDescent="0.25">
      <c r="A584" s="258">
        <v>212503</v>
      </c>
      <c r="B584" s="259" t="s">
        <v>458</v>
      </c>
      <c r="C584" s="260" t="s">
        <v>849</v>
      </c>
      <c r="D584" s="260" t="s">
        <v>849</v>
      </c>
      <c r="E584" s="260" t="s">
        <v>849</v>
      </c>
      <c r="F584" s="260" t="s">
        <v>849</v>
      </c>
      <c r="G584" s="260" t="s">
        <v>849</v>
      </c>
      <c r="H584" s="260" t="s">
        <v>849</v>
      </c>
      <c r="I584" s="260" t="s">
        <v>849</v>
      </c>
      <c r="J584" s="260" t="s">
        <v>849</v>
      </c>
      <c r="K584" s="260" t="s">
        <v>849</v>
      </c>
      <c r="L584" s="260" t="s">
        <v>849</v>
      </c>
      <c r="M584" s="260" t="s">
        <v>849</v>
      </c>
      <c r="N584" s="260" t="s">
        <v>849</v>
      </c>
      <c r="O584" s="260" t="s">
        <v>849</v>
      </c>
      <c r="P584" s="260" t="s">
        <v>849</v>
      </c>
      <c r="Q584" s="260" t="s">
        <v>849</v>
      </c>
      <c r="R584" s="260" t="s">
        <v>849</v>
      </c>
      <c r="S584" s="260" t="s">
        <v>849</v>
      </c>
      <c r="T584" s="260" t="s">
        <v>849</v>
      </c>
      <c r="U584" s="260" t="s">
        <v>849</v>
      </c>
      <c r="V584" s="260" t="s">
        <v>849</v>
      </c>
      <c r="W584" s="260" t="s">
        <v>344</v>
      </c>
      <c r="X584" s="260" t="s">
        <v>344</v>
      </c>
      <c r="Y584" s="260" t="s">
        <v>344</v>
      </c>
      <c r="Z584" s="260" t="s">
        <v>344</v>
      </c>
      <c r="AA584" s="260" t="s">
        <v>344</v>
      </c>
      <c r="AB584" s="260" t="s">
        <v>344</v>
      </c>
      <c r="AC584" s="260" t="s">
        <v>344</v>
      </c>
      <c r="AD584" s="260" t="s">
        <v>344</v>
      </c>
      <c r="AE584" s="260" t="s">
        <v>344</v>
      </c>
      <c r="AF584" s="260" t="s">
        <v>344</v>
      </c>
      <c r="AG584" s="260" t="s">
        <v>344</v>
      </c>
      <c r="AH584" s="260" t="s">
        <v>344</v>
      </c>
      <c r="AI584" s="260" t="s">
        <v>344</v>
      </c>
      <c r="AJ584" s="260" t="s">
        <v>344</v>
      </c>
      <c r="AK584" s="260" t="s">
        <v>344</v>
      </c>
      <c r="AL584" s="260" t="s">
        <v>344</v>
      </c>
      <c r="AM584" s="260" t="s">
        <v>344</v>
      </c>
      <c r="AN584" s="260" t="s">
        <v>344</v>
      </c>
      <c r="AO584" s="260" t="s">
        <v>344</v>
      </c>
      <c r="AP584" s="260" t="s">
        <v>344</v>
      </c>
      <c r="AQ584" s="260"/>
      <c r="AR584"/>
      <c r="AS584" t="s">
        <v>2181</v>
      </c>
    </row>
    <row r="585" spans="1:45" ht="18.75" hidden="1" x14ac:dyDescent="0.45">
      <c r="A585" s="248">
        <v>212509</v>
      </c>
      <c r="B585" s="249" t="s">
        <v>456</v>
      </c>
      <c r="C585" t="s">
        <v>205</v>
      </c>
      <c r="D585" t="s">
        <v>207</v>
      </c>
      <c r="E585" t="s">
        <v>205</v>
      </c>
      <c r="F585" t="s">
        <v>205</v>
      </c>
      <c r="G585" t="s">
        <v>205</v>
      </c>
      <c r="H585" t="s">
        <v>205</v>
      </c>
      <c r="I585" t="s">
        <v>207</v>
      </c>
      <c r="J585" t="s">
        <v>207</v>
      </c>
      <c r="K585" t="s">
        <v>207</v>
      </c>
      <c r="L585" t="s">
        <v>205</v>
      </c>
      <c r="M585" s="250" t="s">
        <v>205</v>
      </c>
      <c r="N585" t="s">
        <v>207</v>
      </c>
      <c r="O585" t="s">
        <v>207</v>
      </c>
      <c r="P585" t="s">
        <v>207</v>
      </c>
      <c r="Q585" t="s">
        <v>207</v>
      </c>
      <c r="R585" t="s">
        <v>207</v>
      </c>
      <c r="S585" t="s">
        <v>205</v>
      </c>
      <c r="T585" t="s">
        <v>207</v>
      </c>
      <c r="U585" t="s">
        <v>207</v>
      </c>
      <c r="V585" t="s">
        <v>207</v>
      </c>
      <c r="W585" t="s">
        <v>205</v>
      </c>
      <c r="X585" s="250" t="s">
        <v>205</v>
      </c>
      <c r="Y585" t="s">
        <v>205</v>
      </c>
      <c r="Z585" t="s">
        <v>205</v>
      </c>
      <c r="AA585" t="s">
        <v>205</v>
      </c>
      <c r="AB585" t="s">
        <v>205</v>
      </c>
      <c r="AC585" t="s">
        <v>205</v>
      </c>
      <c r="AD585" t="s">
        <v>205</v>
      </c>
      <c r="AE585" t="s">
        <v>205</v>
      </c>
      <c r="AF585" t="s">
        <v>206</v>
      </c>
      <c r="AG585" t="s">
        <v>344</v>
      </c>
      <c r="AH585" t="s">
        <v>344</v>
      </c>
      <c r="AI585" t="s">
        <v>344</v>
      </c>
      <c r="AJ585" t="s">
        <v>344</v>
      </c>
      <c r="AK585" t="s">
        <v>344</v>
      </c>
      <c r="AL585" t="s">
        <v>344</v>
      </c>
      <c r="AM585" t="s">
        <v>344</v>
      </c>
      <c r="AN585" t="s">
        <v>344</v>
      </c>
      <c r="AO585" t="s">
        <v>344</v>
      </c>
      <c r="AP585" t="s">
        <v>344</v>
      </c>
      <c r="AQ585"/>
      <c r="AR585">
        <v>0</v>
      </c>
      <c r="AS585">
        <v>1</v>
      </c>
    </row>
    <row r="586" spans="1:45" ht="18.75" x14ac:dyDescent="0.45">
      <c r="A586" s="248">
        <v>212513</v>
      </c>
      <c r="B586" s="249" t="s">
        <v>61</v>
      </c>
      <c r="C586" t="s">
        <v>205</v>
      </c>
      <c r="D586" t="s">
        <v>207</v>
      </c>
      <c r="E586" t="s">
        <v>205</v>
      </c>
      <c r="F586" t="s">
        <v>205</v>
      </c>
      <c r="G586" t="s">
        <v>205</v>
      </c>
      <c r="H586" t="s">
        <v>207</v>
      </c>
      <c r="I586" t="s">
        <v>205</v>
      </c>
      <c r="J586" t="s">
        <v>207</v>
      </c>
      <c r="K586" t="s">
        <v>207</v>
      </c>
      <c r="L586" t="s">
        <v>207</v>
      </c>
      <c r="M586" s="250" t="s">
        <v>207</v>
      </c>
      <c r="N586" t="s">
        <v>207</v>
      </c>
      <c r="O586" t="s">
        <v>207</v>
      </c>
      <c r="P586" t="s">
        <v>205</v>
      </c>
      <c r="Q586" t="s">
        <v>206</v>
      </c>
      <c r="R586" t="s">
        <v>207</v>
      </c>
      <c r="S586" t="s">
        <v>207</v>
      </c>
      <c r="T586" t="s">
        <v>207</v>
      </c>
      <c r="U586" t="s">
        <v>207</v>
      </c>
      <c r="V586" t="s">
        <v>207</v>
      </c>
      <c r="W586" t="s">
        <v>207</v>
      </c>
      <c r="X586" s="250" t="s">
        <v>205</v>
      </c>
      <c r="Y586" t="s">
        <v>207</v>
      </c>
      <c r="Z586" t="s">
        <v>207</v>
      </c>
      <c r="AA586" t="s">
        <v>205</v>
      </c>
      <c r="AB586" t="s">
        <v>207</v>
      </c>
      <c r="AC586" t="s">
        <v>207</v>
      </c>
      <c r="AD586" t="s">
        <v>207</v>
      </c>
      <c r="AE586" t="s">
        <v>207</v>
      </c>
      <c r="AF586" t="s">
        <v>205</v>
      </c>
      <c r="AG586" t="s">
        <v>207</v>
      </c>
      <c r="AH586" t="s">
        <v>207</v>
      </c>
      <c r="AI586" t="s">
        <v>205</v>
      </c>
      <c r="AJ586" t="s">
        <v>207</v>
      </c>
      <c r="AK586" t="s">
        <v>205</v>
      </c>
      <c r="AL586" t="s">
        <v>207</v>
      </c>
      <c r="AM586" t="s">
        <v>206</v>
      </c>
      <c r="AN586" t="s">
        <v>206</v>
      </c>
      <c r="AO586" t="s">
        <v>207</v>
      </c>
      <c r="AP586" t="s">
        <v>205</v>
      </c>
      <c r="AQ586"/>
      <c r="AR586">
        <v>0</v>
      </c>
      <c r="AS586">
        <v>3</v>
      </c>
    </row>
    <row r="587" spans="1:45" ht="18.75" x14ac:dyDescent="0.45">
      <c r="A587" s="248">
        <v>212514</v>
      </c>
      <c r="B587" s="249" t="s">
        <v>61</v>
      </c>
      <c r="C587" t="s">
        <v>205</v>
      </c>
      <c r="D587" t="s">
        <v>207</v>
      </c>
      <c r="E587" t="s">
        <v>205</v>
      </c>
      <c r="F587" t="s">
        <v>205</v>
      </c>
      <c r="G587" t="s">
        <v>207</v>
      </c>
      <c r="H587" t="s">
        <v>205</v>
      </c>
      <c r="I587" t="s">
        <v>207</v>
      </c>
      <c r="J587" t="s">
        <v>205</v>
      </c>
      <c r="K587" t="s">
        <v>207</v>
      </c>
      <c r="L587" t="s">
        <v>207</v>
      </c>
      <c r="M587" s="250" t="s">
        <v>207</v>
      </c>
      <c r="N587" t="s">
        <v>207</v>
      </c>
      <c r="O587" t="s">
        <v>207</v>
      </c>
      <c r="P587" t="s">
        <v>207</v>
      </c>
      <c r="Q587" t="s">
        <v>205</v>
      </c>
      <c r="R587" t="s">
        <v>207</v>
      </c>
      <c r="S587" t="s">
        <v>207</v>
      </c>
      <c r="T587" t="s">
        <v>207</v>
      </c>
      <c r="U587" t="s">
        <v>207</v>
      </c>
      <c r="V587" t="s">
        <v>207</v>
      </c>
      <c r="W587" t="s">
        <v>207</v>
      </c>
      <c r="X587" s="250" t="s">
        <v>207</v>
      </c>
      <c r="Y587" t="s">
        <v>205</v>
      </c>
      <c r="Z587" t="s">
        <v>207</v>
      </c>
      <c r="AA587" t="s">
        <v>207</v>
      </c>
      <c r="AB587" t="s">
        <v>205</v>
      </c>
      <c r="AC587" t="s">
        <v>205</v>
      </c>
      <c r="AD587" t="s">
        <v>207</v>
      </c>
      <c r="AE587" t="s">
        <v>206</v>
      </c>
      <c r="AF587" t="s">
        <v>207</v>
      </c>
      <c r="AG587" t="s">
        <v>207</v>
      </c>
      <c r="AH587" t="s">
        <v>207</v>
      </c>
      <c r="AI587" t="s">
        <v>207</v>
      </c>
      <c r="AJ587" t="s">
        <v>205</v>
      </c>
      <c r="AK587" t="s">
        <v>207</v>
      </c>
      <c r="AL587" t="s">
        <v>207</v>
      </c>
      <c r="AM587" t="s">
        <v>207</v>
      </c>
      <c r="AN587" t="s">
        <v>206</v>
      </c>
      <c r="AO587" t="s">
        <v>206</v>
      </c>
      <c r="AP587" t="s">
        <v>207</v>
      </c>
      <c r="AQ587"/>
      <c r="AR587">
        <v>0</v>
      </c>
      <c r="AS587">
        <v>4</v>
      </c>
    </row>
    <row r="588" spans="1:45" ht="15" hidden="1" x14ac:dyDescent="0.25">
      <c r="A588" s="258">
        <v>212522</v>
      </c>
      <c r="B588" s="259" t="s">
        <v>458</v>
      </c>
      <c r="C588" s="260" t="s">
        <v>205</v>
      </c>
      <c r="D588" s="260" t="s">
        <v>207</v>
      </c>
      <c r="E588" s="260" t="s">
        <v>207</v>
      </c>
      <c r="F588" s="260" t="s">
        <v>205</v>
      </c>
      <c r="G588" s="260" t="s">
        <v>205</v>
      </c>
      <c r="H588" s="260" t="s">
        <v>207</v>
      </c>
      <c r="I588" s="260" t="s">
        <v>205</v>
      </c>
      <c r="J588" s="260" t="s">
        <v>205</v>
      </c>
      <c r="K588" s="260" t="s">
        <v>207</v>
      </c>
      <c r="L588" s="260" t="s">
        <v>205</v>
      </c>
      <c r="M588" s="260" t="s">
        <v>205</v>
      </c>
      <c r="N588" s="260" t="s">
        <v>207</v>
      </c>
      <c r="O588" s="260" t="s">
        <v>205</v>
      </c>
      <c r="P588" s="260" t="s">
        <v>207</v>
      </c>
      <c r="Q588" s="260" t="s">
        <v>207</v>
      </c>
      <c r="R588" s="260" t="s">
        <v>207</v>
      </c>
      <c r="S588" s="260" t="s">
        <v>207</v>
      </c>
      <c r="T588" s="260" t="s">
        <v>205</v>
      </c>
      <c r="U588" s="260" t="s">
        <v>207</v>
      </c>
      <c r="V588" s="260" t="s">
        <v>205</v>
      </c>
      <c r="W588" s="260" t="s">
        <v>344</v>
      </c>
      <c r="X588" s="260" t="s">
        <v>344</v>
      </c>
      <c r="Y588" s="260" t="s">
        <v>344</v>
      </c>
      <c r="Z588" s="260" t="s">
        <v>344</v>
      </c>
      <c r="AA588" s="260" t="s">
        <v>344</v>
      </c>
      <c r="AB588" s="260" t="s">
        <v>344</v>
      </c>
      <c r="AC588" s="260" t="s">
        <v>344</v>
      </c>
      <c r="AD588" s="260" t="s">
        <v>344</v>
      </c>
      <c r="AE588" s="260" t="s">
        <v>344</v>
      </c>
      <c r="AF588" s="260" t="s">
        <v>344</v>
      </c>
      <c r="AG588" s="260" t="s">
        <v>344</v>
      </c>
      <c r="AH588" s="260" t="s">
        <v>344</v>
      </c>
      <c r="AI588" s="260" t="s">
        <v>344</v>
      </c>
      <c r="AJ588" s="260" t="s">
        <v>344</v>
      </c>
      <c r="AK588" s="260" t="s">
        <v>344</v>
      </c>
      <c r="AL588" s="260" t="s">
        <v>344</v>
      </c>
      <c r="AM588" s="260" t="s">
        <v>344</v>
      </c>
      <c r="AN588" s="260" t="s">
        <v>344</v>
      </c>
      <c r="AO588" s="260" t="s">
        <v>344</v>
      </c>
      <c r="AP588" s="260" t="s">
        <v>344</v>
      </c>
      <c r="AQ588" s="260"/>
      <c r="AR588"/>
      <c r="AS588">
        <v>2</v>
      </c>
    </row>
    <row r="589" spans="1:45" ht="18.75" x14ac:dyDescent="0.45">
      <c r="A589" s="248">
        <v>212525</v>
      </c>
      <c r="B589" s="249" t="s">
        <v>61</v>
      </c>
      <c r="C589" t="s">
        <v>205</v>
      </c>
      <c r="D589" t="s">
        <v>207</v>
      </c>
      <c r="E589" t="s">
        <v>207</v>
      </c>
      <c r="F589" t="s">
        <v>207</v>
      </c>
      <c r="G589" t="s">
        <v>205</v>
      </c>
      <c r="H589" t="s">
        <v>205</v>
      </c>
      <c r="I589" t="s">
        <v>207</v>
      </c>
      <c r="J589" t="s">
        <v>205</v>
      </c>
      <c r="K589" t="s">
        <v>207</v>
      </c>
      <c r="L589" t="s">
        <v>205</v>
      </c>
      <c r="M589" s="250" t="s">
        <v>205</v>
      </c>
      <c r="N589" t="s">
        <v>205</v>
      </c>
      <c r="O589" t="s">
        <v>205</v>
      </c>
      <c r="P589" t="s">
        <v>205</v>
      </c>
      <c r="Q589" t="s">
        <v>207</v>
      </c>
      <c r="R589" t="s">
        <v>205</v>
      </c>
      <c r="S589" t="s">
        <v>205</v>
      </c>
      <c r="T589" t="s">
        <v>207</v>
      </c>
      <c r="U589" t="s">
        <v>207</v>
      </c>
      <c r="V589" t="s">
        <v>207</v>
      </c>
      <c r="W589" t="s">
        <v>205</v>
      </c>
      <c r="X589" s="250" t="s">
        <v>207</v>
      </c>
      <c r="Y589" t="s">
        <v>205</v>
      </c>
      <c r="Z589" t="s">
        <v>207</v>
      </c>
      <c r="AA589" t="s">
        <v>207</v>
      </c>
      <c r="AB589" t="s">
        <v>205</v>
      </c>
      <c r="AC589" t="s">
        <v>207</v>
      </c>
      <c r="AD589" t="s">
        <v>207</v>
      </c>
      <c r="AE589" t="s">
        <v>205</v>
      </c>
      <c r="AF589" t="s">
        <v>207</v>
      </c>
      <c r="AG589" t="s">
        <v>205</v>
      </c>
      <c r="AH589" t="s">
        <v>207</v>
      </c>
      <c r="AI589" t="s">
        <v>207</v>
      </c>
      <c r="AJ589" t="s">
        <v>207</v>
      </c>
      <c r="AK589" t="s">
        <v>207</v>
      </c>
      <c r="AL589" t="s">
        <v>207</v>
      </c>
      <c r="AM589" t="s">
        <v>207</v>
      </c>
      <c r="AN589" t="s">
        <v>207</v>
      </c>
      <c r="AO589" t="s">
        <v>207</v>
      </c>
      <c r="AP589" t="s">
        <v>207</v>
      </c>
      <c r="AQ589"/>
      <c r="AR589">
        <v>0</v>
      </c>
      <c r="AS589">
        <v>4</v>
      </c>
    </row>
    <row r="590" spans="1:45" ht="18.75" hidden="1" x14ac:dyDescent="0.45">
      <c r="A590" s="252">
        <v>212536</v>
      </c>
      <c r="B590" s="249" t="s">
        <v>458</v>
      </c>
      <c r="C590" t="s">
        <v>207</v>
      </c>
      <c r="D590" t="s">
        <v>205</v>
      </c>
      <c r="E590" t="s">
        <v>205</v>
      </c>
      <c r="F590" t="s">
        <v>205</v>
      </c>
      <c r="G590" t="s">
        <v>205</v>
      </c>
      <c r="H590" t="s">
        <v>205</v>
      </c>
      <c r="I590" t="s">
        <v>205</v>
      </c>
      <c r="J590" t="s">
        <v>205</v>
      </c>
      <c r="K590" t="s">
        <v>205</v>
      </c>
      <c r="L590" t="s">
        <v>205</v>
      </c>
      <c r="M590" s="250" t="s">
        <v>205</v>
      </c>
      <c r="N590" t="s">
        <v>205</v>
      </c>
      <c r="O590" t="s">
        <v>205</v>
      </c>
      <c r="P590" t="s">
        <v>205</v>
      </c>
      <c r="Q590" t="s">
        <v>205</v>
      </c>
      <c r="R590" t="s">
        <v>207</v>
      </c>
      <c r="S590" t="s">
        <v>207</v>
      </c>
      <c r="T590" t="s">
        <v>207</v>
      </c>
      <c r="U590" t="s">
        <v>205</v>
      </c>
      <c r="V590" t="s">
        <v>205</v>
      </c>
      <c r="W590" t="s">
        <v>344</v>
      </c>
      <c r="X590" s="250" t="s">
        <v>344</v>
      </c>
      <c r="Y590" t="s">
        <v>344</v>
      </c>
      <c r="Z590" t="s">
        <v>344</v>
      </c>
      <c r="AA590" t="s">
        <v>344</v>
      </c>
      <c r="AB590" t="s">
        <v>344</v>
      </c>
      <c r="AC590" t="s">
        <v>344</v>
      </c>
      <c r="AD590" t="s">
        <v>344</v>
      </c>
      <c r="AE590" t="s">
        <v>344</v>
      </c>
      <c r="AF590" t="s">
        <v>344</v>
      </c>
      <c r="AG590" t="s">
        <v>344</v>
      </c>
      <c r="AH590" t="s">
        <v>344</v>
      </c>
      <c r="AI590" t="s">
        <v>344</v>
      </c>
      <c r="AJ590" t="s">
        <v>344</v>
      </c>
      <c r="AK590" t="s">
        <v>344</v>
      </c>
      <c r="AL590" t="s">
        <v>344</v>
      </c>
      <c r="AM590" t="s">
        <v>344</v>
      </c>
      <c r="AN590" t="s">
        <v>344</v>
      </c>
      <c r="AO590" t="s">
        <v>344</v>
      </c>
      <c r="AP590" t="s">
        <v>344</v>
      </c>
      <c r="AQ590"/>
      <c r="AR590">
        <v>0</v>
      </c>
      <c r="AS590">
        <v>1</v>
      </c>
    </row>
    <row r="591" spans="1:45" ht="33" x14ac:dyDescent="0.45">
      <c r="A591" s="252">
        <v>212537</v>
      </c>
      <c r="B591" s="249" t="s">
        <v>67</v>
      </c>
      <c r="C591" t="s">
        <v>205</v>
      </c>
      <c r="D591" t="s">
        <v>207</v>
      </c>
      <c r="E591" t="s">
        <v>205</v>
      </c>
      <c r="F591" t="s">
        <v>205</v>
      </c>
      <c r="G591" t="s">
        <v>207</v>
      </c>
      <c r="H591" t="s">
        <v>205</v>
      </c>
      <c r="I591" t="s">
        <v>207</v>
      </c>
      <c r="J591" t="s">
        <v>205</v>
      </c>
      <c r="K591" t="s">
        <v>207</v>
      </c>
      <c r="L591" t="s">
        <v>207</v>
      </c>
      <c r="M591" s="250" t="s">
        <v>205</v>
      </c>
      <c r="N591" t="s">
        <v>205</v>
      </c>
      <c r="O591" t="s">
        <v>205</v>
      </c>
      <c r="P591" t="s">
        <v>206</v>
      </c>
      <c r="Q591" t="s">
        <v>207</v>
      </c>
      <c r="R591" t="s">
        <v>207</v>
      </c>
      <c r="S591" t="s">
        <v>207</v>
      </c>
      <c r="T591" t="s">
        <v>207</v>
      </c>
      <c r="U591" t="s">
        <v>207</v>
      </c>
      <c r="V591" t="s">
        <v>207</v>
      </c>
      <c r="W591" t="s">
        <v>207</v>
      </c>
      <c r="X591" s="250" t="s">
        <v>205</v>
      </c>
      <c r="Y591" t="s">
        <v>205</v>
      </c>
      <c r="Z591" t="s">
        <v>205</v>
      </c>
      <c r="AA591" t="s">
        <v>205</v>
      </c>
      <c r="AB591" t="s">
        <v>205</v>
      </c>
      <c r="AC591" t="s">
        <v>207</v>
      </c>
      <c r="AD591" t="s">
        <v>205</v>
      </c>
      <c r="AE591" t="s">
        <v>205</v>
      </c>
      <c r="AF591" t="s">
        <v>207</v>
      </c>
      <c r="AG591" t="s">
        <v>206</v>
      </c>
      <c r="AH591" t="s">
        <v>206</v>
      </c>
      <c r="AI591" t="s">
        <v>206</v>
      </c>
      <c r="AJ591" t="s">
        <v>206</v>
      </c>
      <c r="AK591" t="s">
        <v>206</v>
      </c>
      <c r="AL591" t="s">
        <v>344</v>
      </c>
      <c r="AM591" t="s">
        <v>344</v>
      </c>
      <c r="AN591" t="s">
        <v>344</v>
      </c>
      <c r="AO591" t="s">
        <v>344</v>
      </c>
      <c r="AP591" t="s">
        <v>344</v>
      </c>
      <c r="AQ591"/>
      <c r="AR591">
        <v>0</v>
      </c>
      <c r="AS591">
        <v>6</v>
      </c>
    </row>
    <row r="592" spans="1:45" ht="15" x14ac:dyDescent="0.25">
      <c r="A592" s="258">
        <v>212539</v>
      </c>
      <c r="B592" s="259" t="s">
        <v>61</v>
      </c>
      <c r="C592" s="260" t="s">
        <v>849</v>
      </c>
      <c r="D592" s="260" t="s">
        <v>849</v>
      </c>
      <c r="E592" s="260" t="s">
        <v>849</v>
      </c>
      <c r="F592" s="260" t="s">
        <v>849</v>
      </c>
      <c r="G592" s="260" t="s">
        <v>849</v>
      </c>
      <c r="H592" s="260" t="s">
        <v>849</v>
      </c>
      <c r="I592" s="260" t="s">
        <v>849</v>
      </c>
      <c r="J592" s="260" t="s">
        <v>849</v>
      </c>
      <c r="K592" s="260" t="s">
        <v>849</v>
      </c>
      <c r="L592" s="260" t="s">
        <v>849</v>
      </c>
      <c r="M592" s="260" t="s">
        <v>849</v>
      </c>
      <c r="N592" s="260" t="s">
        <v>849</v>
      </c>
      <c r="O592" s="260" t="s">
        <v>849</v>
      </c>
      <c r="P592" s="260" t="s">
        <v>849</v>
      </c>
      <c r="Q592" s="260" t="s">
        <v>849</v>
      </c>
      <c r="R592" s="260" t="s">
        <v>849</v>
      </c>
      <c r="S592" s="260" t="s">
        <v>849</v>
      </c>
      <c r="T592" s="260" t="s">
        <v>849</v>
      </c>
      <c r="U592" s="260" t="s">
        <v>849</v>
      </c>
      <c r="V592" s="260" t="s">
        <v>849</v>
      </c>
      <c r="W592" s="260" t="s">
        <v>849</v>
      </c>
      <c r="X592" s="260" t="s">
        <v>849</v>
      </c>
      <c r="Y592" s="260" t="s">
        <v>849</v>
      </c>
      <c r="Z592" s="260" t="s">
        <v>849</v>
      </c>
      <c r="AA592" s="260" t="s">
        <v>849</v>
      </c>
      <c r="AB592" s="260" t="s">
        <v>849</v>
      </c>
      <c r="AC592" s="260" t="s">
        <v>849</v>
      </c>
      <c r="AD592" s="260" t="s">
        <v>849</v>
      </c>
      <c r="AE592" s="260" t="s">
        <v>849</v>
      </c>
      <c r="AF592" s="260" t="s">
        <v>849</v>
      </c>
      <c r="AG592" s="260" t="s">
        <v>849</v>
      </c>
      <c r="AH592" s="260" t="s">
        <v>849</v>
      </c>
      <c r="AI592" s="260" t="s">
        <v>849</v>
      </c>
      <c r="AJ592" s="260" t="s">
        <v>849</v>
      </c>
      <c r="AK592" s="260" t="s">
        <v>849</v>
      </c>
      <c r="AL592" s="260" t="s">
        <v>849</v>
      </c>
      <c r="AM592" s="260" t="s">
        <v>849</v>
      </c>
      <c r="AN592" s="260" t="s">
        <v>849</v>
      </c>
      <c r="AO592" s="260" t="s">
        <v>849</v>
      </c>
      <c r="AP592" s="260" t="s">
        <v>849</v>
      </c>
      <c r="AQ592" s="260"/>
      <c r="AR592"/>
      <c r="AS592" t="s">
        <v>2181</v>
      </c>
    </row>
    <row r="593" spans="1:45" ht="15" x14ac:dyDescent="0.25">
      <c r="A593" s="258">
        <v>212541</v>
      </c>
      <c r="B593" s="259" t="s">
        <v>61</v>
      </c>
      <c r="C593" s="260" t="s">
        <v>207</v>
      </c>
      <c r="D593" s="260" t="s">
        <v>207</v>
      </c>
      <c r="E593" s="260" t="s">
        <v>207</v>
      </c>
      <c r="F593" s="260" t="s">
        <v>205</v>
      </c>
      <c r="G593" s="260" t="s">
        <v>207</v>
      </c>
      <c r="H593" s="260" t="s">
        <v>207</v>
      </c>
      <c r="I593" s="260" t="s">
        <v>207</v>
      </c>
      <c r="J593" s="260" t="s">
        <v>207</v>
      </c>
      <c r="K593" s="260" t="s">
        <v>207</v>
      </c>
      <c r="L593" s="260" t="s">
        <v>207</v>
      </c>
      <c r="M593" s="260" t="s">
        <v>207</v>
      </c>
      <c r="N593" s="260" t="s">
        <v>207</v>
      </c>
      <c r="O593" s="260" t="s">
        <v>207</v>
      </c>
      <c r="P593" s="260" t="s">
        <v>207</v>
      </c>
      <c r="Q593" s="260" t="s">
        <v>207</v>
      </c>
      <c r="R593" s="260" t="s">
        <v>206</v>
      </c>
      <c r="S593" s="260" t="s">
        <v>207</v>
      </c>
      <c r="T593" s="260" t="s">
        <v>207</v>
      </c>
      <c r="U593" s="260" t="s">
        <v>207</v>
      </c>
      <c r="V593" s="260" t="s">
        <v>207</v>
      </c>
      <c r="W593" s="260" t="s">
        <v>207</v>
      </c>
      <c r="X593" s="260" t="s">
        <v>207</v>
      </c>
      <c r="Y593" s="260" t="s">
        <v>205</v>
      </c>
      <c r="Z593" s="260" t="s">
        <v>207</v>
      </c>
      <c r="AA593" s="260" t="s">
        <v>205</v>
      </c>
      <c r="AB593" s="260" t="s">
        <v>207</v>
      </c>
      <c r="AC593" s="260" t="s">
        <v>207</v>
      </c>
      <c r="AD593" s="260" t="s">
        <v>207</v>
      </c>
      <c r="AE593" s="260" t="s">
        <v>207</v>
      </c>
      <c r="AF593" s="260" t="s">
        <v>205</v>
      </c>
      <c r="AG593" s="260" t="s">
        <v>207</v>
      </c>
      <c r="AH593" s="260" t="s">
        <v>207</v>
      </c>
      <c r="AI593" s="260" t="s">
        <v>207</v>
      </c>
      <c r="AJ593" s="260" t="s">
        <v>207</v>
      </c>
      <c r="AK593" s="260" t="s">
        <v>207</v>
      </c>
      <c r="AL593" s="260" t="s">
        <v>206</v>
      </c>
      <c r="AM593" s="260" t="s">
        <v>207</v>
      </c>
      <c r="AN593" s="260" t="s">
        <v>206</v>
      </c>
      <c r="AO593" s="260" t="s">
        <v>207</v>
      </c>
      <c r="AP593" s="260" t="s">
        <v>207</v>
      </c>
      <c r="AQ593" s="260"/>
      <c r="AR593"/>
      <c r="AS593">
        <v>1</v>
      </c>
    </row>
    <row r="594" spans="1:45" ht="15" hidden="1" x14ac:dyDescent="0.25">
      <c r="A594" s="258">
        <v>212544</v>
      </c>
      <c r="B594" s="259" t="s">
        <v>458</v>
      </c>
      <c r="C594" s="260" t="s">
        <v>205</v>
      </c>
      <c r="D594" s="260" t="s">
        <v>207</v>
      </c>
      <c r="E594" s="260" t="s">
        <v>205</v>
      </c>
      <c r="F594" s="260" t="s">
        <v>205</v>
      </c>
      <c r="G594" s="260" t="s">
        <v>206</v>
      </c>
      <c r="H594" s="260" t="s">
        <v>206</v>
      </c>
      <c r="I594" s="260" t="s">
        <v>207</v>
      </c>
      <c r="J594" s="260" t="s">
        <v>207</v>
      </c>
      <c r="K594" s="260" t="s">
        <v>205</v>
      </c>
      <c r="L594" s="260" t="s">
        <v>205</v>
      </c>
      <c r="M594" s="260" t="s">
        <v>205</v>
      </c>
      <c r="N594" s="260" t="s">
        <v>207</v>
      </c>
      <c r="O594" s="260" t="s">
        <v>205</v>
      </c>
      <c r="P594" s="260" t="s">
        <v>205</v>
      </c>
      <c r="Q594" s="260" t="s">
        <v>207</v>
      </c>
      <c r="R594" s="260" t="s">
        <v>207</v>
      </c>
      <c r="S594" s="260" t="s">
        <v>207</v>
      </c>
      <c r="T594" s="260" t="s">
        <v>207</v>
      </c>
      <c r="U594" s="260" t="s">
        <v>207</v>
      </c>
      <c r="V594" s="260" t="s">
        <v>207</v>
      </c>
      <c r="W594" s="260" t="s">
        <v>344</v>
      </c>
      <c r="X594" s="260" t="s">
        <v>344</v>
      </c>
      <c r="Y594" s="260" t="s">
        <v>344</v>
      </c>
      <c r="Z594" s="260" t="s">
        <v>344</v>
      </c>
      <c r="AA594" s="260" t="s">
        <v>344</v>
      </c>
      <c r="AB594" s="260" t="s">
        <v>344</v>
      </c>
      <c r="AC594" s="260" t="s">
        <v>344</v>
      </c>
      <c r="AD594" s="260" t="s">
        <v>344</v>
      </c>
      <c r="AE594" s="260" t="s">
        <v>344</v>
      </c>
      <c r="AF594" s="260" t="s">
        <v>344</v>
      </c>
      <c r="AG594" s="260" t="s">
        <v>344</v>
      </c>
      <c r="AH594" s="260" t="s">
        <v>344</v>
      </c>
      <c r="AI594" s="260" t="s">
        <v>344</v>
      </c>
      <c r="AJ594" s="260" t="s">
        <v>344</v>
      </c>
      <c r="AK594" s="260" t="s">
        <v>344</v>
      </c>
      <c r="AL594" s="260" t="s">
        <v>344</v>
      </c>
      <c r="AM594" s="260" t="s">
        <v>344</v>
      </c>
      <c r="AN594" s="260" t="s">
        <v>344</v>
      </c>
      <c r="AO594" s="260" t="s">
        <v>344</v>
      </c>
      <c r="AP594" s="260" t="s">
        <v>344</v>
      </c>
      <c r="AQ594" s="260"/>
      <c r="AR594"/>
      <c r="AS594">
        <v>4</v>
      </c>
    </row>
    <row r="595" spans="1:45" ht="15" hidden="1" x14ac:dyDescent="0.25">
      <c r="A595" s="258">
        <v>212546</v>
      </c>
      <c r="B595" s="259" t="s">
        <v>457</v>
      </c>
      <c r="C595" s="260" t="s">
        <v>849</v>
      </c>
      <c r="D595" s="260" t="s">
        <v>849</v>
      </c>
      <c r="E595" s="260" t="s">
        <v>849</v>
      </c>
      <c r="F595" s="260" t="s">
        <v>849</v>
      </c>
      <c r="G595" s="260" t="s">
        <v>849</v>
      </c>
      <c r="H595" s="260" t="s">
        <v>849</v>
      </c>
      <c r="I595" s="260" t="s">
        <v>849</v>
      </c>
      <c r="J595" s="260" t="s">
        <v>849</v>
      </c>
      <c r="K595" s="260" t="s">
        <v>849</v>
      </c>
      <c r="L595" s="260" t="s">
        <v>849</v>
      </c>
      <c r="M595" s="260" t="s">
        <v>344</v>
      </c>
      <c r="N595" s="260" t="s">
        <v>344</v>
      </c>
      <c r="O595" s="260" t="s">
        <v>344</v>
      </c>
      <c r="P595" s="260" t="s">
        <v>344</v>
      </c>
      <c r="Q595" s="260" t="s">
        <v>344</v>
      </c>
      <c r="R595" s="260" t="s">
        <v>344</v>
      </c>
      <c r="S595" s="260" t="s">
        <v>344</v>
      </c>
      <c r="T595" s="260" t="s">
        <v>344</v>
      </c>
      <c r="U595" s="260" t="s">
        <v>344</v>
      </c>
      <c r="V595" s="260" t="s">
        <v>344</v>
      </c>
      <c r="W595" s="260" t="s">
        <v>344</v>
      </c>
      <c r="X595" s="260" t="s">
        <v>344</v>
      </c>
      <c r="Y595" s="260" t="s">
        <v>344</v>
      </c>
      <c r="Z595" s="260" t="s">
        <v>344</v>
      </c>
      <c r="AA595" s="260" t="s">
        <v>344</v>
      </c>
      <c r="AB595" s="260" t="s">
        <v>344</v>
      </c>
      <c r="AC595" s="260" t="s">
        <v>344</v>
      </c>
      <c r="AD595" s="260" t="s">
        <v>344</v>
      </c>
      <c r="AE595" s="260" t="s">
        <v>344</v>
      </c>
      <c r="AF595" s="260" t="s">
        <v>344</v>
      </c>
      <c r="AG595" s="260" t="s">
        <v>344</v>
      </c>
      <c r="AH595" s="260" t="s">
        <v>344</v>
      </c>
      <c r="AI595" s="260" t="s">
        <v>344</v>
      </c>
      <c r="AJ595" s="260" t="s">
        <v>344</v>
      </c>
      <c r="AK595" s="260" t="s">
        <v>344</v>
      </c>
      <c r="AL595" s="260" t="s">
        <v>344</v>
      </c>
      <c r="AM595" s="260" t="s">
        <v>344</v>
      </c>
      <c r="AN595" s="260" t="s">
        <v>344</v>
      </c>
      <c r="AO595" s="260" t="s">
        <v>344</v>
      </c>
      <c r="AP595" s="260" t="s">
        <v>344</v>
      </c>
      <c r="AQ595" s="260"/>
      <c r="AR595"/>
      <c r="AS595" t="s">
        <v>2170</v>
      </c>
    </row>
    <row r="596" spans="1:45" ht="18.75" x14ac:dyDescent="0.45">
      <c r="A596" s="252">
        <v>212548</v>
      </c>
      <c r="B596" s="249" t="s">
        <v>61</v>
      </c>
      <c r="C596" t="s">
        <v>207</v>
      </c>
      <c r="D596" t="s">
        <v>207</v>
      </c>
      <c r="E596" t="s">
        <v>207</v>
      </c>
      <c r="F596" t="s">
        <v>205</v>
      </c>
      <c r="G596" t="s">
        <v>207</v>
      </c>
      <c r="H596" t="s">
        <v>207</v>
      </c>
      <c r="I596" t="s">
        <v>207</v>
      </c>
      <c r="J596" t="s">
        <v>205</v>
      </c>
      <c r="K596" t="s">
        <v>207</v>
      </c>
      <c r="L596" t="s">
        <v>205</v>
      </c>
      <c r="M596" s="250" t="s">
        <v>207</v>
      </c>
      <c r="N596" t="s">
        <v>207</v>
      </c>
      <c r="O596" t="s">
        <v>207</v>
      </c>
      <c r="P596" t="s">
        <v>205</v>
      </c>
      <c r="Q596" t="s">
        <v>205</v>
      </c>
      <c r="R596" t="s">
        <v>207</v>
      </c>
      <c r="S596" t="s">
        <v>207</v>
      </c>
      <c r="T596" t="s">
        <v>207</v>
      </c>
      <c r="U596" t="s">
        <v>207</v>
      </c>
      <c r="V596" t="s">
        <v>207</v>
      </c>
      <c r="W596" t="s">
        <v>207</v>
      </c>
      <c r="X596" s="250" t="s">
        <v>207</v>
      </c>
      <c r="Y596" t="s">
        <v>205</v>
      </c>
      <c r="Z596" t="s">
        <v>205</v>
      </c>
      <c r="AA596" t="s">
        <v>205</v>
      </c>
      <c r="AB596" t="s">
        <v>207</v>
      </c>
      <c r="AC596" t="s">
        <v>207</v>
      </c>
      <c r="AD596" t="s">
        <v>205</v>
      </c>
      <c r="AE596" t="s">
        <v>205</v>
      </c>
      <c r="AF596" t="s">
        <v>207</v>
      </c>
      <c r="AG596" t="s">
        <v>205</v>
      </c>
      <c r="AH596" t="s">
        <v>205</v>
      </c>
      <c r="AI596" t="s">
        <v>207</v>
      </c>
      <c r="AJ596" t="s">
        <v>205</v>
      </c>
      <c r="AK596" t="s">
        <v>205</v>
      </c>
      <c r="AL596" t="s">
        <v>205</v>
      </c>
      <c r="AM596" t="s">
        <v>207</v>
      </c>
      <c r="AN596" t="s">
        <v>205</v>
      </c>
      <c r="AO596" t="s">
        <v>207</v>
      </c>
      <c r="AP596" t="s">
        <v>207</v>
      </c>
      <c r="AQ596"/>
      <c r="AR596">
        <v>0</v>
      </c>
      <c r="AS596">
        <v>1</v>
      </c>
    </row>
    <row r="597" spans="1:45" ht="18.75" hidden="1" x14ac:dyDescent="0.45">
      <c r="A597" s="248">
        <v>212550</v>
      </c>
      <c r="B597" s="249" t="s">
        <v>456</v>
      </c>
      <c r="C597" t="s">
        <v>205</v>
      </c>
      <c r="D597" t="s">
        <v>207</v>
      </c>
      <c r="E597" t="s">
        <v>207</v>
      </c>
      <c r="F597" t="s">
        <v>205</v>
      </c>
      <c r="G597" t="s">
        <v>205</v>
      </c>
      <c r="H597" t="s">
        <v>207</v>
      </c>
      <c r="I597" t="s">
        <v>207</v>
      </c>
      <c r="J597" t="s">
        <v>205</v>
      </c>
      <c r="K597" t="s">
        <v>207</v>
      </c>
      <c r="L597" t="s">
        <v>205</v>
      </c>
      <c r="M597" s="250" t="s">
        <v>207</v>
      </c>
      <c r="N597" t="s">
        <v>207</v>
      </c>
      <c r="O597" t="s">
        <v>207</v>
      </c>
      <c r="P597" t="s">
        <v>205</v>
      </c>
      <c r="Q597" t="s">
        <v>207</v>
      </c>
      <c r="R597" t="s">
        <v>205</v>
      </c>
      <c r="S597" t="s">
        <v>205</v>
      </c>
      <c r="T597" t="s">
        <v>207</v>
      </c>
      <c r="U597" t="s">
        <v>207</v>
      </c>
      <c r="V597" t="s">
        <v>207</v>
      </c>
      <c r="W597" t="s">
        <v>205</v>
      </c>
      <c r="X597" s="250" t="s">
        <v>205</v>
      </c>
      <c r="Y597" t="s">
        <v>205</v>
      </c>
      <c r="Z597" t="s">
        <v>205</v>
      </c>
      <c r="AA597" t="s">
        <v>205</v>
      </c>
      <c r="AB597" t="s">
        <v>205</v>
      </c>
      <c r="AC597" t="s">
        <v>207</v>
      </c>
      <c r="AD597" t="s">
        <v>207</v>
      </c>
      <c r="AE597" t="s">
        <v>205</v>
      </c>
      <c r="AF597" t="s">
        <v>205</v>
      </c>
      <c r="AG597" t="s">
        <v>344</v>
      </c>
      <c r="AH597" t="s">
        <v>344</v>
      </c>
      <c r="AI597" t="s">
        <v>344</v>
      </c>
      <c r="AJ597" t="s">
        <v>344</v>
      </c>
      <c r="AK597" t="s">
        <v>344</v>
      </c>
      <c r="AL597" t="s">
        <v>344</v>
      </c>
      <c r="AM597" t="s">
        <v>344</v>
      </c>
      <c r="AN597" t="s">
        <v>344</v>
      </c>
      <c r="AO597" t="s">
        <v>344</v>
      </c>
      <c r="AP597" t="s">
        <v>344</v>
      </c>
      <c r="AQ597"/>
      <c r="AR597">
        <v>0</v>
      </c>
      <c r="AS597">
        <v>1</v>
      </c>
    </row>
    <row r="598" spans="1:45" ht="18.75" hidden="1" x14ac:dyDescent="0.45">
      <c r="A598" s="248">
        <v>212551</v>
      </c>
      <c r="B598" s="249" t="e">
        <v>#N/A</v>
      </c>
      <c r="C598" t="s">
        <v>207</v>
      </c>
      <c r="D598" t="s">
        <v>207</v>
      </c>
      <c r="E598" t="s">
        <v>205</v>
      </c>
      <c r="F598" t="s">
        <v>205</v>
      </c>
      <c r="G598" t="s">
        <v>207</v>
      </c>
      <c r="H598" t="s">
        <v>207</v>
      </c>
      <c r="I598" t="s">
        <v>207</v>
      </c>
      <c r="J598" t="s">
        <v>207</v>
      </c>
      <c r="K598" t="s">
        <v>207</v>
      </c>
      <c r="L598" t="s">
        <v>207</v>
      </c>
      <c r="M598" s="250" t="s">
        <v>205</v>
      </c>
      <c r="N598" t="s">
        <v>207</v>
      </c>
      <c r="O598" t="s">
        <v>205</v>
      </c>
      <c r="P598" t="s">
        <v>207</v>
      </c>
      <c r="Q598" t="s">
        <v>205</v>
      </c>
      <c r="R598" t="s">
        <v>207</v>
      </c>
      <c r="S598" t="s">
        <v>205</v>
      </c>
      <c r="T598" t="s">
        <v>207</v>
      </c>
      <c r="U598" t="s">
        <v>207</v>
      </c>
      <c r="V598" t="s">
        <v>207</v>
      </c>
      <c r="W598" t="s">
        <v>205</v>
      </c>
      <c r="X598" s="250" t="s">
        <v>207</v>
      </c>
      <c r="Y598" t="s">
        <v>207</v>
      </c>
      <c r="Z598" t="s">
        <v>207</v>
      </c>
      <c r="AA598" t="s">
        <v>205</v>
      </c>
      <c r="AB598" t="s">
        <v>207</v>
      </c>
      <c r="AC598" t="s">
        <v>207</v>
      </c>
      <c r="AD598" t="s">
        <v>207</v>
      </c>
      <c r="AE598" t="s">
        <v>205</v>
      </c>
      <c r="AF598" t="s">
        <v>207</v>
      </c>
      <c r="AG598" t="s">
        <v>205</v>
      </c>
      <c r="AH598" t="s">
        <v>207</v>
      </c>
      <c r="AI598" t="s">
        <v>205</v>
      </c>
      <c r="AJ598" t="s">
        <v>207</v>
      </c>
      <c r="AK598" t="s">
        <v>205</v>
      </c>
      <c r="AL598" t="s">
        <v>205</v>
      </c>
      <c r="AM598" t="s">
        <v>205</v>
      </c>
      <c r="AN598" t="s">
        <v>207</v>
      </c>
      <c r="AO598" t="s">
        <v>205</v>
      </c>
      <c r="AP598" t="s">
        <v>205</v>
      </c>
      <c r="AQ598"/>
      <c r="AR598" t="e">
        <v>#N/A</v>
      </c>
      <c r="AS598" t="e">
        <v>#N/A</v>
      </c>
    </row>
    <row r="599" spans="1:45" ht="18.75" hidden="1" x14ac:dyDescent="0.45">
      <c r="A599" s="248">
        <v>212553</v>
      </c>
      <c r="B599" s="249" t="s">
        <v>456</v>
      </c>
      <c r="C599" t="s">
        <v>849</v>
      </c>
      <c r="D599" t="s">
        <v>849</v>
      </c>
      <c r="E599" t="s">
        <v>849</v>
      </c>
      <c r="F599" t="s">
        <v>849</v>
      </c>
      <c r="G599" t="s">
        <v>849</v>
      </c>
      <c r="H599" t="s">
        <v>849</v>
      </c>
      <c r="I599" t="s">
        <v>849</v>
      </c>
      <c r="J599" t="s">
        <v>849</v>
      </c>
      <c r="K599" t="s">
        <v>849</v>
      </c>
      <c r="L599" t="s">
        <v>849</v>
      </c>
      <c r="M599" s="250" t="s">
        <v>849</v>
      </c>
      <c r="N599" t="s">
        <v>849</v>
      </c>
      <c r="O599" t="s">
        <v>849</v>
      </c>
      <c r="P599" t="s">
        <v>849</v>
      </c>
      <c r="Q599" t="s">
        <v>849</v>
      </c>
      <c r="R599" t="s">
        <v>849</v>
      </c>
      <c r="S599" t="s">
        <v>849</v>
      </c>
      <c r="T599" t="s">
        <v>849</v>
      </c>
      <c r="U599" t="s">
        <v>849</v>
      </c>
      <c r="V599" t="s">
        <v>849</v>
      </c>
      <c r="W599" t="s">
        <v>849</v>
      </c>
      <c r="X599" s="250" t="s">
        <v>849</v>
      </c>
      <c r="Y599" t="s">
        <v>849</v>
      </c>
      <c r="Z599" t="s">
        <v>849</v>
      </c>
      <c r="AA599" t="s">
        <v>849</v>
      </c>
      <c r="AB599" t="s">
        <v>849</v>
      </c>
      <c r="AC599" t="s">
        <v>849</v>
      </c>
      <c r="AD599" t="s">
        <v>849</v>
      </c>
      <c r="AE599" t="s">
        <v>849</v>
      </c>
      <c r="AF599" t="s">
        <v>849</v>
      </c>
      <c r="AG599" t="s">
        <v>344</v>
      </c>
      <c r="AH599" t="s">
        <v>344</v>
      </c>
      <c r="AI599" t="s">
        <v>344</v>
      </c>
      <c r="AJ599" t="s">
        <v>344</v>
      </c>
      <c r="AK599" t="s">
        <v>344</v>
      </c>
      <c r="AL599" t="s">
        <v>344</v>
      </c>
      <c r="AM599" t="s">
        <v>344</v>
      </c>
      <c r="AN599" t="s">
        <v>344</v>
      </c>
      <c r="AO599" t="s">
        <v>344</v>
      </c>
      <c r="AP599" t="s">
        <v>344</v>
      </c>
      <c r="AQ599"/>
      <c r="AR599" t="s">
        <v>1830</v>
      </c>
      <c r="AS599" t="s">
        <v>2181</v>
      </c>
    </row>
    <row r="600" spans="1:45" ht="18.75" x14ac:dyDescent="0.45">
      <c r="A600" s="248">
        <v>212554</v>
      </c>
      <c r="B600" s="249" t="s">
        <v>61</v>
      </c>
      <c r="C600">
        <v>0</v>
      </c>
      <c r="D600">
        <v>0</v>
      </c>
      <c r="E600">
        <v>0</v>
      </c>
      <c r="F600">
        <v>0</v>
      </c>
      <c r="G600">
        <v>0</v>
      </c>
      <c r="H600">
        <v>0</v>
      </c>
      <c r="I600">
        <v>0</v>
      </c>
      <c r="J600">
        <v>0</v>
      </c>
      <c r="K600">
        <v>0</v>
      </c>
      <c r="L600">
        <v>0</v>
      </c>
      <c r="M600" s="250">
        <v>0</v>
      </c>
      <c r="N600">
        <v>0</v>
      </c>
      <c r="O600">
        <v>0</v>
      </c>
      <c r="P600">
        <v>0</v>
      </c>
      <c r="Q600">
        <v>0</v>
      </c>
      <c r="R600">
        <v>0</v>
      </c>
      <c r="S600">
        <v>0</v>
      </c>
      <c r="T600">
        <v>0</v>
      </c>
      <c r="U600">
        <v>0</v>
      </c>
      <c r="V600">
        <v>0</v>
      </c>
      <c r="W600">
        <v>0</v>
      </c>
      <c r="X600" s="250">
        <v>0</v>
      </c>
      <c r="Y600">
        <v>0</v>
      </c>
      <c r="Z600">
        <v>0</v>
      </c>
      <c r="AA600">
        <v>0</v>
      </c>
      <c r="AB600">
        <v>0</v>
      </c>
      <c r="AC600">
        <v>0</v>
      </c>
      <c r="AD600">
        <v>0</v>
      </c>
      <c r="AE600">
        <v>0</v>
      </c>
      <c r="AF600">
        <v>0</v>
      </c>
      <c r="AG600">
        <v>0</v>
      </c>
      <c r="AH600">
        <v>0</v>
      </c>
      <c r="AI600">
        <v>0</v>
      </c>
      <c r="AJ600">
        <v>0</v>
      </c>
      <c r="AK600">
        <v>0</v>
      </c>
      <c r="AL600">
        <v>0</v>
      </c>
      <c r="AM600">
        <v>0</v>
      </c>
      <c r="AN600">
        <v>0</v>
      </c>
      <c r="AO600">
        <v>0</v>
      </c>
      <c r="AP600">
        <v>0</v>
      </c>
      <c r="AQ600"/>
      <c r="AR600">
        <v>0</v>
      </c>
      <c r="AS600">
        <v>4</v>
      </c>
    </row>
    <row r="601" spans="1:45" ht="18.75" hidden="1" x14ac:dyDescent="0.45">
      <c r="A601" s="248">
        <v>212558</v>
      </c>
      <c r="B601" s="249" t="s">
        <v>456</v>
      </c>
      <c r="C601" t="s">
        <v>205</v>
      </c>
      <c r="D601" t="s">
        <v>207</v>
      </c>
      <c r="E601" t="s">
        <v>205</v>
      </c>
      <c r="F601" t="s">
        <v>207</v>
      </c>
      <c r="G601" t="s">
        <v>205</v>
      </c>
      <c r="H601" t="s">
        <v>205</v>
      </c>
      <c r="I601" t="s">
        <v>205</v>
      </c>
      <c r="J601" t="s">
        <v>205</v>
      </c>
      <c r="K601" t="s">
        <v>207</v>
      </c>
      <c r="L601" t="s">
        <v>205</v>
      </c>
      <c r="M601" s="250" t="s">
        <v>205</v>
      </c>
      <c r="N601" t="s">
        <v>205</v>
      </c>
      <c r="O601" t="s">
        <v>207</v>
      </c>
      <c r="P601" t="s">
        <v>205</v>
      </c>
      <c r="Q601" t="s">
        <v>205</v>
      </c>
      <c r="R601" t="s">
        <v>205</v>
      </c>
      <c r="S601" t="s">
        <v>207</v>
      </c>
      <c r="T601" t="s">
        <v>205</v>
      </c>
      <c r="U601" t="s">
        <v>205</v>
      </c>
      <c r="V601" t="s">
        <v>205</v>
      </c>
      <c r="W601" t="s">
        <v>207</v>
      </c>
      <c r="X601" s="250" t="s">
        <v>205</v>
      </c>
      <c r="Y601" t="s">
        <v>205</v>
      </c>
      <c r="Z601" t="s">
        <v>205</v>
      </c>
      <c r="AA601" t="s">
        <v>207</v>
      </c>
      <c r="AB601" t="s">
        <v>205</v>
      </c>
      <c r="AC601" t="s">
        <v>205</v>
      </c>
      <c r="AD601" t="s">
        <v>205</v>
      </c>
      <c r="AE601" t="s">
        <v>205</v>
      </c>
      <c r="AF601" t="s">
        <v>205</v>
      </c>
      <c r="AG601" t="s">
        <v>344</v>
      </c>
      <c r="AH601" t="s">
        <v>344</v>
      </c>
      <c r="AI601" t="s">
        <v>344</v>
      </c>
      <c r="AJ601" t="s">
        <v>344</v>
      </c>
      <c r="AK601" t="s">
        <v>344</v>
      </c>
      <c r="AL601" t="s">
        <v>344</v>
      </c>
      <c r="AM601" t="s">
        <v>344</v>
      </c>
      <c r="AN601" t="s">
        <v>344</v>
      </c>
      <c r="AO601" t="s">
        <v>344</v>
      </c>
      <c r="AP601" t="s">
        <v>344</v>
      </c>
      <c r="AQ601"/>
      <c r="AR601">
        <v>0</v>
      </c>
      <c r="AS601">
        <v>2</v>
      </c>
    </row>
    <row r="602" spans="1:45" ht="18.75" hidden="1" x14ac:dyDescent="0.45">
      <c r="A602" s="252">
        <v>212559</v>
      </c>
      <c r="B602" s="249" t="s">
        <v>456</v>
      </c>
      <c r="C602" t="s">
        <v>205</v>
      </c>
      <c r="D602" t="s">
        <v>207</v>
      </c>
      <c r="E602" t="s">
        <v>205</v>
      </c>
      <c r="F602" t="s">
        <v>205</v>
      </c>
      <c r="G602" t="s">
        <v>207</v>
      </c>
      <c r="H602" t="s">
        <v>207</v>
      </c>
      <c r="I602" t="s">
        <v>205</v>
      </c>
      <c r="J602" t="s">
        <v>205</v>
      </c>
      <c r="K602" t="s">
        <v>207</v>
      </c>
      <c r="L602" t="s">
        <v>205</v>
      </c>
      <c r="M602" s="250" t="s">
        <v>205</v>
      </c>
      <c r="N602" t="s">
        <v>205</v>
      </c>
      <c r="O602" t="s">
        <v>205</v>
      </c>
      <c r="P602" t="s">
        <v>205</v>
      </c>
      <c r="Q602" t="s">
        <v>205</v>
      </c>
      <c r="R602" t="s">
        <v>206</v>
      </c>
      <c r="S602" t="s">
        <v>207</v>
      </c>
      <c r="T602" t="s">
        <v>207</v>
      </c>
      <c r="U602" t="s">
        <v>207</v>
      </c>
      <c r="V602" t="s">
        <v>207</v>
      </c>
      <c r="W602" t="s">
        <v>206</v>
      </c>
      <c r="X602" s="250" t="s">
        <v>207</v>
      </c>
      <c r="Y602" t="s">
        <v>206</v>
      </c>
      <c r="Z602" t="s">
        <v>206</v>
      </c>
      <c r="AA602" t="s">
        <v>205</v>
      </c>
      <c r="AB602" t="s">
        <v>206</v>
      </c>
      <c r="AC602" t="s">
        <v>207</v>
      </c>
      <c r="AD602" t="s">
        <v>205</v>
      </c>
      <c r="AE602" t="s">
        <v>206</v>
      </c>
      <c r="AF602" t="s">
        <v>206</v>
      </c>
      <c r="AG602" t="s">
        <v>344</v>
      </c>
      <c r="AH602" t="s">
        <v>344</v>
      </c>
      <c r="AI602" t="s">
        <v>344</v>
      </c>
      <c r="AJ602" t="s">
        <v>344</v>
      </c>
      <c r="AK602" t="s">
        <v>344</v>
      </c>
      <c r="AL602" t="s">
        <v>344</v>
      </c>
      <c r="AM602" t="s">
        <v>344</v>
      </c>
      <c r="AN602" t="s">
        <v>344</v>
      </c>
      <c r="AO602" t="s">
        <v>344</v>
      </c>
      <c r="AP602" t="s">
        <v>344</v>
      </c>
      <c r="AQ602"/>
      <c r="AR602">
        <v>0</v>
      </c>
      <c r="AS602">
        <v>2</v>
      </c>
    </row>
    <row r="603" spans="1:45" ht="18.75" hidden="1" x14ac:dyDescent="0.45">
      <c r="A603" s="248">
        <v>212569</v>
      </c>
      <c r="B603" s="249" t="s">
        <v>609</v>
      </c>
      <c r="C603" t="s">
        <v>849</v>
      </c>
      <c r="D603" t="s">
        <v>849</v>
      </c>
      <c r="E603" t="s">
        <v>849</v>
      </c>
      <c r="F603" t="s">
        <v>849</v>
      </c>
      <c r="G603" t="s">
        <v>849</v>
      </c>
      <c r="H603" t="s">
        <v>849</v>
      </c>
      <c r="I603" t="s">
        <v>849</v>
      </c>
      <c r="J603" t="s">
        <v>849</v>
      </c>
      <c r="K603" t="s">
        <v>849</v>
      </c>
      <c r="L603" t="s">
        <v>849</v>
      </c>
      <c r="M603" s="250" t="s">
        <v>849</v>
      </c>
      <c r="N603" t="s">
        <v>849</v>
      </c>
      <c r="O603" t="s">
        <v>849</v>
      </c>
      <c r="P603" t="s">
        <v>849</v>
      </c>
      <c r="Q603" t="s">
        <v>849</v>
      </c>
      <c r="R603" t="s">
        <v>849</v>
      </c>
      <c r="S603" t="s">
        <v>849</v>
      </c>
      <c r="T603" t="s">
        <v>849</v>
      </c>
      <c r="U603" t="s">
        <v>849</v>
      </c>
      <c r="V603" t="s">
        <v>849</v>
      </c>
      <c r="W603" t="s">
        <v>344</v>
      </c>
      <c r="X603" s="250" t="s">
        <v>344</v>
      </c>
      <c r="Y603" t="s">
        <v>344</v>
      </c>
      <c r="Z603" t="s">
        <v>344</v>
      </c>
      <c r="AA603" t="s">
        <v>344</v>
      </c>
      <c r="AB603" t="s">
        <v>344</v>
      </c>
      <c r="AC603" t="s">
        <v>344</v>
      </c>
      <c r="AD603" t="s">
        <v>344</v>
      </c>
      <c r="AE603" t="s">
        <v>344</v>
      </c>
      <c r="AF603" t="s">
        <v>344</v>
      </c>
      <c r="AG603" t="s">
        <v>344</v>
      </c>
      <c r="AH603" t="s">
        <v>344</v>
      </c>
      <c r="AI603" t="s">
        <v>344</v>
      </c>
      <c r="AJ603" t="s">
        <v>344</v>
      </c>
      <c r="AK603" t="s">
        <v>344</v>
      </c>
      <c r="AL603" t="s">
        <v>344</v>
      </c>
      <c r="AM603" t="s">
        <v>344</v>
      </c>
      <c r="AN603" t="s">
        <v>344</v>
      </c>
      <c r="AO603" t="s">
        <v>344</v>
      </c>
      <c r="AP603" t="s">
        <v>344</v>
      </c>
      <c r="AQ603"/>
      <c r="AR603" t="s">
        <v>2166</v>
      </c>
      <c r="AS603" t="s">
        <v>2166</v>
      </c>
    </row>
    <row r="604" spans="1:45" ht="18.75" hidden="1" x14ac:dyDescent="0.45">
      <c r="A604" s="248">
        <v>212570</v>
      </c>
      <c r="B604" s="249" t="s">
        <v>456</v>
      </c>
      <c r="C604" t="s">
        <v>205</v>
      </c>
      <c r="D604" t="s">
        <v>207</v>
      </c>
      <c r="E604" t="s">
        <v>207</v>
      </c>
      <c r="F604" t="s">
        <v>205</v>
      </c>
      <c r="G604" t="s">
        <v>205</v>
      </c>
      <c r="H604" t="s">
        <v>207</v>
      </c>
      <c r="I604" t="s">
        <v>207</v>
      </c>
      <c r="J604" t="s">
        <v>207</v>
      </c>
      <c r="K604" t="s">
        <v>205</v>
      </c>
      <c r="L604" t="s">
        <v>207</v>
      </c>
      <c r="M604" s="250" t="s">
        <v>205</v>
      </c>
      <c r="N604" t="s">
        <v>205</v>
      </c>
      <c r="O604" t="s">
        <v>205</v>
      </c>
      <c r="P604" t="s">
        <v>205</v>
      </c>
      <c r="Q604" t="s">
        <v>205</v>
      </c>
      <c r="R604" t="s">
        <v>205</v>
      </c>
      <c r="S604" t="s">
        <v>205</v>
      </c>
      <c r="T604" t="s">
        <v>207</v>
      </c>
      <c r="U604" t="s">
        <v>207</v>
      </c>
      <c r="V604" t="s">
        <v>207</v>
      </c>
      <c r="W604" t="s">
        <v>207</v>
      </c>
      <c r="X604" s="250" t="s">
        <v>206</v>
      </c>
      <c r="Y604" t="s">
        <v>206</v>
      </c>
      <c r="Z604" t="s">
        <v>207</v>
      </c>
      <c r="AA604" t="s">
        <v>207</v>
      </c>
      <c r="AB604" t="s">
        <v>207</v>
      </c>
      <c r="AC604" t="s">
        <v>207</v>
      </c>
      <c r="AD604" t="s">
        <v>207</v>
      </c>
      <c r="AE604" t="s">
        <v>206</v>
      </c>
      <c r="AF604" t="s">
        <v>207</v>
      </c>
      <c r="AG604" t="s">
        <v>344</v>
      </c>
      <c r="AH604" t="s">
        <v>344</v>
      </c>
      <c r="AI604" t="s">
        <v>344</v>
      </c>
      <c r="AJ604" t="s">
        <v>344</v>
      </c>
      <c r="AK604" t="s">
        <v>344</v>
      </c>
      <c r="AL604" t="s">
        <v>344</v>
      </c>
      <c r="AM604" t="s">
        <v>344</v>
      </c>
      <c r="AN604" t="s">
        <v>344</v>
      </c>
      <c r="AO604" t="s">
        <v>344</v>
      </c>
      <c r="AP604" t="s">
        <v>344</v>
      </c>
      <c r="AQ604"/>
      <c r="AR604">
        <v>0</v>
      </c>
      <c r="AS604">
        <v>3</v>
      </c>
    </row>
    <row r="605" spans="1:45" ht="15" x14ac:dyDescent="0.25">
      <c r="A605" s="258">
        <v>212571</v>
      </c>
      <c r="B605" s="259" t="s">
        <v>61</v>
      </c>
      <c r="C605" s="260" t="s">
        <v>207</v>
      </c>
      <c r="D605" s="260" t="s">
        <v>207</v>
      </c>
      <c r="E605" s="260" t="s">
        <v>207</v>
      </c>
      <c r="F605" s="260" t="s">
        <v>205</v>
      </c>
      <c r="G605" s="260" t="s">
        <v>207</v>
      </c>
      <c r="H605" s="260" t="s">
        <v>207</v>
      </c>
      <c r="I605" s="260" t="s">
        <v>205</v>
      </c>
      <c r="J605" s="260" t="s">
        <v>207</v>
      </c>
      <c r="K605" s="260" t="s">
        <v>207</v>
      </c>
      <c r="L605" s="260" t="s">
        <v>207</v>
      </c>
      <c r="M605" s="260" t="s">
        <v>205</v>
      </c>
      <c r="N605" s="260" t="s">
        <v>205</v>
      </c>
      <c r="O605" s="260" t="s">
        <v>207</v>
      </c>
      <c r="P605" s="260" t="s">
        <v>207</v>
      </c>
      <c r="Q605" s="260" t="s">
        <v>207</v>
      </c>
      <c r="R605" s="260" t="s">
        <v>207</v>
      </c>
      <c r="S605" s="260" t="s">
        <v>207</v>
      </c>
      <c r="T605" s="260" t="s">
        <v>207</v>
      </c>
      <c r="U605" s="260" t="s">
        <v>207</v>
      </c>
      <c r="V605" s="260" t="s">
        <v>207</v>
      </c>
      <c r="W605" s="260" t="s">
        <v>207</v>
      </c>
      <c r="X605" s="260" t="s">
        <v>207</v>
      </c>
      <c r="Y605" s="260" t="s">
        <v>207</v>
      </c>
      <c r="Z605" s="260" t="s">
        <v>207</v>
      </c>
      <c r="AA605" s="260" t="s">
        <v>207</v>
      </c>
      <c r="AB605" s="260" t="s">
        <v>207</v>
      </c>
      <c r="AC605" s="260" t="s">
        <v>205</v>
      </c>
      <c r="AD605" s="260" t="s">
        <v>207</v>
      </c>
      <c r="AE605" s="260" t="s">
        <v>207</v>
      </c>
      <c r="AF605" s="260" t="s">
        <v>207</v>
      </c>
      <c r="AG605" s="260" t="s">
        <v>207</v>
      </c>
      <c r="AH605" s="260" t="s">
        <v>206</v>
      </c>
      <c r="AI605" s="260" t="s">
        <v>206</v>
      </c>
      <c r="AJ605" s="260" t="s">
        <v>207</v>
      </c>
      <c r="AK605" s="260" t="s">
        <v>206</v>
      </c>
      <c r="AL605" s="260" t="s">
        <v>206</v>
      </c>
      <c r="AM605" s="260" t="s">
        <v>206</v>
      </c>
      <c r="AN605" s="260" t="s">
        <v>207</v>
      </c>
      <c r="AO605" s="260" t="s">
        <v>207</v>
      </c>
      <c r="AP605" s="260" t="s">
        <v>207</v>
      </c>
      <c r="AQ605" s="260"/>
      <c r="AR605"/>
      <c r="AS605">
        <v>1</v>
      </c>
    </row>
    <row r="606" spans="1:45" ht="18.75" hidden="1" x14ac:dyDescent="0.45">
      <c r="A606" s="252">
        <v>212573</v>
      </c>
      <c r="B606" s="249" t="s">
        <v>456</v>
      </c>
      <c r="C606" t="s">
        <v>205</v>
      </c>
      <c r="D606" t="s">
        <v>207</v>
      </c>
      <c r="E606" t="s">
        <v>207</v>
      </c>
      <c r="F606" t="s">
        <v>205</v>
      </c>
      <c r="G606" t="s">
        <v>205</v>
      </c>
      <c r="H606" t="s">
        <v>205</v>
      </c>
      <c r="I606" t="s">
        <v>207</v>
      </c>
      <c r="J606" t="s">
        <v>207</v>
      </c>
      <c r="K606" t="s">
        <v>207</v>
      </c>
      <c r="L606" t="s">
        <v>205</v>
      </c>
      <c r="M606" s="250" t="s">
        <v>205</v>
      </c>
      <c r="N606" t="s">
        <v>207</v>
      </c>
      <c r="O606" t="s">
        <v>207</v>
      </c>
      <c r="P606" t="s">
        <v>206</v>
      </c>
      <c r="Q606" t="s">
        <v>205</v>
      </c>
      <c r="R606" t="s">
        <v>205</v>
      </c>
      <c r="S606" t="s">
        <v>205</v>
      </c>
      <c r="T606" t="s">
        <v>205</v>
      </c>
      <c r="U606" t="s">
        <v>207</v>
      </c>
      <c r="V606" t="s">
        <v>207</v>
      </c>
      <c r="W606" t="s">
        <v>205</v>
      </c>
      <c r="X606" s="250" t="s">
        <v>205</v>
      </c>
      <c r="Y606" t="s">
        <v>205</v>
      </c>
      <c r="Z606" t="s">
        <v>205</v>
      </c>
      <c r="AA606" t="s">
        <v>205</v>
      </c>
      <c r="AB606" t="s">
        <v>206</v>
      </c>
      <c r="AC606" t="s">
        <v>207</v>
      </c>
      <c r="AD606" t="s">
        <v>206</v>
      </c>
      <c r="AE606" t="s">
        <v>206</v>
      </c>
      <c r="AF606" t="s">
        <v>206</v>
      </c>
      <c r="AG606" t="s">
        <v>344</v>
      </c>
      <c r="AH606" t="s">
        <v>344</v>
      </c>
      <c r="AI606" t="s">
        <v>344</v>
      </c>
      <c r="AJ606" t="s">
        <v>344</v>
      </c>
      <c r="AK606" t="s">
        <v>344</v>
      </c>
      <c r="AL606" t="s">
        <v>344</v>
      </c>
      <c r="AM606" t="s">
        <v>344</v>
      </c>
      <c r="AN606" t="s">
        <v>344</v>
      </c>
      <c r="AO606" t="s">
        <v>344</v>
      </c>
      <c r="AP606" t="s">
        <v>344</v>
      </c>
      <c r="AQ606"/>
      <c r="AR606">
        <v>0</v>
      </c>
      <c r="AS606">
        <v>1</v>
      </c>
    </row>
    <row r="607" spans="1:45" ht="15" hidden="1" x14ac:dyDescent="0.25">
      <c r="A607" s="258">
        <v>212574</v>
      </c>
      <c r="B607" s="259" t="s">
        <v>456</v>
      </c>
      <c r="C607" s="260" t="s">
        <v>849</v>
      </c>
      <c r="D607" s="260" t="s">
        <v>849</v>
      </c>
      <c r="E607" s="260" t="s">
        <v>849</v>
      </c>
      <c r="F607" s="260" t="s">
        <v>849</v>
      </c>
      <c r="G607" s="260" t="s">
        <v>849</v>
      </c>
      <c r="H607" s="260" t="s">
        <v>849</v>
      </c>
      <c r="I607" s="260" t="s">
        <v>849</v>
      </c>
      <c r="J607" s="260" t="s">
        <v>849</v>
      </c>
      <c r="K607" s="260" t="s">
        <v>849</v>
      </c>
      <c r="L607" s="260" t="s">
        <v>849</v>
      </c>
      <c r="M607" s="260" t="s">
        <v>849</v>
      </c>
      <c r="N607" s="260" t="s">
        <v>849</v>
      </c>
      <c r="O607" s="260" t="s">
        <v>849</v>
      </c>
      <c r="P607" s="260" t="s">
        <v>849</v>
      </c>
      <c r="Q607" s="260" t="s">
        <v>849</v>
      </c>
      <c r="R607" s="260" t="s">
        <v>849</v>
      </c>
      <c r="S607" s="260" t="s">
        <v>849</v>
      </c>
      <c r="T607" s="260" t="s">
        <v>849</v>
      </c>
      <c r="U607" s="260" t="s">
        <v>849</v>
      </c>
      <c r="V607" s="260" t="s">
        <v>849</v>
      </c>
      <c r="W607" s="260" t="s">
        <v>849</v>
      </c>
      <c r="X607" s="260" t="s">
        <v>849</v>
      </c>
      <c r="Y607" s="260" t="s">
        <v>849</v>
      </c>
      <c r="Z607" s="260" t="s">
        <v>849</v>
      </c>
      <c r="AA607" s="260" t="s">
        <v>849</v>
      </c>
      <c r="AB607" s="260" t="s">
        <v>849</v>
      </c>
      <c r="AC607" s="260" t="s">
        <v>849</v>
      </c>
      <c r="AD607" s="260" t="s">
        <v>849</v>
      </c>
      <c r="AE607" s="260" t="s">
        <v>849</v>
      </c>
      <c r="AF607" s="260" t="s">
        <v>849</v>
      </c>
      <c r="AG607" s="260" t="s">
        <v>344</v>
      </c>
      <c r="AH607" s="260" t="s">
        <v>344</v>
      </c>
      <c r="AI607" s="260" t="s">
        <v>344</v>
      </c>
      <c r="AJ607" s="260" t="s">
        <v>344</v>
      </c>
      <c r="AK607" s="260" t="s">
        <v>344</v>
      </c>
      <c r="AL607" s="260" t="s">
        <v>344</v>
      </c>
      <c r="AM607" s="260" t="s">
        <v>344</v>
      </c>
      <c r="AN607" s="260" t="s">
        <v>344</v>
      </c>
      <c r="AO607" s="260" t="s">
        <v>344</v>
      </c>
      <c r="AP607" s="260" t="s">
        <v>344</v>
      </c>
      <c r="AQ607" s="260"/>
      <c r="AR607"/>
      <c r="AS607" t="s">
        <v>2181</v>
      </c>
    </row>
    <row r="608" spans="1:45" ht="18.75" x14ac:dyDescent="0.45">
      <c r="A608" s="252">
        <v>212576</v>
      </c>
      <c r="B608" s="249" t="s">
        <v>61</v>
      </c>
      <c r="C608" t="s">
        <v>207</v>
      </c>
      <c r="D608" t="s">
        <v>207</v>
      </c>
      <c r="E608" t="s">
        <v>207</v>
      </c>
      <c r="F608" t="s">
        <v>205</v>
      </c>
      <c r="G608" t="s">
        <v>205</v>
      </c>
      <c r="H608" t="s">
        <v>207</v>
      </c>
      <c r="I608" t="s">
        <v>207</v>
      </c>
      <c r="J608" t="s">
        <v>205</v>
      </c>
      <c r="K608" t="s">
        <v>207</v>
      </c>
      <c r="L608" t="s">
        <v>205</v>
      </c>
      <c r="M608" s="250" t="s">
        <v>207</v>
      </c>
      <c r="N608" t="s">
        <v>207</v>
      </c>
      <c r="O608" t="s">
        <v>207</v>
      </c>
      <c r="P608" t="s">
        <v>207</v>
      </c>
      <c r="Q608" t="s">
        <v>205</v>
      </c>
      <c r="R608" t="s">
        <v>207</v>
      </c>
      <c r="S608" t="s">
        <v>205</v>
      </c>
      <c r="T608" t="s">
        <v>207</v>
      </c>
      <c r="U608" t="s">
        <v>207</v>
      </c>
      <c r="V608" t="s">
        <v>207</v>
      </c>
      <c r="W608" t="s">
        <v>207</v>
      </c>
      <c r="X608" s="250" t="s">
        <v>207</v>
      </c>
      <c r="Y608" t="s">
        <v>205</v>
      </c>
      <c r="Z608" t="s">
        <v>205</v>
      </c>
      <c r="AA608" t="s">
        <v>205</v>
      </c>
      <c r="AB608" t="s">
        <v>205</v>
      </c>
      <c r="AC608" t="s">
        <v>207</v>
      </c>
      <c r="AD608" t="s">
        <v>205</v>
      </c>
      <c r="AE608" t="s">
        <v>205</v>
      </c>
      <c r="AF608" t="s">
        <v>207</v>
      </c>
      <c r="AG608" t="s">
        <v>207</v>
      </c>
      <c r="AH608" t="s">
        <v>205</v>
      </c>
      <c r="AI608" t="s">
        <v>207</v>
      </c>
      <c r="AJ608" t="s">
        <v>207</v>
      </c>
      <c r="AK608" t="s">
        <v>207</v>
      </c>
      <c r="AL608" t="s">
        <v>207</v>
      </c>
      <c r="AM608" t="s">
        <v>207</v>
      </c>
      <c r="AN608" t="s">
        <v>207</v>
      </c>
      <c r="AO608" t="s">
        <v>207</v>
      </c>
      <c r="AP608" t="s">
        <v>207</v>
      </c>
      <c r="AQ608"/>
      <c r="AR608">
        <v>0</v>
      </c>
      <c r="AS608">
        <v>2</v>
      </c>
    </row>
    <row r="609" spans="1:45" ht="15" hidden="1" x14ac:dyDescent="0.25">
      <c r="A609" s="258">
        <v>212581</v>
      </c>
      <c r="B609" s="259" t="s">
        <v>457</v>
      </c>
      <c r="C609" s="260" t="s">
        <v>207</v>
      </c>
      <c r="D609" s="260" t="s">
        <v>207</v>
      </c>
      <c r="E609" s="260" t="s">
        <v>205</v>
      </c>
      <c r="F609" s="260" t="s">
        <v>205</v>
      </c>
      <c r="G609" s="260" t="s">
        <v>206</v>
      </c>
      <c r="H609" s="260" t="s">
        <v>206</v>
      </c>
      <c r="I609" s="260" t="s">
        <v>206</v>
      </c>
      <c r="J609" s="260" t="s">
        <v>206</v>
      </c>
      <c r="K609" s="260" t="s">
        <v>206</v>
      </c>
      <c r="L609" s="260" t="s">
        <v>206</v>
      </c>
      <c r="M609" s="260" t="s">
        <v>344</v>
      </c>
      <c r="N609" s="260" t="s">
        <v>344</v>
      </c>
      <c r="O609" s="260" t="s">
        <v>344</v>
      </c>
      <c r="P609" s="260" t="s">
        <v>344</v>
      </c>
      <c r="Q609" s="260" t="s">
        <v>344</v>
      </c>
      <c r="R609" s="260" t="s">
        <v>344</v>
      </c>
      <c r="S609" s="260" t="s">
        <v>344</v>
      </c>
      <c r="T609" s="260" t="s">
        <v>344</v>
      </c>
      <c r="U609" s="260" t="s">
        <v>344</v>
      </c>
      <c r="V609" s="260" t="s">
        <v>344</v>
      </c>
      <c r="W609" s="260" t="s">
        <v>344</v>
      </c>
      <c r="X609" s="260" t="s">
        <v>344</v>
      </c>
      <c r="Y609" s="260" t="s">
        <v>344</v>
      </c>
      <c r="Z609" s="260" t="s">
        <v>344</v>
      </c>
      <c r="AA609" s="260" t="s">
        <v>344</v>
      </c>
      <c r="AB609" s="260" t="s">
        <v>344</v>
      </c>
      <c r="AC609" s="260" t="s">
        <v>344</v>
      </c>
      <c r="AD609" s="260" t="s">
        <v>344</v>
      </c>
      <c r="AE609" s="260" t="s">
        <v>344</v>
      </c>
      <c r="AF609" s="260" t="s">
        <v>344</v>
      </c>
      <c r="AG609" s="260" t="s">
        <v>344</v>
      </c>
      <c r="AH609" s="260" t="s">
        <v>344</v>
      </c>
      <c r="AI609" s="260" t="s">
        <v>344</v>
      </c>
      <c r="AJ609" s="260" t="s">
        <v>344</v>
      </c>
      <c r="AK609" s="260" t="s">
        <v>344</v>
      </c>
      <c r="AL609" s="260" t="s">
        <v>344</v>
      </c>
      <c r="AM609" s="260" t="s">
        <v>344</v>
      </c>
      <c r="AN609" s="260" t="s">
        <v>344</v>
      </c>
      <c r="AO609" s="260" t="s">
        <v>344</v>
      </c>
      <c r="AP609" s="260" t="s">
        <v>344</v>
      </c>
      <c r="AQ609" s="260"/>
      <c r="AR609"/>
      <c r="AS609">
        <v>1</v>
      </c>
    </row>
    <row r="610" spans="1:45" ht="15" hidden="1" x14ac:dyDescent="0.25">
      <c r="A610" s="258">
        <v>212582</v>
      </c>
      <c r="B610" s="259" t="s">
        <v>456</v>
      </c>
      <c r="C610" s="260" t="s">
        <v>205</v>
      </c>
      <c r="D610" s="260" t="s">
        <v>207</v>
      </c>
      <c r="E610" s="260" t="s">
        <v>207</v>
      </c>
      <c r="F610" s="260" t="s">
        <v>207</v>
      </c>
      <c r="G610" s="260" t="s">
        <v>205</v>
      </c>
      <c r="H610" s="260" t="s">
        <v>207</v>
      </c>
      <c r="I610" s="260" t="s">
        <v>205</v>
      </c>
      <c r="J610" s="260" t="s">
        <v>205</v>
      </c>
      <c r="K610" s="260" t="s">
        <v>207</v>
      </c>
      <c r="L610" s="260" t="s">
        <v>207</v>
      </c>
      <c r="M610" s="260" t="s">
        <v>205</v>
      </c>
      <c r="N610" s="260" t="s">
        <v>205</v>
      </c>
      <c r="O610" s="260" t="s">
        <v>207</v>
      </c>
      <c r="P610" s="260" t="s">
        <v>205</v>
      </c>
      <c r="Q610" s="260" t="s">
        <v>205</v>
      </c>
      <c r="R610" s="260" t="s">
        <v>207</v>
      </c>
      <c r="S610" s="260" t="s">
        <v>205</v>
      </c>
      <c r="T610" s="260" t="s">
        <v>205</v>
      </c>
      <c r="U610" s="260" t="s">
        <v>207</v>
      </c>
      <c r="V610" s="260" t="s">
        <v>205</v>
      </c>
      <c r="W610" s="260" t="s">
        <v>207</v>
      </c>
      <c r="X610" s="260" t="s">
        <v>207</v>
      </c>
      <c r="Y610" s="260" t="s">
        <v>207</v>
      </c>
      <c r="Z610" s="260" t="s">
        <v>207</v>
      </c>
      <c r="AA610" s="260" t="s">
        <v>205</v>
      </c>
      <c r="AB610" s="260" t="s">
        <v>206</v>
      </c>
      <c r="AC610" s="260" t="s">
        <v>206</v>
      </c>
      <c r="AD610" s="260" t="s">
        <v>206</v>
      </c>
      <c r="AE610" s="260" t="s">
        <v>207</v>
      </c>
      <c r="AF610" s="260" t="s">
        <v>206</v>
      </c>
      <c r="AG610" s="260" t="s">
        <v>344</v>
      </c>
      <c r="AH610" s="260" t="s">
        <v>344</v>
      </c>
      <c r="AI610" s="260" t="s">
        <v>344</v>
      </c>
      <c r="AJ610" s="260" t="s">
        <v>344</v>
      </c>
      <c r="AK610" s="260" t="s">
        <v>344</v>
      </c>
      <c r="AL610" s="260" t="s">
        <v>344</v>
      </c>
      <c r="AM610" s="260" t="s">
        <v>344</v>
      </c>
      <c r="AN610" s="260" t="s">
        <v>344</v>
      </c>
      <c r="AO610" s="260" t="s">
        <v>344</v>
      </c>
      <c r="AP610" s="260" t="s">
        <v>344</v>
      </c>
      <c r="AQ610" s="260"/>
      <c r="AR610"/>
      <c r="AS610">
        <v>2</v>
      </c>
    </row>
    <row r="611" spans="1:45" ht="15" hidden="1" x14ac:dyDescent="0.25">
      <c r="A611" s="258">
        <v>212587</v>
      </c>
      <c r="B611" s="259" t="s">
        <v>456</v>
      </c>
      <c r="C611" s="260" t="s">
        <v>205</v>
      </c>
      <c r="D611" s="260" t="s">
        <v>205</v>
      </c>
      <c r="E611" s="260" t="s">
        <v>205</v>
      </c>
      <c r="F611" s="260" t="s">
        <v>205</v>
      </c>
      <c r="G611" s="260" t="s">
        <v>205</v>
      </c>
      <c r="H611" s="260" t="s">
        <v>205</v>
      </c>
      <c r="I611" s="260" t="s">
        <v>205</v>
      </c>
      <c r="J611" s="260" t="s">
        <v>205</v>
      </c>
      <c r="K611" s="260" t="s">
        <v>205</v>
      </c>
      <c r="L611" s="260" t="s">
        <v>205</v>
      </c>
      <c r="M611" s="260" t="s">
        <v>207</v>
      </c>
      <c r="N611" s="260" t="s">
        <v>205</v>
      </c>
      <c r="O611" s="260" t="s">
        <v>207</v>
      </c>
      <c r="P611" s="260" t="s">
        <v>207</v>
      </c>
      <c r="Q611" s="260" t="s">
        <v>205</v>
      </c>
      <c r="R611" s="260" t="s">
        <v>205</v>
      </c>
      <c r="S611" s="260" t="s">
        <v>205</v>
      </c>
      <c r="T611" s="260" t="s">
        <v>205</v>
      </c>
      <c r="U611" s="260" t="s">
        <v>205</v>
      </c>
      <c r="V611" s="260" t="s">
        <v>207</v>
      </c>
      <c r="W611" s="260" t="s">
        <v>207</v>
      </c>
      <c r="X611" s="260" t="s">
        <v>205</v>
      </c>
      <c r="Y611" s="260" t="s">
        <v>205</v>
      </c>
      <c r="Z611" s="260" t="s">
        <v>205</v>
      </c>
      <c r="AA611" s="260" t="s">
        <v>205</v>
      </c>
      <c r="AB611" s="260" t="s">
        <v>205</v>
      </c>
      <c r="AC611" s="260" t="s">
        <v>205</v>
      </c>
      <c r="AD611" s="260" t="s">
        <v>205</v>
      </c>
      <c r="AE611" s="260" t="s">
        <v>205</v>
      </c>
      <c r="AF611" s="260" t="s">
        <v>205</v>
      </c>
      <c r="AG611" s="260" t="s">
        <v>344</v>
      </c>
      <c r="AH611" s="260" t="s">
        <v>344</v>
      </c>
      <c r="AI611" s="260" t="s">
        <v>344</v>
      </c>
      <c r="AJ611" s="260" t="s">
        <v>344</v>
      </c>
      <c r="AK611" s="260" t="s">
        <v>344</v>
      </c>
      <c r="AL611" s="260" t="s">
        <v>344</v>
      </c>
      <c r="AM611" s="260" t="s">
        <v>344</v>
      </c>
      <c r="AN611" s="260" t="s">
        <v>344</v>
      </c>
      <c r="AO611" s="260" t="s">
        <v>344</v>
      </c>
      <c r="AP611" s="260" t="s">
        <v>344</v>
      </c>
      <c r="AQ611" s="260"/>
      <c r="AR611"/>
      <c r="AS611">
        <v>1</v>
      </c>
    </row>
    <row r="612" spans="1:45" ht="18.75" x14ac:dyDescent="0.45">
      <c r="A612" s="248">
        <v>212591</v>
      </c>
      <c r="B612" s="249" t="s">
        <v>61</v>
      </c>
      <c r="C612" t="s">
        <v>205</v>
      </c>
      <c r="D612" t="s">
        <v>205</v>
      </c>
      <c r="E612" t="s">
        <v>205</v>
      </c>
      <c r="F612" t="s">
        <v>205</v>
      </c>
      <c r="G612" t="s">
        <v>205</v>
      </c>
      <c r="H612" t="s">
        <v>207</v>
      </c>
      <c r="I612" t="s">
        <v>205</v>
      </c>
      <c r="J612" t="s">
        <v>205</v>
      </c>
      <c r="K612" t="s">
        <v>207</v>
      </c>
      <c r="L612" t="s">
        <v>205</v>
      </c>
      <c r="M612" s="250" t="s">
        <v>205</v>
      </c>
      <c r="N612" t="s">
        <v>207</v>
      </c>
      <c r="O612" t="s">
        <v>207</v>
      </c>
      <c r="P612" t="s">
        <v>207</v>
      </c>
      <c r="Q612" t="s">
        <v>207</v>
      </c>
      <c r="R612" t="s">
        <v>207</v>
      </c>
      <c r="S612" t="s">
        <v>207</v>
      </c>
      <c r="T612" t="s">
        <v>207</v>
      </c>
      <c r="U612" t="s">
        <v>207</v>
      </c>
      <c r="V612" t="s">
        <v>205</v>
      </c>
      <c r="W612" t="s">
        <v>207</v>
      </c>
      <c r="X612" s="250" t="s">
        <v>205</v>
      </c>
      <c r="Y612" t="s">
        <v>205</v>
      </c>
      <c r="Z612" t="s">
        <v>205</v>
      </c>
      <c r="AA612" t="s">
        <v>205</v>
      </c>
      <c r="AB612" t="s">
        <v>205</v>
      </c>
      <c r="AC612" t="s">
        <v>207</v>
      </c>
      <c r="AD612" t="s">
        <v>207</v>
      </c>
      <c r="AE612" t="s">
        <v>207</v>
      </c>
      <c r="AF612" t="s">
        <v>207</v>
      </c>
      <c r="AG612" t="s">
        <v>207</v>
      </c>
      <c r="AH612" t="s">
        <v>207</v>
      </c>
      <c r="AI612" t="s">
        <v>206</v>
      </c>
      <c r="AJ612" t="s">
        <v>207</v>
      </c>
      <c r="AK612" t="s">
        <v>206</v>
      </c>
      <c r="AL612" t="s">
        <v>206</v>
      </c>
      <c r="AM612" t="s">
        <v>206</v>
      </c>
      <c r="AN612" t="s">
        <v>206</v>
      </c>
      <c r="AO612" t="s">
        <v>206</v>
      </c>
      <c r="AP612" t="s">
        <v>206</v>
      </c>
      <c r="AQ612"/>
      <c r="AR612">
        <v>0</v>
      </c>
      <c r="AS612">
        <v>5</v>
      </c>
    </row>
    <row r="613" spans="1:45" ht="18.75" x14ac:dyDescent="0.45">
      <c r="A613" s="248">
        <v>212595</v>
      </c>
      <c r="B613" s="249" t="s">
        <v>61</v>
      </c>
      <c r="C613" t="s">
        <v>207</v>
      </c>
      <c r="D613" t="s">
        <v>207</v>
      </c>
      <c r="E613" t="s">
        <v>207</v>
      </c>
      <c r="F613" t="s">
        <v>205</v>
      </c>
      <c r="G613" t="s">
        <v>207</v>
      </c>
      <c r="H613" t="s">
        <v>207</v>
      </c>
      <c r="I613" t="s">
        <v>207</v>
      </c>
      <c r="J613" t="s">
        <v>207</v>
      </c>
      <c r="K613" t="s">
        <v>207</v>
      </c>
      <c r="L613" t="s">
        <v>207</v>
      </c>
      <c r="M613" s="250" t="s">
        <v>207</v>
      </c>
      <c r="N613" t="s">
        <v>207</v>
      </c>
      <c r="O613" t="s">
        <v>207</v>
      </c>
      <c r="P613" t="s">
        <v>207</v>
      </c>
      <c r="Q613" t="s">
        <v>206</v>
      </c>
      <c r="R613" t="s">
        <v>207</v>
      </c>
      <c r="S613" t="s">
        <v>207</v>
      </c>
      <c r="T613" t="s">
        <v>207</v>
      </c>
      <c r="U613" t="s">
        <v>207</v>
      </c>
      <c r="V613" t="s">
        <v>207</v>
      </c>
      <c r="W613" t="s">
        <v>207</v>
      </c>
      <c r="X613" s="250" t="s">
        <v>205</v>
      </c>
      <c r="Y613" t="s">
        <v>206</v>
      </c>
      <c r="Z613" t="s">
        <v>207</v>
      </c>
      <c r="AA613" t="s">
        <v>205</v>
      </c>
      <c r="AB613" t="s">
        <v>207</v>
      </c>
      <c r="AC613" t="s">
        <v>207</v>
      </c>
      <c r="AD613" t="s">
        <v>207</v>
      </c>
      <c r="AE613" t="s">
        <v>206</v>
      </c>
      <c r="AF613" t="s">
        <v>207</v>
      </c>
      <c r="AG613" t="s">
        <v>207</v>
      </c>
      <c r="AH613" t="s">
        <v>207</v>
      </c>
      <c r="AI613" t="s">
        <v>205</v>
      </c>
      <c r="AJ613" t="s">
        <v>207</v>
      </c>
      <c r="AK613" t="s">
        <v>207</v>
      </c>
      <c r="AL613" t="s">
        <v>206</v>
      </c>
      <c r="AM613" t="s">
        <v>206</v>
      </c>
      <c r="AN613" t="s">
        <v>205</v>
      </c>
      <c r="AO613" t="s">
        <v>206</v>
      </c>
      <c r="AP613" t="s">
        <v>207</v>
      </c>
      <c r="AQ613"/>
      <c r="AR613">
        <v>0</v>
      </c>
      <c r="AS613">
        <v>3</v>
      </c>
    </row>
    <row r="614" spans="1:45" ht="15" hidden="1" x14ac:dyDescent="0.25">
      <c r="A614" s="258">
        <v>212599</v>
      </c>
      <c r="B614" s="259" t="s">
        <v>456</v>
      </c>
      <c r="C614" s="260" t="s">
        <v>344</v>
      </c>
      <c r="D614" s="260" t="s">
        <v>344</v>
      </c>
      <c r="E614" s="260" t="s">
        <v>344</v>
      </c>
      <c r="F614" s="260" t="s">
        <v>344</v>
      </c>
      <c r="G614" s="260" t="s">
        <v>344</v>
      </c>
      <c r="H614" s="260" t="s">
        <v>344</v>
      </c>
      <c r="I614" s="260" t="s">
        <v>344</v>
      </c>
      <c r="J614" s="260" t="s">
        <v>1808</v>
      </c>
      <c r="K614" s="260" t="s">
        <v>344</v>
      </c>
      <c r="L614" s="260" t="s">
        <v>344</v>
      </c>
      <c r="M614" s="260" t="s">
        <v>344</v>
      </c>
      <c r="N614" s="260" t="s">
        <v>344</v>
      </c>
      <c r="O614" s="260" t="s">
        <v>344</v>
      </c>
      <c r="P614" s="260" t="s">
        <v>344</v>
      </c>
      <c r="Q614" s="260" t="s">
        <v>344</v>
      </c>
      <c r="R614" s="260" t="s">
        <v>344</v>
      </c>
      <c r="S614" s="260" t="s">
        <v>1808</v>
      </c>
      <c r="T614" s="260" t="s">
        <v>344</v>
      </c>
      <c r="U614" s="260" t="s">
        <v>344</v>
      </c>
      <c r="V614" s="260" t="s">
        <v>344</v>
      </c>
      <c r="W614" s="260" t="s">
        <v>205</v>
      </c>
      <c r="X614" s="260" t="s">
        <v>205</v>
      </c>
      <c r="Y614" s="260" t="s">
        <v>344</v>
      </c>
      <c r="Z614" s="260" t="s">
        <v>344</v>
      </c>
      <c r="AA614" s="260" t="s">
        <v>344</v>
      </c>
      <c r="AB614" s="260" t="s">
        <v>205</v>
      </c>
      <c r="AC614" s="260" t="s">
        <v>205</v>
      </c>
      <c r="AD614" s="260" t="s">
        <v>344</v>
      </c>
      <c r="AE614" s="260" t="s">
        <v>344</v>
      </c>
      <c r="AF614" s="260" t="s">
        <v>344</v>
      </c>
      <c r="AG614" s="260" t="s">
        <v>344</v>
      </c>
      <c r="AH614" s="260" t="s">
        <v>344</v>
      </c>
      <c r="AI614" s="260" t="s">
        <v>344</v>
      </c>
      <c r="AJ614" s="260" t="s">
        <v>344</v>
      </c>
      <c r="AK614" s="260" t="s">
        <v>344</v>
      </c>
      <c r="AL614" s="260" t="s">
        <v>344</v>
      </c>
      <c r="AM614" s="260" t="s">
        <v>344</v>
      </c>
      <c r="AN614" s="260" t="s">
        <v>344</v>
      </c>
      <c r="AO614" s="260" t="s">
        <v>344</v>
      </c>
      <c r="AP614" s="260" t="s">
        <v>344</v>
      </c>
      <c r="AQ614" s="260"/>
      <c r="AR614"/>
      <c r="AS614">
        <v>1</v>
      </c>
    </row>
    <row r="615" spans="1:45" ht="15" x14ac:dyDescent="0.25">
      <c r="A615" s="258">
        <v>212600</v>
      </c>
      <c r="B615" s="259" t="s">
        <v>61</v>
      </c>
      <c r="C615" s="260" t="s">
        <v>205</v>
      </c>
      <c r="D615" s="260" t="s">
        <v>205</v>
      </c>
      <c r="E615" s="260" t="s">
        <v>205</v>
      </c>
      <c r="F615" s="260" t="s">
        <v>205</v>
      </c>
      <c r="G615" s="260" t="s">
        <v>205</v>
      </c>
      <c r="H615" s="260" t="s">
        <v>205</v>
      </c>
      <c r="I615" s="260" t="s">
        <v>207</v>
      </c>
      <c r="J615" s="260" t="s">
        <v>205</v>
      </c>
      <c r="K615" s="260" t="s">
        <v>205</v>
      </c>
      <c r="L615" s="260" t="s">
        <v>207</v>
      </c>
      <c r="M615" s="260" t="s">
        <v>207</v>
      </c>
      <c r="N615" s="260" t="s">
        <v>207</v>
      </c>
      <c r="O615" s="260" t="s">
        <v>205</v>
      </c>
      <c r="P615" s="260" t="s">
        <v>205</v>
      </c>
      <c r="Q615" s="260" t="s">
        <v>207</v>
      </c>
      <c r="R615" s="260" t="s">
        <v>207</v>
      </c>
      <c r="S615" s="260" t="s">
        <v>207</v>
      </c>
      <c r="T615" s="260" t="s">
        <v>207</v>
      </c>
      <c r="U615" s="260" t="s">
        <v>207</v>
      </c>
      <c r="V615" s="260" t="s">
        <v>205</v>
      </c>
      <c r="W615" s="260" t="s">
        <v>205</v>
      </c>
      <c r="X615" s="260" t="s">
        <v>205</v>
      </c>
      <c r="Y615" s="260" t="s">
        <v>205</v>
      </c>
      <c r="Z615" s="260" t="s">
        <v>205</v>
      </c>
      <c r="AA615" s="260" t="s">
        <v>205</v>
      </c>
      <c r="AB615" s="260" t="s">
        <v>205</v>
      </c>
      <c r="AC615" s="260" t="s">
        <v>205</v>
      </c>
      <c r="AD615" s="260" t="s">
        <v>205</v>
      </c>
      <c r="AE615" s="260" t="s">
        <v>205</v>
      </c>
      <c r="AF615" s="260" t="s">
        <v>207</v>
      </c>
      <c r="AG615" s="260" t="s">
        <v>207</v>
      </c>
      <c r="AH615" s="260" t="s">
        <v>207</v>
      </c>
      <c r="AI615" s="260" t="s">
        <v>205</v>
      </c>
      <c r="AJ615" s="260" t="s">
        <v>205</v>
      </c>
      <c r="AK615" s="260" t="s">
        <v>205</v>
      </c>
      <c r="AL615" s="260" t="s">
        <v>207</v>
      </c>
      <c r="AM615" s="260" t="s">
        <v>207</v>
      </c>
      <c r="AN615" s="260" t="s">
        <v>207</v>
      </c>
      <c r="AO615" s="260" t="s">
        <v>207</v>
      </c>
      <c r="AP615" s="260" t="s">
        <v>207</v>
      </c>
      <c r="AQ615" s="260"/>
      <c r="AR615"/>
      <c r="AS615">
        <v>4</v>
      </c>
    </row>
    <row r="616" spans="1:45" ht="18.75" x14ac:dyDescent="0.45">
      <c r="A616" s="248">
        <v>212608</v>
      </c>
      <c r="B616" s="249" t="s">
        <v>61</v>
      </c>
      <c r="C616" t="s">
        <v>207</v>
      </c>
      <c r="D616" t="s">
        <v>207</v>
      </c>
      <c r="E616" t="s">
        <v>207</v>
      </c>
      <c r="F616" t="s">
        <v>207</v>
      </c>
      <c r="G616" t="s">
        <v>207</v>
      </c>
      <c r="H616" t="s">
        <v>207</v>
      </c>
      <c r="I616" t="s">
        <v>207</v>
      </c>
      <c r="J616" t="s">
        <v>207</v>
      </c>
      <c r="K616" t="s">
        <v>207</v>
      </c>
      <c r="L616" t="s">
        <v>207</v>
      </c>
      <c r="M616" s="250" t="s">
        <v>206</v>
      </c>
      <c r="N616" t="s">
        <v>207</v>
      </c>
      <c r="O616" t="s">
        <v>205</v>
      </c>
      <c r="P616" t="s">
        <v>207</v>
      </c>
      <c r="Q616" t="s">
        <v>207</v>
      </c>
      <c r="R616" t="s">
        <v>207</v>
      </c>
      <c r="S616" t="s">
        <v>207</v>
      </c>
      <c r="T616" t="s">
        <v>207</v>
      </c>
      <c r="U616" t="s">
        <v>207</v>
      </c>
      <c r="V616" t="s">
        <v>207</v>
      </c>
      <c r="W616" t="s">
        <v>205</v>
      </c>
      <c r="X616" s="250" t="s">
        <v>207</v>
      </c>
      <c r="Y616" t="s">
        <v>207</v>
      </c>
      <c r="Z616" t="s">
        <v>207</v>
      </c>
      <c r="AA616" t="s">
        <v>205</v>
      </c>
      <c r="AB616" t="s">
        <v>207</v>
      </c>
      <c r="AC616" t="s">
        <v>207</v>
      </c>
      <c r="AD616" t="s">
        <v>207</v>
      </c>
      <c r="AE616" t="s">
        <v>205</v>
      </c>
      <c r="AF616" t="s">
        <v>207</v>
      </c>
      <c r="AG616" t="s">
        <v>207</v>
      </c>
      <c r="AH616" t="s">
        <v>205</v>
      </c>
      <c r="AI616" t="s">
        <v>207</v>
      </c>
      <c r="AJ616" t="s">
        <v>207</v>
      </c>
      <c r="AK616" t="s">
        <v>205</v>
      </c>
      <c r="AL616" t="s">
        <v>205</v>
      </c>
      <c r="AM616" t="s">
        <v>206</v>
      </c>
      <c r="AN616" t="s">
        <v>207</v>
      </c>
      <c r="AO616" t="s">
        <v>207</v>
      </c>
      <c r="AP616" t="s">
        <v>207</v>
      </c>
      <c r="AQ616"/>
      <c r="AR616">
        <v>0</v>
      </c>
      <c r="AS616">
        <v>2</v>
      </c>
    </row>
    <row r="617" spans="1:45" ht="15" hidden="1" x14ac:dyDescent="0.25">
      <c r="A617" s="258">
        <v>212612</v>
      </c>
      <c r="B617" s="259" t="s">
        <v>458</v>
      </c>
      <c r="C617" s="260" t="s">
        <v>205</v>
      </c>
      <c r="D617" s="260" t="s">
        <v>206</v>
      </c>
      <c r="E617" s="260" t="s">
        <v>205</v>
      </c>
      <c r="F617" s="260" t="s">
        <v>205</v>
      </c>
      <c r="G617" s="260" t="s">
        <v>207</v>
      </c>
      <c r="H617" s="260" t="s">
        <v>207</v>
      </c>
      <c r="I617" s="260" t="s">
        <v>207</v>
      </c>
      <c r="J617" s="260" t="s">
        <v>205</v>
      </c>
      <c r="K617" s="260" t="s">
        <v>205</v>
      </c>
      <c r="L617" s="260" t="s">
        <v>207</v>
      </c>
      <c r="M617" s="260" t="s">
        <v>206</v>
      </c>
      <c r="N617" s="260" t="s">
        <v>206</v>
      </c>
      <c r="O617" s="260" t="s">
        <v>207</v>
      </c>
      <c r="P617" s="260" t="s">
        <v>206</v>
      </c>
      <c r="Q617" s="260" t="s">
        <v>207</v>
      </c>
      <c r="R617" s="260" t="s">
        <v>207</v>
      </c>
      <c r="S617" s="260" t="s">
        <v>206</v>
      </c>
      <c r="T617" s="260" t="s">
        <v>207</v>
      </c>
      <c r="U617" s="260" t="s">
        <v>206</v>
      </c>
      <c r="V617" s="260" t="s">
        <v>206</v>
      </c>
      <c r="W617" s="260" t="s">
        <v>344</v>
      </c>
      <c r="X617" s="260" t="s">
        <v>344</v>
      </c>
      <c r="Y617" s="260" t="s">
        <v>344</v>
      </c>
      <c r="Z617" s="260" t="s">
        <v>344</v>
      </c>
      <c r="AA617" s="260" t="s">
        <v>344</v>
      </c>
      <c r="AB617" s="260" t="s">
        <v>344</v>
      </c>
      <c r="AC617" s="260" t="s">
        <v>344</v>
      </c>
      <c r="AD617" s="260" t="s">
        <v>344</v>
      </c>
      <c r="AE617" s="260" t="s">
        <v>344</v>
      </c>
      <c r="AF617" s="260" t="s">
        <v>344</v>
      </c>
      <c r="AG617" s="260" t="s">
        <v>344</v>
      </c>
      <c r="AH617" s="260" t="s">
        <v>344</v>
      </c>
      <c r="AI617" s="260" t="s">
        <v>344</v>
      </c>
      <c r="AJ617" s="260" t="s">
        <v>344</v>
      </c>
      <c r="AK617" s="260" t="s">
        <v>344</v>
      </c>
      <c r="AL617" s="260" t="s">
        <v>344</v>
      </c>
      <c r="AM617" s="260" t="s">
        <v>344</v>
      </c>
      <c r="AN617" s="260" t="s">
        <v>344</v>
      </c>
      <c r="AO617" s="260" t="s">
        <v>344</v>
      </c>
      <c r="AP617" s="260" t="s">
        <v>344</v>
      </c>
      <c r="AQ617" s="260"/>
      <c r="AR617"/>
      <c r="AS617">
        <v>2</v>
      </c>
    </row>
    <row r="618" spans="1:45" ht="15" hidden="1" x14ac:dyDescent="0.25">
      <c r="A618" s="258">
        <v>212622</v>
      </c>
      <c r="B618" s="259" t="s">
        <v>458</v>
      </c>
      <c r="C618" s="260" t="s">
        <v>205</v>
      </c>
      <c r="D618" s="260" t="s">
        <v>207</v>
      </c>
      <c r="E618" s="260" t="s">
        <v>205</v>
      </c>
      <c r="F618" s="260" t="s">
        <v>205</v>
      </c>
      <c r="G618" s="260" t="s">
        <v>205</v>
      </c>
      <c r="H618" s="260" t="s">
        <v>207</v>
      </c>
      <c r="I618" s="260" t="s">
        <v>207</v>
      </c>
      <c r="J618" s="260" t="s">
        <v>207</v>
      </c>
      <c r="K618" s="260" t="s">
        <v>207</v>
      </c>
      <c r="L618" s="260" t="s">
        <v>207</v>
      </c>
      <c r="M618" s="260" t="s">
        <v>206</v>
      </c>
      <c r="N618" s="260" t="s">
        <v>206</v>
      </c>
      <c r="O618" s="260" t="s">
        <v>207</v>
      </c>
      <c r="P618" s="260" t="s">
        <v>206</v>
      </c>
      <c r="Q618" s="260" t="s">
        <v>206</v>
      </c>
      <c r="R618" s="260" t="s">
        <v>206</v>
      </c>
      <c r="S618" s="260" t="s">
        <v>206</v>
      </c>
      <c r="T618" s="260" t="s">
        <v>207</v>
      </c>
      <c r="U618" s="260" t="s">
        <v>207</v>
      </c>
      <c r="V618" s="260" t="s">
        <v>206</v>
      </c>
      <c r="W618" s="260" t="s">
        <v>344</v>
      </c>
      <c r="X618" s="260" t="s">
        <v>344</v>
      </c>
      <c r="Y618" s="260" t="s">
        <v>344</v>
      </c>
      <c r="Z618" s="260" t="s">
        <v>344</v>
      </c>
      <c r="AA618" s="260" t="s">
        <v>344</v>
      </c>
      <c r="AB618" s="260" t="s">
        <v>344</v>
      </c>
      <c r="AC618" s="260" t="s">
        <v>344</v>
      </c>
      <c r="AD618" s="260" t="s">
        <v>344</v>
      </c>
      <c r="AE618" s="260" t="s">
        <v>344</v>
      </c>
      <c r="AF618" s="260" t="s">
        <v>344</v>
      </c>
      <c r="AG618" s="260" t="s">
        <v>344</v>
      </c>
      <c r="AH618" s="260" t="s">
        <v>344</v>
      </c>
      <c r="AI618" s="260" t="s">
        <v>344</v>
      </c>
      <c r="AJ618" s="260" t="s">
        <v>344</v>
      </c>
      <c r="AK618" s="260" t="s">
        <v>344</v>
      </c>
      <c r="AL618" s="260" t="s">
        <v>344</v>
      </c>
      <c r="AM618" s="260" t="s">
        <v>344</v>
      </c>
      <c r="AN618" s="260" t="s">
        <v>344</v>
      </c>
      <c r="AO618" s="260" t="s">
        <v>344</v>
      </c>
      <c r="AP618" s="260" t="s">
        <v>344</v>
      </c>
      <c r="AQ618" s="260"/>
      <c r="AR618"/>
      <c r="AS618">
        <v>3</v>
      </c>
    </row>
    <row r="619" spans="1:45" ht="18.75" x14ac:dyDescent="0.45">
      <c r="A619" s="248">
        <v>212625</v>
      </c>
      <c r="B619" s="249" t="s">
        <v>61</v>
      </c>
      <c r="C619" t="s">
        <v>205</v>
      </c>
      <c r="D619" t="s">
        <v>207</v>
      </c>
      <c r="E619" t="s">
        <v>205</v>
      </c>
      <c r="F619" t="s">
        <v>205</v>
      </c>
      <c r="G619" t="s">
        <v>205</v>
      </c>
      <c r="H619" t="s">
        <v>205</v>
      </c>
      <c r="I619" t="s">
        <v>207</v>
      </c>
      <c r="J619" t="s">
        <v>205</v>
      </c>
      <c r="K619" t="s">
        <v>207</v>
      </c>
      <c r="L619" t="s">
        <v>207</v>
      </c>
      <c r="M619" s="250" t="s">
        <v>205</v>
      </c>
      <c r="N619" t="s">
        <v>207</v>
      </c>
      <c r="O619" t="s">
        <v>207</v>
      </c>
      <c r="P619" t="s">
        <v>205</v>
      </c>
      <c r="Q619" t="s">
        <v>207</v>
      </c>
      <c r="R619" t="s">
        <v>205</v>
      </c>
      <c r="S619" t="s">
        <v>207</v>
      </c>
      <c r="T619" t="s">
        <v>207</v>
      </c>
      <c r="U619" t="s">
        <v>207</v>
      </c>
      <c r="V619" t="s">
        <v>205</v>
      </c>
      <c r="W619" t="s">
        <v>207</v>
      </c>
      <c r="X619" s="250" t="s">
        <v>207</v>
      </c>
      <c r="Y619" t="s">
        <v>207</v>
      </c>
      <c r="Z619" t="s">
        <v>207</v>
      </c>
      <c r="AA619" t="s">
        <v>205</v>
      </c>
      <c r="AB619" t="s">
        <v>205</v>
      </c>
      <c r="AC619" t="s">
        <v>207</v>
      </c>
      <c r="AD619" t="s">
        <v>205</v>
      </c>
      <c r="AE619" t="s">
        <v>205</v>
      </c>
      <c r="AF619" t="s">
        <v>207</v>
      </c>
      <c r="AG619" t="s">
        <v>205</v>
      </c>
      <c r="AH619" t="s">
        <v>207</v>
      </c>
      <c r="AI619" t="s">
        <v>206</v>
      </c>
      <c r="AJ619" t="s">
        <v>205</v>
      </c>
      <c r="AK619" t="s">
        <v>207</v>
      </c>
      <c r="AL619" t="s">
        <v>207</v>
      </c>
      <c r="AM619" t="s">
        <v>206</v>
      </c>
      <c r="AN619" t="s">
        <v>206</v>
      </c>
      <c r="AO619" t="s">
        <v>207</v>
      </c>
      <c r="AP619" t="s">
        <v>205</v>
      </c>
      <c r="AQ619"/>
      <c r="AR619">
        <v>0</v>
      </c>
      <c r="AS619">
        <v>3</v>
      </c>
    </row>
    <row r="620" spans="1:45" ht="18.75" hidden="1" x14ac:dyDescent="0.45">
      <c r="A620" s="252">
        <v>212626</v>
      </c>
      <c r="B620" s="249" t="s">
        <v>456</v>
      </c>
      <c r="C620" t="s">
        <v>205</v>
      </c>
      <c r="D620" t="s">
        <v>207</v>
      </c>
      <c r="E620" t="s">
        <v>205</v>
      </c>
      <c r="F620" t="s">
        <v>205</v>
      </c>
      <c r="G620" t="s">
        <v>205</v>
      </c>
      <c r="H620" t="s">
        <v>205</v>
      </c>
      <c r="I620" t="s">
        <v>207</v>
      </c>
      <c r="J620" t="s">
        <v>205</v>
      </c>
      <c r="K620" t="s">
        <v>205</v>
      </c>
      <c r="L620" t="s">
        <v>205</v>
      </c>
      <c r="M620" s="250" t="s">
        <v>207</v>
      </c>
      <c r="N620" t="s">
        <v>207</v>
      </c>
      <c r="O620" t="s">
        <v>207</v>
      </c>
      <c r="P620" t="s">
        <v>207</v>
      </c>
      <c r="Q620" t="s">
        <v>205</v>
      </c>
      <c r="R620" t="s">
        <v>205</v>
      </c>
      <c r="S620" t="s">
        <v>207</v>
      </c>
      <c r="T620" t="s">
        <v>207</v>
      </c>
      <c r="U620" t="s">
        <v>207</v>
      </c>
      <c r="V620" t="s">
        <v>205</v>
      </c>
      <c r="W620" t="s">
        <v>205</v>
      </c>
      <c r="X620" s="250" t="s">
        <v>207</v>
      </c>
      <c r="Y620" t="s">
        <v>207</v>
      </c>
      <c r="Z620" t="s">
        <v>207</v>
      </c>
      <c r="AA620" t="s">
        <v>205</v>
      </c>
      <c r="AB620" t="s">
        <v>205</v>
      </c>
      <c r="AC620" t="s">
        <v>207</v>
      </c>
      <c r="AD620" t="s">
        <v>207</v>
      </c>
      <c r="AE620" t="s">
        <v>205</v>
      </c>
      <c r="AF620" t="s">
        <v>206</v>
      </c>
      <c r="AG620" t="s">
        <v>344</v>
      </c>
      <c r="AH620" t="s">
        <v>344</v>
      </c>
      <c r="AI620" t="s">
        <v>344</v>
      </c>
      <c r="AJ620" t="s">
        <v>344</v>
      </c>
      <c r="AK620" t="s">
        <v>344</v>
      </c>
      <c r="AL620" t="s">
        <v>344</v>
      </c>
      <c r="AM620" t="s">
        <v>344</v>
      </c>
      <c r="AN620" t="s">
        <v>344</v>
      </c>
      <c r="AO620" t="s">
        <v>344</v>
      </c>
      <c r="AP620" t="s">
        <v>344</v>
      </c>
      <c r="AQ620"/>
      <c r="AR620">
        <v>0</v>
      </c>
      <c r="AS620">
        <v>3</v>
      </c>
    </row>
    <row r="621" spans="1:45" ht="18.75" x14ac:dyDescent="0.45">
      <c r="A621" s="252">
        <v>212629</v>
      </c>
      <c r="B621" s="249" t="s">
        <v>61</v>
      </c>
      <c r="C621" t="s">
        <v>207</v>
      </c>
      <c r="D621" t="s">
        <v>207</v>
      </c>
      <c r="E621" t="s">
        <v>207</v>
      </c>
      <c r="F621" t="s">
        <v>205</v>
      </c>
      <c r="G621" t="s">
        <v>207</v>
      </c>
      <c r="H621" t="s">
        <v>205</v>
      </c>
      <c r="I621" t="s">
        <v>207</v>
      </c>
      <c r="J621" t="s">
        <v>205</v>
      </c>
      <c r="K621" t="s">
        <v>205</v>
      </c>
      <c r="L621" t="s">
        <v>205</v>
      </c>
      <c r="M621" s="250" t="s">
        <v>205</v>
      </c>
      <c r="N621" t="s">
        <v>207</v>
      </c>
      <c r="O621" t="s">
        <v>205</v>
      </c>
      <c r="P621" t="s">
        <v>207</v>
      </c>
      <c r="Q621" t="s">
        <v>207</v>
      </c>
      <c r="R621" t="s">
        <v>207</v>
      </c>
      <c r="S621" t="s">
        <v>207</v>
      </c>
      <c r="T621" t="s">
        <v>207</v>
      </c>
      <c r="U621" t="s">
        <v>207</v>
      </c>
      <c r="V621" t="s">
        <v>205</v>
      </c>
      <c r="W621" t="s">
        <v>205</v>
      </c>
      <c r="X621" s="250" t="s">
        <v>207</v>
      </c>
      <c r="Y621" t="s">
        <v>205</v>
      </c>
      <c r="Z621" t="s">
        <v>205</v>
      </c>
      <c r="AA621" t="s">
        <v>205</v>
      </c>
      <c r="AB621" t="s">
        <v>205</v>
      </c>
      <c r="AC621" t="s">
        <v>207</v>
      </c>
      <c r="AD621" t="s">
        <v>207</v>
      </c>
      <c r="AE621" t="s">
        <v>205</v>
      </c>
      <c r="AF621" t="s">
        <v>207</v>
      </c>
      <c r="AG621" t="s">
        <v>205</v>
      </c>
      <c r="AH621" t="s">
        <v>207</v>
      </c>
      <c r="AI621" t="s">
        <v>205</v>
      </c>
      <c r="AJ621" t="s">
        <v>205</v>
      </c>
      <c r="AK621" t="s">
        <v>205</v>
      </c>
      <c r="AL621" t="s">
        <v>207</v>
      </c>
      <c r="AM621" t="s">
        <v>205</v>
      </c>
      <c r="AN621" t="s">
        <v>207</v>
      </c>
      <c r="AO621" t="s">
        <v>205</v>
      </c>
      <c r="AP621" t="s">
        <v>207</v>
      </c>
      <c r="AQ621"/>
      <c r="AR621">
        <v>0</v>
      </c>
      <c r="AS621">
        <v>3</v>
      </c>
    </row>
    <row r="622" spans="1:45" ht="18.75" x14ac:dyDescent="0.45">
      <c r="A622" s="248">
        <v>212630</v>
      </c>
      <c r="B622" s="249" t="s">
        <v>61</v>
      </c>
      <c r="C622" t="s">
        <v>205</v>
      </c>
      <c r="D622" t="s">
        <v>207</v>
      </c>
      <c r="E622" t="s">
        <v>207</v>
      </c>
      <c r="F622" t="s">
        <v>205</v>
      </c>
      <c r="G622" t="s">
        <v>205</v>
      </c>
      <c r="H622" t="s">
        <v>205</v>
      </c>
      <c r="I622" t="s">
        <v>207</v>
      </c>
      <c r="J622" t="s">
        <v>205</v>
      </c>
      <c r="K622" t="s">
        <v>207</v>
      </c>
      <c r="L622" t="s">
        <v>207</v>
      </c>
      <c r="M622" s="250" t="s">
        <v>205</v>
      </c>
      <c r="N622" t="s">
        <v>207</v>
      </c>
      <c r="O622" t="s">
        <v>205</v>
      </c>
      <c r="P622" t="s">
        <v>207</v>
      </c>
      <c r="Q622" t="s">
        <v>205</v>
      </c>
      <c r="R622" t="s">
        <v>207</v>
      </c>
      <c r="S622" t="s">
        <v>207</v>
      </c>
      <c r="T622" t="s">
        <v>207</v>
      </c>
      <c r="U622" t="s">
        <v>207</v>
      </c>
      <c r="V622" t="s">
        <v>205</v>
      </c>
      <c r="W622" t="s">
        <v>207</v>
      </c>
      <c r="X622" s="250" t="s">
        <v>207</v>
      </c>
      <c r="Y622" t="s">
        <v>205</v>
      </c>
      <c r="Z622" t="s">
        <v>205</v>
      </c>
      <c r="AA622" t="s">
        <v>205</v>
      </c>
      <c r="AB622" t="s">
        <v>205</v>
      </c>
      <c r="AC622" t="s">
        <v>205</v>
      </c>
      <c r="AD622" t="s">
        <v>205</v>
      </c>
      <c r="AE622" t="s">
        <v>205</v>
      </c>
      <c r="AF622" t="s">
        <v>205</v>
      </c>
      <c r="AG622" t="s">
        <v>207</v>
      </c>
      <c r="AH622" t="s">
        <v>207</v>
      </c>
      <c r="AI622" t="s">
        <v>207</v>
      </c>
      <c r="AJ622" t="s">
        <v>207</v>
      </c>
      <c r="AK622" t="s">
        <v>207</v>
      </c>
      <c r="AL622" t="s">
        <v>206</v>
      </c>
      <c r="AM622" t="s">
        <v>206</v>
      </c>
      <c r="AN622" t="s">
        <v>206</v>
      </c>
      <c r="AO622" t="s">
        <v>206</v>
      </c>
      <c r="AP622" t="s">
        <v>206</v>
      </c>
      <c r="AQ622"/>
      <c r="AR622">
        <v>0</v>
      </c>
      <c r="AS622">
        <v>5</v>
      </c>
    </row>
    <row r="623" spans="1:45" ht="33" x14ac:dyDescent="0.45">
      <c r="A623" s="248">
        <v>212631</v>
      </c>
      <c r="B623" s="249" t="s">
        <v>67</v>
      </c>
      <c r="C623" t="s">
        <v>849</v>
      </c>
      <c r="D623" t="s">
        <v>849</v>
      </c>
      <c r="E623" t="s">
        <v>849</v>
      </c>
      <c r="F623" t="s">
        <v>849</v>
      </c>
      <c r="G623" t="s">
        <v>849</v>
      </c>
      <c r="H623" t="s">
        <v>849</v>
      </c>
      <c r="I623" t="s">
        <v>849</v>
      </c>
      <c r="J623" t="s">
        <v>849</v>
      </c>
      <c r="K623" t="s">
        <v>849</v>
      </c>
      <c r="L623" t="s">
        <v>849</v>
      </c>
      <c r="M623" s="250" t="s">
        <v>849</v>
      </c>
      <c r="N623" t="s">
        <v>849</v>
      </c>
      <c r="O623" t="s">
        <v>849</v>
      </c>
      <c r="P623" t="s">
        <v>849</v>
      </c>
      <c r="Q623" t="s">
        <v>849</v>
      </c>
      <c r="R623" t="s">
        <v>849</v>
      </c>
      <c r="S623" t="s">
        <v>849</v>
      </c>
      <c r="T623" t="s">
        <v>849</v>
      </c>
      <c r="U623" t="s">
        <v>849</v>
      </c>
      <c r="V623" t="s">
        <v>849</v>
      </c>
      <c r="W623" t="s">
        <v>849</v>
      </c>
      <c r="X623" s="250" t="s">
        <v>849</v>
      </c>
      <c r="Y623" t="s">
        <v>849</v>
      </c>
      <c r="Z623" t="s">
        <v>849</v>
      </c>
      <c r="AA623" t="s">
        <v>849</v>
      </c>
      <c r="AB623" t="s">
        <v>849</v>
      </c>
      <c r="AC623" t="s">
        <v>849</v>
      </c>
      <c r="AD623" t="s">
        <v>849</v>
      </c>
      <c r="AE623" t="s">
        <v>849</v>
      </c>
      <c r="AF623" t="s">
        <v>849</v>
      </c>
      <c r="AG623" t="s">
        <v>849</v>
      </c>
      <c r="AH623" t="s">
        <v>849</v>
      </c>
      <c r="AI623" t="s">
        <v>849</v>
      </c>
      <c r="AJ623" t="s">
        <v>849</v>
      </c>
      <c r="AK623" t="s">
        <v>849</v>
      </c>
      <c r="AL623" t="s">
        <v>344</v>
      </c>
      <c r="AM623" t="s">
        <v>344</v>
      </c>
      <c r="AN623" t="s">
        <v>344</v>
      </c>
      <c r="AO623" t="s">
        <v>344</v>
      </c>
      <c r="AP623" t="s">
        <v>344</v>
      </c>
      <c r="AQ623"/>
      <c r="AR623">
        <v>0</v>
      </c>
      <c r="AS623" t="s">
        <v>2187</v>
      </c>
    </row>
    <row r="624" spans="1:45" ht="15" hidden="1" x14ac:dyDescent="0.25">
      <c r="A624" s="258">
        <v>212633</v>
      </c>
      <c r="B624" s="259" t="s">
        <v>456</v>
      </c>
      <c r="C624" s="260" t="s">
        <v>205</v>
      </c>
      <c r="D624" s="260" t="s">
        <v>207</v>
      </c>
      <c r="E624" s="260" t="s">
        <v>205</v>
      </c>
      <c r="F624" s="260" t="s">
        <v>205</v>
      </c>
      <c r="G624" s="260" t="s">
        <v>205</v>
      </c>
      <c r="H624" s="260" t="s">
        <v>207</v>
      </c>
      <c r="I624" s="260" t="s">
        <v>207</v>
      </c>
      <c r="J624" s="260" t="s">
        <v>207</v>
      </c>
      <c r="K624" s="260" t="s">
        <v>207</v>
      </c>
      <c r="L624" s="260" t="s">
        <v>205</v>
      </c>
      <c r="M624" s="260" t="s">
        <v>205</v>
      </c>
      <c r="N624" s="260" t="s">
        <v>205</v>
      </c>
      <c r="O624" s="260" t="s">
        <v>205</v>
      </c>
      <c r="P624" s="260" t="s">
        <v>207</v>
      </c>
      <c r="Q624" s="260" t="s">
        <v>205</v>
      </c>
      <c r="R624" s="260" t="s">
        <v>205</v>
      </c>
      <c r="S624" s="260" t="s">
        <v>205</v>
      </c>
      <c r="T624" s="260" t="s">
        <v>205</v>
      </c>
      <c r="U624" s="260" t="s">
        <v>205</v>
      </c>
      <c r="V624" s="260" t="s">
        <v>205</v>
      </c>
      <c r="W624" s="260" t="s">
        <v>205</v>
      </c>
      <c r="X624" s="260" t="s">
        <v>205</v>
      </c>
      <c r="Y624" s="260" t="s">
        <v>206</v>
      </c>
      <c r="Z624" s="260" t="s">
        <v>207</v>
      </c>
      <c r="AA624" s="260" t="s">
        <v>205</v>
      </c>
      <c r="AB624" s="260" t="s">
        <v>207</v>
      </c>
      <c r="AC624" s="260" t="s">
        <v>207</v>
      </c>
      <c r="AD624" s="260" t="s">
        <v>207</v>
      </c>
      <c r="AE624" s="260" t="s">
        <v>207</v>
      </c>
      <c r="AF624" s="260" t="s">
        <v>207</v>
      </c>
      <c r="AG624" s="260" t="s">
        <v>344</v>
      </c>
      <c r="AH624" s="260" t="s">
        <v>344</v>
      </c>
      <c r="AI624" s="260" t="s">
        <v>344</v>
      </c>
      <c r="AJ624" s="260" t="s">
        <v>344</v>
      </c>
      <c r="AK624" s="260" t="s">
        <v>344</v>
      </c>
      <c r="AL624" s="260" t="s">
        <v>344</v>
      </c>
      <c r="AM624" s="260" t="s">
        <v>344</v>
      </c>
      <c r="AN624" s="260" t="s">
        <v>344</v>
      </c>
      <c r="AO624" s="260" t="s">
        <v>344</v>
      </c>
      <c r="AP624" s="260" t="s">
        <v>344</v>
      </c>
      <c r="AQ624" s="260"/>
      <c r="AR624"/>
      <c r="AS624">
        <v>2</v>
      </c>
    </row>
    <row r="625" spans="1:45" ht="18.75" x14ac:dyDescent="0.45">
      <c r="A625" s="248">
        <v>212636</v>
      </c>
      <c r="B625" s="249" t="s">
        <v>61</v>
      </c>
      <c r="C625" t="s">
        <v>205</v>
      </c>
      <c r="D625" t="s">
        <v>205</v>
      </c>
      <c r="E625" t="s">
        <v>205</v>
      </c>
      <c r="F625" t="s">
        <v>205</v>
      </c>
      <c r="G625" t="s">
        <v>205</v>
      </c>
      <c r="H625" t="s">
        <v>205</v>
      </c>
      <c r="I625" t="s">
        <v>205</v>
      </c>
      <c r="J625" t="s">
        <v>205</v>
      </c>
      <c r="K625" t="s">
        <v>207</v>
      </c>
      <c r="L625" t="s">
        <v>205</v>
      </c>
      <c r="M625" s="250" t="s">
        <v>207</v>
      </c>
      <c r="N625" t="s">
        <v>207</v>
      </c>
      <c r="O625" t="s">
        <v>207</v>
      </c>
      <c r="P625" t="s">
        <v>205</v>
      </c>
      <c r="Q625" t="s">
        <v>205</v>
      </c>
      <c r="R625" t="s">
        <v>206</v>
      </c>
      <c r="S625" t="s">
        <v>205</v>
      </c>
      <c r="T625" t="s">
        <v>207</v>
      </c>
      <c r="U625" t="s">
        <v>207</v>
      </c>
      <c r="V625" t="s">
        <v>205</v>
      </c>
      <c r="W625" t="s">
        <v>207</v>
      </c>
      <c r="X625" s="250" t="s">
        <v>205</v>
      </c>
      <c r="Y625" t="s">
        <v>205</v>
      </c>
      <c r="Z625" t="s">
        <v>205</v>
      </c>
      <c r="AA625" t="s">
        <v>207</v>
      </c>
      <c r="AB625" t="s">
        <v>207</v>
      </c>
      <c r="AC625" t="s">
        <v>205</v>
      </c>
      <c r="AD625" t="s">
        <v>207</v>
      </c>
      <c r="AE625" t="s">
        <v>205</v>
      </c>
      <c r="AF625" t="s">
        <v>207</v>
      </c>
      <c r="AG625" t="s">
        <v>206</v>
      </c>
      <c r="AH625" t="s">
        <v>207</v>
      </c>
      <c r="AI625" t="s">
        <v>207</v>
      </c>
      <c r="AJ625" t="s">
        <v>207</v>
      </c>
      <c r="AK625" t="s">
        <v>207</v>
      </c>
      <c r="AL625" t="s">
        <v>206</v>
      </c>
      <c r="AM625" t="s">
        <v>206</v>
      </c>
      <c r="AN625" t="s">
        <v>206</v>
      </c>
      <c r="AO625" t="s">
        <v>206</v>
      </c>
      <c r="AP625" t="s">
        <v>206</v>
      </c>
      <c r="AQ625"/>
      <c r="AR625">
        <v>0</v>
      </c>
      <c r="AS625">
        <v>5</v>
      </c>
    </row>
    <row r="626" spans="1:45" ht="15" hidden="1" x14ac:dyDescent="0.25">
      <c r="A626" s="258">
        <v>212640</v>
      </c>
      <c r="B626" s="259" t="s">
        <v>456</v>
      </c>
      <c r="C626" s="260" t="s">
        <v>207</v>
      </c>
      <c r="D626" s="260" t="s">
        <v>207</v>
      </c>
      <c r="E626" s="260" t="s">
        <v>207</v>
      </c>
      <c r="F626" s="260" t="s">
        <v>205</v>
      </c>
      <c r="G626" s="260" t="s">
        <v>205</v>
      </c>
      <c r="H626" s="260" t="s">
        <v>207</v>
      </c>
      <c r="I626" s="260" t="s">
        <v>205</v>
      </c>
      <c r="J626" s="260" t="s">
        <v>205</v>
      </c>
      <c r="K626" s="260" t="s">
        <v>207</v>
      </c>
      <c r="L626" s="260" t="s">
        <v>205</v>
      </c>
      <c r="M626" s="260" t="s">
        <v>205</v>
      </c>
      <c r="N626" s="260" t="s">
        <v>207</v>
      </c>
      <c r="O626" s="260" t="s">
        <v>207</v>
      </c>
      <c r="P626" s="260" t="s">
        <v>205</v>
      </c>
      <c r="Q626" s="260" t="s">
        <v>205</v>
      </c>
      <c r="R626" s="260" t="s">
        <v>205</v>
      </c>
      <c r="S626" s="260" t="s">
        <v>207</v>
      </c>
      <c r="T626" s="260" t="s">
        <v>207</v>
      </c>
      <c r="U626" s="260" t="s">
        <v>207</v>
      </c>
      <c r="V626" s="260" t="s">
        <v>205</v>
      </c>
      <c r="W626" s="260" t="s">
        <v>207</v>
      </c>
      <c r="X626" s="260" t="s">
        <v>205</v>
      </c>
      <c r="Y626" s="260" t="s">
        <v>205</v>
      </c>
      <c r="Z626" s="260" t="s">
        <v>205</v>
      </c>
      <c r="AA626" s="260" t="s">
        <v>205</v>
      </c>
      <c r="AB626" s="260" t="s">
        <v>205</v>
      </c>
      <c r="AC626" s="260" t="s">
        <v>205</v>
      </c>
      <c r="AD626" s="260" t="s">
        <v>205</v>
      </c>
      <c r="AE626" s="260" t="s">
        <v>205</v>
      </c>
      <c r="AF626" s="260" t="s">
        <v>205</v>
      </c>
      <c r="AG626" s="260" t="s">
        <v>344</v>
      </c>
      <c r="AH626" s="260" t="s">
        <v>344</v>
      </c>
      <c r="AI626" s="260" t="s">
        <v>344</v>
      </c>
      <c r="AJ626" s="260" t="s">
        <v>344</v>
      </c>
      <c r="AK626" s="260" t="s">
        <v>344</v>
      </c>
      <c r="AL626" s="260" t="s">
        <v>344</v>
      </c>
      <c r="AM626" s="260" t="s">
        <v>344</v>
      </c>
      <c r="AN626" s="260" t="s">
        <v>344</v>
      </c>
      <c r="AO626" s="260" t="s">
        <v>344</v>
      </c>
      <c r="AP626" s="260" t="s">
        <v>344</v>
      </c>
      <c r="AQ626" s="260"/>
      <c r="AR626"/>
      <c r="AS626">
        <v>1</v>
      </c>
    </row>
    <row r="627" spans="1:45" ht="18.75" hidden="1" x14ac:dyDescent="0.45">
      <c r="A627" s="252">
        <v>212643</v>
      </c>
      <c r="B627" s="249" t="s">
        <v>456</v>
      </c>
      <c r="C627" t="s">
        <v>849</v>
      </c>
      <c r="D627" t="s">
        <v>849</v>
      </c>
      <c r="E627" t="s">
        <v>849</v>
      </c>
      <c r="F627" t="s">
        <v>849</v>
      </c>
      <c r="G627" t="s">
        <v>849</v>
      </c>
      <c r="H627" t="s">
        <v>849</v>
      </c>
      <c r="I627" t="s">
        <v>849</v>
      </c>
      <c r="J627" t="s">
        <v>849</v>
      </c>
      <c r="K627" t="s">
        <v>849</v>
      </c>
      <c r="L627" t="s">
        <v>849</v>
      </c>
      <c r="M627" s="250" t="s">
        <v>849</v>
      </c>
      <c r="N627" t="s">
        <v>849</v>
      </c>
      <c r="O627" t="s">
        <v>849</v>
      </c>
      <c r="P627" t="s">
        <v>849</v>
      </c>
      <c r="Q627" t="s">
        <v>849</v>
      </c>
      <c r="R627" t="s">
        <v>849</v>
      </c>
      <c r="S627" t="s">
        <v>849</v>
      </c>
      <c r="T627" t="s">
        <v>849</v>
      </c>
      <c r="U627" t="s">
        <v>849</v>
      </c>
      <c r="V627" t="s">
        <v>849</v>
      </c>
      <c r="W627" t="s">
        <v>849</v>
      </c>
      <c r="X627" s="250" t="s">
        <v>849</v>
      </c>
      <c r="Y627" t="s">
        <v>849</v>
      </c>
      <c r="Z627" t="s">
        <v>849</v>
      </c>
      <c r="AA627" t="s">
        <v>849</v>
      </c>
      <c r="AB627" t="s">
        <v>849</v>
      </c>
      <c r="AC627" t="s">
        <v>849</v>
      </c>
      <c r="AD627" t="s">
        <v>849</v>
      </c>
      <c r="AE627" t="s">
        <v>849</v>
      </c>
      <c r="AF627" t="s">
        <v>849</v>
      </c>
      <c r="AG627" t="s">
        <v>344</v>
      </c>
      <c r="AH627" t="s">
        <v>344</v>
      </c>
      <c r="AI627" t="s">
        <v>344</v>
      </c>
      <c r="AJ627" t="s">
        <v>344</v>
      </c>
      <c r="AK627" t="s">
        <v>344</v>
      </c>
      <c r="AL627" t="s">
        <v>344</v>
      </c>
      <c r="AM627" t="s">
        <v>344</v>
      </c>
      <c r="AN627" t="s">
        <v>344</v>
      </c>
      <c r="AO627" t="s">
        <v>344</v>
      </c>
      <c r="AP627" t="s">
        <v>344</v>
      </c>
      <c r="AQ627"/>
      <c r="AR627" t="s">
        <v>2164</v>
      </c>
      <c r="AS627" t="s">
        <v>2164</v>
      </c>
    </row>
    <row r="628" spans="1:45" ht="18.75" x14ac:dyDescent="0.45">
      <c r="A628" s="248">
        <v>212644</v>
      </c>
      <c r="B628" s="249" t="s">
        <v>61</v>
      </c>
      <c r="C628" t="s">
        <v>205</v>
      </c>
      <c r="D628" t="s">
        <v>205</v>
      </c>
      <c r="E628" t="s">
        <v>205</v>
      </c>
      <c r="F628" t="s">
        <v>205</v>
      </c>
      <c r="G628" t="s">
        <v>205</v>
      </c>
      <c r="H628" t="s">
        <v>205</v>
      </c>
      <c r="I628" t="s">
        <v>207</v>
      </c>
      <c r="J628" t="s">
        <v>205</v>
      </c>
      <c r="K628" t="s">
        <v>205</v>
      </c>
      <c r="L628" t="s">
        <v>205</v>
      </c>
      <c r="M628" s="250" t="s">
        <v>205</v>
      </c>
      <c r="N628" t="s">
        <v>207</v>
      </c>
      <c r="O628" t="s">
        <v>207</v>
      </c>
      <c r="P628" t="s">
        <v>205</v>
      </c>
      <c r="Q628" t="s">
        <v>205</v>
      </c>
      <c r="R628" t="s">
        <v>207</v>
      </c>
      <c r="S628" t="s">
        <v>207</v>
      </c>
      <c r="T628" t="s">
        <v>207</v>
      </c>
      <c r="U628" t="s">
        <v>207</v>
      </c>
      <c r="V628" t="s">
        <v>207</v>
      </c>
      <c r="W628" t="s">
        <v>207</v>
      </c>
      <c r="X628" s="250" t="s">
        <v>205</v>
      </c>
      <c r="Y628" t="s">
        <v>207</v>
      </c>
      <c r="Z628" t="s">
        <v>205</v>
      </c>
      <c r="AA628" t="s">
        <v>205</v>
      </c>
      <c r="AB628" t="s">
        <v>207</v>
      </c>
      <c r="AC628" t="s">
        <v>205</v>
      </c>
      <c r="AD628" t="s">
        <v>207</v>
      </c>
      <c r="AE628" t="s">
        <v>205</v>
      </c>
      <c r="AF628" t="s">
        <v>207</v>
      </c>
      <c r="AG628" t="s">
        <v>205</v>
      </c>
      <c r="AH628" t="s">
        <v>205</v>
      </c>
      <c r="AI628" t="s">
        <v>205</v>
      </c>
      <c r="AJ628" t="s">
        <v>205</v>
      </c>
      <c r="AK628" t="s">
        <v>205</v>
      </c>
      <c r="AL628" t="s">
        <v>207</v>
      </c>
      <c r="AM628" t="s">
        <v>207</v>
      </c>
      <c r="AN628" t="s">
        <v>207</v>
      </c>
      <c r="AO628" t="s">
        <v>207</v>
      </c>
      <c r="AP628" t="s">
        <v>207</v>
      </c>
      <c r="AQ628"/>
      <c r="AR628">
        <v>0</v>
      </c>
      <c r="AS628">
        <v>4</v>
      </c>
    </row>
    <row r="629" spans="1:45" ht="15" hidden="1" x14ac:dyDescent="0.25">
      <c r="A629" s="258">
        <v>212645</v>
      </c>
      <c r="B629" s="259" t="s">
        <v>458</v>
      </c>
      <c r="C629" s="260" t="s">
        <v>849</v>
      </c>
      <c r="D629" s="260" t="s">
        <v>849</v>
      </c>
      <c r="E629" s="260" t="s">
        <v>849</v>
      </c>
      <c r="F629" s="260" t="s">
        <v>849</v>
      </c>
      <c r="G629" s="260" t="s">
        <v>849</v>
      </c>
      <c r="H629" s="260" t="s">
        <v>849</v>
      </c>
      <c r="I629" s="260" t="s">
        <v>849</v>
      </c>
      <c r="J629" s="260" t="s">
        <v>849</v>
      </c>
      <c r="K629" s="260" t="s">
        <v>849</v>
      </c>
      <c r="L629" s="260" t="s">
        <v>849</v>
      </c>
      <c r="M629" s="260" t="s">
        <v>849</v>
      </c>
      <c r="N629" s="260" t="s">
        <v>849</v>
      </c>
      <c r="O629" s="260" t="s">
        <v>849</v>
      </c>
      <c r="P629" s="260" t="s">
        <v>849</v>
      </c>
      <c r="Q629" s="260" t="s">
        <v>849</v>
      </c>
      <c r="R629" s="260" t="s">
        <v>849</v>
      </c>
      <c r="S629" s="260" t="s">
        <v>849</v>
      </c>
      <c r="T629" s="260" t="s">
        <v>849</v>
      </c>
      <c r="U629" s="260" t="s">
        <v>849</v>
      </c>
      <c r="V629" s="260" t="s">
        <v>849</v>
      </c>
      <c r="W629" s="260" t="s">
        <v>344</v>
      </c>
      <c r="X629" s="260" t="s">
        <v>344</v>
      </c>
      <c r="Y629" s="260" t="s">
        <v>344</v>
      </c>
      <c r="Z629" s="260" t="s">
        <v>344</v>
      </c>
      <c r="AA629" s="260" t="s">
        <v>344</v>
      </c>
      <c r="AB629" s="260" t="s">
        <v>344</v>
      </c>
      <c r="AC629" s="260" t="s">
        <v>344</v>
      </c>
      <c r="AD629" s="260" t="s">
        <v>344</v>
      </c>
      <c r="AE629" s="260" t="s">
        <v>344</v>
      </c>
      <c r="AF629" s="260" t="s">
        <v>344</v>
      </c>
      <c r="AG629" s="260" t="s">
        <v>344</v>
      </c>
      <c r="AH629" s="260" t="s">
        <v>344</v>
      </c>
      <c r="AI629" s="260" t="s">
        <v>344</v>
      </c>
      <c r="AJ629" s="260" t="s">
        <v>344</v>
      </c>
      <c r="AK629" s="260" t="s">
        <v>344</v>
      </c>
      <c r="AL629" s="260" t="s">
        <v>344</v>
      </c>
      <c r="AM629" s="260" t="s">
        <v>344</v>
      </c>
      <c r="AN629" s="260" t="s">
        <v>344</v>
      </c>
      <c r="AO629" s="260" t="s">
        <v>344</v>
      </c>
      <c r="AP629" s="260" t="s">
        <v>344</v>
      </c>
      <c r="AQ629" s="260"/>
      <c r="AR629"/>
      <c r="AS629" t="s">
        <v>2181</v>
      </c>
    </row>
    <row r="630" spans="1:45" ht="18.75" hidden="1" x14ac:dyDescent="0.45">
      <c r="A630" s="248">
        <v>212647</v>
      </c>
      <c r="B630" s="249" t="s">
        <v>459</v>
      </c>
      <c r="C630" t="s">
        <v>207</v>
      </c>
      <c r="D630" t="s">
        <v>207</v>
      </c>
      <c r="E630" t="s">
        <v>205</v>
      </c>
      <c r="F630" t="s">
        <v>205</v>
      </c>
      <c r="G630" t="s">
        <v>205</v>
      </c>
      <c r="H630" t="s">
        <v>206</v>
      </c>
      <c r="I630" t="s">
        <v>207</v>
      </c>
      <c r="J630" t="s">
        <v>205</v>
      </c>
      <c r="K630" t="s">
        <v>207</v>
      </c>
      <c r="L630" t="s">
        <v>205</v>
      </c>
      <c r="M630" s="250" t="s">
        <v>205</v>
      </c>
      <c r="N630" t="s">
        <v>205</v>
      </c>
      <c r="O630" t="s">
        <v>205</v>
      </c>
      <c r="P630" t="s">
        <v>205</v>
      </c>
      <c r="Q630" t="s">
        <v>207</v>
      </c>
      <c r="R630" t="s">
        <v>205</v>
      </c>
      <c r="S630" t="s">
        <v>207</v>
      </c>
      <c r="T630" t="s">
        <v>207</v>
      </c>
      <c r="U630" t="s">
        <v>207</v>
      </c>
      <c r="V630" t="s">
        <v>205</v>
      </c>
      <c r="W630" t="s">
        <v>206</v>
      </c>
      <c r="X630" t="s">
        <v>206</v>
      </c>
      <c r="Y630" t="s">
        <v>206</v>
      </c>
      <c r="Z630" t="s">
        <v>206</v>
      </c>
      <c r="AA630" t="s">
        <v>206</v>
      </c>
      <c r="AB630" t="s">
        <v>344</v>
      </c>
      <c r="AC630" t="s">
        <v>344</v>
      </c>
      <c r="AD630" t="s">
        <v>344</v>
      </c>
      <c r="AE630" t="s">
        <v>344</v>
      </c>
      <c r="AF630" t="s">
        <v>344</v>
      </c>
      <c r="AG630" t="s">
        <v>344</v>
      </c>
      <c r="AH630" t="s">
        <v>344</v>
      </c>
      <c r="AI630" t="s">
        <v>344</v>
      </c>
      <c r="AJ630" t="s">
        <v>344</v>
      </c>
      <c r="AK630" t="s">
        <v>344</v>
      </c>
      <c r="AL630" t="s">
        <v>344</v>
      </c>
      <c r="AM630" t="s">
        <v>344</v>
      </c>
      <c r="AN630" t="s">
        <v>344</v>
      </c>
      <c r="AO630" t="s">
        <v>344</v>
      </c>
      <c r="AP630" t="s">
        <v>344</v>
      </c>
      <c r="AQ630"/>
      <c r="AR630">
        <v>0</v>
      </c>
      <c r="AS630">
        <v>6</v>
      </c>
    </row>
    <row r="631" spans="1:45" ht="15" hidden="1" x14ac:dyDescent="0.25">
      <c r="A631" s="258">
        <v>212652</v>
      </c>
      <c r="B631" s="259" t="s">
        <v>456</v>
      </c>
      <c r="C631" s="260" t="s">
        <v>205</v>
      </c>
      <c r="D631" s="260" t="s">
        <v>205</v>
      </c>
      <c r="E631" s="260" t="s">
        <v>205</v>
      </c>
      <c r="F631" s="260" t="s">
        <v>205</v>
      </c>
      <c r="G631" s="260" t="s">
        <v>205</v>
      </c>
      <c r="H631" s="260" t="s">
        <v>205</v>
      </c>
      <c r="I631" s="260" t="s">
        <v>207</v>
      </c>
      <c r="J631" s="260" t="s">
        <v>205</v>
      </c>
      <c r="K631" s="260" t="s">
        <v>207</v>
      </c>
      <c r="L631" s="260" t="s">
        <v>205</v>
      </c>
      <c r="M631" s="260" t="s">
        <v>205</v>
      </c>
      <c r="N631" s="260" t="s">
        <v>205</v>
      </c>
      <c r="O631" s="260" t="s">
        <v>205</v>
      </c>
      <c r="P631" s="260" t="s">
        <v>207</v>
      </c>
      <c r="Q631" s="260" t="s">
        <v>205</v>
      </c>
      <c r="R631" s="260" t="s">
        <v>207</v>
      </c>
      <c r="S631" s="260" t="s">
        <v>207</v>
      </c>
      <c r="T631" s="260" t="s">
        <v>207</v>
      </c>
      <c r="U631" s="260" t="s">
        <v>207</v>
      </c>
      <c r="V631" s="260" t="s">
        <v>207</v>
      </c>
      <c r="W631" s="260" t="s">
        <v>206</v>
      </c>
      <c r="X631" s="260" t="s">
        <v>206</v>
      </c>
      <c r="Y631" s="260" t="s">
        <v>206</v>
      </c>
      <c r="Z631" s="260" t="s">
        <v>206</v>
      </c>
      <c r="AA631" s="260" t="s">
        <v>206</v>
      </c>
      <c r="AB631" s="260" t="s">
        <v>206</v>
      </c>
      <c r="AC631" s="260" t="s">
        <v>206</v>
      </c>
      <c r="AD631" s="260" t="s">
        <v>206</v>
      </c>
      <c r="AE631" s="260" t="s">
        <v>206</v>
      </c>
      <c r="AF631" s="260" t="s">
        <v>206</v>
      </c>
      <c r="AG631" s="260" t="s">
        <v>344</v>
      </c>
      <c r="AH631" s="260" t="s">
        <v>344</v>
      </c>
      <c r="AI631" s="260" t="s">
        <v>344</v>
      </c>
      <c r="AJ631" s="260" t="s">
        <v>344</v>
      </c>
      <c r="AK631" s="260" t="s">
        <v>344</v>
      </c>
      <c r="AL631" s="260" t="s">
        <v>344</v>
      </c>
      <c r="AM631" s="260" t="s">
        <v>344</v>
      </c>
      <c r="AN631" s="260" t="s">
        <v>344</v>
      </c>
      <c r="AO631" s="260" t="s">
        <v>344</v>
      </c>
      <c r="AP631" s="260" t="s">
        <v>344</v>
      </c>
      <c r="AQ631" s="260"/>
      <c r="AR631"/>
      <c r="AS631">
        <v>3</v>
      </c>
    </row>
    <row r="632" spans="1:45" ht="18.75" hidden="1" x14ac:dyDescent="0.45">
      <c r="A632" s="252">
        <v>212656</v>
      </c>
      <c r="B632" s="249" t="s">
        <v>456</v>
      </c>
      <c r="C632" t="s">
        <v>849</v>
      </c>
      <c r="D632" t="s">
        <v>849</v>
      </c>
      <c r="E632" t="s">
        <v>849</v>
      </c>
      <c r="F632" t="s">
        <v>849</v>
      </c>
      <c r="G632" t="s">
        <v>849</v>
      </c>
      <c r="H632" t="s">
        <v>849</v>
      </c>
      <c r="I632" t="s">
        <v>849</v>
      </c>
      <c r="J632" t="s">
        <v>849</v>
      </c>
      <c r="K632" t="s">
        <v>849</v>
      </c>
      <c r="L632" t="s">
        <v>849</v>
      </c>
      <c r="M632" s="250" t="s">
        <v>849</v>
      </c>
      <c r="N632" t="s">
        <v>849</v>
      </c>
      <c r="O632" t="s">
        <v>849</v>
      </c>
      <c r="P632" t="s">
        <v>849</v>
      </c>
      <c r="Q632" t="s">
        <v>849</v>
      </c>
      <c r="R632" t="s">
        <v>849</v>
      </c>
      <c r="S632" t="s">
        <v>849</v>
      </c>
      <c r="T632" t="s">
        <v>849</v>
      </c>
      <c r="U632" t="s">
        <v>849</v>
      </c>
      <c r="V632" t="s">
        <v>849</v>
      </c>
      <c r="W632" t="s">
        <v>849</v>
      </c>
      <c r="X632" s="250" t="s">
        <v>849</v>
      </c>
      <c r="Y632" t="s">
        <v>849</v>
      </c>
      <c r="Z632" t="s">
        <v>849</v>
      </c>
      <c r="AA632" t="s">
        <v>849</v>
      </c>
      <c r="AB632" t="s">
        <v>849</v>
      </c>
      <c r="AC632" t="s">
        <v>849</v>
      </c>
      <c r="AD632" t="s">
        <v>849</v>
      </c>
      <c r="AE632" t="s">
        <v>849</v>
      </c>
      <c r="AF632" t="s">
        <v>849</v>
      </c>
      <c r="AG632" t="s">
        <v>344</v>
      </c>
      <c r="AH632" t="s">
        <v>344</v>
      </c>
      <c r="AI632" t="s">
        <v>344</v>
      </c>
      <c r="AJ632" t="s">
        <v>344</v>
      </c>
      <c r="AK632" t="s">
        <v>344</v>
      </c>
      <c r="AL632" t="s">
        <v>344</v>
      </c>
      <c r="AM632" t="s">
        <v>344</v>
      </c>
      <c r="AN632" t="s">
        <v>344</v>
      </c>
      <c r="AO632" t="s">
        <v>344</v>
      </c>
      <c r="AP632" t="s">
        <v>344</v>
      </c>
      <c r="AQ632"/>
      <c r="AR632" t="s">
        <v>2165</v>
      </c>
      <c r="AS632" t="s">
        <v>2165</v>
      </c>
    </row>
    <row r="633" spans="1:45" ht="33" x14ac:dyDescent="0.45">
      <c r="A633" s="248">
        <v>212661</v>
      </c>
      <c r="B633" s="249" t="s">
        <v>67</v>
      </c>
      <c r="C633" t="s">
        <v>205</v>
      </c>
      <c r="D633" t="s">
        <v>207</v>
      </c>
      <c r="E633" t="s">
        <v>205</v>
      </c>
      <c r="F633" t="s">
        <v>205</v>
      </c>
      <c r="G633" t="s">
        <v>207</v>
      </c>
      <c r="H633" t="s">
        <v>207</v>
      </c>
      <c r="I633" t="s">
        <v>207</v>
      </c>
      <c r="J633" t="s">
        <v>207</v>
      </c>
      <c r="K633" t="s">
        <v>205</v>
      </c>
      <c r="L633" t="s">
        <v>207</v>
      </c>
      <c r="M633" s="250" t="s">
        <v>207</v>
      </c>
      <c r="N633" t="s">
        <v>205</v>
      </c>
      <c r="O633" t="s">
        <v>205</v>
      </c>
      <c r="P633" t="s">
        <v>207</v>
      </c>
      <c r="Q633" t="s">
        <v>205</v>
      </c>
      <c r="R633" t="s">
        <v>207</v>
      </c>
      <c r="S633" t="s">
        <v>207</v>
      </c>
      <c r="T633" t="s">
        <v>207</v>
      </c>
      <c r="U633" t="s">
        <v>207</v>
      </c>
      <c r="V633" t="s">
        <v>205</v>
      </c>
      <c r="W633" t="s">
        <v>205</v>
      </c>
      <c r="X633" s="250" t="s">
        <v>207</v>
      </c>
      <c r="Y633" t="s">
        <v>205</v>
      </c>
      <c r="Z633" t="s">
        <v>205</v>
      </c>
      <c r="AA633" t="s">
        <v>205</v>
      </c>
      <c r="AB633" t="s">
        <v>205</v>
      </c>
      <c r="AC633" t="s">
        <v>205</v>
      </c>
      <c r="AD633" t="s">
        <v>205</v>
      </c>
      <c r="AE633" t="s">
        <v>205</v>
      </c>
      <c r="AF633" t="s">
        <v>207</v>
      </c>
      <c r="AG633" t="s">
        <v>206</v>
      </c>
      <c r="AH633" t="s">
        <v>206</v>
      </c>
      <c r="AI633" t="s">
        <v>206</v>
      </c>
      <c r="AJ633" t="s">
        <v>206</v>
      </c>
      <c r="AK633" t="s">
        <v>206</v>
      </c>
      <c r="AL633" t="s">
        <v>344</v>
      </c>
      <c r="AM633" t="s">
        <v>344</v>
      </c>
      <c r="AN633" t="s">
        <v>344</v>
      </c>
      <c r="AO633" t="s">
        <v>344</v>
      </c>
      <c r="AP633" t="s">
        <v>344</v>
      </c>
      <c r="AQ633"/>
      <c r="AR633">
        <v>0</v>
      </c>
      <c r="AS633">
        <v>6</v>
      </c>
    </row>
    <row r="634" spans="1:45" ht="18.75" hidden="1" x14ac:dyDescent="0.45">
      <c r="A634" s="248">
        <v>212667</v>
      </c>
      <c r="B634" s="249" t="s">
        <v>456</v>
      </c>
      <c r="C634" t="s">
        <v>205</v>
      </c>
      <c r="D634" t="s">
        <v>207</v>
      </c>
      <c r="E634" t="s">
        <v>205</v>
      </c>
      <c r="F634" t="s">
        <v>207</v>
      </c>
      <c r="G634" t="s">
        <v>207</v>
      </c>
      <c r="H634" t="s">
        <v>205</v>
      </c>
      <c r="I634" t="s">
        <v>207</v>
      </c>
      <c r="J634" t="s">
        <v>205</v>
      </c>
      <c r="K634" t="s">
        <v>207</v>
      </c>
      <c r="L634" t="s">
        <v>207</v>
      </c>
      <c r="M634" s="250" t="s">
        <v>205</v>
      </c>
      <c r="N634" t="s">
        <v>207</v>
      </c>
      <c r="O634" t="s">
        <v>205</v>
      </c>
      <c r="P634" t="s">
        <v>207</v>
      </c>
      <c r="Q634" t="s">
        <v>205</v>
      </c>
      <c r="R634" t="s">
        <v>207</v>
      </c>
      <c r="S634" t="s">
        <v>207</v>
      </c>
      <c r="T634" t="s">
        <v>205</v>
      </c>
      <c r="U634" t="s">
        <v>207</v>
      </c>
      <c r="V634" t="s">
        <v>205</v>
      </c>
      <c r="W634" t="s">
        <v>206</v>
      </c>
      <c r="X634" s="250" t="s">
        <v>207</v>
      </c>
      <c r="Y634" t="s">
        <v>206</v>
      </c>
      <c r="Z634" t="s">
        <v>207</v>
      </c>
      <c r="AA634" t="s">
        <v>205</v>
      </c>
      <c r="AB634" t="s">
        <v>206</v>
      </c>
      <c r="AC634" t="s">
        <v>206</v>
      </c>
      <c r="AD634" t="s">
        <v>206</v>
      </c>
      <c r="AE634" t="s">
        <v>206</v>
      </c>
      <c r="AF634" t="s">
        <v>206</v>
      </c>
      <c r="AG634" t="s">
        <v>344</v>
      </c>
      <c r="AH634" t="s">
        <v>344</v>
      </c>
      <c r="AI634" t="s">
        <v>344</v>
      </c>
      <c r="AJ634" t="s">
        <v>344</v>
      </c>
      <c r="AK634" t="s">
        <v>344</v>
      </c>
      <c r="AL634" t="s">
        <v>344</v>
      </c>
      <c r="AM634" t="s">
        <v>344</v>
      </c>
      <c r="AN634" t="s">
        <v>344</v>
      </c>
      <c r="AO634" t="s">
        <v>344</v>
      </c>
      <c r="AP634" t="s">
        <v>344</v>
      </c>
      <c r="AQ634"/>
      <c r="AR634">
        <v>0</v>
      </c>
      <c r="AS634">
        <v>4</v>
      </c>
    </row>
    <row r="635" spans="1:45" ht="18.75" hidden="1" x14ac:dyDescent="0.45">
      <c r="A635" s="252">
        <v>212671</v>
      </c>
      <c r="B635" s="249" t="s">
        <v>458</v>
      </c>
      <c r="C635" t="s">
        <v>849</v>
      </c>
      <c r="D635" t="s">
        <v>849</v>
      </c>
      <c r="E635" t="s">
        <v>849</v>
      </c>
      <c r="F635" t="s">
        <v>849</v>
      </c>
      <c r="G635" t="s">
        <v>849</v>
      </c>
      <c r="H635" t="s">
        <v>849</v>
      </c>
      <c r="I635" t="s">
        <v>849</v>
      </c>
      <c r="J635" t="s">
        <v>849</v>
      </c>
      <c r="K635" t="s">
        <v>849</v>
      </c>
      <c r="L635" t="s">
        <v>849</v>
      </c>
      <c r="M635" s="250" t="s">
        <v>849</v>
      </c>
      <c r="N635" t="s">
        <v>849</v>
      </c>
      <c r="O635" t="s">
        <v>849</v>
      </c>
      <c r="P635" t="s">
        <v>849</v>
      </c>
      <c r="Q635" t="s">
        <v>849</v>
      </c>
      <c r="R635" t="s">
        <v>849</v>
      </c>
      <c r="S635" t="s">
        <v>849</v>
      </c>
      <c r="T635" t="s">
        <v>849</v>
      </c>
      <c r="U635" t="s">
        <v>849</v>
      </c>
      <c r="V635" t="s">
        <v>849</v>
      </c>
      <c r="W635" t="s">
        <v>344</v>
      </c>
      <c r="X635" s="250" t="s">
        <v>344</v>
      </c>
      <c r="Y635" t="s">
        <v>344</v>
      </c>
      <c r="Z635" t="s">
        <v>344</v>
      </c>
      <c r="AA635" t="s">
        <v>344</v>
      </c>
      <c r="AB635" t="s">
        <v>344</v>
      </c>
      <c r="AC635" t="s">
        <v>344</v>
      </c>
      <c r="AD635" t="s">
        <v>344</v>
      </c>
      <c r="AE635" t="s">
        <v>344</v>
      </c>
      <c r="AF635" t="s">
        <v>344</v>
      </c>
      <c r="AG635" t="s">
        <v>344</v>
      </c>
      <c r="AH635" t="s">
        <v>344</v>
      </c>
      <c r="AI635" t="s">
        <v>344</v>
      </c>
      <c r="AJ635" t="s">
        <v>344</v>
      </c>
      <c r="AK635" t="s">
        <v>344</v>
      </c>
      <c r="AL635" t="s">
        <v>344</v>
      </c>
      <c r="AM635" t="s">
        <v>344</v>
      </c>
      <c r="AN635" t="s">
        <v>344</v>
      </c>
      <c r="AO635" t="s">
        <v>344</v>
      </c>
      <c r="AP635" t="s">
        <v>344</v>
      </c>
      <c r="AQ635"/>
      <c r="AR635" t="s">
        <v>2165</v>
      </c>
      <c r="AS635" t="s">
        <v>2165</v>
      </c>
    </row>
    <row r="636" spans="1:45" ht="18.75" x14ac:dyDescent="0.45">
      <c r="A636" s="248">
        <v>212676</v>
      </c>
      <c r="B636" s="249" t="s">
        <v>61</v>
      </c>
      <c r="C636" t="s">
        <v>205</v>
      </c>
      <c r="D636" t="s">
        <v>207</v>
      </c>
      <c r="E636" t="s">
        <v>205</v>
      </c>
      <c r="F636" t="s">
        <v>205</v>
      </c>
      <c r="G636" t="s">
        <v>205</v>
      </c>
      <c r="H636" t="s">
        <v>207</v>
      </c>
      <c r="I636" t="s">
        <v>205</v>
      </c>
      <c r="J636" t="s">
        <v>205</v>
      </c>
      <c r="K636" t="s">
        <v>205</v>
      </c>
      <c r="L636" t="s">
        <v>205</v>
      </c>
      <c r="M636" s="250" t="s">
        <v>207</v>
      </c>
      <c r="N636" t="s">
        <v>207</v>
      </c>
      <c r="O636" t="s">
        <v>207</v>
      </c>
      <c r="P636" t="s">
        <v>207</v>
      </c>
      <c r="Q636" t="s">
        <v>207</v>
      </c>
      <c r="R636" t="s">
        <v>205</v>
      </c>
      <c r="S636" t="s">
        <v>205</v>
      </c>
      <c r="T636" t="s">
        <v>207</v>
      </c>
      <c r="U636" t="s">
        <v>207</v>
      </c>
      <c r="V636" t="s">
        <v>207</v>
      </c>
      <c r="W636" t="s">
        <v>207</v>
      </c>
      <c r="X636" s="250" t="s">
        <v>207</v>
      </c>
      <c r="Y636" t="s">
        <v>207</v>
      </c>
      <c r="Z636" t="s">
        <v>207</v>
      </c>
      <c r="AA636" t="s">
        <v>207</v>
      </c>
      <c r="AB636" t="s">
        <v>207</v>
      </c>
      <c r="AC636" t="s">
        <v>207</v>
      </c>
      <c r="AD636" t="s">
        <v>205</v>
      </c>
      <c r="AE636" t="s">
        <v>205</v>
      </c>
      <c r="AF636" t="s">
        <v>207</v>
      </c>
      <c r="AG636" t="s">
        <v>205</v>
      </c>
      <c r="AH636" t="s">
        <v>205</v>
      </c>
      <c r="AI636" t="s">
        <v>205</v>
      </c>
      <c r="AJ636" t="s">
        <v>205</v>
      </c>
      <c r="AK636" t="s">
        <v>205</v>
      </c>
      <c r="AL636" t="s">
        <v>206</v>
      </c>
      <c r="AM636" t="s">
        <v>207</v>
      </c>
      <c r="AN636" t="s">
        <v>206</v>
      </c>
      <c r="AO636" t="s">
        <v>207</v>
      </c>
      <c r="AP636" t="s">
        <v>207</v>
      </c>
      <c r="AQ636"/>
      <c r="AR636">
        <v>0</v>
      </c>
      <c r="AS636">
        <v>3</v>
      </c>
    </row>
    <row r="637" spans="1:45" ht="18.75" hidden="1" x14ac:dyDescent="0.45">
      <c r="A637" s="248">
        <v>212691</v>
      </c>
      <c r="B637" s="249" t="s">
        <v>456</v>
      </c>
      <c r="C637" t="s">
        <v>205</v>
      </c>
      <c r="D637" t="s">
        <v>207</v>
      </c>
      <c r="E637" t="s">
        <v>207</v>
      </c>
      <c r="F637" t="s">
        <v>205</v>
      </c>
      <c r="G637" t="s">
        <v>207</v>
      </c>
      <c r="H637" t="s">
        <v>205</v>
      </c>
      <c r="I637" t="s">
        <v>207</v>
      </c>
      <c r="J637" t="s">
        <v>205</v>
      </c>
      <c r="K637" t="s">
        <v>207</v>
      </c>
      <c r="L637" t="s">
        <v>207</v>
      </c>
      <c r="M637" s="250" t="s">
        <v>205</v>
      </c>
      <c r="N637" t="s">
        <v>205</v>
      </c>
      <c r="O637" t="s">
        <v>207</v>
      </c>
      <c r="P637" t="s">
        <v>205</v>
      </c>
      <c r="Q637" t="s">
        <v>205</v>
      </c>
      <c r="R637" t="s">
        <v>207</v>
      </c>
      <c r="S637" t="s">
        <v>205</v>
      </c>
      <c r="T637" t="s">
        <v>207</v>
      </c>
      <c r="U637" t="s">
        <v>207</v>
      </c>
      <c r="V637" t="s">
        <v>205</v>
      </c>
      <c r="W637" t="s">
        <v>205</v>
      </c>
      <c r="X637" s="250" t="s">
        <v>205</v>
      </c>
      <c r="Y637" t="s">
        <v>207</v>
      </c>
      <c r="Z637" t="s">
        <v>205</v>
      </c>
      <c r="AA637" t="s">
        <v>205</v>
      </c>
      <c r="AB637" t="s">
        <v>205</v>
      </c>
      <c r="AC637" t="s">
        <v>205</v>
      </c>
      <c r="AD637" t="s">
        <v>207</v>
      </c>
      <c r="AE637" t="s">
        <v>206</v>
      </c>
      <c r="AF637" t="s">
        <v>206</v>
      </c>
      <c r="AG637" t="s">
        <v>344</v>
      </c>
      <c r="AH637" t="s">
        <v>344</v>
      </c>
      <c r="AI637" t="s">
        <v>344</v>
      </c>
      <c r="AJ637" t="s">
        <v>344</v>
      </c>
      <c r="AK637" t="s">
        <v>344</v>
      </c>
      <c r="AL637" t="s">
        <v>344</v>
      </c>
      <c r="AM637" t="s">
        <v>344</v>
      </c>
      <c r="AN637" t="s">
        <v>344</v>
      </c>
      <c r="AO637" t="s">
        <v>344</v>
      </c>
      <c r="AP637" t="s">
        <v>344</v>
      </c>
      <c r="AQ637"/>
      <c r="AR637">
        <v>0</v>
      </c>
      <c r="AS637">
        <v>1</v>
      </c>
    </row>
    <row r="638" spans="1:45" ht="15" x14ac:dyDescent="0.25">
      <c r="A638" s="258">
        <v>212700</v>
      </c>
      <c r="B638" s="259" t="s">
        <v>61</v>
      </c>
      <c r="C638" s="260" t="s">
        <v>207</v>
      </c>
      <c r="D638" s="260" t="s">
        <v>207</v>
      </c>
      <c r="E638" s="260" t="s">
        <v>207</v>
      </c>
      <c r="F638" s="260" t="s">
        <v>205</v>
      </c>
      <c r="G638" s="260" t="s">
        <v>205</v>
      </c>
      <c r="H638" s="260" t="s">
        <v>207</v>
      </c>
      <c r="I638" s="260" t="s">
        <v>207</v>
      </c>
      <c r="J638" s="260" t="s">
        <v>207</v>
      </c>
      <c r="K638" s="260" t="s">
        <v>207</v>
      </c>
      <c r="L638" s="260" t="s">
        <v>205</v>
      </c>
      <c r="M638" s="260" t="s">
        <v>207</v>
      </c>
      <c r="N638" s="260" t="s">
        <v>207</v>
      </c>
      <c r="O638" s="260" t="s">
        <v>207</v>
      </c>
      <c r="P638" s="260" t="s">
        <v>207</v>
      </c>
      <c r="Q638" s="260" t="s">
        <v>207</v>
      </c>
      <c r="R638" s="260" t="s">
        <v>207</v>
      </c>
      <c r="S638" s="260" t="s">
        <v>207</v>
      </c>
      <c r="T638" s="260" t="s">
        <v>207</v>
      </c>
      <c r="U638" s="260" t="s">
        <v>207</v>
      </c>
      <c r="V638" s="260" t="s">
        <v>207</v>
      </c>
      <c r="W638" s="260" t="s">
        <v>207</v>
      </c>
      <c r="X638" s="260" t="s">
        <v>207</v>
      </c>
      <c r="Y638" s="260" t="s">
        <v>205</v>
      </c>
      <c r="Z638" s="260" t="s">
        <v>207</v>
      </c>
      <c r="AA638" s="260" t="s">
        <v>205</v>
      </c>
      <c r="AB638" s="260" t="s">
        <v>205</v>
      </c>
      <c r="AC638" s="260" t="s">
        <v>207</v>
      </c>
      <c r="AD638" s="260" t="s">
        <v>207</v>
      </c>
      <c r="AE638" s="260" t="s">
        <v>205</v>
      </c>
      <c r="AF638" s="260" t="s">
        <v>207</v>
      </c>
      <c r="AG638" s="260" t="s">
        <v>207</v>
      </c>
      <c r="AH638" s="260" t="s">
        <v>207</v>
      </c>
      <c r="AI638" s="260" t="s">
        <v>207</v>
      </c>
      <c r="AJ638" s="260" t="s">
        <v>206</v>
      </c>
      <c r="AK638" s="260" t="s">
        <v>207</v>
      </c>
      <c r="AL638" s="260" t="s">
        <v>206</v>
      </c>
      <c r="AM638" s="260" t="s">
        <v>206</v>
      </c>
      <c r="AN638" s="260" t="s">
        <v>206</v>
      </c>
      <c r="AO638" s="260" t="s">
        <v>206</v>
      </c>
      <c r="AP638" s="260" t="s">
        <v>206</v>
      </c>
      <c r="AQ638" s="260"/>
      <c r="AR638"/>
      <c r="AS638">
        <v>1</v>
      </c>
    </row>
    <row r="639" spans="1:45" ht="18.75" hidden="1" x14ac:dyDescent="0.45">
      <c r="A639" s="248">
        <v>212702</v>
      </c>
      <c r="B639" s="249" t="s">
        <v>456</v>
      </c>
      <c r="C639" t="s">
        <v>849</v>
      </c>
      <c r="D639" t="s">
        <v>849</v>
      </c>
      <c r="E639" t="s">
        <v>849</v>
      </c>
      <c r="F639" t="s">
        <v>849</v>
      </c>
      <c r="G639" t="s">
        <v>849</v>
      </c>
      <c r="H639" t="s">
        <v>849</v>
      </c>
      <c r="I639" t="s">
        <v>849</v>
      </c>
      <c r="J639" t="s">
        <v>849</v>
      </c>
      <c r="K639" t="s">
        <v>849</v>
      </c>
      <c r="L639" t="s">
        <v>849</v>
      </c>
      <c r="M639" s="250" t="s">
        <v>849</v>
      </c>
      <c r="N639" t="s">
        <v>849</v>
      </c>
      <c r="O639" t="s">
        <v>849</v>
      </c>
      <c r="P639" t="s">
        <v>849</v>
      </c>
      <c r="Q639" t="s">
        <v>849</v>
      </c>
      <c r="R639" t="s">
        <v>849</v>
      </c>
      <c r="S639" t="s">
        <v>849</v>
      </c>
      <c r="T639" t="s">
        <v>849</v>
      </c>
      <c r="U639" t="s">
        <v>849</v>
      </c>
      <c r="V639" t="s">
        <v>849</v>
      </c>
      <c r="W639" t="s">
        <v>849</v>
      </c>
      <c r="X639" s="250" t="s">
        <v>849</v>
      </c>
      <c r="Y639" t="s">
        <v>849</v>
      </c>
      <c r="Z639" t="s">
        <v>849</v>
      </c>
      <c r="AA639" t="s">
        <v>849</v>
      </c>
      <c r="AB639" t="s">
        <v>849</v>
      </c>
      <c r="AC639" t="s">
        <v>849</v>
      </c>
      <c r="AD639" t="s">
        <v>849</v>
      </c>
      <c r="AE639" t="s">
        <v>849</v>
      </c>
      <c r="AF639" t="s">
        <v>849</v>
      </c>
      <c r="AG639" t="s">
        <v>344</v>
      </c>
      <c r="AH639" t="s">
        <v>344</v>
      </c>
      <c r="AI639" t="s">
        <v>344</v>
      </c>
      <c r="AJ639" t="s">
        <v>344</v>
      </c>
      <c r="AK639" t="s">
        <v>344</v>
      </c>
      <c r="AL639" t="s">
        <v>344</v>
      </c>
      <c r="AM639" t="s">
        <v>344</v>
      </c>
      <c r="AN639" t="s">
        <v>344</v>
      </c>
      <c r="AO639" t="s">
        <v>344</v>
      </c>
      <c r="AP639" t="s">
        <v>344</v>
      </c>
      <c r="AQ639"/>
      <c r="AR639" t="s">
        <v>2163</v>
      </c>
      <c r="AS639" t="s">
        <v>2163</v>
      </c>
    </row>
    <row r="640" spans="1:45" ht="15" hidden="1" x14ac:dyDescent="0.25">
      <c r="A640" s="258">
        <v>212703</v>
      </c>
      <c r="B640" s="259" t="s">
        <v>456</v>
      </c>
      <c r="C640" s="260" t="s">
        <v>207</v>
      </c>
      <c r="D640" s="260" t="s">
        <v>207</v>
      </c>
      <c r="E640" s="260" t="s">
        <v>205</v>
      </c>
      <c r="F640" s="260" t="s">
        <v>207</v>
      </c>
      <c r="G640" s="260" t="s">
        <v>205</v>
      </c>
      <c r="H640" s="260" t="s">
        <v>207</v>
      </c>
      <c r="I640" s="260" t="s">
        <v>207</v>
      </c>
      <c r="J640" s="260" t="s">
        <v>207</v>
      </c>
      <c r="K640" s="260" t="s">
        <v>207</v>
      </c>
      <c r="L640" s="260" t="s">
        <v>207</v>
      </c>
      <c r="M640" s="260" t="s">
        <v>205</v>
      </c>
      <c r="N640" s="260" t="s">
        <v>205</v>
      </c>
      <c r="O640" s="260" t="s">
        <v>205</v>
      </c>
      <c r="P640" s="260" t="s">
        <v>205</v>
      </c>
      <c r="Q640" s="260" t="s">
        <v>205</v>
      </c>
      <c r="R640" s="260" t="s">
        <v>207</v>
      </c>
      <c r="S640" s="260" t="s">
        <v>206</v>
      </c>
      <c r="T640" s="260" t="s">
        <v>207</v>
      </c>
      <c r="U640" s="260" t="s">
        <v>207</v>
      </c>
      <c r="V640" s="260" t="s">
        <v>207</v>
      </c>
      <c r="W640" s="260" t="s">
        <v>206</v>
      </c>
      <c r="X640" s="260" t="s">
        <v>206</v>
      </c>
      <c r="Y640" s="260" t="s">
        <v>206</v>
      </c>
      <c r="Z640" s="260" t="s">
        <v>207</v>
      </c>
      <c r="AA640" s="260" t="s">
        <v>207</v>
      </c>
      <c r="AB640" s="260" t="s">
        <v>206</v>
      </c>
      <c r="AC640" s="260" t="s">
        <v>206</v>
      </c>
      <c r="AD640" s="260" t="s">
        <v>206</v>
      </c>
      <c r="AE640" s="260" t="s">
        <v>206</v>
      </c>
      <c r="AF640" s="260" t="s">
        <v>206</v>
      </c>
      <c r="AG640" s="260" t="s">
        <v>344</v>
      </c>
      <c r="AH640" s="260" t="s">
        <v>344</v>
      </c>
      <c r="AI640" s="260" t="s">
        <v>344</v>
      </c>
      <c r="AJ640" s="260" t="s">
        <v>344</v>
      </c>
      <c r="AK640" s="260" t="s">
        <v>344</v>
      </c>
      <c r="AL640" s="260" t="s">
        <v>344</v>
      </c>
      <c r="AM640" s="260" t="s">
        <v>344</v>
      </c>
      <c r="AN640" s="260" t="s">
        <v>344</v>
      </c>
      <c r="AO640" s="260" t="s">
        <v>344</v>
      </c>
      <c r="AP640" s="260" t="s">
        <v>344</v>
      </c>
      <c r="AQ640" s="260"/>
      <c r="AR640"/>
      <c r="AS640">
        <v>1</v>
      </c>
    </row>
    <row r="641" spans="1:45" ht="18.75" hidden="1" x14ac:dyDescent="0.45">
      <c r="A641" s="248">
        <v>212707</v>
      </c>
      <c r="B641" s="249" t="s">
        <v>458</v>
      </c>
      <c r="C641" t="s">
        <v>205</v>
      </c>
      <c r="D641" t="s">
        <v>205</v>
      </c>
      <c r="E641" t="s">
        <v>205</v>
      </c>
      <c r="F641" t="s">
        <v>205</v>
      </c>
      <c r="G641" t="s">
        <v>207</v>
      </c>
      <c r="H641" t="s">
        <v>207</v>
      </c>
      <c r="I641" t="s">
        <v>205</v>
      </c>
      <c r="J641" t="s">
        <v>205</v>
      </c>
      <c r="K641" t="s">
        <v>205</v>
      </c>
      <c r="L641" t="s">
        <v>205</v>
      </c>
      <c r="M641" s="250" t="s">
        <v>206</v>
      </c>
      <c r="N641" t="s">
        <v>206</v>
      </c>
      <c r="O641" t="s">
        <v>207</v>
      </c>
      <c r="P641" t="s">
        <v>206</v>
      </c>
      <c r="Q641" t="s">
        <v>207</v>
      </c>
      <c r="R641" t="s">
        <v>206</v>
      </c>
      <c r="S641" t="s">
        <v>206</v>
      </c>
      <c r="T641" t="s">
        <v>206</v>
      </c>
      <c r="U641" t="s">
        <v>206</v>
      </c>
      <c r="V641" t="s">
        <v>206</v>
      </c>
      <c r="W641" t="s">
        <v>344</v>
      </c>
      <c r="X641" s="250" t="s">
        <v>344</v>
      </c>
      <c r="Y641" t="s">
        <v>344</v>
      </c>
      <c r="Z641" t="s">
        <v>344</v>
      </c>
      <c r="AA641" t="s">
        <v>344</v>
      </c>
      <c r="AB641" t="s">
        <v>344</v>
      </c>
      <c r="AC641" t="s">
        <v>344</v>
      </c>
      <c r="AD641" t="s">
        <v>344</v>
      </c>
      <c r="AE641" t="s">
        <v>344</v>
      </c>
      <c r="AF641" t="s">
        <v>344</v>
      </c>
      <c r="AG641" t="s">
        <v>344</v>
      </c>
      <c r="AH641" t="s">
        <v>344</v>
      </c>
      <c r="AI641" t="s">
        <v>344</v>
      </c>
      <c r="AJ641" t="s">
        <v>344</v>
      </c>
      <c r="AK641" t="s">
        <v>344</v>
      </c>
      <c r="AL641" t="s">
        <v>344</v>
      </c>
      <c r="AM641" t="s">
        <v>344</v>
      </c>
      <c r="AN641" t="s">
        <v>344</v>
      </c>
      <c r="AO641" t="s">
        <v>344</v>
      </c>
      <c r="AP641" t="s">
        <v>344</v>
      </c>
      <c r="AQ641"/>
      <c r="AR641">
        <v>0</v>
      </c>
      <c r="AS641">
        <v>5</v>
      </c>
    </row>
    <row r="642" spans="1:45" ht="18.75" hidden="1" x14ac:dyDescent="0.45">
      <c r="A642" s="248">
        <v>212709</v>
      </c>
      <c r="B642" s="249" t="s">
        <v>456</v>
      </c>
      <c r="C642" t="s">
        <v>205</v>
      </c>
      <c r="D642" t="s">
        <v>207</v>
      </c>
      <c r="E642" t="s">
        <v>205</v>
      </c>
      <c r="F642" t="s">
        <v>205</v>
      </c>
      <c r="G642" t="s">
        <v>205</v>
      </c>
      <c r="H642" t="s">
        <v>207</v>
      </c>
      <c r="I642" t="s">
        <v>207</v>
      </c>
      <c r="J642" t="s">
        <v>205</v>
      </c>
      <c r="K642" t="s">
        <v>205</v>
      </c>
      <c r="L642" t="s">
        <v>205</v>
      </c>
      <c r="M642" s="250" t="s">
        <v>205</v>
      </c>
      <c r="N642" t="s">
        <v>207</v>
      </c>
      <c r="O642" t="s">
        <v>207</v>
      </c>
      <c r="P642" t="s">
        <v>207</v>
      </c>
      <c r="Q642" t="s">
        <v>207</v>
      </c>
      <c r="R642" t="s">
        <v>207</v>
      </c>
      <c r="S642" t="s">
        <v>207</v>
      </c>
      <c r="T642" t="s">
        <v>207</v>
      </c>
      <c r="U642" t="s">
        <v>207</v>
      </c>
      <c r="V642" t="s">
        <v>205</v>
      </c>
      <c r="W642" t="s">
        <v>207</v>
      </c>
      <c r="X642" s="250" t="s">
        <v>205</v>
      </c>
      <c r="Y642" t="s">
        <v>207</v>
      </c>
      <c r="Z642" t="s">
        <v>206</v>
      </c>
      <c r="AA642" t="s">
        <v>205</v>
      </c>
      <c r="AB642" t="s">
        <v>205</v>
      </c>
      <c r="AC642" t="s">
        <v>207</v>
      </c>
      <c r="AD642" t="s">
        <v>207</v>
      </c>
      <c r="AE642" t="s">
        <v>206</v>
      </c>
      <c r="AF642" t="s">
        <v>206</v>
      </c>
      <c r="AG642" t="s">
        <v>344</v>
      </c>
      <c r="AH642" t="s">
        <v>344</v>
      </c>
      <c r="AI642" t="s">
        <v>344</v>
      </c>
      <c r="AJ642" t="s">
        <v>344</v>
      </c>
      <c r="AK642" t="s">
        <v>344</v>
      </c>
      <c r="AL642" t="s">
        <v>344</v>
      </c>
      <c r="AM642" t="s">
        <v>344</v>
      </c>
      <c r="AN642" t="s">
        <v>344</v>
      </c>
      <c r="AO642" t="s">
        <v>344</v>
      </c>
      <c r="AP642" t="s">
        <v>344</v>
      </c>
      <c r="AQ642"/>
      <c r="AR642">
        <v>0</v>
      </c>
      <c r="AS642">
        <v>2</v>
      </c>
    </row>
    <row r="643" spans="1:45" ht="18.75" hidden="1" x14ac:dyDescent="0.45">
      <c r="A643" s="248">
        <v>212710</v>
      </c>
      <c r="B643" s="249" t="s">
        <v>456</v>
      </c>
      <c r="C643" t="s">
        <v>205</v>
      </c>
      <c r="D643" t="s">
        <v>205</v>
      </c>
      <c r="E643" t="s">
        <v>205</v>
      </c>
      <c r="F643" t="s">
        <v>205</v>
      </c>
      <c r="G643" t="s">
        <v>205</v>
      </c>
      <c r="H643" t="s">
        <v>207</v>
      </c>
      <c r="I643" t="s">
        <v>207</v>
      </c>
      <c r="J643" t="s">
        <v>205</v>
      </c>
      <c r="K643" t="s">
        <v>205</v>
      </c>
      <c r="L643" t="s">
        <v>205</v>
      </c>
      <c r="M643" s="250" t="s">
        <v>207</v>
      </c>
      <c r="N643" t="s">
        <v>205</v>
      </c>
      <c r="O643" t="s">
        <v>207</v>
      </c>
      <c r="P643" t="s">
        <v>207</v>
      </c>
      <c r="Q643" t="s">
        <v>205</v>
      </c>
      <c r="R643" t="s">
        <v>207</v>
      </c>
      <c r="S643" t="s">
        <v>205</v>
      </c>
      <c r="T643" t="s">
        <v>207</v>
      </c>
      <c r="U643" t="s">
        <v>207</v>
      </c>
      <c r="V643" t="s">
        <v>207</v>
      </c>
      <c r="W643" t="s">
        <v>207</v>
      </c>
      <c r="X643" s="250" t="s">
        <v>207</v>
      </c>
      <c r="Y643" t="s">
        <v>206</v>
      </c>
      <c r="Z643" t="s">
        <v>207</v>
      </c>
      <c r="AA643" t="s">
        <v>207</v>
      </c>
      <c r="AB643" t="s">
        <v>207</v>
      </c>
      <c r="AC643" t="s">
        <v>206</v>
      </c>
      <c r="AD643" t="s">
        <v>207</v>
      </c>
      <c r="AE643" t="s">
        <v>207</v>
      </c>
      <c r="AF643" t="s">
        <v>206</v>
      </c>
      <c r="AG643" t="s">
        <v>344</v>
      </c>
      <c r="AH643" t="s">
        <v>344</v>
      </c>
      <c r="AI643" t="s">
        <v>344</v>
      </c>
      <c r="AJ643" t="s">
        <v>344</v>
      </c>
      <c r="AK643" t="s">
        <v>344</v>
      </c>
      <c r="AL643" t="s">
        <v>344</v>
      </c>
      <c r="AM643" t="s">
        <v>344</v>
      </c>
      <c r="AN643" t="s">
        <v>344</v>
      </c>
      <c r="AO643" t="s">
        <v>344</v>
      </c>
      <c r="AP643" t="s">
        <v>344</v>
      </c>
      <c r="AQ643"/>
      <c r="AR643">
        <v>0</v>
      </c>
      <c r="AS643">
        <v>4</v>
      </c>
    </row>
    <row r="644" spans="1:45" ht="15" x14ac:dyDescent="0.25">
      <c r="A644" s="258">
        <v>212712</v>
      </c>
      <c r="B644" s="259" t="s">
        <v>61</v>
      </c>
      <c r="C644" s="260" t="s">
        <v>207</v>
      </c>
      <c r="D644" s="260" t="s">
        <v>207</v>
      </c>
      <c r="E644" s="260" t="s">
        <v>207</v>
      </c>
      <c r="F644" s="260" t="s">
        <v>205</v>
      </c>
      <c r="G644" s="260" t="s">
        <v>207</v>
      </c>
      <c r="H644" s="260" t="s">
        <v>205</v>
      </c>
      <c r="I644" s="260" t="s">
        <v>205</v>
      </c>
      <c r="J644" s="260" t="s">
        <v>205</v>
      </c>
      <c r="K644" s="260" t="s">
        <v>205</v>
      </c>
      <c r="L644" s="260" t="s">
        <v>207</v>
      </c>
      <c r="M644" s="260" t="s">
        <v>207</v>
      </c>
      <c r="N644" s="260" t="s">
        <v>207</v>
      </c>
      <c r="O644" s="260" t="s">
        <v>207</v>
      </c>
      <c r="P644" s="260" t="s">
        <v>205</v>
      </c>
      <c r="Q644" s="260" t="s">
        <v>205</v>
      </c>
      <c r="R644" s="260" t="s">
        <v>207</v>
      </c>
      <c r="S644" s="260" t="s">
        <v>207</v>
      </c>
      <c r="T644" s="260" t="s">
        <v>207</v>
      </c>
      <c r="U644" s="260" t="s">
        <v>207</v>
      </c>
      <c r="V644" s="260" t="s">
        <v>207</v>
      </c>
      <c r="W644" s="260" t="s">
        <v>207</v>
      </c>
      <c r="X644" s="260" t="s">
        <v>207</v>
      </c>
      <c r="Y644" s="260" t="s">
        <v>205</v>
      </c>
      <c r="Z644" s="260" t="s">
        <v>207</v>
      </c>
      <c r="AA644" s="260" t="s">
        <v>205</v>
      </c>
      <c r="AB644" s="260" t="s">
        <v>207</v>
      </c>
      <c r="AC644" s="260" t="s">
        <v>207</v>
      </c>
      <c r="AD644" s="260" t="s">
        <v>205</v>
      </c>
      <c r="AE644" s="260" t="s">
        <v>205</v>
      </c>
      <c r="AF644" s="260" t="s">
        <v>205</v>
      </c>
      <c r="AG644" s="260" t="s">
        <v>207</v>
      </c>
      <c r="AH644" s="260" t="s">
        <v>206</v>
      </c>
      <c r="AI644" s="260" t="s">
        <v>207</v>
      </c>
      <c r="AJ644" s="260" t="s">
        <v>206</v>
      </c>
      <c r="AK644" s="260" t="s">
        <v>207</v>
      </c>
      <c r="AL644" s="260" t="s">
        <v>206</v>
      </c>
      <c r="AM644" s="260" t="s">
        <v>206</v>
      </c>
      <c r="AN644" s="260" t="s">
        <v>206</v>
      </c>
      <c r="AO644" s="260" t="s">
        <v>206</v>
      </c>
      <c r="AP644" s="260" t="s">
        <v>206</v>
      </c>
      <c r="AQ644" s="260"/>
      <c r="AR644"/>
      <c r="AS644">
        <v>1</v>
      </c>
    </row>
    <row r="645" spans="1:45" ht="18.75" hidden="1" x14ac:dyDescent="0.45">
      <c r="A645" s="248">
        <v>212714</v>
      </c>
      <c r="B645" s="249" t="s">
        <v>456</v>
      </c>
      <c r="C645" t="s">
        <v>849</v>
      </c>
      <c r="D645" t="s">
        <v>849</v>
      </c>
      <c r="E645" t="s">
        <v>849</v>
      </c>
      <c r="F645" t="s">
        <v>849</v>
      </c>
      <c r="G645" t="s">
        <v>849</v>
      </c>
      <c r="H645" t="s">
        <v>849</v>
      </c>
      <c r="I645" t="s">
        <v>849</v>
      </c>
      <c r="J645" t="s">
        <v>849</v>
      </c>
      <c r="K645" t="s">
        <v>849</v>
      </c>
      <c r="L645" t="s">
        <v>849</v>
      </c>
      <c r="M645" s="250" t="s">
        <v>849</v>
      </c>
      <c r="N645" t="s">
        <v>849</v>
      </c>
      <c r="O645" t="s">
        <v>849</v>
      </c>
      <c r="P645" t="s">
        <v>849</v>
      </c>
      <c r="Q645" t="s">
        <v>849</v>
      </c>
      <c r="R645" t="s">
        <v>849</v>
      </c>
      <c r="S645" t="s">
        <v>849</v>
      </c>
      <c r="T645" t="s">
        <v>849</v>
      </c>
      <c r="U645" t="s">
        <v>849</v>
      </c>
      <c r="V645" t="s">
        <v>849</v>
      </c>
      <c r="W645" t="s">
        <v>849</v>
      </c>
      <c r="X645" s="250" t="s">
        <v>849</v>
      </c>
      <c r="Y645" t="s">
        <v>849</v>
      </c>
      <c r="Z645" t="s">
        <v>849</v>
      </c>
      <c r="AA645" t="s">
        <v>849</v>
      </c>
      <c r="AB645" t="s">
        <v>849</v>
      </c>
      <c r="AC645" t="s">
        <v>849</v>
      </c>
      <c r="AD645" t="s">
        <v>849</v>
      </c>
      <c r="AE645" t="s">
        <v>849</v>
      </c>
      <c r="AF645" t="s">
        <v>849</v>
      </c>
      <c r="AG645" t="s">
        <v>344</v>
      </c>
      <c r="AH645" t="s">
        <v>344</v>
      </c>
      <c r="AI645" t="s">
        <v>344</v>
      </c>
      <c r="AJ645" t="s">
        <v>344</v>
      </c>
      <c r="AK645" t="s">
        <v>344</v>
      </c>
      <c r="AL645" t="s">
        <v>344</v>
      </c>
      <c r="AM645" t="s">
        <v>344</v>
      </c>
      <c r="AN645" t="s">
        <v>344</v>
      </c>
      <c r="AO645" t="s">
        <v>344</v>
      </c>
      <c r="AP645" t="s">
        <v>344</v>
      </c>
      <c r="AQ645"/>
      <c r="AR645">
        <v>0</v>
      </c>
      <c r="AS645" t="s">
        <v>2190</v>
      </c>
    </row>
    <row r="646" spans="1:45" ht="15" x14ac:dyDescent="0.25">
      <c r="A646" s="258">
        <v>212716</v>
      </c>
      <c r="B646" s="259" t="s">
        <v>61</v>
      </c>
      <c r="C646" s="260" t="s">
        <v>207</v>
      </c>
      <c r="D646" s="260" t="s">
        <v>207</v>
      </c>
      <c r="E646" s="260" t="s">
        <v>207</v>
      </c>
      <c r="F646" s="260" t="s">
        <v>205</v>
      </c>
      <c r="G646" s="260" t="s">
        <v>207</v>
      </c>
      <c r="H646" s="260" t="s">
        <v>207</v>
      </c>
      <c r="I646" s="260" t="s">
        <v>207</v>
      </c>
      <c r="J646" s="260" t="s">
        <v>205</v>
      </c>
      <c r="K646" s="260" t="s">
        <v>207</v>
      </c>
      <c r="L646" s="260" t="s">
        <v>205</v>
      </c>
      <c r="M646" s="260" t="s">
        <v>207</v>
      </c>
      <c r="N646" s="260" t="s">
        <v>207</v>
      </c>
      <c r="O646" s="260" t="s">
        <v>207</v>
      </c>
      <c r="P646" s="260" t="s">
        <v>205</v>
      </c>
      <c r="Q646" s="260" t="s">
        <v>207</v>
      </c>
      <c r="R646" s="260" t="s">
        <v>207</v>
      </c>
      <c r="S646" s="260" t="s">
        <v>207</v>
      </c>
      <c r="T646" s="260" t="s">
        <v>205</v>
      </c>
      <c r="U646" s="260" t="s">
        <v>205</v>
      </c>
      <c r="V646" s="260" t="s">
        <v>205</v>
      </c>
      <c r="W646" s="260" t="s">
        <v>207</v>
      </c>
      <c r="X646" s="260" t="s">
        <v>207</v>
      </c>
      <c r="Y646" s="260" t="s">
        <v>205</v>
      </c>
      <c r="Z646" s="260" t="s">
        <v>207</v>
      </c>
      <c r="AA646" s="260" t="s">
        <v>207</v>
      </c>
      <c r="AB646" s="260" t="s">
        <v>207</v>
      </c>
      <c r="AC646" s="260" t="s">
        <v>205</v>
      </c>
      <c r="AD646" s="260" t="s">
        <v>207</v>
      </c>
      <c r="AE646" s="260" t="s">
        <v>207</v>
      </c>
      <c r="AF646" s="260" t="s">
        <v>205</v>
      </c>
      <c r="AG646" s="260" t="s">
        <v>205</v>
      </c>
      <c r="AH646" s="260" t="s">
        <v>207</v>
      </c>
      <c r="AI646" s="260" t="s">
        <v>207</v>
      </c>
      <c r="AJ646" s="260" t="s">
        <v>207</v>
      </c>
      <c r="AK646" s="260" t="s">
        <v>205</v>
      </c>
      <c r="AL646" s="260" t="s">
        <v>207</v>
      </c>
      <c r="AM646" s="260" t="s">
        <v>207</v>
      </c>
      <c r="AN646" s="260" t="s">
        <v>205</v>
      </c>
      <c r="AO646" s="260" t="s">
        <v>207</v>
      </c>
      <c r="AP646" s="260" t="s">
        <v>207</v>
      </c>
      <c r="AQ646" s="260"/>
      <c r="AR646"/>
      <c r="AS646">
        <v>2</v>
      </c>
    </row>
    <row r="647" spans="1:45" ht="18.75" hidden="1" x14ac:dyDescent="0.45">
      <c r="A647" s="248">
        <v>212717</v>
      </c>
      <c r="B647" s="249" t="s">
        <v>456</v>
      </c>
      <c r="C647" t="s">
        <v>205</v>
      </c>
      <c r="D647" t="s">
        <v>205</v>
      </c>
      <c r="E647" t="s">
        <v>205</v>
      </c>
      <c r="F647" t="s">
        <v>205</v>
      </c>
      <c r="G647" t="s">
        <v>205</v>
      </c>
      <c r="H647" t="s">
        <v>205</v>
      </c>
      <c r="I647" t="s">
        <v>205</v>
      </c>
      <c r="J647" t="s">
        <v>205</v>
      </c>
      <c r="K647" t="s">
        <v>205</v>
      </c>
      <c r="L647" t="s">
        <v>206</v>
      </c>
      <c r="M647" s="250" t="s">
        <v>205</v>
      </c>
      <c r="N647" t="s">
        <v>207</v>
      </c>
      <c r="O647" t="s">
        <v>207</v>
      </c>
      <c r="P647" t="s">
        <v>207</v>
      </c>
      <c r="Q647" t="s">
        <v>205</v>
      </c>
      <c r="R647" t="s">
        <v>205</v>
      </c>
      <c r="S647" t="s">
        <v>205</v>
      </c>
      <c r="T647" t="s">
        <v>207</v>
      </c>
      <c r="U647" t="s">
        <v>207</v>
      </c>
      <c r="V647" t="s">
        <v>207</v>
      </c>
      <c r="W647" t="s">
        <v>205</v>
      </c>
      <c r="X647" s="250" t="s">
        <v>205</v>
      </c>
      <c r="Y647" t="s">
        <v>205</v>
      </c>
      <c r="Z647" t="s">
        <v>205</v>
      </c>
      <c r="AA647" t="s">
        <v>207</v>
      </c>
      <c r="AB647" t="s">
        <v>207</v>
      </c>
      <c r="AC647" t="s">
        <v>206</v>
      </c>
      <c r="AD647" t="s">
        <v>205</v>
      </c>
      <c r="AE647" t="s">
        <v>207</v>
      </c>
      <c r="AF647" t="s">
        <v>206</v>
      </c>
      <c r="AG647" t="s">
        <v>344</v>
      </c>
      <c r="AH647" t="s">
        <v>344</v>
      </c>
      <c r="AI647" t="s">
        <v>344</v>
      </c>
      <c r="AJ647" t="s">
        <v>344</v>
      </c>
      <c r="AK647" t="s">
        <v>344</v>
      </c>
      <c r="AL647" t="s">
        <v>344</v>
      </c>
      <c r="AM647" t="s">
        <v>344</v>
      </c>
      <c r="AN647" t="s">
        <v>344</v>
      </c>
      <c r="AO647" t="s">
        <v>344</v>
      </c>
      <c r="AP647" t="s">
        <v>344</v>
      </c>
      <c r="AQ647"/>
      <c r="AR647">
        <v>0</v>
      </c>
      <c r="AS647">
        <v>1</v>
      </c>
    </row>
    <row r="648" spans="1:45" ht="18.75" hidden="1" x14ac:dyDescent="0.45">
      <c r="A648" s="248">
        <v>212718</v>
      </c>
      <c r="B648" s="249" t="s">
        <v>456</v>
      </c>
      <c r="C648" t="s">
        <v>205</v>
      </c>
      <c r="D648" t="s">
        <v>205</v>
      </c>
      <c r="E648" t="s">
        <v>205</v>
      </c>
      <c r="F648" t="s">
        <v>207</v>
      </c>
      <c r="G648" t="s">
        <v>205</v>
      </c>
      <c r="H648" t="s">
        <v>205</v>
      </c>
      <c r="I648" t="s">
        <v>207</v>
      </c>
      <c r="J648" t="s">
        <v>205</v>
      </c>
      <c r="K648" t="s">
        <v>205</v>
      </c>
      <c r="L648" t="s">
        <v>205</v>
      </c>
      <c r="M648" s="250" t="s">
        <v>205</v>
      </c>
      <c r="N648" t="s">
        <v>207</v>
      </c>
      <c r="O648" t="s">
        <v>205</v>
      </c>
      <c r="P648" t="s">
        <v>207</v>
      </c>
      <c r="Q648" t="s">
        <v>207</v>
      </c>
      <c r="R648" t="s">
        <v>207</v>
      </c>
      <c r="S648" t="s">
        <v>207</v>
      </c>
      <c r="T648" t="s">
        <v>205</v>
      </c>
      <c r="U648" t="s">
        <v>207</v>
      </c>
      <c r="V648" t="s">
        <v>205</v>
      </c>
      <c r="W648" t="s">
        <v>207</v>
      </c>
      <c r="X648" s="250" t="s">
        <v>207</v>
      </c>
      <c r="Y648" t="s">
        <v>207</v>
      </c>
      <c r="Z648" t="s">
        <v>207</v>
      </c>
      <c r="AA648" t="s">
        <v>207</v>
      </c>
      <c r="AB648" t="s">
        <v>207</v>
      </c>
      <c r="AC648" t="s">
        <v>207</v>
      </c>
      <c r="AD648" t="s">
        <v>207</v>
      </c>
      <c r="AE648" t="s">
        <v>206</v>
      </c>
      <c r="AF648" t="s">
        <v>206</v>
      </c>
      <c r="AG648" t="s">
        <v>344</v>
      </c>
      <c r="AH648" t="s">
        <v>344</v>
      </c>
      <c r="AI648" t="s">
        <v>344</v>
      </c>
      <c r="AJ648" t="s">
        <v>344</v>
      </c>
      <c r="AK648" t="s">
        <v>344</v>
      </c>
      <c r="AL648" t="s">
        <v>344</v>
      </c>
      <c r="AM648" t="s">
        <v>344</v>
      </c>
      <c r="AN648" t="s">
        <v>344</v>
      </c>
      <c r="AO648" t="s">
        <v>344</v>
      </c>
      <c r="AP648" t="s">
        <v>344</v>
      </c>
      <c r="AQ648"/>
      <c r="AR648">
        <v>0</v>
      </c>
      <c r="AS648">
        <v>4</v>
      </c>
    </row>
    <row r="649" spans="1:45" ht="18.75" hidden="1" x14ac:dyDescent="0.45">
      <c r="A649" s="252">
        <v>212719</v>
      </c>
      <c r="B649" s="249" t="s">
        <v>609</v>
      </c>
      <c r="C649" t="s">
        <v>849</v>
      </c>
      <c r="D649" t="s">
        <v>849</v>
      </c>
      <c r="E649" t="s">
        <v>849</v>
      </c>
      <c r="F649" t="s">
        <v>849</v>
      </c>
      <c r="G649" t="s">
        <v>849</v>
      </c>
      <c r="H649" t="s">
        <v>849</v>
      </c>
      <c r="I649" t="s">
        <v>849</v>
      </c>
      <c r="J649" t="s">
        <v>849</v>
      </c>
      <c r="K649" t="s">
        <v>849</v>
      </c>
      <c r="L649" t="s">
        <v>849</v>
      </c>
      <c r="M649" s="250" t="s">
        <v>344</v>
      </c>
      <c r="N649" t="s">
        <v>344</v>
      </c>
      <c r="O649" t="s">
        <v>344</v>
      </c>
      <c r="P649" t="s">
        <v>344</v>
      </c>
      <c r="Q649" t="s">
        <v>344</v>
      </c>
      <c r="R649" t="s">
        <v>344</v>
      </c>
      <c r="S649" t="s">
        <v>344</v>
      </c>
      <c r="T649" t="s">
        <v>344</v>
      </c>
      <c r="U649" t="s">
        <v>344</v>
      </c>
      <c r="V649" t="s">
        <v>344</v>
      </c>
      <c r="W649" t="s">
        <v>344</v>
      </c>
      <c r="X649" s="250" t="s">
        <v>344</v>
      </c>
      <c r="Y649" t="s">
        <v>344</v>
      </c>
      <c r="Z649" t="s">
        <v>344</v>
      </c>
      <c r="AA649" t="s">
        <v>344</v>
      </c>
      <c r="AB649" t="s">
        <v>344</v>
      </c>
      <c r="AC649" t="s">
        <v>344</v>
      </c>
      <c r="AD649" t="s">
        <v>344</v>
      </c>
      <c r="AE649" t="s">
        <v>344</v>
      </c>
      <c r="AF649" t="s">
        <v>344</v>
      </c>
      <c r="AG649" t="s">
        <v>344</v>
      </c>
      <c r="AH649" t="s">
        <v>344</v>
      </c>
      <c r="AI649" t="s">
        <v>344</v>
      </c>
      <c r="AJ649" t="s">
        <v>344</v>
      </c>
      <c r="AK649" t="s">
        <v>344</v>
      </c>
      <c r="AL649" t="s">
        <v>344</v>
      </c>
      <c r="AM649" t="s">
        <v>344</v>
      </c>
      <c r="AN649" t="s">
        <v>344</v>
      </c>
      <c r="AO649" t="s">
        <v>344</v>
      </c>
      <c r="AP649" t="s">
        <v>344</v>
      </c>
      <c r="AQ649"/>
      <c r="AR649" t="s">
        <v>2170</v>
      </c>
      <c r="AS649" t="s">
        <v>2170</v>
      </c>
    </row>
    <row r="650" spans="1:45" ht="18.75" hidden="1" x14ac:dyDescent="0.45">
      <c r="A650" s="248">
        <v>212723</v>
      </c>
      <c r="B650" s="249" t="e">
        <v>#N/A</v>
      </c>
      <c r="C650" t="s">
        <v>207</v>
      </c>
      <c r="D650" t="s">
        <v>207</v>
      </c>
      <c r="E650" t="s">
        <v>207</v>
      </c>
      <c r="F650" t="s">
        <v>205</v>
      </c>
      <c r="G650" t="s">
        <v>205</v>
      </c>
      <c r="H650" t="s">
        <v>205</v>
      </c>
      <c r="I650" t="s">
        <v>207</v>
      </c>
      <c r="J650" t="s">
        <v>205</v>
      </c>
      <c r="K650" t="s">
        <v>205</v>
      </c>
      <c r="L650" t="s">
        <v>207</v>
      </c>
      <c r="M650" s="250" t="s">
        <v>207</v>
      </c>
      <c r="N650" t="s">
        <v>207</v>
      </c>
      <c r="O650" t="s">
        <v>207</v>
      </c>
      <c r="P650" t="s">
        <v>205</v>
      </c>
      <c r="Q650" t="s">
        <v>207</v>
      </c>
      <c r="R650" t="s">
        <v>205</v>
      </c>
      <c r="S650" t="s">
        <v>207</v>
      </c>
      <c r="T650" t="s">
        <v>207</v>
      </c>
      <c r="U650" t="s">
        <v>207</v>
      </c>
      <c r="V650" t="s">
        <v>207</v>
      </c>
      <c r="W650" t="s">
        <v>207</v>
      </c>
      <c r="X650" s="250" t="s">
        <v>207</v>
      </c>
      <c r="Y650" t="s">
        <v>207</v>
      </c>
      <c r="Z650" t="s">
        <v>205</v>
      </c>
      <c r="AA650" t="s">
        <v>205</v>
      </c>
      <c r="AB650" t="s">
        <v>207</v>
      </c>
      <c r="AC650" t="s">
        <v>207</v>
      </c>
      <c r="AD650" t="s">
        <v>205</v>
      </c>
      <c r="AE650" t="s">
        <v>207</v>
      </c>
      <c r="AF650" t="s">
        <v>205</v>
      </c>
      <c r="AG650" t="s">
        <v>207</v>
      </c>
      <c r="AH650" t="s">
        <v>207</v>
      </c>
      <c r="AI650" t="s">
        <v>205</v>
      </c>
      <c r="AJ650" t="s">
        <v>205</v>
      </c>
      <c r="AK650" t="s">
        <v>205</v>
      </c>
      <c r="AL650" t="s">
        <v>207</v>
      </c>
      <c r="AM650" t="s">
        <v>207</v>
      </c>
      <c r="AN650" t="s">
        <v>207</v>
      </c>
      <c r="AO650" t="s">
        <v>207</v>
      </c>
      <c r="AP650" t="s">
        <v>207</v>
      </c>
      <c r="AQ650"/>
      <c r="AR650" t="e">
        <v>#N/A</v>
      </c>
      <c r="AS650" t="e">
        <v>#N/A</v>
      </c>
    </row>
    <row r="651" spans="1:45" ht="18.75" x14ac:dyDescent="0.45">
      <c r="A651" s="252">
        <v>212725</v>
      </c>
      <c r="B651" s="249" t="s">
        <v>61</v>
      </c>
      <c r="C651" t="s">
        <v>207</v>
      </c>
      <c r="D651" t="s">
        <v>207</v>
      </c>
      <c r="E651" t="s">
        <v>207</v>
      </c>
      <c r="F651" t="s">
        <v>205</v>
      </c>
      <c r="G651" t="s">
        <v>205</v>
      </c>
      <c r="H651" t="s">
        <v>205</v>
      </c>
      <c r="I651" t="s">
        <v>207</v>
      </c>
      <c r="J651" t="s">
        <v>205</v>
      </c>
      <c r="K651" t="s">
        <v>207</v>
      </c>
      <c r="L651" t="s">
        <v>207</v>
      </c>
      <c r="M651" s="250" t="s">
        <v>207</v>
      </c>
      <c r="N651" t="s">
        <v>207</v>
      </c>
      <c r="O651" t="s">
        <v>207</v>
      </c>
      <c r="P651" t="s">
        <v>205</v>
      </c>
      <c r="Q651" t="s">
        <v>207</v>
      </c>
      <c r="R651" t="s">
        <v>206</v>
      </c>
      <c r="S651" t="s">
        <v>207</v>
      </c>
      <c r="T651" t="s">
        <v>207</v>
      </c>
      <c r="U651" t="s">
        <v>207</v>
      </c>
      <c r="V651" t="s">
        <v>205</v>
      </c>
      <c r="W651" t="s">
        <v>205</v>
      </c>
      <c r="X651" s="250" t="s">
        <v>207</v>
      </c>
      <c r="Y651" t="s">
        <v>205</v>
      </c>
      <c r="Z651" t="s">
        <v>205</v>
      </c>
      <c r="AA651" t="s">
        <v>205</v>
      </c>
      <c r="AB651" t="s">
        <v>207</v>
      </c>
      <c r="AC651" t="s">
        <v>207</v>
      </c>
      <c r="AD651" t="s">
        <v>205</v>
      </c>
      <c r="AE651" t="s">
        <v>207</v>
      </c>
      <c r="AF651" t="s">
        <v>205</v>
      </c>
      <c r="AG651" t="s">
        <v>207</v>
      </c>
      <c r="AH651" t="s">
        <v>205</v>
      </c>
      <c r="AI651" t="s">
        <v>205</v>
      </c>
      <c r="AJ651" t="s">
        <v>205</v>
      </c>
      <c r="AK651" t="s">
        <v>205</v>
      </c>
      <c r="AL651" t="s">
        <v>207</v>
      </c>
      <c r="AM651" t="s">
        <v>206</v>
      </c>
      <c r="AN651" t="s">
        <v>207</v>
      </c>
      <c r="AO651" t="s">
        <v>207</v>
      </c>
      <c r="AP651" t="s">
        <v>205</v>
      </c>
      <c r="AQ651"/>
      <c r="AR651">
        <v>0</v>
      </c>
      <c r="AS651">
        <v>3</v>
      </c>
    </row>
    <row r="652" spans="1:45" ht="18.75" x14ac:dyDescent="0.45">
      <c r="A652" s="248">
        <v>212726</v>
      </c>
      <c r="B652" s="249" t="s">
        <v>61</v>
      </c>
      <c r="C652" t="s">
        <v>205</v>
      </c>
      <c r="D652" t="s">
        <v>207</v>
      </c>
      <c r="E652" t="s">
        <v>207</v>
      </c>
      <c r="F652" t="s">
        <v>205</v>
      </c>
      <c r="G652" t="s">
        <v>205</v>
      </c>
      <c r="H652" t="s">
        <v>205</v>
      </c>
      <c r="I652" t="s">
        <v>205</v>
      </c>
      <c r="J652" t="s">
        <v>205</v>
      </c>
      <c r="K652" t="s">
        <v>207</v>
      </c>
      <c r="L652" t="s">
        <v>205</v>
      </c>
      <c r="M652" s="250" t="s">
        <v>205</v>
      </c>
      <c r="N652" t="s">
        <v>205</v>
      </c>
      <c r="O652" t="s">
        <v>207</v>
      </c>
      <c r="P652" t="s">
        <v>205</v>
      </c>
      <c r="Q652" t="s">
        <v>205</v>
      </c>
      <c r="R652" t="s">
        <v>205</v>
      </c>
      <c r="S652" t="s">
        <v>205</v>
      </c>
      <c r="T652" t="s">
        <v>207</v>
      </c>
      <c r="U652" t="s">
        <v>207</v>
      </c>
      <c r="V652" t="s">
        <v>207</v>
      </c>
      <c r="W652" t="s">
        <v>207</v>
      </c>
      <c r="X652" s="250" t="s">
        <v>207</v>
      </c>
      <c r="Y652" t="s">
        <v>205</v>
      </c>
      <c r="Z652" t="s">
        <v>207</v>
      </c>
      <c r="AA652" t="s">
        <v>207</v>
      </c>
      <c r="AB652" t="s">
        <v>205</v>
      </c>
      <c r="AC652" t="s">
        <v>207</v>
      </c>
      <c r="AD652" t="s">
        <v>205</v>
      </c>
      <c r="AE652" t="s">
        <v>205</v>
      </c>
      <c r="AF652" t="s">
        <v>205</v>
      </c>
      <c r="AG652" t="s">
        <v>207</v>
      </c>
      <c r="AH652" t="s">
        <v>207</v>
      </c>
      <c r="AI652" t="s">
        <v>207</v>
      </c>
      <c r="AJ652" t="s">
        <v>207</v>
      </c>
      <c r="AK652" t="s">
        <v>207</v>
      </c>
      <c r="AL652" t="s">
        <v>206</v>
      </c>
      <c r="AM652" t="s">
        <v>206</v>
      </c>
      <c r="AN652" t="s">
        <v>206</v>
      </c>
      <c r="AO652" t="s">
        <v>206</v>
      </c>
      <c r="AP652" t="s">
        <v>206</v>
      </c>
      <c r="AQ652"/>
      <c r="AR652">
        <v>0</v>
      </c>
      <c r="AS652">
        <v>5</v>
      </c>
    </row>
    <row r="653" spans="1:45" ht="18.75" x14ac:dyDescent="0.45">
      <c r="A653" s="248">
        <v>212728</v>
      </c>
      <c r="B653" s="249" t="s">
        <v>61</v>
      </c>
      <c r="C653" t="s">
        <v>849</v>
      </c>
      <c r="D653" t="s">
        <v>849</v>
      </c>
      <c r="E653" t="s">
        <v>849</v>
      </c>
      <c r="F653" t="s">
        <v>849</v>
      </c>
      <c r="G653" t="s">
        <v>849</v>
      </c>
      <c r="H653" t="s">
        <v>849</v>
      </c>
      <c r="I653" t="s">
        <v>849</v>
      </c>
      <c r="J653" t="s">
        <v>849</v>
      </c>
      <c r="K653" t="s">
        <v>849</v>
      </c>
      <c r="L653" t="s">
        <v>849</v>
      </c>
      <c r="M653" s="250" t="s">
        <v>849</v>
      </c>
      <c r="N653" t="s">
        <v>849</v>
      </c>
      <c r="O653" t="s">
        <v>849</v>
      </c>
      <c r="P653" t="s">
        <v>849</v>
      </c>
      <c r="Q653" t="s">
        <v>849</v>
      </c>
      <c r="R653" t="s">
        <v>849</v>
      </c>
      <c r="S653" t="s">
        <v>849</v>
      </c>
      <c r="T653" t="s">
        <v>849</v>
      </c>
      <c r="U653" t="s">
        <v>849</v>
      </c>
      <c r="V653" t="s">
        <v>849</v>
      </c>
      <c r="W653" t="s">
        <v>849</v>
      </c>
      <c r="X653" s="250" t="s">
        <v>849</v>
      </c>
      <c r="Y653" t="s">
        <v>849</v>
      </c>
      <c r="Z653" t="s">
        <v>849</v>
      </c>
      <c r="AA653" t="s">
        <v>849</v>
      </c>
      <c r="AB653" t="s">
        <v>849</v>
      </c>
      <c r="AC653" t="s">
        <v>849</v>
      </c>
      <c r="AD653" t="s">
        <v>849</v>
      </c>
      <c r="AE653" t="s">
        <v>849</v>
      </c>
      <c r="AF653" t="s">
        <v>849</v>
      </c>
      <c r="AG653" t="s">
        <v>849</v>
      </c>
      <c r="AH653" t="s">
        <v>849</v>
      </c>
      <c r="AI653" t="s">
        <v>849</v>
      </c>
      <c r="AJ653" t="s">
        <v>849</v>
      </c>
      <c r="AK653" t="s">
        <v>849</v>
      </c>
      <c r="AL653" t="s">
        <v>849</v>
      </c>
      <c r="AM653" t="s">
        <v>849</v>
      </c>
      <c r="AN653" t="s">
        <v>849</v>
      </c>
      <c r="AO653" t="s">
        <v>849</v>
      </c>
      <c r="AP653" t="s">
        <v>849</v>
      </c>
      <c r="AQ653"/>
      <c r="AR653">
        <v>0</v>
      </c>
      <c r="AS653" t="s">
        <v>2190</v>
      </c>
    </row>
    <row r="654" spans="1:45" ht="18.75" x14ac:dyDescent="0.45">
      <c r="A654" s="248">
        <v>212734</v>
      </c>
      <c r="B654" s="249" t="s">
        <v>61</v>
      </c>
      <c r="C654" t="s">
        <v>205</v>
      </c>
      <c r="D654" t="s">
        <v>207</v>
      </c>
      <c r="E654" t="s">
        <v>205</v>
      </c>
      <c r="F654" t="s">
        <v>205</v>
      </c>
      <c r="G654" t="s">
        <v>205</v>
      </c>
      <c r="H654" t="s">
        <v>205</v>
      </c>
      <c r="I654" t="s">
        <v>207</v>
      </c>
      <c r="J654" t="s">
        <v>205</v>
      </c>
      <c r="K654" t="s">
        <v>205</v>
      </c>
      <c r="L654" t="s">
        <v>205</v>
      </c>
      <c r="M654" s="250" t="s">
        <v>205</v>
      </c>
      <c r="N654" t="s">
        <v>207</v>
      </c>
      <c r="O654" t="s">
        <v>205</v>
      </c>
      <c r="P654" t="s">
        <v>205</v>
      </c>
      <c r="Q654" t="s">
        <v>207</v>
      </c>
      <c r="R654" t="s">
        <v>205</v>
      </c>
      <c r="S654" t="s">
        <v>205</v>
      </c>
      <c r="T654" t="s">
        <v>207</v>
      </c>
      <c r="U654" t="s">
        <v>207</v>
      </c>
      <c r="V654" t="s">
        <v>205</v>
      </c>
      <c r="W654" t="s">
        <v>207</v>
      </c>
      <c r="X654" s="250" t="s">
        <v>205</v>
      </c>
      <c r="Y654" t="s">
        <v>207</v>
      </c>
      <c r="Z654" t="s">
        <v>207</v>
      </c>
      <c r="AA654" t="s">
        <v>205</v>
      </c>
      <c r="AB654" t="s">
        <v>207</v>
      </c>
      <c r="AC654" t="s">
        <v>207</v>
      </c>
      <c r="AD654" t="s">
        <v>207</v>
      </c>
      <c r="AE654" t="s">
        <v>205</v>
      </c>
      <c r="AF654" t="s">
        <v>205</v>
      </c>
      <c r="AG654" t="s">
        <v>207</v>
      </c>
      <c r="AH654" t="s">
        <v>205</v>
      </c>
      <c r="AI654" t="s">
        <v>205</v>
      </c>
      <c r="AJ654" t="s">
        <v>207</v>
      </c>
      <c r="AK654" t="s">
        <v>205</v>
      </c>
      <c r="AL654" t="s">
        <v>205</v>
      </c>
      <c r="AM654" t="s">
        <v>207</v>
      </c>
      <c r="AN654" t="s">
        <v>205</v>
      </c>
      <c r="AO654" t="s">
        <v>207</v>
      </c>
      <c r="AP654" t="s">
        <v>205</v>
      </c>
      <c r="AQ654"/>
      <c r="AR654">
        <v>0</v>
      </c>
      <c r="AS654">
        <v>2</v>
      </c>
    </row>
    <row r="655" spans="1:45" ht="15" hidden="1" x14ac:dyDescent="0.25">
      <c r="A655" s="258">
        <v>212735</v>
      </c>
      <c r="B655" s="259" t="s">
        <v>456</v>
      </c>
      <c r="C655" s="260" t="s">
        <v>205</v>
      </c>
      <c r="D655" s="260" t="s">
        <v>207</v>
      </c>
      <c r="E655" s="260" t="s">
        <v>205</v>
      </c>
      <c r="F655" s="260" t="s">
        <v>205</v>
      </c>
      <c r="G655" s="260" t="s">
        <v>205</v>
      </c>
      <c r="H655" s="260" t="s">
        <v>207</v>
      </c>
      <c r="I655" s="260" t="s">
        <v>207</v>
      </c>
      <c r="J655" s="260" t="s">
        <v>205</v>
      </c>
      <c r="K655" s="260" t="s">
        <v>207</v>
      </c>
      <c r="L655" s="260" t="s">
        <v>205</v>
      </c>
      <c r="M655" s="260" t="s">
        <v>205</v>
      </c>
      <c r="N655" s="260" t="s">
        <v>207</v>
      </c>
      <c r="O655" s="260" t="s">
        <v>207</v>
      </c>
      <c r="P655" s="260" t="s">
        <v>207</v>
      </c>
      <c r="Q655" s="260" t="s">
        <v>207</v>
      </c>
      <c r="R655" s="260" t="s">
        <v>207</v>
      </c>
      <c r="S655" s="260" t="s">
        <v>207</v>
      </c>
      <c r="T655" s="260" t="s">
        <v>207</v>
      </c>
      <c r="U655" s="260" t="s">
        <v>205</v>
      </c>
      <c r="V655" s="260" t="s">
        <v>207</v>
      </c>
      <c r="W655" s="260" t="s">
        <v>207</v>
      </c>
      <c r="X655" s="260" t="s">
        <v>207</v>
      </c>
      <c r="Y655" s="260" t="s">
        <v>207</v>
      </c>
      <c r="Z655" s="260" t="s">
        <v>207</v>
      </c>
      <c r="AA655" s="260" t="s">
        <v>205</v>
      </c>
      <c r="AB655" s="260" t="s">
        <v>205</v>
      </c>
      <c r="AC655" s="260" t="s">
        <v>207</v>
      </c>
      <c r="AD655" s="260" t="s">
        <v>207</v>
      </c>
      <c r="AE655" s="260" t="s">
        <v>207</v>
      </c>
      <c r="AF655" s="260" t="s">
        <v>207</v>
      </c>
      <c r="AG655" s="260" t="s">
        <v>344</v>
      </c>
      <c r="AH655" s="260" t="s">
        <v>344</v>
      </c>
      <c r="AI655" s="260" t="s">
        <v>344</v>
      </c>
      <c r="AJ655" s="260" t="s">
        <v>344</v>
      </c>
      <c r="AK655" s="260" t="s">
        <v>344</v>
      </c>
      <c r="AL655" s="260" t="s">
        <v>344</v>
      </c>
      <c r="AM655" s="260" t="s">
        <v>344</v>
      </c>
      <c r="AN655" s="260" t="s">
        <v>344</v>
      </c>
      <c r="AO655" s="260" t="s">
        <v>344</v>
      </c>
      <c r="AP655" s="260" t="s">
        <v>344</v>
      </c>
      <c r="AQ655" s="260"/>
      <c r="AR655"/>
      <c r="AS655">
        <v>2</v>
      </c>
    </row>
    <row r="656" spans="1:45" ht="18.75" hidden="1" x14ac:dyDescent="0.45">
      <c r="A656" s="252">
        <v>212737</v>
      </c>
      <c r="B656" s="249" t="s">
        <v>456</v>
      </c>
      <c r="C656" t="s">
        <v>205</v>
      </c>
      <c r="D656" t="s">
        <v>207</v>
      </c>
      <c r="E656" t="s">
        <v>205</v>
      </c>
      <c r="F656" t="s">
        <v>205</v>
      </c>
      <c r="G656" t="s">
        <v>205</v>
      </c>
      <c r="H656" t="s">
        <v>207</v>
      </c>
      <c r="I656" t="s">
        <v>205</v>
      </c>
      <c r="J656" t="s">
        <v>205</v>
      </c>
      <c r="K656" t="s">
        <v>205</v>
      </c>
      <c r="L656" t="s">
        <v>205</v>
      </c>
      <c r="M656" s="250" t="s">
        <v>205</v>
      </c>
      <c r="N656" t="s">
        <v>205</v>
      </c>
      <c r="O656" t="s">
        <v>205</v>
      </c>
      <c r="P656" t="s">
        <v>207</v>
      </c>
      <c r="Q656" t="s">
        <v>207</v>
      </c>
      <c r="R656" t="s">
        <v>205</v>
      </c>
      <c r="S656" t="s">
        <v>205</v>
      </c>
      <c r="T656" t="s">
        <v>207</v>
      </c>
      <c r="U656" t="s">
        <v>207</v>
      </c>
      <c r="V656" t="s">
        <v>207</v>
      </c>
      <c r="W656" t="s">
        <v>205</v>
      </c>
      <c r="X656" s="250" t="s">
        <v>205</v>
      </c>
      <c r="Y656" t="s">
        <v>207</v>
      </c>
      <c r="Z656" t="s">
        <v>205</v>
      </c>
      <c r="AA656" t="s">
        <v>205</v>
      </c>
      <c r="AB656" t="s">
        <v>205</v>
      </c>
      <c r="AC656" t="s">
        <v>206</v>
      </c>
      <c r="AD656" t="s">
        <v>206</v>
      </c>
      <c r="AE656" t="s">
        <v>207</v>
      </c>
      <c r="AF656" t="s">
        <v>205</v>
      </c>
      <c r="AG656" t="s">
        <v>344</v>
      </c>
      <c r="AH656" t="s">
        <v>344</v>
      </c>
      <c r="AI656" t="s">
        <v>344</v>
      </c>
      <c r="AJ656" t="s">
        <v>344</v>
      </c>
      <c r="AK656" t="s">
        <v>344</v>
      </c>
      <c r="AL656" t="s">
        <v>344</v>
      </c>
      <c r="AM656" t="s">
        <v>344</v>
      </c>
      <c r="AN656" t="s">
        <v>344</v>
      </c>
      <c r="AO656" t="s">
        <v>344</v>
      </c>
      <c r="AP656" t="s">
        <v>344</v>
      </c>
      <c r="AQ656"/>
      <c r="AR656">
        <v>0</v>
      </c>
      <c r="AS656">
        <v>3</v>
      </c>
    </row>
    <row r="657" spans="1:45" ht="18.75" x14ac:dyDescent="0.45">
      <c r="A657" s="248">
        <v>212738</v>
      </c>
      <c r="B657" s="249" t="s">
        <v>61</v>
      </c>
      <c r="C657" t="s">
        <v>205</v>
      </c>
      <c r="D657" t="s">
        <v>207</v>
      </c>
      <c r="E657" t="s">
        <v>207</v>
      </c>
      <c r="F657" t="s">
        <v>205</v>
      </c>
      <c r="G657" t="s">
        <v>205</v>
      </c>
      <c r="H657" t="s">
        <v>207</v>
      </c>
      <c r="I657" t="s">
        <v>205</v>
      </c>
      <c r="J657" t="s">
        <v>205</v>
      </c>
      <c r="K657" t="s">
        <v>207</v>
      </c>
      <c r="L657" t="s">
        <v>205</v>
      </c>
      <c r="M657" s="250" t="s">
        <v>205</v>
      </c>
      <c r="N657" t="s">
        <v>205</v>
      </c>
      <c r="O657" t="s">
        <v>207</v>
      </c>
      <c r="P657" t="s">
        <v>205</v>
      </c>
      <c r="Q657" t="s">
        <v>207</v>
      </c>
      <c r="R657" t="s">
        <v>205</v>
      </c>
      <c r="S657" t="s">
        <v>207</v>
      </c>
      <c r="T657" t="s">
        <v>207</v>
      </c>
      <c r="U657" t="s">
        <v>207</v>
      </c>
      <c r="V657" t="s">
        <v>207</v>
      </c>
      <c r="W657" t="s">
        <v>207</v>
      </c>
      <c r="X657" s="250" t="s">
        <v>207</v>
      </c>
      <c r="Y657" t="s">
        <v>205</v>
      </c>
      <c r="Z657" t="s">
        <v>207</v>
      </c>
      <c r="AA657" t="s">
        <v>205</v>
      </c>
      <c r="AB657" t="s">
        <v>205</v>
      </c>
      <c r="AC657" t="s">
        <v>207</v>
      </c>
      <c r="AD657" t="s">
        <v>205</v>
      </c>
      <c r="AE657" t="s">
        <v>205</v>
      </c>
      <c r="AF657" t="s">
        <v>207</v>
      </c>
      <c r="AG657" t="s">
        <v>205</v>
      </c>
      <c r="AH657" t="s">
        <v>205</v>
      </c>
      <c r="AI657" t="s">
        <v>205</v>
      </c>
      <c r="AJ657" t="s">
        <v>205</v>
      </c>
      <c r="AK657" t="s">
        <v>205</v>
      </c>
      <c r="AL657" t="s">
        <v>207</v>
      </c>
      <c r="AM657" t="s">
        <v>207</v>
      </c>
      <c r="AN657" t="s">
        <v>207</v>
      </c>
      <c r="AO657" t="s">
        <v>207</v>
      </c>
      <c r="AP657" t="s">
        <v>205</v>
      </c>
      <c r="AQ657"/>
      <c r="AR657">
        <v>0</v>
      </c>
      <c r="AS657">
        <v>3</v>
      </c>
    </row>
    <row r="658" spans="1:45" ht="18.75" x14ac:dyDescent="0.45">
      <c r="A658" s="248">
        <v>212739</v>
      </c>
      <c r="B658" s="249" t="s">
        <v>61</v>
      </c>
      <c r="C658" t="s">
        <v>207</v>
      </c>
      <c r="D658" t="s">
        <v>207</v>
      </c>
      <c r="E658" t="s">
        <v>207</v>
      </c>
      <c r="F658" t="s">
        <v>205</v>
      </c>
      <c r="G658" t="s">
        <v>205</v>
      </c>
      <c r="H658" t="s">
        <v>207</v>
      </c>
      <c r="I658" t="s">
        <v>207</v>
      </c>
      <c r="J658" t="s">
        <v>205</v>
      </c>
      <c r="K658" t="s">
        <v>207</v>
      </c>
      <c r="L658" t="s">
        <v>205</v>
      </c>
      <c r="M658" s="250" t="s">
        <v>207</v>
      </c>
      <c r="N658" t="s">
        <v>207</v>
      </c>
      <c r="O658" t="s">
        <v>207</v>
      </c>
      <c r="P658" t="s">
        <v>207</v>
      </c>
      <c r="Q658" t="s">
        <v>207</v>
      </c>
      <c r="R658" t="s">
        <v>207</v>
      </c>
      <c r="S658" t="s">
        <v>205</v>
      </c>
      <c r="T658" t="s">
        <v>207</v>
      </c>
      <c r="U658" t="s">
        <v>207</v>
      </c>
      <c r="V658" t="s">
        <v>207</v>
      </c>
      <c r="W658" t="s">
        <v>207</v>
      </c>
      <c r="X658" s="250" t="s">
        <v>207</v>
      </c>
      <c r="Y658" t="s">
        <v>207</v>
      </c>
      <c r="Z658" t="s">
        <v>207</v>
      </c>
      <c r="AA658" t="s">
        <v>205</v>
      </c>
      <c r="AB658" t="s">
        <v>207</v>
      </c>
      <c r="AC658" t="s">
        <v>207</v>
      </c>
      <c r="AD658" t="s">
        <v>207</v>
      </c>
      <c r="AE658" t="s">
        <v>205</v>
      </c>
      <c r="AF658" t="s">
        <v>207</v>
      </c>
      <c r="AG658" t="s">
        <v>205</v>
      </c>
      <c r="AH658" t="s">
        <v>207</v>
      </c>
      <c r="AI658" t="s">
        <v>206</v>
      </c>
      <c r="AJ658" t="s">
        <v>205</v>
      </c>
      <c r="AK658" t="s">
        <v>207</v>
      </c>
      <c r="AL658" t="s">
        <v>207</v>
      </c>
      <c r="AM658" t="s">
        <v>207</v>
      </c>
      <c r="AN658" t="s">
        <v>206</v>
      </c>
      <c r="AO658" t="s">
        <v>207</v>
      </c>
      <c r="AP658" t="s">
        <v>205</v>
      </c>
      <c r="AQ658"/>
      <c r="AR658">
        <v>0</v>
      </c>
      <c r="AS658">
        <v>1</v>
      </c>
    </row>
    <row r="659" spans="1:45" ht="15" hidden="1" x14ac:dyDescent="0.25">
      <c r="A659" s="258">
        <v>212750</v>
      </c>
      <c r="B659" s="259" t="s">
        <v>456</v>
      </c>
      <c r="C659" s="260" t="s">
        <v>849</v>
      </c>
      <c r="D659" s="260" t="s">
        <v>849</v>
      </c>
      <c r="E659" s="260" t="s">
        <v>849</v>
      </c>
      <c r="F659" s="260" t="s">
        <v>849</v>
      </c>
      <c r="G659" s="260" t="s">
        <v>849</v>
      </c>
      <c r="H659" s="260" t="s">
        <v>849</v>
      </c>
      <c r="I659" s="260" t="s">
        <v>849</v>
      </c>
      <c r="J659" s="260" t="s">
        <v>849</v>
      </c>
      <c r="K659" s="260" t="s">
        <v>849</v>
      </c>
      <c r="L659" s="260" t="s">
        <v>849</v>
      </c>
      <c r="M659" s="260" t="s">
        <v>849</v>
      </c>
      <c r="N659" s="260" t="s">
        <v>849</v>
      </c>
      <c r="O659" s="260" t="s">
        <v>849</v>
      </c>
      <c r="P659" s="260" t="s">
        <v>849</v>
      </c>
      <c r="Q659" s="260" t="s">
        <v>849</v>
      </c>
      <c r="R659" s="260" t="s">
        <v>849</v>
      </c>
      <c r="S659" s="260" t="s">
        <v>849</v>
      </c>
      <c r="T659" s="260" t="s">
        <v>849</v>
      </c>
      <c r="U659" s="260" t="s">
        <v>849</v>
      </c>
      <c r="V659" s="260" t="s">
        <v>849</v>
      </c>
      <c r="W659" s="260" t="s">
        <v>849</v>
      </c>
      <c r="X659" s="260" t="s">
        <v>849</v>
      </c>
      <c r="Y659" s="260" t="s">
        <v>849</v>
      </c>
      <c r="Z659" s="260" t="s">
        <v>849</v>
      </c>
      <c r="AA659" s="260" t="s">
        <v>849</v>
      </c>
      <c r="AB659" s="260" t="s">
        <v>849</v>
      </c>
      <c r="AC659" s="260" t="s">
        <v>849</v>
      </c>
      <c r="AD659" s="260" t="s">
        <v>849</v>
      </c>
      <c r="AE659" s="260" t="s">
        <v>849</v>
      </c>
      <c r="AF659" s="260" t="s">
        <v>849</v>
      </c>
      <c r="AG659" s="260" t="s">
        <v>344</v>
      </c>
      <c r="AH659" s="260" t="s">
        <v>344</v>
      </c>
      <c r="AI659" s="260" t="s">
        <v>344</v>
      </c>
      <c r="AJ659" s="260" t="s">
        <v>344</v>
      </c>
      <c r="AK659" s="260" t="s">
        <v>344</v>
      </c>
      <c r="AL659" s="260" t="s">
        <v>344</v>
      </c>
      <c r="AM659" s="260" t="s">
        <v>344</v>
      </c>
      <c r="AN659" s="260" t="s">
        <v>344</v>
      </c>
      <c r="AO659" s="260" t="s">
        <v>344</v>
      </c>
      <c r="AP659" s="260" t="s">
        <v>344</v>
      </c>
      <c r="AQ659" s="260"/>
      <c r="AR659"/>
      <c r="AS659" t="s">
        <v>2181</v>
      </c>
    </row>
    <row r="660" spans="1:45" ht="18.75" x14ac:dyDescent="0.45">
      <c r="A660" s="248">
        <v>212751</v>
      </c>
      <c r="B660" s="249" t="s">
        <v>61</v>
      </c>
      <c r="C660" t="s">
        <v>207</v>
      </c>
      <c r="D660" t="s">
        <v>207</v>
      </c>
      <c r="E660" t="s">
        <v>205</v>
      </c>
      <c r="F660" t="s">
        <v>207</v>
      </c>
      <c r="G660" t="s">
        <v>207</v>
      </c>
      <c r="H660" t="s">
        <v>205</v>
      </c>
      <c r="I660" t="s">
        <v>207</v>
      </c>
      <c r="J660" t="s">
        <v>207</v>
      </c>
      <c r="K660" t="s">
        <v>207</v>
      </c>
      <c r="L660" t="s">
        <v>205</v>
      </c>
      <c r="M660" s="250" t="s">
        <v>205</v>
      </c>
      <c r="N660" t="s">
        <v>207</v>
      </c>
      <c r="O660" t="s">
        <v>207</v>
      </c>
      <c r="P660" t="s">
        <v>207</v>
      </c>
      <c r="Q660" t="s">
        <v>207</v>
      </c>
      <c r="R660" t="s">
        <v>207</v>
      </c>
      <c r="S660" t="s">
        <v>206</v>
      </c>
      <c r="T660" t="s">
        <v>207</v>
      </c>
      <c r="U660" t="s">
        <v>207</v>
      </c>
      <c r="V660" t="s">
        <v>207</v>
      </c>
      <c r="W660" t="s">
        <v>205</v>
      </c>
      <c r="X660" s="250" t="s">
        <v>207</v>
      </c>
      <c r="Y660" t="s">
        <v>205</v>
      </c>
      <c r="Z660" t="s">
        <v>207</v>
      </c>
      <c r="AA660" t="s">
        <v>207</v>
      </c>
      <c r="AB660" t="s">
        <v>207</v>
      </c>
      <c r="AC660" t="s">
        <v>207</v>
      </c>
      <c r="AD660" t="s">
        <v>207</v>
      </c>
      <c r="AE660" t="s">
        <v>205</v>
      </c>
      <c r="AF660" t="s">
        <v>207</v>
      </c>
      <c r="AG660" t="s">
        <v>205</v>
      </c>
      <c r="AH660" t="s">
        <v>207</v>
      </c>
      <c r="AI660" t="s">
        <v>207</v>
      </c>
      <c r="AJ660" t="s">
        <v>207</v>
      </c>
      <c r="AK660" t="s">
        <v>207</v>
      </c>
      <c r="AL660" t="s">
        <v>205</v>
      </c>
      <c r="AM660" t="s">
        <v>206</v>
      </c>
      <c r="AN660" t="s">
        <v>207</v>
      </c>
      <c r="AO660" t="s">
        <v>205</v>
      </c>
      <c r="AP660" t="s">
        <v>207</v>
      </c>
      <c r="AQ660"/>
      <c r="AR660">
        <v>0</v>
      </c>
      <c r="AS660">
        <v>2</v>
      </c>
    </row>
    <row r="661" spans="1:45" ht="18.75" hidden="1" x14ac:dyDescent="0.45">
      <c r="A661" s="252">
        <v>212756</v>
      </c>
      <c r="B661" s="249" t="s">
        <v>456</v>
      </c>
      <c r="C661" t="s">
        <v>205</v>
      </c>
      <c r="D661" t="s">
        <v>205</v>
      </c>
      <c r="E661" t="s">
        <v>205</v>
      </c>
      <c r="F661" t="s">
        <v>205</v>
      </c>
      <c r="G661" t="s">
        <v>205</v>
      </c>
      <c r="H661" t="s">
        <v>205</v>
      </c>
      <c r="I661" t="s">
        <v>205</v>
      </c>
      <c r="J661" t="s">
        <v>205</v>
      </c>
      <c r="K661" t="s">
        <v>205</v>
      </c>
      <c r="L661" t="s">
        <v>205</v>
      </c>
      <c r="M661" s="250" t="s">
        <v>205</v>
      </c>
      <c r="N661" t="s">
        <v>205</v>
      </c>
      <c r="O661" t="s">
        <v>205</v>
      </c>
      <c r="P661" t="s">
        <v>205</v>
      </c>
      <c r="Q661" t="s">
        <v>207</v>
      </c>
      <c r="R661" t="s">
        <v>205</v>
      </c>
      <c r="S661" t="s">
        <v>207</v>
      </c>
      <c r="T661" t="s">
        <v>205</v>
      </c>
      <c r="U661" t="s">
        <v>207</v>
      </c>
      <c r="V661" t="s">
        <v>205</v>
      </c>
      <c r="W661" t="s">
        <v>207</v>
      </c>
      <c r="X661" s="250" t="s">
        <v>207</v>
      </c>
      <c r="Y661" t="s">
        <v>206</v>
      </c>
      <c r="Z661" t="s">
        <v>206</v>
      </c>
      <c r="AA661" t="s">
        <v>207</v>
      </c>
      <c r="AB661" t="s">
        <v>206</v>
      </c>
      <c r="AC661" t="s">
        <v>206</v>
      </c>
      <c r="AD661" t="s">
        <v>206</v>
      </c>
      <c r="AE661" t="s">
        <v>206</v>
      </c>
      <c r="AF661" t="s">
        <v>206</v>
      </c>
      <c r="AG661" t="s">
        <v>344</v>
      </c>
      <c r="AH661" t="s">
        <v>344</v>
      </c>
      <c r="AI661" t="s">
        <v>344</v>
      </c>
      <c r="AJ661" t="s">
        <v>344</v>
      </c>
      <c r="AK661" t="s">
        <v>344</v>
      </c>
      <c r="AL661" t="s">
        <v>344</v>
      </c>
      <c r="AM661" t="s">
        <v>344</v>
      </c>
      <c r="AN661" t="s">
        <v>344</v>
      </c>
      <c r="AO661" t="s">
        <v>344</v>
      </c>
      <c r="AP661" t="s">
        <v>344</v>
      </c>
      <c r="AQ661"/>
      <c r="AR661">
        <v>0</v>
      </c>
      <c r="AS661">
        <v>5</v>
      </c>
    </row>
    <row r="662" spans="1:45" ht="18.75" hidden="1" x14ac:dyDescent="0.45">
      <c r="A662" s="252">
        <v>212759</v>
      </c>
      <c r="B662" s="249" t="s">
        <v>456</v>
      </c>
      <c r="C662" t="s">
        <v>205</v>
      </c>
      <c r="D662" t="s">
        <v>207</v>
      </c>
      <c r="E662" t="s">
        <v>205</v>
      </c>
      <c r="F662" t="s">
        <v>205</v>
      </c>
      <c r="G662" t="s">
        <v>205</v>
      </c>
      <c r="H662" t="s">
        <v>205</v>
      </c>
      <c r="I662" t="s">
        <v>205</v>
      </c>
      <c r="J662" t="s">
        <v>205</v>
      </c>
      <c r="K662" t="s">
        <v>207</v>
      </c>
      <c r="L662" t="s">
        <v>205</v>
      </c>
      <c r="M662" s="250" t="s">
        <v>207</v>
      </c>
      <c r="N662" t="s">
        <v>207</v>
      </c>
      <c r="O662" t="s">
        <v>205</v>
      </c>
      <c r="P662" t="s">
        <v>205</v>
      </c>
      <c r="Q662" t="s">
        <v>207</v>
      </c>
      <c r="R662" t="s">
        <v>205</v>
      </c>
      <c r="S662" t="s">
        <v>205</v>
      </c>
      <c r="T662" t="s">
        <v>205</v>
      </c>
      <c r="U662" t="s">
        <v>205</v>
      </c>
      <c r="V662" t="s">
        <v>207</v>
      </c>
      <c r="W662" t="s">
        <v>207</v>
      </c>
      <c r="X662" s="250" t="s">
        <v>207</v>
      </c>
      <c r="Y662" t="s">
        <v>206</v>
      </c>
      <c r="Z662" t="s">
        <v>206</v>
      </c>
      <c r="AA662" t="s">
        <v>207</v>
      </c>
      <c r="AB662" t="s">
        <v>206</v>
      </c>
      <c r="AC662" t="s">
        <v>206</v>
      </c>
      <c r="AD662" t="s">
        <v>206</v>
      </c>
      <c r="AE662" t="s">
        <v>206</v>
      </c>
      <c r="AF662" t="s">
        <v>206</v>
      </c>
      <c r="AG662" t="s">
        <v>344</v>
      </c>
      <c r="AH662" t="s">
        <v>344</v>
      </c>
      <c r="AI662" t="s">
        <v>344</v>
      </c>
      <c r="AJ662" t="s">
        <v>344</v>
      </c>
      <c r="AK662" t="s">
        <v>344</v>
      </c>
      <c r="AL662" t="s">
        <v>344</v>
      </c>
      <c r="AM662" t="s">
        <v>344</v>
      </c>
      <c r="AN662" t="s">
        <v>344</v>
      </c>
      <c r="AO662" t="s">
        <v>344</v>
      </c>
      <c r="AP662" t="s">
        <v>344</v>
      </c>
      <c r="AQ662"/>
      <c r="AR662">
        <v>0</v>
      </c>
      <c r="AS662">
        <v>5</v>
      </c>
    </row>
    <row r="663" spans="1:45" ht="15" hidden="1" x14ac:dyDescent="0.25">
      <c r="A663" s="258">
        <v>212760</v>
      </c>
      <c r="B663" s="259" t="s">
        <v>456</v>
      </c>
      <c r="C663" s="260" t="s">
        <v>849</v>
      </c>
      <c r="D663" s="260" t="s">
        <v>849</v>
      </c>
      <c r="E663" s="260" t="s">
        <v>849</v>
      </c>
      <c r="F663" s="260" t="s">
        <v>849</v>
      </c>
      <c r="G663" s="260" t="s">
        <v>849</v>
      </c>
      <c r="H663" s="260" t="s">
        <v>849</v>
      </c>
      <c r="I663" s="260" t="s">
        <v>849</v>
      </c>
      <c r="J663" s="260" t="s">
        <v>849</v>
      </c>
      <c r="K663" s="260" t="s">
        <v>849</v>
      </c>
      <c r="L663" s="260" t="s">
        <v>849</v>
      </c>
      <c r="M663" s="260" t="s">
        <v>849</v>
      </c>
      <c r="N663" s="260" t="s">
        <v>849</v>
      </c>
      <c r="O663" s="260" t="s">
        <v>849</v>
      </c>
      <c r="P663" s="260" t="s">
        <v>849</v>
      </c>
      <c r="Q663" s="260" t="s">
        <v>849</v>
      </c>
      <c r="R663" s="260" t="s">
        <v>849</v>
      </c>
      <c r="S663" s="260" t="s">
        <v>849</v>
      </c>
      <c r="T663" s="260" t="s">
        <v>849</v>
      </c>
      <c r="U663" s="260" t="s">
        <v>849</v>
      </c>
      <c r="V663" s="260" t="s">
        <v>849</v>
      </c>
      <c r="W663" s="260" t="s">
        <v>849</v>
      </c>
      <c r="X663" s="260" t="s">
        <v>849</v>
      </c>
      <c r="Y663" s="260" t="s">
        <v>849</v>
      </c>
      <c r="Z663" s="260" t="s">
        <v>849</v>
      </c>
      <c r="AA663" s="260" t="s">
        <v>849</v>
      </c>
      <c r="AB663" s="260" t="s">
        <v>849</v>
      </c>
      <c r="AC663" s="260" t="s">
        <v>849</v>
      </c>
      <c r="AD663" s="260" t="s">
        <v>849</v>
      </c>
      <c r="AE663" s="260" t="s">
        <v>849</v>
      </c>
      <c r="AF663" s="260" t="s">
        <v>849</v>
      </c>
      <c r="AG663" s="260" t="s">
        <v>344</v>
      </c>
      <c r="AH663" s="260" t="s">
        <v>344</v>
      </c>
      <c r="AI663" s="260" t="s">
        <v>344</v>
      </c>
      <c r="AJ663" s="260" t="s">
        <v>344</v>
      </c>
      <c r="AK663" s="260" t="s">
        <v>344</v>
      </c>
      <c r="AL663" s="260" t="s">
        <v>344</v>
      </c>
      <c r="AM663" s="260" t="s">
        <v>344</v>
      </c>
      <c r="AN663" s="260" t="s">
        <v>344</v>
      </c>
      <c r="AO663" s="260" t="s">
        <v>344</v>
      </c>
      <c r="AP663" s="260" t="s">
        <v>344</v>
      </c>
      <c r="AQ663" s="260"/>
      <c r="AR663"/>
      <c r="AS663" t="s">
        <v>2181</v>
      </c>
    </row>
    <row r="664" spans="1:45" ht="18.75" x14ac:dyDescent="0.45">
      <c r="A664" s="248">
        <v>212764</v>
      </c>
      <c r="B664" s="249" t="s">
        <v>61</v>
      </c>
      <c r="C664" t="s">
        <v>205</v>
      </c>
      <c r="D664" t="s">
        <v>207</v>
      </c>
      <c r="E664" t="s">
        <v>207</v>
      </c>
      <c r="F664" t="s">
        <v>205</v>
      </c>
      <c r="G664" t="s">
        <v>205</v>
      </c>
      <c r="H664" t="s">
        <v>205</v>
      </c>
      <c r="I664" t="s">
        <v>207</v>
      </c>
      <c r="J664" t="s">
        <v>205</v>
      </c>
      <c r="K664" t="s">
        <v>207</v>
      </c>
      <c r="L664" t="s">
        <v>207</v>
      </c>
      <c r="M664" s="250" t="s">
        <v>205</v>
      </c>
      <c r="N664" t="s">
        <v>207</v>
      </c>
      <c r="O664" t="s">
        <v>205</v>
      </c>
      <c r="P664" t="s">
        <v>205</v>
      </c>
      <c r="Q664" t="s">
        <v>207</v>
      </c>
      <c r="R664" t="s">
        <v>207</v>
      </c>
      <c r="S664" t="s">
        <v>205</v>
      </c>
      <c r="T664" t="s">
        <v>207</v>
      </c>
      <c r="U664" t="s">
        <v>207</v>
      </c>
      <c r="V664" t="s">
        <v>207</v>
      </c>
      <c r="W664" t="s">
        <v>207</v>
      </c>
      <c r="X664" s="250" t="s">
        <v>207</v>
      </c>
      <c r="Y664" t="s">
        <v>205</v>
      </c>
      <c r="Z664" t="s">
        <v>207</v>
      </c>
      <c r="AA664" t="s">
        <v>205</v>
      </c>
      <c r="AB664" t="s">
        <v>207</v>
      </c>
      <c r="AC664" t="s">
        <v>207</v>
      </c>
      <c r="AD664" t="s">
        <v>205</v>
      </c>
      <c r="AE664" t="s">
        <v>205</v>
      </c>
      <c r="AF664" t="s">
        <v>207</v>
      </c>
      <c r="AG664" t="s">
        <v>205</v>
      </c>
      <c r="AH664" t="s">
        <v>207</v>
      </c>
      <c r="AI664" t="s">
        <v>205</v>
      </c>
      <c r="AJ664" t="s">
        <v>207</v>
      </c>
      <c r="AK664" t="s">
        <v>205</v>
      </c>
      <c r="AL664" t="s">
        <v>207</v>
      </c>
      <c r="AM664" t="s">
        <v>207</v>
      </c>
      <c r="AN664" t="s">
        <v>205</v>
      </c>
      <c r="AO664" t="s">
        <v>207</v>
      </c>
      <c r="AP664" t="s">
        <v>207</v>
      </c>
      <c r="AQ664"/>
      <c r="AR664">
        <v>0</v>
      </c>
      <c r="AS664">
        <v>1</v>
      </c>
    </row>
    <row r="665" spans="1:45" ht="18.75" hidden="1" x14ac:dyDescent="0.45">
      <c r="A665" s="255">
        <v>212765</v>
      </c>
      <c r="B665" s="249" t="s">
        <v>458</v>
      </c>
      <c r="C665" t="s">
        <v>205</v>
      </c>
      <c r="D665" t="s">
        <v>207</v>
      </c>
      <c r="E665" t="s">
        <v>207</v>
      </c>
      <c r="F665" t="s">
        <v>205</v>
      </c>
      <c r="G665" t="s">
        <v>207</v>
      </c>
      <c r="H665" t="s">
        <v>206</v>
      </c>
      <c r="I665" t="s">
        <v>207</v>
      </c>
      <c r="J665" t="s">
        <v>205</v>
      </c>
      <c r="K665" t="s">
        <v>207</v>
      </c>
      <c r="L665" t="s">
        <v>205</v>
      </c>
      <c r="M665" s="250" t="s">
        <v>207</v>
      </c>
      <c r="N665" t="s">
        <v>205</v>
      </c>
      <c r="O665" t="s">
        <v>205</v>
      </c>
      <c r="P665" t="s">
        <v>207</v>
      </c>
      <c r="Q665" t="s">
        <v>205</v>
      </c>
      <c r="R665" t="s">
        <v>206</v>
      </c>
      <c r="S665" t="s">
        <v>207</v>
      </c>
      <c r="T665" t="s">
        <v>205</v>
      </c>
      <c r="U665" t="s">
        <v>205</v>
      </c>
      <c r="V665" t="s">
        <v>205</v>
      </c>
      <c r="W665" t="s">
        <v>344</v>
      </c>
      <c r="X665" s="250" t="s">
        <v>344</v>
      </c>
      <c r="Y665" t="s">
        <v>344</v>
      </c>
      <c r="Z665" t="s">
        <v>344</v>
      </c>
      <c r="AA665" t="s">
        <v>344</v>
      </c>
      <c r="AB665" t="s">
        <v>344</v>
      </c>
      <c r="AC665" t="s">
        <v>344</v>
      </c>
      <c r="AD665" t="s">
        <v>344</v>
      </c>
      <c r="AE665" t="s">
        <v>344</v>
      </c>
      <c r="AF665" t="s">
        <v>344</v>
      </c>
      <c r="AG665" t="s">
        <v>344</v>
      </c>
      <c r="AH665" t="s">
        <v>344</v>
      </c>
      <c r="AI665" t="s">
        <v>344</v>
      </c>
      <c r="AJ665" t="s">
        <v>344</v>
      </c>
      <c r="AK665" t="s">
        <v>344</v>
      </c>
      <c r="AL665" t="s">
        <v>344</v>
      </c>
      <c r="AM665" t="s">
        <v>344</v>
      </c>
      <c r="AN665" t="s">
        <v>344</v>
      </c>
      <c r="AO665" t="s">
        <v>344</v>
      </c>
      <c r="AP665" t="s">
        <v>344</v>
      </c>
      <c r="AQ665"/>
      <c r="AR665">
        <v>0</v>
      </c>
      <c r="AS665">
        <v>3</v>
      </c>
    </row>
    <row r="666" spans="1:45" ht="18.75" hidden="1" x14ac:dyDescent="0.45">
      <c r="A666" s="248">
        <v>212766</v>
      </c>
      <c r="B666" s="249" t="e">
        <v>#N/A</v>
      </c>
      <c r="C666" t="s">
        <v>207</v>
      </c>
      <c r="D666" t="s">
        <v>207</v>
      </c>
      <c r="E666" t="s">
        <v>207</v>
      </c>
      <c r="F666" t="s">
        <v>205</v>
      </c>
      <c r="G666" t="s">
        <v>205</v>
      </c>
      <c r="H666" t="s">
        <v>205</v>
      </c>
      <c r="I666" t="s">
        <v>207</v>
      </c>
      <c r="J666" t="s">
        <v>205</v>
      </c>
      <c r="K666" t="s">
        <v>207</v>
      </c>
      <c r="L666" t="s">
        <v>207</v>
      </c>
      <c r="M666" s="250" t="s">
        <v>205</v>
      </c>
      <c r="N666" t="s">
        <v>205</v>
      </c>
      <c r="O666" t="s">
        <v>205</v>
      </c>
      <c r="P666" t="s">
        <v>205</v>
      </c>
      <c r="Q666" t="s">
        <v>205</v>
      </c>
      <c r="R666" t="s">
        <v>205</v>
      </c>
      <c r="S666" t="s">
        <v>207</v>
      </c>
      <c r="T666" t="s">
        <v>207</v>
      </c>
      <c r="U666" t="s">
        <v>207</v>
      </c>
      <c r="V666" t="s">
        <v>207</v>
      </c>
      <c r="W666" t="s">
        <v>207</v>
      </c>
      <c r="X666" s="250" t="s">
        <v>207</v>
      </c>
      <c r="Y666" t="s">
        <v>205</v>
      </c>
      <c r="Z666" t="s">
        <v>207</v>
      </c>
      <c r="AA666" t="s">
        <v>207</v>
      </c>
      <c r="AB666" t="s">
        <v>206</v>
      </c>
      <c r="AC666" t="s">
        <v>207</v>
      </c>
      <c r="AD666" t="s">
        <v>207</v>
      </c>
      <c r="AE666" t="s">
        <v>205</v>
      </c>
      <c r="AF666" t="s">
        <v>207</v>
      </c>
      <c r="AG666" t="s">
        <v>207</v>
      </c>
      <c r="AH666" t="s">
        <v>207</v>
      </c>
      <c r="AI666" t="s">
        <v>207</v>
      </c>
      <c r="AJ666" t="s">
        <v>207</v>
      </c>
      <c r="AK666" t="s">
        <v>205</v>
      </c>
      <c r="AL666" t="s">
        <v>207</v>
      </c>
      <c r="AM666" t="s">
        <v>207</v>
      </c>
      <c r="AN666" t="s">
        <v>206</v>
      </c>
      <c r="AO666" t="s">
        <v>207</v>
      </c>
      <c r="AP666" t="s">
        <v>207</v>
      </c>
      <c r="AQ666"/>
      <c r="AR666" t="e">
        <v>#N/A</v>
      </c>
      <c r="AS666" t="e">
        <v>#N/A</v>
      </c>
    </row>
    <row r="667" spans="1:45" ht="18.75" x14ac:dyDescent="0.45">
      <c r="A667" s="248">
        <v>212768</v>
      </c>
      <c r="B667" s="249" t="s">
        <v>61</v>
      </c>
      <c r="C667" t="s">
        <v>205</v>
      </c>
      <c r="D667" t="s">
        <v>207</v>
      </c>
      <c r="E667" t="s">
        <v>207</v>
      </c>
      <c r="F667" t="s">
        <v>205</v>
      </c>
      <c r="G667" t="s">
        <v>205</v>
      </c>
      <c r="H667" t="s">
        <v>205</v>
      </c>
      <c r="I667" t="s">
        <v>207</v>
      </c>
      <c r="J667" t="s">
        <v>205</v>
      </c>
      <c r="K667" t="s">
        <v>207</v>
      </c>
      <c r="L667" t="s">
        <v>207</v>
      </c>
      <c r="M667" s="250" t="s">
        <v>205</v>
      </c>
      <c r="N667" t="s">
        <v>207</v>
      </c>
      <c r="O667" t="s">
        <v>207</v>
      </c>
      <c r="P667" t="s">
        <v>205</v>
      </c>
      <c r="Q667" t="s">
        <v>205</v>
      </c>
      <c r="R667" t="s">
        <v>207</v>
      </c>
      <c r="S667" t="s">
        <v>207</v>
      </c>
      <c r="T667" t="s">
        <v>207</v>
      </c>
      <c r="U667" t="s">
        <v>207</v>
      </c>
      <c r="V667" t="s">
        <v>205</v>
      </c>
      <c r="W667" t="s">
        <v>207</v>
      </c>
      <c r="X667" s="250" t="s">
        <v>205</v>
      </c>
      <c r="Y667" t="s">
        <v>205</v>
      </c>
      <c r="Z667" t="s">
        <v>207</v>
      </c>
      <c r="AA667" t="s">
        <v>205</v>
      </c>
      <c r="AB667" t="s">
        <v>207</v>
      </c>
      <c r="AC667" t="s">
        <v>207</v>
      </c>
      <c r="AD667" t="s">
        <v>205</v>
      </c>
      <c r="AE667" t="s">
        <v>207</v>
      </c>
      <c r="AF667" t="s">
        <v>207</v>
      </c>
      <c r="AG667" t="s">
        <v>205</v>
      </c>
      <c r="AH667" t="s">
        <v>207</v>
      </c>
      <c r="AI667" t="s">
        <v>207</v>
      </c>
      <c r="AJ667" t="s">
        <v>207</v>
      </c>
      <c r="AK667" t="s">
        <v>207</v>
      </c>
      <c r="AL667" t="s">
        <v>205</v>
      </c>
      <c r="AM667" t="s">
        <v>207</v>
      </c>
      <c r="AN667" t="s">
        <v>205</v>
      </c>
      <c r="AO667" t="s">
        <v>205</v>
      </c>
      <c r="AP667" t="s">
        <v>207</v>
      </c>
      <c r="AQ667"/>
      <c r="AR667">
        <v>0</v>
      </c>
      <c r="AS667">
        <v>1</v>
      </c>
    </row>
    <row r="668" spans="1:45" ht="18.75" hidden="1" x14ac:dyDescent="0.45">
      <c r="A668" s="248">
        <v>212769</v>
      </c>
      <c r="B668" s="249" t="s">
        <v>456</v>
      </c>
      <c r="C668" t="s">
        <v>849</v>
      </c>
      <c r="D668" t="s">
        <v>849</v>
      </c>
      <c r="E668" t="s">
        <v>849</v>
      </c>
      <c r="F668" t="s">
        <v>849</v>
      </c>
      <c r="G668" t="s">
        <v>849</v>
      </c>
      <c r="H668" t="s">
        <v>849</v>
      </c>
      <c r="I668" t="s">
        <v>849</v>
      </c>
      <c r="J668" t="s">
        <v>849</v>
      </c>
      <c r="K668" t="s">
        <v>849</v>
      </c>
      <c r="L668" t="s">
        <v>849</v>
      </c>
      <c r="M668" s="250" t="s">
        <v>849</v>
      </c>
      <c r="N668" t="s">
        <v>849</v>
      </c>
      <c r="O668" t="s">
        <v>849</v>
      </c>
      <c r="P668" t="s">
        <v>849</v>
      </c>
      <c r="Q668" t="s">
        <v>849</v>
      </c>
      <c r="R668" t="s">
        <v>849</v>
      </c>
      <c r="S668" t="s">
        <v>849</v>
      </c>
      <c r="T668" t="s">
        <v>849</v>
      </c>
      <c r="U668" t="s">
        <v>849</v>
      </c>
      <c r="V668" t="s">
        <v>849</v>
      </c>
      <c r="W668" t="s">
        <v>849</v>
      </c>
      <c r="X668" s="250" t="s">
        <v>849</v>
      </c>
      <c r="Y668" t="s">
        <v>849</v>
      </c>
      <c r="Z668" t="s">
        <v>849</v>
      </c>
      <c r="AA668" t="s">
        <v>849</v>
      </c>
      <c r="AB668" t="s">
        <v>849</v>
      </c>
      <c r="AC668" t="s">
        <v>849</v>
      </c>
      <c r="AD668" t="s">
        <v>849</v>
      </c>
      <c r="AE668" t="s">
        <v>849</v>
      </c>
      <c r="AF668" t="s">
        <v>849</v>
      </c>
      <c r="AG668" t="s">
        <v>344</v>
      </c>
      <c r="AH668" t="s">
        <v>344</v>
      </c>
      <c r="AI668" t="s">
        <v>344</v>
      </c>
      <c r="AJ668" t="s">
        <v>344</v>
      </c>
      <c r="AK668" t="s">
        <v>344</v>
      </c>
      <c r="AL668" t="s">
        <v>344</v>
      </c>
      <c r="AM668" t="s">
        <v>344</v>
      </c>
      <c r="AN668" t="s">
        <v>344</v>
      </c>
      <c r="AO668" t="s">
        <v>344</v>
      </c>
      <c r="AP668" t="s">
        <v>344</v>
      </c>
      <c r="AQ668"/>
      <c r="AR668">
        <v>0</v>
      </c>
      <c r="AS668" t="s">
        <v>2190</v>
      </c>
    </row>
    <row r="669" spans="1:45" ht="18.75" hidden="1" x14ac:dyDescent="0.45">
      <c r="A669" s="248">
        <v>212771</v>
      </c>
      <c r="B669" s="249" t="s">
        <v>456</v>
      </c>
      <c r="C669" t="s">
        <v>205</v>
      </c>
      <c r="D669" t="s">
        <v>205</v>
      </c>
      <c r="E669" t="s">
        <v>205</v>
      </c>
      <c r="F669" t="s">
        <v>205</v>
      </c>
      <c r="G669" t="s">
        <v>205</v>
      </c>
      <c r="H669" t="s">
        <v>207</v>
      </c>
      <c r="I669" t="s">
        <v>207</v>
      </c>
      <c r="J669" t="s">
        <v>207</v>
      </c>
      <c r="K669" t="s">
        <v>207</v>
      </c>
      <c r="L669" t="s">
        <v>207</v>
      </c>
      <c r="M669" s="250" t="s">
        <v>207</v>
      </c>
      <c r="N669" t="s">
        <v>207</v>
      </c>
      <c r="O669" t="s">
        <v>207</v>
      </c>
      <c r="P669" t="s">
        <v>207</v>
      </c>
      <c r="Q669" t="s">
        <v>207</v>
      </c>
      <c r="R669" t="s">
        <v>205</v>
      </c>
      <c r="S669" t="s">
        <v>205</v>
      </c>
      <c r="T669" t="s">
        <v>205</v>
      </c>
      <c r="U669" t="s">
        <v>205</v>
      </c>
      <c r="V669" t="s">
        <v>207</v>
      </c>
      <c r="W669" t="s">
        <v>207</v>
      </c>
      <c r="X669" s="250" t="s">
        <v>207</v>
      </c>
      <c r="Y669" t="s">
        <v>207</v>
      </c>
      <c r="Z669" t="s">
        <v>207</v>
      </c>
      <c r="AA669" t="s">
        <v>206</v>
      </c>
      <c r="AB669" t="s">
        <v>207</v>
      </c>
      <c r="AC669" t="s">
        <v>205</v>
      </c>
      <c r="AD669" t="s">
        <v>205</v>
      </c>
      <c r="AE669" t="s">
        <v>207</v>
      </c>
      <c r="AF669" t="s">
        <v>205</v>
      </c>
      <c r="AG669" t="s">
        <v>344</v>
      </c>
      <c r="AH669" t="s">
        <v>344</v>
      </c>
      <c r="AI669" t="s">
        <v>344</v>
      </c>
      <c r="AJ669" t="s">
        <v>344</v>
      </c>
      <c r="AK669" t="s">
        <v>344</v>
      </c>
      <c r="AL669" t="s">
        <v>344</v>
      </c>
      <c r="AM669" t="s">
        <v>344</v>
      </c>
      <c r="AN669" t="s">
        <v>344</v>
      </c>
      <c r="AO669" t="s">
        <v>344</v>
      </c>
      <c r="AP669" t="s">
        <v>344</v>
      </c>
      <c r="AQ669"/>
      <c r="AR669">
        <v>0</v>
      </c>
      <c r="AS669">
        <v>2</v>
      </c>
    </row>
    <row r="670" spans="1:45" ht="18.75" x14ac:dyDescent="0.45">
      <c r="A670" s="248">
        <v>212773</v>
      </c>
      <c r="B670" s="249" t="s">
        <v>61</v>
      </c>
      <c r="C670" t="s">
        <v>205</v>
      </c>
      <c r="D670" t="s">
        <v>207</v>
      </c>
      <c r="E670" t="s">
        <v>207</v>
      </c>
      <c r="F670" t="s">
        <v>205</v>
      </c>
      <c r="G670" t="s">
        <v>207</v>
      </c>
      <c r="H670" t="s">
        <v>207</v>
      </c>
      <c r="I670" t="s">
        <v>207</v>
      </c>
      <c r="J670" t="s">
        <v>207</v>
      </c>
      <c r="K670" t="s">
        <v>207</v>
      </c>
      <c r="L670" t="s">
        <v>205</v>
      </c>
      <c r="M670" s="250" t="s">
        <v>207</v>
      </c>
      <c r="N670" t="s">
        <v>207</v>
      </c>
      <c r="O670" t="s">
        <v>207</v>
      </c>
      <c r="P670" t="s">
        <v>207</v>
      </c>
      <c r="Q670" t="s">
        <v>207</v>
      </c>
      <c r="R670" t="s">
        <v>207</v>
      </c>
      <c r="S670" t="s">
        <v>207</v>
      </c>
      <c r="T670" t="s">
        <v>207</v>
      </c>
      <c r="U670" t="s">
        <v>207</v>
      </c>
      <c r="V670" t="s">
        <v>207</v>
      </c>
      <c r="W670" t="s">
        <v>205</v>
      </c>
      <c r="X670" s="250" t="s">
        <v>207</v>
      </c>
      <c r="Y670" t="s">
        <v>207</v>
      </c>
      <c r="Z670" t="s">
        <v>207</v>
      </c>
      <c r="AA670" t="s">
        <v>205</v>
      </c>
      <c r="AB670" t="s">
        <v>205</v>
      </c>
      <c r="AC670" t="s">
        <v>207</v>
      </c>
      <c r="AD670" t="s">
        <v>207</v>
      </c>
      <c r="AE670" t="s">
        <v>207</v>
      </c>
      <c r="AF670" t="s">
        <v>207</v>
      </c>
      <c r="AG670" t="s">
        <v>207</v>
      </c>
      <c r="AH670" t="s">
        <v>207</v>
      </c>
      <c r="AI670" t="s">
        <v>206</v>
      </c>
      <c r="AJ670" t="s">
        <v>207</v>
      </c>
      <c r="AK670" t="s">
        <v>207</v>
      </c>
      <c r="AL670" t="s">
        <v>206</v>
      </c>
      <c r="AM670" t="s">
        <v>206</v>
      </c>
      <c r="AN670" t="s">
        <v>206</v>
      </c>
      <c r="AO670" t="s">
        <v>206</v>
      </c>
      <c r="AP670" t="s">
        <v>206</v>
      </c>
      <c r="AQ670"/>
      <c r="AR670">
        <v>0</v>
      </c>
      <c r="AS670">
        <v>5</v>
      </c>
    </row>
    <row r="671" spans="1:45" ht="15" hidden="1" x14ac:dyDescent="0.25">
      <c r="A671" s="258">
        <v>212778</v>
      </c>
      <c r="B671" s="259" t="s">
        <v>458</v>
      </c>
      <c r="C671" s="260" t="s">
        <v>205</v>
      </c>
      <c r="D671" s="260" t="s">
        <v>207</v>
      </c>
      <c r="E671" s="260" t="s">
        <v>207</v>
      </c>
      <c r="F671" s="260" t="s">
        <v>205</v>
      </c>
      <c r="G671" s="260" t="s">
        <v>207</v>
      </c>
      <c r="H671" s="260" t="s">
        <v>206</v>
      </c>
      <c r="I671" s="260" t="s">
        <v>207</v>
      </c>
      <c r="J671" s="260" t="s">
        <v>205</v>
      </c>
      <c r="K671" s="260" t="s">
        <v>205</v>
      </c>
      <c r="L671" s="260" t="s">
        <v>205</v>
      </c>
      <c r="M671" s="260" t="s">
        <v>206</v>
      </c>
      <c r="N671" s="260" t="s">
        <v>206</v>
      </c>
      <c r="O671" s="260" t="s">
        <v>206</v>
      </c>
      <c r="P671" s="260" t="s">
        <v>206</v>
      </c>
      <c r="Q671" s="260" t="s">
        <v>206</v>
      </c>
      <c r="R671" s="260" t="s">
        <v>206</v>
      </c>
      <c r="S671" s="260" t="s">
        <v>206</v>
      </c>
      <c r="T671" s="260" t="s">
        <v>206</v>
      </c>
      <c r="U671" s="260" t="s">
        <v>206</v>
      </c>
      <c r="V671" s="260" t="s">
        <v>206</v>
      </c>
      <c r="W671" s="260" t="s">
        <v>344</v>
      </c>
      <c r="X671" s="260" t="s">
        <v>344</v>
      </c>
      <c r="Y671" s="260" t="s">
        <v>344</v>
      </c>
      <c r="Z671" s="260" t="s">
        <v>344</v>
      </c>
      <c r="AA671" s="260" t="s">
        <v>344</v>
      </c>
      <c r="AB671" s="260" t="s">
        <v>344</v>
      </c>
      <c r="AC671" s="260" t="s">
        <v>344</v>
      </c>
      <c r="AD671" s="260" t="s">
        <v>344</v>
      </c>
      <c r="AE671" s="260" t="s">
        <v>344</v>
      </c>
      <c r="AF671" s="260" t="s">
        <v>344</v>
      </c>
      <c r="AG671" s="260" t="s">
        <v>344</v>
      </c>
      <c r="AH671" s="260" t="s">
        <v>344</v>
      </c>
      <c r="AI671" s="260" t="s">
        <v>344</v>
      </c>
      <c r="AJ671" s="260" t="s">
        <v>344</v>
      </c>
      <c r="AK671" s="260" t="s">
        <v>344</v>
      </c>
      <c r="AL671" s="260" t="s">
        <v>344</v>
      </c>
      <c r="AM671" s="260" t="s">
        <v>344</v>
      </c>
      <c r="AN671" s="260" t="s">
        <v>344</v>
      </c>
      <c r="AO671" s="260" t="s">
        <v>344</v>
      </c>
      <c r="AP671" s="260" t="s">
        <v>344</v>
      </c>
      <c r="AQ671" s="260"/>
      <c r="AR671"/>
      <c r="AS671">
        <v>1</v>
      </c>
    </row>
    <row r="672" spans="1:45" ht="15" hidden="1" x14ac:dyDescent="0.25">
      <c r="A672" s="258">
        <v>212780</v>
      </c>
      <c r="B672" s="259" t="s">
        <v>458</v>
      </c>
      <c r="C672" s="260" t="s">
        <v>849</v>
      </c>
      <c r="D672" s="260" t="s">
        <v>849</v>
      </c>
      <c r="E672" s="260" t="s">
        <v>849</v>
      </c>
      <c r="F672" s="260" t="s">
        <v>849</v>
      </c>
      <c r="G672" s="260" t="s">
        <v>849</v>
      </c>
      <c r="H672" s="260" t="s">
        <v>849</v>
      </c>
      <c r="I672" s="260" t="s">
        <v>849</v>
      </c>
      <c r="J672" s="260" t="s">
        <v>849</v>
      </c>
      <c r="K672" s="260" t="s">
        <v>849</v>
      </c>
      <c r="L672" s="260" t="s">
        <v>849</v>
      </c>
      <c r="M672" s="260" t="s">
        <v>849</v>
      </c>
      <c r="N672" s="260" t="s">
        <v>849</v>
      </c>
      <c r="O672" s="260" t="s">
        <v>849</v>
      </c>
      <c r="P672" s="260" t="s">
        <v>849</v>
      </c>
      <c r="Q672" s="260" t="s">
        <v>849</v>
      </c>
      <c r="R672" s="260" t="s">
        <v>849</v>
      </c>
      <c r="S672" s="260" t="s">
        <v>849</v>
      </c>
      <c r="T672" s="260" t="s">
        <v>849</v>
      </c>
      <c r="U672" s="260" t="s">
        <v>849</v>
      </c>
      <c r="V672" s="260" t="s">
        <v>849</v>
      </c>
      <c r="W672" s="260" t="s">
        <v>344</v>
      </c>
      <c r="X672" s="260" t="s">
        <v>344</v>
      </c>
      <c r="Y672" s="260" t="s">
        <v>344</v>
      </c>
      <c r="Z672" s="260" t="s">
        <v>344</v>
      </c>
      <c r="AA672" s="260" t="s">
        <v>344</v>
      </c>
      <c r="AB672" s="260" t="s">
        <v>344</v>
      </c>
      <c r="AC672" s="260" t="s">
        <v>344</v>
      </c>
      <c r="AD672" s="260" t="s">
        <v>344</v>
      </c>
      <c r="AE672" s="260" t="s">
        <v>344</v>
      </c>
      <c r="AF672" s="260" t="s">
        <v>344</v>
      </c>
      <c r="AG672" s="260" t="s">
        <v>344</v>
      </c>
      <c r="AH672" s="260" t="s">
        <v>344</v>
      </c>
      <c r="AI672" s="260" t="s">
        <v>344</v>
      </c>
      <c r="AJ672" s="260" t="s">
        <v>344</v>
      </c>
      <c r="AK672" s="260" t="s">
        <v>344</v>
      </c>
      <c r="AL672" s="260" t="s">
        <v>344</v>
      </c>
      <c r="AM672" s="260" t="s">
        <v>344</v>
      </c>
      <c r="AN672" s="260" t="s">
        <v>344</v>
      </c>
      <c r="AO672" s="260" t="s">
        <v>344</v>
      </c>
      <c r="AP672" s="260" t="s">
        <v>344</v>
      </c>
      <c r="AQ672" s="260"/>
      <c r="AR672"/>
      <c r="AS672" t="s">
        <v>2181</v>
      </c>
    </row>
    <row r="673" spans="1:45" ht="15" hidden="1" x14ac:dyDescent="0.25">
      <c r="A673" s="258">
        <v>212784</v>
      </c>
      <c r="B673" s="259" t="s">
        <v>456</v>
      </c>
      <c r="C673" s="260" t="s">
        <v>207</v>
      </c>
      <c r="D673" s="260" t="s">
        <v>207</v>
      </c>
      <c r="E673" s="260" t="s">
        <v>207</v>
      </c>
      <c r="F673" s="260" t="s">
        <v>205</v>
      </c>
      <c r="G673" s="260" t="s">
        <v>205</v>
      </c>
      <c r="H673" s="260" t="s">
        <v>207</v>
      </c>
      <c r="I673" s="260" t="s">
        <v>205</v>
      </c>
      <c r="J673" s="260" t="s">
        <v>205</v>
      </c>
      <c r="K673" s="260" t="s">
        <v>207</v>
      </c>
      <c r="L673" s="260" t="s">
        <v>207</v>
      </c>
      <c r="M673" s="260" t="s">
        <v>205</v>
      </c>
      <c r="N673" s="260" t="s">
        <v>207</v>
      </c>
      <c r="O673" s="260" t="s">
        <v>207</v>
      </c>
      <c r="P673" s="260" t="s">
        <v>206</v>
      </c>
      <c r="Q673" s="260" t="s">
        <v>205</v>
      </c>
      <c r="R673" s="260" t="s">
        <v>207</v>
      </c>
      <c r="S673" s="260" t="s">
        <v>205</v>
      </c>
      <c r="T673" s="260" t="s">
        <v>207</v>
      </c>
      <c r="U673" s="260" t="s">
        <v>207</v>
      </c>
      <c r="V673" s="260" t="s">
        <v>205</v>
      </c>
      <c r="W673" s="260" t="s">
        <v>207</v>
      </c>
      <c r="X673" s="260" t="s">
        <v>207</v>
      </c>
      <c r="Y673" s="260" t="s">
        <v>207</v>
      </c>
      <c r="Z673" s="260" t="s">
        <v>206</v>
      </c>
      <c r="AA673" s="260" t="s">
        <v>207</v>
      </c>
      <c r="AB673" s="260" t="s">
        <v>206</v>
      </c>
      <c r="AC673" s="260" t="s">
        <v>206</v>
      </c>
      <c r="AD673" s="260" t="s">
        <v>206</v>
      </c>
      <c r="AE673" s="260" t="s">
        <v>206</v>
      </c>
      <c r="AF673" s="260" t="s">
        <v>206</v>
      </c>
      <c r="AG673" s="260" t="s">
        <v>344</v>
      </c>
      <c r="AH673" s="260" t="s">
        <v>344</v>
      </c>
      <c r="AI673" s="260" t="s">
        <v>344</v>
      </c>
      <c r="AJ673" s="260" t="s">
        <v>344</v>
      </c>
      <c r="AK673" s="260" t="s">
        <v>344</v>
      </c>
      <c r="AL673" s="260" t="s">
        <v>344</v>
      </c>
      <c r="AM673" s="260" t="s">
        <v>344</v>
      </c>
      <c r="AN673" s="260" t="s">
        <v>344</v>
      </c>
      <c r="AO673" s="260" t="s">
        <v>344</v>
      </c>
      <c r="AP673" s="260" t="s">
        <v>344</v>
      </c>
      <c r="AQ673" s="260"/>
      <c r="AR673"/>
      <c r="AS673">
        <v>2</v>
      </c>
    </row>
    <row r="674" spans="1:45" ht="15" hidden="1" x14ac:dyDescent="0.25">
      <c r="A674" s="258">
        <v>212787</v>
      </c>
      <c r="B674" s="259" t="s">
        <v>458</v>
      </c>
      <c r="C674" s="260" t="s">
        <v>849</v>
      </c>
      <c r="D674" s="260" t="s">
        <v>849</v>
      </c>
      <c r="E674" s="260" t="s">
        <v>849</v>
      </c>
      <c r="F674" s="260" t="s">
        <v>849</v>
      </c>
      <c r="G674" s="260" t="s">
        <v>849</v>
      </c>
      <c r="H674" s="260" t="s">
        <v>849</v>
      </c>
      <c r="I674" s="260" t="s">
        <v>849</v>
      </c>
      <c r="J674" s="260" t="s">
        <v>849</v>
      </c>
      <c r="K674" s="260" t="s">
        <v>849</v>
      </c>
      <c r="L674" s="260" t="s">
        <v>849</v>
      </c>
      <c r="M674" s="260" t="s">
        <v>849</v>
      </c>
      <c r="N674" s="260" t="s">
        <v>849</v>
      </c>
      <c r="O674" s="260" t="s">
        <v>849</v>
      </c>
      <c r="P674" s="260" t="s">
        <v>849</v>
      </c>
      <c r="Q674" s="260" t="s">
        <v>849</v>
      </c>
      <c r="R674" s="260" t="s">
        <v>849</v>
      </c>
      <c r="S674" s="260" t="s">
        <v>849</v>
      </c>
      <c r="T674" s="260" t="s">
        <v>849</v>
      </c>
      <c r="U674" s="260" t="s">
        <v>849</v>
      </c>
      <c r="V674" s="260" t="s">
        <v>849</v>
      </c>
      <c r="W674" s="260" t="s">
        <v>344</v>
      </c>
      <c r="X674" s="260" t="s">
        <v>344</v>
      </c>
      <c r="Y674" s="260" t="s">
        <v>344</v>
      </c>
      <c r="Z674" s="260" t="s">
        <v>344</v>
      </c>
      <c r="AA674" s="260" t="s">
        <v>344</v>
      </c>
      <c r="AB674" s="260" t="s">
        <v>344</v>
      </c>
      <c r="AC674" s="260" t="s">
        <v>344</v>
      </c>
      <c r="AD674" s="260" t="s">
        <v>344</v>
      </c>
      <c r="AE674" s="260" t="s">
        <v>344</v>
      </c>
      <c r="AF674" s="260" t="s">
        <v>344</v>
      </c>
      <c r="AG674" s="260" t="s">
        <v>344</v>
      </c>
      <c r="AH674" s="260" t="s">
        <v>344</v>
      </c>
      <c r="AI674" s="260" t="s">
        <v>344</v>
      </c>
      <c r="AJ674" s="260" t="s">
        <v>344</v>
      </c>
      <c r="AK674" s="260" t="s">
        <v>344</v>
      </c>
      <c r="AL674" s="260" t="s">
        <v>344</v>
      </c>
      <c r="AM674" s="260" t="s">
        <v>344</v>
      </c>
      <c r="AN674" s="260" t="s">
        <v>344</v>
      </c>
      <c r="AO674" s="260" t="s">
        <v>344</v>
      </c>
      <c r="AP674" s="260" t="s">
        <v>344</v>
      </c>
      <c r="AQ674" s="260"/>
      <c r="AR674"/>
      <c r="AS674" t="s">
        <v>2181</v>
      </c>
    </row>
    <row r="675" spans="1:45" ht="18.75" x14ac:dyDescent="0.45">
      <c r="A675" s="248">
        <v>212788</v>
      </c>
      <c r="B675" s="249" t="s">
        <v>61</v>
      </c>
      <c r="C675" t="s">
        <v>205</v>
      </c>
      <c r="D675" t="s">
        <v>207</v>
      </c>
      <c r="E675" t="s">
        <v>205</v>
      </c>
      <c r="F675" t="s">
        <v>205</v>
      </c>
      <c r="G675" t="s">
        <v>207</v>
      </c>
      <c r="H675" t="s">
        <v>205</v>
      </c>
      <c r="I675" t="s">
        <v>207</v>
      </c>
      <c r="J675" t="s">
        <v>205</v>
      </c>
      <c r="K675" t="s">
        <v>205</v>
      </c>
      <c r="L675" t="s">
        <v>205</v>
      </c>
      <c r="M675" s="250" t="s">
        <v>205</v>
      </c>
      <c r="N675" t="s">
        <v>205</v>
      </c>
      <c r="O675" t="s">
        <v>207</v>
      </c>
      <c r="P675" t="s">
        <v>205</v>
      </c>
      <c r="Q675" t="s">
        <v>205</v>
      </c>
      <c r="R675" t="s">
        <v>207</v>
      </c>
      <c r="S675" t="s">
        <v>205</v>
      </c>
      <c r="T675" t="s">
        <v>207</v>
      </c>
      <c r="U675" t="s">
        <v>207</v>
      </c>
      <c r="V675" t="s">
        <v>207</v>
      </c>
      <c r="W675" t="s">
        <v>205</v>
      </c>
      <c r="X675" s="250" t="s">
        <v>207</v>
      </c>
      <c r="Y675" t="s">
        <v>205</v>
      </c>
      <c r="Z675" t="s">
        <v>205</v>
      </c>
      <c r="AA675" t="s">
        <v>205</v>
      </c>
      <c r="AB675" t="s">
        <v>205</v>
      </c>
      <c r="AC675" t="s">
        <v>207</v>
      </c>
      <c r="AD675" t="s">
        <v>205</v>
      </c>
      <c r="AE675" t="s">
        <v>207</v>
      </c>
      <c r="AF675" t="s">
        <v>205</v>
      </c>
      <c r="AG675" t="s">
        <v>205</v>
      </c>
      <c r="AH675" t="s">
        <v>207</v>
      </c>
      <c r="AI675" t="s">
        <v>207</v>
      </c>
      <c r="AJ675" t="s">
        <v>205</v>
      </c>
      <c r="AK675" t="s">
        <v>205</v>
      </c>
      <c r="AL675" t="s">
        <v>206</v>
      </c>
      <c r="AM675" t="s">
        <v>206</v>
      </c>
      <c r="AN675" t="s">
        <v>206</v>
      </c>
      <c r="AO675" t="s">
        <v>206</v>
      </c>
      <c r="AP675" t="s">
        <v>206</v>
      </c>
      <c r="AQ675"/>
      <c r="AR675">
        <v>0</v>
      </c>
      <c r="AS675">
        <v>3</v>
      </c>
    </row>
    <row r="676" spans="1:45" ht="18.75" x14ac:dyDescent="0.45">
      <c r="A676" s="248">
        <v>212789</v>
      </c>
      <c r="B676" s="249" t="s">
        <v>61</v>
      </c>
      <c r="C676" t="s">
        <v>207</v>
      </c>
      <c r="D676" t="s">
        <v>207</v>
      </c>
      <c r="E676" t="s">
        <v>207</v>
      </c>
      <c r="F676" t="s">
        <v>205</v>
      </c>
      <c r="G676" t="s">
        <v>207</v>
      </c>
      <c r="H676" t="s">
        <v>207</v>
      </c>
      <c r="I676" t="s">
        <v>207</v>
      </c>
      <c r="J676" t="s">
        <v>205</v>
      </c>
      <c r="K676" t="s">
        <v>207</v>
      </c>
      <c r="L676" t="s">
        <v>205</v>
      </c>
      <c r="M676" s="250" t="s">
        <v>207</v>
      </c>
      <c r="N676" t="s">
        <v>207</v>
      </c>
      <c r="O676" t="s">
        <v>207</v>
      </c>
      <c r="P676" t="s">
        <v>207</v>
      </c>
      <c r="Q676" t="s">
        <v>207</v>
      </c>
      <c r="R676" t="s">
        <v>207</v>
      </c>
      <c r="S676" t="s">
        <v>205</v>
      </c>
      <c r="T676" t="s">
        <v>207</v>
      </c>
      <c r="U676" t="s">
        <v>207</v>
      </c>
      <c r="V676" t="s">
        <v>207</v>
      </c>
      <c r="W676" t="s">
        <v>207</v>
      </c>
      <c r="X676" s="250" t="s">
        <v>207</v>
      </c>
      <c r="Y676" t="s">
        <v>205</v>
      </c>
      <c r="Z676" t="s">
        <v>207</v>
      </c>
      <c r="AA676" t="s">
        <v>205</v>
      </c>
      <c r="AB676" t="s">
        <v>207</v>
      </c>
      <c r="AC676" t="s">
        <v>207</v>
      </c>
      <c r="AD676" t="s">
        <v>207</v>
      </c>
      <c r="AE676" t="s">
        <v>205</v>
      </c>
      <c r="AF676" t="s">
        <v>207</v>
      </c>
      <c r="AG676" t="s">
        <v>207</v>
      </c>
      <c r="AH676" t="s">
        <v>207</v>
      </c>
      <c r="AI676" t="s">
        <v>205</v>
      </c>
      <c r="AJ676" t="s">
        <v>205</v>
      </c>
      <c r="AK676" t="s">
        <v>205</v>
      </c>
      <c r="AL676" t="s">
        <v>205</v>
      </c>
      <c r="AM676" t="s">
        <v>205</v>
      </c>
      <c r="AN676" t="s">
        <v>205</v>
      </c>
      <c r="AO676" t="s">
        <v>205</v>
      </c>
      <c r="AP676" t="s">
        <v>207</v>
      </c>
      <c r="AQ676"/>
      <c r="AR676">
        <v>0</v>
      </c>
      <c r="AS676">
        <v>1</v>
      </c>
    </row>
    <row r="677" spans="1:45" ht="18.75" hidden="1" x14ac:dyDescent="0.45">
      <c r="A677" s="252">
        <v>212793</v>
      </c>
      <c r="B677" s="249" t="s">
        <v>456</v>
      </c>
      <c r="C677" t="s">
        <v>205</v>
      </c>
      <c r="D677" t="s">
        <v>207</v>
      </c>
      <c r="E677" t="s">
        <v>205</v>
      </c>
      <c r="F677" t="s">
        <v>205</v>
      </c>
      <c r="G677" t="s">
        <v>205</v>
      </c>
      <c r="H677" t="s">
        <v>207</v>
      </c>
      <c r="I677" t="s">
        <v>207</v>
      </c>
      <c r="J677" t="s">
        <v>207</v>
      </c>
      <c r="K677" t="s">
        <v>207</v>
      </c>
      <c r="L677" t="s">
        <v>207</v>
      </c>
      <c r="M677" s="250" t="s">
        <v>207</v>
      </c>
      <c r="N677" t="s">
        <v>205</v>
      </c>
      <c r="O677" t="s">
        <v>205</v>
      </c>
      <c r="P677" t="s">
        <v>207</v>
      </c>
      <c r="Q677" t="s">
        <v>207</v>
      </c>
      <c r="R677" t="s">
        <v>205</v>
      </c>
      <c r="S677" t="s">
        <v>207</v>
      </c>
      <c r="T677" t="s">
        <v>207</v>
      </c>
      <c r="U677" t="s">
        <v>207</v>
      </c>
      <c r="V677" t="s">
        <v>205</v>
      </c>
      <c r="W677" t="s">
        <v>207</v>
      </c>
      <c r="X677" s="250" t="s">
        <v>207</v>
      </c>
      <c r="Y677" t="s">
        <v>207</v>
      </c>
      <c r="Z677" t="s">
        <v>207</v>
      </c>
      <c r="AA677" t="s">
        <v>207</v>
      </c>
      <c r="AB677" t="s">
        <v>206</v>
      </c>
      <c r="AC677" t="s">
        <v>206</v>
      </c>
      <c r="AD677" t="s">
        <v>206</v>
      </c>
      <c r="AE677" t="s">
        <v>206</v>
      </c>
      <c r="AF677" t="s">
        <v>206</v>
      </c>
      <c r="AG677" t="s">
        <v>344</v>
      </c>
      <c r="AH677" t="s">
        <v>344</v>
      </c>
      <c r="AI677" t="s">
        <v>344</v>
      </c>
      <c r="AJ677" t="s">
        <v>344</v>
      </c>
      <c r="AK677" t="s">
        <v>344</v>
      </c>
      <c r="AL677" t="s">
        <v>344</v>
      </c>
      <c r="AM677" t="s">
        <v>344</v>
      </c>
      <c r="AN677" t="s">
        <v>344</v>
      </c>
      <c r="AO677" t="s">
        <v>344</v>
      </c>
      <c r="AP677" t="s">
        <v>344</v>
      </c>
      <c r="AQ677"/>
      <c r="AR677">
        <v>0</v>
      </c>
      <c r="AS677">
        <v>5</v>
      </c>
    </row>
    <row r="678" spans="1:45" ht="18.75" hidden="1" x14ac:dyDescent="0.45">
      <c r="A678" s="248">
        <v>212795</v>
      </c>
      <c r="B678" s="249" t="s">
        <v>458</v>
      </c>
      <c r="C678" t="s">
        <v>205</v>
      </c>
      <c r="D678" t="s">
        <v>205</v>
      </c>
      <c r="E678" t="s">
        <v>205</v>
      </c>
      <c r="F678" t="s">
        <v>205</v>
      </c>
      <c r="G678" t="s">
        <v>205</v>
      </c>
      <c r="H678" t="s">
        <v>207</v>
      </c>
      <c r="I678" t="s">
        <v>205</v>
      </c>
      <c r="J678" t="s">
        <v>207</v>
      </c>
      <c r="K678" t="s">
        <v>207</v>
      </c>
      <c r="L678" t="s">
        <v>205</v>
      </c>
      <c r="M678" s="250" t="s">
        <v>205</v>
      </c>
      <c r="N678" t="s">
        <v>205</v>
      </c>
      <c r="O678" t="s">
        <v>207</v>
      </c>
      <c r="P678" t="s">
        <v>205</v>
      </c>
      <c r="Q678" t="s">
        <v>206</v>
      </c>
      <c r="R678" t="s">
        <v>207</v>
      </c>
      <c r="S678" t="s">
        <v>206</v>
      </c>
      <c r="T678" t="s">
        <v>205</v>
      </c>
      <c r="U678" t="s">
        <v>207</v>
      </c>
      <c r="V678" t="s">
        <v>205</v>
      </c>
      <c r="W678" t="s">
        <v>344</v>
      </c>
      <c r="X678" s="250" t="s">
        <v>344</v>
      </c>
      <c r="Y678" t="s">
        <v>344</v>
      </c>
      <c r="Z678" t="s">
        <v>344</v>
      </c>
      <c r="AA678" t="s">
        <v>344</v>
      </c>
      <c r="AB678" t="s">
        <v>344</v>
      </c>
      <c r="AC678" t="s">
        <v>344</v>
      </c>
      <c r="AD678" t="s">
        <v>344</v>
      </c>
      <c r="AE678" t="s">
        <v>344</v>
      </c>
      <c r="AF678" t="s">
        <v>344</v>
      </c>
      <c r="AG678" t="s">
        <v>344</v>
      </c>
      <c r="AH678" t="s">
        <v>344</v>
      </c>
      <c r="AI678" t="s">
        <v>344</v>
      </c>
      <c r="AJ678" t="s">
        <v>344</v>
      </c>
      <c r="AK678" t="s">
        <v>344</v>
      </c>
      <c r="AL678" t="s">
        <v>344</v>
      </c>
      <c r="AM678" t="s">
        <v>344</v>
      </c>
      <c r="AN678" t="s">
        <v>344</v>
      </c>
      <c r="AO678" t="s">
        <v>344</v>
      </c>
      <c r="AP678" t="s">
        <v>344</v>
      </c>
      <c r="AQ678"/>
      <c r="AR678">
        <v>0</v>
      </c>
      <c r="AS678">
        <v>3</v>
      </c>
    </row>
    <row r="679" spans="1:45" ht="15" x14ac:dyDescent="0.25">
      <c r="A679" s="258">
        <v>212802</v>
      </c>
      <c r="B679" s="259" t="s">
        <v>61</v>
      </c>
      <c r="C679" s="260" t="s">
        <v>205</v>
      </c>
      <c r="D679" s="260" t="s">
        <v>207</v>
      </c>
      <c r="E679" s="260" t="s">
        <v>205</v>
      </c>
      <c r="F679" s="260" t="s">
        <v>205</v>
      </c>
      <c r="G679" s="260" t="s">
        <v>205</v>
      </c>
      <c r="H679" s="260" t="s">
        <v>207</v>
      </c>
      <c r="I679" s="260" t="s">
        <v>207</v>
      </c>
      <c r="J679" s="260" t="s">
        <v>205</v>
      </c>
      <c r="K679" s="260" t="s">
        <v>205</v>
      </c>
      <c r="L679" s="260" t="s">
        <v>205</v>
      </c>
      <c r="M679" s="260" t="s">
        <v>207</v>
      </c>
      <c r="N679" s="260" t="s">
        <v>207</v>
      </c>
      <c r="O679" s="260" t="s">
        <v>205</v>
      </c>
      <c r="P679" s="260" t="s">
        <v>207</v>
      </c>
      <c r="Q679" s="260" t="s">
        <v>205</v>
      </c>
      <c r="R679" s="260" t="s">
        <v>207</v>
      </c>
      <c r="S679" s="260" t="s">
        <v>205</v>
      </c>
      <c r="T679" s="260" t="s">
        <v>207</v>
      </c>
      <c r="U679" s="260" t="s">
        <v>207</v>
      </c>
      <c r="V679" s="260" t="s">
        <v>207</v>
      </c>
      <c r="W679" s="260" t="s">
        <v>205</v>
      </c>
      <c r="X679" s="260" t="s">
        <v>207</v>
      </c>
      <c r="Y679" s="260" t="s">
        <v>205</v>
      </c>
      <c r="Z679" s="260" t="s">
        <v>207</v>
      </c>
      <c r="AA679" s="260" t="s">
        <v>207</v>
      </c>
      <c r="AB679" s="260" t="s">
        <v>207</v>
      </c>
      <c r="AC679" s="260" t="s">
        <v>207</v>
      </c>
      <c r="AD679" s="260" t="s">
        <v>205</v>
      </c>
      <c r="AE679" s="260" t="s">
        <v>205</v>
      </c>
      <c r="AF679" s="260" t="s">
        <v>205</v>
      </c>
      <c r="AG679" s="260" t="s">
        <v>207</v>
      </c>
      <c r="AH679" s="260" t="s">
        <v>205</v>
      </c>
      <c r="AI679" s="260" t="s">
        <v>207</v>
      </c>
      <c r="AJ679" s="260" t="s">
        <v>207</v>
      </c>
      <c r="AK679" s="260" t="s">
        <v>207</v>
      </c>
      <c r="AL679" s="260" t="s">
        <v>207</v>
      </c>
      <c r="AM679" s="260" t="s">
        <v>206</v>
      </c>
      <c r="AN679" s="260" t="s">
        <v>206</v>
      </c>
      <c r="AO679" s="260" t="s">
        <v>206</v>
      </c>
      <c r="AP679" s="260" t="s">
        <v>206</v>
      </c>
      <c r="AQ679" s="260"/>
      <c r="AR679"/>
      <c r="AS679">
        <v>2</v>
      </c>
    </row>
    <row r="680" spans="1:45" ht="18.75" x14ac:dyDescent="0.45">
      <c r="A680" s="248">
        <v>212805</v>
      </c>
      <c r="B680" s="249" t="s">
        <v>61</v>
      </c>
      <c r="C680" t="s">
        <v>207</v>
      </c>
      <c r="D680" t="s">
        <v>207</v>
      </c>
      <c r="E680" t="s">
        <v>205</v>
      </c>
      <c r="F680" t="s">
        <v>205</v>
      </c>
      <c r="G680" t="s">
        <v>205</v>
      </c>
      <c r="H680" t="s">
        <v>205</v>
      </c>
      <c r="I680" t="s">
        <v>205</v>
      </c>
      <c r="J680" t="s">
        <v>205</v>
      </c>
      <c r="K680" t="s">
        <v>207</v>
      </c>
      <c r="L680" t="s">
        <v>205</v>
      </c>
      <c r="M680" s="250" t="s">
        <v>205</v>
      </c>
      <c r="N680" t="s">
        <v>207</v>
      </c>
      <c r="O680" t="s">
        <v>207</v>
      </c>
      <c r="P680" t="s">
        <v>205</v>
      </c>
      <c r="Q680" t="s">
        <v>205</v>
      </c>
      <c r="R680" t="s">
        <v>207</v>
      </c>
      <c r="S680" t="s">
        <v>205</v>
      </c>
      <c r="T680" t="s">
        <v>207</v>
      </c>
      <c r="U680" t="s">
        <v>207</v>
      </c>
      <c r="V680" t="s">
        <v>207</v>
      </c>
      <c r="W680" t="s">
        <v>207</v>
      </c>
      <c r="X680" s="250" t="s">
        <v>207</v>
      </c>
      <c r="Y680" t="s">
        <v>207</v>
      </c>
      <c r="Z680" t="s">
        <v>207</v>
      </c>
      <c r="AA680" t="s">
        <v>205</v>
      </c>
      <c r="AB680" t="s">
        <v>205</v>
      </c>
      <c r="AC680" t="s">
        <v>207</v>
      </c>
      <c r="AD680" t="s">
        <v>207</v>
      </c>
      <c r="AE680" t="s">
        <v>205</v>
      </c>
      <c r="AF680" t="s">
        <v>205</v>
      </c>
      <c r="AG680" t="s">
        <v>205</v>
      </c>
      <c r="AH680" t="s">
        <v>205</v>
      </c>
      <c r="AI680" t="s">
        <v>205</v>
      </c>
      <c r="AJ680" t="s">
        <v>207</v>
      </c>
      <c r="AK680" t="s">
        <v>205</v>
      </c>
      <c r="AL680" t="s">
        <v>207</v>
      </c>
      <c r="AM680" t="s">
        <v>207</v>
      </c>
      <c r="AN680" t="s">
        <v>207</v>
      </c>
      <c r="AO680" t="s">
        <v>207</v>
      </c>
      <c r="AP680" t="s">
        <v>207</v>
      </c>
      <c r="AQ680"/>
      <c r="AR680">
        <v>0</v>
      </c>
      <c r="AS680">
        <v>3</v>
      </c>
    </row>
    <row r="681" spans="1:45" ht="18.75" hidden="1" x14ac:dyDescent="0.45">
      <c r="A681" s="252">
        <v>212814</v>
      </c>
      <c r="B681" s="249" t="s">
        <v>456</v>
      </c>
      <c r="C681" t="s">
        <v>849</v>
      </c>
      <c r="D681" t="s">
        <v>849</v>
      </c>
      <c r="E681" t="s">
        <v>849</v>
      </c>
      <c r="F681" t="s">
        <v>849</v>
      </c>
      <c r="G681" t="s">
        <v>849</v>
      </c>
      <c r="H681" t="s">
        <v>849</v>
      </c>
      <c r="I681" t="s">
        <v>849</v>
      </c>
      <c r="J681" t="s">
        <v>849</v>
      </c>
      <c r="K681" t="s">
        <v>849</v>
      </c>
      <c r="L681" t="s">
        <v>849</v>
      </c>
      <c r="M681" s="250" t="s">
        <v>849</v>
      </c>
      <c r="N681" t="s">
        <v>849</v>
      </c>
      <c r="O681" t="s">
        <v>849</v>
      </c>
      <c r="P681" t="s">
        <v>849</v>
      </c>
      <c r="Q681" t="s">
        <v>849</v>
      </c>
      <c r="R681" t="s">
        <v>849</v>
      </c>
      <c r="S681" t="s">
        <v>849</v>
      </c>
      <c r="T681" t="s">
        <v>849</v>
      </c>
      <c r="U681" t="s">
        <v>849</v>
      </c>
      <c r="V681" t="s">
        <v>849</v>
      </c>
      <c r="W681" t="s">
        <v>849</v>
      </c>
      <c r="X681" s="250" t="s">
        <v>849</v>
      </c>
      <c r="Y681" t="s">
        <v>849</v>
      </c>
      <c r="Z681" t="s">
        <v>849</v>
      </c>
      <c r="AA681" t="s">
        <v>849</v>
      </c>
      <c r="AB681" t="s">
        <v>849</v>
      </c>
      <c r="AC681" t="s">
        <v>849</v>
      </c>
      <c r="AD681" t="s">
        <v>849</v>
      </c>
      <c r="AE681" t="s">
        <v>849</v>
      </c>
      <c r="AF681" t="s">
        <v>849</v>
      </c>
      <c r="AG681" t="s">
        <v>344</v>
      </c>
      <c r="AH681" t="s">
        <v>344</v>
      </c>
      <c r="AI681" t="s">
        <v>344</v>
      </c>
      <c r="AJ681" t="s">
        <v>344</v>
      </c>
      <c r="AK681" t="s">
        <v>344</v>
      </c>
      <c r="AL681" t="s">
        <v>344</v>
      </c>
      <c r="AM681" t="s">
        <v>344</v>
      </c>
      <c r="AN681" t="s">
        <v>344</v>
      </c>
      <c r="AO681" t="s">
        <v>344</v>
      </c>
      <c r="AP681" t="s">
        <v>344</v>
      </c>
      <c r="AQ681"/>
      <c r="AR681">
        <v>0</v>
      </c>
      <c r="AS681" t="s">
        <v>2190</v>
      </c>
    </row>
    <row r="682" spans="1:45" ht="18.75" x14ac:dyDescent="0.45">
      <c r="A682" s="248">
        <v>212815</v>
      </c>
      <c r="B682" s="249" t="s">
        <v>61</v>
      </c>
      <c r="C682" t="s">
        <v>207</v>
      </c>
      <c r="D682" t="s">
        <v>207</v>
      </c>
      <c r="E682" t="s">
        <v>207</v>
      </c>
      <c r="F682" t="s">
        <v>205</v>
      </c>
      <c r="G682" t="s">
        <v>207</v>
      </c>
      <c r="H682" t="s">
        <v>207</v>
      </c>
      <c r="I682" t="s">
        <v>207</v>
      </c>
      <c r="J682" t="s">
        <v>205</v>
      </c>
      <c r="K682" t="s">
        <v>207</v>
      </c>
      <c r="L682" t="s">
        <v>207</v>
      </c>
      <c r="M682" s="250" t="s">
        <v>207</v>
      </c>
      <c r="N682" t="s">
        <v>207</v>
      </c>
      <c r="O682" t="s">
        <v>205</v>
      </c>
      <c r="P682" t="s">
        <v>207</v>
      </c>
      <c r="Q682" t="s">
        <v>205</v>
      </c>
      <c r="R682" t="s">
        <v>207</v>
      </c>
      <c r="S682" t="s">
        <v>207</v>
      </c>
      <c r="T682" t="s">
        <v>207</v>
      </c>
      <c r="U682" t="s">
        <v>207</v>
      </c>
      <c r="V682" t="s">
        <v>205</v>
      </c>
      <c r="W682" t="s">
        <v>207</v>
      </c>
      <c r="X682" s="250" t="s">
        <v>205</v>
      </c>
      <c r="Y682" t="s">
        <v>205</v>
      </c>
      <c r="Z682" t="s">
        <v>207</v>
      </c>
      <c r="AA682" t="s">
        <v>205</v>
      </c>
      <c r="AB682" t="s">
        <v>205</v>
      </c>
      <c r="AC682" t="s">
        <v>207</v>
      </c>
      <c r="AD682" t="s">
        <v>207</v>
      </c>
      <c r="AE682" t="s">
        <v>205</v>
      </c>
      <c r="AF682" t="s">
        <v>205</v>
      </c>
      <c r="AG682" t="s">
        <v>207</v>
      </c>
      <c r="AH682" t="s">
        <v>207</v>
      </c>
      <c r="AI682" t="s">
        <v>205</v>
      </c>
      <c r="AJ682" t="s">
        <v>207</v>
      </c>
      <c r="AK682" t="s">
        <v>205</v>
      </c>
      <c r="AL682" t="s">
        <v>205</v>
      </c>
      <c r="AM682" t="s">
        <v>205</v>
      </c>
      <c r="AN682" t="s">
        <v>205</v>
      </c>
      <c r="AO682" t="s">
        <v>205</v>
      </c>
      <c r="AP682" t="s">
        <v>205</v>
      </c>
      <c r="AQ682"/>
      <c r="AR682">
        <v>0</v>
      </c>
      <c r="AS682">
        <v>1</v>
      </c>
    </row>
    <row r="683" spans="1:45" ht="18.75" hidden="1" x14ac:dyDescent="0.45">
      <c r="A683" s="248">
        <v>212820</v>
      </c>
      <c r="B683" s="249" t="s">
        <v>456</v>
      </c>
      <c r="C683" t="s">
        <v>205</v>
      </c>
      <c r="D683" t="s">
        <v>205</v>
      </c>
      <c r="E683" t="s">
        <v>205</v>
      </c>
      <c r="F683" t="s">
        <v>205</v>
      </c>
      <c r="G683" t="s">
        <v>205</v>
      </c>
      <c r="H683" t="s">
        <v>205</v>
      </c>
      <c r="I683" t="s">
        <v>205</v>
      </c>
      <c r="J683" t="s">
        <v>205</v>
      </c>
      <c r="K683" t="s">
        <v>207</v>
      </c>
      <c r="L683" t="s">
        <v>205</v>
      </c>
      <c r="M683" s="250" t="s">
        <v>207</v>
      </c>
      <c r="N683" t="s">
        <v>207</v>
      </c>
      <c r="O683" t="s">
        <v>207</v>
      </c>
      <c r="P683" t="s">
        <v>205</v>
      </c>
      <c r="Q683" t="s">
        <v>207</v>
      </c>
      <c r="R683" t="s">
        <v>207</v>
      </c>
      <c r="S683" t="s">
        <v>207</v>
      </c>
      <c r="T683" t="s">
        <v>207</v>
      </c>
      <c r="U683" t="s">
        <v>207</v>
      </c>
      <c r="V683" t="s">
        <v>207</v>
      </c>
      <c r="W683" t="s">
        <v>205</v>
      </c>
      <c r="X683" s="250" t="s">
        <v>207</v>
      </c>
      <c r="Y683" t="s">
        <v>205</v>
      </c>
      <c r="Z683" t="s">
        <v>207</v>
      </c>
      <c r="AA683" t="s">
        <v>205</v>
      </c>
      <c r="AB683" t="s">
        <v>205</v>
      </c>
      <c r="AC683" t="s">
        <v>207</v>
      </c>
      <c r="AD683" t="s">
        <v>205</v>
      </c>
      <c r="AE683" t="s">
        <v>207</v>
      </c>
      <c r="AF683" t="s">
        <v>207</v>
      </c>
      <c r="AG683" t="s">
        <v>344</v>
      </c>
      <c r="AH683" t="s">
        <v>344</v>
      </c>
      <c r="AI683" t="s">
        <v>344</v>
      </c>
      <c r="AJ683" t="s">
        <v>344</v>
      </c>
      <c r="AK683" t="s">
        <v>344</v>
      </c>
      <c r="AL683" t="s">
        <v>344</v>
      </c>
      <c r="AM683" t="s">
        <v>344</v>
      </c>
      <c r="AN683" t="s">
        <v>344</v>
      </c>
      <c r="AO683" t="s">
        <v>344</v>
      </c>
      <c r="AP683" t="s">
        <v>344</v>
      </c>
      <c r="AQ683"/>
      <c r="AR683">
        <v>0</v>
      </c>
      <c r="AS683">
        <v>2</v>
      </c>
    </row>
    <row r="684" spans="1:45" ht="15" hidden="1" x14ac:dyDescent="0.25">
      <c r="A684" s="258">
        <v>212828</v>
      </c>
      <c r="B684" s="259" t="s">
        <v>456</v>
      </c>
      <c r="C684" s="260" t="s">
        <v>205</v>
      </c>
      <c r="D684" s="260" t="s">
        <v>207</v>
      </c>
      <c r="E684" s="260" t="s">
        <v>205</v>
      </c>
      <c r="F684" s="260" t="s">
        <v>205</v>
      </c>
      <c r="G684" s="260" t="s">
        <v>205</v>
      </c>
      <c r="H684" s="260" t="s">
        <v>205</v>
      </c>
      <c r="I684" s="260" t="s">
        <v>205</v>
      </c>
      <c r="J684" s="260" t="s">
        <v>205</v>
      </c>
      <c r="K684" s="260" t="s">
        <v>207</v>
      </c>
      <c r="L684" s="260" t="s">
        <v>207</v>
      </c>
      <c r="M684" s="260" t="s">
        <v>205</v>
      </c>
      <c r="N684" s="260" t="s">
        <v>207</v>
      </c>
      <c r="O684" s="260" t="s">
        <v>207</v>
      </c>
      <c r="P684" s="260" t="s">
        <v>207</v>
      </c>
      <c r="Q684" s="260" t="s">
        <v>207</v>
      </c>
      <c r="R684" s="260" t="s">
        <v>207</v>
      </c>
      <c r="S684" s="260" t="s">
        <v>207</v>
      </c>
      <c r="T684" s="260" t="s">
        <v>207</v>
      </c>
      <c r="U684" s="260" t="s">
        <v>207</v>
      </c>
      <c r="V684" s="260" t="s">
        <v>205</v>
      </c>
      <c r="W684" s="260" t="s">
        <v>207</v>
      </c>
      <c r="X684" s="260" t="s">
        <v>205</v>
      </c>
      <c r="Y684" s="260" t="s">
        <v>207</v>
      </c>
      <c r="Z684" s="260" t="s">
        <v>206</v>
      </c>
      <c r="AA684" s="260" t="s">
        <v>205</v>
      </c>
      <c r="AB684" s="260" t="s">
        <v>205</v>
      </c>
      <c r="AC684" s="260" t="s">
        <v>205</v>
      </c>
      <c r="AD684" s="260" t="s">
        <v>207</v>
      </c>
      <c r="AE684" s="260" t="s">
        <v>206</v>
      </c>
      <c r="AF684" s="260" t="s">
        <v>206</v>
      </c>
      <c r="AG684" s="260" t="s">
        <v>344</v>
      </c>
      <c r="AH684" s="260" t="s">
        <v>344</v>
      </c>
      <c r="AI684" s="260" t="s">
        <v>344</v>
      </c>
      <c r="AJ684" s="260" t="s">
        <v>344</v>
      </c>
      <c r="AK684" s="260" t="s">
        <v>344</v>
      </c>
      <c r="AL684" s="260" t="s">
        <v>344</v>
      </c>
      <c r="AM684" s="260" t="s">
        <v>344</v>
      </c>
      <c r="AN684" s="260" t="s">
        <v>344</v>
      </c>
      <c r="AO684" s="260" t="s">
        <v>344</v>
      </c>
      <c r="AP684" s="260" t="s">
        <v>344</v>
      </c>
      <c r="AQ684" s="260"/>
      <c r="AR684"/>
      <c r="AS684">
        <v>1</v>
      </c>
    </row>
    <row r="685" spans="1:45" ht="18.75" hidden="1" x14ac:dyDescent="0.45">
      <c r="A685" s="248">
        <v>212829</v>
      </c>
      <c r="B685" s="249" t="s">
        <v>456</v>
      </c>
      <c r="C685" t="s">
        <v>207</v>
      </c>
      <c r="D685" t="s">
        <v>205</v>
      </c>
      <c r="E685" t="s">
        <v>207</v>
      </c>
      <c r="F685" t="s">
        <v>205</v>
      </c>
      <c r="G685" t="s">
        <v>207</v>
      </c>
      <c r="H685" t="s">
        <v>207</v>
      </c>
      <c r="I685" t="s">
        <v>207</v>
      </c>
      <c r="J685" t="s">
        <v>205</v>
      </c>
      <c r="K685" t="s">
        <v>205</v>
      </c>
      <c r="L685" t="s">
        <v>205</v>
      </c>
      <c r="M685" s="250" t="s">
        <v>205</v>
      </c>
      <c r="N685" t="s">
        <v>205</v>
      </c>
      <c r="O685" t="s">
        <v>207</v>
      </c>
      <c r="P685" t="s">
        <v>207</v>
      </c>
      <c r="Q685" t="s">
        <v>205</v>
      </c>
      <c r="R685" t="s">
        <v>207</v>
      </c>
      <c r="S685" t="s">
        <v>205</v>
      </c>
      <c r="T685" t="s">
        <v>207</v>
      </c>
      <c r="U685" t="s">
        <v>206</v>
      </c>
      <c r="V685" t="s">
        <v>205</v>
      </c>
      <c r="W685" t="s">
        <v>205</v>
      </c>
      <c r="X685" s="250" t="s">
        <v>205</v>
      </c>
      <c r="Y685" t="s">
        <v>205</v>
      </c>
      <c r="Z685" t="s">
        <v>207</v>
      </c>
      <c r="AA685" t="s">
        <v>205</v>
      </c>
      <c r="AB685" t="s">
        <v>205</v>
      </c>
      <c r="AC685" t="s">
        <v>205</v>
      </c>
      <c r="AD685" t="s">
        <v>206</v>
      </c>
      <c r="AE685" t="s">
        <v>206</v>
      </c>
      <c r="AF685" t="s">
        <v>206</v>
      </c>
      <c r="AG685" t="s">
        <v>344</v>
      </c>
      <c r="AH685" t="s">
        <v>344</v>
      </c>
      <c r="AI685" t="s">
        <v>344</v>
      </c>
      <c r="AJ685" t="s">
        <v>344</v>
      </c>
      <c r="AK685" t="s">
        <v>344</v>
      </c>
      <c r="AL685" t="s">
        <v>344</v>
      </c>
      <c r="AM685" t="s">
        <v>344</v>
      </c>
      <c r="AN685" t="s">
        <v>344</v>
      </c>
      <c r="AO685" t="s">
        <v>344</v>
      </c>
      <c r="AP685" t="s">
        <v>344</v>
      </c>
      <c r="AQ685"/>
      <c r="AR685">
        <v>0</v>
      </c>
      <c r="AS685">
        <v>1</v>
      </c>
    </row>
    <row r="686" spans="1:45" ht="18.75" hidden="1" x14ac:dyDescent="0.45">
      <c r="A686" s="248">
        <v>212830</v>
      </c>
      <c r="B686" s="249" t="s">
        <v>456</v>
      </c>
      <c r="C686" t="s">
        <v>205</v>
      </c>
      <c r="D686" t="s">
        <v>207</v>
      </c>
      <c r="E686" t="s">
        <v>207</v>
      </c>
      <c r="F686" t="s">
        <v>205</v>
      </c>
      <c r="G686" t="s">
        <v>205</v>
      </c>
      <c r="H686" t="s">
        <v>205</v>
      </c>
      <c r="I686" t="s">
        <v>205</v>
      </c>
      <c r="J686" t="s">
        <v>207</v>
      </c>
      <c r="K686" t="s">
        <v>207</v>
      </c>
      <c r="L686" t="s">
        <v>207</v>
      </c>
      <c r="M686" s="250" t="s">
        <v>205</v>
      </c>
      <c r="N686" t="s">
        <v>205</v>
      </c>
      <c r="O686" t="s">
        <v>205</v>
      </c>
      <c r="P686" t="s">
        <v>205</v>
      </c>
      <c r="Q686" t="s">
        <v>205</v>
      </c>
      <c r="R686" t="s">
        <v>205</v>
      </c>
      <c r="S686" t="s">
        <v>207</v>
      </c>
      <c r="T686" t="s">
        <v>207</v>
      </c>
      <c r="U686" t="s">
        <v>207</v>
      </c>
      <c r="V686" t="s">
        <v>205</v>
      </c>
      <c r="W686" t="s">
        <v>206</v>
      </c>
      <c r="X686" s="250" t="s">
        <v>205</v>
      </c>
      <c r="Y686" t="s">
        <v>206</v>
      </c>
      <c r="Z686" t="s">
        <v>207</v>
      </c>
      <c r="AA686" t="s">
        <v>205</v>
      </c>
      <c r="AB686" t="s">
        <v>205</v>
      </c>
      <c r="AC686" t="s">
        <v>205</v>
      </c>
      <c r="AD686" t="s">
        <v>205</v>
      </c>
      <c r="AE686" t="s">
        <v>207</v>
      </c>
      <c r="AF686" t="s">
        <v>207</v>
      </c>
      <c r="AG686" t="s">
        <v>344</v>
      </c>
      <c r="AH686" t="s">
        <v>344</v>
      </c>
      <c r="AI686" t="s">
        <v>344</v>
      </c>
      <c r="AJ686" t="s">
        <v>344</v>
      </c>
      <c r="AK686" t="s">
        <v>344</v>
      </c>
      <c r="AL686" t="s">
        <v>344</v>
      </c>
      <c r="AM686" t="s">
        <v>344</v>
      </c>
      <c r="AN686" t="s">
        <v>344</v>
      </c>
      <c r="AO686" t="s">
        <v>344</v>
      </c>
      <c r="AP686" t="s">
        <v>344</v>
      </c>
      <c r="AQ686"/>
      <c r="AR686">
        <v>0</v>
      </c>
      <c r="AS686">
        <v>1</v>
      </c>
    </row>
    <row r="687" spans="1:45" ht="18.75" hidden="1" x14ac:dyDescent="0.45">
      <c r="A687" s="248">
        <v>212838</v>
      </c>
      <c r="B687" s="249" t="s">
        <v>456</v>
      </c>
      <c r="C687" t="s">
        <v>849</v>
      </c>
      <c r="D687" t="s">
        <v>849</v>
      </c>
      <c r="E687" t="s">
        <v>849</v>
      </c>
      <c r="F687" t="s">
        <v>849</v>
      </c>
      <c r="G687" t="s">
        <v>849</v>
      </c>
      <c r="H687" t="s">
        <v>849</v>
      </c>
      <c r="I687" t="s">
        <v>849</v>
      </c>
      <c r="J687" t="s">
        <v>849</v>
      </c>
      <c r="K687" t="s">
        <v>849</v>
      </c>
      <c r="L687" t="s">
        <v>849</v>
      </c>
      <c r="M687" s="250" t="s">
        <v>849</v>
      </c>
      <c r="N687" t="s">
        <v>849</v>
      </c>
      <c r="O687" t="s">
        <v>849</v>
      </c>
      <c r="P687" t="s">
        <v>849</v>
      </c>
      <c r="Q687" t="s">
        <v>849</v>
      </c>
      <c r="R687" t="s">
        <v>849</v>
      </c>
      <c r="S687" t="s">
        <v>849</v>
      </c>
      <c r="T687" t="s">
        <v>849</v>
      </c>
      <c r="U687" t="s">
        <v>849</v>
      </c>
      <c r="V687" t="s">
        <v>849</v>
      </c>
      <c r="W687" t="s">
        <v>849</v>
      </c>
      <c r="X687" s="250" t="s">
        <v>849</v>
      </c>
      <c r="Y687" t="s">
        <v>849</v>
      </c>
      <c r="Z687" t="s">
        <v>849</v>
      </c>
      <c r="AA687" t="s">
        <v>849</v>
      </c>
      <c r="AB687" t="s">
        <v>849</v>
      </c>
      <c r="AC687" t="s">
        <v>849</v>
      </c>
      <c r="AD687" t="s">
        <v>849</v>
      </c>
      <c r="AE687" t="s">
        <v>849</v>
      </c>
      <c r="AF687" t="s">
        <v>849</v>
      </c>
      <c r="AG687" t="s">
        <v>344</v>
      </c>
      <c r="AH687" t="s">
        <v>344</v>
      </c>
      <c r="AI687" t="s">
        <v>344</v>
      </c>
      <c r="AJ687" t="s">
        <v>344</v>
      </c>
      <c r="AK687" t="s">
        <v>344</v>
      </c>
      <c r="AL687" t="s">
        <v>344</v>
      </c>
      <c r="AM687" t="s">
        <v>344</v>
      </c>
      <c r="AN687" t="s">
        <v>344</v>
      </c>
      <c r="AO687" t="s">
        <v>344</v>
      </c>
      <c r="AP687" t="s">
        <v>344</v>
      </c>
      <c r="AQ687"/>
      <c r="AR687" t="s">
        <v>1830</v>
      </c>
      <c r="AS687" t="s">
        <v>2181</v>
      </c>
    </row>
    <row r="688" spans="1:45" ht="18.75" x14ac:dyDescent="0.45">
      <c r="A688" s="248">
        <v>212841</v>
      </c>
      <c r="B688" s="249" t="s">
        <v>61</v>
      </c>
      <c r="C688" t="s">
        <v>205</v>
      </c>
      <c r="D688" t="s">
        <v>207</v>
      </c>
      <c r="E688" t="s">
        <v>205</v>
      </c>
      <c r="F688" t="s">
        <v>207</v>
      </c>
      <c r="G688" t="s">
        <v>205</v>
      </c>
      <c r="H688" t="s">
        <v>205</v>
      </c>
      <c r="I688" t="s">
        <v>205</v>
      </c>
      <c r="J688" t="s">
        <v>205</v>
      </c>
      <c r="K688" t="s">
        <v>207</v>
      </c>
      <c r="L688" t="s">
        <v>205</v>
      </c>
      <c r="M688" s="250" t="s">
        <v>205</v>
      </c>
      <c r="N688" t="s">
        <v>205</v>
      </c>
      <c r="O688" t="s">
        <v>207</v>
      </c>
      <c r="P688" t="s">
        <v>207</v>
      </c>
      <c r="Q688" t="s">
        <v>207</v>
      </c>
      <c r="R688" t="s">
        <v>205</v>
      </c>
      <c r="S688" t="s">
        <v>205</v>
      </c>
      <c r="T688" t="s">
        <v>207</v>
      </c>
      <c r="U688" t="s">
        <v>207</v>
      </c>
      <c r="V688" t="s">
        <v>207</v>
      </c>
      <c r="W688" t="s">
        <v>207</v>
      </c>
      <c r="X688" s="250" t="s">
        <v>207</v>
      </c>
      <c r="Y688" t="s">
        <v>207</v>
      </c>
      <c r="Z688" t="s">
        <v>207</v>
      </c>
      <c r="AA688" t="s">
        <v>205</v>
      </c>
      <c r="AB688" t="s">
        <v>205</v>
      </c>
      <c r="AC688" t="s">
        <v>205</v>
      </c>
      <c r="AD688" t="s">
        <v>207</v>
      </c>
      <c r="AE688" t="s">
        <v>205</v>
      </c>
      <c r="AF688" t="s">
        <v>207</v>
      </c>
      <c r="AG688" t="s">
        <v>205</v>
      </c>
      <c r="AH688" t="s">
        <v>205</v>
      </c>
      <c r="AI688" t="s">
        <v>205</v>
      </c>
      <c r="AJ688" t="s">
        <v>205</v>
      </c>
      <c r="AK688" t="s">
        <v>205</v>
      </c>
      <c r="AL688" t="s">
        <v>206</v>
      </c>
      <c r="AM688" t="s">
        <v>206</v>
      </c>
      <c r="AN688" t="s">
        <v>206</v>
      </c>
      <c r="AO688" t="s">
        <v>206</v>
      </c>
      <c r="AP688" t="s">
        <v>206</v>
      </c>
      <c r="AQ688"/>
      <c r="AR688">
        <v>0</v>
      </c>
      <c r="AS688">
        <v>5</v>
      </c>
    </row>
    <row r="689" spans="1:45" ht="18.75" hidden="1" x14ac:dyDescent="0.45">
      <c r="A689" s="248">
        <v>212849</v>
      </c>
      <c r="B689" s="249" t="s">
        <v>456</v>
      </c>
      <c r="C689" t="s">
        <v>205</v>
      </c>
      <c r="D689" t="s">
        <v>207</v>
      </c>
      <c r="E689" t="s">
        <v>205</v>
      </c>
      <c r="F689" t="s">
        <v>205</v>
      </c>
      <c r="G689" t="s">
        <v>205</v>
      </c>
      <c r="H689" t="s">
        <v>205</v>
      </c>
      <c r="I689" t="s">
        <v>207</v>
      </c>
      <c r="J689" t="s">
        <v>205</v>
      </c>
      <c r="K689" t="s">
        <v>207</v>
      </c>
      <c r="L689" t="s">
        <v>207</v>
      </c>
      <c r="M689" s="250" t="s">
        <v>205</v>
      </c>
      <c r="N689" t="s">
        <v>205</v>
      </c>
      <c r="O689" t="s">
        <v>207</v>
      </c>
      <c r="P689" t="s">
        <v>207</v>
      </c>
      <c r="Q689" t="s">
        <v>205</v>
      </c>
      <c r="R689" t="s">
        <v>207</v>
      </c>
      <c r="S689" t="s">
        <v>205</v>
      </c>
      <c r="T689" t="s">
        <v>205</v>
      </c>
      <c r="U689" t="s">
        <v>207</v>
      </c>
      <c r="V689" t="s">
        <v>205</v>
      </c>
      <c r="W689" t="s">
        <v>205</v>
      </c>
      <c r="X689" s="250" t="s">
        <v>205</v>
      </c>
      <c r="Y689" t="s">
        <v>207</v>
      </c>
      <c r="Z689" t="s">
        <v>205</v>
      </c>
      <c r="AA689" t="s">
        <v>205</v>
      </c>
      <c r="AB689" t="s">
        <v>205</v>
      </c>
      <c r="AC689" t="s">
        <v>205</v>
      </c>
      <c r="AD689" t="s">
        <v>205</v>
      </c>
      <c r="AE689" t="s">
        <v>205</v>
      </c>
      <c r="AF689" t="s">
        <v>205</v>
      </c>
      <c r="AG689" t="s">
        <v>344</v>
      </c>
      <c r="AH689" t="s">
        <v>344</v>
      </c>
      <c r="AI689" t="s">
        <v>344</v>
      </c>
      <c r="AJ689" t="s">
        <v>344</v>
      </c>
      <c r="AK689" t="s">
        <v>344</v>
      </c>
      <c r="AL689" t="s">
        <v>344</v>
      </c>
      <c r="AM689" t="s">
        <v>344</v>
      </c>
      <c r="AN689" t="s">
        <v>344</v>
      </c>
      <c r="AO689" t="s">
        <v>344</v>
      </c>
      <c r="AP689" t="s">
        <v>344</v>
      </c>
      <c r="AQ689"/>
      <c r="AR689">
        <v>0</v>
      </c>
      <c r="AS689">
        <v>1</v>
      </c>
    </row>
    <row r="690" spans="1:45" ht="18.75" hidden="1" x14ac:dyDescent="0.45">
      <c r="A690" s="252">
        <v>212852</v>
      </c>
      <c r="B690" s="249" t="s">
        <v>456</v>
      </c>
      <c r="C690" t="s">
        <v>207</v>
      </c>
      <c r="D690" t="s">
        <v>205</v>
      </c>
      <c r="E690" t="s">
        <v>205</v>
      </c>
      <c r="F690" t="s">
        <v>205</v>
      </c>
      <c r="G690" t="s">
        <v>205</v>
      </c>
      <c r="H690" t="s">
        <v>205</v>
      </c>
      <c r="I690" t="s">
        <v>207</v>
      </c>
      <c r="J690" t="s">
        <v>205</v>
      </c>
      <c r="K690" t="s">
        <v>205</v>
      </c>
      <c r="L690" t="s">
        <v>205</v>
      </c>
      <c r="M690" s="250" t="s">
        <v>205</v>
      </c>
      <c r="N690" t="s">
        <v>205</v>
      </c>
      <c r="O690" t="s">
        <v>205</v>
      </c>
      <c r="P690" t="s">
        <v>205</v>
      </c>
      <c r="Q690" t="s">
        <v>205</v>
      </c>
      <c r="R690" t="s">
        <v>207</v>
      </c>
      <c r="S690" t="s">
        <v>205</v>
      </c>
      <c r="T690" t="s">
        <v>207</v>
      </c>
      <c r="U690" t="s">
        <v>207</v>
      </c>
      <c r="V690" t="s">
        <v>207</v>
      </c>
      <c r="W690" t="s">
        <v>207</v>
      </c>
      <c r="X690" s="250" t="s">
        <v>205</v>
      </c>
      <c r="Y690" t="s">
        <v>205</v>
      </c>
      <c r="Z690" t="s">
        <v>205</v>
      </c>
      <c r="AA690" t="s">
        <v>205</v>
      </c>
      <c r="AB690" t="s">
        <v>205</v>
      </c>
      <c r="AC690" t="s">
        <v>205</v>
      </c>
      <c r="AD690" t="s">
        <v>205</v>
      </c>
      <c r="AE690" t="s">
        <v>205</v>
      </c>
      <c r="AF690" t="s">
        <v>207</v>
      </c>
      <c r="AG690" t="s">
        <v>344</v>
      </c>
      <c r="AH690" t="s">
        <v>344</v>
      </c>
      <c r="AI690" t="s">
        <v>344</v>
      </c>
      <c r="AJ690" t="s">
        <v>344</v>
      </c>
      <c r="AK690" t="s">
        <v>344</v>
      </c>
      <c r="AL690" t="s">
        <v>344</v>
      </c>
      <c r="AM690" t="s">
        <v>344</v>
      </c>
      <c r="AN690" t="s">
        <v>344</v>
      </c>
      <c r="AO690" t="s">
        <v>344</v>
      </c>
      <c r="AP690" t="s">
        <v>344</v>
      </c>
      <c r="AQ690"/>
      <c r="AR690">
        <v>0</v>
      </c>
      <c r="AS690">
        <v>1</v>
      </c>
    </row>
    <row r="691" spans="1:45" ht="18.75" x14ac:dyDescent="0.45">
      <c r="A691" s="248">
        <v>212853</v>
      </c>
      <c r="B691" s="249" t="s">
        <v>61</v>
      </c>
      <c r="C691" t="s">
        <v>207</v>
      </c>
      <c r="D691" t="s">
        <v>207</v>
      </c>
      <c r="E691" t="s">
        <v>207</v>
      </c>
      <c r="F691" t="s">
        <v>205</v>
      </c>
      <c r="G691" t="s">
        <v>207</v>
      </c>
      <c r="H691" t="s">
        <v>207</v>
      </c>
      <c r="I691" t="s">
        <v>207</v>
      </c>
      <c r="J691" t="s">
        <v>207</v>
      </c>
      <c r="K691" t="s">
        <v>207</v>
      </c>
      <c r="L691" t="s">
        <v>207</v>
      </c>
      <c r="M691" s="250" t="s">
        <v>207</v>
      </c>
      <c r="N691" t="s">
        <v>207</v>
      </c>
      <c r="O691" t="s">
        <v>207</v>
      </c>
      <c r="P691" t="s">
        <v>207</v>
      </c>
      <c r="Q691" t="s">
        <v>207</v>
      </c>
      <c r="R691" t="s">
        <v>207</v>
      </c>
      <c r="S691" t="s">
        <v>207</v>
      </c>
      <c r="T691" t="s">
        <v>207</v>
      </c>
      <c r="U691" t="s">
        <v>207</v>
      </c>
      <c r="V691" t="s">
        <v>207</v>
      </c>
      <c r="W691" t="s">
        <v>207</v>
      </c>
      <c r="X691" s="250" t="s">
        <v>207</v>
      </c>
      <c r="Y691" t="s">
        <v>207</v>
      </c>
      <c r="Z691" t="s">
        <v>207</v>
      </c>
      <c r="AA691" t="s">
        <v>205</v>
      </c>
      <c r="AB691" t="s">
        <v>207</v>
      </c>
      <c r="AC691" t="s">
        <v>207</v>
      </c>
      <c r="AD691" t="s">
        <v>207</v>
      </c>
      <c r="AE691" t="s">
        <v>206</v>
      </c>
      <c r="AF691" t="s">
        <v>207</v>
      </c>
      <c r="AG691" t="s">
        <v>207</v>
      </c>
      <c r="AH691" t="s">
        <v>205</v>
      </c>
      <c r="AI691" t="s">
        <v>207</v>
      </c>
      <c r="AJ691" t="s">
        <v>207</v>
      </c>
      <c r="AK691" t="s">
        <v>206</v>
      </c>
      <c r="AL691" t="s">
        <v>205</v>
      </c>
      <c r="AM691" t="s">
        <v>207</v>
      </c>
      <c r="AN691" t="s">
        <v>207</v>
      </c>
      <c r="AO691" t="s">
        <v>207</v>
      </c>
      <c r="AP691" t="s">
        <v>205</v>
      </c>
      <c r="AQ691"/>
      <c r="AR691">
        <v>0</v>
      </c>
      <c r="AS691">
        <v>1</v>
      </c>
    </row>
    <row r="692" spans="1:45" ht="15" hidden="1" x14ac:dyDescent="0.25">
      <c r="A692" s="258">
        <v>212857</v>
      </c>
      <c r="B692" s="259" t="s">
        <v>456</v>
      </c>
      <c r="C692" s="260" t="s">
        <v>205</v>
      </c>
      <c r="D692" s="260" t="s">
        <v>207</v>
      </c>
      <c r="E692" s="260" t="s">
        <v>205</v>
      </c>
      <c r="F692" s="260" t="s">
        <v>205</v>
      </c>
      <c r="G692" s="260" t="s">
        <v>205</v>
      </c>
      <c r="H692" s="260" t="s">
        <v>207</v>
      </c>
      <c r="I692" s="260" t="s">
        <v>205</v>
      </c>
      <c r="J692" s="260" t="s">
        <v>205</v>
      </c>
      <c r="K692" s="260" t="s">
        <v>207</v>
      </c>
      <c r="L692" s="260" t="s">
        <v>205</v>
      </c>
      <c r="M692" s="260" t="s">
        <v>205</v>
      </c>
      <c r="N692" s="260" t="s">
        <v>205</v>
      </c>
      <c r="O692" s="260" t="s">
        <v>207</v>
      </c>
      <c r="P692" s="260" t="s">
        <v>207</v>
      </c>
      <c r="Q692" s="260" t="s">
        <v>207</v>
      </c>
      <c r="R692" s="260" t="s">
        <v>207</v>
      </c>
      <c r="S692" s="260" t="s">
        <v>207</v>
      </c>
      <c r="T692" s="260" t="s">
        <v>207</v>
      </c>
      <c r="U692" s="260" t="s">
        <v>205</v>
      </c>
      <c r="V692" s="260" t="s">
        <v>205</v>
      </c>
      <c r="W692" s="260" t="s">
        <v>206</v>
      </c>
      <c r="X692" s="260" t="s">
        <v>206</v>
      </c>
      <c r="Y692" s="260" t="s">
        <v>206</v>
      </c>
      <c r="Z692" s="260" t="s">
        <v>206</v>
      </c>
      <c r="AA692" s="260" t="s">
        <v>206</v>
      </c>
      <c r="AB692" s="260" t="s">
        <v>206</v>
      </c>
      <c r="AC692" s="260" t="s">
        <v>206</v>
      </c>
      <c r="AD692" s="260" t="s">
        <v>206</v>
      </c>
      <c r="AE692" s="260" t="s">
        <v>206</v>
      </c>
      <c r="AF692" s="260" t="s">
        <v>206</v>
      </c>
      <c r="AG692" s="260" t="s">
        <v>344</v>
      </c>
      <c r="AH692" s="260" t="s">
        <v>344</v>
      </c>
      <c r="AI692" s="260" t="s">
        <v>344</v>
      </c>
      <c r="AJ692" s="260" t="s">
        <v>344</v>
      </c>
      <c r="AK692" s="260" t="s">
        <v>344</v>
      </c>
      <c r="AL692" s="260" t="s">
        <v>344</v>
      </c>
      <c r="AM692" s="260" t="s">
        <v>344</v>
      </c>
      <c r="AN692" s="260" t="s">
        <v>344</v>
      </c>
      <c r="AO692" s="260" t="s">
        <v>344</v>
      </c>
      <c r="AP692" s="260" t="s">
        <v>344</v>
      </c>
      <c r="AQ692" s="260"/>
      <c r="AR692"/>
      <c r="AS692">
        <v>1</v>
      </c>
    </row>
    <row r="693" spans="1:45" ht="15" hidden="1" x14ac:dyDescent="0.25">
      <c r="A693" s="258">
        <v>212862</v>
      </c>
      <c r="B693" s="259" t="s">
        <v>456</v>
      </c>
      <c r="C693" s="260" t="s">
        <v>205</v>
      </c>
      <c r="D693" s="260" t="s">
        <v>207</v>
      </c>
      <c r="E693" s="260" t="s">
        <v>207</v>
      </c>
      <c r="F693" s="260" t="s">
        <v>205</v>
      </c>
      <c r="G693" s="260" t="s">
        <v>205</v>
      </c>
      <c r="H693" s="260" t="s">
        <v>205</v>
      </c>
      <c r="I693" s="260" t="s">
        <v>207</v>
      </c>
      <c r="J693" s="260" t="s">
        <v>207</v>
      </c>
      <c r="K693" s="260" t="s">
        <v>205</v>
      </c>
      <c r="L693" s="260" t="s">
        <v>205</v>
      </c>
      <c r="M693" s="260" t="s">
        <v>205</v>
      </c>
      <c r="N693" s="260" t="s">
        <v>205</v>
      </c>
      <c r="O693" s="260" t="s">
        <v>205</v>
      </c>
      <c r="P693" s="260" t="s">
        <v>205</v>
      </c>
      <c r="Q693" s="260" t="s">
        <v>205</v>
      </c>
      <c r="R693" s="260" t="s">
        <v>205</v>
      </c>
      <c r="S693" s="260" t="s">
        <v>205</v>
      </c>
      <c r="T693" s="260" t="s">
        <v>207</v>
      </c>
      <c r="U693" s="260" t="s">
        <v>207</v>
      </c>
      <c r="V693" s="260" t="s">
        <v>207</v>
      </c>
      <c r="W693" s="260" t="s">
        <v>206</v>
      </c>
      <c r="X693" s="260" t="s">
        <v>207</v>
      </c>
      <c r="Y693" s="260" t="s">
        <v>206</v>
      </c>
      <c r="Z693" s="260" t="s">
        <v>206</v>
      </c>
      <c r="AA693" s="260" t="s">
        <v>207</v>
      </c>
      <c r="AB693" s="260" t="s">
        <v>206</v>
      </c>
      <c r="AC693" s="260" t="s">
        <v>206</v>
      </c>
      <c r="AD693" s="260" t="s">
        <v>206</v>
      </c>
      <c r="AE693" s="260" t="s">
        <v>206</v>
      </c>
      <c r="AF693" s="260" t="s">
        <v>206</v>
      </c>
      <c r="AG693" s="260" t="s">
        <v>344</v>
      </c>
      <c r="AH693" s="260" t="s">
        <v>344</v>
      </c>
      <c r="AI693" s="260" t="s">
        <v>344</v>
      </c>
      <c r="AJ693" s="260" t="s">
        <v>344</v>
      </c>
      <c r="AK693" s="260" t="s">
        <v>344</v>
      </c>
      <c r="AL693" s="260" t="s">
        <v>344</v>
      </c>
      <c r="AM693" s="260" t="s">
        <v>344</v>
      </c>
      <c r="AN693" s="260" t="s">
        <v>344</v>
      </c>
      <c r="AO693" s="260" t="s">
        <v>344</v>
      </c>
      <c r="AP693" s="260" t="s">
        <v>344</v>
      </c>
      <c r="AQ693" s="260"/>
      <c r="AR693"/>
      <c r="AS693">
        <v>1</v>
      </c>
    </row>
    <row r="694" spans="1:45" ht="18.75" x14ac:dyDescent="0.45">
      <c r="A694" s="248">
        <v>212864</v>
      </c>
      <c r="B694" s="249" t="s">
        <v>61</v>
      </c>
      <c r="C694" t="s">
        <v>207</v>
      </c>
      <c r="D694" t="s">
        <v>207</v>
      </c>
      <c r="E694" t="s">
        <v>207</v>
      </c>
      <c r="F694" t="s">
        <v>205</v>
      </c>
      <c r="G694" t="s">
        <v>205</v>
      </c>
      <c r="H694" t="s">
        <v>207</v>
      </c>
      <c r="I694" t="s">
        <v>207</v>
      </c>
      <c r="J694" t="s">
        <v>207</v>
      </c>
      <c r="K694" t="s">
        <v>207</v>
      </c>
      <c r="L694" t="s">
        <v>207</v>
      </c>
      <c r="M694" s="250" t="s">
        <v>207</v>
      </c>
      <c r="N694" t="s">
        <v>205</v>
      </c>
      <c r="O694" t="s">
        <v>207</v>
      </c>
      <c r="P694" t="s">
        <v>207</v>
      </c>
      <c r="Q694" t="s">
        <v>205</v>
      </c>
      <c r="R694" t="s">
        <v>207</v>
      </c>
      <c r="S694" t="s">
        <v>207</v>
      </c>
      <c r="T694" t="s">
        <v>207</v>
      </c>
      <c r="U694" t="s">
        <v>207</v>
      </c>
      <c r="V694" t="s">
        <v>207</v>
      </c>
      <c r="W694" t="s">
        <v>207</v>
      </c>
      <c r="X694" s="250" t="s">
        <v>207</v>
      </c>
      <c r="Y694" t="s">
        <v>206</v>
      </c>
      <c r="Z694" t="s">
        <v>207</v>
      </c>
      <c r="AA694" t="s">
        <v>205</v>
      </c>
      <c r="AB694" t="s">
        <v>207</v>
      </c>
      <c r="AC694" t="s">
        <v>207</v>
      </c>
      <c r="AD694" t="s">
        <v>207</v>
      </c>
      <c r="AE694" t="s">
        <v>207</v>
      </c>
      <c r="AF694" t="s">
        <v>207</v>
      </c>
      <c r="AG694" t="s">
        <v>205</v>
      </c>
      <c r="AH694" t="s">
        <v>207</v>
      </c>
      <c r="AI694" t="s">
        <v>205</v>
      </c>
      <c r="AJ694" t="s">
        <v>207</v>
      </c>
      <c r="AK694" t="s">
        <v>207</v>
      </c>
      <c r="AL694" t="s">
        <v>207</v>
      </c>
      <c r="AM694" t="s">
        <v>207</v>
      </c>
      <c r="AN694" t="s">
        <v>206</v>
      </c>
      <c r="AO694" t="s">
        <v>205</v>
      </c>
      <c r="AP694" t="s">
        <v>205</v>
      </c>
      <c r="AQ694"/>
      <c r="AR694">
        <v>0</v>
      </c>
      <c r="AS694">
        <v>3</v>
      </c>
    </row>
    <row r="695" spans="1:45" ht="18.75" x14ac:dyDescent="0.45">
      <c r="A695" s="248">
        <v>212865</v>
      </c>
      <c r="B695" s="249" t="s">
        <v>61</v>
      </c>
      <c r="C695" t="s">
        <v>205</v>
      </c>
      <c r="D695" t="s">
        <v>207</v>
      </c>
      <c r="E695" t="s">
        <v>207</v>
      </c>
      <c r="F695" t="s">
        <v>205</v>
      </c>
      <c r="G695" t="s">
        <v>205</v>
      </c>
      <c r="H695" t="s">
        <v>207</v>
      </c>
      <c r="I695" t="s">
        <v>207</v>
      </c>
      <c r="J695" t="s">
        <v>205</v>
      </c>
      <c r="K695" t="s">
        <v>207</v>
      </c>
      <c r="L695" t="s">
        <v>207</v>
      </c>
      <c r="M695" s="250" t="s">
        <v>205</v>
      </c>
      <c r="N695" t="s">
        <v>207</v>
      </c>
      <c r="O695" t="s">
        <v>207</v>
      </c>
      <c r="P695" t="s">
        <v>207</v>
      </c>
      <c r="Q695" t="s">
        <v>207</v>
      </c>
      <c r="R695" t="s">
        <v>207</v>
      </c>
      <c r="S695" t="s">
        <v>207</v>
      </c>
      <c r="T695" t="s">
        <v>207</v>
      </c>
      <c r="U695" t="s">
        <v>207</v>
      </c>
      <c r="V695" t="s">
        <v>205</v>
      </c>
      <c r="W695" t="s">
        <v>205</v>
      </c>
      <c r="X695" s="250" t="s">
        <v>207</v>
      </c>
      <c r="Y695" t="s">
        <v>205</v>
      </c>
      <c r="Z695" t="s">
        <v>205</v>
      </c>
      <c r="AA695" t="s">
        <v>207</v>
      </c>
      <c r="AB695" t="s">
        <v>205</v>
      </c>
      <c r="AC695" t="s">
        <v>207</v>
      </c>
      <c r="AD695" t="s">
        <v>207</v>
      </c>
      <c r="AE695" t="s">
        <v>205</v>
      </c>
      <c r="AF695" t="s">
        <v>207</v>
      </c>
      <c r="AG695" t="s">
        <v>206</v>
      </c>
      <c r="AH695" t="s">
        <v>206</v>
      </c>
      <c r="AI695" t="s">
        <v>207</v>
      </c>
      <c r="AJ695" t="s">
        <v>205</v>
      </c>
      <c r="AK695" t="s">
        <v>205</v>
      </c>
      <c r="AL695" t="s">
        <v>206</v>
      </c>
      <c r="AM695" t="s">
        <v>206</v>
      </c>
      <c r="AN695" t="s">
        <v>206</v>
      </c>
      <c r="AO695" t="s">
        <v>206</v>
      </c>
      <c r="AP695" t="s">
        <v>206</v>
      </c>
      <c r="AQ695"/>
      <c r="AR695">
        <v>0</v>
      </c>
      <c r="AS695">
        <v>4</v>
      </c>
    </row>
    <row r="696" spans="1:45" ht="18.75" hidden="1" x14ac:dyDescent="0.45">
      <c r="A696" s="248">
        <v>212875</v>
      </c>
      <c r="B696" s="249" t="s">
        <v>456</v>
      </c>
      <c r="C696" t="s">
        <v>849</v>
      </c>
      <c r="D696" t="s">
        <v>849</v>
      </c>
      <c r="E696" t="s">
        <v>849</v>
      </c>
      <c r="F696" t="s">
        <v>849</v>
      </c>
      <c r="G696" t="s">
        <v>849</v>
      </c>
      <c r="H696" t="s">
        <v>849</v>
      </c>
      <c r="I696" t="s">
        <v>849</v>
      </c>
      <c r="J696" t="s">
        <v>849</v>
      </c>
      <c r="K696" t="s">
        <v>849</v>
      </c>
      <c r="L696" t="s">
        <v>849</v>
      </c>
      <c r="M696" s="250" t="s">
        <v>849</v>
      </c>
      <c r="N696" t="s">
        <v>849</v>
      </c>
      <c r="O696" t="s">
        <v>849</v>
      </c>
      <c r="P696" t="s">
        <v>849</v>
      </c>
      <c r="Q696" t="s">
        <v>849</v>
      </c>
      <c r="R696" t="s">
        <v>849</v>
      </c>
      <c r="S696" t="s">
        <v>849</v>
      </c>
      <c r="T696" t="s">
        <v>849</v>
      </c>
      <c r="U696" t="s">
        <v>849</v>
      </c>
      <c r="V696" t="s">
        <v>849</v>
      </c>
      <c r="W696" t="s">
        <v>849</v>
      </c>
      <c r="X696" s="250" t="s">
        <v>849</v>
      </c>
      <c r="Y696" t="s">
        <v>849</v>
      </c>
      <c r="Z696" t="s">
        <v>849</v>
      </c>
      <c r="AA696" t="s">
        <v>849</v>
      </c>
      <c r="AB696" t="s">
        <v>849</v>
      </c>
      <c r="AC696" t="s">
        <v>849</v>
      </c>
      <c r="AD696" t="s">
        <v>849</v>
      </c>
      <c r="AE696" t="s">
        <v>849</v>
      </c>
      <c r="AF696" t="s">
        <v>849</v>
      </c>
      <c r="AG696" t="s">
        <v>344</v>
      </c>
      <c r="AH696" t="s">
        <v>344</v>
      </c>
      <c r="AI696" t="s">
        <v>344</v>
      </c>
      <c r="AJ696" t="s">
        <v>344</v>
      </c>
      <c r="AK696" t="s">
        <v>344</v>
      </c>
      <c r="AL696" t="s">
        <v>344</v>
      </c>
      <c r="AM696" t="s">
        <v>344</v>
      </c>
      <c r="AN696" t="s">
        <v>344</v>
      </c>
      <c r="AO696" t="s">
        <v>344</v>
      </c>
      <c r="AP696" t="s">
        <v>344</v>
      </c>
      <c r="AQ696"/>
      <c r="AR696" t="s">
        <v>1830</v>
      </c>
      <c r="AS696" t="s">
        <v>2181</v>
      </c>
    </row>
    <row r="697" spans="1:45" ht="18.75" hidden="1" x14ac:dyDescent="0.45">
      <c r="A697" s="252">
        <v>212878</v>
      </c>
      <c r="B697" s="249" t="s">
        <v>456</v>
      </c>
      <c r="C697" t="s">
        <v>849</v>
      </c>
      <c r="D697" t="s">
        <v>849</v>
      </c>
      <c r="E697" t="s">
        <v>849</v>
      </c>
      <c r="F697" t="s">
        <v>849</v>
      </c>
      <c r="G697" t="s">
        <v>849</v>
      </c>
      <c r="H697" t="s">
        <v>849</v>
      </c>
      <c r="I697" t="s">
        <v>849</v>
      </c>
      <c r="J697" t="s">
        <v>849</v>
      </c>
      <c r="K697" t="s">
        <v>849</v>
      </c>
      <c r="L697" t="s">
        <v>849</v>
      </c>
      <c r="M697" s="250" t="s">
        <v>849</v>
      </c>
      <c r="N697" t="s">
        <v>849</v>
      </c>
      <c r="O697" t="s">
        <v>849</v>
      </c>
      <c r="P697" t="s">
        <v>849</v>
      </c>
      <c r="Q697" t="s">
        <v>849</v>
      </c>
      <c r="R697" t="s">
        <v>849</v>
      </c>
      <c r="S697" t="s">
        <v>849</v>
      </c>
      <c r="T697" t="s">
        <v>849</v>
      </c>
      <c r="U697" t="s">
        <v>849</v>
      </c>
      <c r="V697" t="s">
        <v>849</v>
      </c>
      <c r="W697" t="s">
        <v>849</v>
      </c>
      <c r="X697" s="250" t="s">
        <v>849</v>
      </c>
      <c r="Y697" t="s">
        <v>849</v>
      </c>
      <c r="Z697" t="s">
        <v>849</v>
      </c>
      <c r="AA697" t="s">
        <v>849</v>
      </c>
      <c r="AB697" t="s">
        <v>849</v>
      </c>
      <c r="AC697" t="s">
        <v>849</v>
      </c>
      <c r="AD697" t="s">
        <v>849</v>
      </c>
      <c r="AE697" t="s">
        <v>849</v>
      </c>
      <c r="AF697" t="s">
        <v>849</v>
      </c>
      <c r="AG697" t="s">
        <v>344</v>
      </c>
      <c r="AH697" t="s">
        <v>344</v>
      </c>
      <c r="AI697" t="s">
        <v>344</v>
      </c>
      <c r="AJ697" t="s">
        <v>344</v>
      </c>
      <c r="AK697" t="s">
        <v>344</v>
      </c>
      <c r="AL697" t="s">
        <v>344</v>
      </c>
      <c r="AM697" t="s">
        <v>344</v>
      </c>
      <c r="AN697" t="s">
        <v>344</v>
      </c>
      <c r="AO697" t="s">
        <v>344</v>
      </c>
      <c r="AP697" t="s">
        <v>344</v>
      </c>
      <c r="AQ697"/>
      <c r="AR697" t="s">
        <v>2169</v>
      </c>
      <c r="AS697" t="s">
        <v>2169</v>
      </c>
    </row>
    <row r="698" spans="1:45" ht="18.75" x14ac:dyDescent="0.45">
      <c r="A698" s="248">
        <v>212882</v>
      </c>
      <c r="B698" s="249" t="s">
        <v>61</v>
      </c>
      <c r="C698" t="s">
        <v>207</v>
      </c>
      <c r="D698" t="s">
        <v>207</v>
      </c>
      <c r="E698" t="s">
        <v>207</v>
      </c>
      <c r="F698" t="s">
        <v>207</v>
      </c>
      <c r="G698" t="s">
        <v>207</v>
      </c>
      <c r="H698" t="s">
        <v>207</v>
      </c>
      <c r="I698" t="s">
        <v>205</v>
      </c>
      <c r="J698" t="s">
        <v>207</v>
      </c>
      <c r="K698" t="s">
        <v>207</v>
      </c>
      <c r="L698" t="s">
        <v>207</v>
      </c>
      <c r="M698" s="250" t="s">
        <v>207</v>
      </c>
      <c r="N698" t="s">
        <v>207</v>
      </c>
      <c r="O698" t="s">
        <v>207</v>
      </c>
      <c r="P698" t="s">
        <v>205</v>
      </c>
      <c r="Q698" t="s">
        <v>207</v>
      </c>
      <c r="R698" t="s">
        <v>207</v>
      </c>
      <c r="S698" t="s">
        <v>207</v>
      </c>
      <c r="T698" t="s">
        <v>207</v>
      </c>
      <c r="U698" t="s">
        <v>207</v>
      </c>
      <c r="V698" t="s">
        <v>207</v>
      </c>
      <c r="W698" t="s">
        <v>207</v>
      </c>
      <c r="X698" s="250" t="s">
        <v>207</v>
      </c>
      <c r="Y698" t="s">
        <v>205</v>
      </c>
      <c r="Z698" t="s">
        <v>205</v>
      </c>
      <c r="AA698" t="s">
        <v>205</v>
      </c>
      <c r="AB698" t="s">
        <v>207</v>
      </c>
      <c r="AC698" t="s">
        <v>207</v>
      </c>
      <c r="AD698" t="s">
        <v>207</v>
      </c>
      <c r="AE698" t="s">
        <v>205</v>
      </c>
      <c r="AF698" t="s">
        <v>207</v>
      </c>
      <c r="AG698" t="s">
        <v>205</v>
      </c>
      <c r="AH698" t="s">
        <v>205</v>
      </c>
      <c r="AI698" t="s">
        <v>205</v>
      </c>
      <c r="AJ698" t="s">
        <v>207</v>
      </c>
      <c r="AK698" t="s">
        <v>205</v>
      </c>
      <c r="AL698" t="s">
        <v>207</v>
      </c>
      <c r="AM698" t="s">
        <v>207</v>
      </c>
      <c r="AN698" t="s">
        <v>205</v>
      </c>
      <c r="AO698" t="s">
        <v>207</v>
      </c>
      <c r="AP698" t="s">
        <v>207</v>
      </c>
      <c r="AQ698"/>
      <c r="AR698">
        <v>0</v>
      </c>
      <c r="AS698">
        <v>2</v>
      </c>
    </row>
    <row r="699" spans="1:45" ht="15" hidden="1" x14ac:dyDescent="0.25">
      <c r="A699" s="258">
        <v>212883</v>
      </c>
      <c r="B699" s="259" t="s">
        <v>456</v>
      </c>
      <c r="C699" s="260" t="s">
        <v>849</v>
      </c>
      <c r="D699" s="260" t="s">
        <v>849</v>
      </c>
      <c r="E699" s="260" t="s">
        <v>849</v>
      </c>
      <c r="F699" s="260" t="s">
        <v>849</v>
      </c>
      <c r="G699" s="260" t="s">
        <v>849</v>
      </c>
      <c r="H699" s="260" t="s">
        <v>849</v>
      </c>
      <c r="I699" s="260" t="s">
        <v>849</v>
      </c>
      <c r="J699" s="260" t="s">
        <v>849</v>
      </c>
      <c r="K699" s="260" t="s">
        <v>849</v>
      </c>
      <c r="L699" s="260" t="s">
        <v>849</v>
      </c>
      <c r="M699" s="260" t="s">
        <v>849</v>
      </c>
      <c r="N699" s="260" t="s">
        <v>849</v>
      </c>
      <c r="O699" s="260" t="s">
        <v>849</v>
      </c>
      <c r="P699" s="260" t="s">
        <v>849</v>
      </c>
      <c r="Q699" s="260" t="s">
        <v>849</v>
      </c>
      <c r="R699" s="260" t="s">
        <v>849</v>
      </c>
      <c r="S699" s="260" t="s">
        <v>849</v>
      </c>
      <c r="T699" s="260" t="s">
        <v>849</v>
      </c>
      <c r="U699" s="260" t="s">
        <v>849</v>
      </c>
      <c r="V699" s="260" t="s">
        <v>849</v>
      </c>
      <c r="W699" s="260" t="s">
        <v>849</v>
      </c>
      <c r="X699" s="260" t="s">
        <v>849</v>
      </c>
      <c r="Y699" s="260" t="s">
        <v>849</v>
      </c>
      <c r="Z699" s="260" t="s">
        <v>849</v>
      </c>
      <c r="AA699" s="260" t="s">
        <v>849</v>
      </c>
      <c r="AB699" s="260" t="s">
        <v>849</v>
      </c>
      <c r="AC699" s="260" t="s">
        <v>849</v>
      </c>
      <c r="AD699" s="260" t="s">
        <v>849</v>
      </c>
      <c r="AE699" s="260" t="s">
        <v>849</v>
      </c>
      <c r="AF699" s="260" t="s">
        <v>849</v>
      </c>
      <c r="AG699" s="260" t="s">
        <v>344</v>
      </c>
      <c r="AH699" s="260" t="s">
        <v>344</v>
      </c>
      <c r="AI699" s="260" t="s">
        <v>344</v>
      </c>
      <c r="AJ699" s="260" t="s">
        <v>344</v>
      </c>
      <c r="AK699" s="260" t="s">
        <v>344</v>
      </c>
      <c r="AL699" s="260" t="s">
        <v>344</v>
      </c>
      <c r="AM699" s="260" t="s">
        <v>344</v>
      </c>
      <c r="AN699" s="260" t="s">
        <v>344</v>
      </c>
      <c r="AO699" s="260" t="s">
        <v>344</v>
      </c>
      <c r="AP699" s="260" t="s">
        <v>344</v>
      </c>
      <c r="AQ699" s="260"/>
      <c r="AR699"/>
      <c r="AS699" t="s">
        <v>2181</v>
      </c>
    </row>
    <row r="700" spans="1:45" ht="18.75" x14ac:dyDescent="0.45">
      <c r="A700" s="248">
        <v>212884</v>
      </c>
      <c r="B700" s="249" t="s">
        <v>61</v>
      </c>
      <c r="C700" t="s">
        <v>205</v>
      </c>
      <c r="D700" t="s">
        <v>207</v>
      </c>
      <c r="E700" t="s">
        <v>205</v>
      </c>
      <c r="F700" t="s">
        <v>207</v>
      </c>
      <c r="G700" t="s">
        <v>205</v>
      </c>
      <c r="H700" t="s">
        <v>207</v>
      </c>
      <c r="I700" t="s">
        <v>207</v>
      </c>
      <c r="J700" t="s">
        <v>205</v>
      </c>
      <c r="K700" t="s">
        <v>205</v>
      </c>
      <c r="L700" t="s">
        <v>205</v>
      </c>
      <c r="M700" s="250" t="s">
        <v>207</v>
      </c>
      <c r="N700" t="s">
        <v>207</v>
      </c>
      <c r="O700" t="s">
        <v>205</v>
      </c>
      <c r="P700" t="s">
        <v>207</v>
      </c>
      <c r="Q700" t="s">
        <v>205</v>
      </c>
      <c r="R700" t="s">
        <v>207</v>
      </c>
      <c r="S700" t="s">
        <v>207</v>
      </c>
      <c r="T700" t="s">
        <v>207</v>
      </c>
      <c r="U700" t="s">
        <v>207</v>
      </c>
      <c r="V700" t="s">
        <v>207</v>
      </c>
      <c r="W700" t="s">
        <v>205</v>
      </c>
      <c r="X700" s="250" t="s">
        <v>205</v>
      </c>
      <c r="Y700" t="s">
        <v>205</v>
      </c>
      <c r="Z700" t="s">
        <v>205</v>
      </c>
      <c r="AA700" t="s">
        <v>205</v>
      </c>
      <c r="AB700" t="s">
        <v>205</v>
      </c>
      <c r="AC700" t="s">
        <v>207</v>
      </c>
      <c r="AD700" t="s">
        <v>205</v>
      </c>
      <c r="AE700" t="s">
        <v>205</v>
      </c>
      <c r="AF700" t="s">
        <v>205</v>
      </c>
      <c r="AG700" t="s">
        <v>206</v>
      </c>
      <c r="AH700" t="s">
        <v>207</v>
      </c>
      <c r="AI700" t="s">
        <v>207</v>
      </c>
      <c r="AJ700" t="s">
        <v>205</v>
      </c>
      <c r="AK700" t="s">
        <v>205</v>
      </c>
      <c r="AL700" t="s">
        <v>207</v>
      </c>
      <c r="AM700" t="s">
        <v>206</v>
      </c>
      <c r="AN700" t="s">
        <v>206</v>
      </c>
      <c r="AO700" t="s">
        <v>206</v>
      </c>
      <c r="AP700" t="s">
        <v>206</v>
      </c>
      <c r="AQ700"/>
      <c r="AR700">
        <v>0</v>
      </c>
      <c r="AS700">
        <v>4</v>
      </c>
    </row>
    <row r="701" spans="1:45" ht="15" hidden="1" x14ac:dyDescent="0.25">
      <c r="A701" s="258">
        <v>212887</v>
      </c>
      <c r="B701" s="259" t="s">
        <v>456</v>
      </c>
      <c r="C701" s="260" t="s">
        <v>205</v>
      </c>
      <c r="D701" s="260" t="s">
        <v>207</v>
      </c>
      <c r="E701" s="260" t="s">
        <v>207</v>
      </c>
      <c r="F701" s="260" t="s">
        <v>205</v>
      </c>
      <c r="G701" s="260" t="s">
        <v>205</v>
      </c>
      <c r="H701" s="260" t="s">
        <v>205</v>
      </c>
      <c r="I701" s="260" t="s">
        <v>207</v>
      </c>
      <c r="J701" s="260" t="s">
        <v>207</v>
      </c>
      <c r="K701" s="260" t="s">
        <v>207</v>
      </c>
      <c r="L701" s="260" t="s">
        <v>207</v>
      </c>
      <c r="M701" s="260" t="s">
        <v>207</v>
      </c>
      <c r="N701" s="260" t="s">
        <v>207</v>
      </c>
      <c r="O701" s="260" t="s">
        <v>205</v>
      </c>
      <c r="P701" s="260" t="s">
        <v>205</v>
      </c>
      <c r="Q701" s="260" t="s">
        <v>207</v>
      </c>
      <c r="R701" s="260" t="s">
        <v>205</v>
      </c>
      <c r="S701" s="260" t="s">
        <v>207</v>
      </c>
      <c r="T701" s="260" t="s">
        <v>205</v>
      </c>
      <c r="U701" s="260" t="s">
        <v>207</v>
      </c>
      <c r="V701" s="260" t="s">
        <v>205</v>
      </c>
      <c r="W701" s="260" t="s">
        <v>207</v>
      </c>
      <c r="X701" s="260" t="s">
        <v>207</v>
      </c>
      <c r="Y701" s="260" t="s">
        <v>207</v>
      </c>
      <c r="Z701" s="260" t="s">
        <v>207</v>
      </c>
      <c r="AA701" s="260" t="s">
        <v>207</v>
      </c>
      <c r="AB701" s="260" t="s">
        <v>206</v>
      </c>
      <c r="AC701" s="260" t="s">
        <v>206</v>
      </c>
      <c r="AD701" s="260" t="s">
        <v>206</v>
      </c>
      <c r="AE701" s="260" t="s">
        <v>206</v>
      </c>
      <c r="AF701" s="260" t="s">
        <v>206</v>
      </c>
      <c r="AG701" s="260" t="s">
        <v>344</v>
      </c>
      <c r="AH701" s="260" t="s">
        <v>344</v>
      </c>
      <c r="AI701" s="260" t="s">
        <v>344</v>
      </c>
      <c r="AJ701" s="260" t="s">
        <v>344</v>
      </c>
      <c r="AK701" s="260" t="s">
        <v>344</v>
      </c>
      <c r="AL701" s="260" t="s">
        <v>344</v>
      </c>
      <c r="AM701" s="260" t="s">
        <v>344</v>
      </c>
      <c r="AN701" s="260" t="s">
        <v>344</v>
      </c>
      <c r="AO701" s="260" t="s">
        <v>344</v>
      </c>
      <c r="AP701" s="260" t="s">
        <v>344</v>
      </c>
      <c r="AQ701" s="260"/>
      <c r="AR701"/>
      <c r="AS701">
        <v>1</v>
      </c>
    </row>
    <row r="702" spans="1:45" ht="18.75" x14ac:dyDescent="0.45">
      <c r="A702" s="248">
        <v>212888</v>
      </c>
      <c r="B702" s="249" t="s">
        <v>61</v>
      </c>
      <c r="C702" t="s">
        <v>205</v>
      </c>
      <c r="D702" t="s">
        <v>207</v>
      </c>
      <c r="E702" t="s">
        <v>207</v>
      </c>
      <c r="F702" t="s">
        <v>205</v>
      </c>
      <c r="G702" t="s">
        <v>207</v>
      </c>
      <c r="H702" t="s">
        <v>207</v>
      </c>
      <c r="I702" t="s">
        <v>207</v>
      </c>
      <c r="J702" t="s">
        <v>207</v>
      </c>
      <c r="K702" t="s">
        <v>207</v>
      </c>
      <c r="L702" t="s">
        <v>205</v>
      </c>
      <c r="M702" s="250" t="s">
        <v>205</v>
      </c>
      <c r="N702" t="s">
        <v>205</v>
      </c>
      <c r="O702" t="s">
        <v>207</v>
      </c>
      <c r="P702" t="s">
        <v>205</v>
      </c>
      <c r="Q702" t="s">
        <v>207</v>
      </c>
      <c r="R702" t="s">
        <v>207</v>
      </c>
      <c r="S702" t="s">
        <v>207</v>
      </c>
      <c r="T702" t="s">
        <v>207</v>
      </c>
      <c r="U702" t="s">
        <v>207</v>
      </c>
      <c r="V702" t="s">
        <v>207</v>
      </c>
      <c r="W702" t="s">
        <v>207</v>
      </c>
      <c r="X702" s="250" t="s">
        <v>207</v>
      </c>
      <c r="Y702" t="s">
        <v>205</v>
      </c>
      <c r="Z702" t="s">
        <v>207</v>
      </c>
      <c r="AA702" t="s">
        <v>205</v>
      </c>
      <c r="AB702" t="s">
        <v>207</v>
      </c>
      <c r="AC702" t="s">
        <v>207</v>
      </c>
      <c r="AD702" t="s">
        <v>207</v>
      </c>
      <c r="AE702" t="s">
        <v>206</v>
      </c>
      <c r="AF702" t="s">
        <v>207</v>
      </c>
      <c r="AG702" t="s">
        <v>207</v>
      </c>
      <c r="AH702" t="s">
        <v>205</v>
      </c>
      <c r="AI702" t="s">
        <v>205</v>
      </c>
      <c r="AJ702" t="s">
        <v>207</v>
      </c>
      <c r="AK702" t="s">
        <v>206</v>
      </c>
      <c r="AL702" t="s">
        <v>207</v>
      </c>
      <c r="AM702" t="s">
        <v>207</v>
      </c>
      <c r="AN702" t="s">
        <v>206</v>
      </c>
      <c r="AO702" t="s">
        <v>205</v>
      </c>
      <c r="AP702" t="s">
        <v>207</v>
      </c>
      <c r="AQ702"/>
      <c r="AR702">
        <v>0</v>
      </c>
      <c r="AS702">
        <v>3</v>
      </c>
    </row>
    <row r="703" spans="1:45" ht="18.75" hidden="1" x14ac:dyDescent="0.45">
      <c r="A703" s="248">
        <v>212890</v>
      </c>
      <c r="B703" s="249" t="s">
        <v>456</v>
      </c>
      <c r="C703" t="s">
        <v>207</v>
      </c>
      <c r="D703" t="s">
        <v>207</v>
      </c>
      <c r="E703" t="s">
        <v>207</v>
      </c>
      <c r="F703" t="s">
        <v>205</v>
      </c>
      <c r="G703" t="s">
        <v>205</v>
      </c>
      <c r="H703" t="s">
        <v>205</v>
      </c>
      <c r="I703" t="s">
        <v>207</v>
      </c>
      <c r="J703" t="s">
        <v>207</v>
      </c>
      <c r="K703" t="s">
        <v>207</v>
      </c>
      <c r="L703" t="s">
        <v>205</v>
      </c>
      <c r="M703" s="250" t="s">
        <v>205</v>
      </c>
      <c r="N703" t="s">
        <v>205</v>
      </c>
      <c r="O703" t="s">
        <v>207</v>
      </c>
      <c r="P703" t="s">
        <v>207</v>
      </c>
      <c r="Q703" t="s">
        <v>205</v>
      </c>
      <c r="R703" t="s">
        <v>206</v>
      </c>
      <c r="S703" t="s">
        <v>205</v>
      </c>
      <c r="T703" t="s">
        <v>207</v>
      </c>
      <c r="U703" t="s">
        <v>207</v>
      </c>
      <c r="V703" t="s">
        <v>207</v>
      </c>
      <c r="W703" t="s">
        <v>205</v>
      </c>
      <c r="X703" s="250" t="s">
        <v>205</v>
      </c>
      <c r="Y703" t="s">
        <v>207</v>
      </c>
      <c r="Z703" t="s">
        <v>207</v>
      </c>
      <c r="AA703" t="s">
        <v>205</v>
      </c>
      <c r="AB703" t="s">
        <v>205</v>
      </c>
      <c r="AC703" t="s">
        <v>207</v>
      </c>
      <c r="AD703" t="s">
        <v>207</v>
      </c>
      <c r="AE703" t="s">
        <v>207</v>
      </c>
      <c r="AF703" t="s">
        <v>206</v>
      </c>
      <c r="AG703" t="s">
        <v>344</v>
      </c>
      <c r="AH703" t="s">
        <v>344</v>
      </c>
      <c r="AI703" t="s">
        <v>344</v>
      </c>
      <c r="AJ703" t="s">
        <v>344</v>
      </c>
      <c r="AK703" t="s">
        <v>344</v>
      </c>
      <c r="AL703" t="s">
        <v>344</v>
      </c>
      <c r="AM703" t="s">
        <v>344</v>
      </c>
      <c r="AN703" t="s">
        <v>344</v>
      </c>
      <c r="AO703" t="s">
        <v>344</v>
      </c>
      <c r="AP703" t="s">
        <v>344</v>
      </c>
      <c r="AQ703"/>
      <c r="AR703">
        <v>0</v>
      </c>
      <c r="AS703">
        <v>2</v>
      </c>
    </row>
    <row r="704" spans="1:45" ht="18.75" x14ac:dyDescent="0.45">
      <c r="A704" s="248">
        <v>212895</v>
      </c>
      <c r="B704" s="249" t="s">
        <v>61</v>
      </c>
      <c r="C704" t="s">
        <v>205</v>
      </c>
      <c r="D704" t="s">
        <v>207</v>
      </c>
      <c r="E704" t="s">
        <v>207</v>
      </c>
      <c r="F704" t="s">
        <v>205</v>
      </c>
      <c r="G704" t="s">
        <v>207</v>
      </c>
      <c r="H704" t="s">
        <v>207</v>
      </c>
      <c r="I704" t="s">
        <v>207</v>
      </c>
      <c r="J704" t="s">
        <v>207</v>
      </c>
      <c r="K704" t="s">
        <v>207</v>
      </c>
      <c r="L704" t="s">
        <v>207</v>
      </c>
      <c r="M704" s="250" t="s">
        <v>207</v>
      </c>
      <c r="N704" t="s">
        <v>207</v>
      </c>
      <c r="O704" t="s">
        <v>207</v>
      </c>
      <c r="P704" t="s">
        <v>207</v>
      </c>
      <c r="Q704" t="s">
        <v>207</v>
      </c>
      <c r="R704" t="s">
        <v>207</v>
      </c>
      <c r="S704" t="s">
        <v>207</v>
      </c>
      <c r="T704" t="s">
        <v>207</v>
      </c>
      <c r="U704" t="s">
        <v>207</v>
      </c>
      <c r="V704" t="s">
        <v>207</v>
      </c>
      <c r="W704" t="s">
        <v>207</v>
      </c>
      <c r="X704" s="250" t="s">
        <v>207</v>
      </c>
      <c r="Y704" t="s">
        <v>206</v>
      </c>
      <c r="Z704" t="s">
        <v>207</v>
      </c>
      <c r="AA704" t="s">
        <v>205</v>
      </c>
      <c r="AB704" t="s">
        <v>207</v>
      </c>
      <c r="AC704" t="s">
        <v>207</v>
      </c>
      <c r="AD704" t="s">
        <v>207</v>
      </c>
      <c r="AE704" t="s">
        <v>206</v>
      </c>
      <c r="AF704" t="s">
        <v>207</v>
      </c>
      <c r="AG704" t="s">
        <v>207</v>
      </c>
      <c r="AH704" t="s">
        <v>205</v>
      </c>
      <c r="AI704" t="s">
        <v>205</v>
      </c>
      <c r="AJ704" t="s">
        <v>207</v>
      </c>
      <c r="AK704" t="s">
        <v>207</v>
      </c>
      <c r="AL704" t="s">
        <v>205</v>
      </c>
      <c r="AM704" t="s">
        <v>207</v>
      </c>
      <c r="AN704" t="s">
        <v>205</v>
      </c>
      <c r="AO704" t="s">
        <v>207</v>
      </c>
      <c r="AP704" t="s">
        <v>205</v>
      </c>
      <c r="AQ704"/>
      <c r="AR704">
        <v>0</v>
      </c>
      <c r="AS704">
        <v>1</v>
      </c>
    </row>
    <row r="705" spans="1:45" ht="18.75" x14ac:dyDescent="0.45">
      <c r="A705" s="248">
        <v>212896</v>
      </c>
      <c r="B705" s="249" t="s">
        <v>61</v>
      </c>
      <c r="C705" t="s">
        <v>205</v>
      </c>
      <c r="D705" t="s">
        <v>207</v>
      </c>
      <c r="E705" t="s">
        <v>205</v>
      </c>
      <c r="F705" t="s">
        <v>205</v>
      </c>
      <c r="G705" t="s">
        <v>205</v>
      </c>
      <c r="H705" t="s">
        <v>207</v>
      </c>
      <c r="I705" t="s">
        <v>205</v>
      </c>
      <c r="J705" t="s">
        <v>205</v>
      </c>
      <c r="K705" t="s">
        <v>207</v>
      </c>
      <c r="L705" t="s">
        <v>205</v>
      </c>
      <c r="M705" s="250" t="s">
        <v>207</v>
      </c>
      <c r="N705" t="s">
        <v>205</v>
      </c>
      <c r="O705" t="s">
        <v>205</v>
      </c>
      <c r="P705" t="s">
        <v>205</v>
      </c>
      <c r="Q705" t="s">
        <v>207</v>
      </c>
      <c r="R705" t="s">
        <v>207</v>
      </c>
      <c r="S705" t="s">
        <v>207</v>
      </c>
      <c r="T705" t="s">
        <v>207</v>
      </c>
      <c r="U705" t="s">
        <v>207</v>
      </c>
      <c r="V705" t="s">
        <v>207</v>
      </c>
      <c r="W705" t="s">
        <v>207</v>
      </c>
      <c r="X705" s="250" t="s">
        <v>207</v>
      </c>
      <c r="Y705" t="s">
        <v>205</v>
      </c>
      <c r="Z705" t="s">
        <v>205</v>
      </c>
      <c r="AA705" t="s">
        <v>205</v>
      </c>
      <c r="AB705" t="s">
        <v>207</v>
      </c>
      <c r="AC705" t="s">
        <v>207</v>
      </c>
      <c r="AD705" t="s">
        <v>205</v>
      </c>
      <c r="AE705" t="s">
        <v>205</v>
      </c>
      <c r="AF705" t="s">
        <v>205</v>
      </c>
      <c r="AG705" t="s">
        <v>207</v>
      </c>
      <c r="AH705" t="s">
        <v>205</v>
      </c>
      <c r="AI705" t="s">
        <v>205</v>
      </c>
      <c r="AJ705" t="s">
        <v>207</v>
      </c>
      <c r="AK705" t="s">
        <v>205</v>
      </c>
      <c r="AL705" t="s">
        <v>207</v>
      </c>
      <c r="AM705" t="s">
        <v>207</v>
      </c>
      <c r="AN705" t="s">
        <v>205</v>
      </c>
      <c r="AO705" t="s">
        <v>205</v>
      </c>
      <c r="AP705" t="s">
        <v>205</v>
      </c>
      <c r="AQ705"/>
      <c r="AR705">
        <v>0</v>
      </c>
      <c r="AS705">
        <v>2</v>
      </c>
    </row>
    <row r="706" spans="1:45" ht="18.75" hidden="1" x14ac:dyDescent="0.45">
      <c r="A706" s="252">
        <v>212906</v>
      </c>
      <c r="B706" s="249" t="s">
        <v>459</v>
      </c>
      <c r="C706" t="s">
        <v>205</v>
      </c>
      <c r="D706" t="s">
        <v>207</v>
      </c>
      <c r="E706" t="s">
        <v>205</v>
      </c>
      <c r="F706" t="s">
        <v>205</v>
      </c>
      <c r="G706" t="s">
        <v>207</v>
      </c>
      <c r="H706" t="s">
        <v>205</v>
      </c>
      <c r="I706" t="s">
        <v>205</v>
      </c>
      <c r="J706" t="s">
        <v>205</v>
      </c>
      <c r="K706" t="s">
        <v>205</v>
      </c>
      <c r="L706" t="s">
        <v>207</v>
      </c>
      <c r="M706" s="250" t="s">
        <v>207</v>
      </c>
      <c r="N706" t="s">
        <v>205</v>
      </c>
      <c r="O706" t="s">
        <v>205</v>
      </c>
      <c r="P706" t="s">
        <v>205</v>
      </c>
      <c r="Q706" t="s">
        <v>205</v>
      </c>
      <c r="R706" t="s">
        <v>207</v>
      </c>
      <c r="S706" t="s">
        <v>207</v>
      </c>
      <c r="T706" t="s">
        <v>207</v>
      </c>
      <c r="U706" t="s">
        <v>205</v>
      </c>
      <c r="V706" t="s">
        <v>207</v>
      </c>
      <c r="W706" t="s">
        <v>206</v>
      </c>
      <c r="X706" t="s">
        <v>206</v>
      </c>
      <c r="Y706" t="s">
        <v>206</v>
      </c>
      <c r="Z706" t="s">
        <v>206</v>
      </c>
      <c r="AA706" t="s">
        <v>206</v>
      </c>
      <c r="AB706" t="s">
        <v>344</v>
      </c>
      <c r="AC706" t="s">
        <v>344</v>
      </c>
      <c r="AD706" t="s">
        <v>344</v>
      </c>
      <c r="AE706" t="s">
        <v>344</v>
      </c>
      <c r="AF706" t="s">
        <v>344</v>
      </c>
      <c r="AG706" t="s">
        <v>344</v>
      </c>
      <c r="AH706" t="s">
        <v>344</v>
      </c>
      <c r="AI706" t="s">
        <v>344</v>
      </c>
      <c r="AJ706" t="s">
        <v>344</v>
      </c>
      <c r="AK706" t="s">
        <v>344</v>
      </c>
      <c r="AL706" t="s">
        <v>344</v>
      </c>
      <c r="AM706" t="s">
        <v>344</v>
      </c>
      <c r="AN706" t="s">
        <v>344</v>
      </c>
      <c r="AO706" t="s">
        <v>344</v>
      </c>
      <c r="AP706" t="s">
        <v>344</v>
      </c>
      <c r="AQ706"/>
      <c r="AR706">
        <v>0</v>
      </c>
      <c r="AS706">
        <v>6</v>
      </c>
    </row>
    <row r="707" spans="1:45" ht="18.75" hidden="1" x14ac:dyDescent="0.45">
      <c r="A707" s="248">
        <v>212908</v>
      </c>
      <c r="B707" s="249" t="s">
        <v>456</v>
      </c>
      <c r="C707" t="s">
        <v>207</v>
      </c>
      <c r="D707" t="s">
        <v>205</v>
      </c>
      <c r="E707" t="s">
        <v>205</v>
      </c>
      <c r="F707" t="s">
        <v>205</v>
      </c>
      <c r="G707" t="s">
        <v>205</v>
      </c>
      <c r="H707" t="s">
        <v>207</v>
      </c>
      <c r="I707" t="s">
        <v>207</v>
      </c>
      <c r="J707" t="s">
        <v>207</v>
      </c>
      <c r="K707" t="s">
        <v>207</v>
      </c>
      <c r="L707" t="s">
        <v>207</v>
      </c>
      <c r="M707" s="250" t="s">
        <v>205</v>
      </c>
      <c r="N707" t="s">
        <v>205</v>
      </c>
      <c r="O707" t="s">
        <v>207</v>
      </c>
      <c r="P707" t="s">
        <v>207</v>
      </c>
      <c r="Q707" t="s">
        <v>205</v>
      </c>
      <c r="R707" t="s">
        <v>205</v>
      </c>
      <c r="S707" t="s">
        <v>207</v>
      </c>
      <c r="T707" t="s">
        <v>207</v>
      </c>
      <c r="U707" t="s">
        <v>207</v>
      </c>
      <c r="V707" t="s">
        <v>207</v>
      </c>
      <c r="W707" t="s">
        <v>205</v>
      </c>
      <c r="X707" s="250" t="s">
        <v>205</v>
      </c>
      <c r="Y707" t="s">
        <v>207</v>
      </c>
      <c r="Z707" t="s">
        <v>207</v>
      </c>
      <c r="AA707" t="s">
        <v>205</v>
      </c>
      <c r="AB707" t="s">
        <v>205</v>
      </c>
      <c r="AC707" t="s">
        <v>207</v>
      </c>
      <c r="AD707" t="s">
        <v>207</v>
      </c>
      <c r="AE707" t="s">
        <v>206</v>
      </c>
      <c r="AF707" t="s">
        <v>205</v>
      </c>
      <c r="AG707" t="s">
        <v>344</v>
      </c>
      <c r="AH707" t="s">
        <v>344</v>
      </c>
      <c r="AI707" t="s">
        <v>344</v>
      </c>
      <c r="AJ707" t="s">
        <v>344</v>
      </c>
      <c r="AK707" t="s">
        <v>344</v>
      </c>
      <c r="AL707" t="s">
        <v>344</v>
      </c>
      <c r="AM707" t="s">
        <v>344</v>
      </c>
      <c r="AN707" t="s">
        <v>344</v>
      </c>
      <c r="AO707" t="s">
        <v>344</v>
      </c>
      <c r="AP707" t="s">
        <v>344</v>
      </c>
      <c r="AQ707"/>
      <c r="AR707">
        <v>0</v>
      </c>
      <c r="AS707">
        <v>3</v>
      </c>
    </row>
    <row r="708" spans="1:45" ht="15" hidden="1" x14ac:dyDescent="0.25">
      <c r="A708" s="258">
        <v>212911</v>
      </c>
      <c r="B708" s="259" t="s">
        <v>458</v>
      </c>
      <c r="C708" s="260" t="s">
        <v>849</v>
      </c>
      <c r="D708" s="260" t="s">
        <v>849</v>
      </c>
      <c r="E708" s="260" t="s">
        <v>849</v>
      </c>
      <c r="F708" s="260" t="s">
        <v>849</v>
      </c>
      <c r="G708" s="260" t="s">
        <v>849</v>
      </c>
      <c r="H708" s="260" t="s">
        <v>849</v>
      </c>
      <c r="I708" s="260" t="s">
        <v>849</v>
      </c>
      <c r="J708" s="260" t="s">
        <v>849</v>
      </c>
      <c r="K708" s="260" t="s">
        <v>849</v>
      </c>
      <c r="L708" s="260" t="s">
        <v>849</v>
      </c>
      <c r="M708" s="260" t="s">
        <v>849</v>
      </c>
      <c r="N708" s="260" t="s">
        <v>849</v>
      </c>
      <c r="O708" s="260" t="s">
        <v>849</v>
      </c>
      <c r="P708" s="260" t="s">
        <v>849</v>
      </c>
      <c r="Q708" s="260" t="s">
        <v>849</v>
      </c>
      <c r="R708" s="260" t="s">
        <v>849</v>
      </c>
      <c r="S708" s="260" t="s">
        <v>849</v>
      </c>
      <c r="T708" s="260" t="s">
        <v>849</v>
      </c>
      <c r="U708" s="260" t="s">
        <v>849</v>
      </c>
      <c r="V708" s="260" t="s">
        <v>849</v>
      </c>
      <c r="W708" s="260" t="s">
        <v>344</v>
      </c>
      <c r="X708" s="260" t="s">
        <v>344</v>
      </c>
      <c r="Y708" s="260" t="s">
        <v>344</v>
      </c>
      <c r="Z708" s="260" t="s">
        <v>344</v>
      </c>
      <c r="AA708" s="260" t="s">
        <v>344</v>
      </c>
      <c r="AB708" s="260" t="s">
        <v>344</v>
      </c>
      <c r="AC708" s="260" t="s">
        <v>344</v>
      </c>
      <c r="AD708" s="260" t="s">
        <v>344</v>
      </c>
      <c r="AE708" s="260" t="s">
        <v>344</v>
      </c>
      <c r="AF708" s="260" t="s">
        <v>344</v>
      </c>
      <c r="AG708" s="260" t="s">
        <v>344</v>
      </c>
      <c r="AH708" s="260" t="s">
        <v>344</v>
      </c>
      <c r="AI708" s="260" t="s">
        <v>344</v>
      </c>
      <c r="AJ708" s="260" t="s">
        <v>344</v>
      </c>
      <c r="AK708" s="260" t="s">
        <v>344</v>
      </c>
      <c r="AL708" s="260" t="s">
        <v>344</v>
      </c>
      <c r="AM708" s="260" t="s">
        <v>344</v>
      </c>
      <c r="AN708" s="260" t="s">
        <v>344</v>
      </c>
      <c r="AO708" s="260" t="s">
        <v>344</v>
      </c>
      <c r="AP708" s="260" t="s">
        <v>344</v>
      </c>
      <c r="AQ708" s="260"/>
      <c r="AR708"/>
      <c r="AS708" t="s">
        <v>2181</v>
      </c>
    </row>
    <row r="709" spans="1:45" ht="18.75" hidden="1" x14ac:dyDescent="0.45">
      <c r="A709" s="248">
        <v>212912</v>
      </c>
      <c r="B709" s="249" t="s">
        <v>456</v>
      </c>
      <c r="C709" t="s">
        <v>205</v>
      </c>
      <c r="D709" t="s">
        <v>207</v>
      </c>
      <c r="E709" t="s">
        <v>205</v>
      </c>
      <c r="F709" t="s">
        <v>205</v>
      </c>
      <c r="G709" t="s">
        <v>205</v>
      </c>
      <c r="H709" t="s">
        <v>205</v>
      </c>
      <c r="I709" t="s">
        <v>205</v>
      </c>
      <c r="J709" t="s">
        <v>205</v>
      </c>
      <c r="K709" t="s">
        <v>207</v>
      </c>
      <c r="L709" t="s">
        <v>205</v>
      </c>
      <c r="M709" s="250" t="s">
        <v>207</v>
      </c>
      <c r="N709" t="s">
        <v>207</v>
      </c>
      <c r="O709" t="s">
        <v>207</v>
      </c>
      <c r="P709" t="s">
        <v>205</v>
      </c>
      <c r="Q709" t="s">
        <v>205</v>
      </c>
      <c r="R709" t="s">
        <v>207</v>
      </c>
      <c r="S709" t="s">
        <v>207</v>
      </c>
      <c r="T709" t="s">
        <v>207</v>
      </c>
      <c r="U709" t="s">
        <v>205</v>
      </c>
      <c r="V709" t="s">
        <v>207</v>
      </c>
      <c r="W709" t="s">
        <v>205</v>
      </c>
      <c r="X709" s="250" t="s">
        <v>207</v>
      </c>
      <c r="Y709" t="s">
        <v>205</v>
      </c>
      <c r="Z709" t="s">
        <v>207</v>
      </c>
      <c r="AA709" t="s">
        <v>205</v>
      </c>
      <c r="AB709" t="s">
        <v>205</v>
      </c>
      <c r="AC709" t="s">
        <v>207</v>
      </c>
      <c r="AD709" t="s">
        <v>205</v>
      </c>
      <c r="AE709" t="s">
        <v>206</v>
      </c>
      <c r="AF709" t="s">
        <v>206</v>
      </c>
      <c r="AG709" t="s">
        <v>344</v>
      </c>
      <c r="AH709" t="s">
        <v>344</v>
      </c>
      <c r="AI709" t="s">
        <v>344</v>
      </c>
      <c r="AJ709" t="s">
        <v>344</v>
      </c>
      <c r="AK709" t="s">
        <v>344</v>
      </c>
      <c r="AL709" t="s">
        <v>344</v>
      </c>
      <c r="AM709" t="s">
        <v>344</v>
      </c>
      <c r="AN709" t="s">
        <v>344</v>
      </c>
      <c r="AO709" t="s">
        <v>344</v>
      </c>
      <c r="AP709" t="s">
        <v>344</v>
      </c>
      <c r="AQ709"/>
      <c r="AR709">
        <v>0</v>
      </c>
      <c r="AS709">
        <v>3</v>
      </c>
    </row>
    <row r="710" spans="1:45" ht="18.75" hidden="1" x14ac:dyDescent="0.45">
      <c r="A710" s="248">
        <v>212913</v>
      </c>
      <c r="B710" s="249" t="s">
        <v>458</v>
      </c>
      <c r="C710" t="s">
        <v>205</v>
      </c>
      <c r="D710" t="s">
        <v>207</v>
      </c>
      <c r="E710" t="s">
        <v>205</v>
      </c>
      <c r="F710" t="s">
        <v>205</v>
      </c>
      <c r="G710" t="s">
        <v>205</v>
      </c>
      <c r="H710" t="s">
        <v>205</v>
      </c>
      <c r="I710" t="s">
        <v>205</v>
      </c>
      <c r="J710" t="s">
        <v>205</v>
      </c>
      <c r="K710" t="s">
        <v>205</v>
      </c>
      <c r="L710" t="s">
        <v>205</v>
      </c>
      <c r="M710" s="250" t="s">
        <v>207</v>
      </c>
      <c r="N710" t="s">
        <v>207</v>
      </c>
      <c r="O710" t="s">
        <v>205</v>
      </c>
      <c r="P710" t="s">
        <v>207</v>
      </c>
      <c r="Q710" t="s">
        <v>207</v>
      </c>
      <c r="R710" t="s">
        <v>205</v>
      </c>
      <c r="S710" t="s">
        <v>207</v>
      </c>
      <c r="T710" t="s">
        <v>205</v>
      </c>
      <c r="U710" t="s">
        <v>205</v>
      </c>
      <c r="V710" t="s">
        <v>205</v>
      </c>
      <c r="W710" t="s">
        <v>344</v>
      </c>
      <c r="X710" s="250" t="s">
        <v>344</v>
      </c>
      <c r="Y710" t="s">
        <v>344</v>
      </c>
      <c r="Z710" t="s">
        <v>344</v>
      </c>
      <c r="AA710" t="s">
        <v>344</v>
      </c>
      <c r="AB710" t="s">
        <v>344</v>
      </c>
      <c r="AC710" t="s">
        <v>344</v>
      </c>
      <c r="AD710" t="s">
        <v>344</v>
      </c>
      <c r="AE710" t="s">
        <v>344</v>
      </c>
      <c r="AF710" t="s">
        <v>344</v>
      </c>
      <c r="AG710" t="s">
        <v>344</v>
      </c>
      <c r="AH710" t="s">
        <v>344</v>
      </c>
      <c r="AI710" t="s">
        <v>344</v>
      </c>
      <c r="AJ710" t="s">
        <v>344</v>
      </c>
      <c r="AK710" t="s">
        <v>344</v>
      </c>
      <c r="AL710" t="s">
        <v>344</v>
      </c>
      <c r="AM710" t="s">
        <v>344</v>
      </c>
      <c r="AN710" t="s">
        <v>344</v>
      </c>
      <c r="AO710" t="s">
        <v>344</v>
      </c>
      <c r="AP710" t="s">
        <v>344</v>
      </c>
      <c r="AQ710"/>
      <c r="AR710">
        <v>0</v>
      </c>
      <c r="AS710">
        <v>2</v>
      </c>
    </row>
    <row r="711" spans="1:45" ht="15" hidden="1" x14ac:dyDescent="0.25">
      <c r="A711" s="258">
        <v>212915</v>
      </c>
      <c r="B711" s="259" t="s">
        <v>458</v>
      </c>
      <c r="C711" s="260" t="s">
        <v>849</v>
      </c>
      <c r="D711" s="260" t="s">
        <v>849</v>
      </c>
      <c r="E711" s="260" t="s">
        <v>849</v>
      </c>
      <c r="F711" s="260" t="s">
        <v>849</v>
      </c>
      <c r="G711" s="260" t="s">
        <v>849</v>
      </c>
      <c r="H711" s="260" t="s">
        <v>849</v>
      </c>
      <c r="I711" s="260" t="s">
        <v>849</v>
      </c>
      <c r="J711" s="260" t="s">
        <v>849</v>
      </c>
      <c r="K711" s="260" t="s">
        <v>849</v>
      </c>
      <c r="L711" s="260" t="s">
        <v>849</v>
      </c>
      <c r="M711" s="260" t="s">
        <v>849</v>
      </c>
      <c r="N711" s="260" t="s">
        <v>849</v>
      </c>
      <c r="O711" s="260" t="s">
        <v>849</v>
      </c>
      <c r="P711" s="260" t="s">
        <v>849</v>
      </c>
      <c r="Q711" s="260" t="s">
        <v>849</v>
      </c>
      <c r="R711" s="260" t="s">
        <v>849</v>
      </c>
      <c r="S711" s="260" t="s">
        <v>849</v>
      </c>
      <c r="T711" s="260" t="s">
        <v>849</v>
      </c>
      <c r="U711" s="260" t="s">
        <v>849</v>
      </c>
      <c r="V711" s="260" t="s">
        <v>849</v>
      </c>
      <c r="W711" s="260" t="s">
        <v>344</v>
      </c>
      <c r="X711" s="260" t="s">
        <v>344</v>
      </c>
      <c r="Y711" s="260" t="s">
        <v>344</v>
      </c>
      <c r="Z711" s="260" t="s">
        <v>344</v>
      </c>
      <c r="AA711" s="260" t="s">
        <v>344</v>
      </c>
      <c r="AB711" s="260" t="s">
        <v>344</v>
      </c>
      <c r="AC711" s="260" t="s">
        <v>344</v>
      </c>
      <c r="AD711" s="260" t="s">
        <v>344</v>
      </c>
      <c r="AE711" s="260" t="s">
        <v>344</v>
      </c>
      <c r="AF711" s="260" t="s">
        <v>344</v>
      </c>
      <c r="AG711" s="260" t="s">
        <v>344</v>
      </c>
      <c r="AH711" s="260" t="s">
        <v>344</v>
      </c>
      <c r="AI711" s="260" t="s">
        <v>344</v>
      </c>
      <c r="AJ711" s="260" t="s">
        <v>344</v>
      </c>
      <c r="AK711" s="260" t="s">
        <v>344</v>
      </c>
      <c r="AL711" s="260" t="s">
        <v>344</v>
      </c>
      <c r="AM711" s="260" t="s">
        <v>344</v>
      </c>
      <c r="AN711" s="260" t="s">
        <v>344</v>
      </c>
      <c r="AO711" s="260" t="s">
        <v>344</v>
      </c>
      <c r="AP711" s="260" t="s">
        <v>344</v>
      </c>
      <c r="AQ711" s="260"/>
      <c r="AR711"/>
      <c r="AS711" t="s">
        <v>2181</v>
      </c>
    </row>
    <row r="712" spans="1:45" ht="18.75" x14ac:dyDescent="0.45">
      <c r="A712" s="248">
        <v>212923</v>
      </c>
      <c r="B712" s="249" t="s">
        <v>61</v>
      </c>
      <c r="C712" t="s">
        <v>207</v>
      </c>
      <c r="D712" t="s">
        <v>207</v>
      </c>
      <c r="E712" t="s">
        <v>207</v>
      </c>
      <c r="F712" t="s">
        <v>207</v>
      </c>
      <c r="G712" t="s">
        <v>205</v>
      </c>
      <c r="H712" t="s">
        <v>205</v>
      </c>
      <c r="I712" t="s">
        <v>205</v>
      </c>
      <c r="J712" t="s">
        <v>205</v>
      </c>
      <c r="K712" t="s">
        <v>205</v>
      </c>
      <c r="L712" t="s">
        <v>205</v>
      </c>
      <c r="M712" s="250" t="s">
        <v>205</v>
      </c>
      <c r="N712" t="s">
        <v>207</v>
      </c>
      <c r="O712" t="s">
        <v>207</v>
      </c>
      <c r="P712" t="s">
        <v>205</v>
      </c>
      <c r="Q712" t="s">
        <v>207</v>
      </c>
      <c r="R712" t="s">
        <v>207</v>
      </c>
      <c r="S712" t="s">
        <v>207</v>
      </c>
      <c r="T712" t="s">
        <v>207</v>
      </c>
      <c r="U712" t="s">
        <v>205</v>
      </c>
      <c r="V712" t="s">
        <v>207</v>
      </c>
      <c r="W712" t="s">
        <v>207</v>
      </c>
      <c r="X712" s="250" t="s">
        <v>207</v>
      </c>
      <c r="Y712" t="s">
        <v>205</v>
      </c>
      <c r="Z712" t="s">
        <v>205</v>
      </c>
      <c r="AA712" t="s">
        <v>207</v>
      </c>
      <c r="AB712" t="s">
        <v>207</v>
      </c>
      <c r="AC712" t="s">
        <v>207</v>
      </c>
      <c r="AD712" t="s">
        <v>205</v>
      </c>
      <c r="AE712" t="s">
        <v>207</v>
      </c>
      <c r="AF712" t="s">
        <v>207</v>
      </c>
      <c r="AG712" t="s">
        <v>207</v>
      </c>
      <c r="AH712" t="s">
        <v>207</v>
      </c>
      <c r="AI712" t="s">
        <v>207</v>
      </c>
      <c r="AJ712" t="s">
        <v>207</v>
      </c>
      <c r="AK712" t="s">
        <v>207</v>
      </c>
      <c r="AL712" t="s">
        <v>206</v>
      </c>
      <c r="AM712" t="s">
        <v>206</v>
      </c>
      <c r="AN712" t="s">
        <v>206</v>
      </c>
      <c r="AO712" t="s">
        <v>206</v>
      </c>
      <c r="AP712" t="s">
        <v>206</v>
      </c>
      <c r="AQ712"/>
      <c r="AR712">
        <v>0</v>
      </c>
      <c r="AS712">
        <v>5</v>
      </c>
    </row>
    <row r="713" spans="1:45" ht="18.75" hidden="1" x14ac:dyDescent="0.45">
      <c r="A713" s="252">
        <v>212924</v>
      </c>
      <c r="B713" s="249" t="s">
        <v>458</v>
      </c>
      <c r="C713" t="s">
        <v>849</v>
      </c>
      <c r="D713" t="s">
        <v>849</v>
      </c>
      <c r="E713" t="s">
        <v>849</v>
      </c>
      <c r="F713" t="s">
        <v>849</v>
      </c>
      <c r="G713" t="s">
        <v>849</v>
      </c>
      <c r="H713" t="s">
        <v>849</v>
      </c>
      <c r="I713" t="s">
        <v>849</v>
      </c>
      <c r="J713" t="s">
        <v>849</v>
      </c>
      <c r="K713" t="s">
        <v>849</v>
      </c>
      <c r="L713" t="s">
        <v>849</v>
      </c>
      <c r="M713" s="250" t="s">
        <v>849</v>
      </c>
      <c r="N713" t="s">
        <v>849</v>
      </c>
      <c r="O713" t="s">
        <v>849</v>
      </c>
      <c r="P713" t="s">
        <v>849</v>
      </c>
      <c r="Q713" t="s">
        <v>849</v>
      </c>
      <c r="R713" t="s">
        <v>849</v>
      </c>
      <c r="S713" t="s">
        <v>849</v>
      </c>
      <c r="T713" t="s">
        <v>849</v>
      </c>
      <c r="U713" t="s">
        <v>849</v>
      </c>
      <c r="V713" t="s">
        <v>849</v>
      </c>
      <c r="W713" t="s">
        <v>344</v>
      </c>
      <c r="X713" s="250" t="s">
        <v>344</v>
      </c>
      <c r="Y713" t="s">
        <v>344</v>
      </c>
      <c r="Z713" t="s">
        <v>344</v>
      </c>
      <c r="AA713" t="s">
        <v>344</v>
      </c>
      <c r="AB713" t="s">
        <v>344</v>
      </c>
      <c r="AC713" t="s">
        <v>344</v>
      </c>
      <c r="AD713" t="s">
        <v>344</v>
      </c>
      <c r="AE713" t="s">
        <v>344</v>
      </c>
      <c r="AF713" t="s">
        <v>344</v>
      </c>
      <c r="AG713" t="s">
        <v>344</v>
      </c>
      <c r="AH713" t="s">
        <v>344</v>
      </c>
      <c r="AI713" t="s">
        <v>344</v>
      </c>
      <c r="AJ713" t="s">
        <v>344</v>
      </c>
      <c r="AK713" t="s">
        <v>344</v>
      </c>
      <c r="AL713" t="s">
        <v>344</v>
      </c>
      <c r="AM713" t="s">
        <v>344</v>
      </c>
      <c r="AN713" t="s">
        <v>344</v>
      </c>
      <c r="AO713" t="s">
        <v>344</v>
      </c>
      <c r="AP713" t="s">
        <v>344</v>
      </c>
      <c r="AQ713"/>
      <c r="AR713">
        <v>0</v>
      </c>
      <c r="AS713" t="s">
        <v>2190</v>
      </c>
    </row>
    <row r="714" spans="1:45" ht="18.75" hidden="1" x14ac:dyDescent="0.45">
      <c r="A714" s="248">
        <v>212925</v>
      </c>
      <c r="B714" s="249" t="e">
        <v>#N/A</v>
      </c>
      <c r="C714" t="s">
        <v>207</v>
      </c>
      <c r="D714" t="s">
        <v>205</v>
      </c>
      <c r="E714" t="s">
        <v>207</v>
      </c>
      <c r="F714" t="s">
        <v>205</v>
      </c>
      <c r="G714" t="s">
        <v>207</v>
      </c>
      <c r="H714" t="s">
        <v>207</v>
      </c>
      <c r="I714" t="s">
        <v>207</v>
      </c>
      <c r="J714" t="s">
        <v>205</v>
      </c>
      <c r="K714" t="s">
        <v>205</v>
      </c>
      <c r="L714" t="s">
        <v>207</v>
      </c>
      <c r="M714" s="250" t="s">
        <v>207</v>
      </c>
      <c r="N714" t="s">
        <v>207</v>
      </c>
      <c r="O714" t="s">
        <v>207</v>
      </c>
      <c r="P714" t="s">
        <v>207</v>
      </c>
      <c r="Q714" t="s">
        <v>205</v>
      </c>
      <c r="R714" t="s">
        <v>207</v>
      </c>
      <c r="S714" t="s">
        <v>207</v>
      </c>
      <c r="T714" t="s">
        <v>207</v>
      </c>
      <c r="U714" t="s">
        <v>207</v>
      </c>
      <c r="V714" t="s">
        <v>207</v>
      </c>
      <c r="W714" t="s">
        <v>207</v>
      </c>
      <c r="X714" s="250" t="s">
        <v>207</v>
      </c>
      <c r="Y714" t="s">
        <v>207</v>
      </c>
      <c r="Z714" t="s">
        <v>207</v>
      </c>
      <c r="AA714" t="s">
        <v>205</v>
      </c>
      <c r="AB714" t="s">
        <v>207</v>
      </c>
      <c r="AC714" t="s">
        <v>205</v>
      </c>
      <c r="AD714" t="s">
        <v>207</v>
      </c>
      <c r="AE714" t="s">
        <v>207</v>
      </c>
      <c r="AF714" t="s">
        <v>205</v>
      </c>
      <c r="AG714" t="s">
        <v>207</v>
      </c>
      <c r="AH714" t="s">
        <v>207</v>
      </c>
      <c r="AI714" t="s">
        <v>207</v>
      </c>
      <c r="AJ714" t="s">
        <v>207</v>
      </c>
      <c r="AK714" t="s">
        <v>205</v>
      </c>
      <c r="AL714" t="s">
        <v>207</v>
      </c>
      <c r="AM714" t="s">
        <v>207</v>
      </c>
      <c r="AN714" t="s">
        <v>207</v>
      </c>
      <c r="AO714" t="s">
        <v>206</v>
      </c>
      <c r="AP714" t="s">
        <v>205</v>
      </c>
      <c r="AQ714"/>
      <c r="AR714" t="e">
        <v>#N/A</v>
      </c>
      <c r="AS714" t="e">
        <v>#N/A</v>
      </c>
    </row>
    <row r="715" spans="1:45" ht="18.75" x14ac:dyDescent="0.45">
      <c r="A715" s="248">
        <v>212927</v>
      </c>
      <c r="B715" s="249" t="s">
        <v>61</v>
      </c>
      <c r="C715" t="s">
        <v>205</v>
      </c>
      <c r="D715" t="s">
        <v>207</v>
      </c>
      <c r="E715" t="s">
        <v>207</v>
      </c>
      <c r="F715" t="s">
        <v>205</v>
      </c>
      <c r="G715" t="s">
        <v>207</v>
      </c>
      <c r="H715" t="s">
        <v>207</v>
      </c>
      <c r="I715" t="s">
        <v>207</v>
      </c>
      <c r="J715" t="s">
        <v>205</v>
      </c>
      <c r="K715" t="s">
        <v>207</v>
      </c>
      <c r="L715" t="s">
        <v>205</v>
      </c>
      <c r="M715" s="250" t="s">
        <v>205</v>
      </c>
      <c r="N715" t="s">
        <v>205</v>
      </c>
      <c r="O715" t="s">
        <v>207</v>
      </c>
      <c r="P715" t="s">
        <v>207</v>
      </c>
      <c r="Q715" t="s">
        <v>207</v>
      </c>
      <c r="R715" t="s">
        <v>207</v>
      </c>
      <c r="S715" t="s">
        <v>207</v>
      </c>
      <c r="T715" t="s">
        <v>205</v>
      </c>
      <c r="U715" t="s">
        <v>207</v>
      </c>
      <c r="V715" t="s">
        <v>207</v>
      </c>
      <c r="W715" t="s">
        <v>205</v>
      </c>
      <c r="X715" s="250" t="s">
        <v>205</v>
      </c>
      <c r="Y715" t="s">
        <v>205</v>
      </c>
      <c r="Z715" t="s">
        <v>207</v>
      </c>
      <c r="AA715" t="s">
        <v>205</v>
      </c>
      <c r="AB715" t="s">
        <v>205</v>
      </c>
      <c r="AC715" t="s">
        <v>207</v>
      </c>
      <c r="AD715" t="s">
        <v>205</v>
      </c>
      <c r="AE715" t="s">
        <v>205</v>
      </c>
      <c r="AF715" t="s">
        <v>207</v>
      </c>
      <c r="AG715" t="s">
        <v>207</v>
      </c>
      <c r="AH715" t="s">
        <v>207</v>
      </c>
      <c r="AI715" t="s">
        <v>205</v>
      </c>
      <c r="AJ715" t="s">
        <v>207</v>
      </c>
      <c r="AK715" t="s">
        <v>205</v>
      </c>
      <c r="AL715" t="s">
        <v>207</v>
      </c>
      <c r="AM715" t="s">
        <v>207</v>
      </c>
      <c r="AN715" t="s">
        <v>207</v>
      </c>
      <c r="AO715" t="s">
        <v>207</v>
      </c>
      <c r="AP715" t="s">
        <v>207</v>
      </c>
      <c r="AQ715"/>
      <c r="AR715">
        <v>0</v>
      </c>
      <c r="AS715">
        <v>4</v>
      </c>
    </row>
    <row r="716" spans="1:45" ht="18.75" hidden="1" x14ac:dyDescent="0.45">
      <c r="A716" s="248">
        <v>212929</v>
      </c>
      <c r="B716" s="249" t="s">
        <v>458</v>
      </c>
      <c r="C716" t="s">
        <v>849</v>
      </c>
      <c r="D716" t="s">
        <v>849</v>
      </c>
      <c r="E716" t="s">
        <v>849</v>
      </c>
      <c r="F716" t="s">
        <v>849</v>
      </c>
      <c r="G716" t="s">
        <v>849</v>
      </c>
      <c r="H716" t="s">
        <v>849</v>
      </c>
      <c r="I716" t="s">
        <v>849</v>
      </c>
      <c r="J716" t="s">
        <v>849</v>
      </c>
      <c r="K716" t="s">
        <v>849</v>
      </c>
      <c r="L716" t="s">
        <v>849</v>
      </c>
      <c r="M716" s="250" t="s">
        <v>849</v>
      </c>
      <c r="N716" t="s">
        <v>849</v>
      </c>
      <c r="O716" t="s">
        <v>849</v>
      </c>
      <c r="P716" t="s">
        <v>849</v>
      </c>
      <c r="Q716" t="s">
        <v>849</v>
      </c>
      <c r="R716" t="s">
        <v>849</v>
      </c>
      <c r="S716" t="s">
        <v>849</v>
      </c>
      <c r="T716" t="s">
        <v>849</v>
      </c>
      <c r="U716" t="s">
        <v>849</v>
      </c>
      <c r="V716" t="s">
        <v>849</v>
      </c>
      <c r="W716" t="s">
        <v>344</v>
      </c>
      <c r="X716" s="250" t="s">
        <v>344</v>
      </c>
      <c r="Y716" t="s">
        <v>344</v>
      </c>
      <c r="Z716" t="s">
        <v>344</v>
      </c>
      <c r="AA716" t="s">
        <v>344</v>
      </c>
      <c r="AB716" t="s">
        <v>344</v>
      </c>
      <c r="AC716" t="s">
        <v>344</v>
      </c>
      <c r="AD716" t="s">
        <v>344</v>
      </c>
      <c r="AE716" t="s">
        <v>344</v>
      </c>
      <c r="AF716" t="s">
        <v>344</v>
      </c>
      <c r="AG716" t="s">
        <v>344</v>
      </c>
      <c r="AH716" t="s">
        <v>344</v>
      </c>
      <c r="AI716" t="s">
        <v>344</v>
      </c>
      <c r="AJ716" t="s">
        <v>344</v>
      </c>
      <c r="AK716" t="s">
        <v>344</v>
      </c>
      <c r="AL716" t="s">
        <v>344</v>
      </c>
      <c r="AM716" t="s">
        <v>344</v>
      </c>
      <c r="AN716" t="s">
        <v>344</v>
      </c>
      <c r="AO716" t="s">
        <v>344</v>
      </c>
      <c r="AP716" t="s">
        <v>344</v>
      </c>
      <c r="AQ716"/>
      <c r="AR716">
        <v>0</v>
      </c>
      <c r="AS716" t="s">
        <v>2190</v>
      </c>
    </row>
    <row r="717" spans="1:45" ht="18.75" hidden="1" x14ac:dyDescent="0.45">
      <c r="A717" s="252">
        <v>212931</v>
      </c>
      <c r="B717" s="249" t="s">
        <v>458</v>
      </c>
      <c r="C717" t="s">
        <v>849</v>
      </c>
      <c r="D717" t="s">
        <v>849</v>
      </c>
      <c r="E717" t="s">
        <v>849</v>
      </c>
      <c r="F717" t="s">
        <v>849</v>
      </c>
      <c r="G717" t="s">
        <v>849</v>
      </c>
      <c r="H717" t="s">
        <v>849</v>
      </c>
      <c r="I717" t="s">
        <v>849</v>
      </c>
      <c r="J717" t="s">
        <v>849</v>
      </c>
      <c r="K717" t="s">
        <v>849</v>
      </c>
      <c r="L717" t="s">
        <v>849</v>
      </c>
      <c r="M717" s="250" t="s">
        <v>849</v>
      </c>
      <c r="N717" t="s">
        <v>849</v>
      </c>
      <c r="O717" t="s">
        <v>849</v>
      </c>
      <c r="P717" t="s">
        <v>849</v>
      </c>
      <c r="Q717" t="s">
        <v>849</v>
      </c>
      <c r="R717" t="s">
        <v>849</v>
      </c>
      <c r="S717" t="s">
        <v>849</v>
      </c>
      <c r="T717" t="s">
        <v>849</v>
      </c>
      <c r="U717" t="s">
        <v>849</v>
      </c>
      <c r="V717" t="s">
        <v>849</v>
      </c>
      <c r="W717" t="s">
        <v>344</v>
      </c>
      <c r="X717" s="250" t="s">
        <v>344</v>
      </c>
      <c r="Y717" t="s">
        <v>344</v>
      </c>
      <c r="Z717" t="s">
        <v>344</v>
      </c>
      <c r="AA717" t="s">
        <v>344</v>
      </c>
      <c r="AB717" t="s">
        <v>344</v>
      </c>
      <c r="AC717" t="s">
        <v>344</v>
      </c>
      <c r="AD717" t="s">
        <v>344</v>
      </c>
      <c r="AE717" t="s">
        <v>344</v>
      </c>
      <c r="AF717" t="s">
        <v>344</v>
      </c>
      <c r="AG717" t="s">
        <v>344</v>
      </c>
      <c r="AH717" t="s">
        <v>344</v>
      </c>
      <c r="AI717" t="s">
        <v>344</v>
      </c>
      <c r="AJ717" t="s">
        <v>344</v>
      </c>
      <c r="AK717" t="s">
        <v>344</v>
      </c>
      <c r="AL717" t="s">
        <v>344</v>
      </c>
      <c r="AM717" t="s">
        <v>344</v>
      </c>
      <c r="AN717" t="s">
        <v>344</v>
      </c>
      <c r="AO717" t="s">
        <v>344</v>
      </c>
      <c r="AP717" t="s">
        <v>344</v>
      </c>
      <c r="AQ717"/>
      <c r="AR717" t="s">
        <v>1830</v>
      </c>
      <c r="AS717" t="s">
        <v>2181</v>
      </c>
    </row>
    <row r="718" spans="1:45" ht="15" hidden="1" x14ac:dyDescent="0.25">
      <c r="A718" s="258">
        <v>212934</v>
      </c>
      <c r="B718" s="259" t="s">
        <v>459</v>
      </c>
      <c r="C718" s="260" t="s">
        <v>205</v>
      </c>
      <c r="D718" s="260" t="s">
        <v>207</v>
      </c>
      <c r="E718" s="260" t="s">
        <v>207</v>
      </c>
      <c r="F718" s="260" t="s">
        <v>207</v>
      </c>
      <c r="G718" s="260" t="s">
        <v>205</v>
      </c>
      <c r="H718" s="260" t="s">
        <v>207</v>
      </c>
      <c r="I718" s="260" t="s">
        <v>207</v>
      </c>
      <c r="J718" s="260" t="s">
        <v>205</v>
      </c>
      <c r="K718" s="260" t="s">
        <v>205</v>
      </c>
      <c r="L718" s="260" t="s">
        <v>205</v>
      </c>
      <c r="M718" s="260" t="s">
        <v>205</v>
      </c>
      <c r="N718" s="260" t="s">
        <v>207</v>
      </c>
      <c r="O718" s="260" t="s">
        <v>205</v>
      </c>
      <c r="P718" s="260" t="s">
        <v>205</v>
      </c>
      <c r="Q718" s="260" t="s">
        <v>205</v>
      </c>
      <c r="R718" s="260" t="s">
        <v>205</v>
      </c>
      <c r="S718" s="260" t="s">
        <v>207</v>
      </c>
      <c r="T718" s="260" t="s">
        <v>207</v>
      </c>
      <c r="U718" s="260" t="s">
        <v>205</v>
      </c>
      <c r="V718" s="260" t="s">
        <v>205</v>
      </c>
      <c r="W718" s="260" t="s">
        <v>206</v>
      </c>
      <c r="X718" s="260" t="s">
        <v>206</v>
      </c>
      <c r="Y718" s="260" t="s">
        <v>206</v>
      </c>
      <c r="Z718" s="260" t="s">
        <v>206</v>
      </c>
      <c r="AA718" s="260" t="s">
        <v>206</v>
      </c>
      <c r="AB718" s="260" t="s">
        <v>344</v>
      </c>
      <c r="AC718" s="260" t="s">
        <v>344</v>
      </c>
      <c r="AD718" s="260" t="s">
        <v>344</v>
      </c>
      <c r="AE718" s="260" t="s">
        <v>344</v>
      </c>
      <c r="AF718" s="260" t="s">
        <v>344</v>
      </c>
      <c r="AG718" s="260" t="s">
        <v>344</v>
      </c>
      <c r="AH718" s="260" t="s">
        <v>344</v>
      </c>
      <c r="AI718" s="260" t="s">
        <v>344</v>
      </c>
      <c r="AJ718" s="260" t="s">
        <v>344</v>
      </c>
      <c r="AK718" s="260" t="s">
        <v>344</v>
      </c>
      <c r="AL718" s="260" t="s">
        <v>344</v>
      </c>
      <c r="AM718" s="260" t="s">
        <v>344</v>
      </c>
      <c r="AN718" s="260" t="s">
        <v>344</v>
      </c>
      <c r="AO718" s="260" t="s">
        <v>344</v>
      </c>
      <c r="AP718" s="260" t="s">
        <v>344</v>
      </c>
      <c r="AQ718" s="260"/>
      <c r="AR718"/>
      <c r="AS718">
        <v>5</v>
      </c>
    </row>
    <row r="719" spans="1:45" ht="18.75" hidden="1" x14ac:dyDescent="0.45">
      <c r="A719" s="248">
        <v>212935</v>
      </c>
      <c r="B719" s="249" t="e">
        <v>#N/A</v>
      </c>
      <c r="C719" t="s">
        <v>207</v>
      </c>
      <c r="D719" t="s">
        <v>207</v>
      </c>
      <c r="E719" t="s">
        <v>207</v>
      </c>
      <c r="F719" t="s">
        <v>207</v>
      </c>
      <c r="G719" t="s">
        <v>207</v>
      </c>
      <c r="H719" t="s">
        <v>207</v>
      </c>
      <c r="I719" t="s">
        <v>207</v>
      </c>
      <c r="J719" t="s">
        <v>207</v>
      </c>
      <c r="K719" t="s">
        <v>207</v>
      </c>
      <c r="L719" t="s">
        <v>207</v>
      </c>
      <c r="M719" s="250" t="s">
        <v>207</v>
      </c>
      <c r="N719" t="s">
        <v>207</v>
      </c>
      <c r="O719" t="s">
        <v>207</v>
      </c>
      <c r="P719" t="s">
        <v>207</v>
      </c>
      <c r="Q719" t="s">
        <v>207</v>
      </c>
      <c r="R719" t="s">
        <v>207</v>
      </c>
      <c r="S719" t="s">
        <v>207</v>
      </c>
      <c r="T719" t="s">
        <v>207</v>
      </c>
      <c r="U719" t="s">
        <v>207</v>
      </c>
      <c r="V719" t="s">
        <v>207</v>
      </c>
      <c r="W719" t="s">
        <v>207</v>
      </c>
      <c r="X719" s="250" t="s">
        <v>207</v>
      </c>
      <c r="Y719" t="s">
        <v>207</v>
      </c>
      <c r="Z719" t="s">
        <v>207</v>
      </c>
      <c r="AA719" t="s">
        <v>207</v>
      </c>
      <c r="AB719" t="s">
        <v>207</v>
      </c>
      <c r="AC719" t="s">
        <v>207</v>
      </c>
      <c r="AD719" t="s">
        <v>207</v>
      </c>
      <c r="AE719" t="s">
        <v>207</v>
      </c>
      <c r="AF719" t="s">
        <v>207</v>
      </c>
      <c r="AG719" t="s">
        <v>207</v>
      </c>
      <c r="AH719" t="s">
        <v>207</v>
      </c>
      <c r="AI719" t="s">
        <v>207</v>
      </c>
      <c r="AJ719" t="s">
        <v>207</v>
      </c>
      <c r="AK719" t="s">
        <v>207</v>
      </c>
      <c r="AL719" t="s">
        <v>207</v>
      </c>
      <c r="AM719" t="s">
        <v>207</v>
      </c>
      <c r="AN719" t="s">
        <v>207</v>
      </c>
      <c r="AO719" t="s">
        <v>207</v>
      </c>
      <c r="AP719" t="s">
        <v>207</v>
      </c>
      <c r="AQ719"/>
      <c r="AR719" t="e">
        <v>#N/A</v>
      </c>
      <c r="AS719" t="e">
        <v>#N/A</v>
      </c>
    </row>
    <row r="720" spans="1:45" ht="15" hidden="1" x14ac:dyDescent="0.25">
      <c r="A720" s="258">
        <v>212937</v>
      </c>
      <c r="B720" s="259" t="s">
        <v>456</v>
      </c>
      <c r="C720" s="260" t="s">
        <v>849</v>
      </c>
      <c r="D720" s="260" t="s">
        <v>849</v>
      </c>
      <c r="E720" s="260" t="s">
        <v>849</v>
      </c>
      <c r="F720" s="260" t="s">
        <v>849</v>
      </c>
      <c r="G720" s="260" t="s">
        <v>849</v>
      </c>
      <c r="H720" s="260" t="s">
        <v>849</v>
      </c>
      <c r="I720" s="260" t="s">
        <v>849</v>
      </c>
      <c r="J720" s="260" t="s">
        <v>849</v>
      </c>
      <c r="K720" s="260" t="s">
        <v>849</v>
      </c>
      <c r="L720" s="260" t="s">
        <v>849</v>
      </c>
      <c r="M720" s="260" t="s">
        <v>849</v>
      </c>
      <c r="N720" s="260" t="s">
        <v>849</v>
      </c>
      <c r="O720" s="260" t="s">
        <v>849</v>
      </c>
      <c r="P720" s="260" t="s">
        <v>849</v>
      </c>
      <c r="Q720" s="260" t="s">
        <v>849</v>
      </c>
      <c r="R720" s="260" t="s">
        <v>849</v>
      </c>
      <c r="S720" s="260" t="s">
        <v>849</v>
      </c>
      <c r="T720" s="260" t="s">
        <v>849</v>
      </c>
      <c r="U720" s="260" t="s">
        <v>849</v>
      </c>
      <c r="V720" s="260" t="s">
        <v>849</v>
      </c>
      <c r="W720" s="260" t="s">
        <v>849</v>
      </c>
      <c r="X720" s="260" t="s">
        <v>849</v>
      </c>
      <c r="Y720" s="260" t="s">
        <v>849</v>
      </c>
      <c r="Z720" s="260" t="s">
        <v>849</v>
      </c>
      <c r="AA720" s="260" t="s">
        <v>849</v>
      </c>
      <c r="AB720" s="260" t="s">
        <v>849</v>
      </c>
      <c r="AC720" s="260" t="s">
        <v>849</v>
      </c>
      <c r="AD720" s="260" t="s">
        <v>849</v>
      </c>
      <c r="AE720" s="260" t="s">
        <v>849</v>
      </c>
      <c r="AF720" s="260" t="s">
        <v>849</v>
      </c>
      <c r="AG720" s="260" t="s">
        <v>344</v>
      </c>
      <c r="AH720" s="260" t="s">
        <v>344</v>
      </c>
      <c r="AI720" s="260" t="s">
        <v>344</v>
      </c>
      <c r="AJ720" s="260" t="s">
        <v>344</v>
      </c>
      <c r="AK720" s="260" t="s">
        <v>344</v>
      </c>
      <c r="AL720" s="260" t="s">
        <v>344</v>
      </c>
      <c r="AM720" s="260" t="s">
        <v>344</v>
      </c>
      <c r="AN720" s="260" t="s">
        <v>344</v>
      </c>
      <c r="AO720" s="260" t="s">
        <v>344</v>
      </c>
      <c r="AP720" s="260" t="s">
        <v>344</v>
      </c>
      <c r="AQ720" s="260"/>
      <c r="AR720"/>
      <c r="AS720" t="s">
        <v>2181</v>
      </c>
    </row>
    <row r="721" spans="1:45" ht="33" x14ac:dyDescent="0.45">
      <c r="A721" s="248">
        <v>212938</v>
      </c>
      <c r="B721" s="249" t="s">
        <v>67</v>
      </c>
      <c r="C721" t="s">
        <v>207</v>
      </c>
      <c r="D721" t="s">
        <v>207</v>
      </c>
      <c r="E721" t="s">
        <v>207</v>
      </c>
      <c r="F721" t="s">
        <v>207</v>
      </c>
      <c r="G721" t="s">
        <v>205</v>
      </c>
      <c r="H721" t="s">
        <v>207</v>
      </c>
      <c r="I721" t="s">
        <v>207</v>
      </c>
      <c r="J721" t="s">
        <v>207</v>
      </c>
      <c r="K721" t="s">
        <v>207</v>
      </c>
      <c r="L721" t="s">
        <v>205</v>
      </c>
      <c r="M721" s="250" t="s">
        <v>207</v>
      </c>
      <c r="N721" t="s">
        <v>207</v>
      </c>
      <c r="O721" t="s">
        <v>207</v>
      </c>
      <c r="P721" t="s">
        <v>207</v>
      </c>
      <c r="Q721" t="s">
        <v>205</v>
      </c>
      <c r="R721" t="s">
        <v>207</v>
      </c>
      <c r="S721" t="s">
        <v>207</v>
      </c>
      <c r="T721" t="s">
        <v>207</v>
      </c>
      <c r="U721" t="s">
        <v>207</v>
      </c>
      <c r="V721" t="s">
        <v>207</v>
      </c>
      <c r="W721" t="s">
        <v>205</v>
      </c>
      <c r="X721" s="250" t="s">
        <v>207</v>
      </c>
      <c r="Y721" t="s">
        <v>205</v>
      </c>
      <c r="Z721" t="s">
        <v>206</v>
      </c>
      <c r="AA721" t="s">
        <v>205</v>
      </c>
      <c r="AB721" t="s">
        <v>205</v>
      </c>
      <c r="AC721" t="s">
        <v>207</v>
      </c>
      <c r="AD721" t="s">
        <v>207</v>
      </c>
      <c r="AE721" t="s">
        <v>205</v>
      </c>
      <c r="AF721" t="s">
        <v>207</v>
      </c>
      <c r="AG721" t="s">
        <v>206</v>
      </c>
      <c r="AH721" t="s">
        <v>206</v>
      </c>
      <c r="AI721" t="s">
        <v>206</v>
      </c>
      <c r="AJ721" t="s">
        <v>206</v>
      </c>
      <c r="AK721" t="s">
        <v>206</v>
      </c>
      <c r="AL721" t="s">
        <v>344</v>
      </c>
      <c r="AM721" t="s">
        <v>344</v>
      </c>
      <c r="AN721" t="s">
        <v>344</v>
      </c>
      <c r="AO721" t="s">
        <v>344</v>
      </c>
      <c r="AP721" t="s">
        <v>344</v>
      </c>
      <c r="AQ721"/>
      <c r="AR721">
        <v>0</v>
      </c>
      <c r="AS721">
        <v>6</v>
      </c>
    </row>
    <row r="722" spans="1:45" ht="18.75" hidden="1" x14ac:dyDescent="0.45">
      <c r="A722" s="248">
        <v>212941</v>
      </c>
      <c r="B722" s="249" t="s">
        <v>458</v>
      </c>
      <c r="C722" t="s">
        <v>205</v>
      </c>
      <c r="D722" t="s">
        <v>205</v>
      </c>
      <c r="E722" t="s">
        <v>205</v>
      </c>
      <c r="F722" t="s">
        <v>205</v>
      </c>
      <c r="G722" t="s">
        <v>205</v>
      </c>
      <c r="H722" t="s">
        <v>205</v>
      </c>
      <c r="I722" t="s">
        <v>207</v>
      </c>
      <c r="J722" t="s">
        <v>205</v>
      </c>
      <c r="K722" t="s">
        <v>207</v>
      </c>
      <c r="L722" t="s">
        <v>205</v>
      </c>
      <c r="M722" s="250" t="s">
        <v>205</v>
      </c>
      <c r="N722" t="s">
        <v>205</v>
      </c>
      <c r="O722" t="s">
        <v>207</v>
      </c>
      <c r="P722" t="s">
        <v>207</v>
      </c>
      <c r="Q722" t="s">
        <v>207</v>
      </c>
      <c r="R722" t="s">
        <v>207</v>
      </c>
      <c r="S722" t="s">
        <v>206</v>
      </c>
      <c r="T722" t="s">
        <v>206</v>
      </c>
      <c r="U722" t="s">
        <v>207</v>
      </c>
      <c r="V722" t="s">
        <v>207</v>
      </c>
      <c r="W722" t="s">
        <v>344</v>
      </c>
      <c r="X722" s="250" t="s">
        <v>344</v>
      </c>
      <c r="Y722" t="s">
        <v>344</v>
      </c>
      <c r="Z722" t="s">
        <v>344</v>
      </c>
      <c r="AA722" t="s">
        <v>344</v>
      </c>
      <c r="AB722" t="s">
        <v>344</v>
      </c>
      <c r="AC722" t="s">
        <v>344</v>
      </c>
      <c r="AD722" t="s">
        <v>344</v>
      </c>
      <c r="AE722" t="s">
        <v>344</v>
      </c>
      <c r="AF722" t="s">
        <v>344</v>
      </c>
      <c r="AG722" t="s">
        <v>344</v>
      </c>
      <c r="AH722" t="s">
        <v>344</v>
      </c>
      <c r="AI722" t="s">
        <v>344</v>
      </c>
      <c r="AJ722" t="s">
        <v>344</v>
      </c>
      <c r="AK722" t="s">
        <v>344</v>
      </c>
      <c r="AL722" t="s">
        <v>344</v>
      </c>
      <c r="AM722" t="s">
        <v>344</v>
      </c>
      <c r="AN722" t="s">
        <v>344</v>
      </c>
      <c r="AO722" t="s">
        <v>344</v>
      </c>
      <c r="AP722" t="s">
        <v>344</v>
      </c>
      <c r="AQ722"/>
      <c r="AR722">
        <v>0</v>
      </c>
      <c r="AS722">
        <v>4</v>
      </c>
    </row>
    <row r="723" spans="1:45" ht="18.75" hidden="1" x14ac:dyDescent="0.45">
      <c r="A723" s="248">
        <v>212946</v>
      </c>
      <c r="B723" s="249" t="s">
        <v>456</v>
      </c>
      <c r="C723" t="s">
        <v>849</v>
      </c>
      <c r="D723" t="s">
        <v>849</v>
      </c>
      <c r="E723" t="s">
        <v>849</v>
      </c>
      <c r="F723" t="s">
        <v>849</v>
      </c>
      <c r="G723" t="s">
        <v>849</v>
      </c>
      <c r="H723" t="s">
        <v>849</v>
      </c>
      <c r="I723" t="s">
        <v>849</v>
      </c>
      <c r="J723" t="s">
        <v>849</v>
      </c>
      <c r="K723" t="s">
        <v>849</v>
      </c>
      <c r="L723" t="s">
        <v>849</v>
      </c>
      <c r="M723" s="250" t="s">
        <v>849</v>
      </c>
      <c r="N723" t="s">
        <v>849</v>
      </c>
      <c r="O723" t="s">
        <v>849</v>
      </c>
      <c r="P723" t="s">
        <v>849</v>
      </c>
      <c r="Q723" t="s">
        <v>849</v>
      </c>
      <c r="R723" t="s">
        <v>849</v>
      </c>
      <c r="S723" t="s">
        <v>849</v>
      </c>
      <c r="T723" t="s">
        <v>849</v>
      </c>
      <c r="U723" t="s">
        <v>849</v>
      </c>
      <c r="V723" t="s">
        <v>849</v>
      </c>
      <c r="W723" t="s">
        <v>849</v>
      </c>
      <c r="X723" s="250" t="s">
        <v>849</v>
      </c>
      <c r="Y723" t="s">
        <v>849</v>
      </c>
      <c r="Z723" t="s">
        <v>849</v>
      </c>
      <c r="AA723" t="s">
        <v>849</v>
      </c>
      <c r="AB723" t="s">
        <v>849</v>
      </c>
      <c r="AC723" t="s">
        <v>849</v>
      </c>
      <c r="AD723" t="s">
        <v>849</v>
      </c>
      <c r="AE723" t="s">
        <v>849</v>
      </c>
      <c r="AF723" t="s">
        <v>849</v>
      </c>
      <c r="AG723" t="s">
        <v>344</v>
      </c>
      <c r="AH723" t="s">
        <v>344</v>
      </c>
      <c r="AI723" t="s">
        <v>344</v>
      </c>
      <c r="AJ723" t="s">
        <v>344</v>
      </c>
      <c r="AK723" t="s">
        <v>344</v>
      </c>
      <c r="AL723" t="s">
        <v>344</v>
      </c>
      <c r="AM723" t="s">
        <v>344</v>
      </c>
      <c r="AN723" t="s">
        <v>344</v>
      </c>
      <c r="AO723" t="s">
        <v>344</v>
      </c>
      <c r="AP723" t="s">
        <v>344</v>
      </c>
      <c r="AQ723"/>
      <c r="AR723" t="s">
        <v>1830</v>
      </c>
      <c r="AS723" t="s">
        <v>2181</v>
      </c>
    </row>
    <row r="724" spans="1:45" ht="18.75" x14ac:dyDescent="0.45">
      <c r="A724" s="252">
        <v>212948</v>
      </c>
      <c r="B724" s="249" t="s">
        <v>61</v>
      </c>
      <c r="C724" t="s">
        <v>205</v>
      </c>
      <c r="D724" t="s">
        <v>207</v>
      </c>
      <c r="E724" t="s">
        <v>207</v>
      </c>
      <c r="F724" t="s">
        <v>205</v>
      </c>
      <c r="G724" t="s">
        <v>207</v>
      </c>
      <c r="H724" t="s">
        <v>207</v>
      </c>
      <c r="I724" t="s">
        <v>207</v>
      </c>
      <c r="J724" t="s">
        <v>205</v>
      </c>
      <c r="K724" t="s">
        <v>207</v>
      </c>
      <c r="L724" t="s">
        <v>205</v>
      </c>
      <c r="M724" s="250" t="s">
        <v>205</v>
      </c>
      <c r="N724" t="s">
        <v>207</v>
      </c>
      <c r="O724" t="s">
        <v>207</v>
      </c>
      <c r="P724" t="s">
        <v>207</v>
      </c>
      <c r="Q724" t="s">
        <v>205</v>
      </c>
      <c r="R724" t="s">
        <v>205</v>
      </c>
      <c r="S724" t="s">
        <v>205</v>
      </c>
      <c r="T724" t="s">
        <v>207</v>
      </c>
      <c r="U724" t="s">
        <v>207</v>
      </c>
      <c r="V724" t="s">
        <v>207</v>
      </c>
      <c r="W724" t="s">
        <v>205</v>
      </c>
      <c r="X724" s="250" t="s">
        <v>207</v>
      </c>
      <c r="Y724" t="s">
        <v>205</v>
      </c>
      <c r="Z724" t="s">
        <v>205</v>
      </c>
      <c r="AA724" t="s">
        <v>205</v>
      </c>
      <c r="AB724" t="s">
        <v>207</v>
      </c>
      <c r="AC724" t="s">
        <v>207</v>
      </c>
      <c r="AD724" t="s">
        <v>206</v>
      </c>
      <c r="AE724" t="s">
        <v>207</v>
      </c>
      <c r="AF724" t="s">
        <v>207</v>
      </c>
      <c r="AG724" t="s">
        <v>205</v>
      </c>
      <c r="AH724" t="s">
        <v>205</v>
      </c>
      <c r="AI724" t="s">
        <v>205</v>
      </c>
      <c r="AJ724" t="s">
        <v>206</v>
      </c>
      <c r="AK724" t="s">
        <v>206</v>
      </c>
      <c r="AL724" t="s">
        <v>207</v>
      </c>
      <c r="AM724" t="s">
        <v>207</v>
      </c>
      <c r="AN724" t="s">
        <v>206</v>
      </c>
      <c r="AO724" t="s">
        <v>207</v>
      </c>
      <c r="AP724" t="s">
        <v>205</v>
      </c>
      <c r="AQ724"/>
      <c r="AR724">
        <v>0</v>
      </c>
      <c r="AS724">
        <v>3</v>
      </c>
    </row>
    <row r="725" spans="1:45" ht="15" x14ac:dyDescent="0.25">
      <c r="A725" s="258">
        <v>212952</v>
      </c>
      <c r="B725" s="259" t="s">
        <v>61</v>
      </c>
      <c r="C725" s="260" t="s">
        <v>205</v>
      </c>
      <c r="D725" s="260" t="s">
        <v>205</v>
      </c>
      <c r="E725" s="260" t="s">
        <v>205</v>
      </c>
      <c r="F725" s="260" t="s">
        <v>205</v>
      </c>
      <c r="G725" s="260" t="s">
        <v>205</v>
      </c>
      <c r="H725" s="260" t="s">
        <v>207</v>
      </c>
      <c r="I725" s="260" t="s">
        <v>205</v>
      </c>
      <c r="J725" s="260" t="s">
        <v>205</v>
      </c>
      <c r="K725" s="260" t="s">
        <v>207</v>
      </c>
      <c r="L725" s="260" t="s">
        <v>205</v>
      </c>
      <c r="M725" s="260" t="s">
        <v>207</v>
      </c>
      <c r="N725" s="260" t="s">
        <v>207</v>
      </c>
      <c r="O725" s="260" t="s">
        <v>207</v>
      </c>
      <c r="P725" s="260" t="s">
        <v>207</v>
      </c>
      <c r="Q725" s="260" t="s">
        <v>205</v>
      </c>
      <c r="R725" s="260" t="s">
        <v>205</v>
      </c>
      <c r="S725" s="260" t="s">
        <v>205</v>
      </c>
      <c r="T725" s="260" t="s">
        <v>207</v>
      </c>
      <c r="U725" s="260" t="s">
        <v>207</v>
      </c>
      <c r="V725" s="260" t="s">
        <v>207</v>
      </c>
      <c r="W725" s="260" t="s">
        <v>205</v>
      </c>
      <c r="X725" s="260" t="s">
        <v>205</v>
      </c>
      <c r="Y725" s="260" t="s">
        <v>205</v>
      </c>
      <c r="Z725" s="260" t="s">
        <v>205</v>
      </c>
      <c r="AA725" s="260" t="s">
        <v>205</v>
      </c>
      <c r="AB725" s="260" t="s">
        <v>205</v>
      </c>
      <c r="AC725" s="260" t="s">
        <v>207</v>
      </c>
      <c r="AD725" s="260" t="s">
        <v>205</v>
      </c>
      <c r="AE725" s="260" t="s">
        <v>207</v>
      </c>
      <c r="AF725" s="260" t="s">
        <v>205</v>
      </c>
      <c r="AG725" s="260" t="s">
        <v>207</v>
      </c>
      <c r="AH725" s="260" t="s">
        <v>207</v>
      </c>
      <c r="AI725" s="260" t="s">
        <v>207</v>
      </c>
      <c r="AJ725" s="260" t="s">
        <v>207</v>
      </c>
      <c r="AK725" s="260" t="s">
        <v>207</v>
      </c>
      <c r="AL725" s="260" t="s">
        <v>206</v>
      </c>
      <c r="AM725" s="260" t="s">
        <v>206</v>
      </c>
      <c r="AN725" s="260" t="s">
        <v>206</v>
      </c>
      <c r="AO725" s="260" t="s">
        <v>206</v>
      </c>
      <c r="AP725" s="260" t="s">
        <v>206</v>
      </c>
      <c r="AQ725" s="260"/>
      <c r="AR725"/>
      <c r="AS725">
        <v>4</v>
      </c>
    </row>
    <row r="726" spans="1:45" ht="18.75" hidden="1" x14ac:dyDescent="0.45">
      <c r="A726" s="248">
        <v>212953</v>
      </c>
      <c r="B726" s="249" t="s">
        <v>456</v>
      </c>
      <c r="C726" t="s">
        <v>207</v>
      </c>
      <c r="D726" t="s">
        <v>207</v>
      </c>
      <c r="E726" t="s">
        <v>207</v>
      </c>
      <c r="F726" t="s">
        <v>205</v>
      </c>
      <c r="G726" t="s">
        <v>207</v>
      </c>
      <c r="H726" t="s">
        <v>207</v>
      </c>
      <c r="I726" t="s">
        <v>207</v>
      </c>
      <c r="J726" t="s">
        <v>205</v>
      </c>
      <c r="K726" t="s">
        <v>205</v>
      </c>
      <c r="L726" t="s">
        <v>207</v>
      </c>
      <c r="M726" s="250" t="s">
        <v>207</v>
      </c>
      <c r="N726" t="s">
        <v>207</v>
      </c>
      <c r="O726" t="s">
        <v>205</v>
      </c>
      <c r="P726" t="s">
        <v>207</v>
      </c>
      <c r="Q726" t="s">
        <v>207</v>
      </c>
      <c r="R726" t="s">
        <v>207</v>
      </c>
      <c r="S726" t="s">
        <v>207</v>
      </c>
      <c r="T726" t="s">
        <v>205</v>
      </c>
      <c r="U726" t="s">
        <v>207</v>
      </c>
      <c r="V726" t="s">
        <v>205</v>
      </c>
      <c r="W726" t="s">
        <v>207</v>
      </c>
      <c r="X726" s="250" t="s">
        <v>207</v>
      </c>
      <c r="Y726" t="s">
        <v>205</v>
      </c>
      <c r="Z726" t="s">
        <v>207</v>
      </c>
      <c r="AA726" t="s">
        <v>205</v>
      </c>
      <c r="AB726" t="s">
        <v>207</v>
      </c>
      <c r="AC726" t="s">
        <v>207</v>
      </c>
      <c r="AD726" t="s">
        <v>206</v>
      </c>
      <c r="AE726" t="s">
        <v>207</v>
      </c>
      <c r="AF726" t="s">
        <v>207</v>
      </c>
      <c r="AG726" t="s">
        <v>344</v>
      </c>
      <c r="AH726" t="s">
        <v>344</v>
      </c>
      <c r="AI726" t="s">
        <v>344</v>
      </c>
      <c r="AJ726" t="s">
        <v>344</v>
      </c>
      <c r="AK726" t="s">
        <v>344</v>
      </c>
      <c r="AL726" t="s">
        <v>344</v>
      </c>
      <c r="AM726" t="s">
        <v>344</v>
      </c>
      <c r="AN726" t="s">
        <v>344</v>
      </c>
      <c r="AO726" t="s">
        <v>344</v>
      </c>
      <c r="AP726" t="s">
        <v>344</v>
      </c>
      <c r="AQ726"/>
      <c r="AR726">
        <v>0</v>
      </c>
      <c r="AS726">
        <v>1</v>
      </c>
    </row>
    <row r="727" spans="1:45" ht="18.75" x14ac:dyDescent="0.45">
      <c r="A727" s="248">
        <v>212961</v>
      </c>
      <c r="B727" s="249" t="s">
        <v>61</v>
      </c>
      <c r="C727" t="s">
        <v>205</v>
      </c>
      <c r="D727" t="s">
        <v>207</v>
      </c>
      <c r="E727" t="s">
        <v>205</v>
      </c>
      <c r="F727" t="s">
        <v>205</v>
      </c>
      <c r="G727" t="s">
        <v>205</v>
      </c>
      <c r="H727" t="s">
        <v>207</v>
      </c>
      <c r="I727" t="s">
        <v>207</v>
      </c>
      <c r="J727" t="s">
        <v>205</v>
      </c>
      <c r="K727" t="s">
        <v>207</v>
      </c>
      <c r="L727" t="s">
        <v>205</v>
      </c>
      <c r="M727" s="250" t="s">
        <v>207</v>
      </c>
      <c r="N727" t="s">
        <v>207</v>
      </c>
      <c r="O727" t="s">
        <v>207</v>
      </c>
      <c r="P727" t="s">
        <v>207</v>
      </c>
      <c r="Q727" t="s">
        <v>207</v>
      </c>
      <c r="R727" t="s">
        <v>205</v>
      </c>
      <c r="S727" t="s">
        <v>207</v>
      </c>
      <c r="T727" t="s">
        <v>207</v>
      </c>
      <c r="U727" t="s">
        <v>207</v>
      </c>
      <c r="V727" t="s">
        <v>207</v>
      </c>
      <c r="W727" t="s">
        <v>207</v>
      </c>
      <c r="X727" s="250" t="s">
        <v>207</v>
      </c>
      <c r="Y727" t="s">
        <v>205</v>
      </c>
      <c r="Z727" t="s">
        <v>207</v>
      </c>
      <c r="AA727" t="s">
        <v>205</v>
      </c>
      <c r="AB727" t="s">
        <v>205</v>
      </c>
      <c r="AC727" t="s">
        <v>207</v>
      </c>
      <c r="AD727" t="s">
        <v>207</v>
      </c>
      <c r="AE727" t="s">
        <v>205</v>
      </c>
      <c r="AF727" t="s">
        <v>205</v>
      </c>
      <c r="AG727" t="s">
        <v>207</v>
      </c>
      <c r="AH727" t="s">
        <v>205</v>
      </c>
      <c r="AI727" t="s">
        <v>207</v>
      </c>
      <c r="AJ727" t="s">
        <v>207</v>
      </c>
      <c r="AK727" t="s">
        <v>205</v>
      </c>
      <c r="AL727" t="s">
        <v>207</v>
      </c>
      <c r="AM727" t="s">
        <v>206</v>
      </c>
      <c r="AN727" t="s">
        <v>207</v>
      </c>
      <c r="AO727" t="s">
        <v>207</v>
      </c>
      <c r="AP727" t="s">
        <v>207</v>
      </c>
      <c r="AQ727"/>
      <c r="AR727">
        <v>0</v>
      </c>
      <c r="AS727">
        <v>2</v>
      </c>
    </row>
    <row r="728" spans="1:45" ht="18.75" hidden="1" x14ac:dyDescent="0.45">
      <c r="A728" s="252">
        <v>212962</v>
      </c>
      <c r="B728" s="249" t="s">
        <v>456</v>
      </c>
      <c r="C728" t="s">
        <v>205</v>
      </c>
      <c r="D728" t="s">
        <v>207</v>
      </c>
      <c r="E728" t="s">
        <v>205</v>
      </c>
      <c r="F728" t="s">
        <v>205</v>
      </c>
      <c r="G728" t="s">
        <v>205</v>
      </c>
      <c r="H728" t="s">
        <v>207</v>
      </c>
      <c r="I728" t="s">
        <v>207</v>
      </c>
      <c r="J728" t="s">
        <v>205</v>
      </c>
      <c r="K728" t="s">
        <v>207</v>
      </c>
      <c r="L728" t="s">
        <v>207</v>
      </c>
      <c r="M728" s="250" t="s">
        <v>205</v>
      </c>
      <c r="N728" t="s">
        <v>205</v>
      </c>
      <c r="O728" t="s">
        <v>205</v>
      </c>
      <c r="P728" t="s">
        <v>205</v>
      </c>
      <c r="Q728" t="s">
        <v>205</v>
      </c>
      <c r="R728" t="s">
        <v>205</v>
      </c>
      <c r="S728" t="s">
        <v>205</v>
      </c>
      <c r="T728" t="s">
        <v>205</v>
      </c>
      <c r="U728" t="s">
        <v>205</v>
      </c>
      <c r="V728" t="s">
        <v>207</v>
      </c>
      <c r="W728" t="s">
        <v>205</v>
      </c>
      <c r="X728" s="250" t="s">
        <v>207</v>
      </c>
      <c r="Y728" t="s">
        <v>205</v>
      </c>
      <c r="Z728" t="s">
        <v>207</v>
      </c>
      <c r="AA728" t="s">
        <v>205</v>
      </c>
      <c r="AB728" t="s">
        <v>206</v>
      </c>
      <c r="AC728" t="s">
        <v>206</v>
      </c>
      <c r="AD728" t="s">
        <v>206</v>
      </c>
      <c r="AE728" t="s">
        <v>206</v>
      </c>
      <c r="AF728" t="s">
        <v>206</v>
      </c>
      <c r="AG728" t="s">
        <v>344</v>
      </c>
      <c r="AH728" t="s">
        <v>344</v>
      </c>
      <c r="AI728" t="s">
        <v>344</v>
      </c>
      <c r="AJ728" t="s">
        <v>344</v>
      </c>
      <c r="AK728" t="s">
        <v>344</v>
      </c>
      <c r="AL728" t="s">
        <v>344</v>
      </c>
      <c r="AM728" t="s">
        <v>344</v>
      </c>
      <c r="AN728" t="s">
        <v>344</v>
      </c>
      <c r="AO728" t="s">
        <v>344</v>
      </c>
      <c r="AP728" t="s">
        <v>344</v>
      </c>
      <c r="AQ728"/>
      <c r="AR728">
        <v>0</v>
      </c>
      <c r="AS728">
        <v>2</v>
      </c>
    </row>
    <row r="729" spans="1:45" ht="18.75" x14ac:dyDescent="0.45">
      <c r="A729" s="248">
        <v>212972</v>
      </c>
      <c r="B729" s="249" t="s">
        <v>61</v>
      </c>
      <c r="C729" t="s">
        <v>205</v>
      </c>
      <c r="D729" t="s">
        <v>207</v>
      </c>
      <c r="E729" t="s">
        <v>207</v>
      </c>
      <c r="F729" t="s">
        <v>205</v>
      </c>
      <c r="G729" t="s">
        <v>205</v>
      </c>
      <c r="H729" t="s">
        <v>205</v>
      </c>
      <c r="I729" t="s">
        <v>207</v>
      </c>
      <c r="J729" t="s">
        <v>205</v>
      </c>
      <c r="K729" t="s">
        <v>207</v>
      </c>
      <c r="L729" t="s">
        <v>205</v>
      </c>
      <c r="M729" s="250" t="s">
        <v>207</v>
      </c>
      <c r="N729" t="s">
        <v>207</v>
      </c>
      <c r="O729" t="s">
        <v>205</v>
      </c>
      <c r="P729" t="s">
        <v>205</v>
      </c>
      <c r="Q729" t="s">
        <v>205</v>
      </c>
      <c r="R729" t="s">
        <v>207</v>
      </c>
      <c r="S729" t="s">
        <v>205</v>
      </c>
      <c r="T729" t="s">
        <v>205</v>
      </c>
      <c r="U729" t="s">
        <v>207</v>
      </c>
      <c r="V729" t="s">
        <v>205</v>
      </c>
      <c r="W729" t="s">
        <v>207</v>
      </c>
      <c r="X729" s="250" t="s">
        <v>207</v>
      </c>
      <c r="Y729" t="s">
        <v>205</v>
      </c>
      <c r="Z729" t="s">
        <v>205</v>
      </c>
      <c r="AA729" t="s">
        <v>207</v>
      </c>
      <c r="AB729" t="s">
        <v>205</v>
      </c>
      <c r="AC729" t="s">
        <v>207</v>
      </c>
      <c r="AD729" t="s">
        <v>207</v>
      </c>
      <c r="AE729" t="s">
        <v>207</v>
      </c>
      <c r="AF729" t="s">
        <v>207</v>
      </c>
      <c r="AG729" t="s">
        <v>207</v>
      </c>
      <c r="AH729" t="s">
        <v>207</v>
      </c>
      <c r="AI729" t="s">
        <v>205</v>
      </c>
      <c r="AJ729" t="s">
        <v>207</v>
      </c>
      <c r="AK729" t="s">
        <v>205</v>
      </c>
      <c r="AL729" t="s">
        <v>205</v>
      </c>
      <c r="AM729" t="s">
        <v>207</v>
      </c>
      <c r="AN729" t="s">
        <v>205</v>
      </c>
      <c r="AO729" t="s">
        <v>207</v>
      </c>
      <c r="AP729" t="s">
        <v>205</v>
      </c>
      <c r="AQ729"/>
      <c r="AR729">
        <v>0</v>
      </c>
      <c r="AS729">
        <v>3</v>
      </c>
    </row>
    <row r="730" spans="1:45" ht="15" hidden="1" x14ac:dyDescent="0.25">
      <c r="A730" s="258">
        <v>212976</v>
      </c>
      <c r="B730" s="259" t="s">
        <v>456</v>
      </c>
      <c r="C730" s="260" t="s">
        <v>205</v>
      </c>
      <c r="D730" s="260" t="s">
        <v>205</v>
      </c>
      <c r="E730" s="260" t="s">
        <v>205</v>
      </c>
      <c r="F730" s="260" t="s">
        <v>205</v>
      </c>
      <c r="G730" s="260" t="s">
        <v>207</v>
      </c>
      <c r="H730" s="260" t="s">
        <v>205</v>
      </c>
      <c r="I730" s="260" t="s">
        <v>207</v>
      </c>
      <c r="J730" s="260" t="s">
        <v>205</v>
      </c>
      <c r="K730" s="260" t="s">
        <v>205</v>
      </c>
      <c r="L730" s="260" t="s">
        <v>207</v>
      </c>
      <c r="M730" s="260" t="s">
        <v>205</v>
      </c>
      <c r="N730" s="260" t="s">
        <v>207</v>
      </c>
      <c r="O730" s="260" t="s">
        <v>205</v>
      </c>
      <c r="P730" s="260" t="s">
        <v>205</v>
      </c>
      <c r="Q730" s="260" t="s">
        <v>205</v>
      </c>
      <c r="R730" s="260" t="s">
        <v>207</v>
      </c>
      <c r="S730" s="260" t="s">
        <v>207</v>
      </c>
      <c r="T730" s="260" t="s">
        <v>205</v>
      </c>
      <c r="U730" s="260" t="s">
        <v>205</v>
      </c>
      <c r="V730" s="260" t="s">
        <v>207</v>
      </c>
      <c r="W730" s="260" t="s">
        <v>207</v>
      </c>
      <c r="X730" s="260" t="s">
        <v>207</v>
      </c>
      <c r="Y730" s="260" t="s">
        <v>207</v>
      </c>
      <c r="Z730" s="260" t="s">
        <v>207</v>
      </c>
      <c r="AA730" s="260" t="s">
        <v>206</v>
      </c>
      <c r="AB730" s="260" t="s">
        <v>206</v>
      </c>
      <c r="AC730" s="260" t="s">
        <v>206</v>
      </c>
      <c r="AD730" s="260" t="s">
        <v>206</v>
      </c>
      <c r="AE730" s="260" t="s">
        <v>206</v>
      </c>
      <c r="AF730" s="260" t="s">
        <v>206</v>
      </c>
      <c r="AG730" s="260" t="s">
        <v>344</v>
      </c>
      <c r="AH730" s="260" t="s">
        <v>344</v>
      </c>
      <c r="AI730" s="260" t="s">
        <v>344</v>
      </c>
      <c r="AJ730" s="260" t="s">
        <v>344</v>
      </c>
      <c r="AK730" s="260" t="s">
        <v>344</v>
      </c>
      <c r="AL730" s="260" t="s">
        <v>344</v>
      </c>
      <c r="AM730" s="260" t="s">
        <v>344</v>
      </c>
      <c r="AN730" s="260" t="s">
        <v>344</v>
      </c>
      <c r="AO730" s="260" t="s">
        <v>344</v>
      </c>
      <c r="AP730" s="260" t="s">
        <v>344</v>
      </c>
      <c r="AQ730" s="260"/>
      <c r="AR730"/>
      <c r="AS730">
        <v>3</v>
      </c>
    </row>
    <row r="731" spans="1:45" ht="15" hidden="1" x14ac:dyDescent="0.25">
      <c r="A731" s="258">
        <v>212977</v>
      </c>
      <c r="B731" s="259" t="s">
        <v>456</v>
      </c>
      <c r="C731" s="260" t="s">
        <v>207</v>
      </c>
      <c r="D731" s="260" t="s">
        <v>207</v>
      </c>
      <c r="E731" s="260" t="s">
        <v>205</v>
      </c>
      <c r="F731" s="260" t="s">
        <v>205</v>
      </c>
      <c r="G731" s="260" t="s">
        <v>207</v>
      </c>
      <c r="H731" s="260" t="s">
        <v>207</v>
      </c>
      <c r="I731" s="260" t="s">
        <v>207</v>
      </c>
      <c r="J731" s="260" t="s">
        <v>207</v>
      </c>
      <c r="K731" s="260" t="s">
        <v>207</v>
      </c>
      <c r="L731" s="260" t="s">
        <v>207</v>
      </c>
      <c r="M731" s="260" t="s">
        <v>207</v>
      </c>
      <c r="N731" s="260" t="s">
        <v>207</v>
      </c>
      <c r="O731" s="260" t="s">
        <v>207</v>
      </c>
      <c r="P731" s="260" t="s">
        <v>205</v>
      </c>
      <c r="Q731" s="260" t="s">
        <v>206</v>
      </c>
      <c r="R731" s="260" t="s">
        <v>207</v>
      </c>
      <c r="S731" s="260" t="s">
        <v>205</v>
      </c>
      <c r="T731" s="260" t="s">
        <v>207</v>
      </c>
      <c r="U731" s="260" t="s">
        <v>207</v>
      </c>
      <c r="V731" s="260" t="s">
        <v>207</v>
      </c>
      <c r="W731" s="260" t="s">
        <v>205</v>
      </c>
      <c r="X731" s="260" t="s">
        <v>205</v>
      </c>
      <c r="Y731" s="260" t="s">
        <v>206</v>
      </c>
      <c r="Z731" s="260" t="s">
        <v>207</v>
      </c>
      <c r="AA731" s="260" t="s">
        <v>207</v>
      </c>
      <c r="AB731" s="260" t="s">
        <v>206</v>
      </c>
      <c r="AC731" s="260" t="s">
        <v>206</v>
      </c>
      <c r="AD731" s="260" t="s">
        <v>206</v>
      </c>
      <c r="AE731" s="260" t="s">
        <v>206</v>
      </c>
      <c r="AF731" s="260" t="s">
        <v>206</v>
      </c>
      <c r="AG731" s="260" t="s">
        <v>344</v>
      </c>
      <c r="AH731" s="260" t="s">
        <v>344</v>
      </c>
      <c r="AI731" s="260" t="s">
        <v>344</v>
      </c>
      <c r="AJ731" s="260" t="s">
        <v>344</v>
      </c>
      <c r="AK731" s="260" t="s">
        <v>344</v>
      </c>
      <c r="AL731" s="260" t="s">
        <v>344</v>
      </c>
      <c r="AM731" s="260" t="s">
        <v>344</v>
      </c>
      <c r="AN731" s="260" t="s">
        <v>344</v>
      </c>
      <c r="AO731" s="260" t="s">
        <v>344</v>
      </c>
      <c r="AP731" s="260" t="s">
        <v>344</v>
      </c>
      <c r="AQ731" s="260"/>
      <c r="AR731"/>
      <c r="AS731">
        <v>1</v>
      </c>
    </row>
    <row r="732" spans="1:45" ht="18.75" x14ac:dyDescent="0.45">
      <c r="A732" s="248">
        <v>212978</v>
      </c>
      <c r="B732" s="249" t="s">
        <v>61</v>
      </c>
      <c r="C732" t="s">
        <v>205</v>
      </c>
      <c r="D732" t="s">
        <v>205</v>
      </c>
      <c r="E732" t="s">
        <v>205</v>
      </c>
      <c r="F732" t="s">
        <v>205</v>
      </c>
      <c r="G732" t="s">
        <v>205</v>
      </c>
      <c r="H732" t="s">
        <v>207</v>
      </c>
      <c r="I732" t="s">
        <v>207</v>
      </c>
      <c r="J732" t="s">
        <v>205</v>
      </c>
      <c r="K732" t="s">
        <v>207</v>
      </c>
      <c r="L732" t="s">
        <v>207</v>
      </c>
      <c r="M732" s="250" t="s">
        <v>205</v>
      </c>
      <c r="N732" t="s">
        <v>205</v>
      </c>
      <c r="O732" t="s">
        <v>207</v>
      </c>
      <c r="P732" t="s">
        <v>207</v>
      </c>
      <c r="Q732" t="s">
        <v>207</v>
      </c>
      <c r="R732" t="s">
        <v>207</v>
      </c>
      <c r="S732" t="s">
        <v>205</v>
      </c>
      <c r="T732" t="s">
        <v>207</v>
      </c>
      <c r="U732" t="s">
        <v>207</v>
      </c>
      <c r="V732" t="s">
        <v>207</v>
      </c>
      <c r="W732" t="s">
        <v>207</v>
      </c>
      <c r="X732" s="250" t="s">
        <v>207</v>
      </c>
      <c r="Y732" t="s">
        <v>205</v>
      </c>
      <c r="Z732" t="s">
        <v>207</v>
      </c>
      <c r="AA732" t="s">
        <v>205</v>
      </c>
      <c r="AB732" t="s">
        <v>207</v>
      </c>
      <c r="AC732" t="s">
        <v>207</v>
      </c>
      <c r="AD732" t="s">
        <v>207</v>
      </c>
      <c r="AE732" t="s">
        <v>205</v>
      </c>
      <c r="AF732" t="s">
        <v>207</v>
      </c>
      <c r="AG732" t="s">
        <v>207</v>
      </c>
      <c r="AH732" t="s">
        <v>207</v>
      </c>
      <c r="AI732" t="s">
        <v>205</v>
      </c>
      <c r="AJ732" t="s">
        <v>205</v>
      </c>
      <c r="AK732" t="s">
        <v>207</v>
      </c>
      <c r="AL732" t="s">
        <v>205</v>
      </c>
      <c r="AM732" t="s">
        <v>205</v>
      </c>
      <c r="AN732" t="s">
        <v>206</v>
      </c>
      <c r="AO732" t="s">
        <v>205</v>
      </c>
      <c r="AP732" t="s">
        <v>205</v>
      </c>
      <c r="AQ732"/>
      <c r="AR732">
        <v>0</v>
      </c>
      <c r="AS732">
        <v>2</v>
      </c>
    </row>
    <row r="733" spans="1:45" ht="18.75" hidden="1" x14ac:dyDescent="0.45">
      <c r="A733" s="248">
        <v>212980</v>
      </c>
      <c r="B733" s="249" t="s">
        <v>458</v>
      </c>
      <c r="C733" t="s">
        <v>849</v>
      </c>
      <c r="D733" t="s">
        <v>849</v>
      </c>
      <c r="E733" t="s">
        <v>849</v>
      </c>
      <c r="F733" t="s">
        <v>849</v>
      </c>
      <c r="G733" t="s">
        <v>849</v>
      </c>
      <c r="H733" t="s">
        <v>849</v>
      </c>
      <c r="I733" t="s">
        <v>849</v>
      </c>
      <c r="J733" t="s">
        <v>849</v>
      </c>
      <c r="K733" t="s">
        <v>849</v>
      </c>
      <c r="L733" t="s">
        <v>849</v>
      </c>
      <c r="M733" s="250" t="s">
        <v>849</v>
      </c>
      <c r="N733" t="s">
        <v>849</v>
      </c>
      <c r="O733" t="s">
        <v>849</v>
      </c>
      <c r="P733" t="s">
        <v>849</v>
      </c>
      <c r="Q733" t="s">
        <v>849</v>
      </c>
      <c r="R733" t="s">
        <v>849</v>
      </c>
      <c r="S733" t="s">
        <v>849</v>
      </c>
      <c r="T733" t="s">
        <v>849</v>
      </c>
      <c r="U733" t="s">
        <v>849</v>
      </c>
      <c r="V733" t="s">
        <v>849</v>
      </c>
      <c r="W733" t="s">
        <v>849</v>
      </c>
      <c r="X733" s="250" t="s">
        <v>849</v>
      </c>
      <c r="Y733" t="s">
        <v>849</v>
      </c>
      <c r="Z733" t="s">
        <v>849</v>
      </c>
      <c r="AA733" t="s">
        <v>849</v>
      </c>
      <c r="AB733" t="s">
        <v>849</v>
      </c>
      <c r="AC733" t="s">
        <v>849</v>
      </c>
      <c r="AD733" t="s">
        <v>849</v>
      </c>
      <c r="AE733" t="s">
        <v>849</v>
      </c>
      <c r="AF733" t="s">
        <v>849</v>
      </c>
      <c r="AG733" t="s">
        <v>344</v>
      </c>
      <c r="AH733" t="s">
        <v>344</v>
      </c>
      <c r="AI733" t="s">
        <v>344</v>
      </c>
      <c r="AJ733" t="s">
        <v>344</v>
      </c>
      <c r="AK733" t="s">
        <v>344</v>
      </c>
      <c r="AL733" t="s">
        <v>344</v>
      </c>
      <c r="AM733" t="s">
        <v>344</v>
      </c>
      <c r="AN733" t="s">
        <v>344</v>
      </c>
      <c r="AO733" t="s">
        <v>344</v>
      </c>
      <c r="AP733" t="s">
        <v>344</v>
      </c>
      <c r="AQ733"/>
      <c r="AR733" t="s">
        <v>2164</v>
      </c>
      <c r="AS733" t="s">
        <v>2164</v>
      </c>
    </row>
    <row r="734" spans="1:45" ht="18.75" x14ac:dyDescent="0.45">
      <c r="A734" s="248">
        <v>212981</v>
      </c>
      <c r="B734" s="249" t="s">
        <v>61</v>
      </c>
      <c r="C734" t="s">
        <v>207</v>
      </c>
      <c r="D734" t="s">
        <v>207</v>
      </c>
      <c r="E734" t="s">
        <v>207</v>
      </c>
      <c r="F734" t="s">
        <v>205</v>
      </c>
      <c r="G734" t="s">
        <v>207</v>
      </c>
      <c r="H734" t="s">
        <v>205</v>
      </c>
      <c r="I734" t="s">
        <v>205</v>
      </c>
      <c r="J734" t="s">
        <v>207</v>
      </c>
      <c r="K734" t="s">
        <v>207</v>
      </c>
      <c r="L734" t="s">
        <v>205</v>
      </c>
      <c r="M734" s="250" t="s">
        <v>207</v>
      </c>
      <c r="N734" t="s">
        <v>205</v>
      </c>
      <c r="O734" t="s">
        <v>207</v>
      </c>
      <c r="P734" t="s">
        <v>207</v>
      </c>
      <c r="Q734" t="s">
        <v>207</v>
      </c>
      <c r="R734" t="s">
        <v>207</v>
      </c>
      <c r="S734" t="s">
        <v>207</v>
      </c>
      <c r="T734" t="s">
        <v>207</v>
      </c>
      <c r="U734" t="s">
        <v>207</v>
      </c>
      <c r="V734" t="s">
        <v>207</v>
      </c>
      <c r="W734" t="s">
        <v>205</v>
      </c>
      <c r="X734" s="250" t="s">
        <v>207</v>
      </c>
      <c r="Y734" t="s">
        <v>205</v>
      </c>
      <c r="Z734" t="s">
        <v>207</v>
      </c>
      <c r="AA734" t="s">
        <v>205</v>
      </c>
      <c r="AB734" t="s">
        <v>207</v>
      </c>
      <c r="AC734" t="s">
        <v>205</v>
      </c>
      <c r="AD734" t="s">
        <v>207</v>
      </c>
      <c r="AE734" t="s">
        <v>206</v>
      </c>
      <c r="AF734" t="s">
        <v>207</v>
      </c>
      <c r="AG734" t="s">
        <v>205</v>
      </c>
      <c r="AH734" t="s">
        <v>205</v>
      </c>
      <c r="AI734" t="s">
        <v>205</v>
      </c>
      <c r="AJ734" t="s">
        <v>207</v>
      </c>
      <c r="AK734" t="s">
        <v>205</v>
      </c>
      <c r="AL734" t="s">
        <v>207</v>
      </c>
      <c r="AM734" t="s">
        <v>205</v>
      </c>
      <c r="AN734" t="s">
        <v>207</v>
      </c>
      <c r="AO734" t="s">
        <v>205</v>
      </c>
      <c r="AP734" t="s">
        <v>205</v>
      </c>
      <c r="AQ734"/>
      <c r="AR734">
        <v>0</v>
      </c>
      <c r="AS734">
        <v>2</v>
      </c>
    </row>
    <row r="735" spans="1:45" ht="33" x14ac:dyDescent="0.45">
      <c r="A735" s="248">
        <v>212983</v>
      </c>
      <c r="B735" s="249" t="s">
        <v>67</v>
      </c>
      <c r="C735" t="s">
        <v>205</v>
      </c>
      <c r="D735" t="s">
        <v>205</v>
      </c>
      <c r="E735" t="s">
        <v>207</v>
      </c>
      <c r="F735" t="s">
        <v>205</v>
      </c>
      <c r="G735" t="s">
        <v>205</v>
      </c>
      <c r="H735" t="s">
        <v>205</v>
      </c>
      <c r="I735" t="s">
        <v>207</v>
      </c>
      <c r="J735" t="s">
        <v>205</v>
      </c>
      <c r="K735" t="s">
        <v>207</v>
      </c>
      <c r="L735" t="s">
        <v>207</v>
      </c>
      <c r="M735" s="250" t="s">
        <v>205</v>
      </c>
      <c r="N735" t="s">
        <v>207</v>
      </c>
      <c r="O735" t="s">
        <v>207</v>
      </c>
      <c r="P735" t="s">
        <v>205</v>
      </c>
      <c r="Q735" t="s">
        <v>205</v>
      </c>
      <c r="R735" t="s">
        <v>206</v>
      </c>
      <c r="S735" t="s">
        <v>207</v>
      </c>
      <c r="T735" t="s">
        <v>207</v>
      </c>
      <c r="U735" t="s">
        <v>207</v>
      </c>
      <c r="V735" t="s">
        <v>205</v>
      </c>
      <c r="W735" t="s">
        <v>205</v>
      </c>
      <c r="X735" s="250" t="s">
        <v>205</v>
      </c>
      <c r="Y735" t="s">
        <v>207</v>
      </c>
      <c r="Z735" t="s">
        <v>205</v>
      </c>
      <c r="AA735" t="s">
        <v>205</v>
      </c>
      <c r="AB735" t="s">
        <v>207</v>
      </c>
      <c r="AC735" t="s">
        <v>207</v>
      </c>
      <c r="AD735" t="s">
        <v>207</v>
      </c>
      <c r="AE735" t="s">
        <v>205</v>
      </c>
      <c r="AF735" t="s">
        <v>205</v>
      </c>
      <c r="AG735" t="s">
        <v>206</v>
      </c>
      <c r="AH735" t="s">
        <v>206</v>
      </c>
      <c r="AI735" t="s">
        <v>206</v>
      </c>
      <c r="AJ735" t="s">
        <v>206</v>
      </c>
      <c r="AK735" t="s">
        <v>206</v>
      </c>
      <c r="AL735" t="s">
        <v>344</v>
      </c>
      <c r="AM735" t="s">
        <v>344</v>
      </c>
      <c r="AN735" t="s">
        <v>344</v>
      </c>
      <c r="AO735" t="s">
        <v>344</v>
      </c>
      <c r="AP735" t="s">
        <v>344</v>
      </c>
      <c r="AQ735"/>
      <c r="AR735">
        <v>0</v>
      </c>
      <c r="AS735">
        <v>6</v>
      </c>
    </row>
    <row r="736" spans="1:45" ht="18.75" hidden="1" x14ac:dyDescent="0.45">
      <c r="A736" s="248">
        <v>212986</v>
      </c>
      <c r="B736" s="249" t="s">
        <v>609</v>
      </c>
      <c r="C736" t="s">
        <v>849</v>
      </c>
      <c r="D736" t="s">
        <v>849</v>
      </c>
      <c r="E736" t="s">
        <v>849</v>
      </c>
      <c r="F736" t="s">
        <v>849</v>
      </c>
      <c r="G736" t="s">
        <v>849</v>
      </c>
      <c r="H736" t="s">
        <v>849</v>
      </c>
      <c r="I736" t="s">
        <v>849</v>
      </c>
      <c r="J736" t="s">
        <v>849</v>
      </c>
      <c r="K736" t="s">
        <v>849</v>
      </c>
      <c r="L736" t="s">
        <v>849</v>
      </c>
      <c r="M736" s="250" t="s">
        <v>849</v>
      </c>
      <c r="N736" t="s">
        <v>849</v>
      </c>
      <c r="O736" t="s">
        <v>849</v>
      </c>
      <c r="P736" t="s">
        <v>849</v>
      </c>
      <c r="Q736" t="s">
        <v>849</v>
      </c>
      <c r="R736" t="s">
        <v>849</v>
      </c>
      <c r="S736" t="s">
        <v>849</v>
      </c>
      <c r="T736" t="s">
        <v>849</v>
      </c>
      <c r="U736" t="s">
        <v>849</v>
      </c>
      <c r="V736" t="s">
        <v>849</v>
      </c>
      <c r="W736" t="s">
        <v>344</v>
      </c>
      <c r="X736" s="250" t="s">
        <v>344</v>
      </c>
      <c r="Y736" t="s">
        <v>344</v>
      </c>
      <c r="Z736" t="s">
        <v>344</v>
      </c>
      <c r="AA736" t="s">
        <v>344</v>
      </c>
      <c r="AB736" t="s">
        <v>344</v>
      </c>
      <c r="AC736" t="s">
        <v>344</v>
      </c>
      <c r="AD736" t="s">
        <v>344</v>
      </c>
      <c r="AE736" t="s">
        <v>344</v>
      </c>
      <c r="AF736" t="s">
        <v>344</v>
      </c>
      <c r="AG736" t="s">
        <v>344</v>
      </c>
      <c r="AH736" t="s">
        <v>344</v>
      </c>
      <c r="AI736" t="s">
        <v>344</v>
      </c>
      <c r="AJ736" t="s">
        <v>344</v>
      </c>
      <c r="AK736" t="s">
        <v>344</v>
      </c>
      <c r="AL736" t="s">
        <v>344</v>
      </c>
      <c r="AM736" t="s">
        <v>344</v>
      </c>
      <c r="AN736" t="s">
        <v>344</v>
      </c>
      <c r="AO736" t="s">
        <v>344</v>
      </c>
      <c r="AP736" t="s">
        <v>344</v>
      </c>
      <c r="AQ736"/>
      <c r="AR736" t="s">
        <v>2166</v>
      </c>
      <c r="AS736" t="s">
        <v>2166</v>
      </c>
    </row>
    <row r="737" spans="1:45" ht="18.75" x14ac:dyDescent="0.45">
      <c r="A737" s="248">
        <v>212988</v>
      </c>
      <c r="B737" s="249" t="s">
        <v>61</v>
      </c>
      <c r="C737" t="s">
        <v>207</v>
      </c>
      <c r="D737" t="s">
        <v>207</v>
      </c>
      <c r="E737" t="s">
        <v>207</v>
      </c>
      <c r="F737" t="s">
        <v>205</v>
      </c>
      <c r="G737" t="s">
        <v>205</v>
      </c>
      <c r="H737" t="s">
        <v>205</v>
      </c>
      <c r="I737" t="s">
        <v>207</v>
      </c>
      <c r="J737" t="s">
        <v>207</v>
      </c>
      <c r="K737" t="s">
        <v>207</v>
      </c>
      <c r="L737" t="s">
        <v>205</v>
      </c>
      <c r="M737" s="250" t="s">
        <v>205</v>
      </c>
      <c r="N737" t="s">
        <v>207</v>
      </c>
      <c r="O737" t="s">
        <v>207</v>
      </c>
      <c r="P737" t="s">
        <v>205</v>
      </c>
      <c r="Q737" t="s">
        <v>205</v>
      </c>
      <c r="R737" t="s">
        <v>207</v>
      </c>
      <c r="S737" t="s">
        <v>205</v>
      </c>
      <c r="T737" t="s">
        <v>207</v>
      </c>
      <c r="U737" t="s">
        <v>207</v>
      </c>
      <c r="V737" t="s">
        <v>207</v>
      </c>
      <c r="W737" t="s">
        <v>207</v>
      </c>
      <c r="X737" s="250" t="s">
        <v>207</v>
      </c>
      <c r="Y737" t="s">
        <v>205</v>
      </c>
      <c r="Z737" t="s">
        <v>207</v>
      </c>
      <c r="AA737" t="s">
        <v>205</v>
      </c>
      <c r="AB737" t="s">
        <v>207</v>
      </c>
      <c r="AC737" t="s">
        <v>207</v>
      </c>
      <c r="AD737" t="s">
        <v>205</v>
      </c>
      <c r="AE737" t="s">
        <v>205</v>
      </c>
      <c r="AF737" t="s">
        <v>207</v>
      </c>
      <c r="AG737" t="s">
        <v>205</v>
      </c>
      <c r="AH737" t="s">
        <v>207</v>
      </c>
      <c r="AI737" t="s">
        <v>206</v>
      </c>
      <c r="AJ737" t="s">
        <v>207</v>
      </c>
      <c r="AK737" t="s">
        <v>207</v>
      </c>
      <c r="AL737" t="s">
        <v>207</v>
      </c>
      <c r="AM737" t="s">
        <v>205</v>
      </c>
      <c r="AN737" t="s">
        <v>207</v>
      </c>
      <c r="AO737" t="s">
        <v>207</v>
      </c>
      <c r="AP737" t="s">
        <v>205</v>
      </c>
      <c r="AQ737"/>
      <c r="AR737">
        <v>0</v>
      </c>
      <c r="AS737">
        <v>2</v>
      </c>
    </row>
    <row r="738" spans="1:45" ht="18.75" x14ac:dyDescent="0.45">
      <c r="A738" s="248">
        <v>212989</v>
      </c>
      <c r="B738" s="249" t="s">
        <v>61</v>
      </c>
      <c r="C738" t="s">
        <v>205</v>
      </c>
      <c r="D738" t="s">
        <v>207</v>
      </c>
      <c r="E738" t="s">
        <v>207</v>
      </c>
      <c r="F738" t="s">
        <v>207</v>
      </c>
      <c r="G738" t="s">
        <v>205</v>
      </c>
      <c r="H738" t="s">
        <v>207</v>
      </c>
      <c r="I738" t="s">
        <v>207</v>
      </c>
      <c r="J738" t="s">
        <v>205</v>
      </c>
      <c r="K738" t="s">
        <v>205</v>
      </c>
      <c r="L738" t="s">
        <v>205</v>
      </c>
      <c r="M738" s="250" t="s">
        <v>207</v>
      </c>
      <c r="N738" t="s">
        <v>207</v>
      </c>
      <c r="O738" t="s">
        <v>207</v>
      </c>
      <c r="P738" t="s">
        <v>205</v>
      </c>
      <c r="Q738" t="s">
        <v>205</v>
      </c>
      <c r="R738" t="s">
        <v>207</v>
      </c>
      <c r="S738" t="s">
        <v>207</v>
      </c>
      <c r="T738" t="s">
        <v>207</v>
      </c>
      <c r="U738" t="s">
        <v>207</v>
      </c>
      <c r="V738" t="s">
        <v>207</v>
      </c>
      <c r="W738" t="s">
        <v>207</v>
      </c>
      <c r="X738" s="250" t="s">
        <v>205</v>
      </c>
      <c r="Y738" t="s">
        <v>205</v>
      </c>
      <c r="Z738" t="s">
        <v>207</v>
      </c>
      <c r="AA738" t="s">
        <v>205</v>
      </c>
      <c r="AB738" t="s">
        <v>205</v>
      </c>
      <c r="AC738" t="s">
        <v>207</v>
      </c>
      <c r="AD738" t="s">
        <v>205</v>
      </c>
      <c r="AE738" t="s">
        <v>205</v>
      </c>
      <c r="AF738" t="s">
        <v>207</v>
      </c>
      <c r="AG738" t="s">
        <v>207</v>
      </c>
      <c r="AH738" t="s">
        <v>207</v>
      </c>
      <c r="AI738" t="s">
        <v>207</v>
      </c>
      <c r="AJ738" t="s">
        <v>207</v>
      </c>
      <c r="AK738" t="s">
        <v>207</v>
      </c>
      <c r="AL738" t="s">
        <v>206</v>
      </c>
      <c r="AM738" t="s">
        <v>206</v>
      </c>
      <c r="AN738" t="s">
        <v>206</v>
      </c>
      <c r="AO738" t="s">
        <v>206</v>
      </c>
      <c r="AP738" t="s">
        <v>206</v>
      </c>
      <c r="AQ738"/>
      <c r="AR738">
        <v>0</v>
      </c>
      <c r="AS738">
        <v>5</v>
      </c>
    </row>
    <row r="739" spans="1:45" ht="18.75" x14ac:dyDescent="0.45">
      <c r="A739" s="248">
        <v>212991</v>
      </c>
      <c r="B739" s="249" t="s">
        <v>61</v>
      </c>
      <c r="C739" t="s">
        <v>207</v>
      </c>
      <c r="D739" t="s">
        <v>207</v>
      </c>
      <c r="E739" t="s">
        <v>207</v>
      </c>
      <c r="F739" t="s">
        <v>205</v>
      </c>
      <c r="G739" t="s">
        <v>207</v>
      </c>
      <c r="H739" t="s">
        <v>207</v>
      </c>
      <c r="I739" t="s">
        <v>207</v>
      </c>
      <c r="J739" t="s">
        <v>207</v>
      </c>
      <c r="K739" t="s">
        <v>207</v>
      </c>
      <c r="L739" t="s">
        <v>207</v>
      </c>
      <c r="M739" s="250" t="s">
        <v>207</v>
      </c>
      <c r="N739" t="s">
        <v>207</v>
      </c>
      <c r="O739" t="s">
        <v>207</v>
      </c>
      <c r="P739" t="s">
        <v>207</v>
      </c>
      <c r="Q739" t="s">
        <v>207</v>
      </c>
      <c r="R739" t="s">
        <v>205</v>
      </c>
      <c r="S739" t="s">
        <v>207</v>
      </c>
      <c r="T739" t="s">
        <v>205</v>
      </c>
      <c r="U739" t="s">
        <v>207</v>
      </c>
      <c r="V739" t="s">
        <v>205</v>
      </c>
      <c r="W739" t="s">
        <v>205</v>
      </c>
      <c r="X739" s="250" t="s">
        <v>207</v>
      </c>
      <c r="Y739" t="s">
        <v>205</v>
      </c>
      <c r="Z739" t="s">
        <v>207</v>
      </c>
      <c r="AA739" t="s">
        <v>205</v>
      </c>
      <c r="AB739" t="s">
        <v>207</v>
      </c>
      <c r="AC739" t="s">
        <v>207</v>
      </c>
      <c r="AD739" t="s">
        <v>205</v>
      </c>
      <c r="AE739" t="s">
        <v>207</v>
      </c>
      <c r="AF739" t="s">
        <v>207</v>
      </c>
      <c r="AG739" t="s">
        <v>207</v>
      </c>
      <c r="AH739" t="s">
        <v>205</v>
      </c>
      <c r="AI739" t="s">
        <v>207</v>
      </c>
      <c r="AJ739" t="s">
        <v>205</v>
      </c>
      <c r="AK739" t="s">
        <v>207</v>
      </c>
      <c r="AL739" t="s">
        <v>205</v>
      </c>
      <c r="AM739" t="s">
        <v>206</v>
      </c>
      <c r="AN739" t="s">
        <v>206</v>
      </c>
      <c r="AO739" t="s">
        <v>207</v>
      </c>
      <c r="AP739" t="s">
        <v>207</v>
      </c>
      <c r="AQ739"/>
      <c r="AR739">
        <v>0</v>
      </c>
      <c r="AS739">
        <v>2</v>
      </c>
    </row>
    <row r="740" spans="1:45" ht="18.75" hidden="1" x14ac:dyDescent="0.45">
      <c r="A740" s="248">
        <v>212993</v>
      </c>
      <c r="B740" s="249" t="s">
        <v>456</v>
      </c>
      <c r="C740" t="s">
        <v>849</v>
      </c>
      <c r="D740" t="s">
        <v>849</v>
      </c>
      <c r="E740" t="s">
        <v>849</v>
      </c>
      <c r="F740" t="s">
        <v>849</v>
      </c>
      <c r="G740" t="s">
        <v>849</v>
      </c>
      <c r="H740" t="s">
        <v>849</v>
      </c>
      <c r="I740" t="s">
        <v>849</v>
      </c>
      <c r="J740" t="s">
        <v>849</v>
      </c>
      <c r="K740" t="s">
        <v>849</v>
      </c>
      <c r="L740" t="s">
        <v>849</v>
      </c>
      <c r="M740" s="250" t="s">
        <v>849</v>
      </c>
      <c r="N740" t="s">
        <v>849</v>
      </c>
      <c r="O740" t="s">
        <v>849</v>
      </c>
      <c r="P740" t="s">
        <v>849</v>
      </c>
      <c r="Q740" t="s">
        <v>849</v>
      </c>
      <c r="R740" t="s">
        <v>849</v>
      </c>
      <c r="S740" t="s">
        <v>849</v>
      </c>
      <c r="T740" t="s">
        <v>849</v>
      </c>
      <c r="U740" t="s">
        <v>849</v>
      </c>
      <c r="V740" t="s">
        <v>849</v>
      </c>
      <c r="W740" t="s">
        <v>849</v>
      </c>
      <c r="X740" s="250" t="s">
        <v>849</v>
      </c>
      <c r="Y740" t="s">
        <v>849</v>
      </c>
      <c r="Z740" t="s">
        <v>849</v>
      </c>
      <c r="AA740" t="s">
        <v>849</v>
      </c>
      <c r="AB740" t="s">
        <v>849</v>
      </c>
      <c r="AC740" t="s">
        <v>849</v>
      </c>
      <c r="AD740" t="s">
        <v>849</v>
      </c>
      <c r="AE740" t="s">
        <v>849</v>
      </c>
      <c r="AF740" t="s">
        <v>849</v>
      </c>
      <c r="AG740" t="s">
        <v>344</v>
      </c>
      <c r="AH740" t="s">
        <v>344</v>
      </c>
      <c r="AI740" t="s">
        <v>344</v>
      </c>
      <c r="AJ740" t="s">
        <v>344</v>
      </c>
      <c r="AK740" t="s">
        <v>344</v>
      </c>
      <c r="AL740" t="s">
        <v>344</v>
      </c>
      <c r="AM740" t="s">
        <v>344</v>
      </c>
      <c r="AN740" t="s">
        <v>344</v>
      </c>
      <c r="AO740" t="s">
        <v>344</v>
      </c>
      <c r="AP740" t="s">
        <v>344</v>
      </c>
      <c r="AQ740"/>
      <c r="AR740" t="s">
        <v>1830</v>
      </c>
      <c r="AS740" t="s">
        <v>2181</v>
      </c>
    </row>
    <row r="741" spans="1:45" ht="33" x14ac:dyDescent="0.45">
      <c r="A741" s="252">
        <v>212997</v>
      </c>
      <c r="B741" s="249" t="s">
        <v>67</v>
      </c>
      <c r="C741" t="s">
        <v>205</v>
      </c>
      <c r="D741" t="s">
        <v>207</v>
      </c>
      <c r="E741" t="s">
        <v>207</v>
      </c>
      <c r="F741" t="s">
        <v>207</v>
      </c>
      <c r="G741" t="s">
        <v>205</v>
      </c>
      <c r="H741" t="s">
        <v>207</v>
      </c>
      <c r="I741" t="s">
        <v>207</v>
      </c>
      <c r="J741" t="s">
        <v>207</v>
      </c>
      <c r="K741" t="s">
        <v>207</v>
      </c>
      <c r="L741" t="s">
        <v>207</v>
      </c>
      <c r="M741" s="250" t="s">
        <v>207</v>
      </c>
      <c r="N741" t="s">
        <v>207</v>
      </c>
      <c r="O741" t="s">
        <v>207</v>
      </c>
      <c r="P741" t="s">
        <v>207</v>
      </c>
      <c r="Q741" t="s">
        <v>207</v>
      </c>
      <c r="R741" t="s">
        <v>207</v>
      </c>
      <c r="S741" t="s">
        <v>207</v>
      </c>
      <c r="T741" t="s">
        <v>207</v>
      </c>
      <c r="U741" t="s">
        <v>207</v>
      </c>
      <c r="V741" t="s">
        <v>207</v>
      </c>
      <c r="W741" t="s">
        <v>205</v>
      </c>
      <c r="X741" s="250" t="s">
        <v>205</v>
      </c>
      <c r="Y741" t="s">
        <v>205</v>
      </c>
      <c r="Z741" t="s">
        <v>207</v>
      </c>
      <c r="AA741" t="s">
        <v>207</v>
      </c>
      <c r="AB741" t="s">
        <v>207</v>
      </c>
      <c r="AC741" t="s">
        <v>205</v>
      </c>
      <c r="AD741" t="s">
        <v>205</v>
      </c>
      <c r="AE741" t="s">
        <v>205</v>
      </c>
      <c r="AF741" t="s">
        <v>205</v>
      </c>
      <c r="AG741" t="s">
        <v>206</v>
      </c>
      <c r="AH741" t="s">
        <v>206</v>
      </c>
      <c r="AI741" t="s">
        <v>206</v>
      </c>
      <c r="AJ741" t="s">
        <v>206</v>
      </c>
      <c r="AK741" t="s">
        <v>206</v>
      </c>
      <c r="AL741" t="s">
        <v>344</v>
      </c>
      <c r="AM741" t="s">
        <v>344</v>
      </c>
      <c r="AN741" t="s">
        <v>344</v>
      </c>
      <c r="AO741" t="s">
        <v>344</v>
      </c>
      <c r="AP741" t="s">
        <v>344</v>
      </c>
      <c r="AQ741"/>
      <c r="AR741">
        <v>0</v>
      </c>
      <c r="AS741">
        <v>6</v>
      </c>
    </row>
    <row r="742" spans="1:45" ht="33" x14ac:dyDescent="0.45">
      <c r="A742" s="248">
        <v>212998</v>
      </c>
      <c r="B742" s="249" t="s">
        <v>67</v>
      </c>
      <c r="C742" t="s">
        <v>205</v>
      </c>
      <c r="D742" t="s">
        <v>205</v>
      </c>
      <c r="E742" t="s">
        <v>205</v>
      </c>
      <c r="F742" t="s">
        <v>205</v>
      </c>
      <c r="G742" t="s">
        <v>205</v>
      </c>
      <c r="H742" t="s">
        <v>207</v>
      </c>
      <c r="I742" t="s">
        <v>207</v>
      </c>
      <c r="J742" t="s">
        <v>207</v>
      </c>
      <c r="K742" t="s">
        <v>205</v>
      </c>
      <c r="L742" t="s">
        <v>205</v>
      </c>
      <c r="M742" s="250" t="s">
        <v>207</v>
      </c>
      <c r="N742" t="s">
        <v>205</v>
      </c>
      <c r="O742" t="s">
        <v>207</v>
      </c>
      <c r="P742" t="s">
        <v>207</v>
      </c>
      <c r="Q742" t="s">
        <v>205</v>
      </c>
      <c r="R742" t="s">
        <v>205</v>
      </c>
      <c r="S742" t="s">
        <v>207</v>
      </c>
      <c r="T742" t="s">
        <v>205</v>
      </c>
      <c r="U742" t="s">
        <v>205</v>
      </c>
      <c r="V742" t="s">
        <v>205</v>
      </c>
      <c r="W742" t="s">
        <v>205</v>
      </c>
      <c r="X742" s="250" t="s">
        <v>205</v>
      </c>
      <c r="Y742" t="s">
        <v>207</v>
      </c>
      <c r="Z742" t="s">
        <v>207</v>
      </c>
      <c r="AA742" t="s">
        <v>205</v>
      </c>
      <c r="AB742" t="s">
        <v>207</v>
      </c>
      <c r="AC742" t="s">
        <v>207</v>
      </c>
      <c r="AD742" t="s">
        <v>207</v>
      </c>
      <c r="AE742" t="s">
        <v>207</v>
      </c>
      <c r="AF742" t="s">
        <v>206</v>
      </c>
      <c r="AG742" t="s">
        <v>206</v>
      </c>
      <c r="AH742" t="s">
        <v>206</v>
      </c>
      <c r="AI742" t="s">
        <v>206</v>
      </c>
      <c r="AJ742" t="s">
        <v>206</v>
      </c>
      <c r="AK742" t="s">
        <v>206</v>
      </c>
      <c r="AL742" t="s">
        <v>344</v>
      </c>
      <c r="AM742" t="s">
        <v>344</v>
      </c>
      <c r="AN742" t="s">
        <v>344</v>
      </c>
      <c r="AO742" t="s">
        <v>344</v>
      </c>
      <c r="AP742" t="s">
        <v>344</v>
      </c>
      <c r="AQ742"/>
      <c r="AR742">
        <v>0</v>
      </c>
      <c r="AS742">
        <v>6</v>
      </c>
    </row>
    <row r="743" spans="1:45" ht="18.75" x14ac:dyDescent="0.45">
      <c r="A743" s="248">
        <v>213003</v>
      </c>
      <c r="B743" s="249" t="s">
        <v>61</v>
      </c>
      <c r="C743" t="s">
        <v>205</v>
      </c>
      <c r="D743" t="s">
        <v>205</v>
      </c>
      <c r="E743" t="s">
        <v>205</v>
      </c>
      <c r="F743" t="s">
        <v>205</v>
      </c>
      <c r="G743" t="s">
        <v>207</v>
      </c>
      <c r="H743" t="s">
        <v>205</v>
      </c>
      <c r="I743" t="s">
        <v>207</v>
      </c>
      <c r="J743" t="s">
        <v>207</v>
      </c>
      <c r="K743" t="s">
        <v>207</v>
      </c>
      <c r="L743" t="s">
        <v>207</v>
      </c>
      <c r="M743" s="250" t="s">
        <v>207</v>
      </c>
      <c r="N743" t="s">
        <v>207</v>
      </c>
      <c r="O743" t="s">
        <v>205</v>
      </c>
      <c r="P743" t="s">
        <v>205</v>
      </c>
      <c r="Q743" t="s">
        <v>205</v>
      </c>
      <c r="R743" t="s">
        <v>207</v>
      </c>
      <c r="S743" t="s">
        <v>207</v>
      </c>
      <c r="T743" t="s">
        <v>207</v>
      </c>
      <c r="U743" t="s">
        <v>205</v>
      </c>
      <c r="V743" t="s">
        <v>207</v>
      </c>
      <c r="W743" t="s">
        <v>205</v>
      </c>
      <c r="X743" s="250" t="s">
        <v>207</v>
      </c>
      <c r="Y743" t="s">
        <v>205</v>
      </c>
      <c r="Z743" t="s">
        <v>207</v>
      </c>
      <c r="AA743" t="s">
        <v>205</v>
      </c>
      <c r="AB743" t="s">
        <v>205</v>
      </c>
      <c r="AC743" t="s">
        <v>207</v>
      </c>
      <c r="AD743" t="s">
        <v>207</v>
      </c>
      <c r="AE743" t="s">
        <v>205</v>
      </c>
      <c r="AF743" t="s">
        <v>207</v>
      </c>
      <c r="AG743" t="s">
        <v>205</v>
      </c>
      <c r="AH743" t="s">
        <v>207</v>
      </c>
      <c r="AI743" t="s">
        <v>207</v>
      </c>
      <c r="AJ743" t="s">
        <v>205</v>
      </c>
      <c r="AK743" t="s">
        <v>205</v>
      </c>
      <c r="AL743" t="s">
        <v>207</v>
      </c>
      <c r="AM743" t="s">
        <v>205</v>
      </c>
      <c r="AN743" t="s">
        <v>205</v>
      </c>
      <c r="AO743" t="s">
        <v>205</v>
      </c>
      <c r="AP743" t="s">
        <v>207</v>
      </c>
      <c r="AQ743"/>
      <c r="AR743">
        <v>0</v>
      </c>
      <c r="AS743">
        <v>3</v>
      </c>
    </row>
    <row r="744" spans="1:45" ht="18.75" hidden="1" x14ac:dyDescent="0.45">
      <c r="A744" s="248">
        <v>213008</v>
      </c>
      <c r="B744" s="249" t="s">
        <v>456</v>
      </c>
      <c r="C744" t="s">
        <v>207</v>
      </c>
      <c r="D744" t="s">
        <v>207</v>
      </c>
      <c r="E744" t="s">
        <v>207</v>
      </c>
      <c r="F744" t="s">
        <v>205</v>
      </c>
      <c r="G744" t="s">
        <v>205</v>
      </c>
      <c r="H744" t="s">
        <v>205</v>
      </c>
      <c r="I744" t="s">
        <v>207</v>
      </c>
      <c r="J744" t="s">
        <v>205</v>
      </c>
      <c r="K744" t="s">
        <v>207</v>
      </c>
      <c r="L744" t="s">
        <v>205</v>
      </c>
      <c r="M744" s="250" t="s">
        <v>207</v>
      </c>
      <c r="N744" t="s">
        <v>207</v>
      </c>
      <c r="O744" t="s">
        <v>207</v>
      </c>
      <c r="P744" t="s">
        <v>207</v>
      </c>
      <c r="Q744" t="s">
        <v>207</v>
      </c>
      <c r="R744" t="s">
        <v>205</v>
      </c>
      <c r="S744" t="s">
        <v>207</v>
      </c>
      <c r="T744" t="s">
        <v>207</v>
      </c>
      <c r="U744" t="s">
        <v>207</v>
      </c>
      <c r="V744" t="s">
        <v>205</v>
      </c>
      <c r="W744" t="s">
        <v>207</v>
      </c>
      <c r="X744" s="250" t="s">
        <v>207</v>
      </c>
      <c r="Y744" t="s">
        <v>207</v>
      </c>
      <c r="Z744" t="s">
        <v>207</v>
      </c>
      <c r="AA744" t="s">
        <v>205</v>
      </c>
      <c r="AB744" t="s">
        <v>207</v>
      </c>
      <c r="AC744" t="s">
        <v>205</v>
      </c>
      <c r="AD744" t="s">
        <v>205</v>
      </c>
      <c r="AE744" t="s">
        <v>206</v>
      </c>
      <c r="AF744" t="s">
        <v>205</v>
      </c>
      <c r="AG744" t="s">
        <v>344</v>
      </c>
      <c r="AH744" t="s">
        <v>344</v>
      </c>
      <c r="AI744" t="s">
        <v>344</v>
      </c>
      <c r="AJ744" t="s">
        <v>344</v>
      </c>
      <c r="AK744" t="s">
        <v>344</v>
      </c>
      <c r="AL744" t="s">
        <v>344</v>
      </c>
      <c r="AM744" t="s">
        <v>344</v>
      </c>
      <c r="AN744" t="s">
        <v>344</v>
      </c>
      <c r="AO744" t="s">
        <v>344</v>
      </c>
      <c r="AP744" t="s">
        <v>344</v>
      </c>
      <c r="AQ744"/>
      <c r="AR744">
        <v>0</v>
      </c>
      <c r="AS744">
        <v>1</v>
      </c>
    </row>
    <row r="745" spans="1:45" ht="18.75" hidden="1" x14ac:dyDescent="0.45">
      <c r="A745" s="252">
        <v>213009</v>
      </c>
      <c r="B745" s="249" t="s">
        <v>456</v>
      </c>
      <c r="C745" t="s">
        <v>205</v>
      </c>
      <c r="D745" t="s">
        <v>207</v>
      </c>
      <c r="E745" t="s">
        <v>207</v>
      </c>
      <c r="F745" t="s">
        <v>205</v>
      </c>
      <c r="G745" t="s">
        <v>205</v>
      </c>
      <c r="H745" t="s">
        <v>205</v>
      </c>
      <c r="I745" t="s">
        <v>207</v>
      </c>
      <c r="J745" t="s">
        <v>205</v>
      </c>
      <c r="K745" t="s">
        <v>205</v>
      </c>
      <c r="L745" t="s">
        <v>205</v>
      </c>
      <c r="M745" s="250" t="s">
        <v>207</v>
      </c>
      <c r="N745" t="s">
        <v>207</v>
      </c>
      <c r="O745" t="s">
        <v>205</v>
      </c>
      <c r="P745" t="s">
        <v>205</v>
      </c>
      <c r="Q745" t="s">
        <v>207</v>
      </c>
      <c r="R745" t="s">
        <v>207</v>
      </c>
      <c r="S745" t="s">
        <v>205</v>
      </c>
      <c r="T745" t="s">
        <v>207</v>
      </c>
      <c r="U745" t="s">
        <v>207</v>
      </c>
      <c r="V745" t="s">
        <v>207</v>
      </c>
      <c r="W745" t="s">
        <v>205</v>
      </c>
      <c r="X745" s="250" t="s">
        <v>205</v>
      </c>
      <c r="Y745" t="s">
        <v>205</v>
      </c>
      <c r="Z745" t="s">
        <v>207</v>
      </c>
      <c r="AA745" t="s">
        <v>205</v>
      </c>
      <c r="AB745" t="s">
        <v>207</v>
      </c>
      <c r="AC745" t="s">
        <v>207</v>
      </c>
      <c r="AD745" t="s">
        <v>207</v>
      </c>
      <c r="AE745" t="s">
        <v>205</v>
      </c>
      <c r="AF745" t="s">
        <v>207</v>
      </c>
      <c r="AG745" t="s">
        <v>344</v>
      </c>
      <c r="AH745" t="s">
        <v>344</v>
      </c>
      <c r="AI745" t="s">
        <v>344</v>
      </c>
      <c r="AJ745" t="s">
        <v>344</v>
      </c>
      <c r="AK745" t="s">
        <v>344</v>
      </c>
      <c r="AL745" t="s">
        <v>344</v>
      </c>
      <c r="AM745" t="s">
        <v>344</v>
      </c>
      <c r="AN745" t="s">
        <v>344</v>
      </c>
      <c r="AO745" t="s">
        <v>344</v>
      </c>
      <c r="AP745" t="s">
        <v>344</v>
      </c>
      <c r="AQ745"/>
      <c r="AR745">
        <v>0</v>
      </c>
      <c r="AS745">
        <v>1</v>
      </c>
    </row>
    <row r="746" spans="1:45" ht="18.75" hidden="1" x14ac:dyDescent="0.45">
      <c r="A746" s="248">
        <v>213011</v>
      </c>
      <c r="B746" s="249" t="s">
        <v>609</v>
      </c>
      <c r="C746" t="s">
        <v>849</v>
      </c>
      <c r="D746" t="s">
        <v>849</v>
      </c>
      <c r="E746" t="s">
        <v>849</v>
      </c>
      <c r="F746" t="s">
        <v>849</v>
      </c>
      <c r="G746" t="s">
        <v>849</v>
      </c>
      <c r="H746" t="s">
        <v>849</v>
      </c>
      <c r="I746" t="s">
        <v>849</v>
      </c>
      <c r="J746" t="s">
        <v>849</v>
      </c>
      <c r="K746" t="s">
        <v>849</v>
      </c>
      <c r="L746" t="s">
        <v>849</v>
      </c>
      <c r="M746" s="250" t="s">
        <v>849</v>
      </c>
      <c r="N746" t="s">
        <v>849</v>
      </c>
      <c r="O746" t="s">
        <v>849</v>
      </c>
      <c r="P746" t="s">
        <v>849</v>
      </c>
      <c r="Q746" t="s">
        <v>849</v>
      </c>
      <c r="R746" t="s">
        <v>849</v>
      </c>
      <c r="S746" t="s">
        <v>849</v>
      </c>
      <c r="T746" t="s">
        <v>849</v>
      </c>
      <c r="U746" t="s">
        <v>849</v>
      </c>
      <c r="V746" t="s">
        <v>849</v>
      </c>
      <c r="W746" t="s">
        <v>344</v>
      </c>
      <c r="X746" s="250" t="s">
        <v>344</v>
      </c>
      <c r="Y746" t="s">
        <v>344</v>
      </c>
      <c r="Z746" t="s">
        <v>344</v>
      </c>
      <c r="AA746" t="s">
        <v>344</v>
      </c>
      <c r="AB746" t="s">
        <v>344</v>
      </c>
      <c r="AC746" t="s">
        <v>344</v>
      </c>
      <c r="AD746" t="s">
        <v>344</v>
      </c>
      <c r="AE746" t="s">
        <v>344</v>
      </c>
      <c r="AF746" t="s">
        <v>344</v>
      </c>
      <c r="AG746" t="s">
        <v>344</v>
      </c>
      <c r="AH746" t="s">
        <v>344</v>
      </c>
      <c r="AI746" t="s">
        <v>344</v>
      </c>
      <c r="AJ746" t="s">
        <v>344</v>
      </c>
      <c r="AK746" t="s">
        <v>344</v>
      </c>
      <c r="AL746" t="s">
        <v>344</v>
      </c>
      <c r="AM746" t="s">
        <v>344</v>
      </c>
      <c r="AN746" t="s">
        <v>344</v>
      </c>
      <c r="AO746" t="s">
        <v>344</v>
      </c>
      <c r="AP746" t="s">
        <v>344</v>
      </c>
      <c r="AQ746"/>
      <c r="AR746" t="s">
        <v>2166</v>
      </c>
      <c r="AS746" t="s">
        <v>2166</v>
      </c>
    </row>
    <row r="747" spans="1:45" ht="18.75" x14ac:dyDescent="0.45">
      <c r="A747" s="248">
        <v>213012</v>
      </c>
      <c r="B747" s="249" t="s">
        <v>61</v>
      </c>
      <c r="C747" t="s">
        <v>207</v>
      </c>
      <c r="D747" t="s">
        <v>207</v>
      </c>
      <c r="E747" t="s">
        <v>207</v>
      </c>
      <c r="F747" t="s">
        <v>205</v>
      </c>
      <c r="G747" t="s">
        <v>207</v>
      </c>
      <c r="H747" t="s">
        <v>205</v>
      </c>
      <c r="I747" t="s">
        <v>207</v>
      </c>
      <c r="J747" t="s">
        <v>207</v>
      </c>
      <c r="K747" t="s">
        <v>207</v>
      </c>
      <c r="L747" t="s">
        <v>207</v>
      </c>
      <c r="M747" s="250" t="s">
        <v>207</v>
      </c>
      <c r="N747" t="s">
        <v>207</v>
      </c>
      <c r="O747" t="s">
        <v>207</v>
      </c>
      <c r="P747" t="s">
        <v>205</v>
      </c>
      <c r="Q747" t="s">
        <v>207</v>
      </c>
      <c r="R747" t="s">
        <v>205</v>
      </c>
      <c r="S747" t="s">
        <v>207</v>
      </c>
      <c r="T747" t="s">
        <v>207</v>
      </c>
      <c r="U747" t="s">
        <v>207</v>
      </c>
      <c r="V747" t="s">
        <v>205</v>
      </c>
      <c r="W747" t="s">
        <v>207</v>
      </c>
      <c r="X747" s="250" t="s">
        <v>207</v>
      </c>
      <c r="Y747" t="s">
        <v>205</v>
      </c>
      <c r="Z747" t="s">
        <v>205</v>
      </c>
      <c r="AA747" t="s">
        <v>205</v>
      </c>
      <c r="AB747" t="s">
        <v>207</v>
      </c>
      <c r="AC747" t="s">
        <v>207</v>
      </c>
      <c r="AD747" t="s">
        <v>205</v>
      </c>
      <c r="AE747" t="s">
        <v>205</v>
      </c>
      <c r="AF747" t="s">
        <v>207</v>
      </c>
      <c r="AG747" t="s">
        <v>205</v>
      </c>
      <c r="AH747" t="s">
        <v>205</v>
      </c>
      <c r="AI747" t="s">
        <v>207</v>
      </c>
      <c r="AJ747" t="s">
        <v>205</v>
      </c>
      <c r="AK747" t="s">
        <v>207</v>
      </c>
      <c r="AL747" t="s">
        <v>207</v>
      </c>
      <c r="AM747" t="s">
        <v>207</v>
      </c>
      <c r="AN747" t="s">
        <v>205</v>
      </c>
      <c r="AO747" t="s">
        <v>205</v>
      </c>
      <c r="AP747" t="s">
        <v>205</v>
      </c>
      <c r="AQ747"/>
      <c r="AR747">
        <v>0</v>
      </c>
      <c r="AS747">
        <v>2</v>
      </c>
    </row>
    <row r="748" spans="1:45" ht="18.75" x14ac:dyDescent="0.45">
      <c r="A748" s="248">
        <v>213014</v>
      </c>
      <c r="B748" s="249" t="s">
        <v>61</v>
      </c>
      <c r="C748" t="s">
        <v>205</v>
      </c>
      <c r="D748" t="s">
        <v>207</v>
      </c>
      <c r="E748" t="s">
        <v>207</v>
      </c>
      <c r="F748" t="s">
        <v>205</v>
      </c>
      <c r="G748" t="s">
        <v>205</v>
      </c>
      <c r="H748" t="s">
        <v>207</v>
      </c>
      <c r="I748" t="s">
        <v>207</v>
      </c>
      <c r="J748" t="s">
        <v>207</v>
      </c>
      <c r="K748" t="s">
        <v>207</v>
      </c>
      <c r="L748" t="s">
        <v>207</v>
      </c>
      <c r="M748" s="250" t="s">
        <v>207</v>
      </c>
      <c r="N748" t="s">
        <v>207</v>
      </c>
      <c r="O748" t="s">
        <v>207</v>
      </c>
      <c r="P748" t="s">
        <v>205</v>
      </c>
      <c r="Q748" t="s">
        <v>207</v>
      </c>
      <c r="R748" t="s">
        <v>205</v>
      </c>
      <c r="S748" t="s">
        <v>207</v>
      </c>
      <c r="T748" t="s">
        <v>207</v>
      </c>
      <c r="U748" t="s">
        <v>207</v>
      </c>
      <c r="V748" t="s">
        <v>205</v>
      </c>
      <c r="W748" t="s">
        <v>207</v>
      </c>
      <c r="X748" s="250" t="s">
        <v>207</v>
      </c>
      <c r="Y748" t="s">
        <v>205</v>
      </c>
      <c r="Z748" t="s">
        <v>205</v>
      </c>
      <c r="AA748" t="s">
        <v>205</v>
      </c>
      <c r="AB748" t="s">
        <v>207</v>
      </c>
      <c r="AC748" t="s">
        <v>207</v>
      </c>
      <c r="AD748" t="s">
        <v>207</v>
      </c>
      <c r="AE748" t="s">
        <v>205</v>
      </c>
      <c r="AF748" t="s">
        <v>205</v>
      </c>
      <c r="AG748" t="s">
        <v>207</v>
      </c>
      <c r="AH748" t="s">
        <v>205</v>
      </c>
      <c r="AI748" t="s">
        <v>205</v>
      </c>
      <c r="AJ748" t="s">
        <v>207</v>
      </c>
      <c r="AK748" t="s">
        <v>205</v>
      </c>
      <c r="AL748" t="s">
        <v>207</v>
      </c>
      <c r="AM748" t="s">
        <v>207</v>
      </c>
      <c r="AN748" t="s">
        <v>206</v>
      </c>
      <c r="AO748" t="s">
        <v>207</v>
      </c>
      <c r="AP748" t="s">
        <v>207</v>
      </c>
      <c r="AQ748"/>
      <c r="AR748">
        <v>0</v>
      </c>
      <c r="AS748">
        <v>1</v>
      </c>
    </row>
    <row r="749" spans="1:45" ht="18.75" x14ac:dyDescent="0.45">
      <c r="A749" s="248">
        <v>213016</v>
      </c>
      <c r="B749" s="249" t="s">
        <v>61</v>
      </c>
      <c r="C749" t="s">
        <v>849</v>
      </c>
      <c r="D749" t="s">
        <v>849</v>
      </c>
      <c r="E749" t="s">
        <v>849</v>
      </c>
      <c r="F749" t="s">
        <v>849</v>
      </c>
      <c r="G749" t="s">
        <v>849</v>
      </c>
      <c r="H749" t="s">
        <v>849</v>
      </c>
      <c r="I749" t="s">
        <v>849</v>
      </c>
      <c r="J749" t="s">
        <v>849</v>
      </c>
      <c r="K749" t="s">
        <v>849</v>
      </c>
      <c r="L749" t="s">
        <v>849</v>
      </c>
      <c r="M749" s="250" t="s">
        <v>849</v>
      </c>
      <c r="N749" t="s">
        <v>849</v>
      </c>
      <c r="O749" t="s">
        <v>849</v>
      </c>
      <c r="P749" t="s">
        <v>849</v>
      </c>
      <c r="Q749" t="s">
        <v>849</v>
      </c>
      <c r="R749" t="s">
        <v>849</v>
      </c>
      <c r="S749" t="s">
        <v>849</v>
      </c>
      <c r="T749" t="s">
        <v>849</v>
      </c>
      <c r="U749" t="s">
        <v>849</v>
      </c>
      <c r="V749" t="s">
        <v>849</v>
      </c>
      <c r="W749" t="s">
        <v>849</v>
      </c>
      <c r="X749" s="250" t="s">
        <v>849</v>
      </c>
      <c r="Y749" t="s">
        <v>849</v>
      </c>
      <c r="Z749" t="s">
        <v>849</v>
      </c>
      <c r="AA749" t="s">
        <v>849</v>
      </c>
      <c r="AB749" t="s">
        <v>849</v>
      </c>
      <c r="AC749" t="s">
        <v>849</v>
      </c>
      <c r="AD749" t="s">
        <v>849</v>
      </c>
      <c r="AE749" t="s">
        <v>849</v>
      </c>
      <c r="AF749" t="s">
        <v>849</v>
      </c>
      <c r="AG749" t="s">
        <v>849</v>
      </c>
      <c r="AH749" t="s">
        <v>849</v>
      </c>
      <c r="AI749" t="s">
        <v>849</v>
      </c>
      <c r="AJ749" t="s">
        <v>849</v>
      </c>
      <c r="AK749" t="s">
        <v>849</v>
      </c>
      <c r="AL749" t="s">
        <v>849</v>
      </c>
      <c r="AM749" t="s">
        <v>849</v>
      </c>
      <c r="AN749" t="s">
        <v>849</v>
      </c>
      <c r="AO749" t="s">
        <v>849</v>
      </c>
      <c r="AP749" t="s">
        <v>849</v>
      </c>
      <c r="AQ749"/>
      <c r="AR749" t="s">
        <v>2165</v>
      </c>
      <c r="AS749" t="s">
        <v>2165</v>
      </c>
    </row>
    <row r="750" spans="1:45" ht="18.75" x14ac:dyDescent="0.45">
      <c r="A750" s="248">
        <v>213023</v>
      </c>
      <c r="B750" s="249" t="s">
        <v>61</v>
      </c>
      <c r="C750" t="s">
        <v>849</v>
      </c>
      <c r="D750" t="s">
        <v>849</v>
      </c>
      <c r="E750" t="s">
        <v>849</v>
      </c>
      <c r="F750" t="s">
        <v>849</v>
      </c>
      <c r="G750" t="s">
        <v>849</v>
      </c>
      <c r="H750" t="s">
        <v>849</v>
      </c>
      <c r="I750" t="s">
        <v>849</v>
      </c>
      <c r="J750" t="s">
        <v>849</v>
      </c>
      <c r="K750" t="s">
        <v>849</v>
      </c>
      <c r="L750" t="s">
        <v>849</v>
      </c>
      <c r="M750" s="250" t="s">
        <v>849</v>
      </c>
      <c r="N750" t="s">
        <v>849</v>
      </c>
      <c r="O750" t="s">
        <v>849</v>
      </c>
      <c r="P750" t="s">
        <v>849</v>
      </c>
      <c r="Q750" t="s">
        <v>849</v>
      </c>
      <c r="R750" t="s">
        <v>849</v>
      </c>
      <c r="S750" t="s">
        <v>849</v>
      </c>
      <c r="T750" t="s">
        <v>849</v>
      </c>
      <c r="U750" t="s">
        <v>849</v>
      </c>
      <c r="V750" t="s">
        <v>849</v>
      </c>
      <c r="W750" t="s">
        <v>849</v>
      </c>
      <c r="X750" s="250" t="s">
        <v>849</v>
      </c>
      <c r="Y750" t="s">
        <v>849</v>
      </c>
      <c r="Z750" t="s">
        <v>849</v>
      </c>
      <c r="AA750" t="s">
        <v>849</v>
      </c>
      <c r="AB750" t="s">
        <v>849</v>
      </c>
      <c r="AC750" t="s">
        <v>849</v>
      </c>
      <c r="AD750" t="s">
        <v>849</v>
      </c>
      <c r="AE750" t="s">
        <v>849</v>
      </c>
      <c r="AF750" t="s">
        <v>849</v>
      </c>
      <c r="AG750" t="s">
        <v>849</v>
      </c>
      <c r="AH750" t="s">
        <v>849</v>
      </c>
      <c r="AI750" t="s">
        <v>849</v>
      </c>
      <c r="AJ750" t="s">
        <v>849</v>
      </c>
      <c r="AK750" t="s">
        <v>849</v>
      </c>
      <c r="AL750" t="s">
        <v>849</v>
      </c>
      <c r="AM750" t="s">
        <v>849</v>
      </c>
      <c r="AN750" t="s">
        <v>849</v>
      </c>
      <c r="AO750" t="s">
        <v>849</v>
      </c>
      <c r="AP750" t="s">
        <v>849</v>
      </c>
      <c r="AQ750"/>
      <c r="AR750" t="s">
        <v>2165</v>
      </c>
      <c r="AS750" t="s">
        <v>2165</v>
      </c>
    </row>
    <row r="751" spans="1:45" ht="18.75" hidden="1" x14ac:dyDescent="0.45">
      <c r="A751" s="248">
        <v>213024</v>
      </c>
      <c r="B751" s="249" t="s">
        <v>456</v>
      </c>
      <c r="C751" t="s">
        <v>205</v>
      </c>
      <c r="D751" t="s">
        <v>207</v>
      </c>
      <c r="E751" t="s">
        <v>205</v>
      </c>
      <c r="F751" t="s">
        <v>207</v>
      </c>
      <c r="G751" t="s">
        <v>205</v>
      </c>
      <c r="H751" t="s">
        <v>207</v>
      </c>
      <c r="I751" t="s">
        <v>207</v>
      </c>
      <c r="J751" t="s">
        <v>205</v>
      </c>
      <c r="K751" t="s">
        <v>205</v>
      </c>
      <c r="L751" t="s">
        <v>207</v>
      </c>
      <c r="M751" s="250" t="s">
        <v>207</v>
      </c>
      <c r="N751" t="s">
        <v>205</v>
      </c>
      <c r="O751" t="s">
        <v>205</v>
      </c>
      <c r="P751" t="s">
        <v>205</v>
      </c>
      <c r="Q751" t="s">
        <v>207</v>
      </c>
      <c r="R751" t="s">
        <v>207</v>
      </c>
      <c r="S751" t="s">
        <v>207</v>
      </c>
      <c r="T751" t="s">
        <v>205</v>
      </c>
      <c r="U751" t="s">
        <v>207</v>
      </c>
      <c r="V751" t="s">
        <v>207</v>
      </c>
      <c r="W751" t="s">
        <v>205</v>
      </c>
      <c r="X751" s="250" t="s">
        <v>207</v>
      </c>
      <c r="Y751" t="s">
        <v>205</v>
      </c>
      <c r="Z751" t="s">
        <v>207</v>
      </c>
      <c r="AA751" t="s">
        <v>205</v>
      </c>
      <c r="AB751" t="s">
        <v>207</v>
      </c>
      <c r="AC751" t="s">
        <v>206</v>
      </c>
      <c r="AD751" t="s">
        <v>206</v>
      </c>
      <c r="AE751" t="s">
        <v>207</v>
      </c>
      <c r="AF751" t="s">
        <v>207</v>
      </c>
      <c r="AG751" t="s">
        <v>344</v>
      </c>
      <c r="AH751" t="s">
        <v>344</v>
      </c>
      <c r="AI751" t="s">
        <v>344</v>
      </c>
      <c r="AJ751" t="s">
        <v>344</v>
      </c>
      <c r="AK751" t="s">
        <v>344</v>
      </c>
      <c r="AL751" t="s">
        <v>344</v>
      </c>
      <c r="AM751" t="s">
        <v>344</v>
      </c>
      <c r="AN751" t="s">
        <v>344</v>
      </c>
      <c r="AO751" t="s">
        <v>344</v>
      </c>
      <c r="AP751" t="s">
        <v>344</v>
      </c>
      <c r="AQ751"/>
      <c r="AR751">
        <v>0</v>
      </c>
      <c r="AS751">
        <v>4</v>
      </c>
    </row>
    <row r="752" spans="1:45" ht="18.75" x14ac:dyDescent="0.45">
      <c r="A752" s="248">
        <v>213025</v>
      </c>
      <c r="B752" s="249" t="s">
        <v>61</v>
      </c>
      <c r="C752" t="s">
        <v>205</v>
      </c>
      <c r="D752" t="s">
        <v>207</v>
      </c>
      <c r="E752" t="s">
        <v>205</v>
      </c>
      <c r="F752" t="s">
        <v>205</v>
      </c>
      <c r="G752" t="s">
        <v>207</v>
      </c>
      <c r="H752" t="s">
        <v>207</v>
      </c>
      <c r="I752" t="s">
        <v>207</v>
      </c>
      <c r="J752" t="s">
        <v>205</v>
      </c>
      <c r="K752" t="s">
        <v>207</v>
      </c>
      <c r="L752" t="s">
        <v>207</v>
      </c>
      <c r="M752" s="250" t="s">
        <v>205</v>
      </c>
      <c r="N752" t="s">
        <v>207</v>
      </c>
      <c r="O752" t="s">
        <v>207</v>
      </c>
      <c r="P752" t="s">
        <v>207</v>
      </c>
      <c r="Q752" t="s">
        <v>207</v>
      </c>
      <c r="R752" t="s">
        <v>207</v>
      </c>
      <c r="S752" t="s">
        <v>207</v>
      </c>
      <c r="T752" t="s">
        <v>207</v>
      </c>
      <c r="U752" t="s">
        <v>207</v>
      </c>
      <c r="V752" t="s">
        <v>205</v>
      </c>
      <c r="W752" t="s">
        <v>205</v>
      </c>
      <c r="X752" s="250" t="s">
        <v>207</v>
      </c>
      <c r="Y752" t="s">
        <v>205</v>
      </c>
      <c r="Z752" t="s">
        <v>207</v>
      </c>
      <c r="AA752" t="s">
        <v>205</v>
      </c>
      <c r="AB752" t="s">
        <v>207</v>
      </c>
      <c r="AC752" t="s">
        <v>207</v>
      </c>
      <c r="AD752" t="s">
        <v>205</v>
      </c>
      <c r="AE752" t="s">
        <v>205</v>
      </c>
      <c r="AF752" t="s">
        <v>205</v>
      </c>
      <c r="AG752" t="s">
        <v>207</v>
      </c>
      <c r="AH752" t="s">
        <v>207</v>
      </c>
      <c r="AI752" t="s">
        <v>205</v>
      </c>
      <c r="AJ752" t="s">
        <v>207</v>
      </c>
      <c r="AK752" t="s">
        <v>205</v>
      </c>
      <c r="AL752" t="s">
        <v>207</v>
      </c>
      <c r="AM752" t="s">
        <v>207</v>
      </c>
      <c r="AN752" t="s">
        <v>205</v>
      </c>
      <c r="AO752" t="s">
        <v>205</v>
      </c>
      <c r="AP752" t="s">
        <v>207</v>
      </c>
      <c r="AQ752"/>
      <c r="AR752">
        <v>0</v>
      </c>
      <c r="AS752">
        <v>2</v>
      </c>
    </row>
    <row r="753" spans="1:45" ht="18.75" hidden="1" x14ac:dyDescent="0.45">
      <c r="A753" s="252">
        <v>213027</v>
      </c>
      <c r="B753" s="249" t="s">
        <v>456</v>
      </c>
      <c r="C753" t="s">
        <v>849</v>
      </c>
      <c r="D753" t="s">
        <v>849</v>
      </c>
      <c r="E753" t="s">
        <v>849</v>
      </c>
      <c r="F753" t="s">
        <v>849</v>
      </c>
      <c r="G753" t="s">
        <v>849</v>
      </c>
      <c r="H753" t="s">
        <v>849</v>
      </c>
      <c r="I753" t="s">
        <v>849</v>
      </c>
      <c r="J753" t="s">
        <v>849</v>
      </c>
      <c r="K753" t="s">
        <v>849</v>
      </c>
      <c r="L753" t="s">
        <v>849</v>
      </c>
      <c r="M753" s="250" t="s">
        <v>849</v>
      </c>
      <c r="N753" t="s">
        <v>849</v>
      </c>
      <c r="O753" t="s">
        <v>849</v>
      </c>
      <c r="P753" t="s">
        <v>849</v>
      </c>
      <c r="Q753" t="s">
        <v>849</v>
      </c>
      <c r="R753" t="s">
        <v>849</v>
      </c>
      <c r="S753" t="s">
        <v>849</v>
      </c>
      <c r="T753" t="s">
        <v>849</v>
      </c>
      <c r="U753" t="s">
        <v>849</v>
      </c>
      <c r="V753" t="s">
        <v>849</v>
      </c>
      <c r="W753" t="s">
        <v>849</v>
      </c>
      <c r="X753" s="250" t="s">
        <v>849</v>
      </c>
      <c r="Y753" t="s">
        <v>849</v>
      </c>
      <c r="Z753" t="s">
        <v>849</v>
      </c>
      <c r="AA753" t="s">
        <v>849</v>
      </c>
      <c r="AB753" t="s">
        <v>849</v>
      </c>
      <c r="AC753" t="s">
        <v>849</v>
      </c>
      <c r="AD753" t="s">
        <v>849</v>
      </c>
      <c r="AE753" t="s">
        <v>849</v>
      </c>
      <c r="AF753" t="s">
        <v>849</v>
      </c>
      <c r="AG753" t="s">
        <v>344</v>
      </c>
      <c r="AH753" t="s">
        <v>344</v>
      </c>
      <c r="AI753" t="s">
        <v>344</v>
      </c>
      <c r="AJ753" t="s">
        <v>344</v>
      </c>
      <c r="AK753" t="s">
        <v>344</v>
      </c>
      <c r="AL753" t="s">
        <v>344</v>
      </c>
      <c r="AM753" t="s">
        <v>344</v>
      </c>
      <c r="AN753" t="s">
        <v>344</v>
      </c>
      <c r="AO753" t="s">
        <v>344</v>
      </c>
      <c r="AP753" t="s">
        <v>344</v>
      </c>
      <c r="AQ753"/>
      <c r="AR753" t="s">
        <v>1830</v>
      </c>
      <c r="AS753" t="s">
        <v>2181</v>
      </c>
    </row>
    <row r="754" spans="1:45" ht="15" hidden="1" x14ac:dyDescent="0.25">
      <c r="A754" s="258">
        <v>213030</v>
      </c>
      <c r="B754" s="259" t="s">
        <v>458</v>
      </c>
      <c r="C754" s="260" t="s">
        <v>849</v>
      </c>
      <c r="D754" s="260" t="s">
        <v>849</v>
      </c>
      <c r="E754" s="260" t="s">
        <v>849</v>
      </c>
      <c r="F754" s="260" t="s">
        <v>849</v>
      </c>
      <c r="G754" s="260" t="s">
        <v>849</v>
      </c>
      <c r="H754" s="260" t="s">
        <v>849</v>
      </c>
      <c r="I754" s="260" t="s">
        <v>849</v>
      </c>
      <c r="J754" s="260" t="s">
        <v>849</v>
      </c>
      <c r="K754" s="260" t="s">
        <v>849</v>
      </c>
      <c r="L754" s="260" t="s">
        <v>849</v>
      </c>
      <c r="M754" s="260" t="s">
        <v>849</v>
      </c>
      <c r="N754" s="260" t="s">
        <v>849</v>
      </c>
      <c r="O754" s="260" t="s">
        <v>849</v>
      </c>
      <c r="P754" s="260" t="s">
        <v>849</v>
      </c>
      <c r="Q754" s="260" t="s">
        <v>849</v>
      </c>
      <c r="R754" s="260" t="s">
        <v>849</v>
      </c>
      <c r="S754" s="260" t="s">
        <v>849</v>
      </c>
      <c r="T754" s="260" t="s">
        <v>849</v>
      </c>
      <c r="U754" s="260" t="s">
        <v>849</v>
      </c>
      <c r="V754" s="260" t="s">
        <v>849</v>
      </c>
      <c r="W754" s="260" t="s">
        <v>344</v>
      </c>
      <c r="X754" s="260" t="s">
        <v>344</v>
      </c>
      <c r="Y754" s="260" t="s">
        <v>344</v>
      </c>
      <c r="Z754" s="260" t="s">
        <v>344</v>
      </c>
      <c r="AA754" s="260" t="s">
        <v>344</v>
      </c>
      <c r="AB754" s="260" t="s">
        <v>344</v>
      </c>
      <c r="AC754" s="260" t="s">
        <v>344</v>
      </c>
      <c r="AD754" s="260" t="s">
        <v>344</v>
      </c>
      <c r="AE754" s="260" t="s">
        <v>344</v>
      </c>
      <c r="AF754" s="260" t="s">
        <v>344</v>
      </c>
      <c r="AG754" s="260" t="s">
        <v>344</v>
      </c>
      <c r="AH754" s="260" t="s">
        <v>344</v>
      </c>
      <c r="AI754" s="260" t="s">
        <v>344</v>
      </c>
      <c r="AJ754" s="260" t="s">
        <v>344</v>
      </c>
      <c r="AK754" s="260" t="s">
        <v>344</v>
      </c>
      <c r="AL754" s="260" t="s">
        <v>344</v>
      </c>
      <c r="AM754" s="260" t="s">
        <v>344</v>
      </c>
      <c r="AN754" s="260" t="s">
        <v>344</v>
      </c>
      <c r="AO754" s="260" t="s">
        <v>344</v>
      </c>
      <c r="AP754" s="260" t="s">
        <v>344</v>
      </c>
      <c r="AQ754" s="260"/>
      <c r="AR754"/>
      <c r="AS754" t="s">
        <v>2166</v>
      </c>
    </row>
    <row r="755" spans="1:45" ht="18.75" x14ac:dyDescent="0.45">
      <c r="A755" s="248">
        <v>213031</v>
      </c>
      <c r="B755" s="249" t="s">
        <v>61</v>
      </c>
      <c r="C755" t="s">
        <v>207</v>
      </c>
      <c r="D755" t="s">
        <v>207</v>
      </c>
      <c r="E755" t="s">
        <v>207</v>
      </c>
      <c r="F755" t="s">
        <v>205</v>
      </c>
      <c r="G755" t="s">
        <v>205</v>
      </c>
      <c r="H755" t="s">
        <v>205</v>
      </c>
      <c r="I755" t="s">
        <v>207</v>
      </c>
      <c r="J755" t="s">
        <v>205</v>
      </c>
      <c r="K755" t="s">
        <v>207</v>
      </c>
      <c r="L755" t="s">
        <v>205</v>
      </c>
      <c r="M755" s="250" t="s">
        <v>205</v>
      </c>
      <c r="N755" t="s">
        <v>207</v>
      </c>
      <c r="O755" t="s">
        <v>207</v>
      </c>
      <c r="P755" t="s">
        <v>207</v>
      </c>
      <c r="Q755" t="s">
        <v>205</v>
      </c>
      <c r="R755" t="s">
        <v>205</v>
      </c>
      <c r="S755" t="s">
        <v>205</v>
      </c>
      <c r="T755" t="s">
        <v>207</v>
      </c>
      <c r="U755" t="s">
        <v>207</v>
      </c>
      <c r="V755" t="s">
        <v>207</v>
      </c>
      <c r="W755" t="s">
        <v>205</v>
      </c>
      <c r="X755" s="250" t="s">
        <v>207</v>
      </c>
      <c r="Y755" t="s">
        <v>207</v>
      </c>
      <c r="Z755" t="s">
        <v>205</v>
      </c>
      <c r="AA755" t="s">
        <v>207</v>
      </c>
      <c r="AB755" t="s">
        <v>207</v>
      </c>
      <c r="AC755" t="s">
        <v>207</v>
      </c>
      <c r="AD755" t="s">
        <v>207</v>
      </c>
      <c r="AE755" t="s">
        <v>205</v>
      </c>
      <c r="AF755" t="s">
        <v>205</v>
      </c>
      <c r="AG755" t="s">
        <v>206</v>
      </c>
      <c r="AH755" t="s">
        <v>207</v>
      </c>
      <c r="AI755" t="s">
        <v>205</v>
      </c>
      <c r="AJ755" t="s">
        <v>206</v>
      </c>
      <c r="AK755" t="s">
        <v>207</v>
      </c>
      <c r="AL755" t="s">
        <v>207</v>
      </c>
      <c r="AM755" t="s">
        <v>206</v>
      </c>
      <c r="AN755" t="s">
        <v>207</v>
      </c>
      <c r="AO755" t="s">
        <v>207</v>
      </c>
      <c r="AP755" t="s">
        <v>207</v>
      </c>
      <c r="AQ755"/>
      <c r="AR755">
        <v>0</v>
      </c>
      <c r="AS755">
        <v>4</v>
      </c>
    </row>
    <row r="756" spans="1:45" ht="15" hidden="1" x14ac:dyDescent="0.25">
      <c r="A756" s="258">
        <v>213032</v>
      </c>
      <c r="B756" s="259" t="s">
        <v>458</v>
      </c>
      <c r="C756" s="260" t="s">
        <v>205</v>
      </c>
      <c r="D756" s="260" t="s">
        <v>207</v>
      </c>
      <c r="E756" s="260" t="s">
        <v>205</v>
      </c>
      <c r="F756" s="260" t="s">
        <v>205</v>
      </c>
      <c r="G756" s="260" t="s">
        <v>205</v>
      </c>
      <c r="H756" s="260" t="s">
        <v>205</v>
      </c>
      <c r="I756" s="260" t="s">
        <v>205</v>
      </c>
      <c r="J756" s="260" t="s">
        <v>205</v>
      </c>
      <c r="K756" s="260" t="s">
        <v>205</v>
      </c>
      <c r="L756" s="260" t="s">
        <v>205</v>
      </c>
      <c r="M756" s="260" t="s">
        <v>206</v>
      </c>
      <c r="N756" s="260" t="s">
        <v>206</v>
      </c>
      <c r="O756" s="260" t="s">
        <v>206</v>
      </c>
      <c r="P756" s="260" t="s">
        <v>206</v>
      </c>
      <c r="Q756" s="260" t="s">
        <v>206</v>
      </c>
      <c r="R756" s="260" t="s">
        <v>206</v>
      </c>
      <c r="S756" s="260" t="s">
        <v>206</v>
      </c>
      <c r="T756" s="260" t="s">
        <v>206</v>
      </c>
      <c r="U756" s="260" t="s">
        <v>206</v>
      </c>
      <c r="V756" s="260" t="s">
        <v>206</v>
      </c>
      <c r="W756" s="260" t="s">
        <v>344</v>
      </c>
      <c r="X756" s="260" t="s">
        <v>344</v>
      </c>
      <c r="Y756" s="260" t="s">
        <v>344</v>
      </c>
      <c r="Z756" s="260" t="s">
        <v>344</v>
      </c>
      <c r="AA756" s="260" t="s">
        <v>344</v>
      </c>
      <c r="AB756" s="260" t="s">
        <v>344</v>
      </c>
      <c r="AC756" s="260" t="s">
        <v>344</v>
      </c>
      <c r="AD756" s="260" t="s">
        <v>344</v>
      </c>
      <c r="AE756" s="260" t="s">
        <v>344</v>
      </c>
      <c r="AF756" s="260" t="s">
        <v>344</v>
      </c>
      <c r="AG756" s="260" t="s">
        <v>344</v>
      </c>
      <c r="AH756" s="260" t="s">
        <v>344</v>
      </c>
      <c r="AI756" s="260" t="s">
        <v>344</v>
      </c>
      <c r="AJ756" s="260" t="s">
        <v>344</v>
      </c>
      <c r="AK756" s="260" t="s">
        <v>344</v>
      </c>
      <c r="AL756" s="260" t="s">
        <v>344</v>
      </c>
      <c r="AM756" s="260" t="s">
        <v>344</v>
      </c>
      <c r="AN756" s="260" t="s">
        <v>344</v>
      </c>
      <c r="AO756" s="260" t="s">
        <v>344</v>
      </c>
      <c r="AP756" s="260" t="s">
        <v>344</v>
      </c>
      <c r="AQ756" s="260"/>
      <c r="AR756"/>
      <c r="AS756">
        <v>4</v>
      </c>
    </row>
    <row r="757" spans="1:45" ht="18.75" hidden="1" x14ac:dyDescent="0.45">
      <c r="A757" s="248">
        <v>213038</v>
      </c>
      <c r="B757" s="249" t="s">
        <v>456</v>
      </c>
      <c r="C757" t="s">
        <v>849</v>
      </c>
      <c r="D757" t="s">
        <v>849</v>
      </c>
      <c r="E757" t="s">
        <v>849</v>
      </c>
      <c r="F757" t="s">
        <v>849</v>
      </c>
      <c r="G757" t="s">
        <v>849</v>
      </c>
      <c r="H757" t="s">
        <v>849</v>
      </c>
      <c r="I757" t="s">
        <v>849</v>
      </c>
      <c r="J757" t="s">
        <v>849</v>
      </c>
      <c r="K757" t="s">
        <v>849</v>
      </c>
      <c r="L757" t="s">
        <v>849</v>
      </c>
      <c r="M757" s="250" t="s">
        <v>849</v>
      </c>
      <c r="N757" t="s">
        <v>849</v>
      </c>
      <c r="O757" t="s">
        <v>849</v>
      </c>
      <c r="P757" t="s">
        <v>849</v>
      </c>
      <c r="Q757" t="s">
        <v>849</v>
      </c>
      <c r="R757" t="s">
        <v>849</v>
      </c>
      <c r="S757" t="s">
        <v>849</v>
      </c>
      <c r="T757" t="s">
        <v>849</v>
      </c>
      <c r="U757" t="s">
        <v>849</v>
      </c>
      <c r="V757" t="s">
        <v>849</v>
      </c>
      <c r="W757" t="s">
        <v>849</v>
      </c>
      <c r="X757" s="250" t="s">
        <v>849</v>
      </c>
      <c r="Y757" t="s">
        <v>849</v>
      </c>
      <c r="Z757" t="s">
        <v>849</v>
      </c>
      <c r="AA757" t="s">
        <v>849</v>
      </c>
      <c r="AB757" t="s">
        <v>849</v>
      </c>
      <c r="AC757" t="s">
        <v>849</v>
      </c>
      <c r="AD757" t="s">
        <v>849</v>
      </c>
      <c r="AE757" t="s">
        <v>849</v>
      </c>
      <c r="AF757" t="s">
        <v>849</v>
      </c>
      <c r="AG757" t="s">
        <v>344</v>
      </c>
      <c r="AH757" t="s">
        <v>344</v>
      </c>
      <c r="AI757" t="s">
        <v>344</v>
      </c>
      <c r="AJ757" t="s">
        <v>344</v>
      </c>
      <c r="AK757" t="s">
        <v>344</v>
      </c>
      <c r="AL757" t="s">
        <v>344</v>
      </c>
      <c r="AM757" t="s">
        <v>344</v>
      </c>
      <c r="AN757" t="s">
        <v>344</v>
      </c>
      <c r="AO757" t="s">
        <v>344</v>
      </c>
      <c r="AP757" t="s">
        <v>344</v>
      </c>
      <c r="AQ757"/>
      <c r="AR757" t="s">
        <v>1830</v>
      </c>
      <c r="AS757" t="s">
        <v>2181</v>
      </c>
    </row>
    <row r="758" spans="1:45" ht="18.75" hidden="1" x14ac:dyDescent="0.45">
      <c r="A758" s="248">
        <v>213039</v>
      </c>
      <c r="B758" s="249" t="s">
        <v>456</v>
      </c>
      <c r="C758" t="s">
        <v>207</v>
      </c>
      <c r="D758" t="s">
        <v>205</v>
      </c>
      <c r="E758" t="s">
        <v>207</v>
      </c>
      <c r="F758" t="s">
        <v>205</v>
      </c>
      <c r="G758" t="s">
        <v>205</v>
      </c>
      <c r="H758" t="s">
        <v>205</v>
      </c>
      <c r="I758" t="s">
        <v>205</v>
      </c>
      <c r="J758" t="s">
        <v>205</v>
      </c>
      <c r="K758" t="s">
        <v>205</v>
      </c>
      <c r="L758" t="s">
        <v>205</v>
      </c>
      <c r="M758" s="250" t="s">
        <v>207</v>
      </c>
      <c r="N758" t="s">
        <v>207</v>
      </c>
      <c r="O758" t="s">
        <v>205</v>
      </c>
      <c r="P758" t="s">
        <v>205</v>
      </c>
      <c r="Q758" t="s">
        <v>205</v>
      </c>
      <c r="R758" t="s">
        <v>205</v>
      </c>
      <c r="S758" t="s">
        <v>207</v>
      </c>
      <c r="T758" t="s">
        <v>207</v>
      </c>
      <c r="U758" t="s">
        <v>207</v>
      </c>
      <c r="V758" t="s">
        <v>207</v>
      </c>
      <c r="W758" t="s">
        <v>207</v>
      </c>
      <c r="X758" s="250" t="s">
        <v>205</v>
      </c>
      <c r="Y758" t="s">
        <v>206</v>
      </c>
      <c r="Z758" t="s">
        <v>206</v>
      </c>
      <c r="AA758" t="s">
        <v>205</v>
      </c>
      <c r="AB758" t="s">
        <v>205</v>
      </c>
      <c r="AC758" t="s">
        <v>206</v>
      </c>
      <c r="AD758" t="s">
        <v>205</v>
      </c>
      <c r="AE758" t="s">
        <v>205</v>
      </c>
      <c r="AF758" t="s">
        <v>205</v>
      </c>
      <c r="AG758" t="s">
        <v>344</v>
      </c>
      <c r="AH758" t="s">
        <v>344</v>
      </c>
      <c r="AI758" t="s">
        <v>344</v>
      </c>
      <c r="AJ758" t="s">
        <v>344</v>
      </c>
      <c r="AK758" t="s">
        <v>344</v>
      </c>
      <c r="AL758" t="s">
        <v>344</v>
      </c>
      <c r="AM758" t="s">
        <v>344</v>
      </c>
      <c r="AN758" t="s">
        <v>344</v>
      </c>
      <c r="AO758" t="s">
        <v>344</v>
      </c>
      <c r="AP758" t="s">
        <v>344</v>
      </c>
      <c r="AQ758"/>
      <c r="AR758">
        <v>0</v>
      </c>
      <c r="AS758">
        <v>3</v>
      </c>
    </row>
    <row r="759" spans="1:45" ht="18.75" x14ac:dyDescent="0.45">
      <c r="A759" s="248">
        <v>213043</v>
      </c>
      <c r="B759" s="249" t="s">
        <v>61</v>
      </c>
      <c r="C759" t="s">
        <v>207</v>
      </c>
      <c r="D759" t="s">
        <v>207</v>
      </c>
      <c r="E759" t="s">
        <v>207</v>
      </c>
      <c r="F759" t="s">
        <v>205</v>
      </c>
      <c r="G759" t="s">
        <v>207</v>
      </c>
      <c r="H759" t="s">
        <v>207</v>
      </c>
      <c r="I759" t="s">
        <v>207</v>
      </c>
      <c r="J759" t="s">
        <v>207</v>
      </c>
      <c r="K759" t="s">
        <v>207</v>
      </c>
      <c r="L759" t="s">
        <v>207</v>
      </c>
      <c r="M759" s="250" t="s">
        <v>207</v>
      </c>
      <c r="N759" t="s">
        <v>207</v>
      </c>
      <c r="O759" t="s">
        <v>205</v>
      </c>
      <c r="P759" t="s">
        <v>207</v>
      </c>
      <c r="Q759" t="s">
        <v>207</v>
      </c>
      <c r="R759" t="s">
        <v>205</v>
      </c>
      <c r="S759" t="s">
        <v>205</v>
      </c>
      <c r="T759" t="s">
        <v>207</v>
      </c>
      <c r="U759" t="s">
        <v>207</v>
      </c>
      <c r="V759" t="s">
        <v>207</v>
      </c>
      <c r="W759" t="s">
        <v>207</v>
      </c>
      <c r="X759" s="250" t="s">
        <v>207</v>
      </c>
      <c r="Y759" t="s">
        <v>207</v>
      </c>
      <c r="Z759" t="s">
        <v>207</v>
      </c>
      <c r="AA759" t="s">
        <v>207</v>
      </c>
      <c r="AB759" t="s">
        <v>207</v>
      </c>
      <c r="AC759" t="s">
        <v>207</v>
      </c>
      <c r="AD759" t="s">
        <v>207</v>
      </c>
      <c r="AE759" t="s">
        <v>207</v>
      </c>
      <c r="AF759" t="s">
        <v>207</v>
      </c>
      <c r="AG759" t="s">
        <v>207</v>
      </c>
      <c r="AH759" t="s">
        <v>206</v>
      </c>
      <c r="AI759" t="s">
        <v>206</v>
      </c>
      <c r="AJ759" t="s">
        <v>207</v>
      </c>
      <c r="AK759" t="s">
        <v>205</v>
      </c>
      <c r="AL759" t="s">
        <v>206</v>
      </c>
      <c r="AM759" t="s">
        <v>206</v>
      </c>
      <c r="AN759" t="s">
        <v>206</v>
      </c>
      <c r="AO759" t="s">
        <v>205</v>
      </c>
      <c r="AP759" t="s">
        <v>206</v>
      </c>
      <c r="AQ759"/>
      <c r="AR759">
        <v>0</v>
      </c>
      <c r="AS759">
        <v>3</v>
      </c>
    </row>
    <row r="760" spans="1:45" ht="18.75" x14ac:dyDescent="0.45">
      <c r="A760" s="248">
        <v>213044</v>
      </c>
      <c r="B760" s="249" t="s">
        <v>61</v>
      </c>
      <c r="C760" t="s">
        <v>207</v>
      </c>
      <c r="D760" t="s">
        <v>207</v>
      </c>
      <c r="E760" t="s">
        <v>207</v>
      </c>
      <c r="F760" t="s">
        <v>205</v>
      </c>
      <c r="G760" t="s">
        <v>207</v>
      </c>
      <c r="H760" t="s">
        <v>207</v>
      </c>
      <c r="I760" t="s">
        <v>207</v>
      </c>
      <c r="J760" t="s">
        <v>205</v>
      </c>
      <c r="K760" t="s">
        <v>207</v>
      </c>
      <c r="L760" t="s">
        <v>205</v>
      </c>
      <c r="M760" s="250" t="s">
        <v>205</v>
      </c>
      <c r="N760" t="s">
        <v>205</v>
      </c>
      <c r="O760" t="s">
        <v>207</v>
      </c>
      <c r="P760" t="s">
        <v>205</v>
      </c>
      <c r="Q760" t="s">
        <v>205</v>
      </c>
      <c r="R760" t="s">
        <v>205</v>
      </c>
      <c r="S760" t="s">
        <v>205</v>
      </c>
      <c r="T760" t="s">
        <v>207</v>
      </c>
      <c r="U760" t="s">
        <v>207</v>
      </c>
      <c r="V760" t="s">
        <v>207</v>
      </c>
      <c r="W760" t="s">
        <v>206</v>
      </c>
      <c r="X760" s="250" t="s">
        <v>207</v>
      </c>
      <c r="Y760" t="s">
        <v>205</v>
      </c>
      <c r="Z760" t="s">
        <v>207</v>
      </c>
      <c r="AA760" t="s">
        <v>207</v>
      </c>
      <c r="AB760" t="s">
        <v>205</v>
      </c>
      <c r="AC760" t="s">
        <v>207</v>
      </c>
      <c r="AD760" t="s">
        <v>205</v>
      </c>
      <c r="AE760" t="s">
        <v>206</v>
      </c>
      <c r="AF760" t="s">
        <v>207</v>
      </c>
      <c r="AG760" t="s">
        <v>205</v>
      </c>
      <c r="AH760" t="s">
        <v>205</v>
      </c>
      <c r="AI760" t="s">
        <v>206</v>
      </c>
      <c r="AJ760" t="s">
        <v>207</v>
      </c>
      <c r="AK760" t="s">
        <v>344</v>
      </c>
      <c r="AL760" t="s">
        <v>207</v>
      </c>
      <c r="AM760" t="s">
        <v>206</v>
      </c>
      <c r="AN760" t="s">
        <v>206</v>
      </c>
      <c r="AO760" t="s">
        <v>207</v>
      </c>
      <c r="AP760" t="s">
        <v>207</v>
      </c>
      <c r="AQ760"/>
      <c r="AR760">
        <v>0</v>
      </c>
      <c r="AS760">
        <v>3</v>
      </c>
    </row>
    <row r="761" spans="1:45" ht="18.75" hidden="1" x14ac:dyDescent="0.45">
      <c r="A761" s="252">
        <v>213046</v>
      </c>
      <c r="B761" s="249" t="s">
        <v>456</v>
      </c>
      <c r="C761" t="s">
        <v>206</v>
      </c>
      <c r="D761" t="s">
        <v>207</v>
      </c>
      <c r="E761" t="s">
        <v>205</v>
      </c>
      <c r="F761" t="s">
        <v>205</v>
      </c>
      <c r="G761" t="s">
        <v>207</v>
      </c>
      <c r="H761" t="s">
        <v>205</v>
      </c>
      <c r="I761" t="s">
        <v>205</v>
      </c>
      <c r="J761" t="s">
        <v>205</v>
      </c>
      <c r="K761" t="s">
        <v>205</v>
      </c>
      <c r="L761" t="s">
        <v>205</v>
      </c>
      <c r="M761" s="250" t="s">
        <v>205</v>
      </c>
      <c r="N761" t="s">
        <v>207</v>
      </c>
      <c r="O761" t="s">
        <v>207</v>
      </c>
      <c r="P761" t="s">
        <v>205</v>
      </c>
      <c r="Q761" t="s">
        <v>205</v>
      </c>
      <c r="R761" t="s">
        <v>207</v>
      </c>
      <c r="S761" t="s">
        <v>205</v>
      </c>
      <c r="T761" t="s">
        <v>207</v>
      </c>
      <c r="U761" t="s">
        <v>207</v>
      </c>
      <c r="V761" t="s">
        <v>207</v>
      </c>
      <c r="W761" t="s">
        <v>207</v>
      </c>
      <c r="X761" s="250" t="s">
        <v>205</v>
      </c>
      <c r="Y761" t="s">
        <v>207</v>
      </c>
      <c r="Z761" t="s">
        <v>205</v>
      </c>
      <c r="AA761" t="s">
        <v>207</v>
      </c>
      <c r="AB761" t="s">
        <v>205</v>
      </c>
      <c r="AC761" t="s">
        <v>207</v>
      </c>
      <c r="AD761" t="s">
        <v>344</v>
      </c>
      <c r="AE761" t="s">
        <v>206</v>
      </c>
      <c r="AF761" t="s">
        <v>207</v>
      </c>
      <c r="AG761" t="s">
        <v>344</v>
      </c>
      <c r="AH761" t="s">
        <v>344</v>
      </c>
      <c r="AI761" t="s">
        <v>344</v>
      </c>
      <c r="AJ761" t="s">
        <v>344</v>
      </c>
      <c r="AK761" t="s">
        <v>344</v>
      </c>
      <c r="AL761" t="s">
        <v>344</v>
      </c>
      <c r="AM761" t="s">
        <v>344</v>
      </c>
      <c r="AN761" t="s">
        <v>344</v>
      </c>
      <c r="AO761" t="s">
        <v>344</v>
      </c>
      <c r="AP761" t="s">
        <v>344</v>
      </c>
      <c r="AQ761"/>
      <c r="AR761">
        <v>0</v>
      </c>
      <c r="AS761">
        <v>2</v>
      </c>
    </row>
    <row r="762" spans="1:45" ht="18.75" x14ac:dyDescent="0.45">
      <c r="A762" s="248">
        <v>213051</v>
      </c>
      <c r="B762" s="249" t="s">
        <v>61</v>
      </c>
      <c r="C762" t="s">
        <v>207</v>
      </c>
      <c r="D762" t="s">
        <v>207</v>
      </c>
      <c r="E762" t="s">
        <v>207</v>
      </c>
      <c r="F762" t="s">
        <v>205</v>
      </c>
      <c r="G762" t="s">
        <v>205</v>
      </c>
      <c r="H762" t="s">
        <v>206</v>
      </c>
      <c r="I762" t="s">
        <v>205</v>
      </c>
      <c r="J762" t="s">
        <v>207</v>
      </c>
      <c r="K762" t="s">
        <v>207</v>
      </c>
      <c r="L762" t="s">
        <v>205</v>
      </c>
      <c r="M762" s="250" t="s">
        <v>207</v>
      </c>
      <c r="N762" t="s">
        <v>207</v>
      </c>
      <c r="O762" t="s">
        <v>205</v>
      </c>
      <c r="P762" t="s">
        <v>207</v>
      </c>
      <c r="Q762" t="s">
        <v>207</v>
      </c>
      <c r="R762" t="s">
        <v>207</v>
      </c>
      <c r="S762" t="s">
        <v>207</v>
      </c>
      <c r="T762" t="s">
        <v>207</v>
      </c>
      <c r="U762" t="s">
        <v>207</v>
      </c>
      <c r="V762" t="s">
        <v>207</v>
      </c>
      <c r="W762" t="s">
        <v>206</v>
      </c>
      <c r="X762" s="250" t="s">
        <v>207</v>
      </c>
      <c r="Y762" t="s">
        <v>205</v>
      </c>
      <c r="Z762" t="s">
        <v>207</v>
      </c>
      <c r="AA762" t="s">
        <v>206</v>
      </c>
      <c r="AB762" t="s">
        <v>207</v>
      </c>
      <c r="AC762" t="s">
        <v>207</v>
      </c>
      <c r="AD762" t="s">
        <v>207</v>
      </c>
      <c r="AE762" t="s">
        <v>205</v>
      </c>
      <c r="AF762" t="s">
        <v>205</v>
      </c>
      <c r="AG762" t="s">
        <v>205</v>
      </c>
      <c r="AH762" t="s">
        <v>207</v>
      </c>
      <c r="AI762" t="s">
        <v>206</v>
      </c>
      <c r="AJ762" t="s">
        <v>205</v>
      </c>
      <c r="AK762" t="s">
        <v>205</v>
      </c>
      <c r="AL762" t="s">
        <v>206</v>
      </c>
      <c r="AM762" t="s">
        <v>206</v>
      </c>
      <c r="AN762" t="s">
        <v>206</v>
      </c>
      <c r="AO762" t="s">
        <v>207</v>
      </c>
      <c r="AP762" t="s">
        <v>205</v>
      </c>
      <c r="AQ762"/>
      <c r="AR762">
        <v>0</v>
      </c>
      <c r="AS762">
        <v>2</v>
      </c>
    </row>
    <row r="763" spans="1:45" ht="18.75" x14ac:dyDescent="0.45">
      <c r="A763" s="252">
        <v>213053</v>
      </c>
      <c r="B763" s="249" t="s">
        <v>61</v>
      </c>
      <c r="C763" t="s">
        <v>205</v>
      </c>
      <c r="D763" t="s">
        <v>207</v>
      </c>
      <c r="E763" t="s">
        <v>207</v>
      </c>
      <c r="F763" t="s">
        <v>205</v>
      </c>
      <c r="G763" t="s">
        <v>207</v>
      </c>
      <c r="H763" t="s">
        <v>205</v>
      </c>
      <c r="I763" t="s">
        <v>205</v>
      </c>
      <c r="J763" t="s">
        <v>206</v>
      </c>
      <c r="K763" t="s">
        <v>207</v>
      </c>
      <c r="L763" t="s">
        <v>205</v>
      </c>
      <c r="M763" s="250" t="s">
        <v>205</v>
      </c>
      <c r="N763" t="s">
        <v>207</v>
      </c>
      <c r="O763" t="s">
        <v>207</v>
      </c>
      <c r="P763" t="s">
        <v>207</v>
      </c>
      <c r="Q763" t="s">
        <v>207</v>
      </c>
      <c r="R763" t="s">
        <v>207</v>
      </c>
      <c r="S763" t="s">
        <v>205</v>
      </c>
      <c r="T763" t="s">
        <v>207</v>
      </c>
      <c r="U763" t="s">
        <v>207</v>
      </c>
      <c r="V763" t="s">
        <v>207</v>
      </c>
      <c r="W763" t="s">
        <v>205</v>
      </c>
      <c r="X763" s="250" t="s">
        <v>205</v>
      </c>
      <c r="Y763" t="s">
        <v>205</v>
      </c>
      <c r="Z763" t="s">
        <v>205</v>
      </c>
      <c r="AA763" t="s">
        <v>205</v>
      </c>
      <c r="AB763" t="s">
        <v>207</v>
      </c>
      <c r="AC763" t="s">
        <v>207</v>
      </c>
      <c r="AD763" t="s">
        <v>205</v>
      </c>
      <c r="AE763" t="s">
        <v>205</v>
      </c>
      <c r="AF763" t="s">
        <v>205</v>
      </c>
      <c r="AG763" t="s">
        <v>205</v>
      </c>
      <c r="AH763" t="s">
        <v>205</v>
      </c>
      <c r="AI763" t="s">
        <v>207</v>
      </c>
      <c r="AJ763" t="s">
        <v>207</v>
      </c>
      <c r="AK763" t="s">
        <v>205</v>
      </c>
      <c r="AL763" t="s">
        <v>206</v>
      </c>
      <c r="AM763" t="s">
        <v>206</v>
      </c>
      <c r="AN763" t="s">
        <v>206</v>
      </c>
      <c r="AO763" t="s">
        <v>206</v>
      </c>
      <c r="AP763" t="s">
        <v>206</v>
      </c>
      <c r="AQ763"/>
      <c r="AR763">
        <v>0</v>
      </c>
      <c r="AS763">
        <v>4</v>
      </c>
    </row>
    <row r="764" spans="1:45" ht="18.75" x14ac:dyDescent="0.45">
      <c r="A764" s="248">
        <v>213060</v>
      </c>
      <c r="B764" s="249" t="s">
        <v>61</v>
      </c>
      <c r="C764" t="s">
        <v>205</v>
      </c>
      <c r="D764" t="s">
        <v>207</v>
      </c>
      <c r="E764" t="s">
        <v>207</v>
      </c>
      <c r="F764" t="s">
        <v>205</v>
      </c>
      <c r="G764" t="s">
        <v>205</v>
      </c>
      <c r="H764" t="s">
        <v>205</v>
      </c>
      <c r="I764" t="s">
        <v>207</v>
      </c>
      <c r="J764" t="s">
        <v>207</v>
      </c>
      <c r="K764" t="s">
        <v>207</v>
      </c>
      <c r="L764" t="s">
        <v>207</v>
      </c>
      <c r="M764" s="250" t="s">
        <v>207</v>
      </c>
      <c r="N764" t="s">
        <v>207</v>
      </c>
      <c r="O764" t="s">
        <v>207</v>
      </c>
      <c r="P764" t="s">
        <v>205</v>
      </c>
      <c r="Q764" t="s">
        <v>207</v>
      </c>
      <c r="R764" t="s">
        <v>207</v>
      </c>
      <c r="S764" t="s">
        <v>207</v>
      </c>
      <c r="T764" t="s">
        <v>207</v>
      </c>
      <c r="U764" t="s">
        <v>207</v>
      </c>
      <c r="V764" t="s">
        <v>207</v>
      </c>
      <c r="W764" t="s">
        <v>207</v>
      </c>
      <c r="X764" s="250" t="s">
        <v>207</v>
      </c>
      <c r="Y764" t="s">
        <v>205</v>
      </c>
      <c r="Z764" t="s">
        <v>205</v>
      </c>
      <c r="AA764" t="s">
        <v>207</v>
      </c>
      <c r="AB764" t="s">
        <v>207</v>
      </c>
      <c r="AC764" t="s">
        <v>207</v>
      </c>
      <c r="AD764" t="s">
        <v>205</v>
      </c>
      <c r="AE764" t="s">
        <v>206</v>
      </c>
      <c r="AF764" t="s">
        <v>205</v>
      </c>
      <c r="AG764" t="s">
        <v>205</v>
      </c>
      <c r="AH764" t="s">
        <v>205</v>
      </c>
      <c r="AI764" t="s">
        <v>205</v>
      </c>
      <c r="AJ764" t="s">
        <v>205</v>
      </c>
      <c r="AK764" t="s">
        <v>205</v>
      </c>
      <c r="AL764" t="s">
        <v>206</v>
      </c>
      <c r="AM764" t="s">
        <v>206</v>
      </c>
      <c r="AN764" t="s">
        <v>206</v>
      </c>
      <c r="AO764" t="s">
        <v>206</v>
      </c>
      <c r="AP764" t="s">
        <v>206</v>
      </c>
      <c r="AQ764"/>
      <c r="AR764">
        <v>0</v>
      </c>
      <c r="AS764">
        <v>3</v>
      </c>
    </row>
    <row r="765" spans="1:45" ht="18.75" x14ac:dyDescent="0.45">
      <c r="A765" s="248">
        <v>213062</v>
      </c>
      <c r="B765" s="249" t="s">
        <v>61</v>
      </c>
      <c r="C765" t="s">
        <v>205</v>
      </c>
      <c r="D765" t="s">
        <v>207</v>
      </c>
      <c r="E765" t="s">
        <v>207</v>
      </c>
      <c r="F765" t="s">
        <v>205</v>
      </c>
      <c r="G765" t="s">
        <v>205</v>
      </c>
      <c r="H765" t="s">
        <v>205</v>
      </c>
      <c r="I765" t="s">
        <v>207</v>
      </c>
      <c r="J765" t="s">
        <v>205</v>
      </c>
      <c r="K765" t="s">
        <v>207</v>
      </c>
      <c r="L765" t="s">
        <v>207</v>
      </c>
      <c r="M765" s="250" t="s">
        <v>205</v>
      </c>
      <c r="N765" t="s">
        <v>205</v>
      </c>
      <c r="O765" t="s">
        <v>207</v>
      </c>
      <c r="P765" t="s">
        <v>207</v>
      </c>
      <c r="Q765" t="s">
        <v>205</v>
      </c>
      <c r="R765" t="s">
        <v>207</v>
      </c>
      <c r="S765" t="s">
        <v>207</v>
      </c>
      <c r="T765" t="s">
        <v>207</v>
      </c>
      <c r="U765" t="s">
        <v>207</v>
      </c>
      <c r="V765" t="s">
        <v>205</v>
      </c>
      <c r="W765" t="s">
        <v>205</v>
      </c>
      <c r="X765" s="250" t="s">
        <v>207</v>
      </c>
      <c r="Y765" t="s">
        <v>205</v>
      </c>
      <c r="Z765" t="s">
        <v>205</v>
      </c>
      <c r="AA765" t="s">
        <v>207</v>
      </c>
      <c r="AB765" t="s">
        <v>205</v>
      </c>
      <c r="AC765" t="s">
        <v>207</v>
      </c>
      <c r="AD765" t="s">
        <v>205</v>
      </c>
      <c r="AE765" t="s">
        <v>205</v>
      </c>
      <c r="AF765" t="s">
        <v>207</v>
      </c>
      <c r="AG765" t="s">
        <v>207</v>
      </c>
      <c r="AH765" t="s">
        <v>205</v>
      </c>
      <c r="AI765" t="s">
        <v>205</v>
      </c>
      <c r="AJ765" t="s">
        <v>207</v>
      </c>
      <c r="AK765" t="s">
        <v>205</v>
      </c>
      <c r="AL765" t="s">
        <v>207</v>
      </c>
      <c r="AM765" t="s">
        <v>207</v>
      </c>
      <c r="AN765" t="s">
        <v>207</v>
      </c>
      <c r="AO765" t="s">
        <v>207</v>
      </c>
      <c r="AP765" t="s">
        <v>207</v>
      </c>
      <c r="AQ765"/>
      <c r="AR765">
        <v>0</v>
      </c>
      <c r="AS765">
        <v>4</v>
      </c>
    </row>
    <row r="766" spans="1:45" ht="18.75" hidden="1" x14ac:dyDescent="0.45">
      <c r="A766" s="248">
        <v>213064</v>
      </c>
      <c r="B766" s="249" t="s">
        <v>609</v>
      </c>
      <c r="C766" t="s">
        <v>849</v>
      </c>
      <c r="D766" t="s">
        <v>849</v>
      </c>
      <c r="E766" t="s">
        <v>849</v>
      </c>
      <c r="F766" t="s">
        <v>849</v>
      </c>
      <c r="G766" t="s">
        <v>849</v>
      </c>
      <c r="H766" t="s">
        <v>849</v>
      </c>
      <c r="I766" t="s">
        <v>849</v>
      </c>
      <c r="J766" t="s">
        <v>849</v>
      </c>
      <c r="K766" t="s">
        <v>849</v>
      </c>
      <c r="L766" t="s">
        <v>849</v>
      </c>
      <c r="M766" s="250" t="s">
        <v>344</v>
      </c>
      <c r="N766" t="s">
        <v>344</v>
      </c>
      <c r="O766" t="s">
        <v>344</v>
      </c>
      <c r="P766" t="s">
        <v>344</v>
      </c>
      <c r="Q766" t="s">
        <v>344</v>
      </c>
      <c r="R766" t="s">
        <v>344</v>
      </c>
      <c r="S766" t="s">
        <v>344</v>
      </c>
      <c r="T766" t="s">
        <v>344</v>
      </c>
      <c r="U766" t="s">
        <v>344</v>
      </c>
      <c r="V766" t="s">
        <v>344</v>
      </c>
      <c r="W766" t="s">
        <v>344</v>
      </c>
      <c r="X766" s="250" t="s">
        <v>344</v>
      </c>
      <c r="Y766" t="s">
        <v>344</v>
      </c>
      <c r="Z766" t="s">
        <v>344</v>
      </c>
      <c r="AA766" t="s">
        <v>344</v>
      </c>
      <c r="AB766" t="s">
        <v>344</v>
      </c>
      <c r="AC766" t="s">
        <v>344</v>
      </c>
      <c r="AD766" t="s">
        <v>344</v>
      </c>
      <c r="AE766" t="s">
        <v>344</v>
      </c>
      <c r="AF766" t="s">
        <v>344</v>
      </c>
      <c r="AG766" t="s">
        <v>344</v>
      </c>
      <c r="AH766" t="s">
        <v>344</v>
      </c>
      <c r="AI766" t="s">
        <v>344</v>
      </c>
      <c r="AJ766" t="s">
        <v>344</v>
      </c>
      <c r="AK766" t="s">
        <v>344</v>
      </c>
      <c r="AL766" t="s">
        <v>344</v>
      </c>
      <c r="AM766" t="s">
        <v>344</v>
      </c>
      <c r="AN766" t="s">
        <v>344</v>
      </c>
      <c r="AO766" t="s">
        <v>344</v>
      </c>
      <c r="AP766" t="s">
        <v>344</v>
      </c>
      <c r="AQ766"/>
      <c r="AR766" t="s">
        <v>2170</v>
      </c>
      <c r="AS766" t="s">
        <v>2170</v>
      </c>
    </row>
    <row r="767" spans="1:45" ht="18.75" hidden="1" x14ac:dyDescent="0.45">
      <c r="A767" s="248">
        <v>213067</v>
      </c>
      <c r="B767" s="249" t="s">
        <v>456</v>
      </c>
      <c r="C767" t="s">
        <v>207</v>
      </c>
      <c r="D767" t="s">
        <v>207</v>
      </c>
      <c r="E767" t="s">
        <v>205</v>
      </c>
      <c r="F767" t="s">
        <v>205</v>
      </c>
      <c r="G767" t="s">
        <v>205</v>
      </c>
      <c r="H767" t="s">
        <v>207</v>
      </c>
      <c r="I767" t="s">
        <v>205</v>
      </c>
      <c r="J767" t="s">
        <v>205</v>
      </c>
      <c r="K767" t="s">
        <v>205</v>
      </c>
      <c r="L767" t="s">
        <v>205</v>
      </c>
      <c r="M767" s="250" t="s">
        <v>205</v>
      </c>
      <c r="N767" t="s">
        <v>207</v>
      </c>
      <c r="O767" t="s">
        <v>207</v>
      </c>
      <c r="P767" t="s">
        <v>207</v>
      </c>
      <c r="Q767" t="s">
        <v>205</v>
      </c>
      <c r="R767" t="s">
        <v>205</v>
      </c>
      <c r="S767" t="s">
        <v>205</v>
      </c>
      <c r="T767" t="s">
        <v>207</v>
      </c>
      <c r="U767" t="s">
        <v>207</v>
      </c>
      <c r="V767" t="s">
        <v>207</v>
      </c>
      <c r="W767" t="s">
        <v>205</v>
      </c>
      <c r="X767" s="250" t="s">
        <v>207</v>
      </c>
      <c r="Y767" t="s">
        <v>205</v>
      </c>
      <c r="Z767" t="s">
        <v>205</v>
      </c>
      <c r="AA767" t="s">
        <v>205</v>
      </c>
      <c r="AB767" t="s">
        <v>207</v>
      </c>
      <c r="AC767" t="s">
        <v>207</v>
      </c>
      <c r="AD767" t="s">
        <v>207</v>
      </c>
      <c r="AE767" t="s">
        <v>206</v>
      </c>
      <c r="AF767" t="s">
        <v>205</v>
      </c>
      <c r="AG767" t="s">
        <v>344</v>
      </c>
      <c r="AH767" t="s">
        <v>344</v>
      </c>
      <c r="AI767" t="s">
        <v>344</v>
      </c>
      <c r="AJ767" t="s">
        <v>344</v>
      </c>
      <c r="AK767" t="s">
        <v>344</v>
      </c>
      <c r="AL767" t="s">
        <v>344</v>
      </c>
      <c r="AM767" t="s">
        <v>344</v>
      </c>
      <c r="AN767" t="s">
        <v>344</v>
      </c>
      <c r="AO767" t="s">
        <v>344</v>
      </c>
      <c r="AP767" t="s">
        <v>344</v>
      </c>
      <c r="AQ767"/>
      <c r="AR767">
        <v>0</v>
      </c>
      <c r="AS767">
        <v>1</v>
      </c>
    </row>
    <row r="768" spans="1:45" ht="15" hidden="1" x14ac:dyDescent="0.25">
      <c r="A768" s="258">
        <v>213078</v>
      </c>
      <c r="B768" s="259" t="s">
        <v>456</v>
      </c>
      <c r="C768" s="260" t="s">
        <v>205</v>
      </c>
      <c r="D768" s="260" t="s">
        <v>207</v>
      </c>
      <c r="E768" s="260" t="s">
        <v>207</v>
      </c>
      <c r="F768" s="260" t="s">
        <v>205</v>
      </c>
      <c r="G768" s="260" t="s">
        <v>207</v>
      </c>
      <c r="H768" s="260" t="s">
        <v>205</v>
      </c>
      <c r="I768" s="260" t="s">
        <v>207</v>
      </c>
      <c r="J768" s="260" t="s">
        <v>205</v>
      </c>
      <c r="K768" s="260" t="s">
        <v>207</v>
      </c>
      <c r="L768" s="260" t="s">
        <v>205</v>
      </c>
      <c r="M768" s="260" t="s">
        <v>205</v>
      </c>
      <c r="N768" s="260" t="s">
        <v>205</v>
      </c>
      <c r="O768" s="260" t="s">
        <v>205</v>
      </c>
      <c r="P768" s="260" t="s">
        <v>207</v>
      </c>
      <c r="Q768" s="260" t="s">
        <v>205</v>
      </c>
      <c r="R768" s="260" t="s">
        <v>207</v>
      </c>
      <c r="S768" s="260" t="s">
        <v>207</v>
      </c>
      <c r="T768" s="260" t="s">
        <v>207</v>
      </c>
      <c r="U768" s="260" t="s">
        <v>207</v>
      </c>
      <c r="V768" s="260" t="s">
        <v>207</v>
      </c>
      <c r="W768" s="260" t="s">
        <v>207</v>
      </c>
      <c r="X768" s="260" t="s">
        <v>207</v>
      </c>
      <c r="Y768" s="260" t="s">
        <v>207</v>
      </c>
      <c r="Z768" s="260" t="s">
        <v>207</v>
      </c>
      <c r="AA768" s="260" t="s">
        <v>205</v>
      </c>
      <c r="AB768" s="260" t="s">
        <v>206</v>
      </c>
      <c r="AC768" s="260" t="s">
        <v>207</v>
      </c>
      <c r="AD768" s="260" t="s">
        <v>207</v>
      </c>
      <c r="AE768" s="260" t="s">
        <v>206</v>
      </c>
      <c r="AF768" s="260" t="s">
        <v>207</v>
      </c>
      <c r="AG768" s="260" t="s">
        <v>344</v>
      </c>
      <c r="AH768" s="260" t="s">
        <v>344</v>
      </c>
      <c r="AI768" s="260" t="s">
        <v>344</v>
      </c>
      <c r="AJ768" s="260" t="s">
        <v>344</v>
      </c>
      <c r="AK768" s="260" t="s">
        <v>344</v>
      </c>
      <c r="AL768" s="260" t="s">
        <v>344</v>
      </c>
      <c r="AM768" s="260" t="s">
        <v>344</v>
      </c>
      <c r="AN768" s="260" t="s">
        <v>344</v>
      </c>
      <c r="AO768" s="260" t="s">
        <v>344</v>
      </c>
      <c r="AP768" s="260" t="s">
        <v>344</v>
      </c>
      <c r="AQ768" s="260"/>
      <c r="AR768"/>
      <c r="AS768">
        <v>2</v>
      </c>
    </row>
    <row r="769" spans="1:45" ht="18.75" hidden="1" x14ac:dyDescent="0.45">
      <c r="A769" s="248">
        <v>213080</v>
      </c>
      <c r="B769" s="249" t="s">
        <v>459</v>
      </c>
      <c r="C769" t="s">
        <v>205</v>
      </c>
      <c r="D769" t="s">
        <v>205</v>
      </c>
      <c r="E769" t="s">
        <v>205</v>
      </c>
      <c r="F769" t="s">
        <v>205</v>
      </c>
      <c r="G769" t="s">
        <v>205</v>
      </c>
      <c r="H769" t="s">
        <v>207</v>
      </c>
      <c r="I769" t="s">
        <v>207</v>
      </c>
      <c r="J769" t="s">
        <v>205</v>
      </c>
      <c r="K769" t="s">
        <v>205</v>
      </c>
      <c r="L769" t="s">
        <v>207</v>
      </c>
      <c r="M769" s="250" t="s">
        <v>205</v>
      </c>
      <c r="N769" t="s">
        <v>207</v>
      </c>
      <c r="O769" t="s">
        <v>205</v>
      </c>
      <c r="P769" t="s">
        <v>205</v>
      </c>
      <c r="Q769" t="s">
        <v>205</v>
      </c>
      <c r="R769" t="s">
        <v>205</v>
      </c>
      <c r="S769" t="s">
        <v>205</v>
      </c>
      <c r="T769" t="s">
        <v>205</v>
      </c>
      <c r="U769" t="s">
        <v>205</v>
      </c>
      <c r="V769" t="s">
        <v>205</v>
      </c>
      <c r="W769" t="s">
        <v>206</v>
      </c>
      <c r="X769" t="s">
        <v>206</v>
      </c>
      <c r="Y769" t="s">
        <v>206</v>
      </c>
      <c r="Z769" t="s">
        <v>206</v>
      </c>
      <c r="AA769" t="s">
        <v>206</v>
      </c>
      <c r="AB769" t="s">
        <v>344</v>
      </c>
      <c r="AC769" t="s">
        <v>344</v>
      </c>
      <c r="AD769" t="s">
        <v>344</v>
      </c>
      <c r="AE769" t="s">
        <v>344</v>
      </c>
      <c r="AF769" t="s">
        <v>344</v>
      </c>
      <c r="AG769" t="s">
        <v>344</v>
      </c>
      <c r="AH769" t="s">
        <v>344</v>
      </c>
      <c r="AI769" t="s">
        <v>344</v>
      </c>
      <c r="AJ769" t="s">
        <v>344</v>
      </c>
      <c r="AK769" t="s">
        <v>344</v>
      </c>
      <c r="AL769" t="s">
        <v>344</v>
      </c>
      <c r="AM769" t="s">
        <v>344</v>
      </c>
      <c r="AN769" t="s">
        <v>344</v>
      </c>
      <c r="AO769" t="s">
        <v>344</v>
      </c>
      <c r="AP769" t="s">
        <v>344</v>
      </c>
      <c r="AQ769"/>
      <c r="AR769">
        <v>0</v>
      </c>
      <c r="AS769">
        <v>6</v>
      </c>
    </row>
    <row r="770" spans="1:45" ht="15" hidden="1" x14ac:dyDescent="0.25">
      <c r="A770" s="258">
        <v>213081</v>
      </c>
      <c r="B770" s="259" t="s">
        <v>456</v>
      </c>
      <c r="C770" s="260" t="s">
        <v>849</v>
      </c>
      <c r="D770" s="260" t="s">
        <v>849</v>
      </c>
      <c r="E770" s="260" t="s">
        <v>849</v>
      </c>
      <c r="F770" s="260" t="s">
        <v>849</v>
      </c>
      <c r="G770" s="260" t="s">
        <v>849</v>
      </c>
      <c r="H770" s="260" t="s">
        <v>849</v>
      </c>
      <c r="I770" s="260" t="s">
        <v>849</v>
      </c>
      <c r="J770" s="260" t="s">
        <v>849</v>
      </c>
      <c r="K770" s="260" t="s">
        <v>849</v>
      </c>
      <c r="L770" s="260" t="s">
        <v>849</v>
      </c>
      <c r="M770" s="260" t="s">
        <v>849</v>
      </c>
      <c r="N770" s="260" t="s">
        <v>849</v>
      </c>
      <c r="O770" s="260" t="s">
        <v>849</v>
      </c>
      <c r="P770" s="260" t="s">
        <v>849</v>
      </c>
      <c r="Q770" s="260" t="s">
        <v>849</v>
      </c>
      <c r="R770" s="260" t="s">
        <v>849</v>
      </c>
      <c r="S770" s="260" t="s">
        <v>849</v>
      </c>
      <c r="T770" s="260" t="s">
        <v>849</v>
      </c>
      <c r="U770" s="260" t="s">
        <v>849</v>
      </c>
      <c r="V770" s="260" t="s">
        <v>849</v>
      </c>
      <c r="W770" s="260" t="s">
        <v>849</v>
      </c>
      <c r="X770" s="260" t="s">
        <v>849</v>
      </c>
      <c r="Y770" s="260" t="s">
        <v>849</v>
      </c>
      <c r="Z770" s="260" t="s">
        <v>849</v>
      </c>
      <c r="AA770" s="260" t="s">
        <v>849</v>
      </c>
      <c r="AB770" s="260" t="s">
        <v>849</v>
      </c>
      <c r="AC770" s="260" t="s">
        <v>849</v>
      </c>
      <c r="AD770" s="260" t="s">
        <v>849</v>
      </c>
      <c r="AE770" s="260" t="s">
        <v>849</v>
      </c>
      <c r="AF770" s="260" t="s">
        <v>849</v>
      </c>
      <c r="AG770" s="260" t="s">
        <v>344</v>
      </c>
      <c r="AH770" s="260" t="s">
        <v>344</v>
      </c>
      <c r="AI770" s="260" t="s">
        <v>344</v>
      </c>
      <c r="AJ770" s="260" t="s">
        <v>344</v>
      </c>
      <c r="AK770" s="260" t="s">
        <v>344</v>
      </c>
      <c r="AL770" s="260" t="s">
        <v>344</v>
      </c>
      <c r="AM770" s="260" t="s">
        <v>344</v>
      </c>
      <c r="AN770" s="260" t="s">
        <v>344</v>
      </c>
      <c r="AO770" s="260" t="s">
        <v>344</v>
      </c>
      <c r="AP770" s="260" t="s">
        <v>344</v>
      </c>
      <c r="AQ770" s="260"/>
      <c r="AR770"/>
      <c r="AS770" t="s">
        <v>2181</v>
      </c>
    </row>
    <row r="771" spans="1:45" ht="18.75" x14ac:dyDescent="0.45">
      <c r="A771" s="248">
        <v>213084</v>
      </c>
      <c r="B771" s="249" t="s">
        <v>61</v>
      </c>
      <c r="C771" t="s">
        <v>205</v>
      </c>
      <c r="D771" t="s">
        <v>207</v>
      </c>
      <c r="E771" t="s">
        <v>205</v>
      </c>
      <c r="F771" t="s">
        <v>205</v>
      </c>
      <c r="G771" t="s">
        <v>205</v>
      </c>
      <c r="H771" t="s">
        <v>207</v>
      </c>
      <c r="I771" t="s">
        <v>207</v>
      </c>
      <c r="J771" t="s">
        <v>207</v>
      </c>
      <c r="K771" t="s">
        <v>207</v>
      </c>
      <c r="L771" t="s">
        <v>207</v>
      </c>
      <c r="M771" s="250" t="s">
        <v>205</v>
      </c>
      <c r="N771" t="s">
        <v>205</v>
      </c>
      <c r="O771" t="s">
        <v>205</v>
      </c>
      <c r="P771" t="s">
        <v>207</v>
      </c>
      <c r="Q771" t="s">
        <v>205</v>
      </c>
      <c r="R771" t="s">
        <v>205</v>
      </c>
      <c r="S771" t="s">
        <v>207</v>
      </c>
      <c r="T771" t="s">
        <v>207</v>
      </c>
      <c r="U771" t="s">
        <v>207</v>
      </c>
      <c r="V771" t="s">
        <v>207</v>
      </c>
      <c r="W771" t="s">
        <v>207</v>
      </c>
      <c r="X771" s="250" t="s">
        <v>207</v>
      </c>
      <c r="Y771" t="s">
        <v>207</v>
      </c>
      <c r="Z771" t="s">
        <v>207</v>
      </c>
      <c r="AA771" t="s">
        <v>205</v>
      </c>
      <c r="AB771" t="s">
        <v>207</v>
      </c>
      <c r="AC771" t="s">
        <v>207</v>
      </c>
      <c r="AD771" t="s">
        <v>207</v>
      </c>
      <c r="AE771" t="s">
        <v>205</v>
      </c>
      <c r="AF771" t="s">
        <v>207</v>
      </c>
      <c r="AG771" t="s">
        <v>205</v>
      </c>
      <c r="AH771" t="s">
        <v>207</v>
      </c>
      <c r="AI771" t="s">
        <v>205</v>
      </c>
      <c r="AJ771" t="s">
        <v>207</v>
      </c>
      <c r="AK771" t="s">
        <v>205</v>
      </c>
      <c r="AL771" t="s">
        <v>205</v>
      </c>
      <c r="AM771" t="s">
        <v>207</v>
      </c>
      <c r="AN771" t="s">
        <v>205</v>
      </c>
      <c r="AO771" t="s">
        <v>207</v>
      </c>
      <c r="AP771" t="s">
        <v>205</v>
      </c>
      <c r="AQ771"/>
      <c r="AR771">
        <v>0</v>
      </c>
      <c r="AS771">
        <v>1</v>
      </c>
    </row>
    <row r="772" spans="1:45" ht="18.75" x14ac:dyDescent="0.45">
      <c r="A772" s="248">
        <v>213085</v>
      </c>
      <c r="B772" s="249" t="s">
        <v>61</v>
      </c>
      <c r="C772" t="s">
        <v>207</v>
      </c>
      <c r="D772" t="s">
        <v>207</v>
      </c>
      <c r="E772" t="s">
        <v>205</v>
      </c>
      <c r="F772" t="s">
        <v>205</v>
      </c>
      <c r="G772" t="s">
        <v>205</v>
      </c>
      <c r="H772" t="s">
        <v>207</v>
      </c>
      <c r="I772" t="s">
        <v>207</v>
      </c>
      <c r="J772" t="s">
        <v>205</v>
      </c>
      <c r="K772" t="s">
        <v>205</v>
      </c>
      <c r="L772" t="s">
        <v>205</v>
      </c>
      <c r="M772" s="250" t="s">
        <v>207</v>
      </c>
      <c r="N772" t="s">
        <v>207</v>
      </c>
      <c r="O772" t="s">
        <v>207</v>
      </c>
      <c r="P772" t="s">
        <v>205</v>
      </c>
      <c r="Q772" t="s">
        <v>207</v>
      </c>
      <c r="R772" t="s">
        <v>207</v>
      </c>
      <c r="S772" t="s">
        <v>207</v>
      </c>
      <c r="T772" t="s">
        <v>207</v>
      </c>
      <c r="U772" t="s">
        <v>207</v>
      </c>
      <c r="V772" t="s">
        <v>205</v>
      </c>
      <c r="W772" t="s">
        <v>207</v>
      </c>
      <c r="X772" s="250" t="s">
        <v>207</v>
      </c>
      <c r="Y772" t="s">
        <v>205</v>
      </c>
      <c r="Z772" t="s">
        <v>205</v>
      </c>
      <c r="AA772" t="s">
        <v>205</v>
      </c>
      <c r="AB772" t="s">
        <v>207</v>
      </c>
      <c r="AC772" t="s">
        <v>207</v>
      </c>
      <c r="AD772" t="s">
        <v>207</v>
      </c>
      <c r="AE772" t="s">
        <v>205</v>
      </c>
      <c r="AF772" t="s">
        <v>205</v>
      </c>
      <c r="AG772" t="s">
        <v>205</v>
      </c>
      <c r="AH772" t="s">
        <v>207</v>
      </c>
      <c r="AI772" t="s">
        <v>205</v>
      </c>
      <c r="AJ772" t="s">
        <v>207</v>
      </c>
      <c r="AK772" t="s">
        <v>205</v>
      </c>
      <c r="AL772" t="s">
        <v>205</v>
      </c>
      <c r="AM772" t="s">
        <v>205</v>
      </c>
      <c r="AN772" t="s">
        <v>207</v>
      </c>
      <c r="AO772" t="s">
        <v>205</v>
      </c>
      <c r="AP772" t="s">
        <v>205</v>
      </c>
      <c r="AQ772"/>
      <c r="AR772">
        <v>0</v>
      </c>
      <c r="AS772">
        <v>1</v>
      </c>
    </row>
    <row r="773" spans="1:45" ht="15" hidden="1" x14ac:dyDescent="0.25">
      <c r="A773" s="258">
        <v>213090</v>
      </c>
      <c r="B773" s="259" t="s">
        <v>458</v>
      </c>
      <c r="C773" s="260" t="s">
        <v>849</v>
      </c>
      <c r="D773" s="260" t="s">
        <v>849</v>
      </c>
      <c r="E773" s="260" t="s">
        <v>849</v>
      </c>
      <c r="F773" s="260" t="s">
        <v>849</v>
      </c>
      <c r="G773" s="260" t="s">
        <v>849</v>
      </c>
      <c r="H773" s="260" t="s">
        <v>849</v>
      </c>
      <c r="I773" s="260" t="s">
        <v>849</v>
      </c>
      <c r="J773" s="260" t="s">
        <v>849</v>
      </c>
      <c r="K773" s="260" t="s">
        <v>849</v>
      </c>
      <c r="L773" s="260" t="s">
        <v>849</v>
      </c>
      <c r="M773" s="260" t="s">
        <v>849</v>
      </c>
      <c r="N773" s="260" t="s">
        <v>849</v>
      </c>
      <c r="O773" s="260" t="s">
        <v>849</v>
      </c>
      <c r="P773" s="260" t="s">
        <v>849</v>
      </c>
      <c r="Q773" s="260" t="s">
        <v>849</v>
      </c>
      <c r="R773" s="260" t="s">
        <v>849</v>
      </c>
      <c r="S773" s="260" t="s">
        <v>849</v>
      </c>
      <c r="T773" s="260" t="s">
        <v>849</v>
      </c>
      <c r="U773" s="260" t="s">
        <v>849</v>
      </c>
      <c r="V773" s="260" t="s">
        <v>849</v>
      </c>
      <c r="W773" s="260" t="s">
        <v>344</v>
      </c>
      <c r="X773" s="260" t="s">
        <v>344</v>
      </c>
      <c r="Y773" s="260" t="s">
        <v>344</v>
      </c>
      <c r="Z773" s="260" t="s">
        <v>344</v>
      </c>
      <c r="AA773" s="260" t="s">
        <v>344</v>
      </c>
      <c r="AB773" s="260" t="s">
        <v>344</v>
      </c>
      <c r="AC773" s="260" t="s">
        <v>344</v>
      </c>
      <c r="AD773" s="260" t="s">
        <v>344</v>
      </c>
      <c r="AE773" s="260" t="s">
        <v>344</v>
      </c>
      <c r="AF773" s="260" t="s">
        <v>344</v>
      </c>
      <c r="AG773" s="260" t="s">
        <v>344</v>
      </c>
      <c r="AH773" s="260" t="s">
        <v>344</v>
      </c>
      <c r="AI773" s="260" t="s">
        <v>344</v>
      </c>
      <c r="AJ773" s="260" t="s">
        <v>344</v>
      </c>
      <c r="AK773" s="260" t="s">
        <v>344</v>
      </c>
      <c r="AL773" s="260" t="s">
        <v>344</v>
      </c>
      <c r="AM773" s="260" t="s">
        <v>344</v>
      </c>
      <c r="AN773" s="260" t="s">
        <v>344</v>
      </c>
      <c r="AO773" s="260" t="s">
        <v>344</v>
      </c>
      <c r="AP773" s="260" t="s">
        <v>344</v>
      </c>
      <c r="AQ773" s="260"/>
      <c r="AR773"/>
      <c r="AS773" t="s">
        <v>2181</v>
      </c>
    </row>
    <row r="774" spans="1:45" ht="15" hidden="1" x14ac:dyDescent="0.25">
      <c r="A774" s="258">
        <v>213091</v>
      </c>
      <c r="B774" s="259" t="s">
        <v>458</v>
      </c>
      <c r="C774" s="260" t="s">
        <v>207</v>
      </c>
      <c r="D774" s="260" t="s">
        <v>207</v>
      </c>
      <c r="E774" s="260" t="s">
        <v>207</v>
      </c>
      <c r="F774" s="260" t="s">
        <v>205</v>
      </c>
      <c r="G774" s="260" t="s">
        <v>206</v>
      </c>
      <c r="H774" s="260" t="s">
        <v>206</v>
      </c>
      <c r="I774" s="260" t="s">
        <v>207</v>
      </c>
      <c r="J774" s="260" t="s">
        <v>205</v>
      </c>
      <c r="K774" s="260" t="s">
        <v>205</v>
      </c>
      <c r="L774" s="260" t="s">
        <v>207</v>
      </c>
      <c r="M774" s="260" t="s">
        <v>206</v>
      </c>
      <c r="N774" s="260" t="s">
        <v>207</v>
      </c>
      <c r="O774" s="260" t="s">
        <v>206</v>
      </c>
      <c r="P774" s="260" t="s">
        <v>206</v>
      </c>
      <c r="Q774" s="260" t="s">
        <v>206</v>
      </c>
      <c r="R774" s="260" t="s">
        <v>206</v>
      </c>
      <c r="S774" s="260" t="s">
        <v>206</v>
      </c>
      <c r="T774" s="260" t="s">
        <v>206</v>
      </c>
      <c r="U774" s="260" t="s">
        <v>206</v>
      </c>
      <c r="V774" s="260" t="s">
        <v>206</v>
      </c>
      <c r="W774" s="260" t="s">
        <v>344</v>
      </c>
      <c r="X774" s="260" t="s">
        <v>344</v>
      </c>
      <c r="Y774" s="260" t="s">
        <v>344</v>
      </c>
      <c r="Z774" s="260" t="s">
        <v>344</v>
      </c>
      <c r="AA774" s="260" t="s">
        <v>344</v>
      </c>
      <c r="AB774" s="260" t="s">
        <v>344</v>
      </c>
      <c r="AC774" s="260" t="s">
        <v>344</v>
      </c>
      <c r="AD774" s="260" t="s">
        <v>344</v>
      </c>
      <c r="AE774" s="260" t="s">
        <v>344</v>
      </c>
      <c r="AF774" s="260" t="s">
        <v>344</v>
      </c>
      <c r="AG774" s="260" t="s">
        <v>344</v>
      </c>
      <c r="AH774" s="260" t="s">
        <v>344</v>
      </c>
      <c r="AI774" s="260" t="s">
        <v>344</v>
      </c>
      <c r="AJ774" s="260" t="s">
        <v>344</v>
      </c>
      <c r="AK774" s="260" t="s">
        <v>344</v>
      </c>
      <c r="AL774" s="260" t="s">
        <v>344</v>
      </c>
      <c r="AM774" s="260" t="s">
        <v>344</v>
      </c>
      <c r="AN774" s="260" t="s">
        <v>344</v>
      </c>
      <c r="AO774" s="260" t="s">
        <v>344</v>
      </c>
      <c r="AP774" s="260" t="s">
        <v>344</v>
      </c>
      <c r="AQ774" s="260"/>
      <c r="AR774"/>
      <c r="AS774">
        <v>2</v>
      </c>
    </row>
    <row r="775" spans="1:45" ht="18.75" hidden="1" x14ac:dyDescent="0.45">
      <c r="A775" s="252">
        <v>213097</v>
      </c>
      <c r="B775" s="249" t="s">
        <v>458</v>
      </c>
      <c r="C775" t="s">
        <v>849</v>
      </c>
      <c r="D775" t="s">
        <v>849</v>
      </c>
      <c r="E775" t="s">
        <v>849</v>
      </c>
      <c r="F775" t="s">
        <v>849</v>
      </c>
      <c r="G775" t="s">
        <v>849</v>
      </c>
      <c r="H775" t="s">
        <v>849</v>
      </c>
      <c r="I775" t="s">
        <v>849</v>
      </c>
      <c r="J775" t="s">
        <v>849</v>
      </c>
      <c r="K775" t="s">
        <v>849</v>
      </c>
      <c r="L775" t="s">
        <v>849</v>
      </c>
      <c r="M775" s="250" t="s">
        <v>849</v>
      </c>
      <c r="N775" t="s">
        <v>849</v>
      </c>
      <c r="O775" t="s">
        <v>849</v>
      </c>
      <c r="P775" t="s">
        <v>849</v>
      </c>
      <c r="Q775" t="s">
        <v>849</v>
      </c>
      <c r="R775" t="s">
        <v>849</v>
      </c>
      <c r="S775" t="s">
        <v>849</v>
      </c>
      <c r="T775" t="s">
        <v>849</v>
      </c>
      <c r="U775" t="s">
        <v>849</v>
      </c>
      <c r="V775" t="s">
        <v>849</v>
      </c>
      <c r="W775" t="s">
        <v>344</v>
      </c>
      <c r="X775" s="250" t="s">
        <v>344</v>
      </c>
      <c r="Y775" t="s">
        <v>344</v>
      </c>
      <c r="Z775" t="s">
        <v>344</v>
      </c>
      <c r="AA775" t="s">
        <v>344</v>
      </c>
      <c r="AB775" t="s">
        <v>344</v>
      </c>
      <c r="AC775" t="s">
        <v>344</v>
      </c>
      <c r="AD775" t="s">
        <v>344</v>
      </c>
      <c r="AE775" t="s">
        <v>344</v>
      </c>
      <c r="AF775" t="s">
        <v>344</v>
      </c>
      <c r="AG775" t="s">
        <v>344</v>
      </c>
      <c r="AH775" t="s">
        <v>344</v>
      </c>
      <c r="AI775" t="s">
        <v>344</v>
      </c>
      <c r="AJ775" t="s">
        <v>344</v>
      </c>
      <c r="AK775" t="s">
        <v>344</v>
      </c>
      <c r="AL775" t="s">
        <v>344</v>
      </c>
      <c r="AM775" t="s">
        <v>344</v>
      </c>
      <c r="AN775" t="s">
        <v>344</v>
      </c>
      <c r="AO775" t="s">
        <v>344</v>
      </c>
      <c r="AP775" t="s">
        <v>344</v>
      </c>
      <c r="AQ775"/>
      <c r="AR775" t="s">
        <v>2165</v>
      </c>
      <c r="AS775" t="s">
        <v>2165</v>
      </c>
    </row>
    <row r="776" spans="1:45" ht="18.75" x14ac:dyDescent="0.45">
      <c r="A776" s="248">
        <v>213099</v>
      </c>
      <c r="B776" s="249" t="s">
        <v>61</v>
      </c>
      <c r="C776" t="s">
        <v>207</v>
      </c>
      <c r="D776" t="s">
        <v>207</v>
      </c>
      <c r="E776" t="s">
        <v>207</v>
      </c>
      <c r="F776" t="s">
        <v>207</v>
      </c>
      <c r="G776" t="s">
        <v>207</v>
      </c>
      <c r="H776" t="s">
        <v>205</v>
      </c>
      <c r="I776" t="s">
        <v>207</v>
      </c>
      <c r="J776" t="s">
        <v>205</v>
      </c>
      <c r="K776" t="s">
        <v>207</v>
      </c>
      <c r="L776" t="s">
        <v>205</v>
      </c>
      <c r="M776" s="250" t="s">
        <v>207</v>
      </c>
      <c r="N776" t="s">
        <v>207</v>
      </c>
      <c r="O776" t="s">
        <v>207</v>
      </c>
      <c r="P776" t="s">
        <v>205</v>
      </c>
      <c r="Q776" t="s">
        <v>205</v>
      </c>
      <c r="R776" t="s">
        <v>205</v>
      </c>
      <c r="S776" t="s">
        <v>207</v>
      </c>
      <c r="T776" t="s">
        <v>207</v>
      </c>
      <c r="U776" t="s">
        <v>207</v>
      </c>
      <c r="V776" t="s">
        <v>207</v>
      </c>
      <c r="W776" t="s">
        <v>207</v>
      </c>
      <c r="X776" s="250" t="s">
        <v>207</v>
      </c>
      <c r="Y776" t="s">
        <v>207</v>
      </c>
      <c r="Z776" t="s">
        <v>205</v>
      </c>
      <c r="AA776" t="s">
        <v>205</v>
      </c>
      <c r="AB776" t="s">
        <v>207</v>
      </c>
      <c r="AC776" t="s">
        <v>207</v>
      </c>
      <c r="AD776" t="s">
        <v>207</v>
      </c>
      <c r="AE776" t="s">
        <v>205</v>
      </c>
      <c r="AF776" t="s">
        <v>205</v>
      </c>
      <c r="AG776" t="s">
        <v>207</v>
      </c>
      <c r="AH776" t="s">
        <v>205</v>
      </c>
      <c r="AI776" t="s">
        <v>207</v>
      </c>
      <c r="AJ776" t="s">
        <v>207</v>
      </c>
      <c r="AK776" t="s">
        <v>205</v>
      </c>
      <c r="AL776" t="s">
        <v>205</v>
      </c>
      <c r="AM776" t="s">
        <v>207</v>
      </c>
      <c r="AN776" t="s">
        <v>205</v>
      </c>
      <c r="AO776" t="s">
        <v>205</v>
      </c>
      <c r="AP776" t="s">
        <v>205</v>
      </c>
      <c r="AQ776"/>
      <c r="AR776">
        <v>0</v>
      </c>
      <c r="AS776">
        <v>2</v>
      </c>
    </row>
    <row r="777" spans="1:45" ht="18.75" x14ac:dyDescent="0.45">
      <c r="A777" s="248">
        <v>213103</v>
      </c>
      <c r="B777" s="249" t="s">
        <v>61</v>
      </c>
      <c r="C777" t="s">
        <v>207</v>
      </c>
      <c r="D777" t="s">
        <v>207</v>
      </c>
      <c r="E777" t="s">
        <v>207</v>
      </c>
      <c r="F777" t="s">
        <v>205</v>
      </c>
      <c r="G777" t="s">
        <v>205</v>
      </c>
      <c r="H777" t="s">
        <v>205</v>
      </c>
      <c r="I777" t="s">
        <v>207</v>
      </c>
      <c r="J777" t="s">
        <v>205</v>
      </c>
      <c r="K777" t="s">
        <v>205</v>
      </c>
      <c r="L777" t="s">
        <v>205</v>
      </c>
      <c r="M777" s="250" t="s">
        <v>207</v>
      </c>
      <c r="N777" t="s">
        <v>207</v>
      </c>
      <c r="O777" t="s">
        <v>207</v>
      </c>
      <c r="P777" t="s">
        <v>207</v>
      </c>
      <c r="Q777" t="s">
        <v>207</v>
      </c>
      <c r="R777" t="s">
        <v>207</v>
      </c>
      <c r="S777" t="s">
        <v>205</v>
      </c>
      <c r="T777" t="s">
        <v>207</v>
      </c>
      <c r="U777" t="s">
        <v>205</v>
      </c>
      <c r="V777" t="s">
        <v>207</v>
      </c>
      <c r="W777" t="s">
        <v>205</v>
      </c>
      <c r="X777" s="250" t="s">
        <v>207</v>
      </c>
      <c r="Y777" t="s">
        <v>205</v>
      </c>
      <c r="Z777" t="s">
        <v>205</v>
      </c>
      <c r="AA777" t="s">
        <v>205</v>
      </c>
      <c r="AB777" t="s">
        <v>207</v>
      </c>
      <c r="AC777" t="s">
        <v>207</v>
      </c>
      <c r="AD777" t="s">
        <v>207</v>
      </c>
      <c r="AE777" t="s">
        <v>206</v>
      </c>
      <c r="AF777" t="s">
        <v>207</v>
      </c>
      <c r="AG777" t="s">
        <v>207</v>
      </c>
      <c r="AH777" t="s">
        <v>207</v>
      </c>
      <c r="AI777" t="s">
        <v>205</v>
      </c>
      <c r="AJ777" t="s">
        <v>206</v>
      </c>
      <c r="AK777" t="s">
        <v>205</v>
      </c>
      <c r="AL777" t="s">
        <v>206</v>
      </c>
      <c r="AM777" t="s">
        <v>206</v>
      </c>
      <c r="AN777" t="s">
        <v>206</v>
      </c>
      <c r="AO777" t="s">
        <v>206</v>
      </c>
      <c r="AP777" t="s">
        <v>205</v>
      </c>
      <c r="AQ777"/>
      <c r="AR777">
        <v>0</v>
      </c>
      <c r="AS777">
        <v>3</v>
      </c>
    </row>
    <row r="778" spans="1:45" ht="18.75" x14ac:dyDescent="0.45">
      <c r="A778" s="248">
        <v>213107</v>
      </c>
      <c r="B778" s="249" t="s">
        <v>61</v>
      </c>
      <c r="C778" t="s">
        <v>849</v>
      </c>
      <c r="D778" t="s">
        <v>849</v>
      </c>
      <c r="E778" t="s">
        <v>849</v>
      </c>
      <c r="F778" t="s">
        <v>849</v>
      </c>
      <c r="G778" t="s">
        <v>849</v>
      </c>
      <c r="H778" t="s">
        <v>849</v>
      </c>
      <c r="I778" t="s">
        <v>849</v>
      </c>
      <c r="J778" t="s">
        <v>849</v>
      </c>
      <c r="K778" t="s">
        <v>849</v>
      </c>
      <c r="L778" t="s">
        <v>849</v>
      </c>
      <c r="M778" s="250" t="s">
        <v>849</v>
      </c>
      <c r="N778" t="s">
        <v>849</v>
      </c>
      <c r="O778" t="s">
        <v>849</v>
      </c>
      <c r="P778" t="s">
        <v>849</v>
      </c>
      <c r="Q778" t="s">
        <v>849</v>
      </c>
      <c r="R778" t="s">
        <v>849</v>
      </c>
      <c r="S778" t="s">
        <v>849</v>
      </c>
      <c r="T778" t="s">
        <v>849</v>
      </c>
      <c r="U778" t="s">
        <v>849</v>
      </c>
      <c r="V778" t="s">
        <v>849</v>
      </c>
      <c r="W778" t="s">
        <v>849</v>
      </c>
      <c r="X778" s="250" t="s">
        <v>849</v>
      </c>
      <c r="Y778" t="s">
        <v>849</v>
      </c>
      <c r="Z778" t="s">
        <v>849</v>
      </c>
      <c r="AA778" t="s">
        <v>849</v>
      </c>
      <c r="AB778" t="s">
        <v>849</v>
      </c>
      <c r="AC778" t="s">
        <v>849</v>
      </c>
      <c r="AD778" t="s">
        <v>849</v>
      </c>
      <c r="AE778" t="s">
        <v>849</v>
      </c>
      <c r="AF778" t="s">
        <v>849</v>
      </c>
      <c r="AG778" t="s">
        <v>849</v>
      </c>
      <c r="AH778" t="s">
        <v>849</v>
      </c>
      <c r="AI778" t="s">
        <v>849</v>
      </c>
      <c r="AJ778" t="s">
        <v>849</v>
      </c>
      <c r="AK778" t="s">
        <v>849</v>
      </c>
      <c r="AL778" t="s">
        <v>849</v>
      </c>
      <c r="AM778" t="s">
        <v>849</v>
      </c>
      <c r="AN778" t="s">
        <v>849</v>
      </c>
      <c r="AO778" t="s">
        <v>849</v>
      </c>
      <c r="AP778" t="s">
        <v>849</v>
      </c>
      <c r="AQ778"/>
      <c r="AR778">
        <v>0</v>
      </c>
      <c r="AS778" t="s">
        <v>2190</v>
      </c>
    </row>
    <row r="779" spans="1:45" ht="18.75" x14ac:dyDescent="0.45">
      <c r="A779" s="248">
        <v>213111</v>
      </c>
      <c r="B779" s="249" t="s">
        <v>61</v>
      </c>
      <c r="C779" t="s">
        <v>205</v>
      </c>
      <c r="D779" t="s">
        <v>207</v>
      </c>
      <c r="E779" t="s">
        <v>205</v>
      </c>
      <c r="F779" t="s">
        <v>205</v>
      </c>
      <c r="G779" t="s">
        <v>207</v>
      </c>
      <c r="H779" t="s">
        <v>207</v>
      </c>
      <c r="I779" t="s">
        <v>207</v>
      </c>
      <c r="J779" t="s">
        <v>205</v>
      </c>
      <c r="K779" t="s">
        <v>207</v>
      </c>
      <c r="L779" t="s">
        <v>205</v>
      </c>
      <c r="M779" s="250" t="s">
        <v>205</v>
      </c>
      <c r="N779" t="s">
        <v>205</v>
      </c>
      <c r="O779" t="s">
        <v>205</v>
      </c>
      <c r="P779" t="s">
        <v>205</v>
      </c>
      <c r="Q779" t="s">
        <v>205</v>
      </c>
      <c r="R779" t="s">
        <v>207</v>
      </c>
      <c r="S779" t="s">
        <v>205</v>
      </c>
      <c r="T779" t="s">
        <v>207</v>
      </c>
      <c r="U779" t="s">
        <v>207</v>
      </c>
      <c r="V779" t="s">
        <v>205</v>
      </c>
      <c r="W779" t="s">
        <v>207</v>
      </c>
      <c r="X779" s="250" t="s">
        <v>207</v>
      </c>
      <c r="Y779" t="s">
        <v>207</v>
      </c>
      <c r="Z779" t="s">
        <v>207</v>
      </c>
      <c r="AA779" t="s">
        <v>205</v>
      </c>
      <c r="AB779" t="s">
        <v>205</v>
      </c>
      <c r="AC779" t="s">
        <v>207</v>
      </c>
      <c r="AD779" t="s">
        <v>207</v>
      </c>
      <c r="AE779" t="s">
        <v>207</v>
      </c>
      <c r="AF779" t="s">
        <v>205</v>
      </c>
      <c r="AG779" t="s">
        <v>205</v>
      </c>
      <c r="AH779" t="s">
        <v>205</v>
      </c>
      <c r="AI779" t="s">
        <v>207</v>
      </c>
      <c r="AJ779" t="s">
        <v>205</v>
      </c>
      <c r="AK779" t="s">
        <v>206</v>
      </c>
      <c r="AL779" t="s">
        <v>207</v>
      </c>
      <c r="AM779" t="s">
        <v>206</v>
      </c>
      <c r="AN779" t="s">
        <v>206</v>
      </c>
      <c r="AO779" t="s">
        <v>206</v>
      </c>
      <c r="AP779" t="s">
        <v>206</v>
      </c>
      <c r="AQ779"/>
      <c r="AR779">
        <v>0</v>
      </c>
      <c r="AS779">
        <v>4</v>
      </c>
    </row>
    <row r="780" spans="1:45" ht="15" x14ac:dyDescent="0.25">
      <c r="A780" s="258">
        <v>213113</v>
      </c>
      <c r="B780" s="259" t="s">
        <v>61</v>
      </c>
      <c r="C780" s="260" t="s">
        <v>205</v>
      </c>
      <c r="D780" s="260" t="s">
        <v>205</v>
      </c>
      <c r="E780" s="260" t="s">
        <v>205</v>
      </c>
      <c r="F780" s="260" t="s">
        <v>205</v>
      </c>
      <c r="G780" s="260" t="s">
        <v>207</v>
      </c>
      <c r="H780" s="260" t="s">
        <v>207</v>
      </c>
      <c r="I780" s="260" t="s">
        <v>205</v>
      </c>
      <c r="J780" s="260" t="s">
        <v>205</v>
      </c>
      <c r="K780" s="260" t="s">
        <v>207</v>
      </c>
      <c r="L780" s="260" t="s">
        <v>205</v>
      </c>
      <c r="M780" s="260" t="s">
        <v>207</v>
      </c>
      <c r="N780" s="260" t="s">
        <v>207</v>
      </c>
      <c r="O780" s="260" t="s">
        <v>205</v>
      </c>
      <c r="P780" s="260" t="s">
        <v>207</v>
      </c>
      <c r="Q780" s="260" t="s">
        <v>205</v>
      </c>
      <c r="R780" s="260" t="s">
        <v>207</v>
      </c>
      <c r="S780" s="260" t="s">
        <v>207</v>
      </c>
      <c r="T780" s="260" t="s">
        <v>205</v>
      </c>
      <c r="U780" s="260" t="s">
        <v>205</v>
      </c>
      <c r="V780" s="260" t="s">
        <v>205</v>
      </c>
      <c r="W780" s="260" t="s">
        <v>205</v>
      </c>
      <c r="X780" s="260" t="s">
        <v>205</v>
      </c>
      <c r="Y780" s="260" t="s">
        <v>205</v>
      </c>
      <c r="Z780" s="260" t="s">
        <v>207</v>
      </c>
      <c r="AA780" s="260" t="s">
        <v>205</v>
      </c>
      <c r="AB780" s="260" t="s">
        <v>205</v>
      </c>
      <c r="AC780" s="260" t="s">
        <v>207</v>
      </c>
      <c r="AD780" s="260" t="s">
        <v>207</v>
      </c>
      <c r="AE780" s="260" t="s">
        <v>205</v>
      </c>
      <c r="AF780" s="260" t="s">
        <v>207</v>
      </c>
      <c r="AG780" s="260" t="s">
        <v>207</v>
      </c>
      <c r="AH780" s="260" t="s">
        <v>207</v>
      </c>
      <c r="AI780" s="260" t="s">
        <v>207</v>
      </c>
      <c r="AJ780" s="260" t="s">
        <v>207</v>
      </c>
      <c r="AK780" s="260" t="s">
        <v>207</v>
      </c>
      <c r="AL780" s="260" t="s">
        <v>206</v>
      </c>
      <c r="AM780" s="260" t="s">
        <v>206</v>
      </c>
      <c r="AN780" s="260" t="s">
        <v>206</v>
      </c>
      <c r="AO780" s="260" t="s">
        <v>206</v>
      </c>
      <c r="AP780" s="260" t="s">
        <v>206</v>
      </c>
      <c r="AQ780" s="260"/>
      <c r="AR780"/>
      <c r="AS780" t="s">
        <v>2196</v>
      </c>
    </row>
    <row r="781" spans="1:45" ht="18.75" x14ac:dyDescent="0.45">
      <c r="A781" s="248">
        <v>213114</v>
      </c>
      <c r="B781" s="249" t="s">
        <v>61</v>
      </c>
      <c r="C781" t="s">
        <v>207</v>
      </c>
      <c r="D781" t="s">
        <v>207</v>
      </c>
      <c r="E781" t="s">
        <v>207</v>
      </c>
      <c r="F781" t="s">
        <v>207</v>
      </c>
      <c r="G781" t="s">
        <v>205</v>
      </c>
      <c r="H781" t="s">
        <v>207</v>
      </c>
      <c r="I781" t="s">
        <v>207</v>
      </c>
      <c r="J781" t="s">
        <v>207</v>
      </c>
      <c r="K781" t="s">
        <v>207</v>
      </c>
      <c r="L781" t="s">
        <v>207</v>
      </c>
      <c r="M781" s="250" t="s">
        <v>205</v>
      </c>
      <c r="N781" t="s">
        <v>205</v>
      </c>
      <c r="O781" t="s">
        <v>205</v>
      </c>
      <c r="P781" t="s">
        <v>207</v>
      </c>
      <c r="Q781" t="s">
        <v>207</v>
      </c>
      <c r="R781" t="s">
        <v>207</v>
      </c>
      <c r="S781" t="s">
        <v>205</v>
      </c>
      <c r="T781" t="s">
        <v>207</v>
      </c>
      <c r="U781" t="s">
        <v>207</v>
      </c>
      <c r="V781" t="s">
        <v>207</v>
      </c>
      <c r="W781" t="s">
        <v>207</v>
      </c>
      <c r="X781" s="250" t="s">
        <v>207</v>
      </c>
      <c r="Y781" t="s">
        <v>205</v>
      </c>
      <c r="Z781" t="s">
        <v>207</v>
      </c>
      <c r="AA781" t="s">
        <v>207</v>
      </c>
      <c r="AB781" t="s">
        <v>205</v>
      </c>
      <c r="AC781" t="s">
        <v>207</v>
      </c>
      <c r="AD781" t="s">
        <v>207</v>
      </c>
      <c r="AE781" t="s">
        <v>205</v>
      </c>
      <c r="AF781" t="s">
        <v>207</v>
      </c>
      <c r="AG781" t="s">
        <v>205</v>
      </c>
      <c r="AH781" t="s">
        <v>205</v>
      </c>
      <c r="AI781" t="s">
        <v>205</v>
      </c>
      <c r="AJ781" t="s">
        <v>207</v>
      </c>
      <c r="AK781" t="s">
        <v>205</v>
      </c>
      <c r="AL781" t="s">
        <v>207</v>
      </c>
      <c r="AM781" t="s">
        <v>207</v>
      </c>
      <c r="AN781" t="s">
        <v>207</v>
      </c>
      <c r="AO781" t="s">
        <v>206</v>
      </c>
      <c r="AP781" t="s">
        <v>207</v>
      </c>
      <c r="AQ781"/>
      <c r="AR781">
        <v>0</v>
      </c>
      <c r="AS781">
        <v>2</v>
      </c>
    </row>
    <row r="782" spans="1:45" ht="33" x14ac:dyDescent="0.45">
      <c r="A782" s="248">
        <v>213117</v>
      </c>
      <c r="B782" s="249" t="s">
        <v>67</v>
      </c>
      <c r="C782" t="s">
        <v>205</v>
      </c>
      <c r="D782" t="s">
        <v>205</v>
      </c>
      <c r="E782" t="s">
        <v>205</v>
      </c>
      <c r="F782" t="s">
        <v>205</v>
      </c>
      <c r="G782" t="s">
        <v>205</v>
      </c>
      <c r="H782" t="s">
        <v>207</v>
      </c>
      <c r="I782" t="s">
        <v>207</v>
      </c>
      <c r="J782" t="s">
        <v>207</v>
      </c>
      <c r="K782" t="s">
        <v>205</v>
      </c>
      <c r="L782" t="s">
        <v>207</v>
      </c>
      <c r="M782" s="250" t="s">
        <v>207</v>
      </c>
      <c r="N782" t="s">
        <v>205</v>
      </c>
      <c r="O782" t="s">
        <v>207</v>
      </c>
      <c r="P782" t="s">
        <v>207</v>
      </c>
      <c r="Q782" t="s">
        <v>207</v>
      </c>
      <c r="R782" t="s">
        <v>207</v>
      </c>
      <c r="S782" t="s">
        <v>207</v>
      </c>
      <c r="T782" t="s">
        <v>207</v>
      </c>
      <c r="U782" t="s">
        <v>207</v>
      </c>
      <c r="V782" t="s">
        <v>207</v>
      </c>
      <c r="W782" t="s">
        <v>207</v>
      </c>
      <c r="X782" s="250" t="s">
        <v>207</v>
      </c>
      <c r="Y782" t="s">
        <v>205</v>
      </c>
      <c r="Z782" t="s">
        <v>205</v>
      </c>
      <c r="AA782" t="s">
        <v>205</v>
      </c>
      <c r="AB782" t="s">
        <v>205</v>
      </c>
      <c r="AC782" t="s">
        <v>207</v>
      </c>
      <c r="AD782" t="s">
        <v>206</v>
      </c>
      <c r="AE782" t="s">
        <v>206</v>
      </c>
      <c r="AF782" t="s">
        <v>207</v>
      </c>
      <c r="AG782" t="s">
        <v>206</v>
      </c>
      <c r="AH782" t="s">
        <v>206</v>
      </c>
      <c r="AI782" t="s">
        <v>206</v>
      </c>
      <c r="AJ782" t="s">
        <v>206</v>
      </c>
      <c r="AK782" t="s">
        <v>206</v>
      </c>
      <c r="AL782" t="s">
        <v>344</v>
      </c>
      <c r="AM782" t="s">
        <v>344</v>
      </c>
      <c r="AN782" t="s">
        <v>344</v>
      </c>
      <c r="AO782" t="s">
        <v>344</v>
      </c>
      <c r="AP782" t="s">
        <v>344</v>
      </c>
      <c r="AQ782"/>
      <c r="AR782">
        <v>0</v>
      </c>
      <c r="AS782" t="e">
        <v>#N/A</v>
      </c>
    </row>
    <row r="783" spans="1:45" ht="18.75" hidden="1" x14ac:dyDescent="0.45">
      <c r="A783" s="248">
        <v>213118</v>
      </c>
      <c r="B783" s="249" t="s">
        <v>456</v>
      </c>
      <c r="C783" t="s">
        <v>207</v>
      </c>
      <c r="D783" t="s">
        <v>205</v>
      </c>
      <c r="E783" t="s">
        <v>205</v>
      </c>
      <c r="F783" t="s">
        <v>207</v>
      </c>
      <c r="G783" t="s">
        <v>205</v>
      </c>
      <c r="H783" t="s">
        <v>205</v>
      </c>
      <c r="I783" t="s">
        <v>207</v>
      </c>
      <c r="J783" t="s">
        <v>207</v>
      </c>
      <c r="K783" t="s">
        <v>207</v>
      </c>
      <c r="L783" t="s">
        <v>207</v>
      </c>
      <c r="M783" s="250" t="s">
        <v>207</v>
      </c>
      <c r="N783" t="s">
        <v>207</v>
      </c>
      <c r="O783" t="s">
        <v>207</v>
      </c>
      <c r="P783" t="s">
        <v>206</v>
      </c>
      <c r="Q783" t="s">
        <v>205</v>
      </c>
      <c r="R783" t="s">
        <v>205</v>
      </c>
      <c r="S783" t="s">
        <v>207</v>
      </c>
      <c r="T783" t="s">
        <v>207</v>
      </c>
      <c r="U783" t="s">
        <v>207</v>
      </c>
      <c r="V783" t="s">
        <v>207</v>
      </c>
      <c r="W783" t="s">
        <v>205</v>
      </c>
      <c r="X783" s="250" t="s">
        <v>205</v>
      </c>
      <c r="Y783" t="s">
        <v>205</v>
      </c>
      <c r="Z783" t="s">
        <v>205</v>
      </c>
      <c r="AA783" t="s">
        <v>205</v>
      </c>
      <c r="AB783" t="s">
        <v>205</v>
      </c>
      <c r="AC783" t="s">
        <v>207</v>
      </c>
      <c r="AD783" t="s">
        <v>207</v>
      </c>
      <c r="AE783" t="s">
        <v>207</v>
      </c>
      <c r="AF783" t="s">
        <v>205</v>
      </c>
      <c r="AG783" t="s">
        <v>344</v>
      </c>
      <c r="AH783" t="s">
        <v>344</v>
      </c>
      <c r="AI783" t="s">
        <v>344</v>
      </c>
      <c r="AJ783" t="s">
        <v>344</v>
      </c>
      <c r="AK783" t="s">
        <v>344</v>
      </c>
      <c r="AL783" t="s">
        <v>344</v>
      </c>
      <c r="AM783" t="s">
        <v>344</v>
      </c>
      <c r="AN783" t="s">
        <v>344</v>
      </c>
      <c r="AO783" t="s">
        <v>344</v>
      </c>
      <c r="AP783" t="s">
        <v>344</v>
      </c>
      <c r="AQ783"/>
      <c r="AR783">
        <v>0</v>
      </c>
      <c r="AS783" t="e">
        <v>#N/A</v>
      </c>
    </row>
    <row r="784" spans="1:45" ht="18.75" x14ac:dyDescent="0.45">
      <c r="A784" s="248">
        <v>213123</v>
      </c>
      <c r="B784" s="249" t="s">
        <v>61</v>
      </c>
      <c r="C784" t="s">
        <v>207</v>
      </c>
      <c r="D784" t="s">
        <v>207</v>
      </c>
      <c r="E784" t="s">
        <v>207</v>
      </c>
      <c r="F784" t="s">
        <v>207</v>
      </c>
      <c r="G784" t="s">
        <v>205</v>
      </c>
      <c r="H784" t="s">
        <v>207</v>
      </c>
      <c r="I784" t="s">
        <v>207</v>
      </c>
      <c r="J784" t="s">
        <v>207</v>
      </c>
      <c r="K784" t="s">
        <v>205</v>
      </c>
      <c r="L784" t="s">
        <v>205</v>
      </c>
      <c r="M784" s="250" t="s">
        <v>205</v>
      </c>
      <c r="N784" t="s">
        <v>207</v>
      </c>
      <c r="O784" t="s">
        <v>207</v>
      </c>
      <c r="P784" t="s">
        <v>207</v>
      </c>
      <c r="Q784" t="s">
        <v>207</v>
      </c>
      <c r="R784" t="s">
        <v>207</v>
      </c>
      <c r="S784" t="s">
        <v>207</v>
      </c>
      <c r="T784" t="s">
        <v>207</v>
      </c>
      <c r="U784" t="s">
        <v>207</v>
      </c>
      <c r="V784" t="s">
        <v>207</v>
      </c>
      <c r="W784" t="s">
        <v>207</v>
      </c>
      <c r="X784" s="250" t="s">
        <v>207</v>
      </c>
      <c r="Y784" t="s">
        <v>205</v>
      </c>
      <c r="Z784" t="s">
        <v>207</v>
      </c>
      <c r="AA784" t="s">
        <v>205</v>
      </c>
      <c r="AB784" t="s">
        <v>207</v>
      </c>
      <c r="AC784" t="s">
        <v>207</v>
      </c>
      <c r="AD784" t="s">
        <v>205</v>
      </c>
      <c r="AE784" t="s">
        <v>205</v>
      </c>
      <c r="AF784" t="s">
        <v>205</v>
      </c>
      <c r="AG784" t="s">
        <v>205</v>
      </c>
      <c r="AH784" t="s">
        <v>207</v>
      </c>
      <c r="AI784" t="s">
        <v>207</v>
      </c>
      <c r="AJ784" t="s">
        <v>207</v>
      </c>
      <c r="AK784" t="s">
        <v>205</v>
      </c>
      <c r="AL784" t="s">
        <v>205</v>
      </c>
      <c r="AM784" t="s">
        <v>207</v>
      </c>
      <c r="AN784" t="s">
        <v>205</v>
      </c>
      <c r="AO784" t="s">
        <v>207</v>
      </c>
      <c r="AP784" t="s">
        <v>207</v>
      </c>
      <c r="AQ784"/>
      <c r="AR784">
        <v>0</v>
      </c>
      <c r="AS784" t="e">
        <v>#N/A</v>
      </c>
    </row>
    <row r="785" spans="1:45" ht="18.75" hidden="1" x14ac:dyDescent="0.45">
      <c r="A785" s="248">
        <v>213130</v>
      </c>
      <c r="B785" s="249" t="s">
        <v>458</v>
      </c>
      <c r="C785">
        <v>0</v>
      </c>
      <c r="D785">
        <v>0</v>
      </c>
      <c r="E785">
        <v>0</v>
      </c>
      <c r="F785">
        <v>0</v>
      </c>
      <c r="G785">
        <v>0</v>
      </c>
      <c r="H785">
        <v>0</v>
      </c>
      <c r="I785">
        <v>0</v>
      </c>
      <c r="J785">
        <v>0</v>
      </c>
      <c r="K785">
        <v>0</v>
      </c>
      <c r="L785">
        <v>0</v>
      </c>
      <c r="M785" s="250">
        <v>0</v>
      </c>
      <c r="N785">
        <v>0</v>
      </c>
      <c r="O785">
        <v>0</v>
      </c>
      <c r="P785">
        <v>0</v>
      </c>
      <c r="Q785">
        <v>0</v>
      </c>
      <c r="R785">
        <v>0</v>
      </c>
      <c r="S785">
        <v>0</v>
      </c>
      <c r="T785">
        <v>0</v>
      </c>
      <c r="U785">
        <v>0</v>
      </c>
      <c r="V785">
        <v>0</v>
      </c>
      <c r="W785">
        <v>0</v>
      </c>
      <c r="X785" s="250">
        <v>0</v>
      </c>
      <c r="Y785">
        <v>0</v>
      </c>
      <c r="Z785">
        <v>0</v>
      </c>
      <c r="AA785">
        <v>0</v>
      </c>
      <c r="AB785">
        <v>0</v>
      </c>
      <c r="AC785">
        <v>0</v>
      </c>
      <c r="AD785">
        <v>0</v>
      </c>
      <c r="AE785">
        <v>0</v>
      </c>
      <c r="AF785">
        <v>0</v>
      </c>
      <c r="AG785">
        <v>0</v>
      </c>
      <c r="AH785">
        <v>0</v>
      </c>
      <c r="AI785">
        <v>0</v>
      </c>
      <c r="AJ785">
        <v>0</v>
      </c>
      <c r="AK785">
        <v>0</v>
      </c>
      <c r="AL785">
        <v>0</v>
      </c>
      <c r="AM785">
        <v>0</v>
      </c>
      <c r="AN785">
        <v>0</v>
      </c>
      <c r="AO785">
        <v>0</v>
      </c>
      <c r="AP785">
        <v>0</v>
      </c>
      <c r="AQ785"/>
      <c r="AR785">
        <v>0</v>
      </c>
      <c r="AS785">
        <v>1</v>
      </c>
    </row>
    <row r="786" spans="1:45" ht="18.75" hidden="1" x14ac:dyDescent="0.45">
      <c r="A786" s="248">
        <v>213132</v>
      </c>
      <c r="B786" s="249" t="s">
        <v>459</v>
      </c>
      <c r="C786" t="s">
        <v>205</v>
      </c>
      <c r="D786" t="s">
        <v>205</v>
      </c>
      <c r="E786" t="s">
        <v>205</v>
      </c>
      <c r="F786" t="s">
        <v>205</v>
      </c>
      <c r="G786" t="s">
        <v>205</v>
      </c>
      <c r="H786" t="s">
        <v>207</v>
      </c>
      <c r="I786" t="s">
        <v>205</v>
      </c>
      <c r="J786" t="s">
        <v>205</v>
      </c>
      <c r="K786" t="s">
        <v>205</v>
      </c>
      <c r="L786" t="s">
        <v>205</v>
      </c>
      <c r="M786" s="250" t="s">
        <v>205</v>
      </c>
      <c r="N786" t="s">
        <v>207</v>
      </c>
      <c r="O786" t="s">
        <v>207</v>
      </c>
      <c r="P786" t="s">
        <v>207</v>
      </c>
      <c r="Q786" t="s">
        <v>207</v>
      </c>
      <c r="R786" t="s">
        <v>205</v>
      </c>
      <c r="S786" t="s">
        <v>207</v>
      </c>
      <c r="T786" t="s">
        <v>205</v>
      </c>
      <c r="U786" t="s">
        <v>205</v>
      </c>
      <c r="V786" t="s">
        <v>205</v>
      </c>
      <c r="W786" t="s">
        <v>206</v>
      </c>
      <c r="X786" t="s">
        <v>206</v>
      </c>
      <c r="Y786" t="s">
        <v>206</v>
      </c>
      <c r="Z786" t="s">
        <v>206</v>
      </c>
      <c r="AA786" t="s">
        <v>206</v>
      </c>
      <c r="AB786" t="s">
        <v>344</v>
      </c>
      <c r="AC786" t="s">
        <v>344</v>
      </c>
      <c r="AD786" t="s">
        <v>344</v>
      </c>
      <c r="AE786" t="s">
        <v>344</v>
      </c>
      <c r="AF786" t="s">
        <v>344</v>
      </c>
      <c r="AG786" t="s">
        <v>344</v>
      </c>
      <c r="AH786" t="s">
        <v>344</v>
      </c>
      <c r="AI786" t="s">
        <v>344</v>
      </c>
      <c r="AJ786" t="s">
        <v>344</v>
      </c>
      <c r="AK786" t="s">
        <v>344</v>
      </c>
      <c r="AL786" t="s">
        <v>344</v>
      </c>
      <c r="AM786" t="s">
        <v>344</v>
      </c>
      <c r="AN786" t="s">
        <v>344</v>
      </c>
      <c r="AO786" t="s">
        <v>344</v>
      </c>
      <c r="AP786" t="s">
        <v>344</v>
      </c>
      <c r="AQ786"/>
      <c r="AR786">
        <v>0</v>
      </c>
      <c r="AS786">
        <v>6</v>
      </c>
    </row>
    <row r="787" spans="1:45" ht="18.75" hidden="1" x14ac:dyDescent="0.45">
      <c r="A787" s="248">
        <v>213134</v>
      </c>
      <c r="B787" s="249" t="s">
        <v>456</v>
      </c>
      <c r="C787" t="s">
        <v>849</v>
      </c>
      <c r="D787" t="s">
        <v>849</v>
      </c>
      <c r="E787" t="s">
        <v>849</v>
      </c>
      <c r="F787" t="s">
        <v>849</v>
      </c>
      <c r="G787" t="s">
        <v>849</v>
      </c>
      <c r="H787" t="s">
        <v>849</v>
      </c>
      <c r="I787" t="s">
        <v>849</v>
      </c>
      <c r="J787" t="s">
        <v>849</v>
      </c>
      <c r="K787" t="s">
        <v>849</v>
      </c>
      <c r="L787" t="s">
        <v>849</v>
      </c>
      <c r="M787" s="250" t="s">
        <v>849</v>
      </c>
      <c r="N787" t="s">
        <v>849</v>
      </c>
      <c r="O787" t="s">
        <v>849</v>
      </c>
      <c r="P787" t="s">
        <v>849</v>
      </c>
      <c r="Q787" t="s">
        <v>849</v>
      </c>
      <c r="R787" t="s">
        <v>849</v>
      </c>
      <c r="S787" t="s">
        <v>849</v>
      </c>
      <c r="T787" t="s">
        <v>849</v>
      </c>
      <c r="U787" t="s">
        <v>849</v>
      </c>
      <c r="V787" t="s">
        <v>849</v>
      </c>
      <c r="W787" t="s">
        <v>849</v>
      </c>
      <c r="X787" s="250" t="s">
        <v>849</v>
      </c>
      <c r="Y787" t="s">
        <v>849</v>
      </c>
      <c r="Z787" t="s">
        <v>849</v>
      </c>
      <c r="AA787" t="s">
        <v>849</v>
      </c>
      <c r="AB787" t="s">
        <v>849</v>
      </c>
      <c r="AC787" t="s">
        <v>849</v>
      </c>
      <c r="AD787" t="s">
        <v>849</v>
      </c>
      <c r="AE787" t="s">
        <v>849</v>
      </c>
      <c r="AF787" t="s">
        <v>849</v>
      </c>
      <c r="AG787" t="s">
        <v>344</v>
      </c>
      <c r="AH787" t="s">
        <v>344</v>
      </c>
      <c r="AI787" t="s">
        <v>344</v>
      </c>
      <c r="AJ787" t="s">
        <v>344</v>
      </c>
      <c r="AK787" t="s">
        <v>344</v>
      </c>
      <c r="AL787" t="s">
        <v>344</v>
      </c>
      <c r="AM787" t="s">
        <v>344</v>
      </c>
      <c r="AN787" t="s">
        <v>344</v>
      </c>
      <c r="AO787" t="s">
        <v>344</v>
      </c>
      <c r="AP787" t="s">
        <v>344</v>
      </c>
      <c r="AQ787"/>
      <c r="AR787" t="s">
        <v>1830</v>
      </c>
      <c r="AS787" t="s">
        <v>2181</v>
      </c>
    </row>
    <row r="788" spans="1:45" ht="18.75" hidden="1" x14ac:dyDescent="0.45">
      <c r="A788" s="248">
        <v>213135</v>
      </c>
      <c r="B788" s="249" t="s">
        <v>458</v>
      </c>
      <c r="C788" t="s">
        <v>849</v>
      </c>
      <c r="D788" t="s">
        <v>849</v>
      </c>
      <c r="E788" t="s">
        <v>849</v>
      </c>
      <c r="F788" t="s">
        <v>849</v>
      </c>
      <c r="G788" t="s">
        <v>849</v>
      </c>
      <c r="H788" t="s">
        <v>849</v>
      </c>
      <c r="I788" t="s">
        <v>849</v>
      </c>
      <c r="J788" t="s">
        <v>849</v>
      </c>
      <c r="K788" t="s">
        <v>849</v>
      </c>
      <c r="L788" t="s">
        <v>849</v>
      </c>
      <c r="M788" s="250" t="s">
        <v>849</v>
      </c>
      <c r="N788" t="s">
        <v>849</v>
      </c>
      <c r="O788" t="s">
        <v>849</v>
      </c>
      <c r="P788" t="s">
        <v>849</v>
      </c>
      <c r="Q788" t="s">
        <v>849</v>
      </c>
      <c r="R788" t="s">
        <v>849</v>
      </c>
      <c r="S788" t="s">
        <v>849</v>
      </c>
      <c r="T788" t="s">
        <v>849</v>
      </c>
      <c r="U788" t="s">
        <v>849</v>
      </c>
      <c r="V788" t="s">
        <v>849</v>
      </c>
      <c r="W788" t="s">
        <v>344</v>
      </c>
      <c r="X788" s="250" t="s">
        <v>344</v>
      </c>
      <c r="Y788" t="s">
        <v>344</v>
      </c>
      <c r="Z788" t="s">
        <v>344</v>
      </c>
      <c r="AA788" t="s">
        <v>344</v>
      </c>
      <c r="AB788" t="s">
        <v>344</v>
      </c>
      <c r="AC788" t="s">
        <v>344</v>
      </c>
      <c r="AD788" t="s">
        <v>344</v>
      </c>
      <c r="AE788" t="s">
        <v>344</v>
      </c>
      <c r="AF788" t="s">
        <v>344</v>
      </c>
      <c r="AG788" t="s">
        <v>344</v>
      </c>
      <c r="AH788" t="s">
        <v>344</v>
      </c>
      <c r="AI788" t="s">
        <v>344</v>
      </c>
      <c r="AJ788" t="s">
        <v>344</v>
      </c>
      <c r="AK788" t="s">
        <v>344</v>
      </c>
      <c r="AL788" t="s">
        <v>344</v>
      </c>
      <c r="AM788" t="s">
        <v>344</v>
      </c>
      <c r="AN788" t="s">
        <v>344</v>
      </c>
      <c r="AO788" t="s">
        <v>344</v>
      </c>
      <c r="AP788" t="s">
        <v>344</v>
      </c>
      <c r="AQ788"/>
      <c r="AR788" t="s">
        <v>1830</v>
      </c>
      <c r="AS788" t="s">
        <v>2181</v>
      </c>
    </row>
    <row r="789" spans="1:45" ht="18.75" x14ac:dyDescent="0.45">
      <c r="A789" s="248">
        <v>213140</v>
      </c>
      <c r="B789" s="249" t="s">
        <v>61</v>
      </c>
      <c r="C789" t="s">
        <v>207</v>
      </c>
      <c r="D789" t="s">
        <v>207</v>
      </c>
      <c r="E789" t="s">
        <v>207</v>
      </c>
      <c r="F789" t="s">
        <v>207</v>
      </c>
      <c r="G789" t="s">
        <v>205</v>
      </c>
      <c r="H789" t="s">
        <v>205</v>
      </c>
      <c r="I789" t="s">
        <v>207</v>
      </c>
      <c r="J789" t="s">
        <v>205</v>
      </c>
      <c r="K789" t="s">
        <v>207</v>
      </c>
      <c r="L789" t="s">
        <v>207</v>
      </c>
      <c r="M789" s="250" t="s">
        <v>207</v>
      </c>
      <c r="N789" t="s">
        <v>205</v>
      </c>
      <c r="O789" t="s">
        <v>207</v>
      </c>
      <c r="P789" t="s">
        <v>205</v>
      </c>
      <c r="Q789" t="s">
        <v>207</v>
      </c>
      <c r="R789" t="s">
        <v>207</v>
      </c>
      <c r="S789" t="s">
        <v>207</v>
      </c>
      <c r="T789" t="s">
        <v>207</v>
      </c>
      <c r="U789" t="s">
        <v>207</v>
      </c>
      <c r="V789" t="s">
        <v>207</v>
      </c>
      <c r="W789" t="s">
        <v>205</v>
      </c>
      <c r="X789" s="250" t="s">
        <v>207</v>
      </c>
      <c r="Y789" t="s">
        <v>207</v>
      </c>
      <c r="Z789" t="s">
        <v>207</v>
      </c>
      <c r="AA789" t="s">
        <v>207</v>
      </c>
      <c r="AB789" t="s">
        <v>207</v>
      </c>
      <c r="AC789" t="s">
        <v>207</v>
      </c>
      <c r="AD789" t="s">
        <v>207</v>
      </c>
      <c r="AE789" t="s">
        <v>205</v>
      </c>
      <c r="AF789" t="s">
        <v>205</v>
      </c>
      <c r="AG789" t="s">
        <v>205</v>
      </c>
      <c r="AH789" t="s">
        <v>205</v>
      </c>
      <c r="AI789" t="s">
        <v>205</v>
      </c>
      <c r="AJ789" t="s">
        <v>205</v>
      </c>
      <c r="AK789" t="s">
        <v>205</v>
      </c>
      <c r="AL789" t="s">
        <v>206</v>
      </c>
      <c r="AM789" t="s">
        <v>206</v>
      </c>
      <c r="AN789" t="s">
        <v>206</v>
      </c>
      <c r="AO789" t="s">
        <v>205</v>
      </c>
      <c r="AP789" t="s">
        <v>206</v>
      </c>
      <c r="AQ789"/>
      <c r="AR789">
        <v>0</v>
      </c>
      <c r="AS789">
        <v>2</v>
      </c>
    </row>
    <row r="790" spans="1:45" ht="18.75" x14ac:dyDescent="0.45">
      <c r="A790" s="248">
        <v>213142</v>
      </c>
      <c r="B790" s="249" t="s">
        <v>61</v>
      </c>
      <c r="C790" t="s">
        <v>207</v>
      </c>
      <c r="D790" t="s">
        <v>207</v>
      </c>
      <c r="E790" t="s">
        <v>207</v>
      </c>
      <c r="F790" t="s">
        <v>207</v>
      </c>
      <c r="G790" t="s">
        <v>205</v>
      </c>
      <c r="H790" t="s">
        <v>207</v>
      </c>
      <c r="I790" t="s">
        <v>207</v>
      </c>
      <c r="J790" t="s">
        <v>205</v>
      </c>
      <c r="K790" t="s">
        <v>207</v>
      </c>
      <c r="L790" t="s">
        <v>207</v>
      </c>
      <c r="M790" s="250" t="s">
        <v>205</v>
      </c>
      <c r="N790" t="s">
        <v>207</v>
      </c>
      <c r="O790" t="s">
        <v>207</v>
      </c>
      <c r="P790" t="s">
        <v>207</v>
      </c>
      <c r="Q790" t="s">
        <v>205</v>
      </c>
      <c r="R790" t="s">
        <v>205</v>
      </c>
      <c r="S790" t="s">
        <v>207</v>
      </c>
      <c r="T790" t="s">
        <v>207</v>
      </c>
      <c r="U790" t="s">
        <v>207</v>
      </c>
      <c r="V790" t="s">
        <v>207</v>
      </c>
      <c r="W790" t="s">
        <v>205</v>
      </c>
      <c r="X790" s="250" t="s">
        <v>207</v>
      </c>
      <c r="Y790" t="s">
        <v>205</v>
      </c>
      <c r="Z790" t="s">
        <v>205</v>
      </c>
      <c r="AA790" t="s">
        <v>207</v>
      </c>
      <c r="AB790" t="s">
        <v>205</v>
      </c>
      <c r="AC790" t="s">
        <v>207</v>
      </c>
      <c r="AD790" t="s">
        <v>207</v>
      </c>
      <c r="AE790" t="s">
        <v>207</v>
      </c>
      <c r="AF790" t="s">
        <v>205</v>
      </c>
      <c r="AG790" t="s">
        <v>207</v>
      </c>
      <c r="AH790" t="s">
        <v>205</v>
      </c>
      <c r="AI790" t="s">
        <v>205</v>
      </c>
      <c r="AJ790" t="s">
        <v>207</v>
      </c>
      <c r="AK790" t="s">
        <v>205</v>
      </c>
      <c r="AL790" t="s">
        <v>206</v>
      </c>
      <c r="AM790" t="s">
        <v>206</v>
      </c>
      <c r="AN790" t="s">
        <v>206</v>
      </c>
      <c r="AO790" t="s">
        <v>206</v>
      </c>
      <c r="AP790" t="s">
        <v>205</v>
      </c>
      <c r="AQ790"/>
      <c r="AR790">
        <v>0</v>
      </c>
      <c r="AS790">
        <v>3</v>
      </c>
    </row>
    <row r="791" spans="1:45" ht="33" x14ac:dyDescent="0.45">
      <c r="A791" s="248">
        <v>213144</v>
      </c>
      <c r="B791" s="249" t="s">
        <v>67</v>
      </c>
      <c r="C791" t="s">
        <v>205</v>
      </c>
      <c r="D791" t="s">
        <v>205</v>
      </c>
      <c r="E791" t="s">
        <v>205</v>
      </c>
      <c r="F791" t="s">
        <v>205</v>
      </c>
      <c r="G791" t="s">
        <v>205</v>
      </c>
      <c r="H791" t="s">
        <v>205</v>
      </c>
      <c r="I791" t="s">
        <v>207</v>
      </c>
      <c r="J791" t="s">
        <v>205</v>
      </c>
      <c r="K791" t="s">
        <v>207</v>
      </c>
      <c r="L791" t="s">
        <v>207</v>
      </c>
      <c r="M791" s="250" t="s">
        <v>205</v>
      </c>
      <c r="N791" t="s">
        <v>205</v>
      </c>
      <c r="O791" t="s">
        <v>205</v>
      </c>
      <c r="P791" t="s">
        <v>205</v>
      </c>
      <c r="Q791" t="s">
        <v>207</v>
      </c>
      <c r="R791" t="s">
        <v>205</v>
      </c>
      <c r="S791" t="s">
        <v>207</v>
      </c>
      <c r="T791" t="s">
        <v>205</v>
      </c>
      <c r="U791" t="s">
        <v>205</v>
      </c>
      <c r="V791" t="s">
        <v>205</v>
      </c>
      <c r="W791" t="s">
        <v>207</v>
      </c>
      <c r="X791" s="250" t="s">
        <v>207</v>
      </c>
      <c r="Y791" t="s">
        <v>205</v>
      </c>
      <c r="Z791" t="s">
        <v>205</v>
      </c>
      <c r="AA791" t="s">
        <v>205</v>
      </c>
      <c r="AB791" t="s">
        <v>205</v>
      </c>
      <c r="AC791" t="s">
        <v>207</v>
      </c>
      <c r="AD791" t="s">
        <v>207</v>
      </c>
      <c r="AE791" t="s">
        <v>205</v>
      </c>
      <c r="AF791" t="s">
        <v>205</v>
      </c>
      <c r="AG791" t="s">
        <v>206</v>
      </c>
      <c r="AH791" t="s">
        <v>206</v>
      </c>
      <c r="AI791" t="s">
        <v>206</v>
      </c>
      <c r="AJ791" t="s">
        <v>206</v>
      </c>
      <c r="AK791" t="s">
        <v>206</v>
      </c>
      <c r="AL791" t="s">
        <v>344</v>
      </c>
      <c r="AM791" t="s">
        <v>344</v>
      </c>
      <c r="AN791" t="s">
        <v>344</v>
      </c>
      <c r="AO791" t="s">
        <v>344</v>
      </c>
      <c r="AP791" t="s">
        <v>344</v>
      </c>
      <c r="AQ791"/>
      <c r="AR791">
        <v>0</v>
      </c>
      <c r="AS791">
        <v>6</v>
      </c>
    </row>
    <row r="792" spans="1:45" ht="18.75" hidden="1" x14ac:dyDescent="0.45">
      <c r="A792" s="248">
        <v>213145</v>
      </c>
      <c r="B792" s="249" t="s">
        <v>456</v>
      </c>
      <c r="C792" t="s">
        <v>849</v>
      </c>
      <c r="D792" t="s">
        <v>849</v>
      </c>
      <c r="E792" t="s">
        <v>849</v>
      </c>
      <c r="F792" t="s">
        <v>849</v>
      </c>
      <c r="G792" t="s">
        <v>849</v>
      </c>
      <c r="H792" t="s">
        <v>849</v>
      </c>
      <c r="I792" t="s">
        <v>849</v>
      </c>
      <c r="J792" t="s">
        <v>849</v>
      </c>
      <c r="K792" t="s">
        <v>849</v>
      </c>
      <c r="L792" t="s">
        <v>849</v>
      </c>
      <c r="M792" s="250" t="s">
        <v>849</v>
      </c>
      <c r="N792" t="s">
        <v>849</v>
      </c>
      <c r="O792" t="s">
        <v>849</v>
      </c>
      <c r="P792" t="s">
        <v>849</v>
      </c>
      <c r="Q792" t="s">
        <v>849</v>
      </c>
      <c r="R792" t="s">
        <v>849</v>
      </c>
      <c r="S792" t="s">
        <v>849</v>
      </c>
      <c r="T792" t="s">
        <v>849</v>
      </c>
      <c r="U792" t="s">
        <v>849</v>
      </c>
      <c r="V792" t="s">
        <v>849</v>
      </c>
      <c r="W792" t="s">
        <v>849</v>
      </c>
      <c r="X792" s="250" t="s">
        <v>849</v>
      </c>
      <c r="Y792" t="s">
        <v>849</v>
      </c>
      <c r="Z792" t="s">
        <v>849</v>
      </c>
      <c r="AA792" t="s">
        <v>849</v>
      </c>
      <c r="AB792" t="s">
        <v>849</v>
      </c>
      <c r="AC792" t="s">
        <v>849</v>
      </c>
      <c r="AD792" t="s">
        <v>849</v>
      </c>
      <c r="AE792" t="s">
        <v>849</v>
      </c>
      <c r="AF792" t="s">
        <v>849</v>
      </c>
      <c r="AG792" t="s">
        <v>344</v>
      </c>
      <c r="AH792" t="s">
        <v>344</v>
      </c>
      <c r="AI792" t="s">
        <v>344</v>
      </c>
      <c r="AJ792" t="s">
        <v>344</v>
      </c>
      <c r="AK792" t="s">
        <v>344</v>
      </c>
      <c r="AL792" t="s">
        <v>344</v>
      </c>
      <c r="AM792" t="s">
        <v>344</v>
      </c>
      <c r="AN792" t="s">
        <v>344</v>
      </c>
      <c r="AO792" t="s">
        <v>344</v>
      </c>
      <c r="AP792" t="s">
        <v>344</v>
      </c>
      <c r="AQ792"/>
      <c r="AR792" t="s">
        <v>1830</v>
      </c>
      <c r="AS792" t="s">
        <v>2181</v>
      </c>
    </row>
    <row r="793" spans="1:45" ht="18.75" hidden="1" x14ac:dyDescent="0.45">
      <c r="A793" s="248">
        <v>213150</v>
      </c>
      <c r="B793" s="249" t="s">
        <v>459</v>
      </c>
      <c r="C793" t="s">
        <v>205</v>
      </c>
      <c r="D793" t="s">
        <v>205</v>
      </c>
      <c r="E793" t="s">
        <v>205</v>
      </c>
      <c r="F793" t="s">
        <v>205</v>
      </c>
      <c r="G793" t="s">
        <v>205</v>
      </c>
      <c r="H793" t="s">
        <v>205</v>
      </c>
      <c r="I793" t="s">
        <v>207</v>
      </c>
      <c r="J793" t="s">
        <v>205</v>
      </c>
      <c r="K793" t="s">
        <v>205</v>
      </c>
      <c r="L793" t="s">
        <v>207</v>
      </c>
      <c r="M793" s="250" t="s">
        <v>205</v>
      </c>
      <c r="N793" t="s">
        <v>205</v>
      </c>
      <c r="O793" t="s">
        <v>205</v>
      </c>
      <c r="P793" t="s">
        <v>205</v>
      </c>
      <c r="Q793" t="s">
        <v>207</v>
      </c>
      <c r="R793" t="s">
        <v>207</v>
      </c>
      <c r="S793" t="s">
        <v>207</v>
      </c>
      <c r="T793" t="s">
        <v>207</v>
      </c>
      <c r="U793" t="s">
        <v>207</v>
      </c>
      <c r="V793" t="s">
        <v>205</v>
      </c>
      <c r="W793" t="s">
        <v>206</v>
      </c>
      <c r="X793" t="s">
        <v>206</v>
      </c>
      <c r="Y793" t="s">
        <v>206</v>
      </c>
      <c r="Z793" t="s">
        <v>206</v>
      </c>
      <c r="AA793" t="s">
        <v>206</v>
      </c>
      <c r="AB793" t="s">
        <v>344</v>
      </c>
      <c r="AC793" t="s">
        <v>344</v>
      </c>
      <c r="AD793" t="s">
        <v>344</v>
      </c>
      <c r="AE793" t="s">
        <v>344</v>
      </c>
      <c r="AF793" t="s">
        <v>344</v>
      </c>
      <c r="AG793" t="s">
        <v>344</v>
      </c>
      <c r="AH793" t="s">
        <v>344</v>
      </c>
      <c r="AI793" t="s">
        <v>344</v>
      </c>
      <c r="AJ793" t="s">
        <v>344</v>
      </c>
      <c r="AK793" t="s">
        <v>344</v>
      </c>
      <c r="AL793" t="s">
        <v>344</v>
      </c>
      <c r="AM793" t="s">
        <v>344</v>
      </c>
      <c r="AN793" t="s">
        <v>344</v>
      </c>
      <c r="AO793" t="s">
        <v>344</v>
      </c>
      <c r="AP793" t="s">
        <v>344</v>
      </c>
      <c r="AQ793"/>
      <c r="AR793">
        <v>0</v>
      </c>
      <c r="AS793">
        <v>6</v>
      </c>
    </row>
    <row r="794" spans="1:45" ht="18.75" x14ac:dyDescent="0.45">
      <c r="A794" s="248">
        <v>213154</v>
      </c>
      <c r="B794" s="249" t="s">
        <v>61</v>
      </c>
      <c r="C794" t="s">
        <v>207</v>
      </c>
      <c r="D794" t="s">
        <v>207</v>
      </c>
      <c r="E794" t="s">
        <v>205</v>
      </c>
      <c r="F794" t="s">
        <v>205</v>
      </c>
      <c r="G794" t="s">
        <v>205</v>
      </c>
      <c r="H794" t="s">
        <v>205</v>
      </c>
      <c r="I794" t="s">
        <v>207</v>
      </c>
      <c r="J794" t="s">
        <v>207</v>
      </c>
      <c r="K794" t="s">
        <v>207</v>
      </c>
      <c r="L794" t="s">
        <v>205</v>
      </c>
      <c r="M794" s="250" t="s">
        <v>205</v>
      </c>
      <c r="N794" t="s">
        <v>205</v>
      </c>
      <c r="O794" t="s">
        <v>207</v>
      </c>
      <c r="P794" t="s">
        <v>205</v>
      </c>
      <c r="Q794" t="s">
        <v>205</v>
      </c>
      <c r="R794" t="s">
        <v>207</v>
      </c>
      <c r="S794" t="s">
        <v>207</v>
      </c>
      <c r="T794" t="s">
        <v>205</v>
      </c>
      <c r="U794" t="s">
        <v>205</v>
      </c>
      <c r="V794" t="s">
        <v>207</v>
      </c>
      <c r="W794" t="s">
        <v>207</v>
      </c>
      <c r="X794" s="250" t="s">
        <v>207</v>
      </c>
      <c r="Y794" t="s">
        <v>205</v>
      </c>
      <c r="Z794" t="s">
        <v>207</v>
      </c>
      <c r="AA794" t="s">
        <v>207</v>
      </c>
      <c r="AB794" t="s">
        <v>207</v>
      </c>
      <c r="AC794" t="s">
        <v>205</v>
      </c>
      <c r="AD794" t="s">
        <v>205</v>
      </c>
      <c r="AE794" t="s">
        <v>207</v>
      </c>
      <c r="AF794" t="s">
        <v>207</v>
      </c>
      <c r="AG794" t="s">
        <v>207</v>
      </c>
      <c r="AH794" t="s">
        <v>207</v>
      </c>
      <c r="AI794" t="s">
        <v>207</v>
      </c>
      <c r="AJ794" t="s">
        <v>207</v>
      </c>
      <c r="AK794" t="s">
        <v>205</v>
      </c>
      <c r="AL794" t="s">
        <v>206</v>
      </c>
      <c r="AM794" t="s">
        <v>206</v>
      </c>
      <c r="AN794" t="s">
        <v>206</v>
      </c>
      <c r="AO794" t="s">
        <v>207</v>
      </c>
      <c r="AP794" t="s">
        <v>207</v>
      </c>
      <c r="AQ794"/>
      <c r="AR794">
        <v>0</v>
      </c>
      <c r="AS794">
        <v>4</v>
      </c>
    </row>
    <row r="795" spans="1:45" ht="18.75" x14ac:dyDescent="0.45">
      <c r="A795" s="248">
        <v>213172</v>
      </c>
      <c r="B795" s="249" t="s">
        <v>61</v>
      </c>
      <c r="C795" t="s">
        <v>205</v>
      </c>
      <c r="D795" t="s">
        <v>205</v>
      </c>
      <c r="E795" t="s">
        <v>205</v>
      </c>
      <c r="F795" t="s">
        <v>205</v>
      </c>
      <c r="G795" t="s">
        <v>205</v>
      </c>
      <c r="H795" t="s">
        <v>205</v>
      </c>
      <c r="I795" t="s">
        <v>205</v>
      </c>
      <c r="J795" t="s">
        <v>205</v>
      </c>
      <c r="K795" t="s">
        <v>205</v>
      </c>
      <c r="L795" t="s">
        <v>205</v>
      </c>
      <c r="M795" s="250" t="s">
        <v>205</v>
      </c>
      <c r="N795" t="s">
        <v>207</v>
      </c>
      <c r="O795" t="s">
        <v>205</v>
      </c>
      <c r="P795" t="s">
        <v>205</v>
      </c>
      <c r="Q795" t="s">
        <v>207</v>
      </c>
      <c r="R795" t="s">
        <v>207</v>
      </c>
      <c r="S795" t="s">
        <v>207</v>
      </c>
      <c r="T795" t="s">
        <v>205</v>
      </c>
      <c r="U795" t="s">
        <v>205</v>
      </c>
      <c r="V795" t="s">
        <v>205</v>
      </c>
      <c r="W795" t="s">
        <v>205</v>
      </c>
      <c r="X795" s="250" t="s">
        <v>207</v>
      </c>
      <c r="Y795" t="s">
        <v>205</v>
      </c>
      <c r="Z795" t="s">
        <v>205</v>
      </c>
      <c r="AA795" t="s">
        <v>205</v>
      </c>
      <c r="AB795" t="s">
        <v>205</v>
      </c>
      <c r="AC795" t="s">
        <v>207</v>
      </c>
      <c r="AD795" t="s">
        <v>207</v>
      </c>
      <c r="AE795" t="s">
        <v>205</v>
      </c>
      <c r="AF795" t="s">
        <v>207</v>
      </c>
      <c r="AG795" t="s">
        <v>207</v>
      </c>
      <c r="AH795" t="s">
        <v>206</v>
      </c>
      <c r="AI795" t="s">
        <v>207</v>
      </c>
      <c r="AJ795" t="s">
        <v>206</v>
      </c>
      <c r="AK795" t="s">
        <v>207</v>
      </c>
      <c r="AL795" t="s">
        <v>206</v>
      </c>
      <c r="AM795" t="s">
        <v>206</v>
      </c>
      <c r="AN795" t="s">
        <v>206</v>
      </c>
      <c r="AO795" t="s">
        <v>206</v>
      </c>
      <c r="AP795" t="s">
        <v>206</v>
      </c>
      <c r="AQ795"/>
      <c r="AR795">
        <v>0</v>
      </c>
      <c r="AS795">
        <v>5</v>
      </c>
    </row>
    <row r="796" spans="1:45" ht="18.75" x14ac:dyDescent="0.45">
      <c r="A796" s="248">
        <v>213173</v>
      </c>
      <c r="B796" s="249" t="s">
        <v>61</v>
      </c>
      <c r="C796" t="s">
        <v>207</v>
      </c>
      <c r="D796" t="s">
        <v>207</v>
      </c>
      <c r="E796" t="s">
        <v>207</v>
      </c>
      <c r="F796" t="s">
        <v>207</v>
      </c>
      <c r="G796" t="s">
        <v>205</v>
      </c>
      <c r="H796" t="s">
        <v>207</v>
      </c>
      <c r="I796" t="s">
        <v>207</v>
      </c>
      <c r="J796" t="s">
        <v>207</v>
      </c>
      <c r="K796" t="s">
        <v>207</v>
      </c>
      <c r="L796" t="s">
        <v>207</v>
      </c>
      <c r="M796" s="250" t="s">
        <v>207</v>
      </c>
      <c r="N796" t="s">
        <v>207</v>
      </c>
      <c r="O796" t="s">
        <v>207</v>
      </c>
      <c r="P796" t="s">
        <v>207</v>
      </c>
      <c r="Q796" t="s">
        <v>207</v>
      </c>
      <c r="R796" t="s">
        <v>207</v>
      </c>
      <c r="S796" t="s">
        <v>207</v>
      </c>
      <c r="T796" t="s">
        <v>207</v>
      </c>
      <c r="U796" t="s">
        <v>207</v>
      </c>
      <c r="V796" t="s">
        <v>205</v>
      </c>
      <c r="W796" t="s">
        <v>207</v>
      </c>
      <c r="X796" s="250" t="s">
        <v>205</v>
      </c>
      <c r="Y796" t="s">
        <v>207</v>
      </c>
      <c r="Z796" t="s">
        <v>205</v>
      </c>
      <c r="AA796" t="s">
        <v>207</v>
      </c>
      <c r="AB796" t="s">
        <v>207</v>
      </c>
      <c r="AC796" t="s">
        <v>207</v>
      </c>
      <c r="AD796" t="s">
        <v>205</v>
      </c>
      <c r="AE796" t="s">
        <v>205</v>
      </c>
      <c r="AF796" t="s">
        <v>205</v>
      </c>
      <c r="AG796" t="s">
        <v>205</v>
      </c>
      <c r="AH796" t="s">
        <v>205</v>
      </c>
      <c r="AI796" t="s">
        <v>207</v>
      </c>
      <c r="AJ796" t="s">
        <v>207</v>
      </c>
      <c r="AK796" t="s">
        <v>205</v>
      </c>
      <c r="AL796" t="s">
        <v>207</v>
      </c>
      <c r="AM796" t="s">
        <v>205</v>
      </c>
      <c r="AN796" t="s">
        <v>205</v>
      </c>
      <c r="AO796" t="s">
        <v>207</v>
      </c>
      <c r="AP796" t="s">
        <v>207</v>
      </c>
      <c r="AQ796"/>
      <c r="AR796">
        <v>0</v>
      </c>
      <c r="AS796">
        <v>1</v>
      </c>
    </row>
    <row r="797" spans="1:45" ht="18.75" x14ac:dyDescent="0.45">
      <c r="A797" s="248">
        <v>213177</v>
      </c>
      <c r="B797" s="249" t="s">
        <v>61</v>
      </c>
      <c r="C797" t="s">
        <v>207</v>
      </c>
      <c r="D797" t="s">
        <v>207</v>
      </c>
      <c r="E797" t="s">
        <v>207</v>
      </c>
      <c r="F797" t="s">
        <v>207</v>
      </c>
      <c r="G797" t="s">
        <v>205</v>
      </c>
      <c r="H797" t="s">
        <v>207</v>
      </c>
      <c r="I797" t="s">
        <v>207</v>
      </c>
      <c r="J797" t="s">
        <v>207</v>
      </c>
      <c r="K797" t="s">
        <v>207</v>
      </c>
      <c r="L797" t="s">
        <v>207</v>
      </c>
      <c r="M797" s="250" t="s">
        <v>205</v>
      </c>
      <c r="N797" t="s">
        <v>207</v>
      </c>
      <c r="O797" t="s">
        <v>207</v>
      </c>
      <c r="P797" t="s">
        <v>205</v>
      </c>
      <c r="Q797" t="s">
        <v>207</v>
      </c>
      <c r="R797" t="s">
        <v>207</v>
      </c>
      <c r="S797" t="s">
        <v>207</v>
      </c>
      <c r="T797" t="s">
        <v>207</v>
      </c>
      <c r="U797" t="s">
        <v>207</v>
      </c>
      <c r="V797" t="s">
        <v>207</v>
      </c>
      <c r="W797" t="s">
        <v>205</v>
      </c>
      <c r="X797" s="250" t="s">
        <v>207</v>
      </c>
      <c r="Y797" t="s">
        <v>205</v>
      </c>
      <c r="Z797" t="s">
        <v>207</v>
      </c>
      <c r="AA797" t="s">
        <v>207</v>
      </c>
      <c r="AB797" t="s">
        <v>207</v>
      </c>
      <c r="AC797" t="s">
        <v>207</v>
      </c>
      <c r="AD797" t="s">
        <v>205</v>
      </c>
      <c r="AE797" t="s">
        <v>207</v>
      </c>
      <c r="AF797" t="s">
        <v>207</v>
      </c>
      <c r="AG797" t="s">
        <v>207</v>
      </c>
      <c r="AH797" t="s">
        <v>205</v>
      </c>
      <c r="AI797" t="s">
        <v>205</v>
      </c>
      <c r="AJ797" t="s">
        <v>207</v>
      </c>
      <c r="AK797" t="s">
        <v>207</v>
      </c>
      <c r="AL797" t="s">
        <v>205</v>
      </c>
      <c r="AM797" t="s">
        <v>205</v>
      </c>
      <c r="AN797" t="s">
        <v>205</v>
      </c>
      <c r="AO797" t="s">
        <v>205</v>
      </c>
      <c r="AP797" t="s">
        <v>205</v>
      </c>
      <c r="AQ797"/>
      <c r="AR797">
        <v>0</v>
      </c>
      <c r="AS797">
        <v>3</v>
      </c>
    </row>
    <row r="798" spans="1:45" ht="18.75" hidden="1" x14ac:dyDescent="0.45">
      <c r="A798" s="248">
        <v>213184</v>
      </c>
      <c r="B798" s="249" t="s">
        <v>458</v>
      </c>
      <c r="C798" t="s">
        <v>205</v>
      </c>
      <c r="D798" t="s">
        <v>207</v>
      </c>
      <c r="E798" t="s">
        <v>205</v>
      </c>
      <c r="F798" t="s">
        <v>207</v>
      </c>
      <c r="G798" t="s">
        <v>205</v>
      </c>
      <c r="H798" t="s">
        <v>205</v>
      </c>
      <c r="I798" t="s">
        <v>205</v>
      </c>
      <c r="J798" t="s">
        <v>205</v>
      </c>
      <c r="K798" t="s">
        <v>205</v>
      </c>
      <c r="L798" t="s">
        <v>207</v>
      </c>
      <c r="M798" s="250" t="s">
        <v>207</v>
      </c>
      <c r="N798" t="s">
        <v>205</v>
      </c>
      <c r="O798" t="s">
        <v>205</v>
      </c>
      <c r="P798" t="s">
        <v>205</v>
      </c>
      <c r="Q798" t="s">
        <v>207</v>
      </c>
      <c r="R798" t="s">
        <v>207</v>
      </c>
      <c r="S798" t="s">
        <v>207</v>
      </c>
      <c r="T798" t="s">
        <v>207</v>
      </c>
      <c r="U798" t="s">
        <v>207</v>
      </c>
      <c r="V798" t="s">
        <v>207</v>
      </c>
      <c r="W798" t="s">
        <v>344</v>
      </c>
      <c r="X798" s="250" t="s">
        <v>344</v>
      </c>
      <c r="Y798" t="s">
        <v>344</v>
      </c>
      <c r="Z798" t="s">
        <v>344</v>
      </c>
      <c r="AA798" t="s">
        <v>344</v>
      </c>
      <c r="AB798" t="s">
        <v>344</v>
      </c>
      <c r="AC798" t="s">
        <v>344</v>
      </c>
      <c r="AD798" t="s">
        <v>344</v>
      </c>
      <c r="AE798" t="s">
        <v>344</v>
      </c>
      <c r="AF798" t="s">
        <v>344</v>
      </c>
      <c r="AG798" t="s">
        <v>344</v>
      </c>
      <c r="AH798" t="s">
        <v>344</v>
      </c>
      <c r="AI798" t="s">
        <v>344</v>
      </c>
      <c r="AJ798" t="s">
        <v>344</v>
      </c>
      <c r="AK798" t="s">
        <v>344</v>
      </c>
      <c r="AL798" t="s">
        <v>344</v>
      </c>
      <c r="AM798" t="s">
        <v>344</v>
      </c>
      <c r="AN798" t="s">
        <v>344</v>
      </c>
      <c r="AO798" t="s">
        <v>344</v>
      </c>
      <c r="AP798" t="s">
        <v>344</v>
      </c>
      <c r="AQ798"/>
      <c r="AR798">
        <v>0</v>
      </c>
      <c r="AS798">
        <v>3</v>
      </c>
    </row>
    <row r="799" spans="1:45" ht="18.75" hidden="1" x14ac:dyDescent="0.45">
      <c r="A799" s="248">
        <v>213185</v>
      </c>
      <c r="B799" s="249" t="s">
        <v>458</v>
      </c>
      <c r="C799" t="s">
        <v>205</v>
      </c>
      <c r="D799" t="s">
        <v>205</v>
      </c>
      <c r="E799" t="s">
        <v>205</v>
      </c>
      <c r="F799" t="s">
        <v>205</v>
      </c>
      <c r="G799" t="s">
        <v>207</v>
      </c>
      <c r="H799" t="s">
        <v>205</v>
      </c>
      <c r="I799" t="s">
        <v>205</v>
      </c>
      <c r="J799" t="s">
        <v>205</v>
      </c>
      <c r="K799" t="s">
        <v>205</v>
      </c>
      <c r="L799" t="s">
        <v>205</v>
      </c>
      <c r="M799" s="250" t="s">
        <v>205</v>
      </c>
      <c r="N799" t="s">
        <v>205</v>
      </c>
      <c r="O799" t="s">
        <v>205</v>
      </c>
      <c r="P799" t="s">
        <v>205</v>
      </c>
      <c r="Q799" t="s">
        <v>205</v>
      </c>
      <c r="R799" t="s">
        <v>207</v>
      </c>
      <c r="S799" t="s">
        <v>207</v>
      </c>
      <c r="T799" t="s">
        <v>205</v>
      </c>
      <c r="U799" t="s">
        <v>207</v>
      </c>
      <c r="V799" t="s">
        <v>205</v>
      </c>
      <c r="W799" t="s">
        <v>344</v>
      </c>
      <c r="X799" s="250" t="s">
        <v>344</v>
      </c>
      <c r="Y799" t="s">
        <v>344</v>
      </c>
      <c r="Z799" t="s">
        <v>344</v>
      </c>
      <c r="AA799" t="s">
        <v>344</v>
      </c>
      <c r="AB799" t="s">
        <v>344</v>
      </c>
      <c r="AC799" t="s">
        <v>344</v>
      </c>
      <c r="AD799" t="s">
        <v>344</v>
      </c>
      <c r="AE799" t="s">
        <v>344</v>
      </c>
      <c r="AF799" t="s">
        <v>344</v>
      </c>
      <c r="AG799" t="s">
        <v>344</v>
      </c>
      <c r="AH799" t="s">
        <v>344</v>
      </c>
      <c r="AI799" t="s">
        <v>344</v>
      </c>
      <c r="AJ799" t="s">
        <v>344</v>
      </c>
      <c r="AK799" t="s">
        <v>344</v>
      </c>
      <c r="AL799" t="s">
        <v>344</v>
      </c>
      <c r="AM799" t="s">
        <v>344</v>
      </c>
      <c r="AN799" t="s">
        <v>344</v>
      </c>
      <c r="AO799" t="s">
        <v>344</v>
      </c>
      <c r="AP799" t="s">
        <v>344</v>
      </c>
      <c r="AQ799"/>
      <c r="AR799">
        <v>0</v>
      </c>
      <c r="AS799">
        <v>2</v>
      </c>
    </row>
    <row r="800" spans="1:45" ht="15" hidden="1" x14ac:dyDescent="0.25">
      <c r="A800" s="258">
        <v>213189</v>
      </c>
      <c r="B800" s="259" t="s">
        <v>458</v>
      </c>
      <c r="C800" s="260" t="s">
        <v>205</v>
      </c>
      <c r="D800" s="260" t="s">
        <v>207</v>
      </c>
      <c r="E800" s="260" t="s">
        <v>207</v>
      </c>
      <c r="F800" s="260" t="s">
        <v>207</v>
      </c>
      <c r="G800" s="260" t="s">
        <v>207</v>
      </c>
      <c r="H800" s="260" t="s">
        <v>206</v>
      </c>
      <c r="I800" s="260" t="s">
        <v>205</v>
      </c>
      <c r="J800" s="260" t="s">
        <v>207</v>
      </c>
      <c r="K800" s="260" t="s">
        <v>207</v>
      </c>
      <c r="L800" s="260" t="s">
        <v>205</v>
      </c>
      <c r="M800" s="260" t="s">
        <v>207</v>
      </c>
      <c r="N800" s="260" t="s">
        <v>207</v>
      </c>
      <c r="O800" s="260" t="s">
        <v>207</v>
      </c>
      <c r="P800" s="260" t="s">
        <v>206</v>
      </c>
      <c r="Q800" s="260" t="s">
        <v>206</v>
      </c>
      <c r="R800" s="260" t="s">
        <v>206</v>
      </c>
      <c r="S800" s="260" t="s">
        <v>206</v>
      </c>
      <c r="T800" s="260" t="s">
        <v>207</v>
      </c>
      <c r="U800" s="260" t="s">
        <v>207</v>
      </c>
      <c r="V800" s="260" t="s">
        <v>207</v>
      </c>
      <c r="W800" s="260" t="s">
        <v>344</v>
      </c>
      <c r="X800" s="260" t="s">
        <v>344</v>
      </c>
      <c r="Y800" s="260" t="s">
        <v>344</v>
      </c>
      <c r="Z800" s="260" t="s">
        <v>344</v>
      </c>
      <c r="AA800" s="260" t="s">
        <v>344</v>
      </c>
      <c r="AB800" s="260" t="s">
        <v>344</v>
      </c>
      <c r="AC800" s="260" t="s">
        <v>344</v>
      </c>
      <c r="AD800" s="260" t="s">
        <v>344</v>
      </c>
      <c r="AE800" s="260" t="s">
        <v>344</v>
      </c>
      <c r="AF800" s="260" t="s">
        <v>344</v>
      </c>
      <c r="AG800" s="260" t="s">
        <v>344</v>
      </c>
      <c r="AH800" s="260" t="s">
        <v>344</v>
      </c>
      <c r="AI800" s="260" t="s">
        <v>344</v>
      </c>
      <c r="AJ800" s="260" t="s">
        <v>344</v>
      </c>
      <c r="AK800" s="260" t="s">
        <v>344</v>
      </c>
      <c r="AL800" s="260" t="s">
        <v>344</v>
      </c>
      <c r="AM800" s="260" t="s">
        <v>344</v>
      </c>
      <c r="AN800" s="260" t="s">
        <v>344</v>
      </c>
      <c r="AO800" s="260" t="s">
        <v>344</v>
      </c>
      <c r="AP800" s="260" t="s">
        <v>344</v>
      </c>
      <c r="AQ800" s="260"/>
      <c r="AR800"/>
      <c r="AS800">
        <v>2</v>
      </c>
    </row>
    <row r="801" spans="1:45" ht="18.75" hidden="1" x14ac:dyDescent="0.45">
      <c r="A801" s="252">
        <v>213192</v>
      </c>
      <c r="B801" s="249" t="s">
        <v>457</v>
      </c>
      <c r="C801" t="s">
        <v>849</v>
      </c>
      <c r="D801" t="s">
        <v>849</v>
      </c>
      <c r="E801" t="s">
        <v>849</v>
      </c>
      <c r="F801" t="s">
        <v>849</v>
      </c>
      <c r="G801" t="s">
        <v>849</v>
      </c>
      <c r="H801" t="s">
        <v>849</v>
      </c>
      <c r="I801" t="s">
        <v>849</v>
      </c>
      <c r="J801" t="s">
        <v>849</v>
      </c>
      <c r="K801" t="s">
        <v>849</v>
      </c>
      <c r="L801" t="s">
        <v>849</v>
      </c>
      <c r="M801" s="250" t="s">
        <v>344</v>
      </c>
      <c r="N801" t="s">
        <v>344</v>
      </c>
      <c r="O801" t="s">
        <v>344</v>
      </c>
      <c r="P801" t="s">
        <v>344</v>
      </c>
      <c r="Q801" t="s">
        <v>344</v>
      </c>
      <c r="R801" t="s">
        <v>344</v>
      </c>
      <c r="S801" t="s">
        <v>344</v>
      </c>
      <c r="T801" t="s">
        <v>344</v>
      </c>
      <c r="U801" t="s">
        <v>344</v>
      </c>
      <c r="V801" t="s">
        <v>344</v>
      </c>
      <c r="W801" t="s">
        <v>344</v>
      </c>
      <c r="X801" s="250" t="s">
        <v>344</v>
      </c>
      <c r="Y801" t="s">
        <v>344</v>
      </c>
      <c r="Z801" t="s">
        <v>344</v>
      </c>
      <c r="AA801" t="s">
        <v>344</v>
      </c>
      <c r="AB801" t="s">
        <v>344</v>
      </c>
      <c r="AC801" t="s">
        <v>344</v>
      </c>
      <c r="AD801" t="s">
        <v>344</v>
      </c>
      <c r="AE801" t="s">
        <v>344</v>
      </c>
      <c r="AF801" t="s">
        <v>344</v>
      </c>
      <c r="AG801" t="s">
        <v>344</v>
      </c>
      <c r="AH801" t="s">
        <v>344</v>
      </c>
      <c r="AI801" t="s">
        <v>344</v>
      </c>
      <c r="AJ801" t="s">
        <v>344</v>
      </c>
      <c r="AK801" t="s">
        <v>344</v>
      </c>
      <c r="AL801" t="s">
        <v>344</v>
      </c>
      <c r="AM801" t="s">
        <v>344</v>
      </c>
      <c r="AN801" t="s">
        <v>344</v>
      </c>
      <c r="AO801" t="s">
        <v>344</v>
      </c>
      <c r="AP801" t="s">
        <v>344</v>
      </c>
      <c r="AQ801"/>
      <c r="AR801" t="s">
        <v>2169</v>
      </c>
      <c r="AS801" t="s">
        <v>2164</v>
      </c>
    </row>
    <row r="802" spans="1:45" ht="18.75" hidden="1" x14ac:dyDescent="0.45">
      <c r="A802" s="252">
        <v>213197</v>
      </c>
      <c r="B802" s="249" t="s">
        <v>456</v>
      </c>
      <c r="C802" t="s">
        <v>207</v>
      </c>
      <c r="D802" t="s">
        <v>207</v>
      </c>
      <c r="E802" t="s">
        <v>205</v>
      </c>
      <c r="F802" t="s">
        <v>207</v>
      </c>
      <c r="G802" t="s">
        <v>205</v>
      </c>
      <c r="H802" t="s">
        <v>207</v>
      </c>
      <c r="I802" t="s">
        <v>205</v>
      </c>
      <c r="J802" t="s">
        <v>205</v>
      </c>
      <c r="K802" t="s">
        <v>205</v>
      </c>
      <c r="L802" t="s">
        <v>205</v>
      </c>
      <c r="M802" s="250" t="s">
        <v>207</v>
      </c>
      <c r="N802" t="s">
        <v>205</v>
      </c>
      <c r="O802" t="s">
        <v>207</v>
      </c>
      <c r="P802" t="s">
        <v>207</v>
      </c>
      <c r="Q802" t="s">
        <v>207</v>
      </c>
      <c r="R802" t="s">
        <v>207</v>
      </c>
      <c r="S802" t="s">
        <v>207</v>
      </c>
      <c r="T802" t="s">
        <v>205</v>
      </c>
      <c r="U802" t="s">
        <v>205</v>
      </c>
      <c r="V802" t="s">
        <v>207</v>
      </c>
      <c r="W802" t="s">
        <v>205</v>
      </c>
      <c r="X802" s="250" t="s">
        <v>207</v>
      </c>
      <c r="Y802" t="s">
        <v>205</v>
      </c>
      <c r="Z802" t="s">
        <v>205</v>
      </c>
      <c r="AA802" t="s">
        <v>205</v>
      </c>
      <c r="AB802" t="s">
        <v>207</v>
      </c>
      <c r="AC802" t="s">
        <v>206</v>
      </c>
      <c r="AD802" t="s">
        <v>207</v>
      </c>
      <c r="AE802" t="s">
        <v>206</v>
      </c>
      <c r="AF802" t="s">
        <v>205</v>
      </c>
      <c r="AG802" t="s">
        <v>344</v>
      </c>
      <c r="AH802" t="s">
        <v>344</v>
      </c>
      <c r="AI802" t="s">
        <v>344</v>
      </c>
      <c r="AJ802" t="s">
        <v>344</v>
      </c>
      <c r="AK802" t="s">
        <v>344</v>
      </c>
      <c r="AL802" t="s">
        <v>344</v>
      </c>
      <c r="AM802" t="s">
        <v>344</v>
      </c>
      <c r="AN802" t="s">
        <v>344</v>
      </c>
      <c r="AO802" t="s">
        <v>344</v>
      </c>
      <c r="AP802" t="s">
        <v>344</v>
      </c>
      <c r="AQ802"/>
      <c r="AR802">
        <v>0</v>
      </c>
      <c r="AS802">
        <v>3</v>
      </c>
    </row>
    <row r="803" spans="1:45" ht="33" x14ac:dyDescent="0.45">
      <c r="A803" s="248">
        <v>213198</v>
      </c>
      <c r="B803" s="249" t="s">
        <v>67</v>
      </c>
      <c r="C803" t="s">
        <v>205</v>
      </c>
      <c r="D803" t="s">
        <v>205</v>
      </c>
      <c r="E803" t="s">
        <v>205</v>
      </c>
      <c r="F803" t="s">
        <v>205</v>
      </c>
      <c r="G803" t="s">
        <v>205</v>
      </c>
      <c r="H803" t="s">
        <v>205</v>
      </c>
      <c r="I803" t="s">
        <v>205</v>
      </c>
      <c r="J803" t="s">
        <v>205</v>
      </c>
      <c r="K803" t="s">
        <v>205</v>
      </c>
      <c r="L803" t="s">
        <v>205</v>
      </c>
      <c r="M803" s="250" t="s">
        <v>207</v>
      </c>
      <c r="N803" t="s">
        <v>207</v>
      </c>
      <c r="O803" t="s">
        <v>207</v>
      </c>
      <c r="P803" t="s">
        <v>207</v>
      </c>
      <c r="Q803" t="s">
        <v>207</v>
      </c>
      <c r="R803" t="s">
        <v>205</v>
      </c>
      <c r="S803" t="s">
        <v>207</v>
      </c>
      <c r="T803" t="s">
        <v>205</v>
      </c>
      <c r="U803" t="s">
        <v>205</v>
      </c>
      <c r="V803" t="s">
        <v>205</v>
      </c>
      <c r="W803" t="s">
        <v>207</v>
      </c>
      <c r="X803" s="250" t="s">
        <v>207</v>
      </c>
      <c r="Y803" t="s">
        <v>205</v>
      </c>
      <c r="Z803" t="s">
        <v>206</v>
      </c>
      <c r="AA803" t="s">
        <v>207</v>
      </c>
      <c r="AB803" t="s">
        <v>207</v>
      </c>
      <c r="AC803" t="s">
        <v>207</v>
      </c>
      <c r="AD803" t="s">
        <v>207</v>
      </c>
      <c r="AE803" t="s">
        <v>207</v>
      </c>
      <c r="AF803" t="s">
        <v>206</v>
      </c>
      <c r="AG803" t="s">
        <v>206</v>
      </c>
      <c r="AH803" t="s">
        <v>206</v>
      </c>
      <c r="AI803" t="s">
        <v>206</v>
      </c>
      <c r="AJ803" t="s">
        <v>206</v>
      </c>
      <c r="AK803" t="s">
        <v>206</v>
      </c>
      <c r="AL803" t="s">
        <v>344</v>
      </c>
      <c r="AM803" t="s">
        <v>344</v>
      </c>
      <c r="AN803" t="s">
        <v>344</v>
      </c>
      <c r="AO803" t="s">
        <v>344</v>
      </c>
      <c r="AP803" t="s">
        <v>344</v>
      </c>
      <c r="AQ803"/>
      <c r="AR803">
        <v>0</v>
      </c>
      <c r="AS803">
        <v>6</v>
      </c>
    </row>
    <row r="804" spans="1:45" ht="33" x14ac:dyDescent="0.45">
      <c r="A804" s="248">
        <v>213200</v>
      </c>
      <c r="B804" s="249" t="s">
        <v>67</v>
      </c>
      <c r="C804" t="s">
        <v>207</v>
      </c>
      <c r="D804" t="s">
        <v>207</v>
      </c>
      <c r="E804" t="s">
        <v>207</v>
      </c>
      <c r="F804" t="s">
        <v>207</v>
      </c>
      <c r="G804" t="s">
        <v>205</v>
      </c>
      <c r="H804" t="s">
        <v>207</v>
      </c>
      <c r="I804" t="s">
        <v>205</v>
      </c>
      <c r="J804" t="s">
        <v>205</v>
      </c>
      <c r="K804" t="s">
        <v>207</v>
      </c>
      <c r="L804" t="s">
        <v>207</v>
      </c>
      <c r="M804" s="250" t="s">
        <v>205</v>
      </c>
      <c r="N804" t="s">
        <v>207</v>
      </c>
      <c r="O804" t="s">
        <v>205</v>
      </c>
      <c r="P804" t="s">
        <v>205</v>
      </c>
      <c r="Q804" t="s">
        <v>207</v>
      </c>
      <c r="R804" t="s">
        <v>205</v>
      </c>
      <c r="S804" t="s">
        <v>205</v>
      </c>
      <c r="T804" t="s">
        <v>207</v>
      </c>
      <c r="U804" t="s">
        <v>207</v>
      </c>
      <c r="V804" t="s">
        <v>205</v>
      </c>
      <c r="W804" t="s">
        <v>205</v>
      </c>
      <c r="X804" s="250" t="s">
        <v>205</v>
      </c>
      <c r="Y804" t="s">
        <v>205</v>
      </c>
      <c r="Z804" t="s">
        <v>207</v>
      </c>
      <c r="AA804" t="s">
        <v>205</v>
      </c>
      <c r="AB804" t="s">
        <v>205</v>
      </c>
      <c r="AC804" t="s">
        <v>205</v>
      </c>
      <c r="AD804" t="s">
        <v>207</v>
      </c>
      <c r="AE804" t="s">
        <v>207</v>
      </c>
      <c r="AF804" t="s">
        <v>206</v>
      </c>
      <c r="AG804" t="s">
        <v>206</v>
      </c>
      <c r="AH804" t="s">
        <v>206</v>
      </c>
      <c r="AI804" t="s">
        <v>206</v>
      </c>
      <c r="AJ804" t="s">
        <v>206</v>
      </c>
      <c r="AK804" t="s">
        <v>206</v>
      </c>
      <c r="AL804" t="s">
        <v>344</v>
      </c>
      <c r="AM804" t="s">
        <v>344</v>
      </c>
      <c r="AN804" t="s">
        <v>344</v>
      </c>
      <c r="AO804" t="s">
        <v>344</v>
      </c>
      <c r="AP804" t="s">
        <v>344</v>
      </c>
      <c r="AQ804"/>
      <c r="AR804">
        <v>0</v>
      </c>
      <c r="AS804">
        <v>6</v>
      </c>
    </row>
    <row r="805" spans="1:45" ht="18.75" x14ac:dyDescent="0.45">
      <c r="A805" s="248">
        <v>213202</v>
      </c>
      <c r="B805" s="249" t="s">
        <v>61</v>
      </c>
      <c r="C805" t="s">
        <v>205</v>
      </c>
      <c r="D805" t="s">
        <v>207</v>
      </c>
      <c r="E805" t="s">
        <v>207</v>
      </c>
      <c r="F805" t="s">
        <v>207</v>
      </c>
      <c r="G805" t="s">
        <v>207</v>
      </c>
      <c r="H805" t="s">
        <v>206</v>
      </c>
      <c r="I805" t="s">
        <v>207</v>
      </c>
      <c r="J805" t="s">
        <v>207</v>
      </c>
      <c r="K805" t="s">
        <v>207</v>
      </c>
      <c r="L805" t="s">
        <v>207</v>
      </c>
      <c r="M805" s="250" t="s">
        <v>207</v>
      </c>
      <c r="N805" t="s">
        <v>207</v>
      </c>
      <c r="O805" t="s">
        <v>207</v>
      </c>
      <c r="P805" t="s">
        <v>207</v>
      </c>
      <c r="Q805" t="s">
        <v>207</v>
      </c>
      <c r="R805" t="s">
        <v>207</v>
      </c>
      <c r="S805" t="s">
        <v>205</v>
      </c>
      <c r="T805" t="s">
        <v>207</v>
      </c>
      <c r="U805" t="s">
        <v>207</v>
      </c>
      <c r="V805" t="s">
        <v>207</v>
      </c>
      <c r="W805" t="s">
        <v>205</v>
      </c>
      <c r="X805" s="250" t="s">
        <v>207</v>
      </c>
      <c r="Y805" t="s">
        <v>206</v>
      </c>
      <c r="Z805" t="s">
        <v>205</v>
      </c>
      <c r="AA805" t="s">
        <v>207</v>
      </c>
      <c r="AB805" t="s">
        <v>207</v>
      </c>
      <c r="AC805" t="s">
        <v>207</v>
      </c>
      <c r="AD805" t="s">
        <v>207</v>
      </c>
      <c r="AE805" t="s">
        <v>207</v>
      </c>
      <c r="AF805" t="s">
        <v>205</v>
      </c>
      <c r="AG805" t="s">
        <v>206</v>
      </c>
      <c r="AH805" t="s">
        <v>207</v>
      </c>
      <c r="AI805" t="s">
        <v>205</v>
      </c>
      <c r="AJ805" t="s">
        <v>207</v>
      </c>
      <c r="AK805" t="s">
        <v>205</v>
      </c>
      <c r="AL805" t="s">
        <v>206</v>
      </c>
      <c r="AM805" t="s">
        <v>206</v>
      </c>
      <c r="AN805" t="s">
        <v>206</v>
      </c>
      <c r="AO805" t="s">
        <v>206</v>
      </c>
      <c r="AP805" t="s">
        <v>207</v>
      </c>
      <c r="AQ805"/>
      <c r="AR805">
        <v>0</v>
      </c>
      <c r="AS805">
        <v>4</v>
      </c>
    </row>
    <row r="806" spans="1:45" ht="18.75" hidden="1" x14ac:dyDescent="0.45">
      <c r="A806" s="248">
        <v>213205</v>
      </c>
      <c r="B806" s="249" t="s">
        <v>458</v>
      </c>
      <c r="C806" t="s">
        <v>206</v>
      </c>
      <c r="D806" t="s">
        <v>207</v>
      </c>
      <c r="E806" t="s">
        <v>207</v>
      </c>
      <c r="F806" t="s">
        <v>207</v>
      </c>
      <c r="G806" t="s">
        <v>207</v>
      </c>
      <c r="H806" t="s">
        <v>207</v>
      </c>
      <c r="I806" t="s">
        <v>207</v>
      </c>
      <c r="J806" t="s">
        <v>206</v>
      </c>
      <c r="K806" t="s">
        <v>207</v>
      </c>
      <c r="L806" t="s">
        <v>207</v>
      </c>
      <c r="M806" s="250" t="s">
        <v>206</v>
      </c>
      <c r="N806" t="s">
        <v>205</v>
      </c>
      <c r="O806" t="s">
        <v>206</v>
      </c>
      <c r="P806" t="s">
        <v>205</v>
      </c>
      <c r="Q806" t="s">
        <v>206</v>
      </c>
      <c r="R806" t="s">
        <v>206</v>
      </c>
      <c r="S806" t="s">
        <v>206</v>
      </c>
      <c r="T806" t="s">
        <v>206</v>
      </c>
      <c r="U806" t="s">
        <v>206</v>
      </c>
      <c r="V806" t="s">
        <v>206</v>
      </c>
      <c r="W806" t="s">
        <v>344</v>
      </c>
      <c r="X806" s="250" t="s">
        <v>344</v>
      </c>
      <c r="Y806" t="s">
        <v>344</v>
      </c>
      <c r="Z806" t="s">
        <v>344</v>
      </c>
      <c r="AA806" t="s">
        <v>344</v>
      </c>
      <c r="AB806" t="s">
        <v>344</v>
      </c>
      <c r="AC806" t="s">
        <v>344</v>
      </c>
      <c r="AD806" t="s">
        <v>344</v>
      </c>
      <c r="AE806" t="s">
        <v>344</v>
      </c>
      <c r="AF806" t="s">
        <v>344</v>
      </c>
      <c r="AG806" t="s">
        <v>344</v>
      </c>
      <c r="AH806" t="s">
        <v>344</v>
      </c>
      <c r="AI806" t="s">
        <v>344</v>
      </c>
      <c r="AJ806" t="s">
        <v>344</v>
      </c>
      <c r="AK806" t="s">
        <v>344</v>
      </c>
      <c r="AL806" t="s">
        <v>344</v>
      </c>
      <c r="AM806" t="s">
        <v>344</v>
      </c>
      <c r="AN806" t="s">
        <v>344</v>
      </c>
      <c r="AO806" t="s">
        <v>344</v>
      </c>
      <c r="AP806" t="s">
        <v>344</v>
      </c>
      <c r="AQ806"/>
      <c r="AR806">
        <v>0</v>
      </c>
      <c r="AS806">
        <v>2</v>
      </c>
    </row>
    <row r="807" spans="1:45" ht="18.75" x14ac:dyDescent="0.45">
      <c r="A807" s="248">
        <v>213211</v>
      </c>
      <c r="B807" s="249" t="s">
        <v>61</v>
      </c>
      <c r="C807" t="s">
        <v>207</v>
      </c>
      <c r="D807" t="s">
        <v>205</v>
      </c>
      <c r="E807" t="s">
        <v>205</v>
      </c>
      <c r="F807" t="s">
        <v>205</v>
      </c>
      <c r="G807" t="s">
        <v>205</v>
      </c>
      <c r="H807" t="s">
        <v>205</v>
      </c>
      <c r="I807" t="s">
        <v>207</v>
      </c>
      <c r="J807" t="s">
        <v>205</v>
      </c>
      <c r="K807" t="s">
        <v>205</v>
      </c>
      <c r="L807" t="s">
        <v>207</v>
      </c>
      <c r="M807" s="250" t="s">
        <v>207</v>
      </c>
      <c r="N807" t="s">
        <v>207</v>
      </c>
      <c r="O807" t="s">
        <v>207</v>
      </c>
      <c r="P807" t="s">
        <v>207</v>
      </c>
      <c r="Q807" t="s">
        <v>207</v>
      </c>
      <c r="R807" t="s">
        <v>207</v>
      </c>
      <c r="S807" t="s">
        <v>207</v>
      </c>
      <c r="T807" t="s">
        <v>205</v>
      </c>
      <c r="U807" t="s">
        <v>207</v>
      </c>
      <c r="V807" t="s">
        <v>205</v>
      </c>
      <c r="W807" t="s">
        <v>207</v>
      </c>
      <c r="X807" s="250" t="s">
        <v>207</v>
      </c>
      <c r="Y807" t="s">
        <v>205</v>
      </c>
      <c r="Z807" t="s">
        <v>205</v>
      </c>
      <c r="AA807" t="s">
        <v>205</v>
      </c>
      <c r="AB807" t="s">
        <v>205</v>
      </c>
      <c r="AC807" t="s">
        <v>205</v>
      </c>
      <c r="AD807" t="s">
        <v>207</v>
      </c>
      <c r="AE807" t="s">
        <v>206</v>
      </c>
      <c r="AF807" t="s">
        <v>205</v>
      </c>
      <c r="AG807" t="s">
        <v>207</v>
      </c>
      <c r="AH807" t="s">
        <v>207</v>
      </c>
      <c r="AI807" t="s">
        <v>207</v>
      </c>
      <c r="AJ807" t="s">
        <v>207</v>
      </c>
      <c r="AK807" t="s">
        <v>206</v>
      </c>
      <c r="AL807" t="s">
        <v>206</v>
      </c>
      <c r="AM807" t="s">
        <v>206</v>
      </c>
      <c r="AN807" t="s">
        <v>206</v>
      </c>
      <c r="AO807" t="s">
        <v>206</v>
      </c>
      <c r="AP807" t="s">
        <v>206</v>
      </c>
      <c r="AQ807"/>
      <c r="AR807">
        <v>0</v>
      </c>
      <c r="AS807">
        <v>5</v>
      </c>
    </row>
    <row r="808" spans="1:45" ht="18.75" x14ac:dyDescent="0.45">
      <c r="A808" s="248">
        <v>213212</v>
      </c>
      <c r="B808" s="249" t="s">
        <v>61</v>
      </c>
      <c r="C808" t="s">
        <v>207</v>
      </c>
      <c r="D808" t="s">
        <v>207</v>
      </c>
      <c r="E808" t="s">
        <v>205</v>
      </c>
      <c r="F808" t="s">
        <v>207</v>
      </c>
      <c r="G808" t="s">
        <v>207</v>
      </c>
      <c r="H808" t="s">
        <v>207</v>
      </c>
      <c r="I808" t="s">
        <v>207</v>
      </c>
      <c r="J808" t="s">
        <v>205</v>
      </c>
      <c r="K808" t="s">
        <v>207</v>
      </c>
      <c r="L808" t="s">
        <v>205</v>
      </c>
      <c r="M808" s="250" t="s">
        <v>207</v>
      </c>
      <c r="N808" t="s">
        <v>207</v>
      </c>
      <c r="O808" t="s">
        <v>207</v>
      </c>
      <c r="P808" t="s">
        <v>207</v>
      </c>
      <c r="Q808" t="s">
        <v>207</v>
      </c>
      <c r="R808" t="s">
        <v>207</v>
      </c>
      <c r="S808" t="s">
        <v>207</v>
      </c>
      <c r="T808" t="s">
        <v>207</v>
      </c>
      <c r="U808" t="s">
        <v>207</v>
      </c>
      <c r="V808" t="s">
        <v>207</v>
      </c>
      <c r="W808" t="s">
        <v>207</v>
      </c>
      <c r="X808" s="250" t="s">
        <v>207</v>
      </c>
      <c r="Y808" t="s">
        <v>205</v>
      </c>
      <c r="Z808" t="s">
        <v>207</v>
      </c>
      <c r="AA808" t="s">
        <v>205</v>
      </c>
      <c r="AB808" t="s">
        <v>205</v>
      </c>
      <c r="AC808" t="s">
        <v>207</v>
      </c>
      <c r="AD808" t="s">
        <v>205</v>
      </c>
      <c r="AE808" t="s">
        <v>206</v>
      </c>
      <c r="AF808" t="s">
        <v>207</v>
      </c>
      <c r="AG808" t="s">
        <v>207</v>
      </c>
      <c r="AH808" t="s">
        <v>206</v>
      </c>
      <c r="AI808" t="s">
        <v>207</v>
      </c>
      <c r="AJ808" t="s">
        <v>206</v>
      </c>
      <c r="AK808" t="s">
        <v>207</v>
      </c>
      <c r="AL808" t="s">
        <v>206</v>
      </c>
      <c r="AM808" t="s">
        <v>206</v>
      </c>
      <c r="AN808" t="s">
        <v>206</v>
      </c>
      <c r="AO808" t="s">
        <v>206</v>
      </c>
      <c r="AP808" t="s">
        <v>206</v>
      </c>
      <c r="AQ808"/>
      <c r="AR808">
        <v>0</v>
      </c>
      <c r="AS808">
        <v>5</v>
      </c>
    </row>
    <row r="809" spans="1:45" ht="18.75" x14ac:dyDescent="0.45">
      <c r="A809" s="252">
        <v>213216</v>
      </c>
      <c r="B809" s="249" t="s">
        <v>61</v>
      </c>
      <c r="C809" t="s">
        <v>207</v>
      </c>
      <c r="D809" t="s">
        <v>207</v>
      </c>
      <c r="E809" t="s">
        <v>207</v>
      </c>
      <c r="F809" t="s">
        <v>207</v>
      </c>
      <c r="G809" t="s">
        <v>205</v>
      </c>
      <c r="H809" t="s">
        <v>205</v>
      </c>
      <c r="I809" t="s">
        <v>207</v>
      </c>
      <c r="J809" t="s">
        <v>207</v>
      </c>
      <c r="K809" t="s">
        <v>207</v>
      </c>
      <c r="L809" t="s">
        <v>207</v>
      </c>
      <c r="M809" s="250" t="s">
        <v>207</v>
      </c>
      <c r="N809" t="s">
        <v>207</v>
      </c>
      <c r="O809" t="s">
        <v>207</v>
      </c>
      <c r="P809" t="s">
        <v>207</v>
      </c>
      <c r="Q809" t="s">
        <v>207</v>
      </c>
      <c r="R809" t="s">
        <v>205</v>
      </c>
      <c r="S809" t="s">
        <v>207</v>
      </c>
      <c r="T809" t="s">
        <v>207</v>
      </c>
      <c r="U809" t="s">
        <v>207</v>
      </c>
      <c r="V809" t="s">
        <v>207</v>
      </c>
      <c r="W809" t="s">
        <v>207</v>
      </c>
      <c r="X809" s="250" t="s">
        <v>207</v>
      </c>
      <c r="Y809" t="s">
        <v>207</v>
      </c>
      <c r="Z809" t="s">
        <v>207</v>
      </c>
      <c r="AA809" t="s">
        <v>207</v>
      </c>
      <c r="AB809" t="s">
        <v>207</v>
      </c>
      <c r="AC809" t="s">
        <v>207</v>
      </c>
      <c r="AD809" t="s">
        <v>207</v>
      </c>
      <c r="AE809" t="s">
        <v>207</v>
      </c>
      <c r="AF809" t="s">
        <v>207</v>
      </c>
      <c r="AG809" t="s">
        <v>207</v>
      </c>
      <c r="AH809" t="s">
        <v>207</v>
      </c>
      <c r="AI809" t="s">
        <v>206</v>
      </c>
      <c r="AJ809" t="s">
        <v>207</v>
      </c>
      <c r="AK809" t="s">
        <v>207</v>
      </c>
      <c r="AL809" t="s">
        <v>206</v>
      </c>
      <c r="AM809" t="s">
        <v>206</v>
      </c>
      <c r="AN809" t="s">
        <v>206</v>
      </c>
      <c r="AO809" t="s">
        <v>206</v>
      </c>
      <c r="AP809" t="s">
        <v>206</v>
      </c>
      <c r="AQ809"/>
      <c r="AR809">
        <v>0</v>
      </c>
      <c r="AS809">
        <v>5</v>
      </c>
    </row>
    <row r="810" spans="1:45" ht="18.75" x14ac:dyDescent="0.45">
      <c r="A810" s="248">
        <v>213217</v>
      </c>
      <c r="B810" s="249" t="s">
        <v>61</v>
      </c>
      <c r="C810" t="s">
        <v>207</v>
      </c>
      <c r="D810" t="s">
        <v>207</v>
      </c>
      <c r="E810" t="s">
        <v>207</v>
      </c>
      <c r="F810" t="s">
        <v>207</v>
      </c>
      <c r="G810" t="s">
        <v>207</v>
      </c>
      <c r="H810" t="s">
        <v>207</v>
      </c>
      <c r="I810" t="s">
        <v>207</v>
      </c>
      <c r="J810" t="s">
        <v>207</v>
      </c>
      <c r="K810" t="s">
        <v>207</v>
      </c>
      <c r="L810" t="s">
        <v>207</v>
      </c>
      <c r="M810" s="250" t="s">
        <v>205</v>
      </c>
      <c r="N810" t="s">
        <v>205</v>
      </c>
      <c r="O810" t="s">
        <v>205</v>
      </c>
      <c r="P810" t="s">
        <v>207</v>
      </c>
      <c r="Q810" t="s">
        <v>205</v>
      </c>
      <c r="R810" t="s">
        <v>207</v>
      </c>
      <c r="S810" t="s">
        <v>205</v>
      </c>
      <c r="T810" t="s">
        <v>205</v>
      </c>
      <c r="U810" t="s">
        <v>207</v>
      </c>
      <c r="V810" t="s">
        <v>207</v>
      </c>
      <c r="W810" t="s">
        <v>205</v>
      </c>
      <c r="X810" s="250" t="s">
        <v>207</v>
      </c>
      <c r="Y810" t="s">
        <v>205</v>
      </c>
      <c r="Z810" t="s">
        <v>207</v>
      </c>
      <c r="AA810" t="s">
        <v>207</v>
      </c>
      <c r="AB810" t="s">
        <v>205</v>
      </c>
      <c r="AC810" t="s">
        <v>205</v>
      </c>
      <c r="AD810" t="s">
        <v>207</v>
      </c>
      <c r="AE810" t="s">
        <v>205</v>
      </c>
      <c r="AF810" t="s">
        <v>207</v>
      </c>
      <c r="AG810" t="s">
        <v>207</v>
      </c>
      <c r="AH810" t="s">
        <v>207</v>
      </c>
      <c r="AI810" t="s">
        <v>205</v>
      </c>
      <c r="AJ810" t="s">
        <v>207</v>
      </c>
      <c r="AK810" t="s">
        <v>206</v>
      </c>
      <c r="AL810" t="s">
        <v>205</v>
      </c>
      <c r="AM810" t="s">
        <v>207</v>
      </c>
      <c r="AN810" t="s">
        <v>206</v>
      </c>
      <c r="AO810" t="s">
        <v>206</v>
      </c>
      <c r="AP810" t="s">
        <v>206</v>
      </c>
      <c r="AQ810"/>
      <c r="AR810">
        <v>0</v>
      </c>
      <c r="AS810">
        <v>3</v>
      </c>
    </row>
    <row r="811" spans="1:45" ht="15" hidden="1" x14ac:dyDescent="0.25">
      <c r="A811" s="258">
        <v>213218</v>
      </c>
      <c r="B811" s="259" t="s">
        <v>458</v>
      </c>
      <c r="C811" s="260" t="s">
        <v>206</v>
      </c>
      <c r="D811" s="260" t="s">
        <v>207</v>
      </c>
      <c r="E811" s="260" t="s">
        <v>207</v>
      </c>
      <c r="F811" s="260" t="s">
        <v>205</v>
      </c>
      <c r="G811" s="260" t="s">
        <v>205</v>
      </c>
      <c r="H811" s="260" t="s">
        <v>207</v>
      </c>
      <c r="I811" s="260" t="s">
        <v>207</v>
      </c>
      <c r="J811" s="260" t="s">
        <v>207</v>
      </c>
      <c r="K811" s="260" t="s">
        <v>205</v>
      </c>
      <c r="L811" s="260" t="s">
        <v>205</v>
      </c>
      <c r="M811" s="260" t="s">
        <v>206</v>
      </c>
      <c r="N811" s="260" t="s">
        <v>205</v>
      </c>
      <c r="O811" s="260" t="s">
        <v>205</v>
      </c>
      <c r="P811" s="260" t="s">
        <v>205</v>
      </c>
      <c r="Q811" s="260" t="s">
        <v>206</v>
      </c>
      <c r="R811" s="260" t="s">
        <v>206</v>
      </c>
      <c r="S811" s="260" t="s">
        <v>206</v>
      </c>
      <c r="T811" s="260" t="s">
        <v>206</v>
      </c>
      <c r="U811" s="260" t="s">
        <v>206</v>
      </c>
      <c r="V811" s="260" t="s">
        <v>206</v>
      </c>
      <c r="W811" s="260" t="s">
        <v>344</v>
      </c>
      <c r="X811" s="260" t="s">
        <v>344</v>
      </c>
      <c r="Y811" s="260" t="s">
        <v>344</v>
      </c>
      <c r="Z811" s="260" t="s">
        <v>344</v>
      </c>
      <c r="AA811" s="260" t="s">
        <v>344</v>
      </c>
      <c r="AB811" s="260" t="s">
        <v>344</v>
      </c>
      <c r="AC811" s="260" t="s">
        <v>344</v>
      </c>
      <c r="AD811" s="260" t="s">
        <v>344</v>
      </c>
      <c r="AE811" s="260" t="s">
        <v>344</v>
      </c>
      <c r="AF811" s="260" t="s">
        <v>344</v>
      </c>
      <c r="AG811" s="260" t="s">
        <v>344</v>
      </c>
      <c r="AH811" s="260" t="s">
        <v>344</v>
      </c>
      <c r="AI811" s="260" t="s">
        <v>344</v>
      </c>
      <c r="AJ811" s="260" t="s">
        <v>344</v>
      </c>
      <c r="AK811" s="260" t="s">
        <v>344</v>
      </c>
      <c r="AL811" s="260" t="s">
        <v>344</v>
      </c>
      <c r="AM811" s="260" t="s">
        <v>344</v>
      </c>
      <c r="AN811" s="260" t="s">
        <v>344</v>
      </c>
      <c r="AO811" s="260" t="s">
        <v>344</v>
      </c>
      <c r="AP811" s="260" t="s">
        <v>344</v>
      </c>
      <c r="AQ811" s="260"/>
      <c r="AR811"/>
      <c r="AS811">
        <v>2</v>
      </c>
    </row>
    <row r="812" spans="1:45" ht="18.75" x14ac:dyDescent="0.45">
      <c r="A812" s="248">
        <v>213220</v>
      </c>
      <c r="B812" s="249" t="s">
        <v>61</v>
      </c>
      <c r="C812" t="s">
        <v>207</v>
      </c>
      <c r="D812" t="s">
        <v>207</v>
      </c>
      <c r="E812" t="s">
        <v>207</v>
      </c>
      <c r="F812" t="s">
        <v>207</v>
      </c>
      <c r="G812" t="s">
        <v>205</v>
      </c>
      <c r="H812" t="s">
        <v>207</v>
      </c>
      <c r="I812" t="s">
        <v>207</v>
      </c>
      <c r="J812" t="s">
        <v>207</v>
      </c>
      <c r="K812" t="s">
        <v>207</v>
      </c>
      <c r="L812" t="s">
        <v>207</v>
      </c>
      <c r="M812" s="250" t="s">
        <v>205</v>
      </c>
      <c r="N812" t="s">
        <v>207</v>
      </c>
      <c r="O812" t="s">
        <v>207</v>
      </c>
      <c r="P812" t="s">
        <v>205</v>
      </c>
      <c r="Q812" t="s">
        <v>207</v>
      </c>
      <c r="R812" t="s">
        <v>207</v>
      </c>
      <c r="S812" t="s">
        <v>207</v>
      </c>
      <c r="T812" t="s">
        <v>207</v>
      </c>
      <c r="U812" t="s">
        <v>207</v>
      </c>
      <c r="V812" t="s">
        <v>207</v>
      </c>
      <c r="W812" t="s">
        <v>205</v>
      </c>
      <c r="X812" s="250" t="s">
        <v>207</v>
      </c>
      <c r="Y812" t="s">
        <v>207</v>
      </c>
      <c r="Z812" t="s">
        <v>205</v>
      </c>
      <c r="AA812" t="s">
        <v>205</v>
      </c>
      <c r="AB812" t="s">
        <v>207</v>
      </c>
      <c r="AC812" t="s">
        <v>207</v>
      </c>
      <c r="AD812" t="s">
        <v>207</v>
      </c>
      <c r="AE812" t="s">
        <v>207</v>
      </c>
      <c r="AF812" t="s">
        <v>205</v>
      </c>
      <c r="AG812" t="s">
        <v>205</v>
      </c>
      <c r="AH812" t="s">
        <v>207</v>
      </c>
      <c r="AI812" t="s">
        <v>207</v>
      </c>
      <c r="AJ812" t="s">
        <v>207</v>
      </c>
      <c r="AK812" t="s">
        <v>207</v>
      </c>
      <c r="AL812" t="s">
        <v>207</v>
      </c>
      <c r="AM812" t="s">
        <v>207</v>
      </c>
      <c r="AN812" t="s">
        <v>205</v>
      </c>
      <c r="AO812" t="s">
        <v>207</v>
      </c>
      <c r="AP812" t="s">
        <v>207</v>
      </c>
      <c r="AQ812"/>
      <c r="AR812">
        <v>0</v>
      </c>
      <c r="AS812">
        <v>1</v>
      </c>
    </row>
    <row r="813" spans="1:45" ht="15" hidden="1" x14ac:dyDescent="0.25">
      <c r="A813" s="258">
        <v>213221</v>
      </c>
      <c r="B813" s="259" t="s">
        <v>458</v>
      </c>
      <c r="C813" s="260" t="s">
        <v>205</v>
      </c>
      <c r="D813" s="260" t="s">
        <v>205</v>
      </c>
      <c r="E813" s="260" t="s">
        <v>205</v>
      </c>
      <c r="F813" s="260" t="s">
        <v>205</v>
      </c>
      <c r="G813" s="260" t="s">
        <v>205</v>
      </c>
      <c r="H813" s="260" t="s">
        <v>206</v>
      </c>
      <c r="I813" s="260" t="s">
        <v>205</v>
      </c>
      <c r="J813" s="260" t="s">
        <v>205</v>
      </c>
      <c r="K813" s="260" t="s">
        <v>205</v>
      </c>
      <c r="L813" s="260" t="s">
        <v>205</v>
      </c>
      <c r="M813" s="260" t="s">
        <v>205</v>
      </c>
      <c r="N813" s="260" t="s">
        <v>207</v>
      </c>
      <c r="O813" s="260" t="s">
        <v>205</v>
      </c>
      <c r="P813" s="260" t="s">
        <v>207</v>
      </c>
      <c r="Q813" s="260" t="s">
        <v>207</v>
      </c>
      <c r="R813" s="260" t="s">
        <v>207</v>
      </c>
      <c r="S813" s="260" t="s">
        <v>207</v>
      </c>
      <c r="T813" s="260" t="s">
        <v>207</v>
      </c>
      <c r="U813" s="260" t="s">
        <v>207</v>
      </c>
      <c r="V813" s="260" t="s">
        <v>207</v>
      </c>
      <c r="W813" s="260" t="s">
        <v>344</v>
      </c>
      <c r="X813" s="260" t="s">
        <v>344</v>
      </c>
      <c r="Y813" s="260" t="s">
        <v>344</v>
      </c>
      <c r="Z813" s="260" t="s">
        <v>344</v>
      </c>
      <c r="AA813" s="260" t="s">
        <v>344</v>
      </c>
      <c r="AB813" s="260" t="s">
        <v>344</v>
      </c>
      <c r="AC813" s="260" t="s">
        <v>344</v>
      </c>
      <c r="AD813" s="260" t="s">
        <v>344</v>
      </c>
      <c r="AE813" s="260" t="s">
        <v>344</v>
      </c>
      <c r="AF813" s="260" t="s">
        <v>344</v>
      </c>
      <c r="AG813" s="260" t="s">
        <v>344</v>
      </c>
      <c r="AH813" s="260" t="s">
        <v>344</v>
      </c>
      <c r="AI813" s="260" t="s">
        <v>344</v>
      </c>
      <c r="AJ813" s="260" t="s">
        <v>344</v>
      </c>
      <c r="AK813" s="260" t="s">
        <v>344</v>
      </c>
      <c r="AL813" s="260" t="s">
        <v>344</v>
      </c>
      <c r="AM813" s="260" t="s">
        <v>344</v>
      </c>
      <c r="AN813" s="260" t="s">
        <v>344</v>
      </c>
      <c r="AO813" s="260" t="s">
        <v>344</v>
      </c>
      <c r="AP813" s="260" t="s">
        <v>344</v>
      </c>
      <c r="AQ813" s="260"/>
      <c r="AR813"/>
      <c r="AS813">
        <v>3</v>
      </c>
    </row>
    <row r="814" spans="1:45" ht="18.75" hidden="1" x14ac:dyDescent="0.45">
      <c r="A814" s="248">
        <v>213224</v>
      </c>
      <c r="B814" s="249" t="s">
        <v>456</v>
      </c>
      <c r="C814" t="s">
        <v>207</v>
      </c>
      <c r="D814" t="s">
        <v>207</v>
      </c>
      <c r="E814" t="s">
        <v>205</v>
      </c>
      <c r="F814" t="s">
        <v>207</v>
      </c>
      <c r="G814" t="s">
        <v>205</v>
      </c>
      <c r="H814" t="s">
        <v>205</v>
      </c>
      <c r="I814" t="s">
        <v>207</v>
      </c>
      <c r="J814" t="s">
        <v>205</v>
      </c>
      <c r="K814" t="s">
        <v>207</v>
      </c>
      <c r="L814" t="s">
        <v>207</v>
      </c>
      <c r="M814" s="250" t="s">
        <v>205</v>
      </c>
      <c r="N814" t="s">
        <v>207</v>
      </c>
      <c r="O814" t="s">
        <v>207</v>
      </c>
      <c r="P814" t="s">
        <v>205</v>
      </c>
      <c r="Q814" t="s">
        <v>205</v>
      </c>
      <c r="R814" t="s">
        <v>205</v>
      </c>
      <c r="S814" t="s">
        <v>205</v>
      </c>
      <c r="T814" t="s">
        <v>207</v>
      </c>
      <c r="U814" t="s">
        <v>207</v>
      </c>
      <c r="V814" t="s">
        <v>207</v>
      </c>
      <c r="W814" t="s">
        <v>205</v>
      </c>
      <c r="X814" s="250" t="s">
        <v>205</v>
      </c>
      <c r="Y814" t="s">
        <v>205</v>
      </c>
      <c r="Z814" t="s">
        <v>207</v>
      </c>
      <c r="AA814" t="s">
        <v>205</v>
      </c>
      <c r="AB814" t="s">
        <v>205</v>
      </c>
      <c r="AC814" t="s">
        <v>207</v>
      </c>
      <c r="AD814" t="s">
        <v>205</v>
      </c>
      <c r="AE814" t="s">
        <v>205</v>
      </c>
      <c r="AF814" t="s">
        <v>207</v>
      </c>
      <c r="AG814" t="s">
        <v>344</v>
      </c>
      <c r="AH814" t="s">
        <v>344</v>
      </c>
      <c r="AI814" t="s">
        <v>344</v>
      </c>
      <c r="AJ814" t="s">
        <v>344</v>
      </c>
      <c r="AK814" t="s">
        <v>344</v>
      </c>
      <c r="AL814" t="s">
        <v>344</v>
      </c>
      <c r="AM814" t="s">
        <v>344</v>
      </c>
      <c r="AN814" t="s">
        <v>344</v>
      </c>
      <c r="AO814" t="s">
        <v>344</v>
      </c>
      <c r="AP814" t="s">
        <v>344</v>
      </c>
      <c r="AQ814"/>
      <c r="AR814">
        <v>0</v>
      </c>
      <c r="AS814">
        <v>1</v>
      </c>
    </row>
    <row r="815" spans="1:45" ht="18.75" x14ac:dyDescent="0.45">
      <c r="A815" s="248">
        <v>213226</v>
      </c>
      <c r="B815" s="249" t="s">
        <v>61</v>
      </c>
      <c r="C815" t="s">
        <v>207</v>
      </c>
      <c r="D815" t="s">
        <v>207</v>
      </c>
      <c r="E815" t="s">
        <v>207</v>
      </c>
      <c r="F815" t="s">
        <v>207</v>
      </c>
      <c r="G815" t="s">
        <v>207</v>
      </c>
      <c r="H815" t="s">
        <v>207</v>
      </c>
      <c r="I815" t="s">
        <v>207</v>
      </c>
      <c r="J815" t="s">
        <v>205</v>
      </c>
      <c r="K815" t="s">
        <v>207</v>
      </c>
      <c r="L815" t="s">
        <v>207</v>
      </c>
      <c r="M815" s="250" t="s">
        <v>207</v>
      </c>
      <c r="N815" t="s">
        <v>207</v>
      </c>
      <c r="O815" t="s">
        <v>207</v>
      </c>
      <c r="P815" t="s">
        <v>205</v>
      </c>
      <c r="Q815" t="s">
        <v>207</v>
      </c>
      <c r="R815" t="s">
        <v>207</v>
      </c>
      <c r="S815" t="s">
        <v>207</v>
      </c>
      <c r="T815" t="s">
        <v>207</v>
      </c>
      <c r="U815" t="s">
        <v>207</v>
      </c>
      <c r="V815" t="s">
        <v>205</v>
      </c>
      <c r="W815" t="s">
        <v>207</v>
      </c>
      <c r="X815" s="250" t="s">
        <v>207</v>
      </c>
      <c r="Y815" t="s">
        <v>205</v>
      </c>
      <c r="Z815" t="s">
        <v>205</v>
      </c>
      <c r="AA815" t="s">
        <v>207</v>
      </c>
      <c r="AB815" t="s">
        <v>207</v>
      </c>
      <c r="AC815" t="s">
        <v>207</v>
      </c>
      <c r="AD815" t="s">
        <v>207</v>
      </c>
      <c r="AE815" t="s">
        <v>205</v>
      </c>
      <c r="AF815" t="s">
        <v>205</v>
      </c>
      <c r="AG815" t="s">
        <v>205</v>
      </c>
      <c r="AH815" t="s">
        <v>207</v>
      </c>
      <c r="AI815" t="s">
        <v>205</v>
      </c>
      <c r="AJ815" t="s">
        <v>207</v>
      </c>
      <c r="AK815" t="s">
        <v>205</v>
      </c>
      <c r="AL815" t="s">
        <v>207</v>
      </c>
      <c r="AM815" t="s">
        <v>205</v>
      </c>
      <c r="AN815" t="s">
        <v>205</v>
      </c>
      <c r="AO815" t="s">
        <v>207</v>
      </c>
      <c r="AP815" t="s">
        <v>205</v>
      </c>
      <c r="AQ815"/>
      <c r="AR815">
        <v>0</v>
      </c>
      <c r="AS815">
        <v>2</v>
      </c>
    </row>
    <row r="816" spans="1:45" ht="18.75" hidden="1" x14ac:dyDescent="0.45">
      <c r="A816" s="248">
        <v>213228</v>
      </c>
      <c r="B816" s="249" t="s">
        <v>609</v>
      </c>
      <c r="C816" t="s">
        <v>849</v>
      </c>
      <c r="D816" t="s">
        <v>849</v>
      </c>
      <c r="E816" t="s">
        <v>849</v>
      </c>
      <c r="F816" t="s">
        <v>849</v>
      </c>
      <c r="G816" t="s">
        <v>849</v>
      </c>
      <c r="H816" t="s">
        <v>849</v>
      </c>
      <c r="I816" t="s">
        <v>849</v>
      </c>
      <c r="J816" t="s">
        <v>849</v>
      </c>
      <c r="K816" t="s">
        <v>849</v>
      </c>
      <c r="L816" t="s">
        <v>849</v>
      </c>
      <c r="M816" s="250" t="s">
        <v>849</v>
      </c>
      <c r="N816" t="s">
        <v>849</v>
      </c>
      <c r="O816" t="s">
        <v>849</v>
      </c>
      <c r="P816" t="s">
        <v>849</v>
      </c>
      <c r="Q816" t="s">
        <v>849</v>
      </c>
      <c r="R816" t="s">
        <v>849</v>
      </c>
      <c r="S816" t="s">
        <v>849</v>
      </c>
      <c r="T816" t="s">
        <v>849</v>
      </c>
      <c r="U816" t="s">
        <v>849</v>
      </c>
      <c r="V816" t="s">
        <v>849</v>
      </c>
      <c r="W816" t="s">
        <v>344</v>
      </c>
      <c r="X816" s="250" t="s">
        <v>344</v>
      </c>
      <c r="Y816" t="s">
        <v>344</v>
      </c>
      <c r="Z816" t="s">
        <v>344</v>
      </c>
      <c r="AA816" t="s">
        <v>344</v>
      </c>
      <c r="AB816" t="s">
        <v>344</v>
      </c>
      <c r="AC816" t="s">
        <v>344</v>
      </c>
      <c r="AD816" t="s">
        <v>344</v>
      </c>
      <c r="AE816" t="s">
        <v>344</v>
      </c>
      <c r="AF816" t="s">
        <v>344</v>
      </c>
      <c r="AG816" t="s">
        <v>344</v>
      </c>
      <c r="AH816" t="s">
        <v>344</v>
      </c>
      <c r="AI816" t="s">
        <v>344</v>
      </c>
      <c r="AJ816" t="s">
        <v>344</v>
      </c>
      <c r="AK816" t="s">
        <v>344</v>
      </c>
      <c r="AL816" t="s">
        <v>344</v>
      </c>
      <c r="AM816" t="s">
        <v>344</v>
      </c>
      <c r="AN816" t="s">
        <v>344</v>
      </c>
      <c r="AO816" t="s">
        <v>344</v>
      </c>
      <c r="AP816" t="s">
        <v>344</v>
      </c>
      <c r="AQ816"/>
      <c r="AR816" t="s">
        <v>2166</v>
      </c>
      <c r="AS816" t="s">
        <v>2166</v>
      </c>
    </row>
    <row r="817" spans="1:45" ht="18.75" x14ac:dyDescent="0.45">
      <c r="A817" s="248">
        <v>213230</v>
      </c>
      <c r="B817" s="249" t="s">
        <v>61</v>
      </c>
      <c r="C817" t="s">
        <v>207</v>
      </c>
      <c r="D817" t="s">
        <v>207</v>
      </c>
      <c r="E817" t="s">
        <v>207</v>
      </c>
      <c r="F817" t="s">
        <v>205</v>
      </c>
      <c r="G817" t="s">
        <v>207</v>
      </c>
      <c r="H817" t="s">
        <v>207</v>
      </c>
      <c r="I817" t="s">
        <v>207</v>
      </c>
      <c r="J817" t="s">
        <v>205</v>
      </c>
      <c r="K817" t="s">
        <v>207</v>
      </c>
      <c r="L817" t="s">
        <v>207</v>
      </c>
      <c r="M817" s="250" t="s">
        <v>207</v>
      </c>
      <c r="N817" t="s">
        <v>207</v>
      </c>
      <c r="O817" t="s">
        <v>207</v>
      </c>
      <c r="P817" t="s">
        <v>207</v>
      </c>
      <c r="Q817" t="s">
        <v>207</v>
      </c>
      <c r="R817" t="s">
        <v>207</v>
      </c>
      <c r="S817" t="s">
        <v>207</v>
      </c>
      <c r="T817" t="s">
        <v>207</v>
      </c>
      <c r="U817" t="s">
        <v>207</v>
      </c>
      <c r="V817" t="s">
        <v>207</v>
      </c>
      <c r="W817" t="s">
        <v>207</v>
      </c>
      <c r="X817" s="250" t="s">
        <v>207</v>
      </c>
      <c r="Y817" t="s">
        <v>205</v>
      </c>
      <c r="Z817" t="s">
        <v>207</v>
      </c>
      <c r="AA817" t="s">
        <v>205</v>
      </c>
      <c r="AB817" t="s">
        <v>207</v>
      </c>
      <c r="AC817" t="s">
        <v>207</v>
      </c>
      <c r="AD817" t="s">
        <v>205</v>
      </c>
      <c r="AE817" t="s">
        <v>205</v>
      </c>
      <c r="AF817" t="s">
        <v>207</v>
      </c>
      <c r="AG817" t="s">
        <v>207</v>
      </c>
      <c r="AH817" t="s">
        <v>205</v>
      </c>
      <c r="AI817" t="s">
        <v>205</v>
      </c>
      <c r="AJ817" t="s">
        <v>207</v>
      </c>
      <c r="AK817" t="s">
        <v>205</v>
      </c>
      <c r="AL817" t="s">
        <v>207</v>
      </c>
      <c r="AM817" t="s">
        <v>207</v>
      </c>
      <c r="AN817" t="s">
        <v>207</v>
      </c>
      <c r="AO817" t="s">
        <v>205</v>
      </c>
      <c r="AP817" t="s">
        <v>207</v>
      </c>
      <c r="AQ817"/>
      <c r="AR817">
        <v>0</v>
      </c>
      <c r="AS817">
        <v>2</v>
      </c>
    </row>
    <row r="818" spans="1:45" ht="18.75" hidden="1" x14ac:dyDescent="0.45">
      <c r="A818" s="248">
        <v>213233</v>
      </c>
      <c r="B818" s="249" t="s">
        <v>457</v>
      </c>
      <c r="C818" t="s">
        <v>205</v>
      </c>
      <c r="D818" t="s">
        <v>205</v>
      </c>
      <c r="E818" t="s">
        <v>205</v>
      </c>
      <c r="F818" t="s">
        <v>205</v>
      </c>
      <c r="G818" t="s">
        <v>207</v>
      </c>
      <c r="H818" t="s">
        <v>207</v>
      </c>
      <c r="I818" t="s">
        <v>205</v>
      </c>
      <c r="J818" t="s">
        <v>205</v>
      </c>
      <c r="K818" t="s">
        <v>205</v>
      </c>
      <c r="L818" t="s">
        <v>205</v>
      </c>
      <c r="M818" s="250" t="s">
        <v>344</v>
      </c>
      <c r="N818" t="s">
        <v>344</v>
      </c>
      <c r="O818" t="s">
        <v>344</v>
      </c>
      <c r="P818" t="s">
        <v>344</v>
      </c>
      <c r="Q818" t="s">
        <v>344</v>
      </c>
      <c r="R818" t="s">
        <v>344</v>
      </c>
      <c r="S818" t="s">
        <v>344</v>
      </c>
      <c r="T818" t="s">
        <v>344</v>
      </c>
      <c r="U818" t="s">
        <v>344</v>
      </c>
      <c r="V818" t="s">
        <v>344</v>
      </c>
      <c r="W818" t="s">
        <v>344</v>
      </c>
      <c r="X818" s="250" t="s">
        <v>344</v>
      </c>
      <c r="Y818" t="s">
        <v>344</v>
      </c>
      <c r="Z818" t="s">
        <v>344</v>
      </c>
      <c r="AA818" t="s">
        <v>344</v>
      </c>
      <c r="AB818" t="s">
        <v>344</v>
      </c>
      <c r="AC818" t="s">
        <v>344</v>
      </c>
      <c r="AD818" t="s">
        <v>344</v>
      </c>
      <c r="AE818" t="s">
        <v>344</v>
      </c>
      <c r="AF818" t="s">
        <v>344</v>
      </c>
      <c r="AG818" t="s">
        <v>344</v>
      </c>
      <c r="AH818" t="s">
        <v>344</v>
      </c>
      <c r="AI818" t="s">
        <v>344</v>
      </c>
      <c r="AJ818" t="s">
        <v>344</v>
      </c>
      <c r="AK818" t="s">
        <v>344</v>
      </c>
      <c r="AL818" t="s">
        <v>344</v>
      </c>
      <c r="AM818" t="s">
        <v>344</v>
      </c>
      <c r="AN818" t="s">
        <v>344</v>
      </c>
      <c r="AO818" t="s">
        <v>344</v>
      </c>
      <c r="AP818" t="s">
        <v>344</v>
      </c>
      <c r="AQ818"/>
      <c r="AR818">
        <v>0</v>
      </c>
      <c r="AS818">
        <v>1</v>
      </c>
    </row>
    <row r="819" spans="1:45" ht="15" hidden="1" x14ac:dyDescent="0.25">
      <c r="A819" s="258">
        <v>213236</v>
      </c>
      <c r="B819" s="259" t="s">
        <v>456</v>
      </c>
      <c r="C819" s="260" t="s">
        <v>207</v>
      </c>
      <c r="D819" s="260" t="s">
        <v>207</v>
      </c>
      <c r="E819" s="260" t="s">
        <v>205</v>
      </c>
      <c r="F819" s="260" t="s">
        <v>205</v>
      </c>
      <c r="G819" s="260" t="s">
        <v>205</v>
      </c>
      <c r="H819" s="260" t="s">
        <v>207</v>
      </c>
      <c r="I819" s="260" t="s">
        <v>207</v>
      </c>
      <c r="J819" s="260" t="s">
        <v>205</v>
      </c>
      <c r="K819" s="260" t="s">
        <v>205</v>
      </c>
      <c r="L819" s="260" t="s">
        <v>207</v>
      </c>
      <c r="M819" s="260" t="s">
        <v>207</v>
      </c>
      <c r="N819" s="260" t="s">
        <v>207</v>
      </c>
      <c r="O819" s="260" t="s">
        <v>205</v>
      </c>
      <c r="P819" s="260" t="s">
        <v>207</v>
      </c>
      <c r="Q819" s="260" t="s">
        <v>205</v>
      </c>
      <c r="R819" s="260" t="s">
        <v>207</v>
      </c>
      <c r="S819" s="260" t="s">
        <v>207</v>
      </c>
      <c r="T819" s="260" t="s">
        <v>205</v>
      </c>
      <c r="U819" s="260" t="s">
        <v>207</v>
      </c>
      <c r="V819" s="260" t="s">
        <v>205</v>
      </c>
      <c r="W819" s="260" t="s">
        <v>207</v>
      </c>
      <c r="X819" s="260" t="s">
        <v>205</v>
      </c>
      <c r="Y819" s="260" t="s">
        <v>205</v>
      </c>
      <c r="Z819" s="260" t="s">
        <v>205</v>
      </c>
      <c r="AA819" s="260" t="s">
        <v>205</v>
      </c>
      <c r="AB819" s="260" t="s">
        <v>207</v>
      </c>
      <c r="AC819" s="260" t="s">
        <v>207</v>
      </c>
      <c r="AD819" s="260" t="s">
        <v>205</v>
      </c>
      <c r="AE819" s="260" t="s">
        <v>205</v>
      </c>
      <c r="AF819" s="260" t="s">
        <v>205</v>
      </c>
      <c r="AG819" s="260" t="s">
        <v>344</v>
      </c>
      <c r="AH819" s="260" t="s">
        <v>344</v>
      </c>
      <c r="AI819" s="260" t="s">
        <v>344</v>
      </c>
      <c r="AJ819" s="260" t="s">
        <v>344</v>
      </c>
      <c r="AK819" s="260" t="s">
        <v>344</v>
      </c>
      <c r="AL819" s="260" t="s">
        <v>344</v>
      </c>
      <c r="AM819" s="260" t="s">
        <v>344</v>
      </c>
      <c r="AN819" s="260" t="s">
        <v>344</v>
      </c>
      <c r="AO819" s="260" t="s">
        <v>344</v>
      </c>
      <c r="AP819" s="260" t="s">
        <v>344</v>
      </c>
      <c r="AQ819" s="260"/>
      <c r="AR819"/>
      <c r="AS819">
        <v>2</v>
      </c>
    </row>
    <row r="820" spans="1:45" ht="18.75" hidden="1" x14ac:dyDescent="0.45">
      <c r="A820" s="252">
        <v>213240</v>
      </c>
      <c r="B820" s="249" t="s">
        <v>456</v>
      </c>
      <c r="C820" t="s">
        <v>207</v>
      </c>
      <c r="D820" t="s">
        <v>207</v>
      </c>
      <c r="E820" t="s">
        <v>207</v>
      </c>
      <c r="F820" t="s">
        <v>205</v>
      </c>
      <c r="G820" t="s">
        <v>206</v>
      </c>
      <c r="H820" t="s">
        <v>207</v>
      </c>
      <c r="I820" t="s">
        <v>207</v>
      </c>
      <c r="J820" t="s">
        <v>207</v>
      </c>
      <c r="K820" t="s">
        <v>207</v>
      </c>
      <c r="L820" t="s">
        <v>207</v>
      </c>
      <c r="M820" s="250" t="s">
        <v>205</v>
      </c>
      <c r="N820" t="s">
        <v>207</v>
      </c>
      <c r="O820" t="s">
        <v>205</v>
      </c>
      <c r="P820" t="s">
        <v>205</v>
      </c>
      <c r="Q820" t="s">
        <v>207</v>
      </c>
      <c r="R820" t="s">
        <v>206</v>
      </c>
      <c r="S820" t="s">
        <v>207</v>
      </c>
      <c r="T820" t="s">
        <v>207</v>
      </c>
      <c r="U820" t="s">
        <v>207</v>
      </c>
      <c r="V820" t="s">
        <v>205</v>
      </c>
      <c r="W820" t="s">
        <v>206</v>
      </c>
      <c r="X820" s="250" t="s">
        <v>207</v>
      </c>
      <c r="Y820" t="s">
        <v>207</v>
      </c>
      <c r="Z820" t="s">
        <v>205</v>
      </c>
      <c r="AA820" t="s">
        <v>207</v>
      </c>
      <c r="AB820" t="s">
        <v>207</v>
      </c>
      <c r="AC820" t="s">
        <v>207</v>
      </c>
      <c r="AD820" t="s">
        <v>205</v>
      </c>
      <c r="AE820" t="s">
        <v>206</v>
      </c>
      <c r="AF820" t="s">
        <v>207</v>
      </c>
      <c r="AG820" t="s">
        <v>344</v>
      </c>
      <c r="AH820" t="s">
        <v>344</v>
      </c>
      <c r="AI820" t="s">
        <v>344</v>
      </c>
      <c r="AJ820" t="s">
        <v>344</v>
      </c>
      <c r="AK820" t="s">
        <v>344</v>
      </c>
      <c r="AL820" t="s">
        <v>344</v>
      </c>
      <c r="AM820" t="s">
        <v>344</v>
      </c>
      <c r="AN820" t="s">
        <v>344</v>
      </c>
      <c r="AO820" t="s">
        <v>344</v>
      </c>
      <c r="AP820" t="s">
        <v>344</v>
      </c>
      <c r="AQ820"/>
      <c r="AR820">
        <v>0</v>
      </c>
      <c r="AS820">
        <v>1</v>
      </c>
    </row>
    <row r="821" spans="1:45" ht="18.75" x14ac:dyDescent="0.45">
      <c r="A821" s="252">
        <v>213241</v>
      </c>
      <c r="B821" s="249" t="s">
        <v>61</v>
      </c>
      <c r="C821" t="s">
        <v>205</v>
      </c>
      <c r="D821" t="s">
        <v>207</v>
      </c>
      <c r="E821" t="s">
        <v>205</v>
      </c>
      <c r="F821" t="s">
        <v>207</v>
      </c>
      <c r="G821" t="s">
        <v>207</v>
      </c>
      <c r="H821" t="s">
        <v>207</v>
      </c>
      <c r="I821" t="s">
        <v>207</v>
      </c>
      <c r="J821" t="s">
        <v>207</v>
      </c>
      <c r="K821" t="s">
        <v>207</v>
      </c>
      <c r="L821" t="s">
        <v>207</v>
      </c>
      <c r="M821" s="250" t="s">
        <v>207</v>
      </c>
      <c r="N821" t="s">
        <v>207</v>
      </c>
      <c r="O821" t="s">
        <v>207</v>
      </c>
      <c r="P821" t="s">
        <v>207</v>
      </c>
      <c r="Q821" t="s">
        <v>207</v>
      </c>
      <c r="R821" t="s">
        <v>207</v>
      </c>
      <c r="S821" t="s">
        <v>207</v>
      </c>
      <c r="T821" t="s">
        <v>207</v>
      </c>
      <c r="U821" t="s">
        <v>207</v>
      </c>
      <c r="V821" t="s">
        <v>207</v>
      </c>
      <c r="W821" t="s">
        <v>207</v>
      </c>
      <c r="X821" s="250" t="s">
        <v>207</v>
      </c>
      <c r="Y821" t="s">
        <v>207</v>
      </c>
      <c r="Z821" t="s">
        <v>207</v>
      </c>
      <c r="AA821" t="s">
        <v>207</v>
      </c>
      <c r="AB821" t="s">
        <v>207</v>
      </c>
      <c r="AC821" t="s">
        <v>207</v>
      </c>
      <c r="AD821" t="s">
        <v>207</v>
      </c>
      <c r="AE821" t="s">
        <v>205</v>
      </c>
      <c r="AF821" t="s">
        <v>207</v>
      </c>
      <c r="AG821" t="s">
        <v>207</v>
      </c>
      <c r="AH821" t="s">
        <v>205</v>
      </c>
      <c r="AI821" t="s">
        <v>207</v>
      </c>
      <c r="AJ821" t="s">
        <v>205</v>
      </c>
      <c r="AK821" t="s">
        <v>207</v>
      </c>
      <c r="AL821" t="s">
        <v>207</v>
      </c>
      <c r="AM821" t="s">
        <v>207</v>
      </c>
      <c r="AN821" t="s">
        <v>207</v>
      </c>
      <c r="AO821" t="s">
        <v>207</v>
      </c>
      <c r="AP821" t="s">
        <v>207</v>
      </c>
      <c r="AQ821"/>
      <c r="AR821">
        <v>0</v>
      </c>
      <c r="AS821">
        <v>4</v>
      </c>
    </row>
    <row r="822" spans="1:45" ht="18.75" x14ac:dyDescent="0.45">
      <c r="A822" s="248">
        <v>213242</v>
      </c>
      <c r="B822" s="249" t="s">
        <v>61</v>
      </c>
      <c r="C822" t="s">
        <v>207</v>
      </c>
      <c r="D822" t="s">
        <v>207</v>
      </c>
      <c r="E822" t="s">
        <v>207</v>
      </c>
      <c r="F822" t="s">
        <v>207</v>
      </c>
      <c r="G822" t="s">
        <v>207</v>
      </c>
      <c r="H822" t="s">
        <v>207</v>
      </c>
      <c r="I822" t="s">
        <v>207</v>
      </c>
      <c r="J822" t="s">
        <v>207</v>
      </c>
      <c r="K822" t="s">
        <v>207</v>
      </c>
      <c r="L822" t="s">
        <v>207</v>
      </c>
      <c r="M822" s="250" t="s">
        <v>206</v>
      </c>
      <c r="N822" t="s">
        <v>207</v>
      </c>
      <c r="O822" t="s">
        <v>207</v>
      </c>
      <c r="P822" t="s">
        <v>207</v>
      </c>
      <c r="Q822" t="s">
        <v>206</v>
      </c>
      <c r="R822" t="s">
        <v>207</v>
      </c>
      <c r="S822" t="s">
        <v>207</v>
      </c>
      <c r="T822" t="s">
        <v>207</v>
      </c>
      <c r="U822" t="s">
        <v>207</v>
      </c>
      <c r="V822" t="s">
        <v>207</v>
      </c>
      <c r="W822" t="s">
        <v>206</v>
      </c>
      <c r="X822" s="250" t="s">
        <v>207</v>
      </c>
      <c r="Y822" t="s">
        <v>207</v>
      </c>
      <c r="Z822" t="s">
        <v>207</v>
      </c>
      <c r="AA822" t="s">
        <v>207</v>
      </c>
      <c r="AB822" t="s">
        <v>205</v>
      </c>
      <c r="AC822" t="s">
        <v>207</v>
      </c>
      <c r="AD822" t="s">
        <v>207</v>
      </c>
      <c r="AE822" t="s">
        <v>207</v>
      </c>
      <c r="AF822" t="s">
        <v>207</v>
      </c>
      <c r="AG822" t="s">
        <v>207</v>
      </c>
      <c r="AH822" t="s">
        <v>205</v>
      </c>
      <c r="AI822" t="s">
        <v>206</v>
      </c>
      <c r="AJ822" t="s">
        <v>207</v>
      </c>
      <c r="AK822" t="s">
        <v>206</v>
      </c>
      <c r="AL822" t="s">
        <v>207</v>
      </c>
      <c r="AM822" t="s">
        <v>207</v>
      </c>
      <c r="AN822" t="s">
        <v>207</v>
      </c>
      <c r="AO822" t="s">
        <v>205</v>
      </c>
      <c r="AP822" t="s">
        <v>205</v>
      </c>
      <c r="AQ822"/>
      <c r="AR822">
        <v>0</v>
      </c>
      <c r="AS822">
        <v>2</v>
      </c>
    </row>
    <row r="823" spans="1:45" ht="18.75" hidden="1" x14ac:dyDescent="0.45">
      <c r="A823" s="248">
        <v>213246</v>
      </c>
      <c r="B823" s="249" t="s">
        <v>456</v>
      </c>
      <c r="C823" t="s">
        <v>205</v>
      </c>
      <c r="D823" t="s">
        <v>207</v>
      </c>
      <c r="E823" t="s">
        <v>207</v>
      </c>
      <c r="F823" t="s">
        <v>207</v>
      </c>
      <c r="G823" t="s">
        <v>207</v>
      </c>
      <c r="H823" t="s">
        <v>207</v>
      </c>
      <c r="I823" t="s">
        <v>207</v>
      </c>
      <c r="J823" t="s">
        <v>205</v>
      </c>
      <c r="K823" t="s">
        <v>207</v>
      </c>
      <c r="L823" t="s">
        <v>207</v>
      </c>
      <c r="M823" s="250" t="s">
        <v>205</v>
      </c>
      <c r="N823" t="s">
        <v>207</v>
      </c>
      <c r="O823" t="s">
        <v>207</v>
      </c>
      <c r="P823" t="s">
        <v>207</v>
      </c>
      <c r="Q823" t="s">
        <v>207</v>
      </c>
      <c r="R823" t="s">
        <v>207</v>
      </c>
      <c r="S823" t="s">
        <v>207</v>
      </c>
      <c r="T823" t="s">
        <v>207</v>
      </c>
      <c r="U823" t="s">
        <v>207</v>
      </c>
      <c r="V823" t="s">
        <v>207</v>
      </c>
      <c r="W823" t="s">
        <v>205</v>
      </c>
      <c r="X823" s="250" t="s">
        <v>207</v>
      </c>
      <c r="Y823" t="s">
        <v>206</v>
      </c>
      <c r="Z823" t="s">
        <v>207</v>
      </c>
      <c r="AA823" t="s">
        <v>207</v>
      </c>
      <c r="AB823" t="s">
        <v>207</v>
      </c>
      <c r="AC823" t="s">
        <v>207</v>
      </c>
      <c r="AD823" t="s">
        <v>205</v>
      </c>
      <c r="AE823" t="s">
        <v>206</v>
      </c>
      <c r="AF823" t="s">
        <v>205</v>
      </c>
      <c r="AG823" t="s">
        <v>344</v>
      </c>
      <c r="AH823" t="s">
        <v>344</v>
      </c>
      <c r="AI823" t="s">
        <v>344</v>
      </c>
      <c r="AJ823" t="s">
        <v>344</v>
      </c>
      <c r="AK823" t="s">
        <v>344</v>
      </c>
      <c r="AL823" t="s">
        <v>344</v>
      </c>
      <c r="AM823" t="s">
        <v>344</v>
      </c>
      <c r="AN823" t="s">
        <v>344</v>
      </c>
      <c r="AO823" t="s">
        <v>344</v>
      </c>
      <c r="AP823" t="s">
        <v>344</v>
      </c>
      <c r="AQ823"/>
      <c r="AR823">
        <v>0</v>
      </c>
      <c r="AS823">
        <v>1</v>
      </c>
    </row>
    <row r="824" spans="1:45" ht="18.75" hidden="1" x14ac:dyDescent="0.45">
      <c r="A824" s="248">
        <v>213247</v>
      </c>
      <c r="B824" s="249" t="s">
        <v>456</v>
      </c>
      <c r="C824" t="s">
        <v>207</v>
      </c>
      <c r="D824" t="s">
        <v>207</v>
      </c>
      <c r="E824" t="s">
        <v>205</v>
      </c>
      <c r="F824" t="s">
        <v>207</v>
      </c>
      <c r="G824" t="s">
        <v>207</v>
      </c>
      <c r="H824" t="s">
        <v>205</v>
      </c>
      <c r="I824" t="s">
        <v>207</v>
      </c>
      <c r="J824" t="s">
        <v>205</v>
      </c>
      <c r="K824" t="s">
        <v>207</v>
      </c>
      <c r="L824" t="s">
        <v>207</v>
      </c>
      <c r="M824" s="250" t="s">
        <v>207</v>
      </c>
      <c r="N824" t="s">
        <v>207</v>
      </c>
      <c r="O824" t="s">
        <v>207</v>
      </c>
      <c r="P824" t="s">
        <v>207</v>
      </c>
      <c r="Q824" t="s">
        <v>205</v>
      </c>
      <c r="R824" t="s">
        <v>207</v>
      </c>
      <c r="S824" t="s">
        <v>207</v>
      </c>
      <c r="T824" t="s">
        <v>205</v>
      </c>
      <c r="U824" t="s">
        <v>207</v>
      </c>
      <c r="V824" t="s">
        <v>205</v>
      </c>
      <c r="W824" t="s">
        <v>207</v>
      </c>
      <c r="X824" s="250" t="s">
        <v>205</v>
      </c>
      <c r="Y824" t="s">
        <v>205</v>
      </c>
      <c r="Z824" t="s">
        <v>205</v>
      </c>
      <c r="AA824" t="s">
        <v>205</v>
      </c>
      <c r="AB824" t="s">
        <v>205</v>
      </c>
      <c r="AC824" t="s">
        <v>205</v>
      </c>
      <c r="AD824" t="s">
        <v>207</v>
      </c>
      <c r="AE824" t="s">
        <v>207</v>
      </c>
      <c r="AF824" t="s">
        <v>205</v>
      </c>
      <c r="AG824" t="s">
        <v>344</v>
      </c>
      <c r="AH824" t="s">
        <v>344</v>
      </c>
      <c r="AI824" t="s">
        <v>344</v>
      </c>
      <c r="AJ824" t="s">
        <v>344</v>
      </c>
      <c r="AK824" t="s">
        <v>344</v>
      </c>
      <c r="AL824" t="s">
        <v>344</v>
      </c>
      <c r="AM824" t="s">
        <v>344</v>
      </c>
      <c r="AN824" t="s">
        <v>344</v>
      </c>
      <c r="AO824" t="s">
        <v>344</v>
      </c>
      <c r="AP824" t="s">
        <v>344</v>
      </c>
      <c r="AQ824"/>
      <c r="AR824">
        <v>0</v>
      </c>
      <c r="AS824">
        <v>1</v>
      </c>
    </row>
    <row r="825" spans="1:45" ht="18.75" hidden="1" x14ac:dyDescent="0.45">
      <c r="A825" s="248">
        <v>213249</v>
      </c>
      <c r="B825" s="249" t="s">
        <v>458</v>
      </c>
      <c r="C825" t="s">
        <v>207</v>
      </c>
      <c r="D825" t="s">
        <v>207</v>
      </c>
      <c r="E825" t="s">
        <v>207</v>
      </c>
      <c r="F825" t="s">
        <v>205</v>
      </c>
      <c r="G825" t="s">
        <v>205</v>
      </c>
      <c r="H825" t="s">
        <v>205</v>
      </c>
      <c r="I825" t="s">
        <v>205</v>
      </c>
      <c r="J825" t="s">
        <v>207</v>
      </c>
      <c r="K825" t="s">
        <v>205</v>
      </c>
      <c r="L825" t="s">
        <v>206</v>
      </c>
      <c r="M825" s="250" t="s">
        <v>206</v>
      </c>
      <c r="N825" t="s">
        <v>206</v>
      </c>
      <c r="O825" t="s">
        <v>206</v>
      </c>
      <c r="P825" t="s">
        <v>205</v>
      </c>
      <c r="Q825" t="s">
        <v>206</v>
      </c>
      <c r="R825" t="s">
        <v>206</v>
      </c>
      <c r="S825" t="s">
        <v>206</v>
      </c>
      <c r="T825" t="s">
        <v>206</v>
      </c>
      <c r="U825" t="s">
        <v>206</v>
      </c>
      <c r="V825" t="s">
        <v>207</v>
      </c>
      <c r="W825" t="s">
        <v>344</v>
      </c>
      <c r="X825" s="250" t="s">
        <v>344</v>
      </c>
      <c r="Y825" t="s">
        <v>344</v>
      </c>
      <c r="Z825" t="s">
        <v>344</v>
      </c>
      <c r="AA825" t="s">
        <v>344</v>
      </c>
      <c r="AB825" t="s">
        <v>344</v>
      </c>
      <c r="AC825" t="s">
        <v>344</v>
      </c>
      <c r="AD825" t="s">
        <v>344</v>
      </c>
      <c r="AE825" t="s">
        <v>344</v>
      </c>
      <c r="AF825" t="s">
        <v>344</v>
      </c>
      <c r="AG825" t="s">
        <v>344</v>
      </c>
      <c r="AH825" t="s">
        <v>344</v>
      </c>
      <c r="AI825" t="s">
        <v>344</v>
      </c>
      <c r="AJ825" t="s">
        <v>344</v>
      </c>
      <c r="AK825" t="s">
        <v>344</v>
      </c>
      <c r="AL825" t="s">
        <v>344</v>
      </c>
      <c r="AM825" t="s">
        <v>344</v>
      </c>
      <c r="AN825" t="s">
        <v>344</v>
      </c>
      <c r="AO825" t="s">
        <v>344</v>
      </c>
      <c r="AP825" t="s">
        <v>344</v>
      </c>
      <c r="AQ825"/>
      <c r="AR825">
        <v>0</v>
      </c>
      <c r="AS825">
        <v>3</v>
      </c>
    </row>
    <row r="826" spans="1:45" ht="18.75" hidden="1" x14ac:dyDescent="0.45">
      <c r="A826" s="248">
        <v>213252</v>
      </c>
      <c r="B826" s="249" t="s">
        <v>456</v>
      </c>
      <c r="C826" t="s">
        <v>207</v>
      </c>
      <c r="D826" t="s">
        <v>205</v>
      </c>
      <c r="E826" t="s">
        <v>205</v>
      </c>
      <c r="F826" t="s">
        <v>205</v>
      </c>
      <c r="G826" t="s">
        <v>205</v>
      </c>
      <c r="H826" t="s">
        <v>207</v>
      </c>
      <c r="I826" t="s">
        <v>207</v>
      </c>
      <c r="J826" t="s">
        <v>207</v>
      </c>
      <c r="K826" t="s">
        <v>207</v>
      </c>
      <c r="L826" t="s">
        <v>207</v>
      </c>
      <c r="M826" s="250" t="s">
        <v>205</v>
      </c>
      <c r="N826" t="s">
        <v>207</v>
      </c>
      <c r="O826" t="s">
        <v>207</v>
      </c>
      <c r="P826" t="s">
        <v>205</v>
      </c>
      <c r="Q826" t="s">
        <v>205</v>
      </c>
      <c r="R826" t="s">
        <v>207</v>
      </c>
      <c r="S826" t="s">
        <v>207</v>
      </c>
      <c r="T826" t="s">
        <v>205</v>
      </c>
      <c r="U826" t="s">
        <v>207</v>
      </c>
      <c r="V826" t="s">
        <v>207</v>
      </c>
      <c r="W826" t="s">
        <v>207</v>
      </c>
      <c r="X826" s="250" t="s">
        <v>207</v>
      </c>
      <c r="Y826" t="s">
        <v>206</v>
      </c>
      <c r="Z826" t="s">
        <v>205</v>
      </c>
      <c r="AA826" t="s">
        <v>205</v>
      </c>
      <c r="AB826" t="s">
        <v>207</v>
      </c>
      <c r="AC826" t="s">
        <v>207</v>
      </c>
      <c r="AD826" t="s">
        <v>207</v>
      </c>
      <c r="AE826" t="s">
        <v>207</v>
      </c>
      <c r="AF826" t="s">
        <v>205</v>
      </c>
      <c r="AG826" t="s">
        <v>344</v>
      </c>
      <c r="AH826" t="s">
        <v>344</v>
      </c>
      <c r="AI826" t="s">
        <v>344</v>
      </c>
      <c r="AJ826" t="s">
        <v>344</v>
      </c>
      <c r="AK826" t="s">
        <v>344</v>
      </c>
      <c r="AL826" t="s">
        <v>344</v>
      </c>
      <c r="AM826" t="s">
        <v>344</v>
      </c>
      <c r="AN826" t="s">
        <v>344</v>
      </c>
      <c r="AO826" t="s">
        <v>344</v>
      </c>
      <c r="AP826" t="s">
        <v>344</v>
      </c>
      <c r="AQ826"/>
      <c r="AR826">
        <v>0</v>
      </c>
      <c r="AS826">
        <v>3</v>
      </c>
    </row>
    <row r="827" spans="1:45" ht="18.75" x14ac:dyDescent="0.45">
      <c r="A827" s="248">
        <v>213254</v>
      </c>
      <c r="B827" s="249" t="s">
        <v>61</v>
      </c>
      <c r="C827" t="s">
        <v>205</v>
      </c>
      <c r="D827" t="s">
        <v>205</v>
      </c>
      <c r="E827" t="s">
        <v>207</v>
      </c>
      <c r="F827" t="s">
        <v>205</v>
      </c>
      <c r="G827" t="s">
        <v>205</v>
      </c>
      <c r="H827" t="s">
        <v>207</v>
      </c>
      <c r="I827" t="s">
        <v>207</v>
      </c>
      <c r="J827" t="s">
        <v>207</v>
      </c>
      <c r="K827" t="s">
        <v>207</v>
      </c>
      <c r="L827" t="s">
        <v>207</v>
      </c>
      <c r="M827" s="250" t="s">
        <v>207</v>
      </c>
      <c r="N827" t="s">
        <v>207</v>
      </c>
      <c r="O827" t="s">
        <v>207</v>
      </c>
      <c r="P827" t="s">
        <v>207</v>
      </c>
      <c r="Q827" t="s">
        <v>207</v>
      </c>
      <c r="R827" t="s">
        <v>205</v>
      </c>
      <c r="S827" t="s">
        <v>207</v>
      </c>
      <c r="T827" t="s">
        <v>207</v>
      </c>
      <c r="U827" t="s">
        <v>207</v>
      </c>
      <c r="V827" t="s">
        <v>207</v>
      </c>
      <c r="W827" t="s">
        <v>207</v>
      </c>
      <c r="X827" s="250" t="s">
        <v>207</v>
      </c>
      <c r="Y827" t="s">
        <v>207</v>
      </c>
      <c r="Z827" t="s">
        <v>207</v>
      </c>
      <c r="AA827" t="s">
        <v>207</v>
      </c>
      <c r="AB827" t="s">
        <v>207</v>
      </c>
      <c r="AC827" t="s">
        <v>207</v>
      </c>
      <c r="AD827" t="s">
        <v>207</v>
      </c>
      <c r="AE827" t="s">
        <v>205</v>
      </c>
      <c r="AF827" t="s">
        <v>207</v>
      </c>
      <c r="AG827" t="s">
        <v>207</v>
      </c>
      <c r="AH827" t="s">
        <v>207</v>
      </c>
      <c r="AI827" t="s">
        <v>206</v>
      </c>
      <c r="AJ827" t="s">
        <v>207</v>
      </c>
      <c r="AK827" t="s">
        <v>205</v>
      </c>
      <c r="AL827" t="s">
        <v>207</v>
      </c>
      <c r="AM827" t="s">
        <v>207</v>
      </c>
      <c r="AN827" t="s">
        <v>206</v>
      </c>
      <c r="AO827" t="s">
        <v>205</v>
      </c>
      <c r="AP827" t="s">
        <v>207</v>
      </c>
      <c r="AQ827"/>
      <c r="AR827">
        <v>0</v>
      </c>
      <c r="AS827">
        <v>2</v>
      </c>
    </row>
    <row r="828" spans="1:45" ht="18.75" hidden="1" x14ac:dyDescent="0.45">
      <c r="A828" s="248">
        <v>213255</v>
      </c>
      <c r="B828" s="249" t="s">
        <v>456</v>
      </c>
      <c r="C828" t="s">
        <v>849</v>
      </c>
      <c r="D828" t="s">
        <v>849</v>
      </c>
      <c r="E828" t="s">
        <v>849</v>
      </c>
      <c r="F828" t="s">
        <v>849</v>
      </c>
      <c r="G828" t="s">
        <v>849</v>
      </c>
      <c r="H828" t="s">
        <v>849</v>
      </c>
      <c r="I828" t="s">
        <v>849</v>
      </c>
      <c r="J828" t="s">
        <v>849</v>
      </c>
      <c r="K828" t="s">
        <v>849</v>
      </c>
      <c r="L828" t="s">
        <v>849</v>
      </c>
      <c r="M828" s="250" t="s">
        <v>849</v>
      </c>
      <c r="N828" t="s">
        <v>849</v>
      </c>
      <c r="O828" t="s">
        <v>849</v>
      </c>
      <c r="P828" t="s">
        <v>849</v>
      </c>
      <c r="Q828" t="s">
        <v>849</v>
      </c>
      <c r="R828" t="s">
        <v>849</v>
      </c>
      <c r="S828" t="s">
        <v>849</v>
      </c>
      <c r="T828" t="s">
        <v>849</v>
      </c>
      <c r="U828" t="s">
        <v>849</v>
      </c>
      <c r="V828" t="s">
        <v>849</v>
      </c>
      <c r="W828" t="s">
        <v>849</v>
      </c>
      <c r="X828" s="250" t="s">
        <v>849</v>
      </c>
      <c r="Y828" t="s">
        <v>849</v>
      </c>
      <c r="Z828" t="s">
        <v>849</v>
      </c>
      <c r="AA828" t="s">
        <v>849</v>
      </c>
      <c r="AB828" t="s">
        <v>849</v>
      </c>
      <c r="AC828" t="s">
        <v>849</v>
      </c>
      <c r="AD828" t="s">
        <v>849</v>
      </c>
      <c r="AE828" t="s">
        <v>849</v>
      </c>
      <c r="AF828" t="s">
        <v>849</v>
      </c>
      <c r="AG828" t="s">
        <v>344</v>
      </c>
      <c r="AH828" t="s">
        <v>344</v>
      </c>
      <c r="AI828" t="s">
        <v>344</v>
      </c>
      <c r="AJ828" t="s">
        <v>344</v>
      </c>
      <c r="AK828" t="s">
        <v>344</v>
      </c>
      <c r="AL828" t="s">
        <v>344</v>
      </c>
      <c r="AM828" t="s">
        <v>344</v>
      </c>
      <c r="AN828" t="s">
        <v>344</v>
      </c>
      <c r="AO828" t="s">
        <v>344</v>
      </c>
      <c r="AP828" t="s">
        <v>344</v>
      </c>
      <c r="AQ828"/>
      <c r="AR828" t="s">
        <v>1830</v>
      </c>
      <c r="AS828" t="s">
        <v>2181</v>
      </c>
    </row>
    <row r="829" spans="1:45" ht="18.75" hidden="1" x14ac:dyDescent="0.45">
      <c r="A829" s="248">
        <v>213256</v>
      </c>
      <c r="B829" s="249" t="s">
        <v>456</v>
      </c>
      <c r="C829" t="s">
        <v>207</v>
      </c>
      <c r="D829" t="s">
        <v>205</v>
      </c>
      <c r="E829" t="s">
        <v>207</v>
      </c>
      <c r="F829" t="s">
        <v>205</v>
      </c>
      <c r="G829" t="s">
        <v>207</v>
      </c>
      <c r="H829" t="s">
        <v>207</v>
      </c>
      <c r="I829" t="s">
        <v>205</v>
      </c>
      <c r="J829" t="s">
        <v>205</v>
      </c>
      <c r="K829" t="s">
        <v>207</v>
      </c>
      <c r="L829" t="s">
        <v>207</v>
      </c>
      <c r="M829" s="250" t="s">
        <v>207</v>
      </c>
      <c r="N829" t="s">
        <v>207</v>
      </c>
      <c r="O829" t="s">
        <v>207</v>
      </c>
      <c r="P829" t="s">
        <v>207</v>
      </c>
      <c r="Q829" t="s">
        <v>207</v>
      </c>
      <c r="R829" t="s">
        <v>207</v>
      </c>
      <c r="S829" t="s">
        <v>205</v>
      </c>
      <c r="T829" t="s">
        <v>205</v>
      </c>
      <c r="U829" t="s">
        <v>205</v>
      </c>
      <c r="V829" t="s">
        <v>205</v>
      </c>
      <c r="W829" t="s">
        <v>207</v>
      </c>
      <c r="X829" s="250" t="s">
        <v>207</v>
      </c>
      <c r="Y829" t="s">
        <v>206</v>
      </c>
      <c r="Z829" t="s">
        <v>206</v>
      </c>
      <c r="AA829" t="s">
        <v>206</v>
      </c>
      <c r="AB829" t="s">
        <v>206</v>
      </c>
      <c r="AC829" t="s">
        <v>207</v>
      </c>
      <c r="AD829" t="s">
        <v>206</v>
      </c>
      <c r="AE829" t="s">
        <v>207</v>
      </c>
      <c r="AF829" t="s">
        <v>207</v>
      </c>
      <c r="AG829" t="s">
        <v>344</v>
      </c>
      <c r="AH829" t="s">
        <v>344</v>
      </c>
      <c r="AI829" t="s">
        <v>344</v>
      </c>
      <c r="AJ829" t="s">
        <v>344</v>
      </c>
      <c r="AK829" t="s">
        <v>344</v>
      </c>
      <c r="AL829" t="s">
        <v>344</v>
      </c>
      <c r="AM829" t="s">
        <v>344</v>
      </c>
      <c r="AN829" t="s">
        <v>344</v>
      </c>
      <c r="AO829" t="s">
        <v>344</v>
      </c>
      <c r="AP829" t="s">
        <v>344</v>
      </c>
      <c r="AQ829"/>
      <c r="AR829">
        <v>0</v>
      </c>
      <c r="AS829">
        <v>4</v>
      </c>
    </row>
    <row r="830" spans="1:45" ht="18.75" x14ac:dyDescent="0.45">
      <c r="A830" s="248">
        <v>213257</v>
      </c>
      <c r="B830" s="249" t="s">
        <v>61</v>
      </c>
      <c r="C830" t="s">
        <v>207</v>
      </c>
      <c r="D830" t="s">
        <v>207</v>
      </c>
      <c r="E830" t="s">
        <v>205</v>
      </c>
      <c r="F830" t="s">
        <v>207</v>
      </c>
      <c r="G830" t="s">
        <v>205</v>
      </c>
      <c r="H830" t="s">
        <v>207</v>
      </c>
      <c r="I830" t="s">
        <v>207</v>
      </c>
      <c r="J830" t="s">
        <v>207</v>
      </c>
      <c r="K830" t="s">
        <v>207</v>
      </c>
      <c r="L830" t="s">
        <v>207</v>
      </c>
      <c r="M830" s="250" t="s">
        <v>207</v>
      </c>
      <c r="N830" t="s">
        <v>207</v>
      </c>
      <c r="O830" t="s">
        <v>205</v>
      </c>
      <c r="P830" t="s">
        <v>207</v>
      </c>
      <c r="Q830" t="s">
        <v>207</v>
      </c>
      <c r="R830" t="s">
        <v>207</v>
      </c>
      <c r="S830" t="s">
        <v>207</v>
      </c>
      <c r="T830" t="s">
        <v>207</v>
      </c>
      <c r="U830" t="s">
        <v>207</v>
      </c>
      <c r="V830" t="s">
        <v>207</v>
      </c>
      <c r="W830" t="s">
        <v>207</v>
      </c>
      <c r="X830" s="250" t="s">
        <v>207</v>
      </c>
      <c r="Y830" t="s">
        <v>205</v>
      </c>
      <c r="Z830" t="s">
        <v>207</v>
      </c>
      <c r="AA830" t="s">
        <v>205</v>
      </c>
      <c r="AB830" t="s">
        <v>207</v>
      </c>
      <c r="AC830" t="s">
        <v>207</v>
      </c>
      <c r="AD830" t="s">
        <v>207</v>
      </c>
      <c r="AE830" t="s">
        <v>205</v>
      </c>
      <c r="AF830" t="s">
        <v>207</v>
      </c>
      <c r="AG830" t="s">
        <v>205</v>
      </c>
      <c r="AH830" t="s">
        <v>205</v>
      </c>
      <c r="AI830" t="s">
        <v>205</v>
      </c>
      <c r="AJ830" t="s">
        <v>205</v>
      </c>
      <c r="AK830" t="s">
        <v>205</v>
      </c>
      <c r="AL830" t="s">
        <v>207</v>
      </c>
      <c r="AM830" t="s">
        <v>205</v>
      </c>
      <c r="AN830" t="s">
        <v>205</v>
      </c>
      <c r="AO830" t="s">
        <v>207</v>
      </c>
      <c r="AP830" t="s">
        <v>207</v>
      </c>
      <c r="AQ830"/>
      <c r="AR830">
        <v>0</v>
      </c>
      <c r="AS830">
        <v>1</v>
      </c>
    </row>
    <row r="831" spans="1:45" ht="18.75" x14ac:dyDescent="0.45">
      <c r="A831" s="252">
        <v>213259</v>
      </c>
      <c r="B831" s="249" t="s">
        <v>61</v>
      </c>
      <c r="C831" t="s">
        <v>205</v>
      </c>
      <c r="D831" t="s">
        <v>207</v>
      </c>
      <c r="E831" t="s">
        <v>207</v>
      </c>
      <c r="F831" t="s">
        <v>207</v>
      </c>
      <c r="G831" t="s">
        <v>207</v>
      </c>
      <c r="H831" t="s">
        <v>205</v>
      </c>
      <c r="I831" t="s">
        <v>205</v>
      </c>
      <c r="J831" t="s">
        <v>205</v>
      </c>
      <c r="K831" t="s">
        <v>205</v>
      </c>
      <c r="L831" t="s">
        <v>205</v>
      </c>
      <c r="M831" s="250" t="s">
        <v>205</v>
      </c>
      <c r="N831" t="s">
        <v>207</v>
      </c>
      <c r="O831" t="s">
        <v>207</v>
      </c>
      <c r="P831" t="s">
        <v>207</v>
      </c>
      <c r="Q831" t="s">
        <v>207</v>
      </c>
      <c r="R831" t="s">
        <v>207</v>
      </c>
      <c r="S831" t="s">
        <v>207</v>
      </c>
      <c r="T831" t="s">
        <v>207</v>
      </c>
      <c r="U831" t="s">
        <v>207</v>
      </c>
      <c r="V831" t="s">
        <v>207</v>
      </c>
      <c r="W831" t="s">
        <v>207</v>
      </c>
      <c r="X831" s="250" t="s">
        <v>205</v>
      </c>
      <c r="Y831" t="s">
        <v>207</v>
      </c>
      <c r="Z831" t="s">
        <v>205</v>
      </c>
      <c r="AA831" t="s">
        <v>205</v>
      </c>
      <c r="AB831" t="s">
        <v>207</v>
      </c>
      <c r="AC831" t="s">
        <v>205</v>
      </c>
      <c r="AD831" t="s">
        <v>207</v>
      </c>
      <c r="AE831" t="s">
        <v>207</v>
      </c>
      <c r="AF831" t="s">
        <v>207</v>
      </c>
      <c r="AG831" t="s">
        <v>207</v>
      </c>
      <c r="AH831" t="s">
        <v>207</v>
      </c>
      <c r="AI831" t="s">
        <v>206</v>
      </c>
      <c r="AJ831" t="s">
        <v>207</v>
      </c>
      <c r="AK831" t="s">
        <v>206</v>
      </c>
      <c r="AL831" t="s">
        <v>207</v>
      </c>
      <c r="AM831" t="s">
        <v>206</v>
      </c>
      <c r="AN831" t="s">
        <v>206</v>
      </c>
      <c r="AO831" t="s">
        <v>207</v>
      </c>
      <c r="AP831" t="s">
        <v>207</v>
      </c>
      <c r="AQ831"/>
      <c r="AR831">
        <v>0</v>
      </c>
      <c r="AS831">
        <v>4</v>
      </c>
    </row>
    <row r="832" spans="1:45" ht="18.75" hidden="1" x14ac:dyDescent="0.45">
      <c r="A832" s="248">
        <v>213260</v>
      </c>
      <c r="B832" s="249" t="s">
        <v>456</v>
      </c>
      <c r="C832" t="s">
        <v>207</v>
      </c>
      <c r="D832" t="s">
        <v>205</v>
      </c>
      <c r="E832" t="s">
        <v>205</v>
      </c>
      <c r="F832" t="s">
        <v>205</v>
      </c>
      <c r="G832" t="s">
        <v>207</v>
      </c>
      <c r="H832" t="s">
        <v>205</v>
      </c>
      <c r="I832" t="s">
        <v>207</v>
      </c>
      <c r="J832" t="s">
        <v>205</v>
      </c>
      <c r="K832" t="s">
        <v>207</v>
      </c>
      <c r="L832" t="s">
        <v>207</v>
      </c>
      <c r="M832" s="250" t="s">
        <v>205</v>
      </c>
      <c r="N832" t="s">
        <v>205</v>
      </c>
      <c r="O832" t="s">
        <v>207</v>
      </c>
      <c r="P832" t="s">
        <v>205</v>
      </c>
      <c r="Q832" t="s">
        <v>205</v>
      </c>
      <c r="R832" t="s">
        <v>206</v>
      </c>
      <c r="S832" t="s">
        <v>207</v>
      </c>
      <c r="T832" t="s">
        <v>207</v>
      </c>
      <c r="U832" t="s">
        <v>207</v>
      </c>
      <c r="V832" t="s">
        <v>205</v>
      </c>
      <c r="W832" t="s">
        <v>205</v>
      </c>
      <c r="X832" s="250" t="s">
        <v>205</v>
      </c>
      <c r="Y832" t="s">
        <v>206</v>
      </c>
      <c r="Z832" t="s">
        <v>205</v>
      </c>
      <c r="AA832" t="s">
        <v>205</v>
      </c>
      <c r="AB832" t="s">
        <v>205</v>
      </c>
      <c r="AC832" t="s">
        <v>205</v>
      </c>
      <c r="AD832" t="s">
        <v>205</v>
      </c>
      <c r="AE832" t="s">
        <v>205</v>
      </c>
      <c r="AF832" t="s">
        <v>207</v>
      </c>
      <c r="AG832" t="s">
        <v>344</v>
      </c>
      <c r="AH832" t="s">
        <v>344</v>
      </c>
      <c r="AI832" t="s">
        <v>344</v>
      </c>
      <c r="AJ832" t="s">
        <v>344</v>
      </c>
      <c r="AK832" t="s">
        <v>344</v>
      </c>
      <c r="AL832" t="s">
        <v>344</v>
      </c>
      <c r="AM832" t="s">
        <v>344</v>
      </c>
      <c r="AN832" t="s">
        <v>344</v>
      </c>
      <c r="AO832" t="s">
        <v>344</v>
      </c>
      <c r="AP832" t="s">
        <v>344</v>
      </c>
      <c r="AQ832"/>
      <c r="AR832">
        <v>0</v>
      </c>
      <c r="AS832">
        <v>1</v>
      </c>
    </row>
    <row r="833" spans="1:45" ht="15" hidden="1" x14ac:dyDescent="0.25">
      <c r="A833" s="258">
        <v>213262</v>
      </c>
      <c r="B833" s="259" t="s">
        <v>456</v>
      </c>
      <c r="C833" s="260" t="s">
        <v>205</v>
      </c>
      <c r="D833" s="260" t="s">
        <v>207</v>
      </c>
      <c r="E833" s="260" t="s">
        <v>207</v>
      </c>
      <c r="F833" s="260" t="s">
        <v>207</v>
      </c>
      <c r="G833" s="260" t="s">
        <v>205</v>
      </c>
      <c r="H833" s="260" t="s">
        <v>205</v>
      </c>
      <c r="I833" s="260" t="s">
        <v>205</v>
      </c>
      <c r="J833" s="260" t="s">
        <v>205</v>
      </c>
      <c r="K833" s="260" t="s">
        <v>205</v>
      </c>
      <c r="L833" s="260" t="s">
        <v>205</v>
      </c>
      <c r="M833" s="260" t="s">
        <v>205</v>
      </c>
      <c r="N833" s="260" t="s">
        <v>205</v>
      </c>
      <c r="O833" s="260" t="s">
        <v>207</v>
      </c>
      <c r="P833" s="260" t="s">
        <v>205</v>
      </c>
      <c r="Q833" s="260" t="s">
        <v>205</v>
      </c>
      <c r="R833" s="260" t="s">
        <v>205</v>
      </c>
      <c r="S833" s="260" t="s">
        <v>205</v>
      </c>
      <c r="T833" s="260" t="s">
        <v>207</v>
      </c>
      <c r="U833" s="260" t="s">
        <v>205</v>
      </c>
      <c r="V833" s="260" t="s">
        <v>207</v>
      </c>
      <c r="W833" s="260" t="s">
        <v>206</v>
      </c>
      <c r="X833" s="260" t="s">
        <v>206</v>
      </c>
      <c r="Y833" s="260" t="s">
        <v>206</v>
      </c>
      <c r="Z833" s="260" t="s">
        <v>206</v>
      </c>
      <c r="AA833" s="260" t="s">
        <v>207</v>
      </c>
      <c r="AB833" s="260" t="s">
        <v>206</v>
      </c>
      <c r="AC833" s="260" t="s">
        <v>206</v>
      </c>
      <c r="AD833" s="260" t="s">
        <v>206</v>
      </c>
      <c r="AE833" s="260" t="s">
        <v>206</v>
      </c>
      <c r="AF833" s="260" t="s">
        <v>206</v>
      </c>
      <c r="AG833" s="260" t="s">
        <v>344</v>
      </c>
      <c r="AH833" s="260" t="s">
        <v>344</v>
      </c>
      <c r="AI833" s="260" t="s">
        <v>344</v>
      </c>
      <c r="AJ833" s="260" t="s">
        <v>344</v>
      </c>
      <c r="AK833" s="260" t="s">
        <v>344</v>
      </c>
      <c r="AL833" s="260" t="s">
        <v>344</v>
      </c>
      <c r="AM833" s="260" t="s">
        <v>344</v>
      </c>
      <c r="AN833" s="260" t="s">
        <v>344</v>
      </c>
      <c r="AO833" s="260" t="s">
        <v>344</v>
      </c>
      <c r="AP833" s="260" t="s">
        <v>344</v>
      </c>
      <c r="AQ833" s="260"/>
      <c r="AR833"/>
      <c r="AS833">
        <v>4</v>
      </c>
    </row>
    <row r="834" spans="1:45" ht="18.75" hidden="1" x14ac:dyDescent="0.45">
      <c r="A834" s="248">
        <v>213263</v>
      </c>
      <c r="B834" s="249" t="s">
        <v>456</v>
      </c>
      <c r="C834" t="s">
        <v>205</v>
      </c>
      <c r="D834" t="s">
        <v>207</v>
      </c>
      <c r="E834" t="s">
        <v>207</v>
      </c>
      <c r="F834" t="s">
        <v>207</v>
      </c>
      <c r="G834" t="s">
        <v>205</v>
      </c>
      <c r="H834" t="s">
        <v>205</v>
      </c>
      <c r="I834" t="s">
        <v>207</v>
      </c>
      <c r="J834" t="s">
        <v>205</v>
      </c>
      <c r="K834" t="s">
        <v>207</v>
      </c>
      <c r="L834" t="s">
        <v>207</v>
      </c>
      <c r="M834" s="250" t="s">
        <v>205</v>
      </c>
      <c r="N834" t="s">
        <v>207</v>
      </c>
      <c r="O834" t="s">
        <v>207</v>
      </c>
      <c r="P834" t="s">
        <v>207</v>
      </c>
      <c r="Q834" t="s">
        <v>205</v>
      </c>
      <c r="R834" t="s">
        <v>207</v>
      </c>
      <c r="S834" t="s">
        <v>207</v>
      </c>
      <c r="T834" t="s">
        <v>207</v>
      </c>
      <c r="U834" t="s">
        <v>207</v>
      </c>
      <c r="V834" t="s">
        <v>207</v>
      </c>
      <c r="W834" t="s">
        <v>205</v>
      </c>
      <c r="X834" s="250" t="s">
        <v>205</v>
      </c>
      <c r="Y834" t="s">
        <v>207</v>
      </c>
      <c r="Z834" t="s">
        <v>205</v>
      </c>
      <c r="AA834" t="s">
        <v>205</v>
      </c>
      <c r="AB834" t="s">
        <v>205</v>
      </c>
      <c r="AC834" t="s">
        <v>205</v>
      </c>
      <c r="AD834" t="s">
        <v>205</v>
      </c>
      <c r="AE834" t="s">
        <v>205</v>
      </c>
      <c r="AF834" t="s">
        <v>205</v>
      </c>
      <c r="AG834" t="s">
        <v>344</v>
      </c>
      <c r="AH834" t="s">
        <v>344</v>
      </c>
      <c r="AI834" t="s">
        <v>344</v>
      </c>
      <c r="AJ834" t="s">
        <v>344</v>
      </c>
      <c r="AK834" t="s">
        <v>344</v>
      </c>
      <c r="AL834" t="s">
        <v>344</v>
      </c>
      <c r="AM834" t="s">
        <v>344</v>
      </c>
      <c r="AN834" t="s">
        <v>344</v>
      </c>
      <c r="AO834" t="s">
        <v>344</v>
      </c>
      <c r="AP834" t="s">
        <v>344</v>
      </c>
      <c r="AQ834"/>
      <c r="AR834">
        <v>0</v>
      </c>
      <c r="AS834">
        <v>1</v>
      </c>
    </row>
    <row r="835" spans="1:45" ht="15" hidden="1" x14ac:dyDescent="0.25">
      <c r="A835" s="258">
        <v>213264</v>
      </c>
      <c r="B835" s="259" t="s">
        <v>458</v>
      </c>
      <c r="C835" s="260" t="s">
        <v>207</v>
      </c>
      <c r="D835" s="260" t="s">
        <v>207</v>
      </c>
      <c r="E835" s="260" t="s">
        <v>205</v>
      </c>
      <c r="F835" s="260" t="s">
        <v>207</v>
      </c>
      <c r="G835" s="260" t="s">
        <v>205</v>
      </c>
      <c r="H835" s="260" t="s">
        <v>206</v>
      </c>
      <c r="I835" s="260" t="s">
        <v>205</v>
      </c>
      <c r="J835" s="260" t="s">
        <v>207</v>
      </c>
      <c r="K835" s="260" t="s">
        <v>207</v>
      </c>
      <c r="L835" s="260" t="s">
        <v>207</v>
      </c>
      <c r="M835" s="260" t="s">
        <v>207</v>
      </c>
      <c r="N835" s="260" t="s">
        <v>205</v>
      </c>
      <c r="O835" s="260" t="s">
        <v>205</v>
      </c>
      <c r="P835" s="260" t="s">
        <v>207</v>
      </c>
      <c r="Q835" s="260" t="s">
        <v>207</v>
      </c>
      <c r="R835" s="260" t="s">
        <v>206</v>
      </c>
      <c r="S835" s="260" t="s">
        <v>206</v>
      </c>
      <c r="T835" s="260" t="s">
        <v>206</v>
      </c>
      <c r="U835" s="260" t="s">
        <v>206</v>
      </c>
      <c r="V835" s="260" t="s">
        <v>206</v>
      </c>
      <c r="W835" s="260" t="s">
        <v>344</v>
      </c>
      <c r="X835" s="260" t="s">
        <v>344</v>
      </c>
      <c r="Y835" s="260" t="s">
        <v>344</v>
      </c>
      <c r="Z835" s="260" t="s">
        <v>344</v>
      </c>
      <c r="AA835" s="260" t="s">
        <v>344</v>
      </c>
      <c r="AB835" s="260" t="s">
        <v>344</v>
      </c>
      <c r="AC835" s="260" t="s">
        <v>344</v>
      </c>
      <c r="AD835" s="260" t="s">
        <v>344</v>
      </c>
      <c r="AE835" s="260" t="s">
        <v>344</v>
      </c>
      <c r="AF835" s="260" t="s">
        <v>344</v>
      </c>
      <c r="AG835" s="260" t="s">
        <v>344</v>
      </c>
      <c r="AH835" s="260" t="s">
        <v>344</v>
      </c>
      <c r="AI835" s="260" t="s">
        <v>344</v>
      </c>
      <c r="AJ835" s="260" t="s">
        <v>344</v>
      </c>
      <c r="AK835" s="260" t="s">
        <v>344</v>
      </c>
      <c r="AL835" s="260" t="s">
        <v>344</v>
      </c>
      <c r="AM835" s="260" t="s">
        <v>344</v>
      </c>
      <c r="AN835" s="260" t="s">
        <v>344</v>
      </c>
      <c r="AO835" s="260" t="s">
        <v>344</v>
      </c>
      <c r="AP835" s="260" t="s">
        <v>344</v>
      </c>
      <c r="AQ835" s="260"/>
      <c r="AR835"/>
      <c r="AS835">
        <v>1</v>
      </c>
    </row>
    <row r="836" spans="1:45" ht="15" hidden="1" x14ac:dyDescent="0.25">
      <c r="A836" s="258">
        <v>213268</v>
      </c>
      <c r="B836" s="259" t="s">
        <v>458</v>
      </c>
      <c r="C836" s="260" t="s">
        <v>205</v>
      </c>
      <c r="D836" s="260" t="s">
        <v>205</v>
      </c>
      <c r="E836" s="260" t="s">
        <v>205</v>
      </c>
      <c r="F836" s="260" t="s">
        <v>205</v>
      </c>
      <c r="G836" s="260" t="s">
        <v>205</v>
      </c>
      <c r="H836" s="260" t="s">
        <v>205</v>
      </c>
      <c r="I836" s="260" t="s">
        <v>205</v>
      </c>
      <c r="J836" s="260" t="s">
        <v>205</v>
      </c>
      <c r="K836" s="260" t="s">
        <v>207</v>
      </c>
      <c r="L836" s="260" t="s">
        <v>206</v>
      </c>
      <c r="M836" s="260" t="s">
        <v>206</v>
      </c>
      <c r="N836" s="260" t="s">
        <v>206</v>
      </c>
      <c r="O836" s="260" t="s">
        <v>206</v>
      </c>
      <c r="P836" s="260" t="s">
        <v>206</v>
      </c>
      <c r="Q836" s="260" t="s">
        <v>206</v>
      </c>
      <c r="R836" s="260" t="s">
        <v>206</v>
      </c>
      <c r="S836" s="260" t="s">
        <v>206</v>
      </c>
      <c r="T836" s="260" t="s">
        <v>206</v>
      </c>
      <c r="U836" s="260" t="s">
        <v>206</v>
      </c>
      <c r="V836" s="260" t="s">
        <v>206</v>
      </c>
      <c r="W836" s="260" t="s">
        <v>344</v>
      </c>
      <c r="X836" s="260" t="s">
        <v>344</v>
      </c>
      <c r="Y836" s="260" t="s">
        <v>344</v>
      </c>
      <c r="Z836" s="260" t="s">
        <v>344</v>
      </c>
      <c r="AA836" s="260" t="s">
        <v>344</v>
      </c>
      <c r="AB836" s="260" t="s">
        <v>344</v>
      </c>
      <c r="AC836" s="260" t="s">
        <v>344</v>
      </c>
      <c r="AD836" s="260" t="s">
        <v>344</v>
      </c>
      <c r="AE836" s="260" t="s">
        <v>344</v>
      </c>
      <c r="AF836" s="260" t="s">
        <v>344</v>
      </c>
      <c r="AG836" s="260" t="s">
        <v>344</v>
      </c>
      <c r="AH836" s="260" t="s">
        <v>344</v>
      </c>
      <c r="AI836" s="260" t="s">
        <v>344</v>
      </c>
      <c r="AJ836" s="260" t="s">
        <v>344</v>
      </c>
      <c r="AK836" s="260" t="s">
        <v>344</v>
      </c>
      <c r="AL836" s="260" t="s">
        <v>344</v>
      </c>
      <c r="AM836" s="260" t="s">
        <v>344</v>
      </c>
      <c r="AN836" s="260" t="s">
        <v>344</v>
      </c>
      <c r="AO836" s="260" t="s">
        <v>344</v>
      </c>
      <c r="AP836" s="260" t="s">
        <v>344</v>
      </c>
      <c r="AQ836" s="260"/>
      <c r="AR836"/>
      <c r="AS836">
        <v>2</v>
      </c>
    </row>
    <row r="837" spans="1:45" ht="15" hidden="1" x14ac:dyDescent="0.25">
      <c r="A837" s="258">
        <v>213269</v>
      </c>
      <c r="B837" s="259" t="s">
        <v>458</v>
      </c>
      <c r="C837" s="260" t="s">
        <v>205</v>
      </c>
      <c r="D837" s="260" t="s">
        <v>205</v>
      </c>
      <c r="E837" s="260" t="s">
        <v>205</v>
      </c>
      <c r="F837" s="260" t="s">
        <v>205</v>
      </c>
      <c r="G837" s="260" t="s">
        <v>205</v>
      </c>
      <c r="H837" s="260" t="s">
        <v>205</v>
      </c>
      <c r="I837" s="260" t="s">
        <v>205</v>
      </c>
      <c r="J837" s="260" t="s">
        <v>205</v>
      </c>
      <c r="K837" s="260" t="s">
        <v>205</v>
      </c>
      <c r="L837" s="260" t="s">
        <v>207</v>
      </c>
      <c r="M837" s="260" t="s">
        <v>207</v>
      </c>
      <c r="N837" s="260" t="s">
        <v>207</v>
      </c>
      <c r="O837" s="260" t="s">
        <v>207</v>
      </c>
      <c r="P837" s="260" t="s">
        <v>206</v>
      </c>
      <c r="Q837" s="260" t="s">
        <v>206</v>
      </c>
      <c r="R837" s="260" t="s">
        <v>206</v>
      </c>
      <c r="S837" s="260" t="s">
        <v>206</v>
      </c>
      <c r="T837" s="260" t="s">
        <v>206</v>
      </c>
      <c r="U837" s="260" t="s">
        <v>206</v>
      </c>
      <c r="V837" s="260" t="s">
        <v>206</v>
      </c>
      <c r="W837" s="260" t="s">
        <v>344</v>
      </c>
      <c r="X837" s="260" t="s">
        <v>344</v>
      </c>
      <c r="Y837" s="260" t="s">
        <v>344</v>
      </c>
      <c r="Z837" s="260" t="s">
        <v>344</v>
      </c>
      <c r="AA837" s="260" t="s">
        <v>344</v>
      </c>
      <c r="AB837" s="260" t="s">
        <v>344</v>
      </c>
      <c r="AC837" s="260" t="s">
        <v>344</v>
      </c>
      <c r="AD837" s="260" t="s">
        <v>344</v>
      </c>
      <c r="AE837" s="260" t="s">
        <v>344</v>
      </c>
      <c r="AF837" s="260" t="s">
        <v>344</v>
      </c>
      <c r="AG837" s="260" t="s">
        <v>344</v>
      </c>
      <c r="AH837" s="260" t="s">
        <v>344</v>
      </c>
      <c r="AI837" s="260" t="s">
        <v>344</v>
      </c>
      <c r="AJ837" s="260" t="s">
        <v>344</v>
      </c>
      <c r="AK837" s="260" t="s">
        <v>344</v>
      </c>
      <c r="AL837" s="260" t="s">
        <v>344</v>
      </c>
      <c r="AM837" s="260" t="s">
        <v>344</v>
      </c>
      <c r="AN837" s="260" t="s">
        <v>344</v>
      </c>
      <c r="AO837" s="260" t="s">
        <v>344</v>
      </c>
      <c r="AP837" s="260" t="s">
        <v>344</v>
      </c>
      <c r="AQ837" s="260"/>
      <c r="AR837"/>
      <c r="AS837">
        <v>2</v>
      </c>
    </row>
    <row r="838" spans="1:45" ht="18.75" hidden="1" x14ac:dyDescent="0.45">
      <c r="A838" s="248">
        <v>213271</v>
      </c>
      <c r="B838" s="249" t="s">
        <v>458</v>
      </c>
      <c r="C838" t="s">
        <v>205</v>
      </c>
      <c r="D838" t="s">
        <v>205</v>
      </c>
      <c r="E838" t="s">
        <v>205</v>
      </c>
      <c r="F838" t="s">
        <v>205</v>
      </c>
      <c r="G838" t="s">
        <v>205</v>
      </c>
      <c r="H838" t="s">
        <v>206</v>
      </c>
      <c r="I838" t="s">
        <v>205</v>
      </c>
      <c r="J838" t="s">
        <v>205</v>
      </c>
      <c r="K838" t="s">
        <v>205</v>
      </c>
      <c r="L838" t="s">
        <v>207</v>
      </c>
      <c r="M838" s="250" t="s">
        <v>207</v>
      </c>
      <c r="N838" t="s">
        <v>205</v>
      </c>
      <c r="O838" t="s">
        <v>205</v>
      </c>
      <c r="P838" t="s">
        <v>205</v>
      </c>
      <c r="Q838" t="s">
        <v>205</v>
      </c>
      <c r="R838" t="s">
        <v>206</v>
      </c>
      <c r="S838" t="s">
        <v>205</v>
      </c>
      <c r="T838" t="s">
        <v>207</v>
      </c>
      <c r="U838" t="s">
        <v>205</v>
      </c>
      <c r="V838" t="s">
        <v>205</v>
      </c>
      <c r="W838" t="s">
        <v>344</v>
      </c>
      <c r="X838" s="250" t="s">
        <v>344</v>
      </c>
      <c r="Y838" t="s">
        <v>344</v>
      </c>
      <c r="Z838" t="s">
        <v>344</v>
      </c>
      <c r="AA838" t="s">
        <v>344</v>
      </c>
      <c r="AB838" t="s">
        <v>344</v>
      </c>
      <c r="AC838" t="s">
        <v>344</v>
      </c>
      <c r="AD838" t="s">
        <v>344</v>
      </c>
      <c r="AE838" t="s">
        <v>344</v>
      </c>
      <c r="AF838" t="s">
        <v>344</v>
      </c>
      <c r="AG838" t="s">
        <v>344</v>
      </c>
      <c r="AH838" t="s">
        <v>344</v>
      </c>
      <c r="AI838" t="s">
        <v>344</v>
      </c>
      <c r="AJ838" t="s">
        <v>344</v>
      </c>
      <c r="AK838" t="s">
        <v>344</v>
      </c>
      <c r="AL838" t="s">
        <v>344</v>
      </c>
      <c r="AM838" t="s">
        <v>344</v>
      </c>
      <c r="AN838" t="s">
        <v>344</v>
      </c>
      <c r="AO838" t="s">
        <v>344</v>
      </c>
      <c r="AP838" t="s">
        <v>344</v>
      </c>
      <c r="AQ838"/>
      <c r="AR838">
        <v>0</v>
      </c>
      <c r="AS838">
        <v>1</v>
      </c>
    </row>
    <row r="839" spans="1:45" ht="18.75" hidden="1" x14ac:dyDescent="0.45">
      <c r="A839" s="248">
        <v>213275</v>
      </c>
      <c r="B839" s="249" t="s">
        <v>456</v>
      </c>
      <c r="C839" t="s">
        <v>207</v>
      </c>
      <c r="D839" t="s">
        <v>207</v>
      </c>
      <c r="E839" t="s">
        <v>207</v>
      </c>
      <c r="F839" t="s">
        <v>207</v>
      </c>
      <c r="G839" t="s">
        <v>205</v>
      </c>
      <c r="H839" t="s">
        <v>205</v>
      </c>
      <c r="I839" t="s">
        <v>207</v>
      </c>
      <c r="J839" t="s">
        <v>207</v>
      </c>
      <c r="K839" t="s">
        <v>207</v>
      </c>
      <c r="L839" t="s">
        <v>207</v>
      </c>
      <c r="M839" s="250" t="s">
        <v>205</v>
      </c>
      <c r="N839" t="s">
        <v>207</v>
      </c>
      <c r="O839" t="s">
        <v>207</v>
      </c>
      <c r="P839" t="s">
        <v>207</v>
      </c>
      <c r="Q839" t="s">
        <v>207</v>
      </c>
      <c r="R839" t="s">
        <v>206</v>
      </c>
      <c r="S839" t="s">
        <v>205</v>
      </c>
      <c r="T839" t="s">
        <v>205</v>
      </c>
      <c r="U839" t="s">
        <v>205</v>
      </c>
      <c r="V839" t="s">
        <v>207</v>
      </c>
      <c r="W839" t="s">
        <v>205</v>
      </c>
      <c r="X839" s="250" t="s">
        <v>205</v>
      </c>
      <c r="Y839" t="s">
        <v>206</v>
      </c>
      <c r="Z839" t="s">
        <v>206</v>
      </c>
      <c r="AA839" t="s">
        <v>205</v>
      </c>
      <c r="AB839" t="s">
        <v>205</v>
      </c>
      <c r="AC839" t="s">
        <v>205</v>
      </c>
      <c r="AD839" t="s">
        <v>207</v>
      </c>
      <c r="AE839" t="s">
        <v>206</v>
      </c>
      <c r="AF839" t="s">
        <v>206</v>
      </c>
      <c r="AG839" t="s">
        <v>344</v>
      </c>
      <c r="AH839" t="s">
        <v>344</v>
      </c>
      <c r="AI839" t="s">
        <v>344</v>
      </c>
      <c r="AJ839" t="s">
        <v>344</v>
      </c>
      <c r="AK839" t="s">
        <v>344</v>
      </c>
      <c r="AL839" t="s">
        <v>344</v>
      </c>
      <c r="AM839" t="s">
        <v>344</v>
      </c>
      <c r="AN839" t="s">
        <v>344</v>
      </c>
      <c r="AO839" t="s">
        <v>344</v>
      </c>
      <c r="AP839" t="s">
        <v>344</v>
      </c>
      <c r="AQ839"/>
      <c r="AR839">
        <v>0</v>
      </c>
      <c r="AS839">
        <v>3</v>
      </c>
    </row>
    <row r="840" spans="1:45" ht="18.75" hidden="1" x14ac:dyDescent="0.45">
      <c r="A840" s="248">
        <v>213277</v>
      </c>
      <c r="B840" s="249" t="s">
        <v>456</v>
      </c>
      <c r="C840" t="s">
        <v>205</v>
      </c>
      <c r="D840" t="s">
        <v>205</v>
      </c>
      <c r="E840" t="s">
        <v>205</v>
      </c>
      <c r="F840" t="s">
        <v>205</v>
      </c>
      <c r="G840" t="s">
        <v>205</v>
      </c>
      <c r="H840" t="s">
        <v>207</v>
      </c>
      <c r="I840" t="s">
        <v>207</v>
      </c>
      <c r="J840" t="s">
        <v>205</v>
      </c>
      <c r="K840" t="s">
        <v>207</v>
      </c>
      <c r="L840" t="s">
        <v>207</v>
      </c>
      <c r="M840" s="250" t="s">
        <v>207</v>
      </c>
      <c r="N840" t="s">
        <v>207</v>
      </c>
      <c r="O840" t="s">
        <v>207</v>
      </c>
      <c r="P840" t="s">
        <v>205</v>
      </c>
      <c r="Q840" t="s">
        <v>207</v>
      </c>
      <c r="R840" t="s">
        <v>207</v>
      </c>
      <c r="S840" t="s">
        <v>207</v>
      </c>
      <c r="T840" t="s">
        <v>207</v>
      </c>
      <c r="U840" t="s">
        <v>207</v>
      </c>
      <c r="V840" t="s">
        <v>205</v>
      </c>
      <c r="W840" t="s">
        <v>207</v>
      </c>
      <c r="X840" s="250" t="s">
        <v>205</v>
      </c>
      <c r="Y840" t="s">
        <v>205</v>
      </c>
      <c r="Z840" t="s">
        <v>205</v>
      </c>
      <c r="AA840" t="s">
        <v>205</v>
      </c>
      <c r="AB840" t="s">
        <v>205</v>
      </c>
      <c r="AC840" t="s">
        <v>205</v>
      </c>
      <c r="AD840" t="s">
        <v>207</v>
      </c>
      <c r="AE840" t="s">
        <v>205</v>
      </c>
      <c r="AF840" t="s">
        <v>207</v>
      </c>
      <c r="AG840" t="s">
        <v>344</v>
      </c>
      <c r="AH840" t="s">
        <v>344</v>
      </c>
      <c r="AI840" t="s">
        <v>344</v>
      </c>
      <c r="AJ840" t="s">
        <v>344</v>
      </c>
      <c r="AK840" t="s">
        <v>344</v>
      </c>
      <c r="AL840" t="s">
        <v>344</v>
      </c>
      <c r="AM840" t="s">
        <v>344</v>
      </c>
      <c r="AN840" t="s">
        <v>344</v>
      </c>
      <c r="AO840" t="s">
        <v>344</v>
      </c>
      <c r="AP840" t="s">
        <v>344</v>
      </c>
      <c r="AQ840"/>
      <c r="AR840">
        <v>0</v>
      </c>
      <c r="AS840">
        <v>1</v>
      </c>
    </row>
    <row r="841" spans="1:45" ht="18.75" hidden="1" x14ac:dyDescent="0.45">
      <c r="A841" s="248">
        <v>213282</v>
      </c>
      <c r="B841" s="249" t="s">
        <v>456</v>
      </c>
      <c r="C841">
        <v>0</v>
      </c>
      <c r="D841">
        <v>0</v>
      </c>
      <c r="E841">
        <v>0</v>
      </c>
      <c r="F841">
        <v>0</v>
      </c>
      <c r="G841">
        <v>0</v>
      </c>
      <c r="H841">
        <v>0</v>
      </c>
      <c r="I841">
        <v>0</v>
      </c>
      <c r="J841">
        <v>0</v>
      </c>
      <c r="K841">
        <v>0</v>
      </c>
      <c r="L841">
        <v>0</v>
      </c>
      <c r="M841" s="250">
        <v>0</v>
      </c>
      <c r="N841">
        <v>0</v>
      </c>
      <c r="O841">
        <v>0</v>
      </c>
      <c r="P841">
        <v>0</v>
      </c>
      <c r="Q841">
        <v>0</v>
      </c>
      <c r="R841">
        <v>0</v>
      </c>
      <c r="S841">
        <v>0</v>
      </c>
      <c r="T841">
        <v>0</v>
      </c>
      <c r="U841">
        <v>0</v>
      </c>
      <c r="V841">
        <v>0</v>
      </c>
      <c r="W841">
        <v>0</v>
      </c>
      <c r="X841" s="250">
        <v>0</v>
      </c>
      <c r="Y841">
        <v>0</v>
      </c>
      <c r="Z841">
        <v>0</v>
      </c>
      <c r="AA841">
        <v>0</v>
      </c>
      <c r="AB841">
        <v>0</v>
      </c>
      <c r="AC841">
        <v>0</v>
      </c>
      <c r="AD841">
        <v>0</v>
      </c>
      <c r="AE841">
        <v>0</v>
      </c>
      <c r="AF841">
        <v>0</v>
      </c>
      <c r="AG841">
        <v>0</v>
      </c>
      <c r="AH841">
        <v>0</v>
      </c>
      <c r="AI841">
        <v>0</v>
      </c>
      <c r="AJ841">
        <v>0</v>
      </c>
      <c r="AK841">
        <v>0</v>
      </c>
      <c r="AL841">
        <v>0</v>
      </c>
      <c r="AM841">
        <v>0</v>
      </c>
      <c r="AN841">
        <v>0</v>
      </c>
      <c r="AO841">
        <v>0</v>
      </c>
      <c r="AP841">
        <v>0</v>
      </c>
      <c r="AQ841"/>
      <c r="AR841">
        <v>0</v>
      </c>
      <c r="AS841">
        <v>2</v>
      </c>
    </row>
    <row r="842" spans="1:45" ht="15" hidden="1" x14ac:dyDescent="0.25">
      <c r="A842" s="258">
        <v>213283</v>
      </c>
      <c r="B842" s="259" t="s">
        <v>458</v>
      </c>
      <c r="C842" s="260" t="s">
        <v>205</v>
      </c>
      <c r="D842" s="260" t="s">
        <v>207</v>
      </c>
      <c r="E842" s="260" t="s">
        <v>207</v>
      </c>
      <c r="F842" s="260" t="s">
        <v>205</v>
      </c>
      <c r="G842" s="260" t="s">
        <v>207</v>
      </c>
      <c r="H842" s="260" t="s">
        <v>207</v>
      </c>
      <c r="I842" s="260" t="s">
        <v>207</v>
      </c>
      <c r="J842" s="260" t="s">
        <v>205</v>
      </c>
      <c r="K842" s="260" t="s">
        <v>205</v>
      </c>
      <c r="L842" s="260" t="s">
        <v>205</v>
      </c>
      <c r="M842" s="260" t="s">
        <v>207</v>
      </c>
      <c r="N842" s="260" t="s">
        <v>206</v>
      </c>
      <c r="O842" s="260" t="s">
        <v>206</v>
      </c>
      <c r="P842" s="260" t="s">
        <v>207</v>
      </c>
      <c r="Q842" s="260" t="s">
        <v>207</v>
      </c>
      <c r="R842" s="260" t="s">
        <v>206</v>
      </c>
      <c r="S842" s="260" t="s">
        <v>206</v>
      </c>
      <c r="T842" s="260" t="s">
        <v>206</v>
      </c>
      <c r="U842" s="260" t="s">
        <v>206</v>
      </c>
      <c r="V842" s="260" t="s">
        <v>206</v>
      </c>
      <c r="W842" s="260" t="s">
        <v>344</v>
      </c>
      <c r="X842" s="260" t="s">
        <v>344</v>
      </c>
      <c r="Y842" s="260" t="s">
        <v>344</v>
      </c>
      <c r="Z842" s="260" t="s">
        <v>344</v>
      </c>
      <c r="AA842" s="260" t="s">
        <v>344</v>
      </c>
      <c r="AB842" s="260" t="s">
        <v>344</v>
      </c>
      <c r="AC842" s="260" t="s">
        <v>344</v>
      </c>
      <c r="AD842" s="260" t="s">
        <v>344</v>
      </c>
      <c r="AE842" s="260" t="s">
        <v>344</v>
      </c>
      <c r="AF842" s="260" t="s">
        <v>344</v>
      </c>
      <c r="AG842" s="260" t="s">
        <v>344</v>
      </c>
      <c r="AH842" s="260" t="s">
        <v>344</v>
      </c>
      <c r="AI842" s="260" t="s">
        <v>344</v>
      </c>
      <c r="AJ842" s="260" t="s">
        <v>344</v>
      </c>
      <c r="AK842" s="260" t="s">
        <v>344</v>
      </c>
      <c r="AL842" s="260" t="s">
        <v>344</v>
      </c>
      <c r="AM842" s="260" t="s">
        <v>344</v>
      </c>
      <c r="AN842" s="260" t="s">
        <v>344</v>
      </c>
      <c r="AO842" s="260" t="s">
        <v>344</v>
      </c>
      <c r="AP842" s="260" t="s">
        <v>344</v>
      </c>
      <c r="AQ842" s="260"/>
      <c r="AR842"/>
      <c r="AS842">
        <v>1</v>
      </c>
    </row>
    <row r="843" spans="1:45" ht="18.75" x14ac:dyDescent="0.45">
      <c r="A843" s="248">
        <v>213285</v>
      </c>
      <c r="B843" s="249" t="s">
        <v>61</v>
      </c>
      <c r="C843" t="s">
        <v>207</v>
      </c>
      <c r="D843" t="s">
        <v>207</v>
      </c>
      <c r="E843" t="s">
        <v>207</v>
      </c>
      <c r="F843" t="s">
        <v>207</v>
      </c>
      <c r="G843" t="s">
        <v>207</v>
      </c>
      <c r="H843" t="s">
        <v>207</v>
      </c>
      <c r="I843" t="s">
        <v>206</v>
      </c>
      <c r="J843" t="s">
        <v>207</v>
      </c>
      <c r="K843" t="s">
        <v>207</v>
      </c>
      <c r="L843" t="s">
        <v>207</v>
      </c>
      <c r="M843" s="250" t="s">
        <v>207</v>
      </c>
      <c r="N843" t="s">
        <v>207</v>
      </c>
      <c r="O843" t="s">
        <v>207</v>
      </c>
      <c r="P843" t="s">
        <v>207</v>
      </c>
      <c r="Q843" t="s">
        <v>207</v>
      </c>
      <c r="R843" t="s">
        <v>207</v>
      </c>
      <c r="S843" t="s">
        <v>207</v>
      </c>
      <c r="T843" t="s">
        <v>207</v>
      </c>
      <c r="U843" t="s">
        <v>207</v>
      </c>
      <c r="V843" t="s">
        <v>207</v>
      </c>
      <c r="W843" t="s">
        <v>206</v>
      </c>
      <c r="X843" s="250" t="s">
        <v>207</v>
      </c>
      <c r="Y843" t="s">
        <v>205</v>
      </c>
      <c r="Z843" t="s">
        <v>205</v>
      </c>
      <c r="AA843" t="s">
        <v>205</v>
      </c>
      <c r="AB843" t="s">
        <v>207</v>
      </c>
      <c r="AC843" t="s">
        <v>207</v>
      </c>
      <c r="AD843" t="s">
        <v>207</v>
      </c>
      <c r="AE843" t="s">
        <v>207</v>
      </c>
      <c r="AF843" t="s">
        <v>205</v>
      </c>
      <c r="AG843" t="s">
        <v>207</v>
      </c>
      <c r="AH843" t="s">
        <v>207</v>
      </c>
      <c r="AI843" t="s">
        <v>207</v>
      </c>
      <c r="AJ843" t="s">
        <v>207</v>
      </c>
      <c r="AK843" t="s">
        <v>207</v>
      </c>
      <c r="AL843" t="s">
        <v>207</v>
      </c>
      <c r="AM843" t="s">
        <v>207</v>
      </c>
      <c r="AN843" t="s">
        <v>207</v>
      </c>
      <c r="AO843" t="s">
        <v>207</v>
      </c>
      <c r="AP843" t="s">
        <v>207</v>
      </c>
      <c r="AQ843"/>
      <c r="AR843">
        <v>0</v>
      </c>
      <c r="AS843">
        <v>4</v>
      </c>
    </row>
    <row r="844" spans="1:45" ht="18.75" hidden="1" x14ac:dyDescent="0.45">
      <c r="A844" s="248">
        <v>213287</v>
      </c>
      <c r="B844" s="249" t="s">
        <v>458</v>
      </c>
      <c r="C844" t="s">
        <v>849</v>
      </c>
      <c r="D844" t="s">
        <v>849</v>
      </c>
      <c r="E844" t="s">
        <v>849</v>
      </c>
      <c r="F844" t="s">
        <v>849</v>
      </c>
      <c r="G844" t="s">
        <v>849</v>
      </c>
      <c r="H844" t="s">
        <v>849</v>
      </c>
      <c r="I844" t="s">
        <v>849</v>
      </c>
      <c r="J844" t="s">
        <v>849</v>
      </c>
      <c r="K844" t="s">
        <v>849</v>
      </c>
      <c r="L844" t="s">
        <v>849</v>
      </c>
      <c r="M844" s="250" t="s">
        <v>849</v>
      </c>
      <c r="N844" t="s">
        <v>849</v>
      </c>
      <c r="O844" t="s">
        <v>849</v>
      </c>
      <c r="P844" t="s">
        <v>849</v>
      </c>
      <c r="Q844" t="s">
        <v>849</v>
      </c>
      <c r="R844" t="s">
        <v>849</v>
      </c>
      <c r="S844" t="s">
        <v>849</v>
      </c>
      <c r="T844" t="s">
        <v>849</v>
      </c>
      <c r="U844" t="s">
        <v>849</v>
      </c>
      <c r="V844" t="s">
        <v>849</v>
      </c>
      <c r="W844" t="s">
        <v>849</v>
      </c>
      <c r="X844" s="250" t="s">
        <v>849</v>
      </c>
      <c r="Y844" t="s">
        <v>849</v>
      </c>
      <c r="Z844" t="s">
        <v>849</v>
      </c>
      <c r="AA844" t="s">
        <v>849</v>
      </c>
      <c r="AB844" t="s">
        <v>849</v>
      </c>
      <c r="AC844" t="s">
        <v>849</v>
      </c>
      <c r="AD844" t="s">
        <v>849</v>
      </c>
      <c r="AE844" t="s">
        <v>849</v>
      </c>
      <c r="AF844" t="s">
        <v>849</v>
      </c>
      <c r="AG844" t="s">
        <v>849</v>
      </c>
      <c r="AH844" t="s">
        <v>849</v>
      </c>
      <c r="AI844" t="s">
        <v>849</v>
      </c>
      <c r="AJ844" t="s">
        <v>849</v>
      </c>
      <c r="AK844" t="s">
        <v>849</v>
      </c>
      <c r="AL844" t="s">
        <v>849</v>
      </c>
      <c r="AM844" t="s">
        <v>849</v>
      </c>
      <c r="AN844" t="s">
        <v>849</v>
      </c>
      <c r="AO844" t="s">
        <v>849</v>
      </c>
      <c r="AP844" t="s">
        <v>849</v>
      </c>
      <c r="AQ844"/>
      <c r="AR844" t="s">
        <v>1830</v>
      </c>
      <c r="AS844" t="s">
        <v>2181</v>
      </c>
    </row>
    <row r="845" spans="1:45" ht="15" hidden="1" x14ac:dyDescent="0.25">
      <c r="A845" s="258">
        <v>213289</v>
      </c>
      <c r="B845" s="259" t="s">
        <v>458</v>
      </c>
      <c r="C845" s="260" t="s">
        <v>205</v>
      </c>
      <c r="D845" s="260" t="s">
        <v>205</v>
      </c>
      <c r="E845" s="260" t="s">
        <v>205</v>
      </c>
      <c r="F845" s="260" t="s">
        <v>205</v>
      </c>
      <c r="G845" s="260" t="s">
        <v>205</v>
      </c>
      <c r="H845" s="260" t="s">
        <v>205</v>
      </c>
      <c r="I845" s="260" t="s">
        <v>205</v>
      </c>
      <c r="J845" s="260" t="s">
        <v>205</v>
      </c>
      <c r="K845" s="260" t="s">
        <v>205</v>
      </c>
      <c r="L845" s="260" t="s">
        <v>205</v>
      </c>
      <c r="M845" s="260" t="s">
        <v>205</v>
      </c>
      <c r="N845" s="260" t="s">
        <v>205</v>
      </c>
      <c r="O845" s="260" t="s">
        <v>205</v>
      </c>
      <c r="P845" s="260" t="s">
        <v>205</v>
      </c>
      <c r="Q845" s="260" t="s">
        <v>205</v>
      </c>
      <c r="R845" s="260" t="s">
        <v>207</v>
      </c>
      <c r="S845" s="260" t="s">
        <v>205</v>
      </c>
      <c r="T845" s="260" t="s">
        <v>207</v>
      </c>
      <c r="U845" s="260" t="s">
        <v>207</v>
      </c>
      <c r="V845" s="260" t="s">
        <v>207</v>
      </c>
      <c r="W845" s="260" t="s">
        <v>344</v>
      </c>
      <c r="X845" s="260" t="s">
        <v>344</v>
      </c>
      <c r="Y845" s="260" t="s">
        <v>344</v>
      </c>
      <c r="Z845" s="260" t="s">
        <v>344</v>
      </c>
      <c r="AA845" s="260" t="s">
        <v>344</v>
      </c>
      <c r="AB845" s="260" t="s">
        <v>344</v>
      </c>
      <c r="AC845" s="260" t="s">
        <v>344</v>
      </c>
      <c r="AD845" s="260" t="s">
        <v>344</v>
      </c>
      <c r="AE845" s="260" t="s">
        <v>344</v>
      </c>
      <c r="AF845" s="260" t="s">
        <v>344</v>
      </c>
      <c r="AG845" s="260" t="s">
        <v>344</v>
      </c>
      <c r="AH845" s="260" t="s">
        <v>344</v>
      </c>
      <c r="AI845" s="260" t="s">
        <v>344</v>
      </c>
      <c r="AJ845" s="260" t="s">
        <v>344</v>
      </c>
      <c r="AK845" s="260" t="s">
        <v>344</v>
      </c>
      <c r="AL845" s="260" t="s">
        <v>344</v>
      </c>
      <c r="AM845" s="260" t="s">
        <v>344</v>
      </c>
      <c r="AN845" s="260" t="s">
        <v>344</v>
      </c>
      <c r="AO845" s="260" t="s">
        <v>344</v>
      </c>
      <c r="AP845" s="260" t="s">
        <v>344</v>
      </c>
      <c r="AQ845" s="260"/>
      <c r="AR845"/>
      <c r="AS845">
        <v>1</v>
      </c>
    </row>
    <row r="846" spans="1:45" ht="33" x14ac:dyDescent="0.45">
      <c r="A846" s="248">
        <v>213291</v>
      </c>
      <c r="B846" s="249" t="s">
        <v>67</v>
      </c>
      <c r="C846" t="s">
        <v>205</v>
      </c>
      <c r="D846" t="s">
        <v>205</v>
      </c>
      <c r="E846" t="s">
        <v>205</v>
      </c>
      <c r="F846" t="s">
        <v>205</v>
      </c>
      <c r="G846" t="s">
        <v>205</v>
      </c>
      <c r="H846" t="s">
        <v>205</v>
      </c>
      <c r="I846" t="s">
        <v>205</v>
      </c>
      <c r="J846" t="s">
        <v>205</v>
      </c>
      <c r="K846" t="s">
        <v>207</v>
      </c>
      <c r="L846" t="s">
        <v>207</v>
      </c>
      <c r="M846" s="250" t="s">
        <v>205</v>
      </c>
      <c r="N846" t="s">
        <v>207</v>
      </c>
      <c r="O846" t="s">
        <v>207</v>
      </c>
      <c r="P846" t="s">
        <v>205</v>
      </c>
      <c r="Q846" t="s">
        <v>205</v>
      </c>
      <c r="R846" t="s">
        <v>207</v>
      </c>
      <c r="S846" t="s">
        <v>205</v>
      </c>
      <c r="T846" t="s">
        <v>207</v>
      </c>
      <c r="U846" t="s">
        <v>207</v>
      </c>
      <c r="V846" t="s">
        <v>207</v>
      </c>
      <c r="W846" t="s">
        <v>205</v>
      </c>
      <c r="X846" s="250" t="s">
        <v>205</v>
      </c>
      <c r="Y846" t="s">
        <v>205</v>
      </c>
      <c r="Z846" t="s">
        <v>205</v>
      </c>
      <c r="AA846" t="s">
        <v>205</v>
      </c>
      <c r="AB846" t="s">
        <v>205</v>
      </c>
      <c r="AC846" t="s">
        <v>205</v>
      </c>
      <c r="AD846" t="s">
        <v>205</v>
      </c>
      <c r="AE846" t="s">
        <v>205</v>
      </c>
      <c r="AF846" t="s">
        <v>205</v>
      </c>
      <c r="AG846" t="s">
        <v>206</v>
      </c>
      <c r="AH846" t="s">
        <v>206</v>
      </c>
      <c r="AI846" t="s">
        <v>206</v>
      </c>
      <c r="AJ846" t="s">
        <v>206</v>
      </c>
      <c r="AK846" t="s">
        <v>206</v>
      </c>
      <c r="AL846" t="s">
        <v>344</v>
      </c>
      <c r="AM846" t="s">
        <v>344</v>
      </c>
      <c r="AN846" t="s">
        <v>344</v>
      </c>
      <c r="AO846" t="s">
        <v>344</v>
      </c>
      <c r="AP846" t="s">
        <v>344</v>
      </c>
      <c r="AQ846"/>
      <c r="AR846">
        <v>0</v>
      </c>
      <c r="AS846">
        <v>6</v>
      </c>
    </row>
    <row r="847" spans="1:45" ht="15" hidden="1" x14ac:dyDescent="0.25">
      <c r="A847" s="258">
        <v>213292</v>
      </c>
      <c r="B847" s="259" t="s">
        <v>456</v>
      </c>
      <c r="C847" s="260" t="s">
        <v>849</v>
      </c>
      <c r="D847" s="260" t="s">
        <v>849</v>
      </c>
      <c r="E847" s="260" t="s">
        <v>849</v>
      </c>
      <c r="F847" s="260" t="s">
        <v>849</v>
      </c>
      <c r="G847" s="260" t="s">
        <v>849</v>
      </c>
      <c r="H847" s="260" t="s">
        <v>849</v>
      </c>
      <c r="I847" s="260" t="s">
        <v>849</v>
      </c>
      <c r="J847" s="260" t="s">
        <v>849</v>
      </c>
      <c r="K847" s="260" t="s">
        <v>849</v>
      </c>
      <c r="L847" s="260" t="s">
        <v>849</v>
      </c>
      <c r="M847" s="260" t="s">
        <v>849</v>
      </c>
      <c r="N847" s="260" t="s">
        <v>849</v>
      </c>
      <c r="O847" s="260" t="s">
        <v>849</v>
      </c>
      <c r="P847" s="260" t="s">
        <v>849</v>
      </c>
      <c r="Q847" s="260" t="s">
        <v>849</v>
      </c>
      <c r="R847" s="260" t="s">
        <v>849</v>
      </c>
      <c r="S847" s="260" t="s">
        <v>849</v>
      </c>
      <c r="T847" s="260" t="s">
        <v>849</v>
      </c>
      <c r="U847" s="260" t="s">
        <v>849</v>
      </c>
      <c r="V847" s="260" t="s">
        <v>849</v>
      </c>
      <c r="W847" s="260" t="s">
        <v>849</v>
      </c>
      <c r="X847" s="260" t="s">
        <v>849</v>
      </c>
      <c r="Y847" s="260" t="s">
        <v>849</v>
      </c>
      <c r="Z847" s="260" t="s">
        <v>849</v>
      </c>
      <c r="AA847" s="260" t="s">
        <v>849</v>
      </c>
      <c r="AB847" s="260" t="s">
        <v>849</v>
      </c>
      <c r="AC847" s="260" t="s">
        <v>849</v>
      </c>
      <c r="AD847" s="260" t="s">
        <v>849</v>
      </c>
      <c r="AE847" s="260" t="s">
        <v>849</v>
      </c>
      <c r="AF847" s="260" t="s">
        <v>849</v>
      </c>
      <c r="AG847" s="260" t="s">
        <v>344</v>
      </c>
      <c r="AH847" s="260" t="s">
        <v>344</v>
      </c>
      <c r="AI847" s="260" t="s">
        <v>344</v>
      </c>
      <c r="AJ847" s="260" t="s">
        <v>344</v>
      </c>
      <c r="AK847" s="260" t="s">
        <v>344</v>
      </c>
      <c r="AL847" s="260" t="s">
        <v>344</v>
      </c>
      <c r="AM847" s="260" t="s">
        <v>344</v>
      </c>
      <c r="AN847" s="260" t="s">
        <v>344</v>
      </c>
      <c r="AO847" s="260" t="s">
        <v>344</v>
      </c>
      <c r="AP847" s="260" t="s">
        <v>344</v>
      </c>
      <c r="AQ847" s="260"/>
      <c r="AR847"/>
      <c r="AS847" t="s">
        <v>2181</v>
      </c>
    </row>
    <row r="848" spans="1:45" ht="18.75" x14ac:dyDescent="0.45">
      <c r="A848" s="248">
        <v>213293</v>
      </c>
      <c r="B848" s="249" t="s">
        <v>61</v>
      </c>
      <c r="C848" t="s">
        <v>207</v>
      </c>
      <c r="D848" t="s">
        <v>207</v>
      </c>
      <c r="E848" t="s">
        <v>207</v>
      </c>
      <c r="F848" t="s">
        <v>205</v>
      </c>
      <c r="G848" t="s">
        <v>205</v>
      </c>
      <c r="H848" t="s">
        <v>205</v>
      </c>
      <c r="I848" t="s">
        <v>207</v>
      </c>
      <c r="J848" t="s">
        <v>207</v>
      </c>
      <c r="K848" t="s">
        <v>207</v>
      </c>
      <c r="L848" t="s">
        <v>207</v>
      </c>
      <c r="M848" s="250" t="s">
        <v>205</v>
      </c>
      <c r="N848" t="s">
        <v>207</v>
      </c>
      <c r="O848" t="s">
        <v>207</v>
      </c>
      <c r="P848" t="s">
        <v>207</v>
      </c>
      <c r="Q848" t="s">
        <v>207</v>
      </c>
      <c r="R848" t="s">
        <v>207</v>
      </c>
      <c r="S848" t="s">
        <v>205</v>
      </c>
      <c r="T848" t="s">
        <v>207</v>
      </c>
      <c r="U848" t="s">
        <v>207</v>
      </c>
      <c r="V848" t="s">
        <v>207</v>
      </c>
      <c r="W848" t="s">
        <v>205</v>
      </c>
      <c r="X848" s="250" t="s">
        <v>207</v>
      </c>
      <c r="Y848" t="s">
        <v>205</v>
      </c>
      <c r="Z848" t="s">
        <v>207</v>
      </c>
      <c r="AA848" t="s">
        <v>207</v>
      </c>
      <c r="AB848" t="s">
        <v>205</v>
      </c>
      <c r="AC848" t="s">
        <v>207</v>
      </c>
      <c r="AD848" t="s">
        <v>207</v>
      </c>
      <c r="AE848" t="s">
        <v>207</v>
      </c>
      <c r="AF848" t="s">
        <v>207</v>
      </c>
      <c r="AG848" t="s">
        <v>207</v>
      </c>
      <c r="AH848" t="s">
        <v>205</v>
      </c>
      <c r="AI848" t="s">
        <v>205</v>
      </c>
      <c r="AJ848" t="s">
        <v>207</v>
      </c>
      <c r="AK848" t="s">
        <v>205</v>
      </c>
      <c r="AL848" t="s">
        <v>207</v>
      </c>
      <c r="AM848" t="s">
        <v>206</v>
      </c>
      <c r="AN848" t="s">
        <v>207</v>
      </c>
      <c r="AO848" t="s">
        <v>207</v>
      </c>
      <c r="AP848" t="s">
        <v>207</v>
      </c>
      <c r="AQ848"/>
      <c r="AR848">
        <v>0</v>
      </c>
      <c r="AS848">
        <v>2</v>
      </c>
    </row>
    <row r="849" spans="1:45" ht="18.75" x14ac:dyDescent="0.45">
      <c r="A849" s="248">
        <v>213297</v>
      </c>
      <c r="B849" s="249" t="s">
        <v>61</v>
      </c>
      <c r="C849" t="s">
        <v>207</v>
      </c>
      <c r="D849" t="s">
        <v>207</v>
      </c>
      <c r="E849" t="s">
        <v>207</v>
      </c>
      <c r="F849" t="s">
        <v>207</v>
      </c>
      <c r="G849" t="s">
        <v>207</v>
      </c>
      <c r="H849" t="s">
        <v>207</v>
      </c>
      <c r="I849" t="s">
        <v>207</v>
      </c>
      <c r="J849" t="s">
        <v>207</v>
      </c>
      <c r="K849" t="s">
        <v>207</v>
      </c>
      <c r="L849" t="s">
        <v>207</v>
      </c>
      <c r="M849" s="250" t="s">
        <v>205</v>
      </c>
      <c r="N849" t="s">
        <v>207</v>
      </c>
      <c r="O849" t="s">
        <v>207</v>
      </c>
      <c r="P849" t="s">
        <v>207</v>
      </c>
      <c r="Q849" t="s">
        <v>207</v>
      </c>
      <c r="R849" t="s">
        <v>207</v>
      </c>
      <c r="S849" t="s">
        <v>207</v>
      </c>
      <c r="T849" t="s">
        <v>207</v>
      </c>
      <c r="U849" t="s">
        <v>207</v>
      </c>
      <c r="V849" t="s">
        <v>207</v>
      </c>
      <c r="W849" t="s">
        <v>207</v>
      </c>
      <c r="X849" s="250" t="s">
        <v>207</v>
      </c>
      <c r="Y849" t="s">
        <v>205</v>
      </c>
      <c r="Z849" t="s">
        <v>207</v>
      </c>
      <c r="AA849" t="s">
        <v>207</v>
      </c>
      <c r="AB849" t="s">
        <v>207</v>
      </c>
      <c r="AC849" t="s">
        <v>207</v>
      </c>
      <c r="AD849" t="s">
        <v>207</v>
      </c>
      <c r="AE849" t="s">
        <v>205</v>
      </c>
      <c r="AF849" t="s">
        <v>207</v>
      </c>
      <c r="AG849" t="s">
        <v>207</v>
      </c>
      <c r="AH849" t="s">
        <v>205</v>
      </c>
      <c r="AI849" t="s">
        <v>205</v>
      </c>
      <c r="AJ849" t="s">
        <v>207</v>
      </c>
      <c r="AK849" t="s">
        <v>205</v>
      </c>
      <c r="AL849" t="s">
        <v>205</v>
      </c>
      <c r="AM849" t="s">
        <v>207</v>
      </c>
      <c r="AN849" t="s">
        <v>205</v>
      </c>
      <c r="AO849" t="s">
        <v>205</v>
      </c>
      <c r="AP849" t="s">
        <v>207</v>
      </c>
      <c r="AQ849"/>
      <c r="AR849">
        <v>0</v>
      </c>
      <c r="AS849">
        <v>2</v>
      </c>
    </row>
    <row r="850" spans="1:45" ht="18.75" hidden="1" x14ac:dyDescent="0.45">
      <c r="A850" s="248">
        <v>213299</v>
      </c>
      <c r="B850" s="249" t="e">
        <v>#N/A</v>
      </c>
      <c r="C850" t="s">
        <v>207</v>
      </c>
      <c r="D850" t="s">
        <v>207</v>
      </c>
      <c r="E850" t="s">
        <v>207</v>
      </c>
      <c r="F850" t="s">
        <v>207</v>
      </c>
      <c r="G850" t="s">
        <v>205</v>
      </c>
      <c r="H850" t="s">
        <v>207</v>
      </c>
      <c r="I850" t="s">
        <v>207</v>
      </c>
      <c r="J850" t="s">
        <v>207</v>
      </c>
      <c r="K850" t="s">
        <v>207</v>
      </c>
      <c r="L850" t="s">
        <v>207</v>
      </c>
      <c r="M850" s="250" t="s">
        <v>207</v>
      </c>
      <c r="N850" t="s">
        <v>207</v>
      </c>
      <c r="O850" t="s">
        <v>207</v>
      </c>
      <c r="P850" t="s">
        <v>207</v>
      </c>
      <c r="Q850" t="s">
        <v>207</v>
      </c>
      <c r="R850" t="s">
        <v>207</v>
      </c>
      <c r="S850" t="s">
        <v>207</v>
      </c>
      <c r="T850" t="s">
        <v>207</v>
      </c>
      <c r="U850" t="s">
        <v>207</v>
      </c>
      <c r="V850" t="s">
        <v>207</v>
      </c>
      <c r="W850" t="s">
        <v>207</v>
      </c>
      <c r="X850" s="250" t="s">
        <v>207</v>
      </c>
      <c r="Y850" t="s">
        <v>205</v>
      </c>
      <c r="Z850" t="s">
        <v>207</v>
      </c>
      <c r="AA850" t="s">
        <v>205</v>
      </c>
      <c r="AB850" t="s">
        <v>207</v>
      </c>
      <c r="AC850" t="s">
        <v>207</v>
      </c>
      <c r="AD850" t="s">
        <v>205</v>
      </c>
      <c r="AE850" t="s">
        <v>207</v>
      </c>
      <c r="AF850" t="s">
        <v>207</v>
      </c>
      <c r="AG850" t="s">
        <v>205</v>
      </c>
      <c r="AH850" t="s">
        <v>207</v>
      </c>
      <c r="AI850" t="s">
        <v>207</v>
      </c>
      <c r="AJ850" t="s">
        <v>207</v>
      </c>
      <c r="AK850" t="s">
        <v>205</v>
      </c>
      <c r="AL850" t="s">
        <v>205</v>
      </c>
      <c r="AM850" t="s">
        <v>207</v>
      </c>
      <c r="AN850" t="s">
        <v>205</v>
      </c>
      <c r="AO850" t="s">
        <v>205</v>
      </c>
      <c r="AP850" t="s">
        <v>207</v>
      </c>
      <c r="AQ850"/>
      <c r="AR850" t="e">
        <v>#N/A</v>
      </c>
      <c r="AS850" t="e">
        <v>#N/A</v>
      </c>
    </row>
    <row r="851" spans="1:45" ht="18.75" x14ac:dyDescent="0.45">
      <c r="A851" s="248">
        <v>213304</v>
      </c>
      <c r="B851" s="249" t="s">
        <v>61</v>
      </c>
      <c r="C851" t="s">
        <v>205</v>
      </c>
      <c r="D851" t="s">
        <v>207</v>
      </c>
      <c r="E851" t="s">
        <v>207</v>
      </c>
      <c r="F851" t="s">
        <v>207</v>
      </c>
      <c r="G851" t="s">
        <v>207</v>
      </c>
      <c r="H851" t="s">
        <v>207</v>
      </c>
      <c r="I851" t="s">
        <v>207</v>
      </c>
      <c r="J851" t="s">
        <v>207</v>
      </c>
      <c r="K851" t="s">
        <v>207</v>
      </c>
      <c r="L851" t="s">
        <v>207</v>
      </c>
      <c r="M851" s="250" t="s">
        <v>205</v>
      </c>
      <c r="N851" t="s">
        <v>207</v>
      </c>
      <c r="O851" t="s">
        <v>207</v>
      </c>
      <c r="P851" t="s">
        <v>207</v>
      </c>
      <c r="Q851" t="s">
        <v>207</v>
      </c>
      <c r="R851" t="s">
        <v>207</v>
      </c>
      <c r="S851" t="s">
        <v>207</v>
      </c>
      <c r="T851" t="s">
        <v>207</v>
      </c>
      <c r="U851" t="s">
        <v>207</v>
      </c>
      <c r="V851" t="s">
        <v>207</v>
      </c>
      <c r="W851" t="s">
        <v>205</v>
      </c>
      <c r="X851" s="250" t="s">
        <v>207</v>
      </c>
      <c r="Y851" t="s">
        <v>205</v>
      </c>
      <c r="Z851" t="s">
        <v>207</v>
      </c>
      <c r="AA851" t="s">
        <v>207</v>
      </c>
      <c r="AB851" t="s">
        <v>207</v>
      </c>
      <c r="AC851" t="s">
        <v>207</v>
      </c>
      <c r="AD851" t="s">
        <v>207</v>
      </c>
      <c r="AE851" t="s">
        <v>205</v>
      </c>
      <c r="AF851" t="s">
        <v>207</v>
      </c>
      <c r="AG851" t="s">
        <v>207</v>
      </c>
      <c r="AH851" t="s">
        <v>205</v>
      </c>
      <c r="AI851" t="s">
        <v>207</v>
      </c>
      <c r="AJ851" t="s">
        <v>207</v>
      </c>
      <c r="AK851" t="s">
        <v>207</v>
      </c>
      <c r="AL851" t="s">
        <v>206</v>
      </c>
      <c r="AM851" t="s">
        <v>205</v>
      </c>
      <c r="AN851" t="s">
        <v>205</v>
      </c>
      <c r="AO851" t="s">
        <v>205</v>
      </c>
      <c r="AP851" t="s">
        <v>205</v>
      </c>
      <c r="AQ851"/>
      <c r="AR851">
        <v>0</v>
      </c>
      <c r="AS851">
        <v>2</v>
      </c>
    </row>
    <row r="852" spans="1:45" ht="18.75" hidden="1" x14ac:dyDescent="0.45">
      <c r="A852" s="248">
        <v>213307</v>
      </c>
      <c r="B852" s="249" t="s">
        <v>456</v>
      </c>
      <c r="C852" t="s">
        <v>205</v>
      </c>
      <c r="D852" t="s">
        <v>207</v>
      </c>
      <c r="E852" t="s">
        <v>207</v>
      </c>
      <c r="F852" t="s">
        <v>207</v>
      </c>
      <c r="G852" t="s">
        <v>205</v>
      </c>
      <c r="H852" t="s">
        <v>207</v>
      </c>
      <c r="I852" t="s">
        <v>205</v>
      </c>
      <c r="J852" t="s">
        <v>205</v>
      </c>
      <c r="K852" t="s">
        <v>205</v>
      </c>
      <c r="L852" t="s">
        <v>205</v>
      </c>
      <c r="M852" s="250" t="s">
        <v>205</v>
      </c>
      <c r="N852" t="s">
        <v>205</v>
      </c>
      <c r="O852" t="s">
        <v>207</v>
      </c>
      <c r="P852" t="s">
        <v>205</v>
      </c>
      <c r="Q852" t="s">
        <v>205</v>
      </c>
      <c r="R852" t="s">
        <v>207</v>
      </c>
      <c r="S852" t="s">
        <v>206</v>
      </c>
      <c r="T852" t="s">
        <v>207</v>
      </c>
      <c r="U852" t="s">
        <v>207</v>
      </c>
      <c r="V852" t="s">
        <v>205</v>
      </c>
      <c r="W852" t="s">
        <v>207</v>
      </c>
      <c r="X852" s="250" t="s">
        <v>207</v>
      </c>
      <c r="Y852" t="s">
        <v>206</v>
      </c>
      <c r="Z852" t="s">
        <v>207</v>
      </c>
      <c r="AA852" t="s">
        <v>207</v>
      </c>
      <c r="AB852" t="s">
        <v>206</v>
      </c>
      <c r="AC852" t="s">
        <v>206</v>
      </c>
      <c r="AD852" t="s">
        <v>207</v>
      </c>
      <c r="AE852" t="s">
        <v>206</v>
      </c>
      <c r="AF852" t="s">
        <v>207</v>
      </c>
      <c r="AG852" t="s">
        <v>344</v>
      </c>
      <c r="AH852" t="s">
        <v>344</v>
      </c>
      <c r="AI852" t="s">
        <v>344</v>
      </c>
      <c r="AJ852" t="s">
        <v>344</v>
      </c>
      <c r="AK852" t="s">
        <v>344</v>
      </c>
      <c r="AL852" t="s">
        <v>344</v>
      </c>
      <c r="AM852" t="s">
        <v>344</v>
      </c>
      <c r="AN852" t="s">
        <v>344</v>
      </c>
      <c r="AO852" t="s">
        <v>344</v>
      </c>
      <c r="AP852" t="s">
        <v>344</v>
      </c>
      <c r="AQ852"/>
      <c r="AR852">
        <v>0</v>
      </c>
      <c r="AS852">
        <v>4</v>
      </c>
    </row>
    <row r="853" spans="1:45" ht="18.75" x14ac:dyDescent="0.45">
      <c r="A853" s="248">
        <v>213308</v>
      </c>
      <c r="B853" s="249" t="s">
        <v>61</v>
      </c>
      <c r="C853" t="s">
        <v>207</v>
      </c>
      <c r="D853" t="s">
        <v>205</v>
      </c>
      <c r="E853" t="s">
        <v>207</v>
      </c>
      <c r="F853" t="s">
        <v>205</v>
      </c>
      <c r="G853" t="s">
        <v>207</v>
      </c>
      <c r="H853" t="s">
        <v>207</v>
      </c>
      <c r="I853" t="s">
        <v>205</v>
      </c>
      <c r="J853" t="s">
        <v>207</v>
      </c>
      <c r="K853" t="s">
        <v>207</v>
      </c>
      <c r="L853" t="s">
        <v>207</v>
      </c>
      <c r="M853" s="250" t="s">
        <v>207</v>
      </c>
      <c r="N853" t="s">
        <v>207</v>
      </c>
      <c r="O853" t="s">
        <v>205</v>
      </c>
      <c r="P853" t="s">
        <v>207</v>
      </c>
      <c r="Q853" t="s">
        <v>207</v>
      </c>
      <c r="R853" t="s">
        <v>207</v>
      </c>
      <c r="S853" t="s">
        <v>207</v>
      </c>
      <c r="T853" t="s">
        <v>207</v>
      </c>
      <c r="U853" t="s">
        <v>207</v>
      </c>
      <c r="V853" t="s">
        <v>207</v>
      </c>
      <c r="W853" t="s">
        <v>205</v>
      </c>
      <c r="X853" s="250" t="s">
        <v>207</v>
      </c>
      <c r="Y853" t="s">
        <v>205</v>
      </c>
      <c r="Z853" t="s">
        <v>207</v>
      </c>
      <c r="AA853" t="s">
        <v>205</v>
      </c>
      <c r="AB853" t="s">
        <v>205</v>
      </c>
      <c r="AC853" t="s">
        <v>207</v>
      </c>
      <c r="AD853" t="s">
        <v>205</v>
      </c>
      <c r="AE853" t="s">
        <v>207</v>
      </c>
      <c r="AF853" t="s">
        <v>207</v>
      </c>
      <c r="AG853" t="s">
        <v>207</v>
      </c>
      <c r="AH853" t="s">
        <v>207</v>
      </c>
      <c r="AI853" t="s">
        <v>205</v>
      </c>
      <c r="AJ853" t="s">
        <v>207</v>
      </c>
      <c r="AK853" t="s">
        <v>205</v>
      </c>
      <c r="AL853" t="s">
        <v>206</v>
      </c>
      <c r="AM853" t="s">
        <v>206</v>
      </c>
      <c r="AN853" t="s">
        <v>206</v>
      </c>
      <c r="AO853" t="s">
        <v>206</v>
      </c>
      <c r="AP853" t="s">
        <v>206</v>
      </c>
      <c r="AQ853"/>
      <c r="AR853">
        <v>0</v>
      </c>
      <c r="AS853">
        <v>4</v>
      </c>
    </row>
    <row r="854" spans="1:45" ht="18.75" hidden="1" x14ac:dyDescent="0.45">
      <c r="A854" s="252">
        <v>213309</v>
      </c>
      <c r="B854" s="249" t="s">
        <v>458</v>
      </c>
      <c r="C854" t="s">
        <v>205</v>
      </c>
      <c r="D854" t="s">
        <v>207</v>
      </c>
      <c r="E854" t="s">
        <v>205</v>
      </c>
      <c r="F854" t="s">
        <v>205</v>
      </c>
      <c r="G854" t="s">
        <v>205</v>
      </c>
      <c r="H854" t="s">
        <v>207</v>
      </c>
      <c r="I854" t="s">
        <v>205</v>
      </c>
      <c r="J854" t="s">
        <v>205</v>
      </c>
      <c r="K854" t="s">
        <v>205</v>
      </c>
      <c r="L854" t="s">
        <v>205</v>
      </c>
      <c r="M854" s="250" t="s">
        <v>206</v>
      </c>
      <c r="N854" t="s">
        <v>205</v>
      </c>
      <c r="O854" t="s">
        <v>205</v>
      </c>
      <c r="P854" t="s">
        <v>207</v>
      </c>
      <c r="Q854" t="s">
        <v>207</v>
      </c>
      <c r="R854" t="s">
        <v>206</v>
      </c>
      <c r="S854" t="s">
        <v>207</v>
      </c>
      <c r="T854" t="s">
        <v>206</v>
      </c>
      <c r="U854" t="s">
        <v>207</v>
      </c>
      <c r="V854" t="s">
        <v>207</v>
      </c>
      <c r="W854" t="s">
        <v>344</v>
      </c>
      <c r="X854" s="250" t="s">
        <v>344</v>
      </c>
      <c r="Y854" t="s">
        <v>344</v>
      </c>
      <c r="Z854" t="s">
        <v>344</v>
      </c>
      <c r="AA854" t="s">
        <v>344</v>
      </c>
      <c r="AB854" t="s">
        <v>344</v>
      </c>
      <c r="AC854" t="s">
        <v>344</v>
      </c>
      <c r="AD854" t="s">
        <v>344</v>
      </c>
      <c r="AE854" t="s">
        <v>344</v>
      </c>
      <c r="AF854" t="s">
        <v>344</v>
      </c>
      <c r="AG854" t="s">
        <v>344</v>
      </c>
      <c r="AH854" t="s">
        <v>344</v>
      </c>
      <c r="AI854" t="s">
        <v>344</v>
      </c>
      <c r="AJ854" t="s">
        <v>344</v>
      </c>
      <c r="AK854" t="s">
        <v>344</v>
      </c>
      <c r="AL854" t="s">
        <v>344</v>
      </c>
      <c r="AM854" t="s">
        <v>344</v>
      </c>
      <c r="AN854" t="s">
        <v>344</v>
      </c>
      <c r="AO854" t="s">
        <v>344</v>
      </c>
      <c r="AP854" t="s">
        <v>344</v>
      </c>
      <c r="AQ854"/>
      <c r="AR854">
        <v>0</v>
      </c>
      <c r="AS854">
        <v>2</v>
      </c>
    </row>
    <row r="855" spans="1:45" ht="15" hidden="1" x14ac:dyDescent="0.25">
      <c r="A855" s="258">
        <v>213314</v>
      </c>
      <c r="B855" s="259" t="s">
        <v>458</v>
      </c>
      <c r="C855" s="260" t="s">
        <v>849</v>
      </c>
      <c r="D855" s="260" t="s">
        <v>849</v>
      </c>
      <c r="E855" s="260" t="s">
        <v>849</v>
      </c>
      <c r="F855" s="260" t="s">
        <v>849</v>
      </c>
      <c r="G855" s="260" t="s">
        <v>849</v>
      </c>
      <c r="H855" s="260" t="s">
        <v>849</v>
      </c>
      <c r="I855" s="260" t="s">
        <v>849</v>
      </c>
      <c r="J855" s="260" t="s">
        <v>849</v>
      </c>
      <c r="K855" s="260" t="s">
        <v>849</v>
      </c>
      <c r="L855" s="260" t="s">
        <v>849</v>
      </c>
      <c r="M855" s="260" t="s">
        <v>849</v>
      </c>
      <c r="N855" s="260" t="s">
        <v>849</v>
      </c>
      <c r="O855" s="260" t="s">
        <v>849</v>
      </c>
      <c r="P855" s="260" t="s">
        <v>849</v>
      </c>
      <c r="Q855" s="260" t="s">
        <v>849</v>
      </c>
      <c r="R855" s="260" t="s">
        <v>849</v>
      </c>
      <c r="S855" s="260" t="s">
        <v>849</v>
      </c>
      <c r="T855" s="260" t="s">
        <v>849</v>
      </c>
      <c r="U855" s="260" t="s">
        <v>849</v>
      </c>
      <c r="V855" s="260" t="s">
        <v>849</v>
      </c>
      <c r="W855" s="260" t="s">
        <v>344</v>
      </c>
      <c r="X855" s="260" t="s">
        <v>344</v>
      </c>
      <c r="Y855" s="260" t="s">
        <v>344</v>
      </c>
      <c r="Z855" s="260" t="s">
        <v>344</v>
      </c>
      <c r="AA855" s="260" t="s">
        <v>344</v>
      </c>
      <c r="AB855" s="260" t="s">
        <v>344</v>
      </c>
      <c r="AC855" s="260" t="s">
        <v>344</v>
      </c>
      <c r="AD855" s="260" t="s">
        <v>344</v>
      </c>
      <c r="AE855" s="260" t="s">
        <v>344</v>
      </c>
      <c r="AF855" s="260" t="s">
        <v>344</v>
      </c>
      <c r="AG855" s="260" t="s">
        <v>344</v>
      </c>
      <c r="AH855" s="260" t="s">
        <v>344</v>
      </c>
      <c r="AI855" s="260" t="s">
        <v>344</v>
      </c>
      <c r="AJ855" s="260" t="s">
        <v>344</v>
      </c>
      <c r="AK855" s="260" t="s">
        <v>344</v>
      </c>
      <c r="AL855" s="260" t="s">
        <v>344</v>
      </c>
      <c r="AM855" s="260" t="s">
        <v>344</v>
      </c>
      <c r="AN855" s="260" t="s">
        <v>344</v>
      </c>
      <c r="AO855" s="260" t="s">
        <v>344</v>
      </c>
      <c r="AP855" s="260" t="s">
        <v>344</v>
      </c>
      <c r="AQ855" s="260"/>
      <c r="AR855"/>
      <c r="AS855" t="s">
        <v>2181</v>
      </c>
    </row>
    <row r="856" spans="1:45" ht="18.75" hidden="1" x14ac:dyDescent="0.45">
      <c r="A856" s="252">
        <v>213316</v>
      </c>
      <c r="B856" s="249" t="s">
        <v>458</v>
      </c>
      <c r="C856" t="s">
        <v>205</v>
      </c>
      <c r="D856" t="s">
        <v>205</v>
      </c>
      <c r="E856" t="s">
        <v>205</v>
      </c>
      <c r="F856" t="s">
        <v>205</v>
      </c>
      <c r="G856" t="s">
        <v>205</v>
      </c>
      <c r="H856" t="s">
        <v>205</v>
      </c>
      <c r="I856" t="s">
        <v>205</v>
      </c>
      <c r="J856" t="s">
        <v>205</v>
      </c>
      <c r="K856" t="s">
        <v>205</v>
      </c>
      <c r="L856" t="s">
        <v>205</v>
      </c>
      <c r="M856" s="250" t="s">
        <v>207</v>
      </c>
      <c r="N856" t="s">
        <v>205</v>
      </c>
      <c r="O856" t="s">
        <v>205</v>
      </c>
      <c r="P856" t="s">
        <v>205</v>
      </c>
      <c r="Q856" t="s">
        <v>207</v>
      </c>
      <c r="R856" t="s">
        <v>207</v>
      </c>
      <c r="S856" t="s">
        <v>207</v>
      </c>
      <c r="T856" t="s">
        <v>206</v>
      </c>
      <c r="U856" t="s">
        <v>206</v>
      </c>
      <c r="V856" t="s">
        <v>207</v>
      </c>
      <c r="W856" t="s">
        <v>344</v>
      </c>
      <c r="X856" s="250" t="s">
        <v>344</v>
      </c>
      <c r="Y856" t="s">
        <v>344</v>
      </c>
      <c r="Z856" t="s">
        <v>344</v>
      </c>
      <c r="AA856" t="s">
        <v>344</v>
      </c>
      <c r="AB856" t="s">
        <v>344</v>
      </c>
      <c r="AC856" t="s">
        <v>344</v>
      </c>
      <c r="AD856" t="s">
        <v>344</v>
      </c>
      <c r="AE856" t="s">
        <v>344</v>
      </c>
      <c r="AF856" t="s">
        <v>344</v>
      </c>
      <c r="AG856" t="s">
        <v>344</v>
      </c>
      <c r="AH856" t="s">
        <v>344</v>
      </c>
      <c r="AI856" t="s">
        <v>344</v>
      </c>
      <c r="AJ856" t="s">
        <v>344</v>
      </c>
      <c r="AK856" t="s">
        <v>344</v>
      </c>
      <c r="AL856" t="s">
        <v>344</v>
      </c>
      <c r="AM856" t="s">
        <v>344</v>
      </c>
      <c r="AN856" t="s">
        <v>344</v>
      </c>
      <c r="AO856" t="s">
        <v>344</v>
      </c>
      <c r="AP856" t="s">
        <v>344</v>
      </c>
      <c r="AQ856"/>
      <c r="AR856">
        <v>0</v>
      </c>
      <c r="AS856">
        <v>4</v>
      </c>
    </row>
    <row r="857" spans="1:45" ht="33" x14ac:dyDescent="0.45">
      <c r="A857" s="248">
        <v>213318</v>
      </c>
      <c r="B857" s="249" t="s">
        <v>67</v>
      </c>
      <c r="C857" t="s">
        <v>205</v>
      </c>
      <c r="D857" t="s">
        <v>205</v>
      </c>
      <c r="E857" t="s">
        <v>207</v>
      </c>
      <c r="F857" t="s">
        <v>207</v>
      </c>
      <c r="G857" t="s">
        <v>205</v>
      </c>
      <c r="H857" t="s">
        <v>207</v>
      </c>
      <c r="I857" t="s">
        <v>207</v>
      </c>
      <c r="J857" t="s">
        <v>207</v>
      </c>
      <c r="K857" t="s">
        <v>207</v>
      </c>
      <c r="L857" t="s">
        <v>207</v>
      </c>
      <c r="M857" s="250" t="s">
        <v>205</v>
      </c>
      <c r="N857" t="s">
        <v>205</v>
      </c>
      <c r="O857" t="s">
        <v>205</v>
      </c>
      <c r="P857" t="s">
        <v>205</v>
      </c>
      <c r="Q857" t="s">
        <v>205</v>
      </c>
      <c r="R857" t="s">
        <v>207</v>
      </c>
      <c r="S857" t="s">
        <v>205</v>
      </c>
      <c r="T857" t="s">
        <v>207</v>
      </c>
      <c r="U857" t="s">
        <v>205</v>
      </c>
      <c r="V857" t="s">
        <v>205</v>
      </c>
      <c r="W857" t="s">
        <v>205</v>
      </c>
      <c r="X857" s="250" t="s">
        <v>207</v>
      </c>
      <c r="Y857" t="s">
        <v>205</v>
      </c>
      <c r="Z857" t="s">
        <v>205</v>
      </c>
      <c r="AA857" t="s">
        <v>207</v>
      </c>
      <c r="AB857" t="s">
        <v>207</v>
      </c>
      <c r="AC857" t="s">
        <v>207</v>
      </c>
      <c r="AD857" t="s">
        <v>205</v>
      </c>
      <c r="AE857" t="s">
        <v>205</v>
      </c>
      <c r="AF857" t="s">
        <v>205</v>
      </c>
      <c r="AG857" t="s">
        <v>206</v>
      </c>
      <c r="AH857" t="s">
        <v>206</v>
      </c>
      <c r="AI857" t="s">
        <v>206</v>
      </c>
      <c r="AJ857" t="s">
        <v>206</v>
      </c>
      <c r="AK857" t="s">
        <v>206</v>
      </c>
      <c r="AL857" t="s">
        <v>344</v>
      </c>
      <c r="AM857" t="s">
        <v>344</v>
      </c>
      <c r="AN857" t="s">
        <v>344</v>
      </c>
      <c r="AO857" t="s">
        <v>344</v>
      </c>
      <c r="AP857" t="s">
        <v>344</v>
      </c>
      <c r="AQ857"/>
      <c r="AR857">
        <v>0</v>
      </c>
      <c r="AS857">
        <v>6</v>
      </c>
    </row>
    <row r="858" spans="1:45" ht="18.75" x14ac:dyDescent="0.45">
      <c r="A858" s="248">
        <v>213319</v>
      </c>
      <c r="B858" s="249" t="s">
        <v>61</v>
      </c>
      <c r="C858" t="s">
        <v>207</v>
      </c>
      <c r="D858" t="s">
        <v>207</v>
      </c>
      <c r="E858" t="s">
        <v>205</v>
      </c>
      <c r="F858" t="s">
        <v>207</v>
      </c>
      <c r="G858" t="s">
        <v>205</v>
      </c>
      <c r="H858" t="s">
        <v>205</v>
      </c>
      <c r="I858" t="s">
        <v>205</v>
      </c>
      <c r="J858" t="s">
        <v>207</v>
      </c>
      <c r="K858" t="s">
        <v>207</v>
      </c>
      <c r="L858" t="s">
        <v>207</v>
      </c>
      <c r="M858" s="250" t="s">
        <v>207</v>
      </c>
      <c r="N858" t="s">
        <v>207</v>
      </c>
      <c r="O858" t="s">
        <v>207</v>
      </c>
      <c r="P858" t="s">
        <v>205</v>
      </c>
      <c r="Q858" t="s">
        <v>207</v>
      </c>
      <c r="R858" t="s">
        <v>207</v>
      </c>
      <c r="S858" t="s">
        <v>207</v>
      </c>
      <c r="T858" t="s">
        <v>207</v>
      </c>
      <c r="U858" t="s">
        <v>207</v>
      </c>
      <c r="V858" t="s">
        <v>207</v>
      </c>
      <c r="W858" t="s">
        <v>207</v>
      </c>
      <c r="X858" s="250" t="s">
        <v>207</v>
      </c>
      <c r="Y858" t="s">
        <v>207</v>
      </c>
      <c r="Z858" t="s">
        <v>205</v>
      </c>
      <c r="AA858" t="s">
        <v>205</v>
      </c>
      <c r="AB858" t="s">
        <v>207</v>
      </c>
      <c r="AC858" t="s">
        <v>207</v>
      </c>
      <c r="AD858" t="s">
        <v>205</v>
      </c>
      <c r="AE858" t="s">
        <v>205</v>
      </c>
      <c r="AF858" t="s">
        <v>207</v>
      </c>
      <c r="AG858" t="s">
        <v>207</v>
      </c>
      <c r="AH858" t="s">
        <v>205</v>
      </c>
      <c r="AI858" t="s">
        <v>207</v>
      </c>
      <c r="AJ858" t="s">
        <v>205</v>
      </c>
      <c r="AK858" t="s">
        <v>205</v>
      </c>
      <c r="AL858" t="s">
        <v>205</v>
      </c>
      <c r="AM858" t="s">
        <v>205</v>
      </c>
      <c r="AN858" t="s">
        <v>207</v>
      </c>
      <c r="AO858" t="s">
        <v>205</v>
      </c>
      <c r="AP858" t="s">
        <v>207</v>
      </c>
      <c r="AQ858"/>
      <c r="AR858">
        <v>0</v>
      </c>
      <c r="AS858">
        <v>2</v>
      </c>
    </row>
    <row r="859" spans="1:45" ht="33" x14ac:dyDescent="0.45">
      <c r="A859" s="248">
        <v>213320</v>
      </c>
      <c r="B859" s="249" t="s">
        <v>67</v>
      </c>
      <c r="C859" t="s">
        <v>205</v>
      </c>
      <c r="D859" t="s">
        <v>207</v>
      </c>
      <c r="E859" t="s">
        <v>207</v>
      </c>
      <c r="F859" t="s">
        <v>207</v>
      </c>
      <c r="G859" t="s">
        <v>205</v>
      </c>
      <c r="H859" t="s">
        <v>207</v>
      </c>
      <c r="I859" t="s">
        <v>207</v>
      </c>
      <c r="J859" t="s">
        <v>207</v>
      </c>
      <c r="K859" t="s">
        <v>205</v>
      </c>
      <c r="L859" t="s">
        <v>207</v>
      </c>
      <c r="M859" s="250" t="s">
        <v>205</v>
      </c>
      <c r="N859" t="s">
        <v>207</v>
      </c>
      <c r="O859" t="s">
        <v>205</v>
      </c>
      <c r="P859" t="s">
        <v>207</v>
      </c>
      <c r="Q859" t="s">
        <v>207</v>
      </c>
      <c r="R859" t="s">
        <v>207</v>
      </c>
      <c r="S859" t="s">
        <v>207</v>
      </c>
      <c r="T859" t="s">
        <v>207</v>
      </c>
      <c r="U859" t="s">
        <v>207</v>
      </c>
      <c r="V859" t="s">
        <v>205</v>
      </c>
      <c r="W859" t="s">
        <v>207</v>
      </c>
      <c r="X859" s="250" t="s">
        <v>205</v>
      </c>
      <c r="Y859" t="s">
        <v>205</v>
      </c>
      <c r="Z859" t="s">
        <v>207</v>
      </c>
      <c r="AA859" t="s">
        <v>205</v>
      </c>
      <c r="AB859" t="s">
        <v>205</v>
      </c>
      <c r="AC859" t="s">
        <v>207</v>
      </c>
      <c r="AD859" t="s">
        <v>207</v>
      </c>
      <c r="AE859" t="s">
        <v>205</v>
      </c>
      <c r="AF859" t="s">
        <v>207</v>
      </c>
      <c r="AG859" t="s">
        <v>206</v>
      </c>
      <c r="AH859" t="s">
        <v>206</v>
      </c>
      <c r="AI859" t="s">
        <v>206</v>
      </c>
      <c r="AJ859" t="s">
        <v>206</v>
      </c>
      <c r="AK859" t="s">
        <v>206</v>
      </c>
      <c r="AL859" t="s">
        <v>344</v>
      </c>
      <c r="AM859" t="s">
        <v>344</v>
      </c>
      <c r="AN859" t="s">
        <v>344</v>
      </c>
      <c r="AO859" t="s">
        <v>344</v>
      </c>
      <c r="AP859" t="s">
        <v>344</v>
      </c>
      <c r="AQ859"/>
      <c r="AR859">
        <v>0</v>
      </c>
      <c r="AS859">
        <v>6</v>
      </c>
    </row>
    <row r="860" spans="1:45" ht="18.75" x14ac:dyDescent="0.45">
      <c r="A860" s="252">
        <v>213322</v>
      </c>
      <c r="B860" s="249" t="s">
        <v>61</v>
      </c>
      <c r="C860" t="s">
        <v>205</v>
      </c>
      <c r="D860" t="s">
        <v>207</v>
      </c>
      <c r="E860" t="s">
        <v>207</v>
      </c>
      <c r="F860" t="s">
        <v>205</v>
      </c>
      <c r="G860" t="s">
        <v>207</v>
      </c>
      <c r="H860" t="s">
        <v>207</v>
      </c>
      <c r="I860" t="s">
        <v>207</v>
      </c>
      <c r="J860" t="s">
        <v>207</v>
      </c>
      <c r="K860" t="s">
        <v>207</v>
      </c>
      <c r="L860" t="s">
        <v>207</v>
      </c>
      <c r="M860" s="250" t="s">
        <v>207</v>
      </c>
      <c r="N860" t="s">
        <v>207</v>
      </c>
      <c r="O860" t="s">
        <v>207</v>
      </c>
      <c r="P860" t="s">
        <v>207</v>
      </c>
      <c r="Q860" t="s">
        <v>207</v>
      </c>
      <c r="R860" t="s">
        <v>207</v>
      </c>
      <c r="S860" t="s">
        <v>207</v>
      </c>
      <c r="T860" t="s">
        <v>207</v>
      </c>
      <c r="U860" t="s">
        <v>207</v>
      </c>
      <c r="V860" t="s">
        <v>207</v>
      </c>
      <c r="W860" t="s">
        <v>207</v>
      </c>
      <c r="X860" s="250" t="s">
        <v>207</v>
      </c>
      <c r="Y860" t="s">
        <v>205</v>
      </c>
      <c r="Z860" t="s">
        <v>207</v>
      </c>
      <c r="AA860" t="s">
        <v>205</v>
      </c>
      <c r="AB860" t="s">
        <v>205</v>
      </c>
      <c r="AC860" t="s">
        <v>205</v>
      </c>
      <c r="AD860" t="s">
        <v>205</v>
      </c>
      <c r="AE860" t="s">
        <v>206</v>
      </c>
      <c r="AF860" t="s">
        <v>207</v>
      </c>
      <c r="AG860" t="s">
        <v>207</v>
      </c>
      <c r="AH860" t="s">
        <v>207</v>
      </c>
      <c r="AI860" t="s">
        <v>207</v>
      </c>
      <c r="AJ860" t="s">
        <v>207</v>
      </c>
      <c r="AK860" t="s">
        <v>207</v>
      </c>
      <c r="AL860" t="s">
        <v>206</v>
      </c>
      <c r="AM860" t="s">
        <v>206</v>
      </c>
      <c r="AN860" t="s">
        <v>206</v>
      </c>
      <c r="AO860" t="s">
        <v>206</v>
      </c>
      <c r="AP860" t="s">
        <v>206</v>
      </c>
      <c r="AQ860"/>
      <c r="AR860">
        <v>0</v>
      </c>
      <c r="AS860">
        <v>5</v>
      </c>
    </row>
    <row r="861" spans="1:45" ht="18.75" hidden="1" x14ac:dyDescent="0.45">
      <c r="A861" s="248">
        <v>213323</v>
      </c>
      <c r="B861" s="249" t="s">
        <v>458</v>
      </c>
      <c r="C861" t="s">
        <v>849</v>
      </c>
      <c r="D861" t="s">
        <v>849</v>
      </c>
      <c r="E861" t="s">
        <v>849</v>
      </c>
      <c r="F861" t="s">
        <v>849</v>
      </c>
      <c r="G861" t="s">
        <v>849</v>
      </c>
      <c r="H861" t="s">
        <v>849</v>
      </c>
      <c r="I861" t="s">
        <v>849</v>
      </c>
      <c r="J861" t="s">
        <v>849</v>
      </c>
      <c r="K861" t="s">
        <v>849</v>
      </c>
      <c r="L861" t="s">
        <v>849</v>
      </c>
      <c r="M861" s="250" t="s">
        <v>849</v>
      </c>
      <c r="N861" t="s">
        <v>849</v>
      </c>
      <c r="O861" t="s">
        <v>849</v>
      </c>
      <c r="P861" t="s">
        <v>849</v>
      </c>
      <c r="Q861" t="s">
        <v>849</v>
      </c>
      <c r="R861" t="s">
        <v>849</v>
      </c>
      <c r="S861" t="s">
        <v>849</v>
      </c>
      <c r="T861" t="s">
        <v>849</v>
      </c>
      <c r="U861" t="s">
        <v>849</v>
      </c>
      <c r="V861" t="s">
        <v>849</v>
      </c>
      <c r="W861" t="s">
        <v>344</v>
      </c>
      <c r="X861" s="250" t="s">
        <v>344</v>
      </c>
      <c r="Y861" t="s">
        <v>344</v>
      </c>
      <c r="Z861" t="s">
        <v>344</v>
      </c>
      <c r="AA861" t="s">
        <v>344</v>
      </c>
      <c r="AB861" t="s">
        <v>344</v>
      </c>
      <c r="AC861" t="s">
        <v>344</v>
      </c>
      <c r="AD861" t="s">
        <v>344</v>
      </c>
      <c r="AE861" t="s">
        <v>344</v>
      </c>
      <c r="AF861" t="s">
        <v>344</v>
      </c>
      <c r="AG861" t="s">
        <v>344</v>
      </c>
      <c r="AH861" t="s">
        <v>344</v>
      </c>
      <c r="AI861" t="s">
        <v>344</v>
      </c>
      <c r="AJ861" t="s">
        <v>344</v>
      </c>
      <c r="AK861" t="s">
        <v>344</v>
      </c>
      <c r="AL861" t="s">
        <v>344</v>
      </c>
      <c r="AM861" t="s">
        <v>344</v>
      </c>
      <c r="AN861" t="s">
        <v>344</v>
      </c>
      <c r="AO861" t="s">
        <v>344</v>
      </c>
      <c r="AP861" t="s">
        <v>344</v>
      </c>
      <c r="AQ861"/>
      <c r="AR861" t="s">
        <v>1830</v>
      </c>
      <c r="AS861" t="s">
        <v>2181</v>
      </c>
    </row>
    <row r="862" spans="1:45" ht="18.75" hidden="1" x14ac:dyDescent="0.45">
      <c r="A862" s="252">
        <v>213324</v>
      </c>
      <c r="B862" s="249" t="s">
        <v>456</v>
      </c>
      <c r="C862" t="s">
        <v>849</v>
      </c>
      <c r="D862" t="s">
        <v>849</v>
      </c>
      <c r="E862" t="s">
        <v>849</v>
      </c>
      <c r="F862" t="s">
        <v>849</v>
      </c>
      <c r="G862" t="s">
        <v>849</v>
      </c>
      <c r="H862" t="s">
        <v>849</v>
      </c>
      <c r="I862" t="s">
        <v>849</v>
      </c>
      <c r="J862" t="s">
        <v>849</v>
      </c>
      <c r="K862" t="s">
        <v>849</v>
      </c>
      <c r="L862" t="s">
        <v>849</v>
      </c>
      <c r="M862" s="250" t="s">
        <v>849</v>
      </c>
      <c r="N862" t="s">
        <v>849</v>
      </c>
      <c r="O862" t="s">
        <v>849</v>
      </c>
      <c r="P862" t="s">
        <v>849</v>
      </c>
      <c r="Q862" t="s">
        <v>849</v>
      </c>
      <c r="R862" t="s">
        <v>849</v>
      </c>
      <c r="S862" t="s">
        <v>849</v>
      </c>
      <c r="T862" t="s">
        <v>849</v>
      </c>
      <c r="U862" t="s">
        <v>849</v>
      </c>
      <c r="V862" t="s">
        <v>849</v>
      </c>
      <c r="W862" t="s">
        <v>849</v>
      </c>
      <c r="X862" s="250" t="s">
        <v>849</v>
      </c>
      <c r="Y862" t="s">
        <v>849</v>
      </c>
      <c r="Z862" t="s">
        <v>849</v>
      </c>
      <c r="AA862" t="s">
        <v>849</v>
      </c>
      <c r="AB862" t="s">
        <v>849</v>
      </c>
      <c r="AC862" t="s">
        <v>849</v>
      </c>
      <c r="AD862" t="s">
        <v>849</v>
      </c>
      <c r="AE862" t="s">
        <v>849</v>
      </c>
      <c r="AF862" t="s">
        <v>849</v>
      </c>
      <c r="AG862" t="s">
        <v>344</v>
      </c>
      <c r="AH862" t="s">
        <v>344</v>
      </c>
      <c r="AI862" t="s">
        <v>344</v>
      </c>
      <c r="AJ862" t="s">
        <v>344</v>
      </c>
      <c r="AK862" t="s">
        <v>344</v>
      </c>
      <c r="AL862" t="s">
        <v>344</v>
      </c>
      <c r="AM862" t="s">
        <v>344</v>
      </c>
      <c r="AN862" t="s">
        <v>344</v>
      </c>
      <c r="AO862" t="s">
        <v>344</v>
      </c>
      <c r="AP862" t="s">
        <v>344</v>
      </c>
      <c r="AQ862"/>
      <c r="AR862" t="s">
        <v>1830</v>
      </c>
      <c r="AS862" t="s">
        <v>2181</v>
      </c>
    </row>
    <row r="863" spans="1:45" ht="18.75" hidden="1" x14ac:dyDescent="0.45">
      <c r="A863" s="252">
        <v>213325</v>
      </c>
      <c r="B863" s="249" t="s">
        <v>458</v>
      </c>
      <c r="C863" t="s">
        <v>205</v>
      </c>
      <c r="D863" t="s">
        <v>205</v>
      </c>
      <c r="E863" t="s">
        <v>205</v>
      </c>
      <c r="F863" t="s">
        <v>205</v>
      </c>
      <c r="G863" t="s">
        <v>207</v>
      </c>
      <c r="H863" t="s">
        <v>205</v>
      </c>
      <c r="I863" t="s">
        <v>207</v>
      </c>
      <c r="J863" t="s">
        <v>205</v>
      </c>
      <c r="K863" t="s">
        <v>205</v>
      </c>
      <c r="L863" t="s">
        <v>205</v>
      </c>
      <c r="M863" s="250" t="s">
        <v>206</v>
      </c>
      <c r="N863" t="s">
        <v>205</v>
      </c>
      <c r="O863" t="s">
        <v>205</v>
      </c>
      <c r="P863" t="s">
        <v>206</v>
      </c>
      <c r="Q863" t="s">
        <v>206</v>
      </c>
      <c r="R863" t="s">
        <v>206</v>
      </c>
      <c r="S863" t="s">
        <v>207</v>
      </c>
      <c r="T863" t="s">
        <v>206</v>
      </c>
      <c r="U863" t="s">
        <v>207</v>
      </c>
      <c r="V863" t="s">
        <v>207</v>
      </c>
      <c r="W863" t="s">
        <v>344</v>
      </c>
      <c r="X863" s="250" t="s">
        <v>344</v>
      </c>
      <c r="Y863" t="s">
        <v>344</v>
      </c>
      <c r="Z863" t="s">
        <v>344</v>
      </c>
      <c r="AA863" t="s">
        <v>344</v>
      </c>
      <c r="AB863" t="s">
        <v>344</v>
      </c>
      <c r="AC863" t="s">
        <v>344</v>
      </c>
      <c r="AD863" t="s">
        <v>344</v>
      </c>
      <c r="AE863" t="s">
        <v>344</v>
      </c>
      <c r="AF863" t="s">
        <v>344</v>
      </c>
      <c r="AG863" t="s">
        <v>344</v>
      </c>
      <c r="AH863" t="s">
        <v>344</v>
      </c>
      <c r="AI863" t="s">
        <v>344</v>
      </c>
      <c r="AJ863" t="s">
        <v>344</v>
      </c>
      <c r="AK863" t="s">
        <v>344</v>
      </c>
      <c r="AL863" t="s">
        <v>344</v>
      </c>
      <c r="AM863" t="s">
        <v>344</v>
      </c>
      <c r="AN863" t="s">
        <v>344</v>
      </c>
      <c r="AO863" t="s">
        <v>344</v>
      </c>
      <c r="AP863" t="s">
        <v>344</v>
      </c>
      <c r="AQ863"/>
      <c r="AR863">
        <v>0</v>
      </c>
      <c r="AS863">
        <v>2</v>
      </c>
    </row>
    <row r="864" spans="1:45" ht="18.75" hidden="1" x14ac:dyDescent="0.45">
      <c r="A864" s="248">
        <v>213327</v>
      </c>
      <c r="B864" s="249" t="s">
        <v>456</v>
      </c>
      <c r="C864" t="s">
        <v>207</v>
      </c>
      <c r="D864" t="s">
        <v>207</v>
      </c>
      <c r="E864" t="s">
        <v>205</v>
      </c>
      <c r="F864" t="s">
        <v>205</v>
      </c>
      <c r="G864" t="s">
        <v>205</v>
      </c>
      <c r="H864" t="s">
        <v>205</v>
      </c>
      <c r="I864" t="s">
        <v>205</v>
      </c>
      <c r="J864" t="s">
        <v>205</v>
      </c>
      <c r="K864" t="s">
        <v>207</v>
      </c>
      <c r="L864" t="s">
        <v>207</v>
      </c>
      <c r="M864" s="250" t="s">
        <v>205</v>
      </c>
      <c r="N864" t="s">
        <v>205</v>
      </c>
      <c r="O864" t="s">
        <v>205</v>
      </c>
      <c r="P864" t="s">
        <v>207</v>
      </c>
      <c r="Q864" t="s">
        <v>205</v>
      </c>
      <c r="R864" t="s">
        <v>207</v>
      </c>
      <c r="S864" t="s">
        <v>207</v>
      </c>
      <c r="T864" t="s">
        <v>205</v>
      </c>
      <c r="U864" t="s">
        <v>205</v>
      </c>
      <c r="V864" t="s">
        <v>205</v>
      </c>
      <c r="W864" t="s">
        <v>207</v>
      </c>
      <c r="X864" s="250" t="s">
        <v>207</v>
      </c>
      <c r="Y864" t="s">
        <v>207</v>
      </c>
      <c r="Z864" t="s">
        <v>207</v>
      </c>
      <c r="AA864" t="s">
        <v>207</v>
      </c>
      <c r="AB864" t="s">
        <v>206</v>
      </c>
      <c r="AC864" t="s">
        <v>206</v>
      </c>
      <c r="AD864" t="s">
        <v>206</v>
      </c>
      <c r="AE864" t="s">
        <v>206</v>
      </c>
      <c r="AF864" t="s">
        <v>206</v>
      </c>
      <c r="AG864" t="s">
        <v>344</v>
      </c>
      <c r="AH864" t="s">
        <v>344</v>
      </c>
      <c r="AI864" t="s">
        <v>344</v>
      </c>
      <c r="AJ864" t="s">
        <v>344</v>
      </c>
      <c r="AK864" t="s">
        <v>344</v>
      </c>
      <c r="AL864" t="s">
        <v>344</v>
      </c>
      <c r="AM864" t="s">
        <v>344</v>
      </c>
      <c r="AN864" t="s">
        <v>344</v>
      </c>
      <c r="AO864" t="s">
        <v>344</v>
      </c>
      <c r="AP864" t="s">
        <v>344</v>
      </c>
      <c r="AQ864"/>
      <c r="AR864">
        <v>0</v>
      </c>
      <c r="AS864">
        <v>5</v>
      </c>
    </row>
    <row r="865" spans="1:45" ht="18.75" x14ac:dyDescent="0.45">
      <c r="A865" s="248">
        <v>213328</v>
      </c>
      <c r="B865" s="249" t="s">
        <v>61</v>
      </c>
      <c r="C865" t="s">
        <v>205</v>
      </c>
      <c r="D865" t="s">
        <v>207</v>
      </c>
      <c r="E865" t="s">
        <v>205</v>
      </c>
      <c r="F865" t="s">
        <v>205</v>
      </c>
      <c r="G865" t="s">
        <v>205</v>
      </c>
      <c r="H865" t="s">
        <v>207</v>
      </c>
      <c r="I865" t="s">
        <v>207</v>
      </c>
      <c r="J865" t="s">
        <v>205</v>
      </c>
      <c r="K865" t="s">
        <v>207</v>
      </c>
      <c r="L865" t="s">
        <v>205</v>
      </c>
      <c r="M865" s="250" t="s">
        <v>207</v>
      </c>
      <c r="N865" t="s">
        <v>207</v>
      </c>
      <c r="O865" t="s">
        <v>207</v>
      </c>
      <c r="P865" t="s">
        <v>205</v>
      </c>
      <c r="Q865" t="s">
        <v>207</v>
      </c>
      <c r="R865" t="s">
        <v>207</v>
      </c>
      <c r="S865" t="s">
        <v>207</v>
      </c>
      <c r="T865" t="s">
        <v>207</v>
      </c>
      <c r="U865" t="s">
        <v>207</v>
      </c>
      <c r="V865" t="s">
        <v>207</v>
      </c>
      <c r="W865" t="s">
        <v>207</v>
      </c>
      <c r="X865" s="250" t="s">
        <v>205</v>
      </c>
      <c r="Y865" t="s">
        <v>206</v>
      </c>
      <c r="Z865" t="s">
        <v>207</v>
      </c>
      <c r="AA865" t="s">
        <v>205</v>
      </c>
      <c r="AB865" t="s">
        <v>205</v>
      </c>
      <c r="AC865" t="s">
        <v>207</v>
      </c>
      <c r="AD865" t="s">
        <v>207</v>
      </c>
      <c r="AE865" t="s">
        <v>205</v>
      </c>
      <c r="AF865" t="s">
        <v>205</v>
      </c>
      <c r="AG865" t="s">
        <v>206</v>
      </c>
      <c r="AH865" t="s">
        <v>207</v>
      </c>
      <c r="AI865" t="s">
        <v>207</v>
      </c>
      <c r="AJ865" t="s">
        <v>206</v>
      </c>
      <c r="AK865" t="s">
        <v>207</v>
      </c>
      <c r="AL865" t="s">
        <v>206</v>
      </c>
      <c r="AM865" t="s">
        <v>206</v>
      </c>
      <c r="AN865" t="s">
        <v>206</v>
      </c>
      <c r="AO865" t="s">
        <v>206</v>
      </c>
      <c r="AP865" t="s">
        <v>206</v>
      </c>
      <c r="AQ865"/>
      <c r="AR865">
        <v>0</v>
      </c>
      <c r="AS865">
        <v>5</v>
      </c>
    </row>
    <row r="866" spans="1:45" ht="18.75" x14ac:dyDescent="0.45">
      <c r="A866" s="248">
        <v>213329</v>
      </c>
      <c r="B866" s="249" t="s">
        <v>61</v>
      </c>
      <c r="C866" t="s">
        <v>207</v>
      </c>
      <c r="D866" t="s">
        <v>207</v>
      </c>
      <c r="E866" t="s">
        <v>207</v>
      </c>
      <c r="F866" t="s">
        <v>207</v>
      </c>
      <c r="G866" t="s">
        <v>207</v>
      </c>
      <c r="H866" t="s">
        <v>207</v>
      </c>
      <c r="I866" t="s">
        <v>205</v>
      </c>
      <c r="J866" t="s">
        <v>207</v>
      </c>
      <c r="K866" t="s">
        <v>207</v>
      </c>
      <c r="L866" t="s">
        <v>207</v>
      </c>
      <c r="M866" s="250" t="s">
        <v>205</v>
      </c>
      <c r="N866" t="s">
        <v>207</v>
      </c>
      <c r="O866" t="s">
        <v>207</v>
      </c>
      <c r="P866" t="s">
        <v>205</v>
      </c>
      <c r="Q866" t="s">
        <v>207</v>
      </c>
      <c r="R866" t="s">
        <v>205</v>
      </c>
      <c r="S866" t="s">
        <v>207</v>
      </c>
      <c r="T866" t="s">
        <v>207</v>
      </c>
      <c r="U866" t="s">
        <v>207</v>
      </c>
      <c r="V866" t="s">
        <v>205</v>
      </c>
      <c r="W866" t="s">
        <v>207</v>
      </c>
      <c r="X866" s="250" t="s">
        <v>205</v>
      </c>
      <c r="Y866" t="s">
        <v>205</v>
      </c>
      <c r="Z866" t="s">
        <v>207</v>
      </c>
      <c r="AA866" t="s">
        <v>205</v>
      </c>
      <c r="AB866" t="s">
        <v>205</v>
      </c>
      <c r="AC866" t="s">
        <v>206</v>
      </c>
      <c r="AD866" t="s">
        <v>207</v>
      </c>
      <c r="AE866" t="s">
        <v>206</v>
      </c>
      <c r="AF866" t="s">
        <v>207</v>
      </c>
      <c r="AG866" t="s">
        <v>207</v>
      </c>
      <c r="AH866" t="s">
        <v>207</v>
      </c>
      <c r="AI866" t="s">
        <v>207</v>
      </c>
      <c r="AJ866" t="s">
        <v>207</v>
      </c>
      <c r="AK866" t="s">
        <v>205</v>
      </c>
      <c r="AL866" t="s">
        <v>205</v>
      </c>
      <c r="AM866" t="s">
        <v>205</v>
      </c>
      <c r="AN866" t="s">
        <v>205</v>
      </c>
      <c r="AO866" t="s">
        <v>207</v>
      </c>
      <c r="AP866" t="s">
        <v>207</v>
      </c>
      <c r="AQ866"/>
      <c r="AR866">
        <v>0</v>
      </c>
      <c r="AS866">
        <v>3</v>
      </c>
    </row>
    <row r="867" spans="1:45" ht="18.75" hidden="1" x14ac:dyDescent="0.45">
      <c r="A867" s="252">
        <v>213335</v>
      </c>
      <c r="B867" s="249" t="s">
        <v>456</v>
      </c>
      <c r="C867" t="s">
        <v>205</v>
      </c>
      <c r="D867" t="s">
        <v>205</v>
      </c>
      <c r="E867" t="s">
        <v>205</v>
      </c>
      <c r="F867" t="s">
        <v>205</v>
      </c>
      <c r="G867" t="s">
        <v>205</v>
      </c>
      <c r="H867" t="s">
        <v>207</v>
      </c>
      <c r="I867" t="s">
        <v>207</v>
      </c>
      <c r="J867" t="s">
        <v>205</v>
      </c>
      <c r="K867" t="s">
        <v>205</v>
      </c>
      <c r="L867" t="s">
        <v>207</v>
      </c>
      <c r="M867" s="250" t="s">
        <v>207</v>
      </c>
      <c r="N867" t="s">
        <v>207</v>
      </c>
      <c r="O867" t="s">
        <v>207</v>
      </c>
      <c r="P867" t="s">
        <v>207</v>
      </c>
      <c r="Q867" t="s">
        <v>205</v>
      </c>
      <c r="R867" t="s">
        <v>207</v>
      </c>
      <c r="S867" t="s">
        <v>207</v>
      </c>
      <c r="T867" t="s">
        <v>205</v>
      </c>
      <c r="U867" t="s">
        <v>205</v>
      </c>
      <c r="V867" t="s">
        <v>207</v>
      </c>
      <c r="W867" t="s">
        <v>207</v>
      </c>
      <c r="X867" s="250" t="s">
        <v>205</v>
      </c>
      <c r="Y867" t="s">
        <v>205</v>
      </c>
      <c r="Z867" t="s">
        <v>205</v>
      </c>
      <c r="AA867" t="s">
        <v>205</v>
      </c>
      <c r="AB867" t="s">
        <v>205</v>
      </c>
      <c r="AC867" t="s">
        <v>205</v>
      </c>
      <c r="AD867" t="s">
        <v>205</v>
      </c>
      <c r="AE867" t="s">
        <v>205</v>
      </c>
      <c r="AF867" t="s">
        <v>205</v>
      </c>
      <c r="AG867" t="s">
        <v>344</v>
      </c>
      <c r="AH867" t="s">
        <v>344</v>
      </c>
      <c r="AI867" t="s">
        <v>344</v>
      </c>
      <c r="AJ867" t="s">
        <v>344</v>
      </c>
      <c r="AK867" t="s">
        <v>344</v>
      </c>
      <c r="AL867" t="s">
        <v>344</v>
      </c>
      <c r="AM867" t="s">
        <v>344</v>
      </c>
      <c r="AN867" t="s">
        <v>344</v>
      </c>
      <c r="AO867" t="s">
        <v>344</v>
      </c>
      <c r="AP867" t="s">
        <v>344</v>
      </c>
      <c r="AQ867"/>
      <c r="AR867">
        <v>0</v>
      </c>
      <c r="AS867">
        <v>1</v>
      </c>
    </row>
    <row r="868" spans="1:45" ht="18.75" hidden="1" x14ac:dyDescent="0.45">
      <c r="A868" s="248">
        <v>213336</v>
      </c>
      <c r="B868" s="249" t="s">
        <v>456</v>
      </c>
      <c r="C868" t="s">
        <v>205</v>
      </c>
      <c r="D868" t="s">
        <v>207</v>
      </c>
      <c r="E868" t="s">
        <v>205</v>
      </c>
      <c r="F868" t="s">
        <v>205</v>
      </c>
      <c r="G868" t="s">
        <v>205</v>
      </c>
      <c r="H868" t="s">
        <v>207</v>
      </c>
      <c r="I868" t="s">
        <v>207</v>
      </c>
      <c r="J868" t="s">
        <v>207</v>
      </c>
      <c r="K868" t="s">
        <v>205</v>
      </c>
      <c r="L868" t="s">
        <v>207</v>
      </c>
      <c r="M868" s="250" t="s">
        <v>207</v>
      </c>
      <c r="N868" t="s">
        <v>207</v>
      </c>
      <c r="O868" t="s">
        <v>205</v>
      </c>
      <c r="P868" t="s">
        <v>206</v>
      </c>
      <c r="Q868" t="s">
        <v>205</v>
      </c>
      <c r="R868" t="s">
        <v>207</v>
      </c>
      <c r="S868" t="s">
        <v>207</v>
      </c>
      <c r="T868" t="s">
        <v>207</v>
      </c>
      <c r="U868" t="s">
        <v>207</v>
      </c>
      <c r="V868" t="s">
        <v>205</v>
      </c>
      <c r="W868" t="s">
        <v>205</v>
      </c>
      <c r="X868" s="250" t="s">
        <v>205</v>
      </c>
      <c r="Y868" t="s">
        <v>205</v>
      </c>
      <c r="Z868" t="s">
        <v>205</v>
      </c>
      <c r="AA868" t="s">
        <v>205</v>
      </c>
      <c r="AB868" t="s">
        <v>205</v>
      </c>
      <c r="AC868" t="s">
        <v>205</v>
      </c>
      <c r="AD868" t="s">
        <v>205</v>
      </c>
      <c r="AE868" t="s">
        <v>205</v>
      </c>
      <c r="AF868" t="s">
        <v>205</v>
      </c>
      <c r="AG868" t="s">
        <v>344</v>
      </c>
      <c r="AH868" t="s">
        <v>344</v>
      </c>
      <c r="AI868" t="s">
        <v>344</v>
      </c>
      <c r="AJ868" t="s">
        <v>344</v>
      </c>
      <c r="AK868" t="s">
        <v>344</v>
      </c>
      <c r="AL868" t="s">
        <v>344</v>
      </c>
      <c r="AM868" t="s">
        <v>344</v>
      </c>
      <c r="AN868" t="s">
        <v>344</v>
      </c>
      <c r="AO868" t="s">
        <v>344</v>
      </c>
      <c r="AP868" t="s">
        <v>344</v>
      </c>
      <c r="AQ868"/>
      <c r="AR868">
        <v>0</v>
      </c>
      <c r="AS868">
        <v>1</v>
      </c>
    </row>
    <row r="869" spans="1:45" ht="15" hidden="1" x14ac:dyDescent="0.25">
      <c r="A869" s="258">
        <v>213338</v>
      </c>
      <c r="B869" s="259" t="s">
        <v>458</v>
      </c>
      <c r="C869" s="260" t="s">
        <v>849</v>
      </c>
      <c r="D869" s="260" t="s">
        <v>849</v>
      </c>
      <c r="E869" s="260" t="s">
        <v>849</v>
      </c>
      <c r="F869" s="260" t="s">
        <v>849</v>
      </c>
      <c r="G869" s="260" t="s">
        <v>849</v>
      </c>
      <c r="H869" s="260" t="s">
        <v>849</v>
      </c>
      <c r="I869" s="260" t="s">
        <v>849</v>
      </c>
      <c r="J869" s="260" t="s">
        <v>849</v>
      </c>
      <c r="K869" s="260" t="s">
        <v>849</v>
      </c>
      <c r="L869" s="260" t="s">
        <v>849</v>
      </c>
      <c r="M869" s="260" t="s">
        <v>849</v>
      </c>
      <c r="N869" s="260" t="s">
        <v>849</v>
      </c>
      <c r="O869" s="260" t="s">
        <v>849</v>
      </c>
      <c r="P869" s="260" t="s">
        <v>849</v>
      </c>
      <c r="Q869" s="260" t="s">
        <v>849</v>
      </c>
      <c r="R869" s="260" t="s">
        <v>849</v>
      </c>
      <c r="S869" s="260" t="s">
        <v>849</v>
      </c>
      <c r="T869" s="260" t="s">
        <v>849</v>
      </c>
      <c r="U869" s="260" t="s">
        <v>849</v>
      </c>
      <c r="V869" s="260" t="s">
        <v>849</v>
      </c>
      <c r="W869" s="260" t="s">
        <v>344</v>
      </c>
      <c r="X869" s="260" t="s">
        <v>344</v>
      </c>
      <c r="Y869" s="260" t="s">
        <v>344</v>
      </c>
      <c r="Z869" s="260" t="s">
        <v>344</v>
      </c>
      <c r="AA869" s="260" t="s">
        <v>344</v>
      </c>
      <c r="AB869" s="260" t="s">
        <v>344</v>
      </c>
      <c r="AC869" s="260" t="s">
        <v>344</v>
      </c>
      <c r="AD869" s="260" t="s">
        <v>344</v>
      </c>
      <c r="AE869" s="260" t="s">
        <v>344</v>
      </c>
      <c r="AF869" s="260" t="s">
        <v>344</v>
      </c>
      <c r="AG869" s="260" t="s">
        <v>344</v>
      </c>
      <c r="AH869" s="260" t="s">
        <v>344</v>
      </c>
      <c r="AI869" s="260" t="s">
        <v>344</v>
      </c>
      <c r="AJ869" s="260" t="s">
        <v>344</v>
      </c>
      <c r="AK869" s="260" t="s">
        <v>344</v>
      </c>
      <c r="AL869" s="260" t="s">
        <v>344</v>
      </c>
      <c r="AM869" s="260" t="s">
        <v>344</v>
      </c>
      <c r="AN869" s="260" t="s">
        <v>344</v>
      </c>
      <c r="AO869" s="260" t="s">
        <v>344</v>
      </c>
      <c r="AP869" s="260" t="s">
        <v>344</v>
      </c>
      <c r="AQ869" s="260"/>
      <c r="AR869"/>
      <c r="AS869" t="s">
        <v>2181</v>
      </c>
    </row>
    <row r="870" spans="1:45" ht="18.75" hidden="1" x14ac:dyDescent="0.45">
      <c r="A870" s="248">
        <v>213340</v>
      </c>
      <c r="B870" s="249" t="s">
        <v>456</v>
      </c>
      <c r="C870" t="s">
        <v>207</v>
      </c>
      <c r="D870" t="s">
        <v>207</v>
      </c>
      <c r="E870" t="s">
        <v>207</v>
      </c>
      <c r="F870" t="s">
        <v>205</v>
      </c>
      <c r="G870" t="s">
        <v>205</v>
      </c>
      <c r="H870" t="s">
        <v>207</v>
      </c>
      <c r="I870" t="s">
        <v>207</v>
      </c>
      <c r="J870" t="s">
        <v>207</v>
      </c>
      <c r="K870" t="s">
        <v>205</v>
      </c>
      <c r="L870" t="s">
        <v>207</v>
      </c>
      <c r="M870" s="250" t="s">
        <v>205</v>
      </c>
      <c r="N870" t="s">
        <v>207</v>
      </c>
      <c r="O870" t="s">
        <v>207</v>
      </c>
      <c r="P870" t="s">
        <v>207</v>
      </c>
      <c r="Q870" t="s">
        <v>207</v>
      </c>
      <c r="R870" t="s">
        <v>205</v>
      </c>
      <c r="S870" t="s">
        <v>207</v>
      </c>
      <c r="T870" t="s">
        <v>207</v>
      </c>
      <c r="U870" t="s">
        <v>207</v>
      </c>
      <c r="V870" t="s">
        <v>205</v>
      </c>
      <c r="W870" t="s">
        <v>205</v>
      </c>
      <c r="X870" s="250" t="s">
        <v>207</v>
      </c>
      <c r="Y870" t="s">
        <v>205</v>
      </c>
      <c r="Z870" t="s">
        <v>205</v>
      </c>
      <c r="AA870" t="s">
        <v>205</v>
      </c>
      <c r="AB870" t="s">
        <v>207</v>
      </c>
      <c r="AC870" t="s">
        <v>207</v>
      </c>
      <c r="AD870" t="s">
        <v>205</v>
      </c>
      <c r="AE870" t="s">
        <v>205</v>
      </c>
      <c r="AF870" t="s">
        <v>205</v>
      </c>
      <c r="AG870" t="s">
        <v>344</v>
      </c>
      <c r="AH870" t="s">
        <v>344</v>
      </c>
      <c r="AI870" t="s">
        <v>344</v>
      </c>
      <c r="AJ870" t="s">
        <v>344</v>
      </c>
      <c r="AK870" t="s">
        <v>344</v>
      </c>
      <c r="AL870" t="s">
        <v>344</v>
      </c>
      <c r="AM870" t="s">
        <v>344</v>
      </c>
      <c r="AN870" t="s">
        <v>344</v>
      </c>
      <c r="AO870" t="s">
        <v>344</v>
      </c>
      <c r="AP870" t="s">
        <v>344</v>
      </c>
      <c r="AQ870"/>
      <c r="AR870">
        <v>0</v>
      </c>
      <c r="AS870">
        <v>2</v>
      </c>
    </row>
    <row r="871" spans="1:45" ht="18.75" x14ac:dyDescent="0.45">
      <c r="A871" s="248">
        <v>213344</v>
      </c>
      <c r="B871" s="249" t="s">
        <v>61</v>
      </c>
      <c r="C871" t="s">
        <v>207</v>
      </c>
      <c r="D871" t="s">
        <v>207</v>
      </c>
      <c r="E871" t="s">
        <v>207</v>
      </c>
      <c r="F871" t="s">
        <v>207</v>
      </c>
      <c r="G871" t="s">
        <v>207</v>
      </c>
      <c r="H871" t="s">
        <v>207</v>
      </c>
      <c r="I871" t="s">
        <v>207</v>
      </c>
      <c r="J871" t="s">
        <v>207</v>
      </c>
      <c r="K871" t="s">
        <v>207</v>
      </c>
      <c r="L871" t="s">
        <v>207</v>
      </c>
      <c r="M871" s="250" t="s">
        <v>205</v>
      </c>
      <c r="N871" t="s">
        <v>207</v>
      </c>
      <c r="O871" t="s">
        <v>207</v>
      </c>
      <c r="P871" t="s">
        <v>207</v>
      </c>
      <c r="Q871" t="s">
        <v>207</v>
      </c>
      <c r="R871" t="s">
        <v>207</v>
      </c>
      <c r="S871" t="s">
        <v>207</v>
      </c>
      <c r="T871" t="s">
        <v>207</v>
      </c>
      <c r="U871" t="s">
        <v>207</v>
      </c>
      <c r="V871" t="s">
        <v>207</v>
      </c>
      <c r="W871" t="s">
        <v>205</v>
      </c>
      <c r="X871" s="250" t="s">
        <v>207</v>
      </c>
      <c r="Y871" t="s">
        <v>207</v>
      </c>
      <c r="Z871" t="s">
        <v>207</v>
      </c>
      <c r="AA871" t="s">
        <v>205</v>
      </c>
      <c r="AB871" t="s">
        <v>207</v>
      </c>
      <c r="AC871" t="s">
        <v>207</v>
      </c>
      <c r="AD871" t="s">
        <v>205</v>
      </c>
      <c r="AE871" t="s">
        <v>205</v>
      </c>
      <c r="AF871" t="s">
        <v>207</v>
      </c>
      <c r="AG871" t="s">
        <v>207</v>
      </c>
      <c r="AH871" t="s">
        <v>207</v>
      </c>
      <c r="AI871" t="s">
        <v>207</v>
      </c>
      <c r="AJ871" t="s">
        <v>207</v>
      </c>
      <c r="AK871" t="s">
        <v>205</v>
      </c>
      <c r="AL871" t="s">
        <v>207</v>
      </c>
      <c r="AM871" t="s">
        <v>207</v>
      </c>
      <c r="AN871" t="s">
        <v>205</v>
      </c>
      <c r="AO871" t="s">
        <v>207</v>
      </c>
      <c r="AP871" t="s">
        <v>207</v>
      </c>
      <c r="AQ871"/>
      <c r="AR871">
        <v>0</v>
      </c>
      <c r="AS871">
        <v>3</v>
      </c>
    </row>
    <row r="872" spans="1:45" ht="18.75" hidden="1" x14ac:dyDescent="0.45">
      <c r="A872" s="252">
        <v>213351</v>
      </c>
      <c r="B872" s="249" t="s">
        <v>456</v>
      </c>
      <c r="C872" t="s">
        <v>207</v>
      </c>
      <c r="D872" t="s">
        <v>207</v>
      </c>
      <c r="E872" t="s">
        <v>207</v>
      </c>
      <c r="F872" t="s">
        <v>207</v>
      </c>
      <c r="G872" t="s">
        <v>205</v>
      </c>
      <c r="H872" t="s">
        <v>207</v>
      </c>
      <c r="I872" t="s">
        <v>207</v>
      </c>
      <c r="J872" t="s">
        <v>207</v>
      </c>
      <c r="K872" t="s">
        <v>207</v>
      </c>
      <c r="L872" t="s">
        <v>207</v>
      </c>
      <c r="M872" s="250" t="s">
        <v>205</v>
      </c>
      <c r="N872" t="s">
        <v>207</v>
      </c>
      <c r="O872" t="s">
        <v>207</v>
      </c>
      <c r="P872" t="s">
        <v>207</v>
      </c>
      <c r="Q872" t="s">
        <v>207</v>
      </c>
      <c r="R872" t="s">
        <v>206</v>
      </c>
      <c r="S872" t="s">
        <v>207</v>
      </c>
      <c r="T872" t="s">
        <v>207</v>
      </c>
      <c r="U872" t="s">
        <v>207</v>
      </c>
      <c r="V872" t="s">
        <v>205</v>
      </c>
      <c r="W872" t="s">
        <v>205</v>
      </c>
      <c r="X872" s="250" t="s">
        <v>207</v>
      </c>
      <c r="Y872" t="s">
        <v>207</v>
      </c>
      <c r="Z872" t="s">
        <v>207</v>
      </c>
      <c r="AA872" t="s">
        <v>205</v>
      </c>
      <c r="AB872" t="s">
        <v>207</v>
      </c>
      <c r="AC872" t="s">
        <v>207</v>
      </c>
      <c r="AD872" t="s">
        <v>205</v>
      </c>
      <c r="AE872" t="s">
        <v>205</v>
      </c>
      <c r="AF872" t="s">
        <v>206</v>
      </c>
      <c r="AG872" t="s">
        <v>344</v>
      </c>
      <c r="AH872" t="s">
        <v>344</v>
      </c>
      <c r="AI872" t="s">
        <v>344</v>
      </c>
      <c r="AJ872" t="s">
        <v>344</v>
      </c>
      <c r="AK872" t="s">
        <v>344</v>
      </c>
      <c r="AL872" t="s">
        <v>344</v>
      </c>
      <c r="AM872" t="s">
        <v>344</v>
      </c>
      <c r="AN872" t="s">
        <v>344</v>
      </c>
      <c r="AO872" t="s">
        <v>344</v>
      </c>
      <c r="AP872" t="s">
        <v>344</v>
      </c>
      <c r="AQ872"/>
      <c r="AR872">
        <v>0</v>
      </c>
      <c r="AS872">
        <v>2</v>
      </c>
    </row>
    <row r="873" spans="1:45" ht="18.75" x14ac:dyDescent="0.45">
      <c r="A873" s="248">
        <v>213355</v>
      </c>
      <c r="B873" s="249" t="s">
        <v>61</v>
      </c>
      <c r="C873" t="s">
        <v>207</v>
      </c>
      <c r="D873" t="s">
        <v>207</v>
      </c>
      <c r="E873" t="s">
        <v>207</v>
      </c>
      <c r="F873" t="s">
        <v>207</v>
      </c>
      <c r="G873" t="s">
        <v>205</v>
      </c>
      <c r="H873" t="s">
        <v>205</v>
      </c>
      <c r="I873" t="s">
        <v>207</v>
      </c>
      <c r="J873" t="s">
        <v>207</v>
      </c>
      <c r="K873" t="s">
        <v>207</v>
      </c>
      <c r="L873" t="s">
        <v>205</v>
      </c>
      <c r="M873" s="250" t="s">
        <v>207</v>
      </c>
      <c r="N873" t="s">
        <v>207</v>
      </c>
      <c r="O873" t="s">
        <v>207</v>
      </c>
      <c r="P873" t="s">
        <v>205</v>
      </c>
      <c r="Q873" t="s">
        <v>207</v>
      </c>
      <c r="R873" t="s">
        <v>207</v>
      </c>
      <c r="S873" t="s">
        <v>207</v>
      </c>
      <c r="T873" t="s">
        <v>207</v>
      </c>
      <c r="U873" t="s">
        <v>207</v>
      </c>
      <c r="V873" t="s">
        <v>207</v>
      </c>
      <c r="W873" t="s">
        <v>205</v>
      </c>
      <c r="X873" s="250" t="s">
        <v>207</v>
      </c>
      <c r="Y873" t="s">
        <v>205</v>
      </c>
      <c r="Z873" t="s">
        <v>207</v>
      </c>
      <c r="AA873" t="s">
        <v>205</v>
      </c>
      <c r="AB873" t="s">
        <v>205</v>
      </c>
      <c r="AC873" t="s">
        <v>207</v>
      </c>
      <c r="AD873" t="s">
        <v>207</v>
      </c>
      <c r="AE873" t="s">
        <v>207</v>
      </c>
      <c r="AF873" t="s">
        <v>205</v>
      </c>
      <c r="AG873" t="s">
        <v>207</v>
      </c>
      <c r="AH873" t="s">
        <v>207</v>
      </c>
      <c r="AI873" t="s">
        <v>207</v>
      </c>
      <c r="AJ873" t="s">
        <v>205</v>
      </c>
      <c r="AK873" t="s">
        <v>206</v>
      </c>
      <c r="AL873" t="s">
        <v>206</v>
      </c>
      <c r="AM873" t="s">
        <v>206</v>
      </c>
      <c r="AN873" t="s">
        <v>206</v>
      </c>
      <c r="AO873" t="s">
        <v>206</v>
      </c>
      <c r="AP873" t="s">
        <v>207</v>
      </c>
      <c r="AQ873"/>
      <c r="AR873">
        <v>0</v>
      </c>
      <c r="AS873">
        <v>4</v>
      </c>
    </row>
    <row r="874" spans="1:45" ht="15" x14ac:dyDescent="0.25">
      <c r="A874" s="258">
        <v>213358</v>
      </c>
      <c r="B874" s="259" t="s">
        <v>61</v>
      </c>
      <c r="C874" s="260" t="s">
        <v>205</v>
      </c>
      <c r="D874" s="260" t="s">
        <v>207</v>
      </c>
      <c r="E874" s="260" t="s">
        <v>205</v>
      </c>
      <c r="F874" s="260" t="s">
        <v>207</v>
      </c>
      <c r="G874" s="260" t="s">
        <v>205</v>
      </c>
      <c r="H874" s="260" t="s">
        <v>207</v>
      </c>
      <c r="I874" s="260" t="s">
        <v>205</v>
      </c>
      <c r="J874" s="260" t="s">
        <v>207</v>
      </c>
      <c r="K874" s="260" t="s">
        <v>207</v>
      </c>
      <c r="L874" s="260" t="s">
        <v>207</v>
      </c>
      <c r="M874" s="260" t="s">
        <v>207</v>
      </c>
      <c r="N874" s="260" t="s">
        <v>207</v>
      </c>
      <c r="O874" s="260" t="s">
        <v>207</v>
      </c>
      <c r="P874" s="260" t="s">
        <v>207</v>
      </c>
      <c r="Q874" s="260" t="s">
        <v>207</v>
      </c>
      <c r="R874" s="260" t="s">
        <v>207</v>
      </c>
      <c r="S874" s="260" t="s">
        <v>207</v>
      </c>
      <c r="T874" s="260" t="s">
        <v>207</v>
      </c>
      <c r="U874" s="260" t="s">
        <v>207</v>
      </c>
      <c r="V874" s="260" t="s">
        <v>207</v>
      </c>
      <c r="W874" s="260" t="s">
        <v>207</v>
      </c>
      <c r="X874" s="260" t="s">
        <v>207</v>
      </c>
      <c r="Y874" s="260" t="s">
        <v>205</v>
      </c>
      <c r="Z874" s="260" t="s">
        <v>205</v>
      </c>
      <c r="AA874" s="260" t="s">
        <v>205</v>
      </c>
      <c r="AB874" s="260" t="s">
        <v>207</v>
      </c>
      <c r="AC874" s="260" t="s">
        <v>205</v>
      </c>
      <c r="AD874" s="260" t="s">
        <v>207</v>
      </c>
      <c r="AE874" s="260" t="s">
        <v>206</v>
      </c>
      <c r="AF874" s="260" t="s">
        <v>207</v>
      </c>
      <c r="AG874" s="260" t="s">
        <v>207</v>
      </c>
      <c r="AH874" s="260" t="s">
        <v>206</v>
      </c>
      <c r="AI874" s="260" t="s">
        <v>207</v>
      </c>
      <c r="AJ874" s="260" t="s">
        <v>207</v>
      </c>
      <c r="AK874" s="260" t="s">
        <v>206</v>
      </c>
      <c r="AL874" s="260" t="s">
        <v>206</v>
      </c>
      <c r="AM874" s="260" t="s">
        <v>206</v>
      </c>
      <c r="AN874" s="260" t="s">
        <v>206</v>
      </c>
      <c r="AO874" s="260" t="s">
        <v>206</v>
      </c>
      <c r="AP874" s="260" t="s">
        <v>206</v>
      </c>
      <c r="AQ874" s="260"/>
      <c r="AR874"/>
      <c r="AS874">
        <v>4</v>
      </c>
    </row>
    <row r="875" spans="1:45" ht="18.75" x14ac:dyDescent="0.45">
      <c r="A875" s="248">
        <v>213364</v>
      </c>
      <c r="B875" s="249" t="s">
        <v>61</v>
      </c>
      <c r="C875" t="s">
        <v>207</v>
      </c>
      <c r="D875" t="s">
        <v>207</v>
      </c>
      <c r="E875" t="s">
        <v>207</v>
      </c>
      <c r="F875" t="s">
        <v>207</v>
      </c>
      <c r="G875" t="s">
        <v>205</v>
      </c>
      <c r="H875" t="s">
        <v>207</v>
      </c>
      <c r="I875" t="s">
        <v>207</v>
      </c>
      <c r="J875" t="s">
        <v>205</v>
      </c>
      <c r="K875" t="s">
        <v>207</v>
      </c>
      <c r="L875" t="s">
        <v>207</v>
      </c>
      <c r="M875" s="250" t="s">
        <v>207</v>
      </c>
      <c r="N875" t="s">
        <v>207</v>
      </c>
      <c r="O875" t="s">
        <v>207</v>
      </c>
      <c r="P875" t="s">
        <v>207</v>
      </c>
      <c r="Q875" t="s">
        <v>207</v>
      </c>
      <c r="R875" t="s">
        <v>207</v>
      </c>
      <c r="S875" t="s">
        <v>207</v>
      </c>
      <c r="T875" t="s">
        <v>207</v>
      </c>
      <c r="U875" t="s">
        <v>207</v>
      </c>
      <c r="V875" t="s">
        <v>207</v>
      </c>
      <c r="W875" t="s">
        <v>205</v>
      </c>
      <c r="X875" s="250" t="s">
        <v>207</v>
      </c>
      <c r="Y875" t="s">
        <v>207</v>
      </c>
      <c r="Z875" t="s">
        <v>205</v>
      </c>
      <c r="AA875" t="s">
        <v>205</v>
      </c>
      <c r="AB875" t="s">
        <v>207</v>
      </c>
      <c r="AC875" t="s">
        <v>207</v>
      </c>
      <c r="AD875" t="s">
        <v>207</v>
      </c>
      <c r="AE875" t="s">
        <v>207</v>
      </c>
      <c r="AF875" t="s">
        <v>207</v>
      </c>
      <c r="AG875" t="s">
        <v>207</v>
      </c>
      <c r="AH875" t="s">
        <v>207</v>
      </c>
      <c r="AI875" t="s">
        <v>205</v>
      </c>
      <c r="AJ875" t="s">
        <v>207</v>
      </c>
      <c r="AK875" t="s">
        <v>207</v>
      </c>
      <c r="AL875" t="s">
        <v>205</v>
      </c>
      <c r="AM875" t="s">
        <v>205</v>
      </c>
      <c r="AN875" t="s">
        <v>207</v>
      </c>
      <c r="AO875" t="s">
        <v>207</v>
      </c>
      <c r="AP875" t="s">
        <v>205</v>
      </c>
      <c r="AQ875"/>
      <c r="AR875">
        <v>0</v>
      </c>
      <c r="AS875">
        <v>1</v>
      </c>
    </row>
    <row r="876" spans="1:45" ht="18.75" x14ac:dyDescent="0.45">
      <c r="A876" s="248">
        <v>213367</v>
      </c>
      <c r="B876" s="249" t="s">
        <v>61</v>
      </c>
      <c r="C876" t="s">
        <v>849</v>
      </c>
      <c r="D876" t="s">
        <v>849</v>
      </c>
      <c r="E876" t="s">
        <v>849</v>
      </c>
      <c r="F876" t="s">
        <v>849</v>
      </c>
      <c r="G876" t="s">
        <v>849</v>
      </c>
      <c r="H876" t="s">
        <v>849</v>
      </c>
      <c r="I876" t="s">
        <v>849</v>
      </c>
      <c r="J876" t="s">
        <v>849</v>
      </c>
      <c r="K876" t="s">
        <v>849</v>
      </c>
      <c r="L876" t="s">
        <v>849</v>
      </c>
      <c r="M876" s="250" t="s">
        <v>849</v>
      </c>
      <c r="N876" t="s">
        <v>849</v>
      </c>
      <c r="O876" t="s">
        <v>849</v>
      </c>
      <c r="P876" t="s">
        <v>849</v>
      </c>
      <c r="Q876" t="s">
        <v>849</v>
      </c>
      <c r="R876" t="s">
        <v>849</v>
      </c>
      <c r="S876" t="s">
        <v>849</v>
      </c>
      <c r="T876" t="s">
        <v>849</v>
      </c>
      <c r="U876" t="s">
        <v>849</v>
      </c>
      <c r="V876" t="s">
        <v>849</v>
      </c>
      <c r="W876" t="s">
        <v>849</v>
      </c>
      <c r="X876" s="250" t="s">
        <v>849</v>
      </c>
      <c r="Y876" t="s">
        <v>849</v>
      </c>
      <c r="Z876" t="s">
        <v>849</v>
      </c>
      <c r="AA876" t="s">
        <v>849</v>
      </c>
      <c r="AB876" t="s">
        <v>849</v>
      </c>
      <c r="AC876" t="s">
        <v>849</v>
      </c>
      <c r="AD876" t="s">
        <v>849</v>
      </c>
      <c r="AE876" t="s">
        <v>849</v>
      </c>
      <c r="AF876" t="s">
        <v>849</v>
      </c>
      <c r="AG876" t="s">
        <v>849</v>
      </c>
      <c r="AH876" t="s">
        <v>849</v>
      </c>
      <c r="AI876" t="s">
        <v>849</v>
      </c>
      <c r="AJ876" t="s">
        <v>849</v>
      </c>
      <c r="AK876" t="s">
        <v>849</v>
      </c>
      <c r="AL876" t="s">
        <v>849</v>
      </c>
      <c r="AM876" t="s">
        <v>849</v>
      </c>
      <c r="AN876" t="s">
        <v>849</v>
      </c>
      <c r="AO876" t="s">
        <v>849</v>
      </c>
      <c r="AP876" t="s">
        <v>849</v>
      </c>
      <c r="AQ876"/>
      <c r="AR876" t="s">
        <v>1830</v>
      </c>
      <c r="AS876" t="s">
        <v>2181</v>
      </c>
    </row>
    <row r="877" spans="1:45" ht="18.75" hidden="1" x14ac:dyDescent="0.45">
      <c r="A877" s="248">
        <v>213370</v>
      </c>
      <c r="B877" s="249" t="s">
        <v>456</v>
      </c>
      <c r="C877" t="s">
        <v>207</v>
      </c>
      <c r="D877" t="s">
        <v>205</v>
      </c>
      <c r="E877" t="s">
        <v>205</v>
      </c>
      <c r="F877" t="s">
        <v>205</v>
      </c>
      <c r="G877" t="s">
        <v>205</v>
      </c>
      <c r="H877" t="s">
        <v>205</v>
      </c>
      <c r="I877" t="s">
        <v>207</v>
      </c>
      <c r="J877" t="s">
        <v>205</v>
      </c>
      <c r="K877" t="s">
        <v>207</v>
      </c>
      <c r="L877" t="s">
        <v>207</v>
      </c>
      <c r="M877" s="250" t="s">
        <v>205</v>
      </c>
      <c r="N877" t="s">
        <v>207</v>
      </c>
      <c r="O877" t="s">
        <v>205</v>
      </c>
      <c r="P877" t="s">
        <v>205</v>
      </c>
      <c r="Q877" t="s">
        <v>205</v>
      </c>
      <c r="R877" t="s">
        <v>205</v>
      </c>
      <c r="S877" t="s">
        <v>205</v>
      </c>
      <c r="T877" t="s">
        <v>207</v>
      </c>
      <c r="U877" t="s">
        <v>207</v>
      </c>
      <c r="V877" t="s">
        <v>207</v>
      </c>
      <c r="W877" t="s">
        <v>205</v>
      </c>
      <c r="X877" s="250" t="s">
        <v>205</v>
      </c>
      <c r="Y877" t="s">
        <v>205</v>
      </c>
      <c r="Z877" t="s">
        <v>205</v>
      </c>
      <c r="AA877" t="s">
        <v>205</v>
      </c>
      <c r="AB877" t="s">
        <v>205</v>
      </c>
      <c r="AC877" t="s">
        <v>205</v>
      </c>
      <c r="AD877" t="s">
        <v>205</v>
      </c>
      <c r="AE877" t="s">
        <v>205</v>
      </c>
      <c r="AF877" t="s">
        <v>205</v>
      </c>
      <c r="AG877" t="s">
        <v>344</v>
      </c>
      <c r="AH877" t="s">
        <v>344</v>
      </c>
      <c r="AI877" t="s">
        <v>344</v>
      </c>
      <c r="AJ877" t="s">
        <v>344</v>
      </c>
      <c r="AK877" t="s">
        <v>344</v>
      </c>
      <c r="AL877" t="s">
        <v>344</v>
      </c>
      <c r="AM877" t="s">
        <v>344</v>
      </c>
      <c r="AN877" t="s">
        <v>344</v>
      </c>
      <c r="AO877" t="s">
        <v>344</v>
      </c>
      <c r="AP877" t="s">
        <v>344</v>
      </c>
      <c r="AQ877"/>
      <c r="AR877">
        <v>0</v>
      </c>
      <c r="AS877">
        <v>3</v>
      </c>
    </row>
    <row r="878" spans="1:45" ht="18.75" x14ac:dyDescent="0.45">
      <c r="A878" s="248">
        <v>213374</v>
      </c>
      <c r="B878" s="249" t="s">
        <v>61</v>
      </c>
      <c r="C878" t="s">
        <v>205</v>
      </c>
      <c r="D878" t="s">
        <v>207</v>
      </c>
      <c r="E878" t="s">
        <v>207</v>
      </c>
      <c r="F878" t="s">
        <v>205</v>
      </c>
      <c r="G878" t="s">
        <v>205</v>
      </c>
      <c r="H878" t="s">
        <v>207</v>
      </c>
      <c r="I878" t="s">
        <v>205</v>
      </c>
      <c r="J878" t="s">
        <v>205</v>
      </c>
      <c r="K878" t="s">
        <v>207</v>
      </c>
      <c r="L878" t="s">
        <v>207</v>
      </c>
      <c r="M878" s="250" t="s">
        <v>207</v>
      </c>
      <c r="N878" t="s">
        <v>207</v>
      </c>
      <c r="O878" t="s">
        <v>207</v>
      </c>
      <c r="P878" t="s">
        <v>205</v>
      </c>
      <c r="Q878" t="s">
        <v>207</v>
      </c>
      <c r="R878" t="s">
        <v>205</v>
      </c>
      <c r="S878" t="s">
        <v>207</v>
      </c>
      <c r="T878" t="s">
        <v>207</v>
      </c>
      <c r="U878" t="s">
        <v>207</v>
      </c>
      <c r="V878" t="s">
        <v>207</v>
      </c>
      <c r="W878" t="s">
        <v>207</v>
      </c>
      <c r="X878" s="250" t="s">
        <v>207</v>
      </c>
      <c r="Y878" t="s">
        <v>205</v>
      </c>
      <c r="Z878" t="s">
        <v>205</v>
      </c>
      <c r="AA878" t="s">
        <v>205</v>
      </c>
      <c r="AB878" t="s">
        <v>207</v>
      </c>
      <c r="AC878" t="s">
        <v>207</v>
      </c>
      <c r="AD878" t="s">
        <v>205</v>
      </c>
      <c r="AE878" t="s">
        <v>205</v>
      </c>
      <c r="AF878" t="s">
        <v>205</v>
      </c>
      <c r="AG878" t="s">
        <v>205</v>
      </c>
      <c r="AH878" t="s">
        <v>205</v>
      </c>
      <c r="AI878" t="s">
        <v>205</v>
      </c>
      <c r="AJ878" t="s">
        <v>207</v>
      </c>
      <c r="AK878" t="s">
        <v>205</v>
      </c>
      <c r="AL878" t="s">
        <v>205</v>
      </c>
      <c r="AM878" t="s">
        <v>205</v>
      </c>
      <c r="AN878" t="s">
        <v>205</v>
      </c>
      <c r="AO878" t="s">
        <v>205</v>
      </c>
      <c r="AP878" t="s">
        <v>205</v>
      </c>
      <c r="AQ878"/>
      <c r="AR878">
        <v>0</v>
      </c>
      <c r="AS878">
        <v>2</v>
      </c>
    </row>
    <row r="879" spans="1:45" ht="18.75" hidden="1" x14ac:dyDescent="0.45">
      <c r="A879" s="248">
        <v>213376</v>
      </c>
      <c r="B879" s="249" t="s">
        <v>458</v>
      </c>
      <c r="C879" t="s">
        <v>205</v>
      </c>
      <c r="D879" t="s">
        <v>205</v>
      </c>
      <c r="E879" t="s">
        <v>205</v>
      </c>
      <c r="F879" t="s">
        <v>205</v>
      </c>
      <c r="G879" t="s">
        <v>206</v>
      </c>
      <c r="H879" t="s">
        <v>206</v>
      </c>
      <c r="I879" t="s">
        <v>207</v>
      </c>
      <c r="J879" t="s">
        <v>205</v>
      </c>
      <c r="K879" t="s">
        <v>205</v>
      </c>
      <c r="L879" t="s">
        <v>205</v>
      </c>
      <c r="M879" s="250" t="s">
        <v>205</v>
      </c>
      <c r="N879" t="s">
        <v>205</v>
      </c>
      <c r="O879" t="s">
        <v>205</v>
      </c>
      <c r="P879" t="s">
        <v>206</v>
      </c>
      <c r="Q879" t="s">
        <v>207</v>
      </c>
      <c r="R879" t="s">
        <v>206</v>
      </c>
      <c r="S879" t="s">
        <v>207</v>
      </c>
      <c r="T879" t="s">
        <v>205</v>
      </c>
      <c r="U879" t="s">
        <v>207</v>
      </c>
      <c r="V879" t="s">
        <v>205</v>
      </c>
      <c r="W879" t="s">
        <v>344</v>
      </c>
      <c r="X879" s="250" t="s">
        <v>344</v>
      </c>
      <c r="Y879" t="s">
        <v>344</v>
      </c>
      <c r="Z879" t="s">
        <v>344</v>
      </c>
      <c r="AA879" t="s">
        <v>344</v>
      </c>
      <c r="AB879" t="s">
        <v>344</v>
      </c>
      <c r="AC879" t="s">
        <v>344</v>
      </c>
      <c r="AD879" t="s">
        <v>344</v>
      </c>
      <c r="AE879" t="s">
        <v>344</v>
      </c>
      <c r="AF879" t="s">
        <v>344</v>
      </c>
      <c r="AG879" t="s">
        <v>344</v>
      </c>
      <c r="AH879" t="s">
        <v>344</v>
      </c>
      <c r="AI879" t="s">
        <v>344</v>
      </c>
      <c r="AJ879" t="s">
        <v>344</v>
      </c>
      <c r="AK879" t="s">
        <v>344</v>
      </c>
      <c r="AL879" t="s">
        <v>344</v>
      </c>
      <c r="AM879" t="s">
        <v>344</v>
      </c>
      <c r="AN879" t="s">
        <v>344</v>
      </c>
      <c r="AO879" t="s">
        <v>344</v>
      </c>
      <c r="AP879" t="s">
        <v>344</v>
      </c>
      <c r="AQ879"/>
      <c r="AR879">
        <v>0</v>
      </c>
      <c r="AS879">
        <v>2</v>
      </c>
    </row>
    <row r="880" spans="1:45" ht="15" hidden="1" x14ac:dyDescent="0.25">
      <c r="A880" s="258">
        <v>213378</v>
      </c>
      <c r="B880" s="259" t="s">
        <v>458</v>
      </c>
      <c r="C880" s="260" t="s">
        <v>205</v>
      </c>
      <c r="D880" s="260" t="s">
        <v>207</v>
      </c>
      <c r="E880" s="260" t="s">
        <v>205</v>
      </c>
      <c r="F880" s="260" t="s">
        <v>205</v>
      </c>
      <c r="G880" s="260" t="s">
        <v>207</v>
      </c>
      <c r="H880" s="260" t="s">
        <v>205</v>
      </c>
      <c r="I880" s="260" t="s">
        <v>205</v>
      </c>
      <c r="J880" s="260" t="s">
        <v>205</v>
      </c>
      <c r="K880" s="260" t="s">
        <v>205</v>
      </c>
      <c r="L880" s="260" t="s">
        <v>205</v>
      </c>
      <c r="M880" s="260" t="s">
        <v>207</v>
      </c>
      <c r="N880" s="260" t="s">
        <v>207</v>
      </c>
      <c r="O880" s="260" t="s">
        <v>205</v>
      </c>
      <c r="P880" s="260" t="s">
        <v>207</v>
      </c>
      <c r="Q880" s="260" t="s">
        <v>206</v>
      </c>
      <c r="R880" s="260" t="s">
        <v>207</v>
      </c>
      <c r="S880" s="260" t="s">
        <v>206</v>
      </c>
      <c r="T880" s="260" t="s">
        <v>207</v>
      </c>
      <c r="U880" s="260" t="s">
        <v>207</v>
      </c>
      <c r="V880" s="260" t="s">
        <v>207</v>
      </c>
      <c r="W880" s="260" t="s">
        <v>344</v>
      </c>
      <c r="X880" s="260" t="s">
        <v>344</v>
      </c>
      <c r="Y880" s="260" t="s">
        <v>344</v>
      </c>
      <c r="Z880" s="260" t="s">
        <v>344</v>
      </c>
      <c r="AA880" s="260" t="s">
        <v>344</v>
      </c>
      <c r="AB880" s="260" t="s">
        <v>344</v>
      </c>
      <c r="AC880" s="260" t="s">
        <v>344</v>
      </c>
      <c r="AD880" s="260" t="s">
        <v>344</v>
      </c>
      <c r="AE880" s="260" t="s">
        <v>344</v>
      </c>
      <c r="AF880" s="260" t="s">
        <v>344</v>
      </c>
      <c r="AG880" s="260" t="s">
        <v>344</v>
      </c>
      <c r="AH880" s="260" t="s">
        <v>344</v>
      </c>
      <c r="AI880" s="260" t="s">
        <v>344</v>
      </c>
      <c r="AJ880" s="260" t="s">
        <v>344</v>
      </c>
      <c r="AK880" s="260" t="s">
        <v>344</v>
      </c>
      <c r="AL880" s="260" t="s">
        <v>344</v>
      </c>
      <c r="AM880" s="260" t="s">
        <v>344</v>
      </c>
      <c r="AN880" s="260" t="s">
        <v>344</v>
      </c>
      <c r="AO880" s="260" t="s">
        <v>344</v>
      </c>
      <c r="AP880" s="260" t="s">
        <v>344</v>
      </c>
      <c r="AQ880" s="260"/>
      <c r="AR880"/>
      <c r="AS880">
        <v>1</v>
      </c>
    </row>
    <row r="881" spans="1:45" ht="18.75" hidden="1" x14ac:dyDescent="0.45">
      <c r="A881" s="248">
        <v>213384</v>
      </c>
      <c r="B881" s="249" t="s">
        <v>458</v>
      </c>
      <c r="C881" t="s">
        <v>205</v>
      </c>
      <c r="D881" t="s">
        <v>205</v>
      </c>
      <c r="E881" t="s">
        <v>205</v>
      </c>
      <c r="F881" t="s">
        <v>207</v>
      </c>
      <c r="G881" t="s">
        <v>207</v>
      </c>
      <c r="H881" t="s">
        <v>205</v>
      </c>
      <c r="I881" t="s">
        <v>205</v>
      </c>
      <c r="J881" t="s">
        <v>205</v>
      </c>
      <c r="K881" t="s">
        <v>207</v>
      </c>
      <c r="L881" t="s">
        <v>205</v>
      </c>
      <c r="M881" s="250" t="s">
        <v>205</v>
      </c>
      <c r="N881" t="s">
        <v>207</v>
      </c>
      <c r="O881" t="s">
        <v>205</v>
      </c>
      <c r="P881" t="s">
        <v>207</v>
      </c>
      <c r="Q881" t="s">
        <v>205</v>
      </c>
      <c r="R881" t="s">
        <v>206</v>
      </c>
      <c r="S881" t="s">
        <v>206</v>
      </c>
      <c r="T881" t="s">
        <v>207</v>
      </c>
      <c r="U881" t="s">
        <v>205</v>
      </c>
      <c r="V881" t="s">
        <v>205</v>
      </c>
      <c r="W881" t="s">
        <v>344</v>
      </c>
      <c r="X881" s="250" t="s">
        <v>344</v>
      </c>
      <c r="Y881" t="s">
        <v>344</v>
      </c>
      <c r="Z881" t="s">
        <v>344</v>
      </c>
      <c r="AA881" t="s">
        <v>344</v>
      </c>
      <c r="AB881" t="s">
        <v>344</v>
      </c>
      <c r="AC881" t="s">
        <v>344</v>
      </c>
      <c r="AD881" t="s">
        <v>344</v>
      </c>
      <c r="AE881" t="s">
        <v>344</v>
      </c>
      <c r="AF881" t="s">
        <v>344</v>
      </c>
      <c r="AG881" t="s">
        <v>344</v>
      </c>
      <c r="AH881" t="s">
        <v>344</v>
      </c>
      <c r="AI881" t="s">
        <v>344</v>
      </c>
      <c r="AJ881" t="s">
        <v>344</v>
      </c>
      <c r="AK881" t="s">
        <v>344</v>
      </c>
      <c r="AL881" t="s">
        <v>344</v>
      </c>
      <c r="AM881" t="s">
        <v>344</v>
      </c>
      <c r="AN881" t="s">
        <v>344</v>
      </c>
      <c r="AO881" t="s">
        <v>344</v>
      </c>
      <c r="AP881" t="s">
        <v>344</v>
      </c>
      <c r="AQ881"/>
      <c r="AR881">
        <v>0</v>
      </c>
      <c r="AS881">
        <v>1</v>
      </c>
    </row>
    <row r="882" spans="1:45" ht="15" hidden="1" x14ac:dyDescent="0.25">
      <c r="A882" s="258">
        <v>213386</v>
      </c>
      <c r="B882" s="259" t="s">
        <v>456</v>
      </c>
      <c r="C882" s="260" t="s">
        <v>205</v>
      </c>
      <c r="D882" s="260" t="s">
        <v>207</v>
      </c>
      <c r="E882" s="260" t="s">
        <v>205</v>
      </c>
      <c r="F882" s="260" t="s">
        <v>207</v>
      </c>
      <c r="G882" s="260" t="s">
        <v>207</v>
      </c>
      <c r="H882" s="260" t="s">
        <v>205</v>
      </c>
      <c r="I882" s="260" t="s">
        <v>207</v>
      </c>
      <c r="J882" s="260" t="s">
        <v>207</v>
      </c>
      <c r="K882" s="260" t="s">
        <v>207</v>
      </c>
      <c r="L882" s="260" t="s">
        <v>207</v>
      </c>
      <c r="M882" s="260" t="s">
        <v>207</v>
      </c>
      <c r="N882" s="260" t="s">
        <v>207</v>
      </c>
      <c r="O882" s="260" t="s">
        <v>207</v>
      </c>
      <c r="P882" s="260" t="s">
        <v>205</v>
      </c>
      <c r="Q882" s="260" t="s">
        <v>205</v>
      </c>
      <c r="R882" s="260" t="s">
        <v>207</v>
      </c>
      <c r="S882" s="260" t="s">
        <v>207</v>
      </c>
      <c r="T882" s="260" t="s">
        <v>207</v>
      </c>
      <c r="U882" s="260" t="s">
        <v>207</v>
      </c>
      <c r="V882" s="260" t="s">
        <v>207</v>
      </c>
      <c r="W882" s="260" t="s">
        <v>206</v>
      </c>
      <c r="X882" s="260" t="s">
        <v>207</v>
      </c>
      <c r="Y882" s="260" t="s">
        <v>207</v>
      </c>
      <c r="Z882" s="260" t="s">
        <v>206</v>
      </c>
      <c r="AA882" s="260" t="s">
        <v>207</v>
      </c>
      <c r="AB882" s="260" t="s">
        <v>206</v>
      </c>
      <c r="AC882" s="260" t="s">
        <v>206</v>
      </c>
      <c r="AD882" s="260" t="s">
        <v>206</v>
      </c>
      <c r="AE882" s="260" t="s">
        <v>206</v>
      </c>
      <c r="AF882" s="260" t="s">
        <v>206</v>
      </c>
      <c r="AG882" s="260" t="s">
        <v>344</v>
      </c>
      <c r="AH882" s="260" t="s">
        <v>344</v>
      </c>
      <c r="AI882" s="260" t="s">
        <v>344</v>
      </c>
      <c r="AJ882" s="260" t="s">
        <v>344</v>
      </c>
      <c r="AK882" s="260" t="s">
        <v>344</v>
      </c>
      <c r="AL882" s="260" t="s">
        <v>344</v>
      </c>
      <c r="AM882" s="260" t="s">
        <v>344</v>
      </c>
      <c r="AN882" s="260" t="s">
        <v>344</v>
      </c>
      <c r="AO882" s="260" t="s">
        <v>344</v>
      </c>
      <c r="AP882" s="260" t="s">
        <v>344</v>
      </c>
      <c r="AQ882" s="260"/>
      <c r="AR882"/>
      <c r="AS882">
        <v>2</v>
      </c>
    </row>
    <row r="883" spans="1:45" ht="15" hidden="1" x14ac:dyDescent="0.25">
      <c r="A883" s="258">
        <v>213392</v>
      </c>
      <c r="B883" s="259" t="s">
        <v>456</v>
      </c>
      <c r="C883" s="260" t="s">
        <v>205</v>
      </c>
      <c r="D883" s="260" t="s">
        <v>205</v>
      </c>
      <c r="E883" s="260" t="s">
        <v>205</v>
      </c>
      <c r="F883" s="260" t="s">
        <v>205</v>
      </c>
      <c r="G883" s="260" t="s">
        <v>205</v>
      </c>
      <c r="H883" s="260" t="s">
        <v>207</v>
      </c>
      <c r="I883" s="260" t="s">
        <v>207</v>
      </c>
      <c r="J883" s="260" t="s">
        <v>205</v>
      </c>
      <c r="K883" s="260" t="s">
        <v>207</v>
      </c>
      <c r="L883" s="260" t="s">
        <v>207</v>
      </c>
      <c r="M883" s="260" t="s">
        <v>207</v>
      </c>
      <c r="N883" s="260" t="s">
        <v>205</v>
      </c>
      <c r="O883" s="260" t="s">
        <v>207</v>
      </c>
      <c r="P883" s="260" t="s">
        <v>205</v>
      </c>
      <c r="Q883" s="260" t="s">
        <v>207</v>
      </c>
      <c r="R883" s="260" t="s">
        <v>207</v>
      </c>
      <c r="S883" s="260" t="s">
        <v>207</v>
      </c>
      <c r="T883" s="260" t="s">
        <v>207</v>
      </c>
      <c r="U883" s="260" t="s">
        <v>207</v>
      </c>
      <c r="V883" s="260" t="s">
        <v>207</v>
      </c>
      <c r="W883" s="260" t="s">
        <v>207</v>
      </c>
      <c r="X883" s="260" t="s">
        <v>205</v>
      </c>
      <c r="Y883" s="260" t="s">
        <v>205</v>
      </c>
      <c r="Z883" s="260" t="s">
        <v>205</v>
      </c>
      <c r="AA883" s="260" t="s">
        <v>205</v>
      </c>
      <c r="AB883" s="260" t="s">
        <v>205</v>
      </c>
      <c r="AC883" s="260" t="s">
        <v>205</v>
      </c>
      <c r="AD883" s="260" t="s">
        <v>207</v>
      </c>
      <c r="AE883" s="260" t="s">
        <v>207</v>
      </c>
      <c r="AF883" s="260" t="s">
        <v>205</v>
      </c>
      <c r="AG883" s="260" t="s">
        <v>344</v>
      </c>
      <c r="AH883" s="260" t="s">
        <v>344</v>
      </c>
      <c r="AI883" s="260" t="s">
        <v>344</v>
      </c>
      <c r="AJ883" s="260" t="s">
        <v>344</v>
      </c>
      <c r="AK883" s="260" t="s">
        <v>344</v>
      </c>
      <c r="AL883" s="260" t="s">
        <v>344</v>
      </c>
      <c r="AM883" s="260" t="s">
        <v>344</v>
      </c>
      <c r="AN883" s="260" t="s">
        <v>344</v>
      </c>
      <c r="AO883" s="260" t="s">
        <v>344</v>
      </c>
      <c r="AP883" s="260" t="s">
        <v>344</v>
      </c>
      <c r="AQ883" s="260"/>
      <c r="AR883"/>
      <c r="AS883">
        <v>1</v>
      </c>
    </row>
    <row r="884" spans="1:45" ht="18.75" hidden="1" x14ac:dyDescent="0.45">
      <c r="A884" s="248">
        <v>213393</v>
      </c>
      <c r="B884" s="249" t="s">
        <v>458</v>
      </c>
      <c r="C884" t="s">
        <v>205</v>
      </c>
      <c r="D884" t="s">
        <v>205</v>
      </c>
      <c r="E884" t="s">
        <v>205</v>
      </c>
      <c r="F884" t="s">
        <v>205</v>
      </c>
      <c r="G884" t="s">
        <v>205</v>
      </c>
      <c r="H884" t="s">
        <v>205</v>
      </c>
      <c r="I884" t="s">
        <v>205</v>
      </c>
      <c r="J884" t="s">
        <v>205</v>
      </c>
      <c r="K884" t="s">
        <v>205</v>
      </c>
      <c r="L884" t="s">
        <v>205</v>
      </c>
      <c r="M884" s="250" t="s">
        <v>205</v>
      </c>
      <c r="N884" t="s">
        <v>205</v>
      </c>
      <c r="O884" t="s">
        <v>205</v>
      </c>
      <c r="P884" t="s">
        <v>205</v>
      </c>
      <c r="Q884" t="s">
        <v>207</v>
      </c>
      <c r="R884" t="s">
        <v>206</v>
      </c>
      <c r="S884" t="s">
        <v>205</v>
      </c>
      <c r="T884" t="s">
        <v>205</v>
      </c>
      <c r="U884" t="s">
        <v>207</v>
      </c>
      <c r="V884" t="s">
        <v>207</v>
      </c>
      <c r="W884" t="s">
        <v>344</v>
      </c>
      <c r="X884" s="250" t="s">
        <v>344</v>
      </c>
      <c r="Y884" t="s">
        <v>344</v>
      </c>
      <c r="Z884" t="s">
        <v>344</v>
      </c>
      <c r="AA884" t="s">
        <v>344</v>
      </c>
      <c r="AB884" t="s">
        <v>344</v>
      </c>
      <c r="AC884" t="s">
        <v>344</v>
      </c>
      <c r="AD884" t="s">
        <v>344</v>
      </c>
      <c r="AE884" t="s">
        <v>344</v>
      </c>
      <c r="AF884" t="s">
        <v>344</v>
      </c>
      <c r="AG884" t="s">
        <v>344</v>
      </c>
      <c r="AH884" t="s">
        <v>344</v>
      </c>
      <c r="AI884" t="s">
        <v>344</v>
      </c>
      <c r="AJ884" t="s">
        <v>344</v>
      </c>
      <c r="AK884" t="s">
        <v>344</v>
      </c>
      <c r="AL884" t="s">
        <v>344</v>
      </c>
      <c r="AM884" t="s">
        <v>344</v>
      </c>
      <c r="AN884" t="s">
        <v>344</v>
      </c>
      <c r="AO884" t="s">
        <v>344</v>
      </c>
      <c r="AP884" t="s">
        <v>344</v>
      </c>
      <c r="AQ884"/>
      <c r="AR884">
        <v>0</v>
      </c>
      <c r="AS884">
        <v>1</v>
      </c>
    </row>
    <row r="885" spans="1:45" ht="18.75" x14ac:dyDescent="0.45">
      <c r="A885" s="248">
        <v>213394</v>
      </c>
      <c r="B885" s="249" t="s">
        <v>61</v>
      </c>
      <c r="C885" t="s">
        <v>207</v>
      </c>
      <c r="D885" t="s">
        <v>207</v>
      </c>
      <c r="E885" t="s">
        <v>207</v>
      </c>
      <c r="F885" t="s">
        <v>205</v>
      </c>
      <c r="G885" t="s">
        <v>207</v>
      </c>
      <c r="H885" t="s">
        <v>207</v>
      </c>
      <c r="I885" t="s">
        <v>207</v>
      </c>
      <c r="J885" t="s">
        <v>207</v>
      </c>
      <c r="K885" t="s">
        <v>207</v>
      </c>
      <c r="L885" t="s">
        <v>207</v>
      </c>
      <c r="M885" s="250" t="s">
        <v>205</v>
      </c>
      <c r="N885" t="s">
        <v>207</v>
      </c>
      <c r="O885" t="s">
        <v>207</v>
      </c>
      <c r="P885" t="s">
        <v>207</v>
      </c>
      <c r="Q885" t="s">
        <v>207</v>
      </c>
      <c r="R885" t="s">
        <v>207</v>
      </c>
      <c r="S885" t="s">
        <v>207</v>
      </c>
      <c r="T885" t="s">
        <v>207</v>
      </c>
      <c r="U885" t="s">
        <v>207</v>
      </c>
      <c r="V885" t="s">
        <v>207</v>
      </c>
      <c r="W885" t="s">
        <v>207</v>
      </c>
      <c r="X885" s="250" t="s">
        <v>207</v>
      </c>
      <c r="Y885" t="s">
        <v>207</v>
      </c>
      <c r="Z885" t="s">
        <v>207</v>
      </c>
      <c r="AA885" t="s">
        <v>205</v>
      </c>
      <c r="AB885" t="s">
        <v>205</v>
      </c>
      <c r="AC885" t="s">
        <v>207</v>
      </c>
      <c r="AD885" t="s">
        <v>207</v>
      </c>
      <c r="AE885" t="s">
        <v>207</v>
      </c>
      <c r="AF885" t="s">
        <v>206</v>
      </c>
      <c r="AG885" t="s">
        <v>207</v>
      </c>
      <c r="AH885" t="s">
        <v>207</v>
      </c>
      <c r="AI885" t="s">
        <v>205</v>
      </c>
      <c r="AJ885" t="s">
        <v>205</v>
      </c>
      <c r="AK885" t="s">
        <v>205</v>
      </c>
      <c r="AL885" t="s">
        <v>207</v>
      </c>
      <c r="AM885" t="s">
        <v>206</v>
      </c>
      <c r="AN885" t="s">
        <v>207</v>
      </c>
      <c r="AO885" t="s">
        <v>207</v>
      </c>
      <c r="AP885" t="s">
        <v>207</v>
      </c>
      <c r="AQ885"/>
      <c r="AR885">
        <v>0</v>
      </c>
      <c r="AS885">
        <v>3</v>
      </c>
    </row>
    <row r="886" spans="1:45" ht="18.75" hidden="1" x14ac:dyDescent="0.45">
      <c r="A886" s="248">
        <v>213396</v>
      </c>
      <c r="B886" s="249" t="s">
        <v>456</v>
      </c>
      <c r="C886" t="s">
        <v>849</v>
      </c>
      <c r="D886" t="s">
        <v>849</v>
      </c>
      <c r="E886" t="s">
        <v>849</v>
      </c>
      <c r="F886" t="s">
        <v>849</v>
      </c>
      <c r="G886" t="s">
        <v>849</v>
      </c>
      <c r="H886" t="s">
        <v>849</v>
      </c>
      <c r="I886" t="s">
        <v>849</v>
      </c>
      <c r="J886" t="s">
        <v>849</v>
      </c>
      <c r="K886" t="s">
        <v>849</v>
      </c>
      <c r="L886" t="s">
        <v>849</v>
      </c>
      <c r="M886" s="250" t="s">
        <v>849</v>
      </c>
      <c r="N886" t="s">
        <v>849</v>
      </c>
      <c r="O886" t="s">
        <v>849</v>
      </c>
      <c r="P886" t="s">
        <v>849</v>
      </c>
      <c r="Q886" t="s">
        <v>849</v>
      </c>
      <c r="R886" t="s">
        <v>849</v>
      </c>
      <c r="S886" t="s">
        <v>849</v>
      </c>
      <c r="T886" t="s">
        <v>849</v>
      </c>
      <c r="U886" t="s">
        <v>849</v>
      </c>
      <c r="V886" t="s">
        <v>849</v>
      </c>
      <c r="W886" t="s">
        <v>849</v>
      </c>
      <c r="X886" s="250" t="s">
        <v>849</v>
      </c>
      <c r="Y886" t="s">
        <v>849</v>
      </c>
      <c r="Z886" t="s">
        <v>849</v>
      </c>
      <c r="AA886" t="s">
        <v>849</v>
      </c>
      <c r="AB886" t="s">
        <v>849</v>
      </c>
      <c r="AC886" t="s">
        <v>849</v>
      </c>
      <c r="AD886" t="s">
        <v>849</v>
      </c>
      <c r="AE886" t="s">
        <v>849</v>
      </c>
      <c r="AF886" t="s">
        <v>849</v>
      </c>
      <c r="AG886" t="s">
        <v>344</v>
      </c>
      <c r="AH886" t="s">
        <v>344</v>
      </c>
      <c r="AI886" t="s">
        <v>344</v>
      </c>
      <c r="AJ886" t="s">
        <v>344</v>
      </c>
      <c r="AK886" t="s">
        <v>344</v>
      </c>
      <c r="AL886" t="s">
        <v>344</v>
      </c>
      <c r="AM886" t="s">
        <v>344</v>
      </c>
      <c r="AN886" t="s">
        <v>344</v>
      </c>
      <c r="AO886" t="s">
        <v>344</v>
      </c>
      <c r="AP886" t="s">
        <v>344</v>
      </c>
      <c r="AQ886"/>
      <c r="AR886" t="s">
        <v>1830</v>
      </c>
      <c r="AS886" t="s">
        <v>2181</v>
      </c>
    </row>
    <row r="887" spans="1:45" ht="18.75" x14ac:dyDescent="0.45">
      <c r="A887" s="248">
        <v>213398</v>
      </c>
      <c r="B887" s="249" t="s">
        <v>61</v>
      </c>
      <c r="C887" t="s">
        <v>205</v>
      </c>
      <c r="D887" t="s">
        <v>205</v>
      </c>
      <c r="E887" t="s">
        <v>205</v>
      </c>
      <c r="F887" t="s">
        <v>205</v>
      </c>
      <c r="G887" t="s">
        <v>207</v>
      </c>
      <c r="H887" t="s">
        <v>205</v>
      </c>
      <c r="I887" t="s">
        <v>207</v>
      </c>
      <c r="J887" t="s">
        <v>207</v>
      </c>
      <c r="K887" t="s">
        <v>207</v>
      </c>
      <c r="L887" t="s">
        <v>207</v>
      </c>
      <c r="M887" s="250" t="s">
        <v>207</v>
      </c>
      <c r="N887" t="s">
        <v>207</v>
      </c>
      <c r="O887" t="s">
        <v>207</v>
      </c>
      <c r="P887" t="s">
        <v>207</v>
      </c>
      <c r="Q887" t="s">
        <v>207</v>
      </c>
      <c r="R887" t="s">
        <v>207</v>
      </c>
      <c r="S887" t="s">
        <v>207</v>
      </c>
      <c r="T887" t="s">
        <v>207</v>
      </c>
      <c r="U887" t="s">
        <v>207</v>
      </c>
      <c r="V887" t="s">
        <v>207</v>
      </c>
      <c r="W887" t="s">
        <v>207</v>
      </c>
      <c r="X887" s="250" t="s">
        <v>207</v>
      </c>
      <c r="Y887" t="s">
        <v>207</v>
      </c>
      <c r="Z887" t="s">
        <v>207</v>
      </c>
      <c r="AA887" t="s">
        <v>207</v>
      </c>
      <c r="AB887" t="s">
        <v>207</v>
      </c>
      <c r="AC887" t="s">
        <v>207</v>
      </c>
      <c r="AD887" t="s">
        <v>207</v>
      </c>
      <c r="AE887" t="s">
        <v>207</v>
      </c>
      <c r="AF887" t="s">
        <v>207</v>
      </c>
      <c r="AG887" t="s">
        <v>207</v>
      </c>
      <c r="AH887" t="s">
        <v>207</v>
      </c>
      <c r="AI887" t="s">
        <v>207</v>
      </c>
      <c r="AJ887" t="s">
        <v>207</v>
      </c>
      <c r="AK887" t="s">
        <v>206</v>
      </c>
      <c r="AL887" t="s">
        <v>205</v>
      </c>
      <c r="AM887" t="s">
        <v>206</v>
      </c>
      <c r="AN887" t="s">
        <v>206</v>
      </c>
      <c r="AO887" t="s">
        <v>205</v>
      </c>
      <c r="AP887" t="s">
        <v>206</v>
      </c>
      <c r="AQ887"/>
      <c r="AR887">
        <v>0</v>
      </c>
      <c r="AS887">
        <v>3</v>
      </c>
    </row>
    <row r="888" spans="1:45" ht="18.75" hidden="1" x14ac:dyDescent="0.45">
      <c r="A888" s="248">
        <v>213403</v>
      </c>
      <c r="B888" s="249" t="s">
        <v>456</v>
      </c>
      <c r="C888" t="s">
        <v>207</v>
      </c>
      <c r="D888" t="s">
        <v>205</v>
      </c>
      <c r="E888" t="s">
        <v>205</v>
      </c>
      <c r="F888" t="s">
        <v>205</v>
      </c>
      <c r="G888" t="s">
        <v>205</v>
      </c>
      <c r="H888" t="s">
        <v>205</v>
      </c>
      <c r="I888" t="s">
        <v>205</v>
      </c>
      <c r="J888" t="s">
        <v>205</v>
      </c>
      <c r="K888" t="s">
        <v>205</v>
      </c>
      <c r="L888" t="s">
        <v>205</v>
      </c>
      <c r="M888" s="250" t="s">
        <v>207</v>
      </c>
      <c r="N888" t="s">
        <v>205</v>
      </c>
      <c r="O888" t="s">
        <v>205</v>
      </c>
      <c r="P888" t="s">
        <v>205</v>
      </c>
      <c r="Q888" t="s">
        <v>207</v>
      </c>
      <c r="R888" t="s">
        <v>205</v>
      </c>
      <c r="S888" t="s">
        <v>207</v>
      </c>
      <c r="T888" t="s">
        <v>207</v>
      </c>
      <c r="U888" t="s">
        <v>207</v>
      </c>
      <c r="V888" t="s">
        <v>205</v>
      </c>
      <c r="W888" t="s">
        <v>207</v>
      </c>
      <c r="X888" s="250" t="s">
        <v>207</v>
      </c>
      <c r="Y888" t="s">
        <v>206</v>
      </c>
      <c r="Z888" t="s">
        <v>207</v>
      </c>
      <c r="AA888" t="s">
        <v>207</v>
      </c>
      <c r="AB888" t="s">
        <v>206</v>
      </c>
      <c r="AC888" t="s">
        <v>206</v>
      </c>
      <c r="AD888" t="s">
        <v>206</v>
      </c>
      <c r="AE888" t="s">
        <v>206</v>
      </c>
      <c r="AF888" t="s">
        <v>206</v>
      </c>
      <c r="AG888" t="s">
        <v>344</v>
      </c>
      <c r="AH888" t="s">
        <v>344</v>
      </c>
      <c r="AI888" t="s">
        <v>344</v>
      </c>
      <c r="AJ888" t="s">
        <v>344</v>
      </c>
      <c r="AK888" t="s">
        <v>344</v>
      </c>
      <c r="AL888" t="s">
        <v>344</v>
      </c>
      <c r="AM888" t="s">
        <v>344</v>
      </c>
      <c r="AN888" t="s">
        <v>344</v>
      </c>
      <c r="AO888" t="s">
        <v>344</v>
      </c>
      <c r="AP888" t="s">
        <v>344</v>
      </c>
      <c r="AQ888"/>
      <c r="AR888">
        <v>0</v>
      </c>
      <c r="AS888">
        <v>5</v>
      </c>
    </row>
    <row r="889" spans="1:45" ht="18.75" hidden="1" x14ac:dyDescent="0.45">
      <c r="A889" s="248">
        <v>213406</v>
      </c>
      <c r="B889" s="249" t="s">
        <v>456</v>
      </c>
      <c r="C889" t="s">
        <v>205</v>
      </c>
      <c r="D889" t="s">
        <v>205</v>
      </c>
      <c r="E889" t="s">
        <v>205</v>
      </c>
      <c r="F889" t="s">
        <v>205</v>
      </c>
      <c r="G889" t="s">
        <v>205</v>
      </c>
      <c r="H889" t="s">
        <v>207</v>
      </c>
      <c r="I889" t="s">
        <v>205</v>
      </c>
      <c r="J889" t="s">
        <v>207</v>
      </c>
      <c r="K889" t="s">
        <v>207</v>
      </c>
      <c r="L889" t="s">
        <v>205</v>
      </c>
      <c r="M889" s="250" t="s">
        <v>207</v>
      </c>
      <c r="N889" t="s">
        <v>205</v>
      </c>
      <c r="O889" t="s">
        <v>205</v>
      </c>
      <c r="P889" t="s">
        <v>207</v>
      </c>
      <c r="Q889" t="s">
        <v>205</v>
      </c>
      <c r="R889" t="s">
        <v>207</v>
      </c>
      <c r="S889" t="s">
        <v>207</v>
      </c>
      <c r="T889" t="s">
        <v>205</v>
      </c>
      <c r="U889" t="s">
        <v>205</v>
      </c>
      <c r="V889" t="s">
        <v>205</v>
      </c>
      <c r="W889" t="s">
        <v>205</v>
      </c>
      <c r="X889" s="250" t="s">
        <v>207</v>
      </c>
      <c r="Y889" t="s">
        <v>207</v>
      </c>
      <c r="Z889" t="s">
        <v>207</v>
      </c>
      <c r="AA889" t="s">
        <v>205</v>
      </c>
      <c r="AB889" t="s">
        <v>205</v>
      </c>
      <c r="AC889" t="s">
        <v>205</v>
      </c>
      <c r="AD889" t="s">
        <v>207</v>
      </c>
      <c r="AE889" t="s">
        <v>206</v>
      </c>
      <c r="AF889" t="s">
        <v>205</v>
      </c>
      <c r="AG889" t="s">
        <v>344</v>
      </c>
      <c r="AH889" t="s">
        <v>344</v>
      </c>
      <c r="AI889" t="s">
        <v>344</v>
      </c>
      <c r="AJ889" t="s">
        <v>344</v>
      </c>
      <c r="AK889" t="s">
        <v>344</v>
      </c>
      <c r="AL889" t="s">
        <v>344</v>
      </c>
      <c r="AM889" t="s">
        <v>344</v>
      </c>
      <c r="AN889" t="s">
        <v>344</v>
      </c>
      <c r="AO889" t="s">
        <v>344</v>
      </c>
      <c r="AP889" t="s">
        <v>344</v>
      </c>
      <c r="AQ889"/>
      <c r="AR889">
        <v>0</v>
      </c>
      <c r="AS889">
        <v>3</v>
      </c>
    </row>
    <row r="890" spans="1:45" ht="18.75" x14ac:dyDescent="0.45">
      <c r="A890" s="248">
        <v>213411</v>
      </c>
      <c r="B890" s="249" t="s">
        <v>61</v>
      </c>
      <c r="C890" t="s">
        <v>207</v>
      </c>
      <c r="D890" t="s">
        <v>205</v>
      </c>
      <c r="E890" t="s">
        <v>205</v>
      </c>
      <c r="F890" t="s">
        <v>205</v>
      </c>
      <c r="G890" t="s">
        <v>205</v>
      </c>
      <c r="H890" t="s">
        <v>207</v>
      </c>
      <c r="I890" t="s">
        <v>205</v>
      </c>
      <c r="J890" t="s">
        <v>207</v>
      </c>
      <c r="K890" t="s">
        <v>207</v>
      </c>
      <c r="L890" t="s">
        <v>205</v>
      </c>
      <c r="M890" s="250" t="s">
        <v>207</v>
      </c>
      <c r="N890" t="s">
        <v>207</v>
      </c>
      <c r="O890" t="s">
        <v>207</v>
      </c>
      <c r="P890" t="s">
        <v>205</v>
      </c>
      <c r="Q890" t="s">
        <v>207</v>
      </c>
      <c r="R890" t="s">
        <v>207</v>
      </c>
      <c r="S890" t="s">
        <v>207</v>
      </c>
      <c r="T890" t="s">
        <v>207</v>
      </c>
      <c r="U890" t="s">
        <v>207</v>
      </c>
      <c r="V890" t="s">
        <v>205</v>
      </c>
      <c r="W890" t="s">
        <v>207</v>
      </c>
      <c r="X890" s="250" t="s">
        <v>205</v>
      </c>
      <c r="Y890" t="s">
        <v>207</v>
      </c>
      <c r="Z890" t="s">
        <v>205</v>
      </c>
      <c r="AA890" t="s">
        <v>205</v>
      </c>
      <c r="AB890" t="s">
        <v>207</v>
      </c>
      <c r="AC890" t="s">
        <v>205</v>
      </c>
      <c r="AD890" t="s">
        <v>207</v>
      </c>
      <c r="AE890" t="s">
        <v>207</v>
      </c>
      <c r="AF890" t="s">
        <v>207</v>
      </c>
      <c r="AG890" t="s">
        <v>207</v>
      </c>
      <c r="AH890" t="s">
        <v>205</v>
      </c>
      <c r="AI890" t="s">
        <v>207</v>
      </c>
      <c r="AJ890" t="s">
        <v>205</v>
      </c>
      <c r="AK890" t="s">
        <v>205</v>
      </c>
      <c r="AL890" t="s">
        <v>207</v>
      </c>
      <c r="AM890" t="s">
        <v>207</v>
      </c>
      <c r="AN890" t="s">
        <v>205</v>
      </c>
      <c r="AO890" t="s">
        <v>205</v>
      </c>
      <c r="AP890" t="s">
        <v>205</v>
      </c>
      <c r="AQ890"/>
      <c r="AR890">
        <v>0</v>
      </c>
      <c r="AS890">
        <v>3</v>
      </c>
    </row>
    <row r="891" spans="1:45" ht="15" hidden="1" x14ac:dyDescent="0.25">
      <c r="A891" s="258">
        <v>213412</v>
      </c>
      <c r="B891" s="259" t="s">
        <v>456</v>
      </c>
      <c r="C891" s="260" t="s">
        <v>205</v>
      </c>
      <c r="D891" s="260" t="s">
        <v>207</v>
      </c>
      <c r="E891" s="260" t="s">
        <v>205</v>
      </c>
      <c r="F891" s="260" t="s">
        <v>207</v>
      </c>
      <c r="G891" s="260" t="s">
        <v>207</v>
      </c>
      <c r="H891" s="260" t="s">
        <v>205</v>
      </c>
      <c r="I891" s="260" t="s">
        <v>207</v>
      </c>
      <c r="J891" s="260" t="s">
        <v>205</v>
      </c>
      <c r="K891" s="260" t="s">
        <v>207</v>
      </c>
      <c r="L891" s="260" t="s">
        <v>205</v>
      </c>
      <c r="M891" s="260" t="s">
        <v>205</v>
      </c>
      <c r="N891" s="260" t="s">
        <v>205</v>
      </c>
      <c r="O891" s="260" t="s">
        <v>205</v>
      </c>
      <c r="P891" s="260" t="s">
        <v>206</v>
      </c>
      <c r="Q891" s="260" t="s">
        <v>206</v>
      </c>
      <c r="R891" s="260" t="s">
        <v>206</v>
      </c>
      <c r="S891" s="260" t="s">
        <v>207</v>
      </c>
      <c r="T891" s="260" t="s">
        <v>207</v>
      </c>
      <c r="U891" s="260" t="s">
        <v>207</v>
      </c>
      <c r="V891" s="260" t="s">
        <v>207</v>
      </c>
      <c r="W891" s="260" t="s">
        <v>207</v>
      </c>
      <c r="X891" s="260" t="s">
        <v>207</v>
      </c>
      <c r="Y891" s="260" t="s">
        <v>207</v>
      </c>
      <c r="Z891" s="260" t="s">
        <v>206</v>
      </c>
      <c r="AA891" s="260" t="s">
        <v>207</v>
      </c>
      <c r="AB891" s="260" t="s">
        <v>206</v>
      </c>
      <c r="AC891" s="260" t="s">
        <v>206</v>
      </c>
      <c r="AD891" s="260" t="s">
        <v>206</v>
      </c>
      <c r="AE891" s="260" t="s">
        <v>206</v>
      </c>
      <c r="AF891" s="260" t="s">
        <v>206</v>
      </c>
      <c r="AG891" s="260" t="s">
        <v>344</v>
      </c>
      <c r="AH891" s="260" t="s">
        <v>344</v>
      </c>
      <c r="AI891" s="260" t="s">
        <v>344</v>
      </c>
      <c r="AJ891" s="260" t="s">
        <v>344</v>
      </c>
      <c r="AK891" s="260" t="s">
        <v>344</v>
      </c>
      <c r="AL891" s="260" t="s">
        <v>344</v>
      </c>
      <c r="AM891" s="260" t="s">
        <v>344</v>
      </c>
      <c r="AN891" s="260" t="s">
        <v>344</v>
      </c>
      <c r="AO891" s="260" t="s">
        <v>344</v>
      </c>
      <c r="AP891" s="260" t="s">
        <v>344</v>
      </c>
      <c r="AQ891" s="260"/>
      <c r="AR891"/>
      <c r="AS891">
        <v>1</v>
      </c>
    </row>
    <row r="892" spans="1:45" ht="18.75" hidden="1" x14ac:dyDescent="0.45">
      <c r="A892" s="248">
        <v>213413</v>
      </c>
      <c r="B892" s="249" t="s">
        <v>458</v>
      </c>
      <c r="C892" t="s">
        <v>849</v>
      </c>
      <c r="D892" t="s">
        <v>849</v>
      </c>
      <c r="E892" t="s">
        <v>849</v>
      </c>
      <c r="F892" t="s">
        <v>849</v>
      </c>
      <c r="G892" t="s">
        <v>849</v>
      </c>
      <c r="H892" t="s">
        <v>849</v>
      </c>
      <c r="I892" t="s">
        <v>849</v>
      </c>
      <c r="J892" t="s">
        <v>849</v>
      </c>
      <c r="K892" t="s">
        <v>849</v>
      </c>
      <c r="L892" t="s">
        <v>849</v>
      </c>
      <c r="M892" s="250" t="s">
        <v>849</v>
      </c>
      <c r="N892" t="s">
        <v>849</v>
      </c>
      <c r="O892" t="s">
        <v>849</v>
      </c>
      <c r="P892" t="s">
        <v>849</v>
      </c>
      <c r="Q892" t="s">
        <v>849</v>
      </c>
      <c r="R892" t="s">
        <v>849</v>
      </c>
      <c r="S892" t="s">
        <v>849</v>
      </c>
      <c r="T892" t="s">
        <v>849</v>
      </c>
      <c r="U892" t="s">
        <v>849</v>
      </c>
      <c r="V892" t="s">
        <v>849</v>
      </c>
      <c r="W892" t="s">
        <v>344</v>
      </c>
      <c r="X892" s="250" t="s">
        <v>344</v>
      </c>
      <c r="Y892" t="s">
        <v>344</v>
      </c>
      <c r="Z892" t="s">
        <v>344</v>
      </c>
      <c r="AA892" t="s">
        <v>344</v>
      </c>
      <c r="AB892" t="s">
        <v>344</v>
      </c>
      <c r="AC892" t="s">
        <v>344</v>
      </c>
      <c r="AD892" t="s">
        <v>344</v>
      </c>
      <c r="AE892" t="s">
        <v>344</v>
      </c>
      <c r="AF892" t="s">
        <v>344</v>
      </c>
      <c r="AG892" t="s">
        <v>344</v>
      </c>
      <c r="AH892" t="s">
        <v>344</v>
      </c>
      <c r="AI892" t="s">
        <v>344</v>
      </c>
      <c r="AJ892" t="s">
        <v>344</v>
      </c>
      <c r="AK892" t="s">
        <v>344</v>
      </c>
      <c r="AL892" t="s">
        <v>344</v>
      </c>
      <c r="AM892" t="s">
        <v>344</v>
      </c>
      <c r="AN892" t="s">
        <v>344</v>
      </c>
      <c r="AO892" t="s">
        <v>344</v>
      </c>
      <c r="AP892" t="s">
        <v>344</v>
      </c>
      <c r="AQ892"/>
      <c r="AR892">
        <v>0</v>
      </c>
      <c r="AS892" t="s">
        <v>2190</v>
      </c>
    </row>
    <row r="893" spans="1:45" ht="18.75" hidden="1" x14ac:dyDescent="0.45">
      <c r="A893" s="248">
        <v>213415</v>
      </c>
      <c r="B893" s="249" t="s">
        <v>456</v>
      </c>
      <c r="C893" t="s">
        <v>205</v>
      </c>
      <c r="D893" t="s">
        <v>205</v>
      </c>
      <c r="E893" t="s">
        <v>205</v>
      </c>
      <c r="F893" t="s">
        <v>205</v>
      </c>
      <c r="G893" t="s">
        <v>205</v>
      </c>
      <c r="H893" t="s">
        <v>207</v>
      </c>
      <c r="I893" t="s">
        <v>207</v>
      </c>
      <c r="J893" t="s">
        <v>205</v>
      </c>
      <c r="K893" t="s">
        <v>205</v>
      </c>
      <c r="L893" t="s">
        <v>207</v>
      </c>
      <c r="M893" s="250" t="s">
        <v>207</v>
      </c>
      <c r="N893" t="s">
        <v>207</v>
      </c>
      <c r="O893" t="s">
        <v>205</v>
      </c>
      <c r="P893" t="s">
        <v>207</v>
      </c>
      <c r="Q893" t="s">
        <v>207</v>
      </c>
      <c r="R893" t="s">
        <v>207</v>
      </c>
      <c r="S893" t="s">
        <v>207</v>
      </c>
      <c r="T893" t="s">
        <v>205</v>
      </c>
      <c r="U893" t="s">
        <v>205</v>
      </c>
      <c r="V893" t="s">
        <v>205</v>
      </c>
      <c r="W893" t="s">
        <v>207</v>
      </c>
      <c r="X893" s="250" t="s">
        <v>207</v>
      </c>
      <c r="Y893" t="s">
        <v>206</v>
      </c>
      <c r="Z893" t="s">
        <v>206</v>
      </c>
      <c r="AA893" t="s">
        <v>207</v>
      </c>
      <c r="AB893" t="s">
        <v>207</v>
      </c>
      <c r="AC893" t="s">
        <v>207</v>
      </c>
      <c r="AD893" t="s">
        <v>207</v>
      </c>
      <c r="AE893" t="s">
        <v>206</v>
      </c>
      <c r="AF893" t="s">
        <v>206</v>
      </c>
      <c r="AG893" t="s">
        <v>344</v>
      </c>
      <c r="AH893" t="s">
        <v>344</v>
      </c>
      <c r="AI893" t="s">
        <v>344</v>
      </c>
      <c r="AJ893" t="s">
        <v>344</v>
      </c>
      <c r="AK893" t="s">
        <v>344</v>
      </c>
      <c r="AL893" t="s">
        <v>344</v>
      </c>
      <c r="AM893" t="s">
        <v>344</v>
      </c>
      <c r="AN893" t="s">
        <v>344</v>
      </c>
      <c r="AO893" t="s">
        <v>344</v>
      </c>
      <c r="AP893" t="s">
        <v>344</v>
      </c>
      <c r="AQ893"/>
      <c r="AR893">
        <v>0</v>
      </c>
      <c r="AS893">
        <v>4</v>
      </c>
    </row>
    <row r="894" spans="1:45" ht="15" hidden="1" x14ac:dyDescent="0.25">
      <c r="A894" s="258">
        <v>213421</v>
      </c>
      <c r="B894" s="259" t="s">
        <v>458</v>
      </c>
      <c r="C894" s="260" t="s">
        <v>849</v>
      </c>
      <c r="D894" s="260" t="s">
        <v>849</v>
      </c>
      <c r="E894" s="260" t="s">
        <v>849</v>
      </c>
      <c r="F894" s="260" t="s">
        <v>849</v>
      </c>
      <c r="G894" s="260" t="s">
        <v>849</v>
      </c>
      <c r="H894" s="260" t="s">
        <v>849</v>
      </c>
      <c r="I894" s="260" t="s">
        <v>849</v>
      </c>
      <c r="J894" s="260" t="s">
        <v>849</v>
      </c>
      <c r="K894" s="260" t="s">
        <v>849</v>
      </c>
      <c r="L894" s="260" t="s">
        <v>849</v>
      </c>
      <c r="M894" s="260" t="s">
        <v>849</v>
      </c>
      <c r="N894" s="260" t="s">
        <v>849</v>
      </c>
      <c r="O894" s="260" t="s">
        <v>849</v>
      </c>
      <c r="P894" s="260" t="s">
        <v>849</v>
      </c>
      <c r="Q894" s="260" t="s">
        <v>849</v>
      </c>
      <c r="R894" s="260" t="s">
        <v>849</v>
      </c>
      <c r="S894" s="260" t="s">
        <v>849</v>
      </c>
      <c r="T894" s="260" t="s">
        <v>849</v>
      </c>
      <c r="U894" s="260" t="s">
        <v>849</v>
      </c>
      <c r="V894" s="260" t="s">
        <v>849</v>
      </c>
      <c r="W894" s="260" t="s">
        <v>344</v>
      </c>
      <c r="X894" s="260" t="s">
        <v>344</v>
      </c>
      <c r="Y894" s="260" t="s">
        <v>344</v>
      </c>
      <c r="Z894" s="260" t="s">
        <v>344</v>
      </c>
      <c r="AA894" s="260" t="s">
        <v>344</v>
      </c>
      <c r="AB894" s="260" t="s">
        <v>344</v>
      </c>
      <c r="AC894" s="260" t="s">
        <v>344</v>
      </c>
      <c r="AD894" s="260" t="s">
        <v>344</v>
      </c>
      <c r="AE894" s="260" t="s">
        <v>344</v>
      </c>
      <c r="AF894" s="260" t="s">
        <v>344</v>
      </c>
      <c r="AG894" s="260" t="s">
        <v>344</v>
      </c>
      <c r="AH894" s="260" t="s">
        <v>344</v>
      </c>
      <c r="AI894" s="260" t="s">
        <v>344</v>
      </c>
      <c r="AJ894" s="260" t="s">
        <v>344</v>
      </c>
      <c r="AK894" s="260" t="s">
        <v>344</v>
      </c>
      <c r="AL894" s="260" t="s">
        <v>344</v>
      </c>
      <c r="AM894" s="260" t="s">
        <v>344</v>
      </c>
      <c r="AN894" s="260" t="s">
        <v>344</v>
      </c>
      <c r="AO894" s="260" t="s">
        <v>344</v>
      </c>
      <c r="AP894" s="260" t="s">
        <v>344</v>
      </c>
      <c r="AQ894" s="260"/>
      <c r="AR894"/>
      <c r="AS894" t="s">
        <v>2181</v>
      </c>
    </row>
    <row r="895" spans="1:45" ht="18.75" hidden="1" x14ac:dyDescent="0.45">
      <c r="A895" s="252">
        <v>213422</v>
      </c>
      <c r="B895" s="249" t="s">
        <v>456</v>
      </c>
      <c r="C895" t="s">
        <v>205</v>
      </c>
      <c r="D895" t="s">
        <v>205</v>
      </c>
      <c r="E895" t="s">
        <v>207</v>
      </c>
      <c r="F895" t="s">
        <v>205</v>
      </c>
      <c r="G895" t="s">
        <v>205</v>
      </c>
      <c r="H895" t="s">
        <v>205</v>
      </c>
      <c r="I895" t="s">
        <v>207</v>
      </c>
      <c r="J895" t="s">
        <v>205</v>
      </c>
      <c r="K895" t="s">
        <v>207</v>
      </c>
      <c r="L895" t="s">
        <v>205</v>
      </c>
      <c r="M895" s="250" t="s">
        <v>206</v>
      </c>
      <c r="N895" t="s">
        <v>205</v>
      </c>
      <c r="O895" t="s">
        <v>207</v>
      </c>
      <c r="P895" t="s">
        <v>205</v>
      </c>
      <c r="Q895" t="s">
        <v>205</v>
      </c>
      <c r="R895" t="s">
        <v>207</v>
      </c>
      <c r="S895" t="s">
        <v>207</v>
      </c>
      <c r="T895" t="s">
        <v>207</v>
      </c>
      <c r="U895" t="s">
        <v>207</v>
      </c>
      <c r="V895" t="s">
        <v>207</v>
      </c>
      <c r="W895" t="s">
        <v>207</v>
      </c>
      <c r="X895" s="250" t="s">
        <v>205</v>
      </c>
      <c r="Y895" t="s">
        <v>207</v>
      </c>
      <c r="Z895" t="s">
        <v>205</v>
      </c>
      <c r="AA895" t="s">
        <v>205</v>
      </c>
      <c r="AB895" t="s">
        <v>207</v>
      </c>
      <c r="AC895" t="s">
        <v>206</v>
      </c>
      <c r="AD895" t="s">
        <v>207</v>
      </c>
      <c r="AE895" t="s">
        <v>206</v>
      </c>
      <c r="AF895" t="s">
        <v>205</v>
      </c>
      <c r="AG895" t="s">
        <v>344</v>
      </c>
      <c r="AH895" t="s">
        <v>344</v>
      </c>
      <c r="AI895" t="s">
        <v>344</v>
      </c>
      <c r="AJ895" t="s">
        <v>344</v>
      </c>
      <c r="AK895" t="s">
        <v>344</v>
      </c>
      <c r="AL895" t="s">
        <v>344</v>
      </c>
      <c r="AM895" t="s">
        <v>344</v>
      </c>
      <c r="AN895" t="s">
        <v>344</v>
      </c>
      <c r="AO895" t="s">
        <v>344</v>
      </c>
      <c r="AP895" t="s">
        <v>344</v>
      </c>
      <c r="AQ895"/>
      <c r="AR895">
        <v>0</v>
      </c>
      <c r="AS895">
        <v>1</v>
      </c>
    </row>
    <row r="896" spans="1:45" ht="18.75" hidden="1" x14ac:dyDescent="0.45">
      <c r="A896" s="248">
        <v>213427</v>
      </c>
      <c r="B896" s="249" t="s">
        <v>456</v>
      </c>
      <c r="C896" t="s">
        <v>207</v>
      </c>
      <c r="D896" t="s">
        <v>207</v>
      </c>
      <c r="E896" t="s">
        <v>205</v>
      </c>
      <c r="F896" t="s">
        <v>205</v>
      </c>
      <c r="G896" t="s">
        <v>205</v>
      </c>
      <c r="H896" t="s">
        <v>207</v>
      </c>
      <c r="I896" t="s">
        <v>205</v>
      </c>
      <c r="J896" t="s">
        <v>205</v>
      </c>
      <c r="K896" t="s">
        <v>207</v>
      </c>
      <c r="L896" t="s">
        <v>207</v>
      </c>
      <c r="M896" s="250" t="s">
        <v>205</v>
      </c>
      <c r="N896" t="s">
        <v>207</v>
      </c>
      <c r="O896" t="s">
        <v>207</v>
      </c>
      <c r="P896" t="s">
        <v>205</v>
      </c>
      <c r="Q896" t="s">
        <v>205</v>
      </c>
      <c r="R896" t="s">
        <v>205</v>
      </c>
      <c r="S896" t="s">
        <v>207</v>
      </c>
      <c r="T896" t="s">
        <v>205</v>
      </c>
      <c r="U896" t="s">
        <v>207</v>
      </c>
      <c r="V896" t="s">
        <v>207</v>
      </c>
      <c r="W896" t="s">
        <v>205</v>
      </c>
      <c r="X896" s="250" t="s">
        <v>205</v>
      </c>
      <c r="Y896" t="s">
        <v>205</v>
      </c>
      <c r="Z896" t="s">
        <v>205</v>
      </c>
      <c r="AA896" t="s">
        <v>205</v>
      </c>
      <c r="AB896" t="s">
        <v>205</v>
      </c>
      <c r="AC896" t="s">
        <v>205</v>
      </c>
      <c r="AD896" t="s">
        <v>207</v>
      </c>
      <c r="AE896" t="s">
        <v>205</v>
      </c>
      <c r="AF896" t="s">
        <v>207</v>
      </c>
      <c r="AG896" t="s">
        <v>344</v>
      </c>
      <c r="AH896" t="s">
        <v>344</v>
      </c>
      <c r="AI896" t="s">
        <v>344</v>
      </c>
      <c r="AJ896" t="s">
        <v>344</v>
      </c>
      <c r="AK896" t="s">
        <v>344</v>
      </c>
      <c r="AL896" t="s">
        <v>344</v>
      </c>
      <c r="AM896" t="s">
        <v>344</v>
      </c>
      <c r="AN896" t="s">
        <v>344</v>
      </c>
      <c r="AO896" t="s">
        <v>344</v>
      </c>
      <c r="AP896" t="s">
        <v>344</v>
      </c>
      <c r="AQ896"/>
      <c r="AR896">
        <v>0</v>
      </c>
      <c r="AS896">
        <v>1</v>
      </c>
    </row>
    <row r="897" spans="1:45" ht="18.75" hidden="1" x14ac:dyDescent="0.45">
      <c r="A897" s="252">
        <v>213428</v>
      </c>
      <c r="B897" s="249" t="s">
        <v>456</v>
      </c>
      <c r="C897" t="s">
        <v>205</v>
      </c>
      <c r="D897" t="s">
        <v>205</v>
      </c>
      <c r="E897" t="s">
        <v>205</v>
      </c>
      <c r="F897" t="s">
        <v>207</v>
      </c>
      <c r="G897" t="s">
        <v>207</v>
      </c>
      <c r="H897" t="s">
        <v>207</v>
      </c>
      <c r="I897" t="s">
        <v>207</v>
      </c>
      <c r="J897" t="s">
        <v>205</v>
      </c>
      <c r="K897" t="s">
        <v>205</v>
      </c>
      <c r="L897" t="s">
        <v>207</v>
      </c>
      <c r="M897" s="250" t="s">
        <v>205</v>
      </c>
      <c r="N897" t="s">
        <v>207</v>
      </c>
      <c r="O897" t="s">
        <v>205</v>
      </c>
      <c r="P897" t="s">
        <v>207</v>
      </c>
      <c r="Q897" t="s">
        <v>205</v>
      </c>
      <c r="R897" t="s">
        <v>207</v>
      </c>
      <c r="S897" t="s">
        <v>207</v>
      </c>
      <c r="T897" t="s">
        <v>207</v>
      </c>
      <c r="U897" t="s">
        <v>205</v>
      </c>
      <c r="V897" t="s">
        <v>205</v>
      </c>
      <c r="W897" t="s">
        <v>205</v>
      </c>
      <c r="X897" s="250" t="s">
        <v>205</v>
      </c>
      <c r="Y897" t="s">
        <v>205</v>
      </c>
      <c r="Z897" t="s">
        <v>205</v>
      </c>
      <c r="AA897" t="s">
        <v>207</v>
      </c>
      <c r="AB897" t="s">
        <v>207</v>
      </c>
      <c r="AC897" t="s">
        <v>205</v>
      </c>
      <c r="AD897" t="s">
        <v>207</v>
      </c>
      <c r="AE897" t="s">
        <v>207</v>
      </c>
      <c r="AF897" t="s">
        <v>205</v>
      </c>
      <c r="AG897" t="s">
        <v>344</v>
      </c>
      <c r="AH897" t="s">
        <v>344</v>
      </c>
      <c r="AI897" t="s">
        <v>344</v>
      </c>
      <c r="AJ897" t="s">
        <v>344</v>
      </c>
      <c r="AK897" t="s">
        <v>344</v>
      </c>
      <c r="AL897" t="s">
        <v>344</v>
      </c>
      <c r="AM897" t="s">
        <v>344</v>
      </c>
      <c r="AN897" t="s">
        <v>344</v>
      </c>
      <c r="AO897" t="s">
        <v>344</v>
      </c>
      <c r="AP897" t="s">
        <v>344</v>
      </c>
      <c r="AQ897"/>
      <c r="AR897">
        <v>0</v>
      </c>
      <c r="AS897">
        <v>3</v>
      </c>
    </row>
    <row r="898" spans="1:45" ht="18.75" x14ac:dyDescent="0.45">
      <c r="A898" s="248">
        <v>213433</v>
      </c>
      <c r="B898" s="249" t="s">
        <v>61</v>
      </c>
      <c r="C898" t="s">
        <v>207</v>
      </c>
      <c r="D898" t="s">
        <v>207</v>
      </c>
      <c r="E898" t="s">
        <v>207</v>
      </c>
      <c r="F898" t="s">
        <v>207</v>
      </c>
      <c r="G898" t="s">
        <v>205</v>
      </c>
      <c r="H898" t="s">
        <v>205</v>
      </c>
      <c r="I898" t="s">
        <v>207</v>
      </c>
      <c r="J898" t="s">
        <v>207</v>
      </c>
      <c r="K898" t="s">
        <v>207</v>
      </c>
      <c r="L898" t="s">
        <v>207</v>
      </c>
      <c r="M898" s="250" t="s">
        <v>207</v>
      </c>
      <c r="N898" t="s">
        <v>207</v>
      </c>
      <c r="O898" t="s">
        <v>207</v>
      </c>
      <c r="P898" t="s">
        <v>205</v>
      </c>
      <c r="Q898" t="s">
        <v>207</v>
      </c>
      <c r="R898" t="s">
        <v>207</v>
      </c>
      <c r="S898" t="s">
        <v>207</v>
      </c>
      <c r="T898" t="s">
        <v>207</v>
      </c>
      <c r="U898" t="s">
        <v>207</v>
      </c>
      <c r="V898" t="s">
        <v>207</v>
      </c>
      <c r="W898" t="s">
        <v>207</v>
      </c>
      <c r="X898" s="250" t="s">
        <v>207</v>
      </c>
      <c r="Y898" t="s">
        <v>205</v>
      </c>
      <c r="Z898" t="s">
        <v>207</v>
      </c>
      <c r="AA898" t="s">
        <v>207</v>
      </c>
      <c r="AB898" t="s">
        <v>207</v>
      </c>
      <c r="AC898" t="s">
        <v>207</v>
      </c>
      <c r="AD898" t="s">
        <v>207</v>
      </c>
      <c r="AE898" t="s">
        <v>207</v>
      </c>
      <c r="AF898" t="s">
        <v>207</v>
      </c>
      <c r="AG898" t="s">
        <v>207</v>
      </c>
      <c r="AH898" t="s">
        <v>207</v>
      </c>
      <c r="AI898" t="s">
        <v>207</v>
      </c>
      <c r="AJ898" t="s">
        <v>207</v>
      </c>
      <c r="AK898" t="s">
        <v>207</v>
      </c>
      <c r="AL898" t="s">
        <v>206</v>
      </c>
      <c r="AM898" t="s">
        <v>206</v>
      </c>
      <c r="AN898" t="s">
        <v>206</v>
      </c>
      <c r="AO898" t="s">
        <v>206</v>
      </c>
      <c r="AP898" t="s">
        <v>206</v>
      </c>
      <c r="AQ898"/>
      <c r="AR898">
        <v>0</v>
      </c>
      <c r="AS898">
        <v>4</v>
      </c>
    </row>
    <row r="899" spans="1:45" ht="18.75" hidden="1" x14ac:dyDescent="0.45">
      <c r="A899" s="252">
        <v>213437</v>
      </c>
      <c r="B899" s="249" t="s">
        <v>456</v>
      </c>
      <c r="C899" t="s">
        <v>205</v>
      </c>
      <c r="D899" t="s">
        <v>205</v>
      </c>
      <c r="E899" t="s">
        <v>205</v>
      </c>
      <c r="F899" t="s">
        <v>205</v>
      </c>
      <c r="G899" t="s">
        <v>205</v>
      </c>
      <c r="H899" t="s">
        <v>207</v>
      </c>
      <c r="I899" t="s">
        <v>207</v>
      </c>
      <c r="J899" t="s">
        <v>205</v>
      </c>
      <c r="K899" t="s">
        <v>205</v>
      </c>
      <c r="L899" t="s">
        <v>207</v>
      </c>
      <c r="M899" s="250" t="s">
        <v>205</v>
      </c>
      <c r="N899" t="s">
        <v>205</v>
      </c>
      <c r="O899" t="s">
        <v>205</v>
      </c>
      <c r="P899" t="s">
        <v>205</v>
      </c>
      <c r="Q899" t="s">
        <v>205</v>
      </c>
      <c r="R899" t="s">
        <v>205</v>
      </c>
      <c r="S899" t="s">
        <v>207</v>
      </c>
      <c r="T899" t="s">
        <v>205</v>
      </c>
      <c r="U899" t="s">
        <v>207</v>
      </c>
      <c r="V899" t="s">
        <v>205</v>
      </c>
      <c r="W899" t="s">
        <v>207</v>
      </c>
      <c r="X899" s="250" t="s">
        <v>205</v>
      </c>
      <c r="Y899" t="s">
        <v>207</v>
      </c>
      <c r="Z899" t="s">
        <v>207</v>
      </c>
      <c r="AA899" t="s">
        <v>207</v>
      </c>
      <c r="AB899" t="s">
        <v>207</v>
      </c>
      <c r="AC899" t="s">
        <v>207</v>
      </c>
      <c r="AD899" t="s">
        <v>206</v>
      </c>
      <c r="AE899" t="s">
        <v>206</v>
      </c>
      <c r="AF899" t="s">
        <v>206</v>
      </c>
      <c r="AG899" t="s">
        <v>344</v>
      </c>
      <c r="AH899" t="s">
        <v>344</v>
      </c>
      <c r="AI899" t="s">
        <v>344</v>
      </c>
      <c r="AJ899" t="s">
        <v>344</v>
      </c>
      <c r="AK899" t="s">
        <v>344</v>
      </c>
      <c r="AL899" t="s">
        <v>344</v>
      </c>
      <c r="AM899" t="s">
        <v>344</v>
      </c>
      <c r="AN899" t="s">
        <v>344</v>
      </c>
      <c r="AO899" t="s">
        <v>344</v>
      </c>
      <c r="AP899" t="s">
        <v>344</v>
      </c>
      <c r="AQ899"/>
      <c r="AR899">
        <v>0</v>
      </c>
      <c r="AS899">
        <v>4</v>
      </c>
    </row>
    <row r="900" spans="1:45" ht="18.75" x14ac:dyDescent="0.45">
      <c r="A900" s="248">
        <v>213445</v>
      </c>
      <c r="B900" s="249" t="s">
        <v>61</v>
      </c>
      <c r="C900" t="s">
        <v>207</v>
      </c>
      <c r="D900" t="s">
        <v>207</v>
      </c>
      <c r="E900" t="s">
        <v>207</v>
      </c>
      <c r="F900" t="s">
        <v>207</v>
      </c>
      <c r="G900" t="s">
        <v>207</v>
      </c>
      <c r="H900" t="s">
        <v>207</v>
      </c>
      <c r="I900" t="s">
        <v>207</v>
      </c>
      <c r="J900" t="s">
        <v>205</v>
      </c>
      <c r="K900" t="s">
        <v>207</v>
      </c>
      <c r="L900" t="s">
        <v>207</v>
      </c>
      <c r="M900" s="250" t="s">
        <v>207</v>
      </c>
      <c r="N900" t="s">
        <v>207</v>
      </c>
      <c r="O900" t="s">
        <v>207</v>
      </c>
      <c r="P900" t="s">
        <v>205</v>
      </c>
      <c r="Q900" t="s">
        <v>207</v>
      </c>
      <c r="R900" t="s">
        <v>207</v>
      </c>
      <c r="S900" t="s">
        <v>207</v>
      </c>
      <c r="T900" t="s">
        <v>207</v>
      </c>
      <c r="U900" t="s">
        <v>207</v>
      </c>
      <c r="V900" t="s">
        <v>205</v>
      </c>
      <c r="W900" t="s">
        <v>205</v>
      </c>
      <c r="X900" s="250" t="s">
        <v>207</v>
      </c>
      <c r="Y900" t="s">
        <v>205</v>
      </c>
      <c r="Z900" t="s">
        <v>205</v>
      </c>
      <c r="AA900" t="s">
        <v>205</v>
      </c>
      <c r="AB900" t="s">
        <v>205</v>
      </c>
      <c r="AC900" t="s">
        <v>207</v>
      </c>
      <c r="AD900" t="s">
        <v>205</v>
      </c>
      <c r="AE900" t="s">
        <v>207</v>
      </c>
      <c r="AF900" t="s">
        <v>207</v>
      </c>
      <c r="AG900" t="s">
        <v>207</v>
      </c>
      <c r="AH900" t="s">
        <v>205</v>
      </c>
      <c r="AI900" t="s">
        <v>205</v>
      </c>
      <c r="AJ900" t="s">
        <v>205</v>
      </c>
      <c r="AK900" t="s">
        <v>205</v>
      </c>
      <c r="AL900" t="s">
        <v>207</v>
      </c>
      <c r="AM900" t="s">
        <v>207</v>
      </c>
      <c r="AN900" t="s">
        <v>207</v>
      </c>
      <c r="AO900" t="s">
        <v>207</v>
      </c>
      <c r="AP900" t="s">
        <v>205</v>
      </c>
      <c r="AQ900"/>
      <c r="AR900">
        <v>0</v>
      </c>
      <c r="AS900">
        <v>3</v>
      </c>
    </row>
    <row r="901" spans="1:45" ht="18.75" hidden="1" x14ac:dyDescent="0.45">
      <c r="A901" s="248">
        <v>213446</v>
      </c>
      <c r="B901" s="249" t="s">
        <v>456</v>
      </c>
      <c r="C901" t="s">
        <v>207</v>
      </c>
      <c r="D901" t="s">
        <v>207</v>
      </c>
      <c r="E901" t="s">
        <v>205</v>
      </c>
      <c r="F901" t="s">
        <v>207</v>
      </c>
      <c r="G901" t="s">
        <v>205</v>
      </c>
      <c r="H901" t="s">
        <v>207</v>
      </c>
      <c r="I901" t="s">
        <v>205</v>
      </c>
      <c r="J901" t="s">
        <v>205</v>
      </c>
      <c r="K901" t="s">
        <v>207</v>
      </c>
      <c r="L901" t="s">
        <v>207</v>
      </c>
      <c r="M901" s="250" t="s">
        <v>207</v>
      </c>
      <c r="N901" t="s">
        <v>207</v>
      </c>
      <c r="O901" t="s">
        <v>205</v>
      </c>
      <c r="P901" t="s">
        <v>205</v>
      </c>
      <c r="Q901" t="s">
        <v>205</v>
      </c>
      <c r="R901" t="s">
        <v>205</v>
      </c>
      <c r="S901" t="s">
        <v>207</v>
      </c>
      <c r="T901" t="s">
        <v>205</v>
      </c>
      <c r="U901" t="s">
        <v>207</v>
      </c>
      <c r="V901" t="s">
        <v>207</v>
      </c>
      <c r="W901" t="s">
        <v>206</v>
      </c>
      <c r="X901" s="250" t="s">
        <v>207</v>
      </c>
      <c r="Y901" t="s">
        <v>205</v>
      </c>
      <c r="Z901" t="s">
        <v>206</v>
      </c>
      <c r="AA901" t="s">
        <v>207</v>
      </c>
      <c r="AB901" t="s">
        <v>205</v>
      </c>
      <c r="AC901" t="s">
        <v>207</v>
      </c>
      <c r="AD901" t="s">
        <v>206</v>
      </c>
      <c r="AE901" t="s">
        <v>206</v>
      </c>
      <c r="AF901" t="s">
        <v>207</v>
      </c>
      <c r="AG901" t="s">
        <v>344</v>
      </c>
      <c r="AH901" t="s">
        <v>344</v>
      </c>
      <c r="AI901" t="s">
        <v>344</v>
      </c>
      <c r="AJ901" t="s">
        <v>344</v>
      </c>
      <c r="AK901" t="s">
        <v>344</v>
      </c>
      <c r="AL901" t="s">
        <v>344</v>
      </c>
      <c r="AM901" t="s">
        <v>344</v>
      </c>
      <c r="AN901" t="s">
        <v>344</v>
      </c>
      <c r="AO901" t="s">
        <v>344</v>
      </c>
      <c r="AP901" t="s">
        <v>344</v>
      </c>
      <c r="AQ901"/>
      <c r="AR901">
        <v>0</v>
      </c>
      <c r="AS901">
        <v>3</v>
      </c>
    </row>
    <row r="902" spans="1:45" ht="18.75" hidden="1" x14ac:dyDescent="0.45">
      <c r="A902" s="248">
        <v>213447</v>
      </c>
      <c r="B902" s="249" t="s">
        <v>458</v>
      </c>
      <c r="C902" t="s">
        <v>849</v>
      </c>
      <c r="D902" t="s">
        <v>849</v>
      </c>
      <c r="E902" t="s">
        <v>849</v>
      </c>
      <c r="F902" t="s">
        <v>849</v>
      </c>
      <c r="G902" t="s">
        <v>849</v>
      </c>
      <c r="H902" t="s">
        <v>849</v>
      </c>
      <c r="I902" t="s">
        <v>849</v>
      </c>
      <c r="J902" t="s">
        <v>849</v>
      </c>
      <c r="K902" t="s">
        <v>849</v>
      </c>
      <c r="L902" t="s">
        <v>849</v>
      </c>
      <c r="M902" s="250" t="s">
        <v>849</v>
      </c>
      <c r="N902" t="s">
        <v>849</v>
      </c>
      <c r="O902" t="s">
        <v>849</v>
      </c>
      <c r="P902" t="s">
        <v>849</v>
      </c>
      <c r="Q902" t="s">
        <v>849</v>
      </c>
      <c r="R902" t="s">
        <v>849</v>
      </c>
      <c r="S902" t="s">
        <v>849</v>
      </c>
      <c r="T902" t="s">
        <v>849</v>
      </c>
      <c r="U902" t="s">
        <v>849</v>
      </c>
      <c r="V902" t="s">
        <v>849</v>
      </c>
      <c r="W902" t="s">
        <v>344</v>
      </c>
      <c r="X902" s="250" t="s">
        <v>344</v>
      </c>
      <c r="Y902" t="s">
        <v>344</v>
      </c>
      <c r="Z902" t="s">
        <v>344</v>
      </c>
      <c r="AA902" t="s">
        <v>344</v>
      </c>
      <c r="AB902" t="s">
        <v>344</v>
      </c>
      <c r="AC902" t="s">
        <v>344</v>
      </c>
      <c r="AD902" t="s">
        <v>344</v>
      </c>
      <c r="AE902" t="s">
        <v>344</v>
      </c>
      <c r="AF902" t="s">
        <v>344</v>
      </c>
      <c r="AG902" t="s">
        <v>344</v>
      </c>
      <c r="AH902" t="s">
        <v>344</v>
      </c>
      <c r="AI902" t="s">
        <v>344</v>
      </c>
      <c r="AJ902" t="s">
        <v>344</v>
      </c>
      <c r="AK902" t="s">
        <v>344</v>
      </c>
      <c r="AL902" t="s">
        <v>344</v>
      </c>
      <c r="AM902" t="s">
        <v>344</v>
      </c>
      <c r="AN902" t="s">
        <v>344</v>
      </c>
      <c r="AO902" t="s">
        <v>344</v>
      </c>
      <c r="AP902" t="s">
        <v>344</v>
      </c>
      <c r="AQ902"/>
      <c r="AR902" t="s">
        <v>2163</v>
      </c>
      <c r="AS902" t="s">
        <v>2163</v>
      </c>
    </row>
    <row r="903" spans="1:45" ht="18.75" hidden="1" x14ac:dyDescent="0.45">
      <c r="A903" s="248">
        <v>213449</v>
      </c>
      <c r="B903" s="249" t="s">
        <v>456</v>
      </c>
      <c r="C903" t="s">
        <v>205</v>
      </c>
      <c r="D903" t="s">
        <v>205</v>
      </c>
      <c r="E903" t="s">
        <v>207</v>
      </c>
      <c r="F903" t="s">
        <v>205</v>
      </c>
      <c r="G903" t="s">
        <v>207</v>
      </c>
      <c r="H903" t="s">
        <v>205</v>
      </c>
      <c r="I903" t="s">
        <v>207</v>
      </c>
      <c r="J903" t="s">
        <v>205</v>
      </c>
      <c r="K903" t="s">
        <v>205</v>
      </c>
      <c r="L903" t="s">
        <v>207</v>
      </c>
      <c r="M903" s="250" t="s">
        <v>207</v>
      </c>
      <c r="N903" t="s">
        <v>207</v>
      </c>
      <c r="O903" t="s">
        <v>205</v>
      </c>
      <c r="P903" t="s">
        <v>207</v>
      </c>
      <c r="Q903" t="s">
        <v>205</v>
      </c>
      <c r="R903" t="s">
        <v>207</v>
      </c>
      <c r="S903" t="s">
        <v>207</v>
      </c>
      <c r="T903" t="s">
        <v>207</v>
      </c>
      <c r="U903" t="s">
        <v>207</v>
      </c>
      <c r="V903" t="s">
        <v>205</v>
      </c>
      <c r="W903" t="s">
        <v>207</v>
      </c>
      <c r="X903" s="250" t="s">
        <v>207</v>
      </c>
      <c r="Y903" t="s">
        <v>207</v>
      </c>
      <c r="Z903" t="s">
        <v>207</v>
      </c>
      <c r="AA903" t="s">
        <v>207</v>
      </c>
      <c r="AB903" t="s">
        <v>207</v>
      </c>
      <c r="AC903" t="s">
        <v>207</v>
      </c>
      <c r="AD903" t="s">
        <v>207</v>
      </c>
      <c r="AE903" t="s">
        <v>207</v>
      </c>
      <c r="AF903" t="s">
        <v>207</v>
      </c>
      <c r="AG903" t="s">
        <v>344</v>
      </c>
      <c r="AH903" t="s">
        <v>344</v>
      </c>
      <c r="AI903" t="s">
        <v>344</v>
      </c>
      <c r="AJ903" t="s">
        <v>344</v>
      </c>
      <c r="AK903" t="s">
        <v>344</v>
      </c>
      <c r="AL903" t="s">
        <v>344</v>
      </c>
      <c r="AM903" t="s">
        <v>344</v>
      </c>
      <c r="AN903" t="s">
        <v>344</v>
      </c>
      <c r="AO903" t="s">
        <v>344</v>
      </c>
      <c r="AP903" t="s">
        <v>344</v>
      </c>
      <c r="AQ903"/>
      <c r="AR903">
        <v>0</v>
      </c>
      <c r="AS903">
        <v>4</v>
      </c>
    </row>
    <row r="904" spans="1:45" ht="15" hidden="1" x14ac:dyDescent="0.25">
      <c r="A904" s="258">
        <v>213450</v>
      </c>
      <c r="B904" s="259" t="s">
        <v>458</v>
      </c>
      <c r="C904" s="260" t="s">
        <v>205</v>
      </c>
      <c r="D904" s="260" t="s">
        <v>207</v>
      </c>
      <c r="E904" s="260" t="s">
        <v>205</v>
      </c>
      <c r="F904" s="260" t="s">
        <v>205</v>
      </c>
      <c r="G904" s="260" t="s">
        <v>205</v>
      </c>
      <c r="H904" s="260" t="s">
        <v>205</v>
      </c>
      <c r="I904" s="260" t="s">
        <v>207</v>
      </c>
      <c r="J904" s="260" t="s">
        <v>207</v>
      </c>
      <c r="K904" s="260" t="s">
        <v>205</v>
      </c>
      <c r="L904" s="260" t="s">
        <v>205</v>
      </c>
      <c r="M904" s="260" t="s">
        <v>207</v>
      </c>
      <c r="N904" s="260" t="s">
        <v>206</v>
      </c>
      <c r="O904" s="260" t="s">
        <v>207</v>
      </c>
      <c r="P904" s="260" t="s">
        <v>207</v>
      </c>
      <c r="Q904" s="260" t="s">
        <v>207</v>
      </c>
      <c r="R904" s="260" t="s">
        <v>206</v>
      </c>
      <c r="S904" s="260" t="s">
        <v>206</v>
      </c>
      <c r="T904" s="260" t="s">
        <v>206</v>
      </c>
      <c r="U904" s="260" t="s">
        <v>206</v>
      </c>
      <c r="V904" s="260" t="s">
        <v>206</v>
      </c>
      <c r="W904" s="260" t="s">
        <v>344</v>
      </c>
      <c r="X904" s="260" t="s">
        <v>344</v>
      </c>
      <c r="Y904" s="260" t="s">
        <v>344</v>
      </c>
      <c r="Z904" s="260" t="s">
        <v>344</v>
      </c>
      <c r="AA904" s="260" t="s">
        <v>344</v>
      </c>
      <c r="AB904" s="260" t="s">
        <v>344</v>
      </c>
      <c r="AC904" s="260" t="s">
        <v>344</v>
      </c>
      <c r="AD904" s="260" t="s">
        <v>344</v>
      </c>
      <c r="AE904" s="260" t="s">
        <v>344</v>
      </c>
      <c r="AF904" s="260" t="s">
        <v>344</v>
      </c>
      <c r="AG904" s="260" t="s">
        <v>344</v>
      </c>
      <c r="AH904" s="260" t="s">
        <v>344</v>
      </c>
      <c r="AI904" s="260" t="s">
        <v>344</v>
      </c>
      <c r="AJ904" s="260" t="s">
        <v>344</v>
      </c>
      <c r="AK904" s="260" t="s">
        <v>344</v>
      </c>
      <c r="AL904" s="260" t="s">
        <v>344</v>
      </c>
      <c r="AM904" s="260" t="s">
        <v>344</v>
      </c>
      <c r="AN904" s="260" t="s">
        <v>344</v>
      </c>
      <c r="AO904" s="260" t="s">
        <v>344</v>
      </c>
      <c r="AP904" s="260" t="s">
        <v>344</v>
      </c>
      <c r="AQ904" s="260"/>
      <c r="AR904"/>
      <c r="AS904">
        <v>3</v>
      </c>
    </row>
    <row r="905" spans="1:45" ht="23.25" hidden="1" x14ac:dyDescent="0.35">
      <c r="A905" s="254">
        <v>213451</v>
      </c>
      <c r="B905" s="249" t="s">
        <v>456</v>
      </c>
      <c r="C905" t="s">
        <v>206</v>
      </c>
      <c r="D905" t="s">
        <v>207</v>
      </c>
      <c r="E905" t="s">
        <v>207</v>
      </c>
      <c r="F905" t="s">
        <v>207</v>
      </c>
      <c r="G905" t="s">
        <v>207</v>
      </c>
      <c r="H905" t="s">
        <v>207</v>
      </c>
      <c r="I905" t="s">
        <v>207</v>
      </c>
      <c r="J905" t="s">
        <v>207</v>
      </c>
      <c r="K905" t="s">
        <v>207</v>
      </c>
      <c r="L905" t="s">
        <v>207</v>
      </c>
      <c r="M905" s="250" t="s">
        <v>207</v>
      </c>
      <c r="N905" t="s">
        <v>207</v>
      </c>
      <c r="O905" t="s">
        <v>205</v>
      </c>
      <c r="P905" t="s">
        <v>207</v>
      </c>
      <c r="Q905" t="s">
        <v>207</v>
      </c>
      <c r="R905" t="s">
        <v>207</v>
      </c>
      <c r="S905" t="s">
        <v>207</v>
      </c>
      <c r="T905" t="s">
        <v>207</v>
      </c>
      <c r="U905" t="s">
        <v>207</v>
      </c>
      <c r="V905" t="s">
        <v>205</v>
      </c>
      <c r="W905" t="s">
        <v>206</v>
      </c>
      <c r="X905" s="250" t="s">
        <v>205</v>
      </c>
      <c r="Y905" t="s">
        <v>205</v>
      </c>
      <c r="Z905" t="s">
        <v>207</v>
      </c>
      <c r="AA905" t="s">
        <v>205</v>
      </c>
      <c r="AB905" t="s">
        <v>206</v>
      </c>
      <c r="AC905" t="s">
        <v>207</v>
      </c>
      <c r="AD905" t="s">
        <v>206</v>
      </c>
      <c r="AE905" t="s">
        <v>206</v>
      </c>
      <c r="AF905" t="s">
        <v>207</v>
      </c>
      <c r="AG905" t="s">
        <v>344</v>
      </c>
      <c r="AH905" t="s">
        <v>344</v>
      </c>
      <c r="AI905" t="s">
        <v>344</v>
      </c>
      <c r="AJ905" t="s">
        <v>344</v>
      </c>
      <c r="AK905" t="s">
        <v>344</v>
      </c>
      <c r="AL905" t="s">
        <v>344</v>
      </c>
      <c r="AM905" t="s">
        <v>344</v>
      </c>
      <c r="AN905" t="s">
        <v>344</v>
      </c>
      <c r="AO905" t="s">
        <v>344</v>
      </c>
      <c r="AP905" t="s">
        <v>344</v>
      </c>
      <c r="AQ905"/>
      <c r="AR905">
        <v>0</v>
      </c>
      <c r="AS905">
        <v>1</v>
      </c>
    </row>
    <row r="906" spans="1:45" ht="18.75" x14ac:dyDescent="0.45">
      <c r="A906" s="248">
        <v>213459</v>
      </c>
      <c r="B906" s="249" t="s">
        <v>61</v>
      </c>
      <c r="C906" t="s">
        <v>207</v>
      </c>
      <c r="D906" t="s">
        <v>207</v>
      </c>
      <c r="E906" t="s">
        <v>207</v>
      </c>
      <c r="F906" t="s">
        <v>207</v>
      </c>
      <c r="G906" t="s">
        <v>207</v>
      </c>
      <c r="H906" t="s">
        <v>206</v>
      </c>
      <c r="I906" t="s">
        <v>207</v>
      </c>
      <c r="J906" t="s">
        <v>205</v>
      </c>
      <c r="K906" t="s">
        <v>207</v>
      </c>
      <c r="L906" t="s">
        <v>207</v>
      </c>
      <c r="M906" s="250" t="s">
        <v>205</v>
      </c>
      <c r="N906" t="s">
        <v>207</v>
      </c>
      <c r="O906" t="s">
        <v>207</v>
      </c>
      <c r="P906" t="s">
        <v>207</v>
      </c>
      <c r="Q906" t="s">
        <v>207</v>
      </c>
      <c r="R906" t="s">
        <v>207</v>
      </c>
      <c r="S906" t="s">
        <v>207</v>
      </c>
      <c r="T906" t="s">
        <v>207</v>
      </c>
      <c r="U906" t="s">
        <v>207</v>
      </c>
      <c r="V906" t="s">
        <v>207</v>
      </c>
      <c r="W906" t="s">
        <v>205</v>
      </c>
      <c r="X906" s="250" t="s">
        <v>207</v>
      </c>
      <c r="Y906" t="s">
        <v>205</v>
      </c>
      <c r="Z906" t="s">
        <v>207</v>
      </c>
      <c r="AA906" t="s">
        <v>205</v>
      </c>
      <c r="AB906" t="s">
        <v>205</v>
      </c>
      <c r="AC906" t="s">
        <v>207</v>
      </c>
      <c r="AD906" t="s">
        <v>207</v>
      </c>
      <c r="AE906" t="s">
        <v>205</v>
      </c>
      <c r="AF906" t="s">
        <v>205</v>
      </c>
      <c r="AG906" t="s">
        <v>206</v>
      </c>
      <c r="AH906" t="s">
        <v>206</v>
      </c>
      <c r="AI906" t="s">
        <v>207</v>
      </c>
      <c r="AJ906" t="s">
        <v>206</v>
      </c>
      <c r="AK906" t="s">
        <v>206</v>
      </c>
      <c r="AL906" t="s">
        <v>206</v>
      </c>
      <c r="AM906" t="s">
        <v>206</v>
      </c>
      <c r="AN906" t="s">
        <v>207</v>
      </c>
      <c r="AO906" t="s">
        <v>207</v>
      </c>
      <c r="AP906" t="s">
        <v>205</v>
      </c>
      <c r="AQ906"/>
      <c r="AR906">
        <v>0</v>
      </c>
      <c r="AS906">
        <v>3</v>
      </c>
    </row>
    <row r="907" spans="1:45" ht="18.75" hidden="1" x14ac:dyDescent="0.45">
      <c r="A907" s="248">
        <v>213460</v>
      </c>
      <c r="B907" s="249" t="s">
        <v>459</v>
      </c>
      <c r="C907" t="s">
        <v>849</v>
      </c>
      <c r="D907" t="s">
        <v>849</v>
      </c>
      <c r="E907" t="s">
        <v>849</v>
      </c>
      <c r="F907" t="s">
        <v>849</v>
      </c>
      <c r="G907" t="s">
        <v>849</v>
      </c>
      <c r="H907" t="s">
        <v>849</v>
      </c>
      <c r="I907" t="s">
        <v>849</v>
      </c>
      <c r="J907" t="s">
        <v>849</v>
      </c>
      <c r="K907" t="s">
        <v>849</v>
      </c>
      <c r="L907" t="s">
        <v>849</v>
      </c>
      <c r="M907" s="250" t="s">
        <v>849</v>
      </c>
      <c r="N907" t="s">
        <v>849</v>
      </c>
      <c r="O907" t="s">
        <v>849</v>
      </c>
      <c r="P907" t="s">
        <v>849</v>
      </c>
      <c r="Q907" t="s">
        <v>849</v>
      </c>
      <c r="R907" t="s">
        <v>849</v>
      </c>
      <c r="S907" t="s">
        <v>849</v>
      </c>
      <c r="T907" t="s">
        <v>849</v>
      </c>
      <c r="U907" t="s">
        <v>849</v>
      </c>
      <c r="V907" t="s">
        <v>849</v>
      </c>
      <c r="W907" t="s">
        <v>849</v>
      </c>
      <c r="X907" t="s">
        <v>849</v>
      </c>
      <c r="Y907" t="s">
        <v>849</v>
      </c>
      <c r="Z907" t="s">
        <v>849</v>
      </c>
      <c r="AA907" t="s">
        <v>849</v>
      </c>
      <c r="AB907" t="s">
        <v>344</v>
      </c>
      <c r="AC907" t="s">
        <v>344</v>
      </c>
      <c r="AD907" t="s">
        <v>344</v>
      </c>
      <c r="AE907" t="s">
        <v>344</v>
      </c>
      <c r="AF907" t="s">
        <v>344</v>
      </c>
      <c r="AG907" t="s">
        <v>344</v>
      </c>
      <c r="AH907" t="s">
        <v>344</v>
      </c>
      <c r="AI907" t="s">
        <v>344</v>
      </c>
      <c r="AJ907" t="s">
        <v>344</v>
      </c>
      <c r="AK907" t="s">
        <v>344</v>
      </c>
      <c r="AL907" t="s">
        <v>344</v>
      </c>
      <c r="AM907" t="s">
        <v>344</v>
      </c>
      <c r="AN907" t="s">
        <v>344</v>
      </c>
      <c r="AO907" t="s">
        <v>344</v>
      </c>
      <c r="AP907" t="s">
        <v>344</v>
      </c>
      <c r="AQ907"/>
      <c r="AR907">
        <v>0</v>
      </c>
      <c r="AS907" t="s">
        <v>2188</v>
      </c>
    </row>
    <row r="908" spans="1:45" ht="15" hidden="1" x14ac:dyDescent="0.25">
      <c r="A908" s="258">
        <v>213461</v>
      </c>
      <c r="B908" s="259" t="s">
        <v>458</v>
      </c>
      <c r="C908" s="260" t="s">
        <v>205</v>
      </c>
      <c r="D908" s="260" t="s">
        <v>205</v>
      </c>
      <c r="E908" s="260" t="s">
        <v>205</v>
      </c>
      <c r="F908" s="260" t="s">
        <v>205</v>
      </c>
      <c r="G908" s="260" t="s">
        <v>205</v>
      </c>
      <c r="H908" s="260" t="s">
        <v>207</v>
      </c>
      <c r="I908" s="260" t="s">
        <v>207</v>
      </c>
      <c r="J908" s="260" t="s">
        <v>207</v>
      </c>
      <c r="K908" s="260" t="s">
        <v>205</v>
      </c>
      <c r="L908" s="260" t="s">
        <v>207</v>
      </c>
      <c r="M908" s="260" t="s">
        <v>205</v>
      </c>
      <c r="N908" s="260" t="s">
        <v>205</v>
      </c>
      <c r="O908" s="260" t="s">
        <v>205</v>
      </c>
      <c r="P908" s="260" t="s">
        <v>205</v>
      </c>
      <c r="Q908" s="260" t="s">
        <v>205</v>
      </c>
      <c r="R908" s="260" t="s">
        <v>207</v>
      </c>
      <c r="S908" s="260" t="s">
        <v>207</v>
      </c>
      <c r="T908" s="260" t="s">
        <v>207</v>
      </c>
      <c r="U908" s="260" t="s">
        <v>207</v>
      </c>
      <c r="V908" s="260" t="s">
        <v>207</v>
      </c>
      <c r="W908" s="260" t="s">
        <v>344</v>
      </c>
      <c r="X908" s="260" t="s">
        <v>344</v>
      </c>
      <c r="Y908" s="260" t="s">
        <v>344</v>
      </c>
      <c r="Z908" s="260" t="s">
        <v>344</v>
      </c>
      <c r="AA908" s="260" t="s">
        <v>344</v>
      </c>
      <c r="AB908" s="260" t="s">
        <v>344</v>
      </c>
      <c r="AC908" s="260" t="s">
        <v>344</v>
      </c>
      <c r="AD908" s="260" t="s">
        <v>344</v>
      </c>
      <c r="AE908" s="260" t="s">
        <v>344</v>
      </c>
      <c r="AF908" s="260" t="s">
        <v>344</v>
      </c>
      <c r="AG908" s="260" t="s">
        <v>344</v>
      </c>
      <c r="AH908" s="260" t="s">
        <v>344</v>
      </c>
      <c r="AI908" s="260" t="s">
        <v>344</v>
      </c>
      <c r="AJ908" s="260" t="s">
        <v>344</v>
      </c>
      <c r="AK908" s="260" t="s">
        <v>344</v>
      </c>
      <c r="AL908" s="260" t="s">
        <v>344</v>
      </c>
      <c r="AM908" s="260" t="s">
        <v>344</v>
      </c>
      <c r="AN908" s="260" t="s">
        <v>344</v>
      </c>
      <c r="AO908" s="260" t="s">
        <v>344</v>
      </c>
      <c r="AP908" s="260" t="s">
        <v>344</v>
      </c>
      <c r="AQ908" s="260"/>
      <c r="AR908"/>
      <c r="AS908">
        <v>3</v>
      </c>
    </row>
    <row r="909" spans="1:45" ht="18.75" hidden="1" x14ac:dyDescent="0.45">
      <c r="A909" s="248">
        <v>213462</v>
      </c>
      <c r="B909" s="249" t="s">
        <v>456</v>
      </c>
      <c r="C909" t="s">
        <v>205</v>
      </c>
      <c r="D909" t="s">
        <v>205</v>
      </c>
      <c r="E909" t="s">
        <v>207</v>
      </c>
      <c r="F909" t="s">
        <v>207</v>
      </c>
      <c r="G909" t="s">
        <v>205</v>
      </c>
      <c r="H909" t="s">
        <v>205</v>
      </c>
      <c r="I909" t="s">
        <v>207</v>
      </c>
      <c r="J909" t="s">
        <v>205</v>
      </c>
      <c r="K909" t="s">
        <v>207</v>
      </c>
      <c r="L909" t="s">
        <v>205</v>
      </c>
      <c r="M909" s="250" t="s">
        <v>207</v>
      </c>
      <c r="N909" t="s">
        <v>207</v>
      </c>
      <c r="O909" t="s">
        <v>207</v>
      </c>
      <c r="P909" t="s">
        <v>205</v>
      </c>
      <c r="Q909" t="s">
        <v>205</v>
      </c>
      <c r="R909" t="s">
        <v>205</v>
      </c>
      <c r="S909" t="s">
        <v>205</v>
      </c>
      <c r="T909" t="s">
        <v>205</v>
      </c>
      <c r="U909" t="s">
        <v>207</v>
      </c>
      <c r="V909" t="s">
        <v>205</v>
      </c>
      <c r="W909" t="s">
        <v>205</v>
      </c>
      <c r="X909" s="250" t="s">
        <v>207</v>
      </c>
      <c r="Y909" t="s">
        <v>205</v>
      </c>
      <c r="Z909" t="s">
        <v>205</v>
      </c>
      <c r="AA909" t="s">
        <v>207</v>
      </c>
      <c r="AB909" t="s">
        <v>205</v>
      </c>
      <c r="AC909" t="s">
        <v>205</v>
      </c>
      <c r="AD909" t="s">
        <v>205</v>
      </c>
      <c r="AE909" t="s">
        <v>207</v>
      </c>
      <c r="AF909" t="s">
        <v>207</v>
      </c>
      <c r="AG909" t="s">
        <v>344</v>
      </c>
      <c r="AH909" t="s">
        <v>344</v>
      </c>
      <c r="AI909" t="s">
        <v>344</v>
      </c>
      <c r="AJ909" t="s">
        <v>344</v>
      </c>
      <c r="AK909" t="s">
        <v>344</v>
      </c>
      <c r="AL909" t="s">
        <v>344</v>
      </c>
      <c r="AM909" t="s">
        <v>344</v>
      </c>
      <c r="AN909" t="s">
        <v>344</v>
      </c>
      <c r="AO909" t="s">
        <v>344</v>
      </c>
      <c r="AP909" t="s">
        <v>344</v>
      </c>
      <c r="AQ909"/>
      <c r="AR909">
        <v>0</v>
      </c>
      <c r="AS909">
        <v>3</v>
      </c>
    </row>
    <row r="910" spans="1:45" ht="15" hidden="1" x14ac:dyDescent="0.25">
      <c r="A910" s="258">
        <v>213465</v>
      </c>
      <c r="B910" s="259" t="s">
        <v>458</v>
      </c>
      <c r="C910" s="260" t="s">
        <v>849</v>
      </c>
      <c r="D910" s="260" t="s">
        <v>849</v>
      </c>
      <c r="E910" s="260" t="s">
        <v>849</v>
      </c>
      <c r="F910" s="260" t="s">
        <v>849</v>
      </c>
      <c r="G910" s="260" t="s">
        <v>849</v>
      </c>
      <c r="H910" s="260" t="s">
        <v>849</v>
      </c>
      <c r="I910" s="260" t="s">
        <v>849</v>
      </c>
      <c r="J910" s="260" t="s">
        <v>849</v>
      </c>
      <c r="K910" s="260" t="s">
        <v>849</v>
      </c>
      <c r="L910" s="260" t="s">
        <v>849</v>
      </c>
      <c r="M910" s="260" t="s">
        <v>849</v>
      </c>
      <c r="N910" s="260" t="s">
        <v>849</v>
      </c>
      <c r="O910" s="260" t="s">
        <v>849</v>
      </c>
      <c r="P910" s="260" t="s">
        <v>849</v>
      </c>
      <c r="Q910" s="260" t="s">
        <v>849</v>
      </c>
      <c r="R910" s="260" t="s">
        <v>849</v>
      </c>
      <c r="S910" s="260" t="s">
        <v>849</v>
      </c>
      <c r="T910" s="260" t="s">
        <v>849</v>
      </c>
      <c r="U910" s="260" t="s">
        <v>849</v>
      </c>
      <c r="V910" s="260" t="s">
        <v>849</v>
      </c>
      <c r="W910" s="260" t="s">
        <v>344</v>
      </c>
      <c r="X910" s="260" t="s">
        <v>344</v>
      </c>
      <c r="Y910" s="260" t="s">
        <v>344</v>
      </c>
      <c r="Z910" s="260" t="s">
        <v>344</v>
      </c>
      <c r="AA910" s="260" t="s">
        <v>344</v>
      </c>
      <c r="AB910" s="260" t="s">
        <v>344</v>
      </c>
      <c r="AC910" s="260" t="s">
        <v>344</v>
      </c>
      <c r="AD910" s="260" t="s">
        <v>344</v>
      </c>
      <c r="AE910" s="260" t="s">
        <v>344</v>
      </c>
      <c r="AF910" s="260" t="s">
        <v>344</v>
      </c>
      <c r="AG910" s="260" t="s">
        <v>344</v>
      </c>
      <c r="AH910" s="260" t="s">
        <v>344</v>
      </c>
      <c r="AI910" s="260" t="s">
        <v>344</v>
      </c>
      <c r="AJ910" s="260" t="s">
        <v>344</v>
      </c>
      <c r="AK910" s="260" t="s">
        <v>344</v>
      </c>
      <c r="AL910" s="260" t="s">
        <v>344</v>
      </c>
      <c r="AM910" s="260" t="s">
        <v>344</v>
      </c>
      <c r="AN910" s="260" t="s">
        <v>344</v>
      </c>
      <c r="AO910" s="260" t="s">
        <v>344</v>
      </c>
      <c r="AP910" s="260" t="s">
        <v>344</v>
      </c>
      <c r="AQ910" s="260"/>
      <c r="AR910"/>
      <c r="AS910" t="s">
        <v>2181</v>
      </c>
    </row>
    <row r="911" spans="1:45" ht="18.75" x14ac:dyDescent="0.45">
      <c r="A911" s="248">
        <v>213466</v>
      </c>
      <c r="B911" s="249" t="s">
        <v>61</v>
      </c>
      <c r="C911" t="s">
        <v>205</v>
      </c>
      <c r="D911" t="s">
        <v>207</v>
      </c>
      <c r="E911" t="s">
        <v>207</v>
      </c>
      <c r="F911" t="s">
        <v>207</v>
      </c>
      <c r="G911" t="s">
        <v>207</v>
      </c>
      <c r="H911" t="s">
        <v>205</v>
      </c>
      <c r="I911" t="s">
        <v>207</v>
      </c>
      <c r="J911" t="s">
        <v>207</v>
      </c>
      <c r="K911" t="s">
        <v>207</v>
      </c>
      <c r="L911" t="s">
        <v>207</v>
      </c>
      <c r="M911" s="250" t="s">
        <v>205</v>
      </c>
      <c r="N911" t="s">
        <v>207</v>
      </c>
      <c r="O911" t="s">
        <v>207</v>
      </c>
      <c r="P911" t="s">
        <v>207</v>
      </c>
      <c r="Q911" t="s">
        <v>207</v>
      </c>
      <c r="R911" t="s">
        <v>205</v>
      </c>
      <c r="S911" t="s">
        <v>205</v>
      </c>
      <c r="T911" t="s">
        <v>207</v>
      </c>
      <c r="U911" t="s">
        <v>207</v>
      </c>
      <c r="V911" t="s">
        <v>205</v>
      </c>
      <c r="W911" t="s">
        <v>207</v>
      </c>
      <c r="X911" s="250" t="s">
        <v>207</v>
      </c>
      <c r="Y911" t="s">
        <v>205</v>
      </c>
      <c r="Z911" t="s">
        <v>205</v>
      </c>
      <c r="AA911" t="s">
        <v>207</v>
      </c>
      <c r="AB911" t="s">
        <v>205</v>
      </c>
      <c r="AC911" t="s">
        <v>207</v>
      </c>
      <c r="AD911" t="s">
        <v>205</v>
      </c>
      <c r="AE911" t="s">
        <v>207</v>
      </c>
      <c r="AF911" t="s">
        <v>207</v>
      </c>
      <c r="AG911" t="s">
        <v>207</v>
      </c>
      <c r="AH911" t="s">
        <v>207</v>
      </c>
      <c r="AI911" t="s">
        <v>205</v>
      </c>
      <c r="AJ911" t="s">
        <v>207</v>
      </c>
      <c r="AK911" t="s">
        <v>207</v>
      </c>
      <c r="AL911" t="s">
        <v>206</v>
      </c>
      <c r="AM911" t="s">
        <v>206</v>
      </c>
      <c r="AN911" t="s">
        <v>206</v>
      </c>
      <c r="AO911" t="s">
        <v>206</v>
      </c>
      <c r="AP911" t="s">
        <v>207</v>
      </c>
      <c r="AQ911"/>
      <c r="AR911">
        <v>0</v>
      </c>
      <c r="AS911">
        <v>4</v>
      </c>
    </row>
    <row r="912" spans="1:45" ht="18.75" hidden="1" x14ac:dyDescent="0.45">
      <c r="A912" s="252">
        <v>213467</v>
      </c>
      <c r="B912" s="249" t="s">
        <v>458</v>
      </c>
      <c r="C912" t="s">
        <v>205</v>
      </c>
      <c r="D912" t="s">
        <v>205</v>
      </c>
      <c r="E912" t="s">
        <v>205</v>
      </c>
      <c r="F912" t="s">
        <v>205</v>
      </c>
      <c r="G912" t="s">
        <v>205</v>
      </c>
      <c r="H912" t="s">
        <v>207</v>
      </c>
      <c r="I912" t="s">
        <v>205</v>
      </c>
      <c r="J912" t="s">
        <v>205</v>
      </c>
      <c r="K912" t="s">
        <v>205</v>
      </c>
      <c r="L912" t="s">
        <v>205</v>
      </c>
      <c r="M912" s="250" t="s">
        <v>205</v>
      </c>
      <c r="N912" t="s">
        <v>205</v>
      </c>
      <c r="O912" t="s">
        <v>205</v>
      </c>
      <c r="P912" t="s">
        <v>207</v>
      </c>
      <c r="Q912" t="s">
        <v>206</v>
      </c>
      <c r="R912" t="s">
        <v>207</v>
      </c>
      <c r="S912" t="s">
        <v>205</v>
      </c>
      <c r="T912" t="s">
        <v>205</v>
      </c>
      <c r="U912" t="s">
        <v>205</v>
      </c>
      <c r="V912" t="s">
        <v>205</v>
      </c>
      <c r="W912" t="s">
        <v>344</v>
      </c>
      <c r="X912" s="250" t="s">
        <v>344</v>
      </c>
      <c r="Y912" t="s">
        <v>344</v>
      </c>
      <c r="Z912" t="s">
        <v>344</v>
      </c>
      <c r="AA912" t="s">
        <v>344</v>
      </c>
      <c r="AB912" t="s">
        <v>344</v>
      </c>
      <c r="AC912" t="s">
        <v>344</v>
      </c>
      <c r="AD912" t="s">
        <v>344</v>
      </c>
      <c r="AE912" t="s">
        <v>344</v>
      </c>
      <c r="AF912" t="s">
        <v>344</v>
      </c>
      <c r="AG912" t="s">
        <v>344</v>
      </c>
      <c r="AH912" t="s">
        <v>344</v>
      </c>
      <c r="AI912" t="s">
        <v>344</v>
      </c>
      <c r="AJ912" t="s">
        <v>344</v>
      </c>
      <c r="AK912" t="s">
        <v>344</v>
      </c>
      <c r="AL912" t="s">
        <v>344</v>
      </c>
      <c r="AM912" t="s">
        <v>344</v>
      </c>
      <c r="AN912" t="s">
        <v>344</v>
      </c>
      <c r="AO912" t="s">
        <v>344</v>
      </c>
      <c r="AP912" t="s">
        <v>344</v>
      </c>
      <c r="AQ912"/>
      <c r="AR912">
        <v>0</v>
      </c>
      <c r="AS912">
        <v>2</v>
      </c>
    </row>
    <row r="913" spans="1:45" ht="18.75" x14ac:dyDescent="0.45">
      <c r="A913" s="248">
        <v>213473</v>
      </c>
      <c r="B913" s="249" t="s">
        <v>61</v>
      </c>
      <c r="C913" t="s">
        <v>207</v>
      </c>
      <c r="D913" t="s">
        <v>207</v>
      </c>
      <c r="E913" t="s">
        <v>207</v>
      </c>
      <c r="F913" t="s">
        <v>207</v>
      </c>
      <c r="G913" t="s">
        <v>207</v>
      </c>
      <c r="H913" t="s">
        <v>207</v>
      </c>
      <c r="I913" t="s">
        <v>207</v>
      </c>
      <c r="J913" t="s">
        <v>207</v>
      </c>
      <c r="K913" t="s">
        <v>207</v>
      </c>
      <c r="L913" t="s">
        <v>207</v>
      </c>
      <c r="M913" s="250" t="s">
        <v>205</v>
      </c>
      <c r="N913" t="s">
        <v>205</v>
      </c>
      <c r="O913" t="s">
        <v>205</v>
      </c>
      <c r="P913" t="s">
        <v>206</v>
      </c>
      <c r="Q913" t="s">
        <v>205</v>
      </c>
      <c r="R913" t="s">
        <v>207</v>
      </c>
      <c r="S913" t="s">
        <v>207</v>
      </c>
      <c r="T913" t="s">
        <v>207</v>
      </c>
      <c r="U913" t="s">
        <v>207</v>
      </c>
      <c r="V913" t="s">
        <v>207</v>
      </c>
      <c r="W913" t="s">
        <v>205</v>
      </c>
      <c r="X913" s="250" t="s">
        <v>207</v>
      </c>
      <c r="Y913" t="s">
        <v>205</v>
      </c>
      <c r="Z913" t="s">
        <v>207</v>
      </c>
      <c r="AA913" t="s">
        <v>205</v>
      </c>
      <c r="AB913" t="s">
        <v>207</v>
      </c>
      <c r="AC913" t="s">
        <v>207</v>
      </c>
      <c r="AD913" t="s">
        <v>207</v>
      </c>
      <c r="AE913" t="s">
        <v>206</v>
      </c>
      <c r="AF913" t="s">
        <v>205</v>
      </c>
      <c r="AG913" t="s">
        <v>207</v>
      </c>
      <c r="AH913" t="s">
        <v>207</v>
      </c>
      <c r="AI913" t="s">
        <v>207</v>
      </c>
      <c r="AJ913" t="s">
        <v>207</v>
      </c>
      <c r="AK913" t="s">
        <v>207</v>
      </c>
      <c r="AL913" t="s">
        <v>206</v>
      </c>
      <c r="AM913" t="s">
        <v>206</v>
      </c>
      <c r="AN913" t="s">
        <v>206</v>
      </c>
      <c r="AO913" t="s">
        <v>206</v>
      </c>
      <c r="AP913" t="s">
        <v>206</v>
      </c>
      <c r="AQ913"/>
      <c r="AR913">
        <v>0</v>
      </c>
      <c r="AS913">
        <v>5</v>
      </c>
    </row>
    <row r="914" spans="1:45" ht="18.75" hidden="1" x14ac:dyDescent="0.45">
      <c r="A914" s="248">
        <v>213480</v>
      </c>
      <c r="B914" s="249" t="s">
        <v>458</v>
      </c>
      <c r="C914" t="s">
        <v>205</v>
      </c>
      <c r="D914" t="s">
        <v>207</v>
      </c>
      <c r="E914" t="s">
        <v>207</v>
      </c>
      <c r="F914" t="s">
        <v>205</v>
      </c>
      <c r="G914" t="s">
        <v>205</v>
      </c>
      <c r="H914" t="s">
        <v>207</v>
      </c>
      <c r="I914" t="s">
        <v>205</v>
      </c>
      <c r="J914" t="s">
        <v>207</v>
      </c>
      <c r="K914" t="s">
        <v>207</v>
      </c>
      <c r="L914" t="s">
        <v>207</v>
      </c>
      <c r="M914" s="250" t="s">
        <v>205</v>
      </c>
      <c r="N914" t="s">
        <v>207</v>
      </c>
      <c r="O914" t="s">
        <v>205</v>
      </c>
      <c r="P914" t="s">
        <v>205</v>
      </c>
      <c r="Q914" t="s">
        <v>205</v>
      </c>
      <c r="R914" t="s">
        <v>207</v>
      </c>
      <c r="S914" t="s">
        <v>205</v>
      </c>
      <c r="T914" t="s">
        <v>205</v>
      </c>
      <c r="U914" t="s">
        <v>205</v>
      </c>
      <c r="V914" t="s">
        <v>205</v>
      </c>
      <c r="W914" t="s">
        <v>344</v>
      </c>
      <c r="X914" s="250" t="s">
        <v>344</v>
      </c>
      <c r="Y914" t="s">
        <v>344</v>
      </c>
      <c r="Z914" t="s">
        <v>344</v>
      </c>
      <c r="AA914" t="s">
        <v>344</v>
      </c>
      <c r="AB914" t="s">
        <v>344</v>
      </c>
      <c r="AC914" t="s">
        <v>344</v>
      </c>
      <c r="AD914" t="s">
        <v>344</v>
      </c>
      <c r="AE914" t="s">
        <v>344</v>
      </c>
      <c r="AF914" t="s">
        <v>344</v>
      </c>
      <c r="AG914" t="s">
        <v>344</v>
      </c>
      <c r="AH914" t="s">
        <v>344</v>
      </c>
      <c r="AI914" t="s">
        <v>344</v>
      </c>
      <c r="AJ914" t="s">
        <v>344</v>
      </c>
      <c r="AK914" t="s">
        <v>344</v>
      </c>
      <c r="AL914" t="s">
        <v>344</v>
      </c>
      <c r="AM914" t="s">
        <v>344</v>
      </c>
      <c r="AN914" t="s">
        <v>344</v>
      </c>
      <c r="AO914" t="s">
        <v>344</v>
      </c>
      <c r="AP914" t="s">
        <v>344</v>
      </c>
      <c r="AQ914"/>
      <c r="AR914">
        <v>0</v>
      </c>
      <c r="AS914">
        <v>2</v>
      </c>
    </row>
    <row r="915" spans="1:45" ht="15" hidden="1" x14ac:dyDescent="0.25">
      <c r="A915" s="258">
        <v>213484</v>
      </c>
      <c r="B915" s="259" t="s">
        <v>458</v>
      </c>
      <c r="C915" s="260" t="s">
        <v>207</v>
      </c>
      <c r="D915" s="260" t="s">
        <v>207</v>
      </c>
      <c r="E915" s="260" t="s">
        <v>207</v>
      </c>
      <c r="F915" s="260" t="s">
        <v>207</v>
      </c>
      <c r="G915" s="260" t="s">
        <v>207</v>
      </c>
      <c r="H915" s="260" t="s">
        <v>207</v>
      </c>
      <c r="I915" s="260" t="s">
        <v>207</v>
      </c>
      <c r="J915" s="260" t="s">
        <v>205</v>
      </c>
      <c r="K915" s="260" t="s">
        <v>205</v>
      </c>
      <c r="L915" s="260" t="s">
        <v>205</v>
      </c>
      <c r="M915" s="260" t="s">
        <v>207</v>
      </c>
      <c r="N915" s="260" t="s">
        <v>207</v>
      </c>
      <c r="O915" s="260" t="s">
        <v>207</v>
      </c>
      <c r="P915" s="260" t="s">
        <v>207</v>
      </c>
      <c r="Q915" s="260" t="s">
        <v>207</v>
      </c>
      <c r="R915" s="260" t="s">
        <v>206</v>
      </c>
      <c r="S915" s="260" t="s">
        <v>206</v>
      </c>
      <c r="T915" s="260" t="s">
        <v>206</v>
      </c>
      <c r="U915" s="260" t="s">
        <v>206</v>
      </c>
      <c r="V915" s="260" t="s">
        <v>206</v>
      </c>
      <c r="W915" s="260" t="s">
        <v>344</v>
      </c>
      <c r="X915" s="260" t="s">
        <v>344</v>
      </c>
      <c r="Y915" s="260" t="s">
        <v>344</v>
      </c>
      <c r="Z915" s="260" t="s">
        <v>344</v>
      </c>
      <c r="AA915" s="260" t="s">
        <v>344</v>
      </c>
      <c r="AB915" s="260" t="s">
        <v>344</v>
      </c>
      <c r="AC915" s="260" t="s">
        <v>344</v>
      </c>
      <c r="AD915" s="260" t="s">
        <v>344</v>
      </c>
      <c r="AE915" s="260" t="s">
        <v>344</v>
      </c>
      <c r="AF915" s="260" t="s">
        <v>344</v>
      </c>
      <c r="AG915" s="260" t="s">
        <v>344</v>
      </c>
      <c r="AH915" s="260" t="s">
        <v>344</v>
      </c>
      <c r="AI915" s="260" t="s">
        <v>344</v>
      </c>
      <c r="AJ915" s="260" t="s">
        <v>344</v>
      </c>
      <c r="AK915" s="260" t="s">
        <v>344</v>
      </c>
      <c r="AL915" s="260" t="s">
        <v>344</v>
      </c>
      <c r="AM915" s="260" t="s">
        <v>344</v>
      </c>
      <c r="AN915" s="260" t="s">
        <v>344</v>
      </c>
      <c r="AO915" s="260" t="s">
        <v>344</v>
      </c>
      <c r="AP915" s="260" t="s">
        <v>344</v>
      </c>
      <c r="AQ915" s="260"/>
      <c r="AR915"/>
      <c r="AS915">
        <v>3</v>
      </c>
    </row>
    <row r="916" spans="1:45" ht="18.75" hidden="1" x14ac:dyDescent="0.45">
      <c r="A916" s="248">
        <v>213486</v>
      </c>
      <c r="B916" s="249" t="s">
        <v>456</v>
      </c>
      <c r="C916" t="s">
        <v>207</v>
      </c>
      <c r="D916" t="s">
        <v>205</v>
      </c>
      <c r="E916" t="s">
        <v>205</v>
      </c>
      <c r="F916" t="s">
        <v>205</v>
      </c>
      <c r="G916" t="s">
        <v>205</v>
      </c>
      <c r="H916" t="s">
        <v>205</v>
      </c>
      <c r="I916" t="s">
        <v>207</v>
      </c>
      <c r="J916" t="s">
        <v>205</v>
      </c>
      <c r="K916" t="s">
        <v>207</v>
      </c>
      <c r="L916" t="s">
        <v>205</v>
      </c>
      <c r="M916" s="250" t="s">
        <v>205</v>
      </c>
      <c r="N916" t="s">
        <v>207</v>
      </c>
      <c r="O916" t="s">
        <v>207</v>
      </c>
      <c r="P916" t="s">
        <v>205</v>
      </c>
      <c r="Q916" t="s">
        <v>207</v>
      </c>
      <c r="R916" t="s">
        <v>206</v>
      </c>
      <c r="S916" t="s">
        <v>205</v>
      </c>
      <c r="T916" t="s">
        <v>205</v>
      </c>
      <c r="U916" t="s">
        <v>207</v>
      </c>
      <c r="V916" t="s">
        <v>207</v>
      </c>
      <c r="W916" t="s">
        <v>205</v>
      </c>
      <c r="X916" s="250" t="s">
        <v>205</v>
      </c>
      <c r="Y916" t="s">
        <v>205</v>
      </c>
      <c r="Z916" t="s">
        <v>207</v>
      </c>
      <c r="AA916" t="s">
        <v>205</v>
      </c>
      <c r="AB916" t="s">
        <v>207</v>
      </c>
      <c r="AC916" t="s">
        <v>207</v>
      </c>
      <c r="AD916" t="s">
        <v>206</v>
      </c>
      <c r="AE916" t="s">
        <v>207</v>
      </c>
      <c r="AF916" t="s">
        <v>207</v>
      </c>
      <c r="AG916" t="s">
        <v>344</v>
      </c>
      <c r="AH916" t="s">
        <v>344</v>
      </c>
      <c r="AI916" t="s">
        <v>344</v>
      </c>
      <c r="AJ916" t="s">
        <v>344</v>
      </c>
      <c r="AK916" t="s">
        <v>344</v>
      </c>
      <c r="AL916" t="s">
        <v>344</v>
      </c>
      <c r="AM916" t="s">
        <v>344</v>
      </c>
      <c r="AN916" t="s">
        <v>344</v>
      </c>
      <c r="AO916" t="s">
        <v>344</v>
      </c>
      <c r="AP916" t="s">
        <v>344</v>
      </c>
      <c r="AQ916"/>
      <c r="AR916">
        <v>0</v>
      </c>
      <c r="AS916">
        <v>3</v>
      </c>
    </row>
    <row r="917" spans="1:45" ht="18.75" x14ac:dyDescent="0.45">
      <c r="A917" s="252">
        <v>213489</v>
      </c>
      <c r="B917" s="249" t="s">
        <v>61</v>
      </c>
      <c r="C917" t="s">
        <v>207</v>
      </c>
      <c r="D917" t="s">
        <v>207</v>
      </c>
      <c r="E917" t="s">
        <v>205</v>
      </c>
      <c r="F917" t="s">
        <v>205</v>
      </c>
      <c r="G917" t="s">
        <v>205</v>
      </c>
      <c r="H917" t="s">
        <v>207</v>
      </c>
      <c r="I917" t="s">
        <v>207</v>
      </c>
      <c r="J917" t="s">
        <v>207</v>
      </c>
      <c r="K917" t="s">
        <v>207</v>
      </c>
      <c r="L917" t="s">
        <v>207</v>
      </c>
      <c r="M917" s="250" t="s">
        <v>207</v>
      </c>
      <c r="N917" t="s">
        <v>207</v>
      </c>
      <c r="O917" t="s">
        <v>205</v>
      </c>
      <c r="P917" t="s">
        <v>207</v>
      </c>
      <c r="Q917" t="s">
        <v>207</v>
      </c>
      <c r="R917" t="s">
        <v>207</v>
      </c>
      <c r="S917" t="s">
        <v>207</v>
      </c>
      <c r="T917" t="s">
        <v>207</v>
      </c>
      <c r="U917" t="s">
        <v>207</v>
      </c>
      <c r="V917" t="s">
        <v>207</v>
      </c>
      <c r="W917" t="s">
        <v>207</v>
      </c>
      <c r="X917" s="250" t="s">
        <v>207</v>
      </c>
      <c r="Y917" t="s">
        <v>206</v>
      </c>
      <c r="Z917" t="s">
        <v>207</v>
      </c>
      <c r="AA917" t="s">
        <v>205</v>
      </c>
      <c r="AB917" t="s">
        <v>205</v>
      </c>
      <c r="AC917" t="s">
        <v>207</v>
      </c>
      <c r="AD917" t="s">
        <v>207</v>
      </c>
      <c r="AE917" t="s">
        <v>205</v>
      </c>
      <c r="AF917" t="s">
        <v>207</v>
      </c>
      <c r="AG917" t="s">
        <v>207</v>
      </c>
      <c r="AH917" t="s">
        <v>207</v>
      </c>
      <c r="AI917" t="s">
        <v>206</v>
      </c>
      <c r="AJ917" t="s">
        <v>207</v>
      </c>
      <c r="AK917" t="s">
        <v>206</v>
      </c>
      <c r="AL917" t="s">
        <v>206</v>
      </c>
      <c r="AM917" t="s">
        <v>206</v>
      </c>
      <c r="AN917" t="s">
        <v>206</v>
      </c>
      <c r="AO917" t="s">
        <v>206</v>
      </c>
      <c r="AP917" t="s">
        <v>206</v>
      </c>
      <c r="AQ917"/>
      <c r="AR917">
        <v>0</v>
      </c>
      <c r="AS917">
        <v>5</v>
      </c>
    </row>
    <row r="918" spans="1:45" ht="18.75" hidden="1" x14ac:dyDescent="0.45">
      <c r="A918" s="248">
        <v>213492</v>
      </c>
      <c r="B918" s="249" t="e">
        <v>#N/A</v>
      </c>
      <c r="C918" t="s">
        <v>207</v>
      </c>
      <c r="D918" t="s">
        <v>207</v>
      </c>
      <c r="E918" t="s">
        <v>207</v>
      </c>
      <c r="F918" t="s">
        <v>207</v>
      </c>
      <c r="G918" t="s">
        <v>207</v>
      </c>
      <c r="H918" t="s">
        <v>207</v>
      </c>
      <c r="I918" t="s">
        <v>207</v>
      </c>
      <c r="J918" t="s">
        <v>207</v>
      </c>
      <c r="K918" t="s">
        <v>207</v>
      </c>
      <c r="L918" t="s">
        <v>207</v>
      </c>
      <c r="M918" s="250" t="s">
        <v>205</v>
      </c>
      <c r="N918" t="s">
        <v>207</v>
      </c>
      <c r="O918" t="s">
        <v>207</v>
      </c>
      <c r="P918" t="s">
        <v>207</v>
      </c>
      <c r="Q918" t="s">
        <v>207</v>
      </c>
      <c r="R918" t="s">
        <v>207</v>
      </c>
      <c r="S918" t="s">
        <v>207</v>
      </c>
      <c r="T918" t="s">
        <v>207</v>
      </c>
      <c r="U918" t="s">
        <v>207</v>
      </c>
      <c r="V918" t="s">
        <v>207</v>
      </c>
      <c r="W918" t="s">
        <v>207</v>
      </c>
      <c r="X918" s="250" t="s">
        <v>207</v>
      </c>
      <c r="Y918" t="s">
        <v>207</v>
      </c>
      <c r="Z918" t="s">
        <v>207</v>
      </c>
      <c r="AA918" t="s">
        <v>207</v>
      </c>
      <c r="AB918" t="s">
        <v>207</v>
      </c>
      <c r="AC918" t="s">
        <v>207</v>
      </c>
      <c r="AD918" t="s">
        <v>207</v>
      </c>
      <c r="AE918" t="s">
        <v>207</v>
      </c>
      <c r="AF918" t="s">
        <v>207</v>
      </c>
      <c r="AG918" t="s">
        <v>205</v>
      </c>
      <c r="AH918" t="s">
        <v>207</v>
      </c>
      <c r="AI918" t="s">
        <v>205</v>
      </c>
      <c r="AJ918" t="s">
        <v>207</v>
      </c>
      <c r="AK918" t="s">
        <v>205</v>
      </c>
      <c r="AL918" t="s">
        <v>207</v>
      </c>
      <c r="AM918" t="s">
        <v>207</v>
      </c>
      <c r="AN918" t="s">
        <v>207</v>
      </c>
      <c r="AO918" t="s">
        <v>207</v>
      </c>
      <c r="AP918" t="s">
        <v>205</v>
      </c>
      <c r="AQ918"/>
      <c r="AR918" t="e">
        <v>#N/A</v>
      </c>
      <c r="AS918" t="e">
        <v>#N/A</v>
      </c>
    </row>
    <row r="919" spans="1:45" ht="18.75" x14ac:dyDescent="0.45">
      <c r="A919" s="248">
        <v>213495</v>
      </c>
      <c r="B919" s="249" t="s">
        <v>61</v>
      </c>
      <c r="C919" t="s">
        <v>207</v>
      </c>
      <c r="D919" t="s">
        <v>207</v>
      </c>
      <c r="E919" t="s">
        <v>207</v>
      </c>
      <c r="F919" t="s">
        <v>205</v>
      </c>
      <c r="G919" t="s">
        <v>205</v>
      </c>
      <c r="H919" t="s">
        <v>207</v>
      </c>
      <c r="I919" t="s">
        <v>207</v>
      </c>
      <c r="J919" t="s">
        <v>205</v>
      </c>
      <c r="K919" t="s">
        <v>207</v>
      </c>
      <c r="L919" t="s">
        <v>207</v>
      </c>
      <c r="M919" s="250" t="s">
        <v>205</v>
      </c>
      <c r="N919" t="s">
        <v>207</v>
      </c>
      <c r="O919" t="s">
        <v>207</v>
      </c>
      <c r="P919" t="s">
        <v>205</v>
      </c>
      <c r="Q919" t="s">
        <v>205</v>
      </c>
      <c r="R919" t="s">
        <v>207</v>
      </c>
      <c r="S919" t="s">
        <v>207</v>
      </c>
      <c r="T919" t="s">
        <v>205</v>
      </c>
      <c r="U919" t="s">
        <v>207</v>
      </c>
      <c r="V919" t="s">
        <v>207</v>
      </c>
      <c r="W919" t="s">
        <v>205</v>
      </c>
      <c r="X919" s="250" t="s">
        <v>207</v>
      </c>
      <c r="Y919" t="s">
        <v>205</v>
      </c>
      <c r="Z919" t="s">
        <v>205</v>
      </c>
      <c r="AA919" t="s">
        <v>205</v>
      </c>
      <c r="AB919" t="s">
        <v>207</v>
      </c>
      <c r="AC919" t="s">
        <v>207</v>
      </c>
      <c r="AD919" t="s">
        <v>205</v>
      </c>
      <c r="AE919" t="s">
        <v>205</v>
      </c>
      <c r="AF919" t="s">
        <v>207</v>
      </c>
      <c r="AG919" t="s">
        <v>207</v>
      </c>
      <c r="AH919" t="s">
        <v>205</v>
      </c>
      <c r="AI919" t="s">
        <v>205</v>
      </c>
      <c r="AJ919" t="s">
        <v>205</v>
      </c>
      <c r="AK919" t="s">
        <v>205</v>
      </c>
      <c r="AL919" t="s">
        <v>207</v>
      </c>
      <c r="AM919" t="s">
        <v>207</v>
      </c>
      <c r="AN919" t="s">
        <v>206</v>
      </c>
      <c r="AO919" t="s">
        <v>207</v>
      </c>
      <c r="AP919" t="s">
        <v>205</v>
      </c>
      <c r="AQ919"/>
      <c r="AR919">
        <v>0</v>
      </c>
      <c r="AS919">
        <v>3</v>
      </c>
    </row>
    <row r="920" spans="1:45" ht="18.75" hidden="1" x14ac:dyDescent="0.45">
      <c r="A920" s="248">
        <v>213497</v>
      </c>
      <c r="B920" s="249" t="s">
        <v>456</v>
      </c>
      <c r="C920" t="s">
        <v>207</v>
      </c>
      <c r="D920" t="s">
        <v>205</v>
      </c>
      <c r="E920" t="s">
        <v>205</v>
      </c>
      <c r="F920" t="s">
        <v>205</v>
      </c>
      <c r="G920" t="s">
        <v>205</v>
      </c>
      <c r="H920" t="s">
        <v>207</v>
      </c>
      <c r="I920" t="s">
        <v>207</v>
      </c>
      <c r="J920" t="s">
        <v>205</v>
      </c>
      <c r="K920" t="s">
        <v>207</v>
      </c>
      <c r="L920" t="s">
        <v>207</v>
      </c>
      <c r="M920" s="250" t="s">
        <v>207</v>
      </c>
      <c r="N920" t="s">
        <v>207</v>
      </c>
      <c r="O920" t="s">
        <v>207</v>
      </c>
      <c r="P920" t="s">
        <v>205</v>
      </c>
      <c r="Q920" t="s">
        <v>205</v>
      </c>
      <c r="R920" t="s">
        <v>206</v>
      </c>
      <c r="S920" t="s">
        <v>207</v>
      </c>
      <c r="T920" t="s">
        <v>207</v>
      </c>
      <c r="U920" t="s">
        <v>207</v>
      </c>
      <c r="V920" t="s">
        <v>207</v>
      </c>
      <c r="W920" t="s">
        <v>205</v>
      </c>
      <c r="X920" s="250" t="s">
        <v>207</v>
      </c>
      <c r="Y920" t="s">
        <v>206</v>
      </c>
      <c r="Z920" t="s">
        <v>207</v>
      </c>
      <c r="AA920" t="s">
        <v>205</v>
      </c>
      <c r="AB920" t="s">
        <v>206</v>
      </c>
      <c r="AC920" t="s">
        <v>207</v>
      </c>
      <c r="AD920" t="s">
        <v>207</v>
      </c>
      <c r="AE920" t="s">
        <v>206</v>
      </c>
      <c r="AF920" t="s">
        <v>206</v>
      </c>
      <c r="AG920" t="s">
        <v>344</v>
      </c>
      <c r="AH920" t="s">
        <v>344</v>
      </c>
      <c r="AI920" t="s">
        <v>344</v>
      </c>
      <c r="AJ920" t="s">
        <v>344</v>
      </c>
      <c r="AK920" t="s">
        <v>344</v>
      </c>
      <c r="AL920" t="s">
        <v>344</v>
      </c>
      <c r="AM920" t="s">
        <v>344</v>
      </c>
      <c r="AN920" t="s">
        <v>344</v>
      </c>
      <c r="AO920" t="s">
        <v>344</v>
      </c>
      <c r="AP920" t="s">
        <v>344</v>
      </c>
      <c r="AQ920"/>
      <c r="AR920">
        <v>0</v>
      </c>
      <c r="AS920">
        <v>2</v>
      </c>
    </row>
    <row r="921" spans="1:45" ht="15" hidden="1" x14ac:dyDescent="0.25">
      <c r="A921" s="258">
        <v>213498</v>
      </c>
      <c r="B921" s="259" t="s">
        <v>456</v>
      </c>
      <c r="C921" s="260" t="s">
        <v>207</v>
      </c>
      <c r="D921" s="260" t="s">
        <v>207</v>
      </c>
      <c r="E921" s="260" t="s">
        <v>207</v>
      </c>
      <c r="F921" s="260" t="s">
        <v>207</v>
      </c>
      <c r="G921" s="260" t="s">
        <v>207</v>
      </c>
      <c r="H921" s="260" t="s">
        <v>207</v>
      </c>
      <c r="I921" s="260" t="s">
        <v>207</v>
      </c>
      <c r="J921" s="260" t="s">
        <v>207</v>
      </c>
      <c r="K921" s="260" t="s">
        <v>207</v>
      </c>
      <c r="L921" s="260" t="s">
        <v>207</v>
      </c>
      <c r="M921" s="260" t="s">
        <v>207</v>
      </c>
      <c r="N921" s="260" t="s">
        <v>207</v>
      </c>
      <c r="O921" s="260" t="s">
        <v>207</v>
      </c>
      <c r="P921" s="260" t="s">
        <v>207</v>
      </c>
      <c r="Q921" s="260" t="s">
        <v>207</v>
      </c>
      <c r="R921" s="260" t="s">
        <v>207</v>
      </c>
      <c r="S921" s="260" t="s">
        <v>206</v>
      </c>
      <c r="T921" s="260" t="s">
        <v>207</v>
      </c>
      <c r="U921" s="260" t="s">
        <v>206</v>
      </c>
      <c r="V921" s="260" t="s">
        <v>207</v>
      </c>
      <c r="W921" s="260" t="s">
        <v>207</v>
      </c>
      <c r="X921" s="260" t="s">
        <v>207</v>
      </c>
      <c r="Y921" s="260" t="s">
        <v>207</v>
      </c>
      <c r="Z921" s="260" t="s">
        <v>207</v>
      </c>
      <c r="AA921" s="260" t="s">
        <v>207</v>
      </c>
      <c r="AB921" s="260" t="s">
        <v>207</v>
      </c>
      <c r="AC921" s="260" t="s">
        <v>207</v>
      </c>
      <c r="AD921" s="260" t="s">
        <v>207</v>
      </c>
      <c r="AE921" s="260" t="s">
        <v>207</v>
      </c>
      <c r="AF921" s="260" t="s">
        <v>207</v>
      </c>
      <c r="AG921" s="260" t="s">
        <v>344</v>
      </c>
      <c r="AH921" s="260" t="s">
        <v>344</v>
      </c>
      <c r="AI921" s="260" t="s">
        <v>344</v>
      </c>
      <c r="AJ921" s="260" t="s">
        <v>344</v>
      </c>
      <c r="AK921" s="260" t="s">
        <v>344</v>
      </c>
      <c r="AL921" s="260" t="s">
        <v>344</v>
      </c>
      <c r="AM921" s="260" t="s">
        <v>344</v>
      </c>
      <c r="AN921" s="260" t="s">
        <v>344</v>
      </c>
      <c r="AO921" s="260" t="s">
        <v>344</v>
      </c>
      <c r="AP921" s="260" t="s">
        <v>344</v>
      </c>
      <c r="AQ921" s="260"/>
      <c r="AR921"/>
      <c r="AS921">
        <v>2</v>
      </c>
    </row>
    <row r="922" spans="1:45" ht="18.75" x14ac:dyDescent="0.45">
      <c r="A922" s="248">
        <v>213499</v>
      </c>
      <c r="B922" s="249" t="s">
        <v>61</v>
      </c>
      <c r="C922" t="s">
        <v>207</v>
      </c>
      <c r="D922" t="s">
        <v>207</v>
      </c>
      <c r="E922" t="s">
        <v>207</v>
      </c>
      <c r="F922" t="s">
        <v>205</v>
      </c>
      <c r="G922" t="s">
        <v>207</v>
      </c>
      <c r="H922" t="s">
        <v>205</v>
      </c>
      <c r="I922" t="s">
        <v>207</v>
      </c>
      <c r="J922" t="s">
        <v>207</v>
      </c>
      <c r="K922" t="s">
        <v>207</v>
      </c>
      <c r="L922" t="s">
        <v>207</v>
      </c>
      <c r="M922" s="250" t="s">
        <v>207</v>
      </c>
      <c r="N922" t="s">
        <v>207</v>
      </c>
      <c r="O922" t="s">
        <v>207</v>
      </c>
      <c r="P922" t="s">
        <v>207</v>
      </c>
      <c r="Q922" t="s">
        <v>207</v>
      </c>
      <c r="R922" t="s">
        <v>207</v>
      </c>
      <c r="S922" t="s">
        <v>207</v>
      </c>
      <c r="T922" t="s">
        <v>207</v>
      </c>
      <c r="U922" t="s">
        <v>207</v>
      </c>
      <c r="V922" t="s">
        <v>207</v>
      </c>
      <c r="W922" t="s">
        <v>207</v>
      </c>
      <c r="X922" s="250" t="s">
        <v>207</v>
      </c>
      <c r="Y922" t="s">
        <v>205</v>
      </c>
      <c r="Z922" t="s">
        <v>205</v>
      </c>
      <c r="AA922" t="s">
        <v>205</v>
      </c>
      <c r="AB922" t="s">
        <v>205</v>
      </c>
      <c r="AC922" t="s">
        <v>207</v>
      </c>
      <c r="AD922" t="s">
        <v>205</v>
      </c>
      <c r="AE922" t="s">
        <v>205</v>
      </c>
      <c r="AF922" t="s">
        <v>205</v>
      </c>
      <c r="AG922" t="s">
        <v>206</v>
      </c>
      <c r="AH922" t="s">
        <v>207</v>
      </c>
      <c r="AI922" t="s">
        <v>207</v>
      </c>
      <c r="AJ922" t="s">
        <v>206</v>
      </c>
      <c r="AK922" t="s">
        <v>206</v>
      </c>
      <c r="AL922" t="s">
        <v>206</v>
      </c>
      <c r="AM922" t="s">
        <v>206</v>
      </c>
      <c r="AN922" t="s">
        <v>206</v>
      </c>
      <c r="AO922" t="s">
        <v>206</v>
      </c>
      <c r="AP922" t="s">
        <v>206</v>
      </c>
      <c r="AQ922"/>
      <c r="AR922">
        <v>0</v>
      </c>
      <c r="AS922">
        <v>5</v>
      </c>
    </row>
    <row r="923" spans="1:45" ht="18.75" x14ac:dyDescent="0.45">
      <c r="A923" s="248">
        <v>213502</v>
      </c>
      <c r="B923" s="249" t="s">
        <v>61</v>
      </c>
      <c r="C923" t="s">
        <v>207</v>
      </c>
      <c r="D923" t="s">
        <v>207</v>
      </c>
      <c r="E923" t="s">
        <v>207</v>
      </c>
      <c r="F923" t="s">
        <v>207</v>
      </c>
      <c r="G923" t="s">
        <v>207</v>
      </c>
      <c r="H923" t="s">
        <v>205</v>
      </c>
      <c r="I923" t="s">
        <v>207</v>
      </c>
      <c r="J923" t="s">
        <v>207</v>
      </c>
      <c r="K923" t="s">
        <v>207</v>
      </c>
      <c r="L923" t="s">
        <v>207</v>
      </c>
      <c r="M923" s="250" t="s">
        <v>207</v>
      </c>
      <c r="N923" t="s">
        <v>207</v>
      </c>
      <c r="O923" t="s">
        <v>207</v>
      </c>
      <c r="P923" t="s">
        <v>207</v>
      </c>
      <c r="Q923" t="s">
        <v>207</v>
      </c>
      <c r="R923" t="s">
        <v>207</v>
      </c>
      <c r="S923" t="s">
        <v>207</v>
      </c>
      <c r="T923" t="s">
        <v>207</v>
      </c>
      <c r="U923" t="s">
        <v>207</v>
      </c>
      <c r="V923" t="s">
        <v>207</v>
      </c>
      <c r="W923" t="s">
        <v>207</v>
      </c>
      <c r="X923" s="250" t="s">
        <v>207</v>
      </c>
      <c r="Y923" t="s">
        <v>207</v>
      </c>
      <c r="Z923" t="s">
        <v>207</v>
      </c>
      <c r="AA923" t="s">
        <v>207</v>
      </c>
      <c r="AB923" t="s">
        <v>207</v>
      </c>
      <c r="AC923" t="s">
        <v>207</v>
      </c>
      <c r="AD923" t="s">
        <v>207</v>
      </c>
      <c r="AE923" t="s">
        <v>207</v>
      </c>
      <c r="AF923" t="s">
        <v>207</v>
      </c>
      <c r="AG923" t="s">
        <v>207</v>
      </c>
      <c r="AH923" t="s">
        <v>207</v>
      </c>
      <c r="AI923" t="s">
        <v>207</v>
      </c>
      <c r="AJ923" t="s">
        <v>207</v>
      </c>
      <c r="AK923" t="s">
        <v>207</v>
      </c>
      <c r="AL923" t="s">
        <v>207</v>
      </c>
      <c r="AM923" t="s">
        <v>207</v>
      </c>
      <c r="AN923" t="s">
        <v>206</v>
      </c>
      <c r="AO923" t="s">
        <v>206</v>
      </c>
      <c r="AP923" t="s">
        <v>207</v>
      </c>
      <c r="AQ923"/>
      <c r="AR923">
        <v>0</v>
      </c>
      <c r="AS923">
        <v>3</v>
      </c>
    </row>
    <row r="924" spans="1:45" ht="18.75" hidden="1" x14ac:dyDescent="0.45">
      <c r="A924" s="248">
        <v>213503</v>
      </c>
      <c r="B924" s="249" t="s">
        <v>456</v>
      </c>
      <c r="C924" t="s">
        <v>207</v>
      </c>
      <c r="D924" t="s">
        <v>207</v>
      </c>
      <c r="E924" t="s">
        <v>205</v>
      </c>
      <c r="F924" t="s">
        <v>205</v>
      </c>
      <c r="G924" t="s">
        <v>207</v>
      </c>
      <c r="H924" t="s">
        <v>207</v>
      </c>
      <c r="I924" t="s">
        <v>207</v>
      </c>
      <c r="J924" t="s">
        <v>207</v>
      </c>
      <c r="K924" t="s">
        <v>207</v>
      </c>
      <c r="L924" t="s">
        <v>207</v>
      </c>
      <c r="M924" s="250" t="s">
        <v>207</v>
      </c>
      <c r="N924" t="s">
        <v>207</v>
      </c>
      <c r="O924" t="s">
        <v>207</v>
      </c>
      <c r="P924" t="s">
        <v>207</v>
      </c>
      <c r="Q924" t="s">
        <v>207</v>
      </c>
      <c r="R924" t="s">
        <v>207</v>
      </c>
      <c r="S924" t="s">
        <v>207</v>
      </c>
      <c r="T924" t="s">
        <v>207</v>
      </c>
      <c r="U924" t="s">
        <v>207</v>
      </c>
      <c r="V924" t="s">
        <v>205</v>
      </c>
      <c r="W924" t="s">
        <v>206</v>
      </c>
      <c r="X924" s="250" t="s">
        <v>206</v>
      </c>
      <c r="Y924" t="s">
        <v>206</v>
      </c>
      <c r="Z924" t="s">
        <v>206</v>
      </c>
      <c r="AA924" t="s">
        <v>206</v>
      </c>
      <c r="AB924" t="s">
        <v>206</v>
      </c>
      <c r="AC924" t="s">
        <v>206</v>
      </c>
      <c r="AD924" t="s">
        <v>206</v>
      </c>
      <c r="AE924" t="s">
        <v>206</v>
      </c>
      <c r="AF924" t="s">
        <v>206</v>
      </c>
      <c r="AG924" t="s">
        <v>344</v>
      </c>
      <c r="AH924" t="s">
        <v>344</v>
      </c>
      <c r="AI924" t="s">
        <v>344</v>
      </c>
      <c r="AJ924" t="s">
        <v>344</v>
      </c>
      <c r="AK924" t="s">
        <v>344</v>
      </c>
      <c r="AL924" t="s">
        <v>344</v>
      </c>
      <c r="AM924" t="s">
        <v>344</v>
      </c>
      <c r="AN924" t="s">
        <v>344</v>
      </c>
      <c r="AO924" t="s">
        <v>344</v>
      </c>
      <c r="AP924" t="s">
        <v>344</v>
      </c>
      <c r="AQ924"/>
      <c r="AR924">
        <v>0</v>
      </c>
      <c r="AS924">
        <v>6</v>
      </c>
    </row>
    <row r="925" spans="1:45" ht="18.75" hidden="1" x14ac:dyDescent="0.45">
      <c r="A925" s="248">
        <v>213504</v>
      </c>
      <c r="B925" s="249" t="s">
        <v>458</v>
      </c>
      <c r="C925" t="s">
        <v>205</v>
      </c>
      <c r="D925" t="s">
        <v>205</v>
      </c>
      <c r="E925" t="s">
        <v>207</v>
      </c>
      <c r="F925" t="s">
        <v>207</v>
      </c>
      <c r="G925" t="s">
        <v>205</v>
      </c>
      <c r="H925" t="s">
        <v>205</v>
      </c>
      <c r="I925" t="s">
        <v>207</v>
      </c>
      <c r="J925" t="s">
        <v>205</v>
      </c>
      <c r="K925" t="s">
        <v>207</v>
      </c>
      <c r="L925" t="s">
        <v>205</v>
      </c>
      <c r="M925" s="250" t="s">
        <v>205</v>
      </c>
      <c r="N925" t="s">
        <v>205</v>
      </c>
      <c r="O925" t="s">
        <v>205</v>
      </c>
      <c r="P925" t="s">
        <v>207</v>
      </c>
      <c r="Q925" t="s">
        <v>205</v>
      </c>
      <c r="R925" t="s">
        <v>205</v>
      </c>
      <c r="S925" t="s">
        <v>207</v>
      </c>
      <c r="T925" t="s">
        <v>205</v>
      </c>
      <c r="U925" t="s">
        <v>205</v>
      </c>
      <c r="V925" t="s">
        <v>205</v>
      </c>
      <c r="W925" t="s">
        <v>344</v>
      </c>
      <c r="X925" s="250" t="s">
        <v>344</v>
      </c>
      <c r="Y925" t="s">
        <v>344</v>
      </c>
      <c r="Z925" t="s">
        <v>344</v>
      </c>
      <c r="AA925" t="s">
        <v>344</v>
      </c>
      <c r="AB925" t="s">
        <v>344</v>
      </c>
      <c r="AC925" t="s">
        <v>344</v>
      </c>
      <c r="AD925" t="s">
        <v>344</v>
      </c>
      <c r="AE925" t="s">
        <v>344</v>
      </c>
      <c r="AF925" t="s">
        <v>344</v>
      </c>
      <c r="AG925" t="s">
        <v>344</v>
      </c>
      <c r="AH925" t="s">
        <v>344</v>
      </c>
      <c r="AI925" t="s">
        <v>344</v>
      </c>
      <c r="AJ925" t="s">
        <v>344</v>
      </c>
      <c r="AK925" t="s">
        <v>344</v>
      </c>
      <c r="AL925" t="s">
        <v>344</v>
      </c>
      <c r="AM925" t="s">
        <v>344</v>
      </c>
      <c r="AN925" t="s">
        <v>344</v>
      </c>
      <c r="AO925" t="s">
        <v>344</v>
      </c>
      <c r="AP925" t="s">
        <v>344</v>
      </c>
      <c r="AQ925"/>
      <c r="AR925">
        <v>0</v>
      </c>
      <c r="AS925">
        <v>1</v>
      </c>
    </row>
    <row r="926" spans="1:45" ht="15" hidden="1" x14ac:dyDescent="0.25">
      <c r="A926" s="258">
        <v>213505</v>
      </c>
      <c r="B926" s="259" t="s">
        <v>456</v>
      </c>
      <c r="C926" s="260" t="s">
        <v>207</v>
      </c>
      <c r="D926" s="260" t="s">
        <v>207</v>
      </c>
      <c r="E926" s="260" t="s">
        <v>207</v>
      </c>
      <c r="F926" s="260" t="s">
        <v>207</v>
      </c>
      <c r="G926" s="260" t="s">
        <v>207</v>
      </c>
      <c r="H926" s="260" t="s">
        <v>206</v>
      </c>
      <c r="I926" s="260" t="s">
        <v>207</v>
      </c>
      <c r="J926" s="260" t="s">
        <v>205</v>
      </c>
      <c r="K926" s="260" t="s">
        <v>207</v>
      </c>
      <c r="L926" s="260" t="s">
        <v>207</v>
      </c>
      <c r="M926" s="260" t="s">
        <v>205</v>
      </c>
      <c r="N926" s="260" t="s">
        <v>207</v>
      </c>
      <c r="O926" s="260" t="s">
        <v>207</v>
      </c>
      <c r="P926" s="260" t="s">
        <v>207</v>
      </c>
      <c r="Q926" s="260" t="s">
        <v>205</v>
      </c>
      <c r="R926" s="260" t="s">
        <v>206</v>
      </c>
      <c r="S926" s="260" t="s">
        <v>205</v>
      </c>
      <c r="T926" s="260" t="s">
        <v>207</v>
      </c>
      <c r="U926" s="260" t="s">
        <v>207</v>
      </c>
      <c r="V926" s="260" t="s">
        <v>207</v>
      </c>
      <c r="W926" s="260" t="s">
        <v>205</v>
      </c>
      <c r="X926" s="260" t="s">
        <v>205</v>
      </c>
      <c r="Y926" s="260" t="s">
        <v>205</v>
      </c>
      <c r="Z926" s="260" t="s">
        <v>207</v>
      </c>
      <c r="AA926" s="260" t="s">
        <v>207</v>
      </c>
      <c r="AB926" s="260" t="s">
        <v>207</v>
      </c>
      <c r="AC926" s="260" t="s">
        <v>207</v>
      </c>
      <c r="AD926" s="260" t="s">
        <v>207</v>
      </c>
      <c r="AE926" s="260" t="s">
        <v>207</v>
      </c>
      <c r="AF926" s="260" t="s">
        <v>206</v>
      </c>
      <c r="AG926" s="260" t="s">
        <v>344</v>
      </c>
      <c r="AH926" s="260" t="s">
        <v>344</v>
      </c>
      <c r="AI926" s="260" t="s">
        <v>344</v>
      </c>
      <c r="AJ926" s="260" t="s">
        <v>344</v>
      </c>
      <c r="AK926" s="260" t="s">
        <v>344</v>
      </c>
      <c r="AL926" s="260" t="s">
        <v>344</v>
      </c>
      <c r="AM926" s="260" t="s">
        <v>344</v>
      </c>
      <c r="AN926" s="260" t="s">
        <v>344</v>
      </c>
      <c r="AO926" s="260" t="s">
        <v>344</v>
      </c>
      <c r="AP926" s="260" t="s">
        <v>344</v>
      </c>
      <c r="AQ926" s="260"/>
      <c r="AR926"/>
      <c r="AS926">
        <v>1</v>
      </c>
    </row>
    <row r="927" spans="1:45" ht="18.75" hidden="1" x14ac:dyDescent="0.45">
      <c r="A927" s="248">
        <v>213508</v>
      </c>
      <c r="B927" s="249" t="s">
        <v>609</v>
      </c>
      <c r="C927" t="s">
        <v>849</v>
      </c>
      <c r="D927" t="s">
        <v>849</v>
      </c>
      <c r="E927" t="s">
        <v>849</v>
      </c>
      <c r="F927" t="s">
        <v>849</v>
      </c>
      <c r="G927" t="s">
        <v>849</v>
      </c>
      <c r="H927" t="s">
        <v>849</v>
      </c>
      <c r="I927" t="s">
        <v>849</v>
      </c>
      <c r="J927" t="s">
        <v>849</v>
      </c>
      <c r="K927" t="s">
        <v>849</v>
      </c>
      <c r="L927" t="s">
        <v>849</v>
      </c>
      <c r="M927" s="250" t="s">
        <v>344</v>
      </c>
      <c r="N927" t="s">
        <v>344</v>
      </c>
      <c r="O927" t="s">
        <v>344</v>
      </c>
      <c r="P927" t="s">
        <v>344</v>
      </c>
      <c r="Q927" t="s">
        <v>344</v>
      </c>
      <c r="R927" t="s">
        <v>344</v>
      </c>
      <c r="S927" t="s">
        <v>344</v>
      </c>
      <c r="T927" t="s">
        <v>344</v>
      </c>
      <c r="U927" t="s">
        <v>344</v>
      </c>
      <c r="V927" t="s">
        <v>344</v>
      </c>
      <c r="W927" t="s">
        <v>344</v>
      </c>
      <c r="X927" s="250" t="s">
        <v>344</v>
      </c>
      <c r="Y927" t="s">
        <v>344</v>
      </c>
      <c r="Z927" t="s">
        <v>344</v>
      </c>
      <c r="AA927" t="s">
        <v>344</v>
      </c>
      <c r="AB927" t="s">
        <v>344</v>
      </c>
      <c r="AC927" t="s">
        <v>344</v>
      </c>
      <c r="AD927" t="s">
        <v>344</v>
      </c>
      <c r="AE927" t="s">
        <v>344</v>
      </c>
      <c r="AF927" t="s">
        <v>344</v>
      </c>
      <c r="AG927" t="s">
        <v>344</v>
      </c>
      <c r="AH927" t="s">
        <v>344</v>
      </c>
      <c r="AI927" t="s">
        <v>344</v>
      </c>
      <c r="AJ927" t="s">
        <v>344</v>
      </c>
      <c r="AK927" t="s">
        <v>344</v>
      </c>
      <c r="AL927" t="s">
        <v>344</v>
      </c>
      <c r="AM927" t="s">
        <v>344</v>
      </c>
      <c r="AN927" t="s">
        <v>344</v>
      </c>
      <c r="AO927" t="s">
        <v>344</v>
      </c>
      <c r="AP927" t="s">
        <v>344</v>
      </c>
      <c r="AQ927"/>
      <c r="AR927" t="s">
        <v>2171</v>
      </c>
      <c r="AS927" t="s">
        <v>2171</v>
      </c>
    </row>
    <row r="928" spans="1:45" ht="15" hidden="1" x14ac:dyDescent="0.25">
      <c r="A928" s="258">
        <v>213509</v>
      </c>
      <c r="B928" s="259" t="s">
        <v>458</v>
      </c>
      <c r="C928" s="260" t="s">
        <v>205</v>
      </c>
      <c r="D928" s="260" t="s">
        <v>205</v>
      </c>
      <c r="E928" s="260" t="s">
        <v>207</v>
      </c>
      <c r="F928" s="260" t="s">
        <v>207</v>
      </c>
      <c r="G928" s="260" t="s">
        <v>207</v>
      </c>
      <c r="H928" s="260" t="s">
        <v>207</v>
      </c>
      <c r="I928" s="260" t="s">
        <v>206</v>
      </c>
      <c r="J928" s="260" t="s">
        <v>207</v>
      </c>
      <c r="K928" s="260" t="s">
        <v>207</v>
      </c>
      <c r="L928" s="260" t="s">
        <v>206</v>
      </c>
      <c r="M928" s="260" t="s">
        <v>205</v>
      </c>
      <c r="N928" s="260" t="s">
        <v>206</v>
      </c>
      <c r="O928" s="260" t="s">
        <v>207</v>
      </c>
      <c r="P928" s="260" t="s">
        <v>206</v>
      </c>
      <c r="Q928" s="260" t="s">
        <v>206</v>
      </c>
      <c r="R928" s="260" t="s">
        <v>206</v>
      </c>
      <c r="S928" s="260" t="s">
        <v>206</v>
      </c>
      <c r="T928" s="260" t="s">
        <v>206</v>
      </c>
      <c r="U928" s="260" t="s">
        <v>206</v>
      </c>
      <c r="V928" s="260" t="s">
        <v>206</v>
      </c>
      <c r="W928" s="260" t="s">
        <v>344</v>
      </c>
      <c r="X928" s="260" t="s">
        <v>344</v>
      </c>
      <c r="Y928" s="260" t="s">
        <v>344</v>
      </c>
      <c r="Z928" s="260" t="s">
        <v>344</v>
      </c>
      <c r="AA928" s="260" t="s">
        <v>344</v>
      </c>
      <c r="AB928" s="260" t="s">
        <v>344</v>
      </c>
      <c r="AC928" s="260" t="s">
        <v>344</v>
      </c>
      <c r="AD928" s="260" t="s">
        <v>344</v>
      </c>
      <c r="AE928" s="260" t="s">
        <v>344</v>
      </c>
      <c r="AF928" s="260" t="s">
        <v>344</v>
      </c>
      <c r="AG928" s="260" t="s">
        <v>344</v>
      </c>
      <c r="AH928" s="260" t="s">
        <v>344</v>
      </c>
      <c r="AI928" s="260" t="s">
        <v>344</v>
      </c>
      <c r="AJ928" s="260" t="s">
        <v>344</v>
      </c>
      <c r="AK928" s="260" t="s">
        <v>344</v>
      </c>
      <c r="AL928" s="260" t="s">
        <v>344</v>
      </c>
      <c r="AM928" s="260" t="s">
        <v>344</v>
      </c>
      <c r="AN928" s="260" t="s">
        <v>344</v>
      </c>
      <c r="AO928" s="260" t="s">
        <v>344</v>
      </c>
      <c r="AP928" s="260" t="s">
        <v>344</v>
      </c>
      <c r="AQ928" s="260"/>
      <c r="AR928"/>
      <c r="AS928">
        <v>3</v>
      </c>
    </row>
    <row r="929" spans="1:45" ht="18.75" hidden="1" x14ac:dyDescent="0.45">
      <c r="A929" s="248">
        <v>213510</v>
      </c>
      <c r="B929" s="249" t="s">
        <v>456</v>
      </c>
      <c r="C929" t="s">
        <v>207</v>
      </c>
      <c r="D929" t="s">
        <v>207</v>
      </c>
      <c r="E929" t="s">
        <v>207</v>
      </c>
      <c r="F929" t="s">
        <v>207</v>
      </c>
      <c r="G929" t="s">
        <v>206</v>
      </c>
      <c r="H929" t="s">
        <v>205</v>
      </c>
      <c r="I929" t="s">
        <v>207</v>
      </c>
      <c r="J929" t="s">
        <v>205</v>
      </c>
      <c r="K929" t="s">
        <v>207</v>
      </c>
      <c r="L929" t="s">
        <v>205</v>
      </c>
      <c r="M929" s="250" t="s">
        <v>207</v>
      </c>
      <c r="N929" t="s">
        <v>205</v>
      </c>
      <c r="O929" t="s">
        <v>207</v>
      </c>
      <c r="P929" t="s">
        <v>205</v>
      </c>
      <c r="Q929" t="s">
        <v>205</v>
      </c>
      <c r="R929" t="s">
        <v>207</v>
      </c>
      <c r="S929" t="s">
        <v>207</v>
      </c>
      <c r="T929" t="s">
        <v>207</v>
      </c>
      <c r="U929" t="s">
        <v>207</v>
      </c>
      <c r="V929" t="s">
        <v>205</v>
      </c>
      <c r="W929" t="s">
        <v>205</v>
      </c>
      <c r="X929" s="250" t="s">
        <v>205</v>
      </c>
      <c r="Y929" t="s">
        <v>207</v>
      </c>
      <c r="Z929" t="s">
        <v>205</v>
      </c>
      <c r="AA929" t="s">
        <v>205</v>
      </c>
      <c r="AB929" t="s">
        <v>206</v>
      </c>
      <c r="AC929" t="s">
        <v>206</v>
      </c>
      <c r="AD929" t="s">
        <v>205</v>
      </c>
      <c r="AE929" t="s">
        <v>206</v>
      </c>
      <c r="AF929" t="s">
        <v>207</v>
      </c>
      <c r="AG929" t="s">
        <v>344</v>
      </c>
      <c r="AH929" t="s">
        <v>344</v>
      </c>
      <c r="AI929" t="s">
        <v>344</v>
      </c>
      <c r="AJ929" t="s">
        <v>344</v>
      </c>
      <c r="AK929" t="s">
        <v>344</v>
      </c>
      <c r="AL929" t="s">
        <v>344</v>
      </c>
      <c r="AM929" t="s">
        <v>344</v>
      </c>
      <c r="AN929" t="s">
        <v>344</v>
      </c>
      <c r="AO929" t="s">
        <v>344</v>
      </c>
      <c r="AP929" t="s">
        <v>344</v>
      </c>
      <c r="AQ929"/>
      <c r="AR929">
        <v>0</v>
      </c>
      <c r="AS929">
        <v>3</v>
      </c>
    </row>
    <row r="930" spans="1:45" ht="18.75" x14ac:dyDescent="0.45">
      <c r="A930" s="248">
        <v>213512</v>
      </c>
      <c r="B930" s="249" t="s">
        <v>61</v>
      </c>
      <c r="C930" t="s">
        <v>207</v>
      </c>
      <c r="D930" t="s">
        <v>207</v>
      </c>
      <c r="E930" t="s">
        <v>207</v>
      </c>
      <c r="F930" t="s">
        <v>207</v>
      </c>
      <c r="G930" t="s">
        <v>205</v>
      </c>
      <c r="H930" t="s">
        <v>207</v>
      </c>
      <c r="I930" t="s">
        <v>205</v>
      </c>
      <c r="J930" t="s">
        <v>207</v>
      </c>
      <c r="K930" t="s">
        <v>207</v>
      </c>
      <c r="L930" t="s">
        <v>207</v>
      </c>
      <c r="M930" s="250" t="s">
        <v>207</v>
      </c>
      <c r="N930" t="s">
        <v>207</v>
      </c>
      <c r="O930" t="s">
        <v>207</v>
      </c>
      <c r="P930" t="s">
        <v>205</v>
      </c>
      <c r="Q930" t="s">
        <v>207</v>
      </c>
      <c r="R930" t="s">
        <v>207</v>
      </c>
      <c r="S930" t="s">
        <v>207</v>
      </c>
      <c r="T930" t="s">
        <v>207</v>
      </c>
      <c r="U930" t="s">
        <v>207</v>
      </c>
      <c r="V930" t="s">
        <v>207</v>
      </c>
      <c r="W930" t="s">
        <v>207</v>
      </c>
      <c r="X930" s="250" t="s">
        <v>205</v>
      </c>
      <c r="Y930" t="s">
        <v>205</v>
      </c>
      <c r="Z930" t="s">
        <v>205</v>
      </c>
      <c r="AA930" t="s">
        <v>205</v>
      </c>
      <c r="AB930" t="s">
        <v>205</v>
      </c>
      <c r="AC930" t="s">
        <v>207</v>
      </c>
      <c r="AD930" t="s">
        <v>205</v>
      </c>
      <c r="AE930" t="s">
        <v>206</v>
      </c>
      <c r="AF930" t="s">
        <v>205</v>
      </c>
      <c r="AG930" t="s">
        <v>207</v>
      </c>
      <c r="AH930" t="s">
        <v>207</v>
      </c>
      <c r="AI930" t="s">
        <v>207</v>
      </c>
      <c r="AJ930" t="s">
        <v>207</v>
      </c>
      <c r="AK930" t="s">
        <v>207</v>
      </c>
      <c r="AL930" t="s">
        <v>206</v>
      </c>
      <c r="AM930" t="s">
        <v>206</v>
      </c>
      <c r="AN930" t="s">
        <v>206</v>
      </c>
      <c r="AO930" t="s">
        <v>206</v>
      </c>
      <c r="AP930" t="s">
        <v>206</v>
      </c>
      <c r="AQ930"/>
      <c r="AR930">
        <v>0</v>
      </c>
      <c r="AS930">
        <v>5</v>
      </c>
    </row>
    <row r="931" spans="1:45" ht="18.75" hidden="1" x14ac:dyDescent="0.45">
      <c r="A931" s="252">
        <v>213514</v>
      </c>
      <c r="B931" s="249" t="s">
        <v>458</v>
      </c>
      <c r="C931" t="s">
        <v>205</v>
      </c>
      <c r="D931" t="s">
        <v>205</v>
      </c>
      <c r="E931" t="s">
        <v>205</v>
      </c>
      <c r="F931" t="s">
        <v>207</v>
      </c>
      <c r="G931" t="s">
        <v>205</v>
      </c>
      <c r="H931" t="s">
        <v>205</v>
      </c>
      <c r="I931" t="s">
        <v>207</v>
      </c>
      <c r="J931" t="s">
        <v>207</v>
      </c>
      <c r="K931" t="s">
        <v>207</v>
      </c>
      <c r="L931" t="s">
        <v>207</v>
      </c>
      <c r="M931" s="250" t="s">
        <v>205</v>
      </c>
      <c r="N931" t="s">
        <v>207</v>
      </c>
      <c r="O931" t="s">
        <v>207</v>
      </c>
      <c r="P931" t="s">
        <v>207</v>
      </c>
      <c r="Q931" t="s">
        <v>207</v>
      </c>
      <c r="R931" t="s">
        <v>207</v>
      </c>
      <c r="S931" t="s">
        <v>207</v>
      </c>
      <c r="T931" t="s">
        <v>207</v>
      </c>
      <c r="U931" t="s">
        <v>207</v>
      </c>
      <c r="V931" t="s">
        <v>205</v>
      </c>
      <c r="W931" t="s">
        <v>344</v>
      </c>
      <c r="X931" s="250" t="s">
        <v>344</v>
      </c>
      <c r="Y931" t="s">
        <v>344</v>
      </c>
      <c r="Z931" t="s">
        <v>344</v>
      </c>
      <c r="AA931" t="s">
        <v>344</v>
      </c>
      <c r="AB931" t="s">
        <v>344</v>
      </c>
      <c r="AC931" t="s">
        <v>344</v>
      </c>
      <c r="AD931" t="s">
        <v>344</v>
      </c>
      <c r="AE931" t="s">
        <v>344</v>
      </c>
      <c r="AF931" t="s">
        <v>344</v>
      </c>
      <c r="AG931" t="s">
        <v>344</v>
      </c>
      <c r="AH931" t="s">
        <v>344</v>
      </c>
      <c r="AI931" t="s">
        <v>344</v>
      </c>
      <c r="AJ931" t="s">
        <v>344</v>
      </c>
      <c r="AK931" t="s">
        <v>344</v>
      </c>
      <c r="AL931" t="s">
        <v>344</v>
      </c>
      <c r="AM931" t="s">
        <v>344</v>
      </c>
      <c r="AN931" t="s">
        <v>344</v>
      </c>
      <c r="AO931" t="s">
        <v>344</v>
      </c>
      <c r="AP931" t="s">
        <v>344</v>
      </c>
      <c r="AQ931"/>
      <c r="AR931">
        <v>0</v>
      </c>
      <c r="AS931">
        <v>2</v>
      </c>
    </row>
    <row r="932" spans="1:45" ht="15" hidden="1" x14ac:dyDescent="0.25">
      <c r="A932" s="258">
        <v>213516</v>
      </c>
      <c r="B932" s="259" t="s">
        <v>458</v>
      </c>
      <c r="C932" s="260" t="s">
        <v>849</v>
      </c>
      <c r="D932" s="260" t="s">
        <v>849</v>
      </c>
      <c r="E932" s="260" t="s">
        <v>849</v>
      </c>
      <c r="F932" s="260" t="s">
        <v>849</v>
      </c>
      <c r="G932" s="260" t="s">
        <v>849</v>
      </c>
      <c r="H932" s="260" t="s">
        <v>849</v>
      </c>
      <c r="I932" s="260" t="s">
        <v>849</v>
      </c>
      <c r="J932" s="260" t="s">
        <v>849</v>
      </c>
      <c r="K932" s="260" t="s">
        <v>849</v>
      </c>
      <c r="L932" s="260" t="s">
        <v>849</v>
      </c>
      <c r="M932" s="260" t="s">
        <v>849</v>
      </c>
      <c r="N932" s="260" t="s">
        <v>849</v>
      </c>
      <c r="O932" s="260" t="s">
        <v>849</v>
      </c>
      <c r="P932" s="260" t="s">
        <v>849</v>
      </c>
      <c r="Q932" s="260" t="s">
        <v>849</v>
      </c>
      <c r="R932" s="260" t="s">
        <v>849</v>
      </c>
      <c r="S932" s="260" t="s">
        <v>849</v>
      </c>
      <c r="T932" s="260" t="s">
        <v>849</v>
      </c>
      <c r="U932" s="260" t="s">
        <v>849</v>
      </c>
      <c r="V932" s="260" t="s">
        <v>849</v>
      </c>
      <c r="W932" s="260" t="s">
        <v>344</v>
      </c>
      <c r="X932" s="260" t="s">
        <v>344</v>
      </c>
      <c r="Y932" s="260" t="s">
        <v>344</v>
      </c>
      <c r="Z932" s="260" t="s">
        <v>344</v>
      </c>
      <c r="AA932" s="260" t="s">
        <v>344</v>
      </c>
      <c r="AB932" s="260" t="s">
        <v>344</v>
      </c>
      <c r="AC932" s="260" t="s">
        <v>344</v>
      </c>
      <c r="AD932" s="260" t="s">
        <v>344</v>
      </c>
      <c r="AE932" s="260" t="s">
        <v>344</v>
      </c>
      <c r="AF932" s="260" t="s">
        <v>344</v>
      </c>
      <c r="AG932" s="260" t="s">
        <v>344</v>
      </c>
      <c r="AH932" s="260" t="s">
        <v>344</v>
      </c>
      <c r="AI932" s="260" t="s">
        <v>344</v>
      </c>
      <c r="AJ932" s="260" t="s">
        <v>344</v>
      </c>
      <c r="AK932" s="260" t="s">
        <v>344</v>
      </c>
      <c r="AL932" s="260" t="s">
        <v>344</v>
      </c>
      <c r="AM932" s="260" t="s">
        <v>344</v>
      </c>
      <c r="AN932" s="260" t="s">
        <v>344</v>
      </c>
      <c r="AO932" s="260" t="s">
        <v>344</v>
      </c>
      <c r="AP932" s="260" t="s">
        <v>344</v>
      </c>
      <c r="AQ932" s="260"/>
      <c r="AR932"/>
      <c r="AS932" t="s">
        <v>2181</v>
      </c>
    </row>
    <row r="933" spans="1:45" ht="18.75" hidden="1" x14ac:dyDescent="0.45">
      <c r="A933" s="248">
        <v>213518</v>
      </c>
      <c r="B933" s="249" t="s">
        <v>456</v>
      </c>
      <c r="C933" t="s">
        <v>207</v>
      </c>
      <c r="D933" t="s">
        <v>207</v>
      </c>
      <c r="E933" t="s">
        <v>207</v>
      </c>
      <c r="F933" t="s">
        <v>207</v>
      </c>
      <c r="G933" t="s">
        <v>207</v>
      </c>
      <c r="H933" t="s">
        <v>207</v>
      </c>
      <c r="I933" t="s">
        <v>207</v>
      </c>
      <c r="J933" t="s">
        <v>205</v>
      </c>
      <c r="K933" t="s">
        <v>207</v>
      </c>
      <c r="L933" t="s">
        <v>207</v>
      </c>
      <c r="M933" s="250" t="s">
        <v>207</v>
      </c>
      <c r="N933" t="s">
        <v>207</v>
      </c>
      <c r="O933" t="s">
        <v>205</v>
      </c>
      <c r="P933" t="s">
        <v>207</v>
      </c>
      <c r="Q933" t="s">
        <v>207</v>
      </c>
      <c r="R933" t="s">
        <v>207</v>
      </c>
      <c r="S933" t="s">
        <v>207</v>
      </c>
      <c r="T933" t="s">
        <v>207</v>
      </c>
      <c r="U933" t="s">
        <v>207</v>
      </c>
      <c r="V933" t="s">
        <v>207</v>
      </c>
      <c r="W933" t="s">
        <v>207</v>
      </c>
      <c r="X933" s="250" t="s">
        <v>207</v>
      </c>
      <c r="Y933" t="s">
        <v>207</v>
      </c>
      <c r="Z933" t="s">
        <v>207</v>
      </c>
      <c r="AA933" t="s">
        <v>207</v>
      </c>
      <c r="AB933" t="s">
        <v>206</v>
      </c>
      <c r="AC933" t="s">
        <v>206</v>
      </c>
      <c r="AD933" t="s">
        <v>207</v>
      </c>
      <c r="AE933" t="s">
        <v>206</v>
      </c>
      <c r="AF933" t="s">
        <v>206</v>
      </c>
      <c r="AG933" t="s">
        <v>344</v>
      </c>
      <c r="AH933" t="s">
        <v>344</v>
      </c>
      <c r="AI933" t="s">
        <v>344</v>
      </c>
      <c r="AJ933" t="s">
        <v>344</v>
      </c>
      <c r="AK933" t="s">
        <v>344</v>
      </c>
      <c r="AL933" t="s">
        <v>344</v>
      </c>
      <c r="AM933" t="s">
        <v>344</v>
      </c>
      <c r="AN933" t="s">
        <v>344</v>
      </c>
      <c r="AO933" t="s">
        <v>344</v>
      </c>
      <c r="AP933" t="s">
        <v>344</v>
      </c>
      <c r="AQ933"/>
      <c r="AR933">
        <v>0</v>
      </c>
      <c r="AS933">
        <v>4</v>
      </c>
    </row>
    <row r="934" spans="1:45" ht="33" x14ac:dyDescent="0.45">
      <c r="A934" s="248">
        <v>213519</v>
      </c>
      <c r="B934" s="249" t="s">
        <v>67</v>
      </c>
      <c r="C934" t="s">
        <v>205</v>
      </c>
      <c r="D934" t="s">
        <v>207</v>
      </c>
      <c r="E934" t="s">
        <v>207</v>
      </c>
      <c r="F934" t="s">
        <v>205</v>
      </c>
      <c r="G934" t="s">
        <v>207</v>
      </c>
      <c r="H934" t="s">
        <v>205</v>
      </c>
      <c r="I934" t="s">
        <v>207</v>
      </c>
      <c r="J934" t="s">
        <v>207</v>
      </c>
      <c r="K934" t="s">
        <v>207</v>
      </c>
      <c r="L934" t="s">
        <v>207</v>
      </c>
      <c r="M934" s="250" t="s">
        <v>205</v>
      </c>
      <c r="N934" t="s">
        <v>205</v>
      </c>
      <c r="O934" t="s">
        <v>205</v>
      </c>
      <c r="P934" t="s">
        <v>205</v>
      </c>
      <c r="Q934" t="s">
        <v>205</v>
      </c>
      <c r="R934" t="s">
        <v>207</v>
      </c>
      <c r="S934" t="s">
        <v>207</v>
      </c>
      <c r="T934" t="s">
        <v>207</v>
      </c>
      <c r="U934" t="s">
        <v>207</v>
      </c>
      <c r="V934" t="s">
        <v>207</v>
      </c>
      <c r="W934" t="s">
        <v>207</v>
      </c>
      <c r="X934" s="250" t="s">
        <v>205</v>
      </c>
      <c r="Y934" t="s">
        <v>205</v>
      </c>
      <c r="Z934" t="s">
        <v>207</v>
      </c>
      <c r="AA934" t="s">
        <v>207</v>
      </c>
      <c r="AB934" t="s">
        <v>205</v>
      </c>
      <c r="AC934" t="s">
        <v>205</v>
      </c>
      <c r="AD934" t="s">
        <v>205</v>
      </c>
      <c r="AE934" t="s">
        <v>205</v>
      </c>
      <c r="AF934" t="s">
        <v>207</v>
      </c>
      <c r="AG934" t="s">
        <v>206</v>
      </c>
      <c r="AH934" t="s">
        <v>206</v>
      </c>
      <c r="AI934" t="s">
        <v>206</v>
      </c>
      <c r="AJ934" t="s">
        <v>206</v>
      </c>
      <c r="AK934" t="s">
        <v>206</v>
      </c>
      <c r="AL934" t="s">
        <v>344</v>
      </c>
      <c r="AM934" t="s">
        <v>344</v>
      </c>
      <c r="AN934" t="s">
        <v>344</v>
      </c>
      <c r="AO934" t="s">
        <v>344</v>
      </c>
      <c r="AP934" t="s">
        <v>344</v>
      </c>
      <c r="AQ934"/>
      <c r="AR934">
        <v>0</v>
      </c>
      <c r="AS934">
        <v>6</v>
      </c>
    </row>
    <row r="935" spans="1:45" ht="18.75" x14ac:dyDescent="0.45">
      <c r="A935" s="248">
        <v>213523</v>
      </c>
      <c r="B935" s="249" t="s">
        <v>61</v>
      </c>
      <c r="C935" t="s">
        <v>207</v>
      </c>
      <c r="D935" t="s">
        <v>205</v>
      </c>
      <c r="E935" t="s">
        <v>205</v>
      </c>
      <c r="F935" t="s">
        <v>207</v>
      </c>
      <c r="G935" t="s">
        <v>205</v>
      </c>
      <c r="H935" t="s">
        <v>207</v>
      </c>
      <c r="I935" t="s">
        <v>207</v>
      </c>
      <c r="J935" t="s">
        <v>207</v>
      </c>
      <c r="K935" t="s">
        <v>207</v>
      </c>
      <c r="L935" t="s">
        <v>207</v>
      </c>
      <c r="M935" s="250" t="s">
        <v>205</v>
      </c>
      <c r="N935" t="s">
        <v>207</v>
      </c>
      <c r="O935" t="s">
        <v>207</v>
      </c>
      <c r="P935" t="s">
        <v>205</v>
      </c>
      <c r="Q935" t="s">
        <v>205</v>
      </c>
      <c r="R935" t="s">
        <v>207</v>
      </c>
      <c r="S935" t="s">
        <v>205</v>
      </c>
      <c r="T935" t="s">
        <v>207</v>
      </c>
      <c r="U935" t="s">
        <v>207</v>
      </c>
      <c r="V935" t="s">
        <v>207</v>
      </c>
      <c r="W935" t="s">
        <v>207</v>
      </c>
      <c r="X935" s="250" t="s">
        <v>207</v>
      </c>
      <c r="Y935" t="s">
        <v>205</v>
      </c>
      <c r="Z935" t="s">
        <v>207</v>
      </c>
      <c r="AA935" t="s">
        <v>205</v>
      </c>
      <c r="AB935" t="s">
        <v>207</v>
      </c>
      <c r="AC935" t="s">
        <v>207</v>
      </c>
      <c r="AD935" t="s">
        <v>207</v>
      </c>
      <c r="AE935" t="s">
        <v>205</v>
      </c>
      <c r="AF935" t="s">
        <v>207</v>
      </c>
      <c r="AG935" t="s">
        <v>205</v>
      </c>
      <c r="AH935" t="s">
        <v>207</v>
      </c>
      <c r="AI935" t="s">
        <v>205</v>
      </c>
      <c r="AJ935" t="s">
        <v>207</v>
      </c>
      <c r="AK935" t="s">
        <v>205</v>
      </c>
      <c r="AL935" t="s">
        <v>205</v>
      </c>
      <c r="AM935" t="s">
        <v>205</v>
      </c>
      <c r="AN935" t="s">
        <v>207</v>
      </c>
      <c r="AO935" t="s">
        <v>207</v>
      </c>
      <c r="AP935" t="s">
        <v>207</v>
      </c>
      <c r="AQ935"/>
      <c r="AR935">
        <v>0</v>
      </c>
      <c r="AS935">
        <v>2</v>
      </c>
    </row>
    <row r="936" spans="1:45" ht="15" hidden="1" x14ac:dyDescent="0.25">
      <c r="A936" s="258">
        <v>213525</v>
      </c>
      <c r="B936" s="259" t="s">
        <v>458</v>
      </c>
      <c r="C936" s="260" t="s">
        <v>849</v>
      </c>
      <c r="D936" s="260" t="s">
        <v>849</v>
      </c>
      <c r="E936" s="260" t="s">
        <v>849</v>
      </c>
      <c r="F936" s="260" t="s">
        <v>849</v>
      </c>
      <c r="G936" s="260" t="s">
        <v>849</v>
      </c>
      <c r="H936" s="260" t="s">
        <v>849</v>
      </c>
      <c r="I936" s="260" t="s">
        <v>849</v>
      </c>
      <c r="J936" s="260" t="s">
        <v>849</v>
      </c>
      <c r="K936" s="260" t="s">
        <v>849</v>
      </c>
      <c r="L936" s="260" t="s">
        <v>849</v>
      </c>
      <c r="M936" s="260" t="s">
        <v>849</v>
      </c>
      <c r="N936" s="260" t="s">
        <v>849</v>
      </c>
      <c r="O936" s="260" t="s">
        <v>849</v>
      </c>
      <c r="P936" s="260" t="s">
        <v>849</v>
      </c>
      <c r="Q936" s="260" t="s">
        <v>849</v>
      </c>
      <c r="R936" s="260" t="s">
        <v>849</v>
      </c>
      <c r="S936" s="260" t="s">
        <v>849</v>
      </c>
      <c r="T936" s="260" t="s">
        <v>849</v>
      </c>
      <c r="U936" s="260" t="s">
        <v>849</v>
      </c>
      <c r="V936" s="260" t="s">
        <v>849</v>
      </c>
      <c r="W936" s="260" t="s">
        <v>344</v>
      </c>
      <c r="X936" s="260" t="s">
        <v>344</v>
      </c>
      <c r="Y936" s="260" t="s">
        <v>344</v>
      </c>
      <c r="Z936" s="260" t="s">
        <v>344</v>
      </c>
      <c r="AA936" s="260" t="s">
        <v>344</v>
      </c>
      <c r="AB936" s="260" t="s">
        <v>344</v>
      </c>
      <c r="AC936" s="260" t="s">
        <v>344</v>
      </c>
      <c r="AD936" s="260" t="s">
        <v>344</v>
      </c>
      <c r="AE936" s="260" t="s">
        <v>344</v>
      </c>
      <c r="AF936" s="260" t="s">
        <v>344</v>
      </c>
      <c r="AG936" s="260" t="s">
        <v>344</v>
      </c>
      <c r="AH936" s="260" t="s">
        <v>344</v>
      </c>
      <c r="AI936" s="260" t="s">
        <v>344</v>
      </c>
      <c r="AJ936" s="260" t="s">
        <v>344</v>
      </c>
      <c r="AK936" s="260" t="s">
        <v>344</v>
      </c>
      <c r="AL936" s="260" t="s">
        <v>344</v>
      </c>
      <c r="AM936" s="260" t="s">
        <v>344</v>
      </c>
      <c r="AN936" s="260" t="s">
        <v>344</v>
      </c>
      <c r="AO936" s="260" t="s">
        <v>344</v>
      </c>
      <c r="AP936" s="260" t="s">
        <v>344</v>
      </c>
      <c r="AQ936" s="260"/>
      <c r="AR936"/>
      <c r="AS936" t="s">
        <v>2181</v>
      </c>
    </row>
    <row r="937" spans="1:45" ht="15" hidden="1" x14ac:dyDescent="0.25">
      <c r="A937" s="258">
        <v>213526</v>
      </c>
      <c r="B937" s="259" t="s">
        <v>457</v>
      </c>
      <c r="C937" s="260" t="s">
        <v>849</v>
      </c>
      <c r="D937" s="260" t="s">
        <v>849</v>
      </c>
      <c r="E937" s="260" t="s">
        <v>849</v>
      </c>
      <c r="F937" s="260" t="s">
        <v>849</v>
      </c>
      <c r="G937" s="260" t="s">
        <v>849</v>
      </c>
      <c r="H937" s="260" t="s">
        <v>849</v>
      </c>
      <c r="I937" s="260" t="s">
        <v>849</v>
      </c>
      <c r="J937" s="260" t="s">
        <v>849</v>
      </c>
      <c r="K937" s="260" t="s">
        <v>849</v>
      </c>
      <c r="L937" s="260" t="s">
        <v>849</v>
      </c>
      <c r="M937" s="260" t="s">
        <v>344</v>
      </c>
      <c r="N937" s="260" t="s">
        <v>344</v>
      </c>
      <c r="O937" s="260" t="s">
        <v>344</v>
      </c>
      <c r="P937" s="260" t="s">
        <v>344</v>
      </c>
      <c r="Q937" s="260" t="s">
        <v>344</v>
      </c>
      <c r="R937" s="260" t="s">
        <v>344</v>
      </c>
      <c r="S937" s="260" t="s">
        <v>344</v>
      </c>
      <c r="T937" s="260" t="s">
        <v>344</v>
      </c>
      <c r="U937" s="260" t="s">
        <v>344</v>
      </c>
      <c r="V937" s="260" t="s">
        <v>344</v>
      </c>
      <c r="W937" s="260" t="s">
        <v>344</v>
      </c>
      <c r="X937" s="260" t="s">
        <v>344</v>
      </c>
      <c r="Y937" s="260" t="s">
        <v>344</v>
      </c>
      <c r="Z937" s="260" t="s">
        <v>344</v>
      </c>
      <c r="AA937" s="260" t="s">
        <v>344</v>
      </c>
      <c r="AB937" s="260" t="s">
        <v>344</v>
      </c>
      <c r="AC937" s="260" t="s">
        <v>344</v>
      </c>
      <c r="AD937" s="260" t="s">
        <v>344</v>
      </c>
      <c r="AE937" s="260" t="s">
        <v>344</v>
      </c>
      <c r="AF937" s="260" t="s">
        <v>344</v>
      </c>
      <c r="AG937" s="260" t="s">
        <v>344</v>
      </c>
      <c r="AH937" s="260" t="s">
        <v>344</v>
      </c>
      <c r="AI937" s="260" t="s">
        <v>344</v>
      </c>
      <c r="AJ937" s="260" t="s">
        <v>344</v>
      </c>
      <c r="AK937" s="260" t="s">
        <v>344</v>
      </c>
      <c r="AL937" s="260" t="s">
        <v>344</v>
      </c>
      <c r="AM937" s="260" t="s">
        <v>344</v>
      </c>
      <c r="AN937" s="260" t="s">
        <v>344</v>
      </c>
      <c r="AO937" s="260" t="s">
        <v>344</v>
      </c>
      <c r="AP937" s="260" t="s">
        <v>344</v>
      </c>
      <c r="AQ937" s="260"/>
      <c r="AR937"/>
      <c r="AS937" t="s">
        <v>2162</v>
      </c>
    </row>
    <row r="938" spans="1:45" ht="18.75" x14ac:dyDescent="0.45">
      <c r="A938" s="248">
        <v>213528</v>
      </c>
      <c r="B938" s="249" t="s">
        <v>61</v>
      </c>
      <c r="C938" t="s">
        <v>205</v>
      </c>
      <c r="D938" t="s">
        <v>207</v>
      </c>
      <c r="E938" t="s">
        <v>207</v>
      </c>
      <c r="F938" t="s">
        <v>207</v>
      </c>
      <c r="G938" t="s">
        <v>205</v>
      </c>
      <c r="H938" t="s">
        <v>207</v>
      </c>
      <c r="I938" t="s">
        <v>207</v>
      </c>
      <c r="J938" t="s">
        <v>205</v>
      </c>
      <c r="K938" t="s">
        <v>205</v>
      </c>
      <c r="L938" t="s">
        <v>207</v>
      </c>
      <c r="M938" s="250" t="s">
        <v>207</v>
      </c>
      <c r="N938" t="s">
        <v>207</v>
      </c>
      <c r="O938" t="s">
        <v>205</v>
      </c>
      <c r="P938" t="s">
        <v>205</v>
      </c>
      <c r="Q938" t="s">
        <v>207</v>
      </c>
      <c r="R938" t="s">
        <v>207</v>
      </c>
      <c r="S938" t="s">
        <v>205</v>
      </c>
      <c r="T938" t="s">
        <v>207</v>
      </c>
      <c r="U938" t="s">
        <v>207</v>
      </c>
      <c r="V938" t="s">
        <v>207</v>
      </c>
      <c r="W938" t="s">
        <v>207</v>
      </c>
      <c r="X938" s="250" t="s">
        <v>207</v>
      </c>
      <c r="Y938" t="s">
        <v>205</v>
      </c>
      <c r="Z938" t="s">
        <v>207</v>
      </c>
      <c r="AA938" t="s">
        <v>205</v>
      </c>
      <c r="AB938" t="s">
        <v>207</v>
      </c>
      <c r="AC938" t="s">
        <v>207</v>
      </c>
      <c r="AD938" t="s">
        <v>207</v>
      </c>
      <c r="AE938" t="s">
        <v>207</v>
      </c>
      <c r="AF938" t="s">
        <v>207</v>
      </c>
      <c r="AG938" t="s">
        <v>207</v>
      </c>
      <c r="AH938" t="s">
        <v>207</v>
      </c>
      <c r="AI938" t="s">
        <v>207</v>
      </c>
      <c r="AJ938" t="s">
        <v>207</v>
      </c>
      <c r="AK938" t="s">
        <v>207</v>
      </c>
      <c r="AL938" t="s">
        <v>207</v>
      </c>
      <c r="AM938" t="s">
        <v>207</v>
      </c>
      <c r="AN938" t="s">
        <v>205</v>
      </c>
      <c r="AO938" t="s">
        <v>205</v>
      </c>
      <c r="AP938" t="s">
        <v>207</v>
      </c>
      <c r="AQ938"/>
      <c r="AR938">
        <v>0</v>
      </c>
      <c r="AS938">
        <v>2</v>
      </c>
    </row>
    <row r="939" spans="1:45" ht="18.75" x14ac:dyDescent="0.45">
      <c r="A939" s="248">
        <v>213533</v>
      </c>
      <c r="B939" s="249" t="s">
        <v>61</v>
      </c>
      <c r="C939" t="s">
        <v>207</v>
      </c>
      <c r="D939" t="s">
        <v>207</v>
      </c>
      <c r="E939" t="s">
        <v>207</v>
      </c>
      <c r="F939" t="s">
        <v>207</v>
      </c>
      <c r="G939" t="s">
        <v>205</v>
      </c>
      <c r="H939" t="s">
        <v>207</v>
      </c>
      <c r="I939" t="s">
        <v>207</v>
      </c>
      <c r="J939" t="s">
        <v>207</v>
      </c>
      <c r="K939" t="s">
        <v>207</v>
      </c>
      <c r="L939" t="s">
        <v>207</v>
      </c>
      <c r="M939" s="250" t="s">
        <v>205</v>
      </c>
      <c r="N939" t="s">
        <v>207</v>
      </c>
      <c r="O939" t="s">
        <v>207</v>
      </c>
      <c r="P939" t="s">
        <v>207</v>
      </c>
      <c r="Q939" t="s">
        <v>207</v>
      </c>
      <c r="R939" t="s">
        <v>205</v>
      </c>
      <c r="S939" t="s">
        <v>205</v>
      </c>
      <c r="T939" t="s">
        <v>207</v>
      </c>
      <c r="U939" t="s">
        <v>207</v>
      </c>
      <c r="V939" t="s">
        <v>207</v>
      </c>
      <c r="W939" t="s">
        <v>207</v>
      </c>
      <c r="X939" s="250" t="s">
        <v>207</v>
      </c>
      <c r="Y939" t="s">
        <v>205</v>
      </c>
      <c r="Z939" t="s">
        <v>207</v>
      </c>
      <c r="AA939" t="s">
        <v>205</v>
      </c>
      <c r="AB939" t="s">
        <v>205</v>
      </c>
      <c r="AC939" t="s">
        <v>207</v>
      </c>
      <c r="AD939" t="s">
        <v>207</v>
      </c>
      <c r="AE939" t="s">
        <v>207</v>
      </c>
      <c r="AF939" t="s">
        <v>207</v>
      </c>
      <c r="AG939" t="s">
        <v>207</v>
      </c>
      <c r="AH939" t="s">
        <v>207</v>
      </c>
      <c r="AI939" t="s">
        <v>205</v>
      </c>
      <c r="AJ939" t="s">
        <v>206</v>
      </c>
      <c r="AK939" t="s">
        <v>205</v>
      </c>
      <c r="AL939" t="s">
        <v>205</v>
      </c>
      <c r="AM939" t="s">
        <v>207</v>
      </c>
      <c r="AN939" t="s">
        <v>207</v>
      </c>
      <c r="AO939" t="s">
        <v>207</v>
      </c>
      <c r="AP939" t="s">
        <v>207</v>
      </c>
      <c r="AQ939"/>
      <c r="AR939">
        <v>0</v>
      </c>
      <c r="AS939">
        <v>3</v>
      </c>
    </row>
    <row r="940" spans="1:45" ht="18.75" hidden="1" x14ac:dyDescent="0.45">
      <c r="A940" s="248">
        <v>213534</v>
      </c>
      <c r="B940" s="249" t="e">
        <v>#N/A</v>
      </c>
      <c r="C940" t="s">
        <v>207</v>
      </c>
      <c r="D940" t="s">
        <v>207</v>
      </c>
      <c r="E940" t="s">
        <v>207</v>
      </c>
      <c r="F940" t="s">
        <v>207</v>
      </c>
      <c r="G940" t="s">
        <v>207</v>
      </c>
      <c r="H940" t="s">
        <v>207</v>
      </c>
      <c r="I940" t="s">
        <v>207</v>
      </c>
      <c r="J940" t="s">
        <v>207</v>
      </c>
      <c r="K940" t="s">
        <v>207</v>
      </c>
      <c r="L940" t="s">
        <v>207</v>
      </c>
      <c r="M940" s="250" t="s">
        <v>207</v>
      </c>
      <c r="N940" t="s">
        <v>207</v>
      </c>
      <c r="O940" t="s">
        <v>207</v>
      </c>
      <c r="P940" t="s">
        <v>207</v>
      </c>
      <c r="Q940" t="s">
        <v>207</v>
      </c>
      <c r="R940" t="s">
        <v>207</v>
      </c>
      <c r="S940" t="s">
        <v>207</v>
      </c>
      <c r="T940" t="s">
        <v>207</v>
      </c>
      <c r="U940" t="s">
        <v>207</v>
      </c>
      <c r="V940" t="s">
        <v>207</v>
      </c>
      <c r="W940" t="s">
        <v>207</v>
      </c>
      <c r="X940" s="250" t="s">
        <v>207</v>
      </c>
      <c r="Y940" t="s">
        <v>205</v>
      </c>
      <c r="Z940" t="s">
        <v>207</v>
      </c>
      <c r="AA940" t="s">
        <v>207</v>
      </c>
      <c r="AB940" t="s">
        <v>207</v>
      </c>
      <c r="AC940" t="s">
        <v>207</v>
      </c>
      <c r="AD940" t="s">
        <v>205</v>
      </c>
      <c r="AE940" t="s">
        <v>205</v>
      </c>
      <c r="AF940" t="s">
        <v>207</v>
      </c>
      <c r="AG940" t="s">
        <v>207</v>
      </c>
      <c r="AH940" t="s">
        <v>207</v>
      </c>
      <c r="AI940" t="s">
        <v>205</v>
      </c>
      <c r="AJ940" t="s">
        <v>207</v>
      </c>
      <c r="AK940" t="s">
        <v>205</v>
      </c>
      <c r="AL940" t="s">
        <v>207</v>
      </c>
      <c r="AM940" t="s">
        <v>205</v>
      </c>
      <c r="AN940" t="s">
        <v>205</v>
      </c>
      <c r="AO940" t="s">
        <v>207</v>
      </c>
      <c r="AP940" t="s">
        <v>207</v>
      </c>
      <c r="AQ940"/>
      <c r="AR940" t="e">
        <v>#N/A</v>
      </c>
      <c r="AS940" t="e">
        <v>#N/A</v>
      </c>
    </row>
    <row r="941" spans="1:45" ht="18.75" hidden="1" x14ac:dyDescent="0.45">
      <c r="A941" s="248">
        <v>213535</v>
      </c>
      <c r="B941" s="249" t="s">
        <v>456</v>
      </c>
      <c r="C941" t="s">
        <v>205</v>
      </c>
      <c r="D941" t="s">
        <v>207</v>
      </c>
      <c r="E941" t="s">
        <v>205</v>
      </c>
      <c r="F941" t="s">
        <v>205</v>
      </c>
      <c r="G941" t="s">
        <v>205</v>
      </c>
      <c r="H941" t="s">
        <v>207</v>
      </c>
      <c r="I941" t="s">
        <v>205</v>
      </c>
      <c r="J941" t="s">
        <v>205</v>
      </c>
      <c r="K941" t="s">
        <v>207</v>
      </c>
      <c r="L941" t="s">
        <v>207</v>
      </c>
      <c r="M941" s="250" t="s">
        <v>207</v>
      </c>
      <c r="N941" t="s">
        <v>205</v>
      </c>
      <c r="O941" t="s">
        <v>207</v>
      </c>
      <c r="P941" t="s">
        <v>205</v>
      </c>
      <c r="Q941" t="s">
        <v>207</v>
      </c>
      <c r="R941" t="s">
        <v>207</v>
      </c>
      <c r="S941" t="s">
        <v>207</v>
      </c>
      <c r="T941" t="s">
        <v>205</v>
      </c>
      <c r="U941" t="s">
        <v>207</v>
      </c>
      <c r="V941" t="s">
        <v>205</v>
      </c>
      <c r="W941" t="s">
        <v>205</v>
      </c>
      <c r="X941" s="250" t="s">
        <v>207</v>
      </c>
      <c r="Y941" t="s">
        <v>205</v>
      </c>
      <c r="Z941" t="s">
        <v>205</v>
      </c>
      <c r="AA941" t="s">
        <v>207</v>
      </c>
      <c r="AB941" t="s">
        <v>205</v>
      </c>
      <c r="AC941" t="s">
        <v>205</v>
      </c>
      <c r="AD941" t="s">
        <v>205</v>
      </c>
      <c r="AE941" t="s">
        <v>205</v>
      </c>
      <c r="AF941" t="s">
        <v>205</v>
      </c>
      <c r="AG941" t="s">
        <v>344</v>
      </c>
      <c r="AH941" t="s">
        <v>344</v>
      </c>
      <c r="AI941" t="s">
        <v>344</v>
      </c>
      <c r="AJ941" t="s">
        <v>344</v>
      </c>
      <c r="AK941" t="s">
        <v>344</v>
      </c>
      <c r="AL941" t="s">
        <v>344</v>
      </c>
      <c r="AM941" t="s">
        <v>344</v>
      </c>
      <c r="AN941" t="s">
        <v>344</v>
      </c>
      <c r="AO941" t="s">
        <v>344</v>
      </c>
      <c r="AP941" t="s">
        <v>344</v>
      </c>
      <c r="AQ941"/>
      <c r="AR941">
        <v>0</v>
      </c>
      <c r="AS941">
        <v>2</v>
      </c>
    </row>
    <row r="942" spans="1:45" ht="18.75" x14ac:dyDescent="0.45">
      <c r="A942" s="248">
        <v>213540</v>
      </c>
      <c r="B942" s="249" t="s">
        <v>61</v>
      </c>
      <c r="C942" t="s">
        <v>205</v>
      </c>
      <c r="D942" t="s">
        <v>207</v>
      </c>
      <c r="E942" t="s">
        <v>205</v>
      </c>
      <c r="F942" t="s">
        <v>205</v>
      </c>
      <c r="G942" t="s">
        <v>207</v>
      </c>
      <c r="H942" t="s">
        <v>207</v>
      </c>
      <c r="I942" t="s">
        <v>205</v>
      </c>
      <c r="J942" t="s">
        <v>205</v>
      </c>
      <c r="K942" t="s">
        <v>207</v>
      </c>
      <c r="L942" t="s">
        <v>207</v>
      </c>
      <c r="M942" s="250" t="s">
        <v>207</v>
      </c>
      <c r="N942" t="s">
        <v>205</v>
      </c>
      <c r="O942" t="s">
        <v>205</v>
      </c>
      <c r="P942" t="s">
        <v>207</v>
      </c>
      <c r="Q942" t="s">
        <v>207</v>
      </c>
      <c r="R942" t="s">
        <v>207</v>
      </c>
      <c r="S942" t="s">
        <v>205</v>
      </c>
      <c r="T942" t="s">
        <v>207</v>
      </c>
      <c r="U942" t="s">
        <v>207</v>
      </c>
      <c r="V942" t="s">
        <v>205</v>
      </c>
      <c r="W942" t="s">
        <v>207</v>
      </c>
      <c r="X942" s="250" t="s">
        <v>205</v>
      </c>
      <c r="Y942" t="s">
        <v>205</v>
      </c>
      <c r="Z942" t="s">
        <v>205</v>
      </c>
      <c r="AA942" t="s">
        <v>205</v>
      </c>
      <c r="AB942" t="s">
        <v>205</v>
      </c>
      <c r="AC942" t="s">
        <v>205</v>
      </c>
      <c r="AD942" t="s">
        <v>205</v>
      </c>
      <c r="AE942" t="s">
        <v>207</v>
      </c>
      <c r="AF942" t="s">
        <v>205</v>
      </c>
      <c r="AG942" t="s">
        <v>207</v>
      </c>
      <c r="AH942" t="s">
        <v>207</v>
      </c>
      <c r="AI942" t="s">
        <v>207</v>
      </c>
      <c r="AJ942" t="s">
        <v>207</v>
      </c>
      <c r="AK942" t="s">
        <v>207</v>
      </c>
      <c r="AL942" t="s">
        <v>206</v>
      </c>
      <c r="AM942" t="s">
        <v>206</v>
      </c>
      <c r="AN942" t="s">
        <v>206</v>
      </c>
      <c r="AO942" t="s">
        <v>206</v>
      </c>
      <c r="AP942" t="s">
        <v>206</v>
      </c>
      <c r="AQ942"/>
      <c r="AR942">
        <v>0</v>
      </c>
      <c r="AS942">
        <v>5</v>
      </c>
    </row>
    <row r="943" spans="1:45" ht="18.75" hidden="1" x14ac:dyDescent="0.45">
      <c r="A943" s="252">
        <v>213544</v>
      </c>
      <c r="B943" s="249" t="s">
        <v>456</v>
      </c>
      <c r="C943" t="s">
        <v>207</v>
      </c>
      <c r="D943" t="s">
        <v>205</v>
      </c>
      <c r="E943" t="s">
        <v>205</v>
      </c>
      <c r="F943" t="s">
        <v>207</v>
      </c>
      <c r="G943" t="s">
        <v>205</v>
      </c>
      <c r="H943" t="s">
        <v>207</v>
      </c>
      <c r="I943" t="s">
        <v>207</v>
      </c>
      <c r="J943" t="s">
        <v>207</v>
      </c>
      <c r="K943" t="s">
        <v>205</v>
      </c>
      <c r="L943" t="s">
        <v>207</v>
      </c>
      <c r="M943" s="250" t="s">
        <v>206</v>
      </c>
      <c r="N943" t="s">
        <v>205</v>
      </c>
      <c r="O943" t="s">
        <v>207</v>
      </c>
      <c r="P943" t="s">
        <v>205</v>
      </c>
      <c r="Q943" t="s">
        <v>206</v>
      </c>
      <c r="R943" t="s">
        <v>205</v>
      </c>
      <c r="S943" t="s">
        <v>207</v>
      </c>
      <c r="T943" t="s">
        <v>207</v>
      </c>
      <c r="U943" t="s">
        <v>207</v>
      </c>
      <c r="V943" t="s">
        <v>207</v>
      </c>
      <c r="W943" t="s">
        <v>207</v>
      </c>
      <c r="X943" s="250" t="s">
        <v>205</v>
      </c>
      <c r="Y943" t="s">
        <v>206</v>
      </c>
      <c r="Z943" t="s">
        <v>207</v>
      </c>
      <c r="AA943" t="s">
        <v>205</v>
      </c>
      <c r="AB943" t="s">
        <v>205</v>
      </c>
      <c r="AC943" t="s">
        <v>207</v>
      </c>
      <c r="AD943" t="s">
        <v>205</v>
      </c>
      <c r="AE943" t="s">
        <v>206</v>
      </c>
      <c r="AF943" t="s">
        <v>207</v>
      </c>
      <c r="AG943" t="s">
        <v>344</v>
      </c>
      <c r="AH943" t="s">
        <v>344</v>
      </c>
      <c r="AI943" t="s">
        <v>344</v>
      </c>
      <c r="AJ943" t="s">
        <v>344</v>
      </c>
      <c r="AK943" t="s">
        <v>344</v>
      </c>
      <c r="AL943" t="s">
        <v>344</v>
      </c>
      <c r="AM943" t="s">
        <v>344</v>
      </c>
      <c r="AN943" t="s">
        <v>344</v>
      </c>
      <c r="AO943" t="s">
        <v>344</v>
      </c>
      <c r="AP943" t="s">
        <v>344</v>
      </c>
      <c r="AQ943"/>
      <c r="AR943">
        <v>0</v>
      </c>
      <c r="AS943">
        <v>1</v>
      </c>
    </row>
    <row r="944" spans="1:45" ht="18.75" x14ac:dyDescent="0.45">
      <c r="A944" s="248">
        <v>213548</v>
      </c>
      <c r="B944" s="249" t="s">
        <v>61</v>
      </c>
      <c r="C944" t="s">
        <v>207</v>
      </c>
      <c r="D944" t="s">
        <v>207</v>
      </c>
      <c r="E944" t="s">
        <v>207</v>
      </c>
      <c r="F944" t="s">
        <v>207</v>
      </c>
      <c r="G944" t="s">
        <v>207</v>
      </c>
      <c r="H944" t="s">
        <v>207</v>
      </c>
      <c r="I944" t="s">
        <v>205</v>
      </c>
      <c r="J944" t="s">
        <v>207</v>
      </c>
      <c r="K944" t="s">
        <v>207</v>
      </c>
      <c r="L944" t="s">
        <v>207</v>
      </c>
      <c r="M944" s="250" t="s">
        <v>207</v>
      </c>
      <c r="N944" t="s">
        <v>207</v>
      </c>
      <c r="O944" t="s">
        <v>207</v>
      </c>
      <c r="P944" t="s">
        <v>207</v>
      </c>
      <c r="Q944" t="s">
        <v>207</v>
      </c>
      <c r="R944" t="s">
        <v>207</v>
      </c>
      <c r="S944" t="s">
        <v>207</v>
      </c>
      <c r="T944" t="s">
        <v>207</v>
      </c>
      <c r="U944" t="s">
        <v>207</v>
      </c>
      <c r="V944" t="s">
        <v>207</v>
      </c>
      <c r="W944" t="s">
        <v>205</v>
      </c>
      <c r="X944" s="250" t="s">
        <v>207</v>
      </c>
      <c r="Y944" t="s">
        <v>207</v>
      </c>
      <c r="Z944" t="s">
        <v>207</v>
      </c>
      <c r="AA944" t="s">
        <v>207</v>
      </c>
      <c r="AB944" t="s">
        <v>207</v>
      </c>
      <c r="AC944" t="s">
        <v>207</v>
      </c>
      <c r="AD944" t="s">
        <v>207</v>
      </c>
      <c r="AE944" t="s">
        <v>207</v>
      </c>
      <c r="AF944" t="s">
        <v>207</v>
      </c>
      <c r="AG944" t="s">
        <v>207</v>
      </c>
      <c r="AH944" t="s">
        <v>207</v>
      </c>
      <c r="AI944" t="s">
        <v>207</v>
      </c>
      <c r="AJ944" t="s">
        <v>207</v>
      </c>
      <c r="AK944" t="s">
        <v>205</v>
      </c>
      <c r="AL944" t="s">
        <v>207</v>
      </c>
      <c r="AM944" t="s">
        <v>207</v>
      </c>
      <c r="AN944" t="s">
        <v>207</v>
      </c>
      <c r="AO944" t="s">
        <v>207</v>
      </c>
      <c r="AP944" t="s">
        <v>207</v>
      </c>
      <c r="AQ944"/>
      <c r="AR944">
        <v>0</v>
      </c>
      <c r="AS944">
        <v>3</v>
      </c>
    </row>
    <row r="945" spans="1:45" ht="18.75" hidden="1" x14ac:dyDescent="0.45">
      <c r="A945" s="248">
        <v>213549</v>
      </c>
      <c r="B945" s="249" t="s">
        <v>456</v>
      </c>
      <c r="C945" t="s">
        <v>207</v>
      </c>
      <c r="D945" t="s">
        <v>207</v>
      </c>
      <c r="E945" t="s">
        <v>207</v>
      </c>
      <c r="F945" t="s">
        <v>205</v>
      </c>
      <c r="G945" t="s">
        <v>205</v>
      </c>
      <c r="H945" t="s">
        <v>207</v>
      </c>
      <c r="I945" t="s">
        <v>207</v>
      </c>
      <c r="J945" t="s">
        <v>205</v>
      </c>
      <c r="K945" t="s">
        <v>205</v>
      </c>
      <c r="L945" t="s">
        <v>207</v>
      </c>
      <c r="M945" s="250" t="s">
        <v>205</v>
      </c>
      <c r="N945" t="s">
        <v>207</v>
      </c>
      <c r="O945" t="s">
        <v>205</v>
      </c>
      <c r="P945" t="s">
        <v>207</v>
      </c>
      <c r="Q945" t="s">
        <v>205</v>
      </c>
      <c r="R945" t="s">
        <v>207</v>
      </c>
      <c r="S945" t="s">
        <v>207</v>
      </c>
      <c r="T945" t="s">
        <v>207</v>
      </c>
      <c r="U945" t="s">
        <v>207</v>
      </c>
      <c r="V945" t="s">
        <v>205</v>
      </c>
      <c r="W945" t="s">
        <v>205</v>
      </c>
      <c r="X945" s="250" t="s">
        <v>207</v>
      </c>
      <c r="Y945" t="s">
        <v>207</v>
      </c>
      <c r="Z945" t="s">
        <v>205</v>
      </c>
      <c r="AA945" t="s">
        <v>205</v>
      </c>
      <c r="AB945" t="s">
        <v>207</v>
      </c>
      <c r="AC945" t="s">
        <v>206</v>
      </c>
      <c r="AD945" t="s">
        <v>205</v>
      </c>
      <c r="AE945" t="s">
        <v>206</v>
      </c>
      <c r="AF945" t="s">
        <v>205</v>
      </c>
      <c r="AG945" t="s">
        <v>344</v>
      </c>
      <c r="AH945" t="s">
        <v>344</v>
      </c>
      <c r="AI945" t="s">
        <v>344</v>
      </c>
      <c r="AJ945" t="s">
        <v>344</v>
      </c>
      <c r="AK945" t="s">
        <v>344</v>
      </c>
      <c r="AL945" t="s">
        <v>344</v>
      </c>
      <c r="AM945" t="s">
        <v>344</v>
      </c>
      <c r="AN945" t="s">
        <v>344</v>
      </c>
      <c r="AO945" t="s">
        <v>344</v>
      </c>
      <c r="AP945" t="s">
        <v>344</v>
      </c>
      <c r="AQ945"/>
      <c r="AR945">
        <v>0</v>
      </c>
      <c r="AS945">
        <v>3</v>
      </c>
    </row>
    <row r="946" spans="1:45" ht="18.75" x14ac:dyDescent="0.45">
      <c r="A946" s="248">
        <v>213550</v>
      </c>
      <c r="B946" s="249" t="s">
        <v>61</v>
      </c>
      <c r="C946" t="s">
        <v>205</v>
      </c>
      <c r="D946" t="s">
        <v>207</v>
      </c>
      <c r="E946" t="s">
        <v>205</v>
      </c>
      <c r="F946" t="s">
        <v>207</v>
      </c>
      <c r="G946" t="s">
        <v>205</v>
      </c>
      <c r="H946" t="s">
        <v>207</v>
      </c>
      <c r="I946" t="s">
        <v>205</v>
      </c>
      <c r="J946" t="s">
        <v>205</v>
      </c>
      <c r="K946" t="s">
        <v>207</v>
      </c>
      <c r="L946" t="s">
        <v>207</v>
      </c>
      <c r="M946" s="250" t="s">
        <v>207</v>
      </c>
      <c r="N946" t="s">
        <v>207</v>
      </c>
      <c r="O946" t="s">
        <v>207</v>
      </c>
      <c r="P946" t="s">
        <v>205</v>
      </c>
      <c r="Q946" t="s">
        <v>207</v>
      </c>
      <c r="R946" t="s">
        <v>206</v>
      </c>
      <c r="S946" t="s">
        <v>207</v>
      </c>
      <c r="T946" t="s">
        <v>207</v>
      </c>
      <c r="U946" t="s">
        <v>207</v>
      </c>
      <c r="V946" t="s">
        <v>207</v>
      </c>
      <c r="W946" t="s">
        <v>207</v>
      </c>
      <c r="X946" s="250" t="s">
        <v>205</v>
      </c>
      <c r="Y946" t="s">
        <v>205</v>
      </c>
      <c r="Z946" t="s">
        <v>205</v>
      </c>
      <c r="AA946" t="s">
        <v>205</v>
      </c>
      <c r="AB946" t="s">
        <v>205</v>
      </c>
      <c r="AC946" t="s">
        <v>205</v>
      </c>
      <c r="AD946" t="s">
        <v>205</v>
      </c>
      <c r="AE946" t="s">
        <v>207</v>
      </c>
      <c r="AF946" t="s">
        <v>205</v>
      </c>
      <c r="AG946" t="s">
        <v>207</v>
      </c>
      <c r="AH946" t="s">
        <v>207</v>
      </c>
      <c r="AI946" t="s">
        <v>207</v>
      </c>
      <c r="AJ946" t="s">
        <v>207</v>
      </c>
      <c r="AK946" t="s">
        <v>207</v>
      </c>
      <c r="AL946" t="s">
        <v>206</v>
      </c>
      <c r="AM946" t="s">
        <v>206</v>
      </c>
      <c r="AN946" t="s">
        <v>206</v>
      </c>
      <c r="AO946" t="s">
        <v>206</v>
      </c>
      <c r="AP946" t="s">
        <v>206</v>
      </c>
      <c r="AQ946"/>
      <c r="AR946">
        <v>0</v>
      </c>
      <c r="AS946">
        <v>5</v>
      </c>
    </row>
    <row r="947" spans="1:45" ht="18.75" hidden="1" x14ac:dyDescent="0.45">
      <c r="A947" s="255">
        <v>213552</v>
      </c>
      <c r="B947" s="249" t="s">
        <v>458</v>
      </c>
      <c r="C947" t="s">
        <v>849</v>
      </c>
      <c r="D947" t="s">
        <v>849</v>
      </c>
      <c r="E947" t="s">
        <v>849</v>
      </c>
      <c r="F947" t="s">
        <v>849</v>
      </c>
      <c r="G947" t="s">
        <v>849</v>
      </c>
      <c r="H947" t="s">
        <v>849</v>
      </c>
      <c r="I947" t="s">
        <v>849</v>
      </c>
      <c r="J947" t="s">
        <v>849</v>
      </c>
      <c r="K947" t="s">
        <v>849</v>
      </c>
      <c r="L947" t="s">
        <v>849</v>
      </c>
      <c r="M947" s="250" t="s">
        <v>849</v>
      </c>
      <c r="N947" t="s">
        <v>849</v>
      </c>
      <c r="O947" t="s">
        <v>849</v>
      </c>
      <c r="P947" t="s">
        <v>849</v>
      </c>
      <c r="Q947" t="s">
        <v>849</v>
      </c>
      <c r="R947" t="s">
        <v>849</v>
      </c>
      <c r="S947" t="s">
        <v>849</v>
      </c>
      <c r="T947" t="s">
        <v>849</v>
      </c>
      <c r="U947" t="s">
        <v>849</v>
      </c>
      <c r="V947" t="s">
        <v>849</v>
      </c>
      <c r="W947" t="s">
        <v>344</v>
      </c>
      <c r="X947" s="250" t="s">
        <v>344</v>
      </c>
      <c r="Y947" t="s">
        <v>344</v>
      </c>
      <c r="Z947" t="s">
        <v>344</v>
      </c>
      <c r="AA947" t="s">
        <v>344</v>
      </c>
      <c r="AB947" t="s">
        <v>344</v>
      </c>
      <c r="AC947" t="s">
        <v>344</v>
      </c>
      <c r="AD947" t="s">
        <v>344</v>
      </c>
      <c r="AE947" t="s">
        <v>344</v>
      </c>
      <c r="AF947" t="s">
        <v>344</v>
      </c>
      <c r="AG947" t="s">
        <v>344</v>
      </c>
      <c r="AH947" t="s">
        <v>344</v>
      </c>
      <c r="AI947" t="s">
        <v>344</v>
      </c>
      <c r="AJ947" t="s">
        <v>344</v>
      </c>
      <c r="AK947" t="s">
        <v>344</v>
      </c>
      <c r="AL947" t="s">
        <v>344</v>
      </c>
      <c r="AM947" t="s">
        <v>344</v>
      </c>
      <c r="AN947" t="s">
        <v>344</v>
      </c>
      <c r="AO947" t="s">
        <v>344</v>
      </c>
      <c r="AP947" t="s">
        <v>344</v>
      </c>
      <c r="AQ947"/>
      <c r="AR947" t="s">
        <v>1830</v>
      </c>
      <c r="AS947" t="s">
        <v>2181</v>
      </c>
    </row>
    <row r="948" spans="1:45" ht="18.75" hidden="1" x14ac:dyDescent="0.45">
      <c r="A948" s="248">
        <v>213553</v>
      </c>
      <c r="B948" s="249" t="s">
        <v>458</v>
      </c>
      <c r="C948" t="s">
        <v>205</v>
      </c>
      <c r="D948" t="s">
        <v>205</v>
      </c>
      <c r="E948" t="s">
        <v>205</v>
      </c>
      <c r="F948" t="s">
        <v>205</v>
      </c>
      <c r="G948" t="s">
        <v>205</v>
      </c>
      <c r="H948" t="s">
        <v>207</v>
      </c>
      <c r="I948" t="s">
        <v>205</v>
      </c>
      <c r="J948" t="s">
        <v>205</v>
      </c>
      <c r="K948" t="s">
        <v>205</v>
      </c>
      <c r="L948" t="s">
        <v>207</v>
      </c>
      <c r="M948" s="250" t="s">
        <v>207</v>
      </c>
      <c r="N948" t="s">
        <v>207</v>
      </c>
      <c r="O948" t="s">
        <v>207</v>
      </c>
      <c r="P948" t="s">
        <v>207</v>
      </c>
      <c r="Q948" t="s">
        <v>207</v>
      </c>
      <c r="R948" t="s">
        <v>205</v>
      </c>
      <c r="S948" t="s">
        <v>205</v>
      </c>
      <c r="T948" t="s">
        <v>207</v>
      </c>
      <c r="U948" t="s">
        <v>205</v>
      </c>
      <c r="V948" t="s">
        <v>205</v>
      </c>
      <c r="W948" t="s">
        <v>344</v>
      </c>
      <c r="X948" s="250" t="s">
        <v>344</v>
      </c>
      <c r="Y948" t="s">
        <v>344</v>
      </c>
      <c r="Z948" t="s">
        <v>344</v>
      </c>
      <c r="AA948" t="s">
        <v>344</v>
      </c>
      <c r="AB948" t="s">
        <v>344</v>
      </c>
      <c r="AC948" t="s">
        <v>344</v>
      </c>
      <c r="AD948" t="s">
        <v>344</v>
      </c>
      <c r="AE948" t="s">
        <v>344</v>
      </c>
      <c r="AF948" t="s">
        <v>344</v>
      </c>
      <c r="AG948" t="s">
        <v>344</v>
      </c>
      <c r="AH948" t="s">
        <v>344</v>
      </c>
      <c r="AI948" t="s">
        <v>344</v>
      </c>
      <c r="AJ948" t="s">
        <v>344</v>
      </c>
      <c r="AK948" t="s">
        <v>344</v>
      </c>
      <c r="AL948" t="s">
        <v>344</v>
      </c>
      <c r="AM948" t="s">
        <v>344</v>
      </c>
      <c r="AN948" t="s">
        <v>344</v>
      </c>
      <c r="AO948" t="s">
        <v>344</v>
      </c>
      <c r="AP948" t="s">
        <v>344</v>
      </c>
      <c r="AQ948"/>
      <c r="AR948">
        <v>0</v>
      </c>
      <c r="AS948">
        <v>2</v>
      </c>
    </row>
    <row r="949" spans="1:45" ht="18.75" hidden="1" x14ac:dyDescent="0.45">
      <c r="A949" s="248">
        <v>213554</v>
      </c>
      <c r="B949" s="249" t="s">
        <v>458</v>
      </c>
      <c r="C949" t="s">
        <v>849</v>
      </c>
      <c r="D949" t="s">
        <v>849</v>
      </c>
      <c r="E949" t="s">
        <v>849</v>
      </c>
      <c r="F949" t="s">
        <v>849</v>
      </c>
      <c r="G949" t="s">
        <v>849</v>
      </c>
      <c r="H949" t="s">
        <v>849</v>
      </c>
      <c r="I949" t="s">
        <v>849</v>
      </c>
      <c r="J949" t="s">
        <v>849</v>
      </c>
      <c r="K949" t="s">
        <v>849</v>
      </c>
      <c r="L949" t="s">
        <v>849</v>
      </c>
      <c r="M949" s="250" t="s">
        <v>849</v>
      </c>
      <c r="N949" t="s">
        <v>849</v>
      </c>
      <c r="O949" t="s">
        <v>849</v>
      </c>
      <c r="P949" t="s">
        <v>849</v>
      </c>
      <c r="Q949" t="s">
        <v>849</v>
      </c>
      <c r="R949" t="s">
        <v>849</v>
      </c>
      <c r="S949" t="s">
        <v>849</v>
      </c>
      <c r="T949" t="s">
        <v>849</v>
      </c>
      <c r="U949" t="s">
        <v>849</v>
      </c>
      <c r="V949" t="s">
        <v>849</v>
      </c>
      <c r="W949" t="s">
        <v>344</v>
      </c>
      <c r="X949" s="250" t="s">
        <v>344</v>
      </c>
      <c r="Y949" t="s">
        <v>344</v>
      </c>
      <c r="Z949" t="s">
        <v>344</v>
      </c>
      <c r="AA949" t="s">
        <v>344</v>
      </c>
      <c r="AB949" t="s">
        <v>344</v>
      </c>
      <c r="AC949" t="s">
        <v>344</v>
      </c>
      <c r="AD949" t="s">
        <v>344</v>
      </c>
      <c r="AE949" t="s">
        <v>344</v>
      </c>
      <c r="AF949" t="s">
        <v>344</v>
      </c>
      <c r="AG949" t="s">
        <v>344</v>
      </c>
      <c r="AH949" t="s">
        <v>344</v>
      </c>
      <c r="AI949" t="s">
        <v>344</v>
      </c>
      <c r="AJ949" t="s">
        <v>344</v>
      </c>
      <c r="AK949" t="s">
        <v>344</v>
      </c>
      <c r="AL949" t="s">
        <v>344</v>
      </c>
      <c r="AM949" t="s">
        <v>344</v>
      </c>
      <c r="AN949" t="s">
        <v>344</v>
      </c>
      <c r="AO949" t="s">
        <v>344</v>
      </c>
      <c r="AP949" t="s">
        <v>344</v>
      </c>
      <c r="AQ949"/>
      <c r="AR949" t="s">
        <v>1830</v>
      </c>
      <c r="AS949" t="s">
        <v>2181</v>
      </c>
    </row>
    <row r="950" spans="1:45" ht="33" x14ac:dyDescent="0.45">
      <c r="A950" s="248">
        <v>213556</v>
      </c>
      <c r="B950" s="249" t="s">
        <v>67</v>
      </c>
      <c r="C950" t="s">
        <v>207</v>
      </c>
      <c r="D950" t="s">
        <v>207</v>
      </c>
      <c r="E950" t="s">
        <v>207</v>
      </c>
      <c r="F950" t="s">
        <v>207</v>
      </c>
      <c r="G950" t="s">
        <v>205</v>
      </c>
      <c r="H950" t="s">
        <v>207</v>
      </c>
      <c r="I950" t="s">
        <v>207</v>
      </c>
      <c r="J950" t="s">
        <v>207</v>
      </c>
      <c r="K950" t="s">
        <v>207</v>
      </c>
      <c r="L950" t="s">
        <v>207</v>
      </c>
      <c r="M950" s="250" t="s">
        <v>205</v>
      </c>
      <c r="N950" t="s">
        <v>205</v>
      </c>
      <c r="O950" t="s">
        <v>207</v>
      </c>
      <c r="P950" t="s">
        <v>205</v>
      </c>
      <c r="Q950" t="s">
        <v>205</v>
      </c>
      <c r="R950" t="s">
        <v>207</v>
      </c>
      <c r="S950" t="s">
        <v>207</v>
      </c>
      <c r="T950" t="s">
        <v>207</v>
      </c>
      <c r="U950" t="s">
        <v>207</v>
      </c>
      <c r="V950" t="s">
        <v>207</v>
      </c>
      <c r="W950" t="s">
        <v>207</v>
      </c>
      <c r="X950" s="250" t="s">
        <v>207</v>
      </c>
      <c r="Y950" t="s">
        <v>207</v>
      </c>
      <c r="Z950" t="s">
        <v>207</v>
      </c>
      <c r="AA950" t="s">
        <v>207</v>
      </c>
      <c r="AB950" t="s">
        <v>207</v>
      </c>
      <c r="AC950" t="s">
        <v>205</v>
      </c>
      <c r="AD950" t="s">
        <v>207</v>
      </c>
      <c r="AE950" t="s">
        <v>207</v>
      </c>
      <c r="AF950" t="s">
        <v>205</v>
      </c>
      <c r="AG950" t="s">
        <v>206</v>
      </c>
      <c r="AH950" t="s">
        <v>206</v>
      </c>
      <c r="AI950" t="s">
        <v>206</v>
      </c>
      <c r="AJ950" t="s">
        <v>206</v>
      </c>
      <c r="AK950" t="s">
        <v>206</v>
      </c>
      <c r="AL950" t="s">
        <v>344</v>
      </c>
      <c r="AM950" t="s">
        <v>344</v>
      </c>
      <c r="AN950" t="s">
        <v>344</v>
      </c>
      <c r="AO950" t="s">
        <v>344</v>
      </c>
      <c r="AP950" t="s">
        <v>344</v>
      </c>
      <c r="AQ950"/>
      <c r="AR950">
        <v>0</v>
      </c>
      <c r="AS950">
        <v>6</v>
      </c>
    </row>
    <row r="951" spans="1:45" ht="18.75" x14ac:dyDescent="0.45">
      <c r="A951" s="248">
        <v>213557</v>
      </c>
      <c r="B951" s="249" t="s">
        <v>61</v>
      </c>
      <c r="C951" t="s">
        <v>207</v>
      </c>
      <c r="D951" t="s">
        <v>207</v>
      </c>
      <c r="E951" t="s">
        <v>207</v>
      </c>
      <c r="F951" t="s">
        <v>205</v>
      </c>
      <c r="G951" t="s">
        <v>205</v>
      </c>
      <c r="H951" t="s">
        <v>205</v>
      </c>
      <c r="I951" t="s">
        <v>207</v>
      </c>
      <c r="J951" t="s">
        <v>207</v>
      </c>
      <c r="K951" t="s">
        <v>207</v>
      </c>
      <c r="L951" t="s">
        <v>207</v>
      </c>
      <c r="M951" s="250" t="s">
        <v>205</v>
      </c>
      <c r="N951" t="s">
        <v>207</v>
      </c>
      <c r="O951" t="s">
        <v>207</v>
      </c>
      <c r="P951" t="s">
        <v>205</v>
      </c>
      <c r="Q951" t="s">
        <v>207</v>
      </c>
      <c r="R951" t="s">
        <v>207</v>
      </c>
      <c r="S951" t="s">
        <v>207</v>
      </c>
      <c r="T951" t="s">
        <v>207</v>
      </c>
      <c r="U951" t="s">
        <v>207</v>
      </c>
      <c r="V951" t="s">
        <v>207</v>
      </c>
      <c r="W951" t="s">
        <v>205</v>
      </c>
      <c r="X951" s="250" t="s">
        <v>207</v>
      </c>
      <c r="Y951" t="s">
        <v>205</v>
      </c>
      <c r="Z951" t="s">
        <v>207</v>
      </c>
      <c r="AA951" t="s">
        <v>207</v>
      </c>
      <c r="AB951" t="s">
        <v>207</v>
      </c>
      <c r="AC951" t="s">
        <v>207</v>
      </c>
      <c r="AD951" t="s">
        <v>205</v>
      </c>
      <c r="AE951" t="s">
        <v>207</v>
      </c>
      <c r="AF951" t="s">
        <v>207</v>
      </c>
      <c r="AG951" t="s">
        <v>207</v>
      </c>
      <c r="AH951" t="s">
        <v>207</v>
      </c>
      <c r="AI951" t="s">
        <v>207</v>
      </c>
      <c r="AJ951" t="s">
        <v>207</v>
      </c>
      <c r="AK951" t="s">
        <v>205</v>
      </c>
      <c r="AL951" t="s">
        <v>207</v>
      </c>
      <c r="AM951" t="s">
        <v>205</v>
      </c>
      <c r="AN951" t="s">
        <v>205</v>
      </c>
      <c r="AO951" t="s">
        <v>205</v>
      </c>
      <c r="AP951" t="s">
        <v>205</v>
      </c>
      <c r="AQ951"/>
      <c r="AR951">
        <v>0</v>
      </c>
      <c r="AS951">
        <v>2</v>
      </c>
    </row>
    <row r="952" spans="1:45" ht="15" x14ac:dyDescent="0.25">
      <c r="A952" s="258">
        <v>213558</v>
      </c>
      <c r="B952" s="259" t="s">
        <v>61</v>
      </c>
      <c r="C952" s="260" t="s">
        <v>205</v>
      </c>
      <c r="D952" s="260" t="s">
        <v>207</v>
      </c>
      <c r="E952" s="260" t="s">
        <v>207</v>
      </c>
      <c r="F952" s="260" t="s">
        <v>207</v>
      </c>
      <c r="G952" s="260" t="s">
        <v>207</v>
      </c>
      <c r="H952" s="260" t="s">
        <v>207</v>
      </c>
      <c r="I952" s="260" t="s">
        <v>207</v>
      </c>
      <c r="J952" s="260" t="s">
        <v>207</v>
      </c>
      <c r="K952" s="260" t="s">
        <v>207</v>
      </c>
      <c r="L952" s="260" t="s">
        <v>205</v>
      </c>
      <c r="M952" s="260" t="s">
        <v>205</v>
      </c>
      <c r="N952" s="260" t="s">
        <v>207</v>
      </c>
      <c r="O952" s="260" t="s">
        <v>207</v>
      </c>
      <c r="P952" s="260" t="s">
        <v>205</v>
      </c>
      <c r="Q952" s="260" t="s">
        <v>205</v>
      </c>
      <c r="R952" s="260" t="s">
        <v>207</v>
      </c>
      <c r="S952" s="260" t="s">
        <v>205</v>
      </c>
      <c r="T952" s="260" t="s">
        <v>207</v>
      </c>
      <c r="U952" s="260" t="s">
        <v>207</v>
      </c>
      <c r="V952" s="260" t="s">
        <v>207</v>
      </c>
      <c r="W952" s="260" t="s">
        <v>207</v>
      </c>
      <c r="X952" s="260" t="s">
        <v>207</v>
      </c>
      <c r="Y952" s="260" t="s">
        <v>207</v>
      </c>
      <c r="Z952" s="260" t="s">
        <v>207</v>
      </c>
      <c r="AA952" s="260" t="s">
        <v>205</v>
      </c>
      <c r="AB952" s="260" t="s">
        <v>207</v>
      </c>
      <c r="AC952" s="260" t="s">
        <v>207</v>
      </c>
      <c r="AD952" s="260" t="s">
        <v>205</v>
      </c>
      <c r="AE952" s="260" t="s">
        <v>205</v>
      </c>
      <c r="AF952" s="260" t="s">
        <v>205</v>
      </c>
      <c r="AG952" s="260" t="s">
        <v>205</v>
      </c>
      <c r="AH952" s="260" t="s">
        <v>205</v>
      </c>
      <c r="AI952" s="260" t="s">
        <v>205</v>
      </c>
      <c r="AJ952" s="260" t="s">
        <v>205</v>
      </c>
      <c r="AK952" s="260" t="s">
        <v>205</v>
      </c>
      <c r="AL952" s="260" t="s">
        <v>207</v>
      </c>
      <c r="AM952" s="260" t="s">
        <v>207</v>
      </c>
      <c r="AN952" s="260" t="s">
        <v>207</v>
      </c>
      <c r="AO952" s="260" t="s">
        <v>207</v>
      </c>
      <c r="AP952" s="260" t="s">
        <v>207</v>
      </c>
      <c r="AQ952" s="260"/>
      <c r="AR952"/>
      <c r="AS952">
        <v>1</v>
      </c>
    </row>
    <row r="953" spans="1:45" ht="18.75" x14ac:dyDescent="0.45">
      <c r="A953" s="252">
        <v>213559</v>
      </c>
      <c r="B953" s="249" t="s">
        <v>61</v>
      </c>
      <c r="C953" t="s">
        <v>207</v>
      </c>
      <c r="D953" t="s">
        <v>207</v>
      </c>
      <c r="E953" t="s">
        <v>207</v>
      </c>
      <c r="F953" t="s">
        <v>207</v>
      </c>
      <c r="G953" t="s">
        <v>205</v>
      </c>
      <c r="H953" t="s">
        <v>207</v>
      </c>
      <c r="I953" t="s">
        <v>207</v>
      </c>
      <c r="J953" t="s">
        <v>207</v>
      </c>
      <c r="K953" t="s">
        <v>207</v>
      </c>
      <c r="L953" t="s">
        <v>207</v>
      </c>
      <c r="M953" s="250" t="s">
        <v>205</v>
      </c>
      <c r="N953" t="s">
        <v>207</v>
      </c>
      <c r="O953" t="s">
        <v>207</v>
      </c>
      <c r="P953" t="s">
        <v>207</v>
      </c>
      <c r="Q953" t="s">
        <v>207</v>
      </c>
      <c r="R953" t="s">
        <v>207</v>
      </c>
      <c r="S953" t="s">
        <v>207</v>
      </c>
      <c r="T953" t="s">
        <v>207</v>
      </c>
      <c r="U953" t="s">
        <v>207</v>
      </c>
      <c r="V953" t="s">
        <v>205</v>
      </c>
      <c r="W953" t="s">
        <v>206</v>
      </c>
      <c r="X953" s="250" t="s">
        <v>206</v>
      </c>
      <c r="Y953" t="s">
        <v>207</v>
      </c>
      <c r="Z953" t="s">
        <v>206</v>
      </c>
      <c r="AA953" t="s">
        <v>205</v>
      </c>
      <c r="AB953" t="s">
        <v>207</v>
      </c>
      <c r="AC953" t="s">
        <v>205</v>
      </c>
      <c r="AD953" t="s">
        <v>205</v>
      </c>
      <c r="AE953" t="s">
        <v>205</v>
      </c>
      <c r="AF953" t="s">
        <v>207</v>
      </c>
      <c r="AG953" t="s">
        <v>206</v>
      </c>
      <c r="AH953" t="s">
        <v>207</v>
      </c>
      <c r="AI953" t="s">
        <v>207</v>
      </c>
      <c r="AJ953" t="s">
        <v>207</v>
      </c>
      <c r="AK953" t="s">
        <v>207</v>
      </c>
      <c r="AL953" t="s">
        <v>206</v>
      </c>
      <c r="AM953" t="s">
        <v>206</v>
      </c>
      <c r="AN953" t="s">
        <v>206</v>
      </c>
      <c r="AO953" t="s">
        <v>206</v>
      </c>
      <c r="AP953" t="s">
        <v>206</v>
      </c>
      <c r="AQ953"/>
      <c r="AR953">
        <v>0</v>
      </c>
      <c r="AS953">
        <v>4</v>
      </c>
    </row>
    <row r="954" spans="1:45" ht="18.75" x14ac:dyDescent="0.45">
      <c r="A954" s="248">
        <v>213560</v>
      </c>
      <c r="B954" s="249" t="s">
        <v>61</v>
      </c>
      <c r="C954" t="s">
        <v>207</v>
      </c>
      <c r="D954" t="s">
        <v>207</v>
      </c>
      <c r="E954" t="s">
        <v>205</v>
      </c>
      <c r="F954" t="s">
        <v>207</v>
      </c>
      <c r="G954" t="s">
        <v>207</v>
      </c>
      <c r="H954" t="s">
        <v>207</v>
      </c>
      <c r="I954" t="s">
        <v>207</v>
      </c>
      <c r="J954" t="s">
        <v>207</v>
      </c>
      <c r="K954" t="s">
        <v>207</v>
      </c>
      <c r="L954" t="s">
        <v>207</v>
      </c>
      <c r="M954" s="250" t="s">
        <v>205</v>
      </c>
      <c r="N954" t="s">
        <v>205</v>
      </c>
      <c r="O954" t="s">
        <v>207</v>
      </c>
      <c r="P954" t="s">
        <v>207</v>
      </c>
      <c r="Q954" t="s">
        <v>205</v>
      </c>
      <c r="R954" t="s">
        <v>207</v>
      </c>
      <c r="S954" t="s">
        <v>205</v>
      </c>
      <c r="T954" t="s">
        <v>207</v>
      </c>
      <c r="U954" t="s">
        <v>207</v>
      </c>
      <c r="V954" t="s">
        <v>207</v>
      </c>
      <c r="W954" t="s">
        <v>207</v>
      </c>
      <c r="X954" s="250" t="s">
        <v>207</v>
      </c>
      <c r="Y954" t="s">
        <v>205</v>
      </c>
      <c r="Z954" t="s">
        <v>205</v>
      </c>
      <c r="AA954" t="s">
        <v>205</v>
      </c>
      <c r="AB954" t="s">
        <v>205</v>
      </c>
      <c r="AC954" t="s">
        <v>207</v>
      </c>
      <c r="AD954" t="s">
        <v>205</v>
      </c>
      <c r="AE954" t="s">
        <v>205</v>
      </c>
      <c r="AF954" t="s">
        <v>207</v>
      </c>
      <c r="AG954" t="s">
        <v>207</v>
      </c>
      <c r="AH954" t="s">
        <v>207</v>
      </c>
      <c r="AI954" t="s">
        <v>207</v>
      </c>
      <c r="AJ954" t="s">
        <v>207</v>
      </c>
      <c r="AK954" t="s">
        <v>205</v>
      </c>
      <c r="AL954" t="s">
        <v>207</v>
      </c>
      <c r="AM954" t="s">
        <v>207</v>
      </c>
      <c r="AN954" t="s">
        <v>206</v>
      </c>
      <c r="AO954" t="s">
        <v>206</v>
      </c>
      <c r="AP954" t="s">
        <v>207</v>
      </c>
      <c r="AQ954"/>
      <c r="AR954">
        <v>0</v>
      </c>
      <c r="AS954">
        <v>4</v>
      </c>
    </row>
    <row r="955" spans="1:45" ht="15" hidden="1" x14ac:dyDescent="0.25">
      <c r="A955" s="258">
        <v>213561</v>
      </c>
      <c r="B955" s="259" t="s">
        <v>456</v>
      </c>
      <c r="C955" s="260" t="s">
        <v>207</v>
      </c>
      <c r="D955" s="260" t="s">
        <v>207</v>
      </c>
      <c r="E955" s="260" t="s">
        <v>207</v>
      </c>
      <c r="F955" s="260" t="s">
        <v>207</v>
      </c>
      <c r="G955" s="260" t="s">
        <v>207</v>
      </c>
      <c r="H955" s="260" t="s">
        <v>207</v>
      </c>
      <c r="I955" s="260" t="s">
        <v>207</v>
      </c>
      <c r="J955" s="260" t="s">
        <v>207</v>
      </c>
      <c r="K955" s="260" t="s">
        <v>207</v>
      </c>
      <c r="L955" s="260" t="s">
        <v>207</v>
      </c>
      <c r="M955" s="260" t="s">
        <v>207</v>
      </c>
      <c r="N955" s="260" t="s">
        <v>207</v>
      </c>
      <c r="O955" s="260" t="s">
        <v>207</v>
      </c>
      <c r="P955" s="260" t="s">
        <v>207</v>
      </c>
      <c r="Q955" s="260" t="s">
        <v>207</v>
      </c>
      <c r="R955" s="260" t="s">
        <v>207</v>
      </c>
      <c r="S955" s="260" t="s">
        <v>207</v>
      </c>
      <c r="T955" s="260" t="s">
        <v>207</v>
      </c>
      <c r="U955" s="260" t="s">
        <v>207</v>
      </c>
      <c r="V955" s="260" t="s">
        <v>207</v>
      </c>
      <c r="W955" s="260" t="s">
        <v>207</v>
      </c>
      <c r="X955" s="260" t="s">
        <v>207</v>
      </c>
      <c r="Y955" s="260" t="s">
        <v>207</v>
      </c>
      <c r="Z955" s="260" t="s">
        <v>207</v>
      </c>
      <c r="AA955" s="260" t="s">
        <v>207</v>
      </c>
      <c r="AB955" s="260" t="s">
        <v>206</v>
      </c>
      <c r="AC955" s="260" t="s">
        <v>206</v>
      </c>
      <c r="AD955" s="260" t="s">
        <v>206</v>
      </c>
      <c r="AE955" s="260" t="s">
        <v>206</v>
      </c>
      <c r="AF955" s="260" t="s">
        <v>206</v>
      </c>
      <c r="AG955" s="260" t="s">
        <v>344</v>
      </c>
      <c r="AH955" s="260" t="s">
        <v>344</v>
      </c>
      <c r="AI955" s="260" t="s">
        <v>344</v>
      </c>
      <c r="AJ955" s="260" t="s">
        <v>344</v>
      </c>
      <c r="AK955" s="260" t="s">
        <v>344</v>
      </c>
      <c r="AL955" s="260" t="s">
        <v>344</v>
      </c>
      <c r="AM955" s="260" t="s">
        <v>344</v>
      </c>
      <c r="AN955" s="260" t="s">
        <v>344</v>
      </c>
      <c r="AO955" s="260" t="s">
        <v>344</v>
      </c>
      <c r="AP955" s="260" t="s">
        <v>344</v>
      </c>
      <c r="AQ955" s="260"/>
      <c r="AR955"/>
      <c r="AS955">
        <v>1</v>
      </c>
    </row>
    <row r="956" spans="1:45" ht="18.75" hidden="1" x14ac:dyDescent="0.45">
      <c r="A956" s="248">
        <v>213565</v>
      </c>
      <c r="B956" s="249" t="s">
        <v>456</v>
      </c>
      <c r="C956" t="s">
        <v>205</v>
      </c>
      <c r="D956" t="s">
        <v>207</v>
      </c>
      <c r="E956" t="s">
        <v>207</v>
      </c>
      <c r="F956" t="s">
        <v>205</v>
      </c>
      <c r="G956" t="s">
        <v>205</v>
      </c>
      <c r="H956" t="s">
        <v>207</v>
      </c>
      <c r="I956" t="s">
        <v>207</v>
      </c>
      <c r="J956" t="s">
        <v>205</v>
      </c>
      <c r="K956" t="s">
        <v>205</v>
      </c>
      <c r="L956" t="s">
        <v>207</v>
      </c>
      <c r="M956" s="250" t="s">
        <v>207</v>
      </c>
      <c r="N956" t="s">
        <v>207</v>
      </c>
      <c r="O956" t="s">
        <v>205</v>
      </c>
      <c r="P956" t="s">
        <v>205</v>
      </c>
      <c r="Q956" t="s">
        <v>207</v>
      </c>
      <c r="R956" t="s">
        <v>205</v>
      </c>
      <c r="S956" t="s">
        <v>205</v>
      </c>
      <c r="T956" t="s">
        <v>205</v>
      </c>
      <c r="U956" t="s">
        <v>205</v>
      </c>
      <c r="V956" t="s">
        <v>205</v>
      </c>
      <c r="W956" t="s">
        <v>207</v>
      </c>
      <c r="X956" s="250" t="s">
        <v>207</v>
      </c>
      <c r="Y956" t="s">
        <v>207</v>
      </c>
      <c r="Z956" t="s">
        <v>207</v>
      </c>
      <c r="AA956" t="s">
        <v>207</v>
      </c>
      <c r="AB956" t="s">
        <v>206</v>
      </c>
      <c r="AC956" t="s">
        <v>206</v>
      </c>
      <c r="AD956" t="s">
        <v>206</v>
      </c>
      <c r="AE956" t="s">
        <v>206</v>
      </c>
      <c r="AF956" t="s">
        <v>206</v>
      </c>
      <c r="AG956" t="s">
        <v>344</v>
      </c>
      <c r="AH956" t="s">
        <v>344</v>
      </c>
      <c r="AI956" t="s">
        <v>344</v>
      </c>
      <c r="AJ956" t="s">
        <v>344</v>
      </c>
      <c r="AK956" t="s">
        <v>344</v>
      </c>
      <c r="AL956" t="s">
        <v>344</v>
      </c>
      <c r="AM956" t="s">
        <v>344</v>
      </c>
      <c r="AN956" t="s">
        <v>344</v>
      </c>
      <c r="AO956" t="s">
        <v>344</v>
      </c>
      <c r="AP956" t="s">
        <v>344</v>
      </c>
      <c r="AQ956"/>
      <c r="AR956">
        <v>0</v>
      </c>
      <c r="AS956">
        <v>5</v>
      </c>
    </row>
    <row r="957" spans="1:45" ht="18.75" x14ac:dyDescent="0.45">
      <c r="A957" s="248">
        <v>213566</v>
      </c>
      <c r="B957" s="249" t="s">
        <v>61</v>
      </c>
      <c r="C957" t="s">
        <v>207</v>
      </c>
      <c r="D957" t="s">
        <v>207</v>
      </c>
      <c r="E957" t="s">
        <v>207</v>
      </c>
      <c r="F957" t="s">
        <v>207</v>
      </c>
      <c r="G957" t="s">
        <v>205</v>
      </c>
      <c r="H957" t="s">
        <v>205</v>
      </c>
      <c r="I957" t="s">
        <v>205</v>
      </c>
      <c r="J957" t="s">
        <v>207</v>
      </c>
      <c r="K957" t="s">
        <v>207</v>
      </c>
      <c r="L957" t="s">
        <v>207</v>
      </c>
      <c r="M957" s="250" t="s">
        <v>207</v>
      </c>
      <c r="N957" t="s">
        <v>207</v>
      </c>
      <c r="O957" t="s">
        <v>207</v>
      </c>
      <c r="P957" t="s">
        <v>205</v>
      </c>
      <c r="Q957" t="s">
        <v>207</v>
      </c>
      <c r="R957" t="s">
        <v>207</v>
      </c>
      <c r="S957" t="s">
        <v>207</v>
      </c>
      <c r="T957" t="s">
        <v>207</v>
      </c>
      <c r="U957" t="s">
        <v>207</v>
      </c>
      <c r="V957" t="s">
        <v>207</v>
      </c>
      <c r="W957" t="s">
        <v>207</v>
      </c>
      <c r="X957" s="250" t="s">
        <v>207</v>
      </c>
      <c r="Y957" t="s">
        <v>205</v>
      </c>
      <c r="Z957" t="s">
        <v>207</v>
      </c>
      <c r="AA957" t="s">
        <v>205</v>
      </c>
      <c r="AB957" t="s">
        <v>205</v>
      </c>
      <c r="AC957" t="s">
        <v>207</v>
      </c>
      <c r="AD957" t="s">
        <v>205</v>
      </c>
      <c r="AE957" t="s">
        <v>207</v>
      </c>
      <c r="AF957" t="s">
        <v>207</v>
      </c>
      <c r="AG957" t="s">
        <v>207</v>
      </c>
      <c r="AH957" t="s">
        <v>205</v>
      </c>
      <c r="AI957" t="s">
        <v>205</v>
      </c>
      <c r="AJ957" t="s">
        <v>205</v>
      </c>
      <c r="AK957" t="s">
        <v>205</v>
      </c>
      <c r="AL957" t="s">
        <v>207</v>
      </c>
      <c r="AM957" t="s">
        <v>206</v>
      </c>
      <c r="AN957" t="s">
        <v>206</v>
      </c>
      <c r="AO957" t="s">
        <v>207</v>
      </c>
      <c r="AP957" t="s">
        <v>207</v>
      </c>
      <c r="AQ957"/>
      <c r="AR957">
        <v>0</v>
      </c>
      <c r="AS957">
        <v>1</v>
      </c>
    </row>
    <row r="958" spans="1:45" ht="18.75" x14ac:dyDescent="0.45">
      <c r="A958" s="248">
        <v>213567</v>
      </c>
      <c r="B958" s="249" t="s">
        <v>61</v>
      </c>
      <c r="C958" t="s">
        <v>207</v>
      </c>
      <c r="D958" t="s">
        <v>207</v>
      </c>
      <c r="E958" t="s">
        <v>207</v>
      </c>
      <c r="F958" t="s">
        <v>207</v>
      </c>
      <c r="G958" t="s">
        <v>207</v>
      </c>
      <c r="H958" t="s">
        <v>207</v>
      </c>
      <c r="I958" t="s">
        <v>207</v>
      </c>
      <c r="J958" t="s">
        <v>207</v>
      </c>
      <c r="K958" t="s">
        <v>207</v>
      </c>
      <c r="L958" t="s">
        <v>207</v>
      </c>
      <c r="M958" s="250" t="s">
        <v>207</v>
      </c>
      <c r="N958" t="s">
        <v>207</v>
      </c>
      <c r="O958" t="s">
        <v>205</v>
      </c>
      <c r="P958" t="s">
        <v>207</v>
      </c>
      <c r="Q958" t="s">
        <v>207</v>
      </c>
      <c r="R958" t="s">
        <v>205</v>
      </c>
      <c r="S958" t="s">
        <v>207</v>
      </c>
      <c r="T958" t="s">
        <v>207</v>
      </c>
      <c r="U958" t="s">
        <v>207</v>
      </c>
      <c r="V958" t="s">
        <v>205</v>
      </c>
      <c r="W958" t="s">
        <v>207</v>
      </c>
      <c r="X958" s="250" t="s">
        <v>207</v>
      </c>
      <c r="Y958" t="s">
        <v>205</v>
      </c>
      <c r="Z958" t="s">
        <v>207</v>
      </c>
      <c r="AA958" t="s">
        <v>207</v>
      </c>
      <c r="AB958" t="s">
        <v>205</v>
      </c>
      <c r="AC958" t="s">
        <v>207</v>
      </c>
      <c r="AD958" t="s">
        <v>205</v>
      </c>
      <c r="AE958" t="s">
        <v>205</v>
      </c>
      <c r="AF958" t="s">
        <v>207</v>
      </c>
      <c r="AG958" t="s">
        <v>205</v>
      </c>
      <c r="AH958" t="s">
        <v>205</v>
      </c>
      <c r="AI958" t="s">
        <v>205</v>
      </c>
      <c r="AJ958" t="s">
        <v>207</v>
      </c>
      <c r="AK958" t="s">
        <v>205</v>
      </c>
      <c r="AL958" t="s">
        <v>205</v>
      </c>
      <c r="AM958" t="s">
        <v>207</v>
      </c>
      <c r="AN958" t="s">
        <v>205</v>
      </c>
      <c r="AO958" t="s">
        <v>205</v>
      </c>
      <c r="AP958" t="s">
        <v>207</v>
      </c>
      <c r="AQ958"/>
      <c r="AR958">
        <v>0</v>
      </c>
      <c r="AS958">
        <v>2</v>
      </c>
    </row>
    <row r="959" spans="1:45" ht="15" hidden="1" x14ac:dyDescent="0.25">
      <c r="A959" s="258">
        <v>213568</v>
      </c>
      <c r="B959" s="259" t="s">
        <v>458</v>
      </c>
      <c r="C959" s="260" t="s">
        <v>205</v>
      </c>
      <c r="D959" s="260" t="s">
        <v>207</v>
      </c>
      <c r="E959" s="260" t="s">
        <v>205</v>
      </c>
      <c r="F959" s="260" t="s">
        <v>207</v>
      </c>
      <c r="G959" s="260" t="s">
        <v>207</v>
      </c>
      <c r="H959" s="260" t="s">
        <v>207</v>
      </c>
      <c r="I959" s="260" t="s">
        <v>207</v>
      </c>
      <c r="J959" s="260" t="s">
        <v>207</v>
      </c>
      <c r="K959" s="260" t="s">
        <v>207</v>
      </c>
      <c r="L959" s="260" t="s">
        <v>207</v>
      </c>
      <c r="M959" s="260" t="s">
        <v>207</v>
      </c>
      <c r="N959" s="260" t="s">
        <v>207</v>
      </c>
      <c r="O959" s="260" t="s">
        <v>206</v>
      </c>
      <c r="P959" s="260" t="s">
        <v>207</v>
      </c>
      <c r="Q959" s="260" t="s">
        <v>207</v>
      </c>
      <c r="R959" s="260" t="s">
        <v>206</v>
      </c>
      <c r="S959" s="260" t="s">
        <v>206</v>
      </c>
      <c r="T959" s="260" t="s">
        <v>206</v>
      </c>
      <c r="U959" s="260" t="s">
        <v>206</v>
      </c>
      <c r="V959" s="260" t="s">
        <v>206</v>
      </c>
      <c r="W959" s="260" t="s">
        <v>344</v>
      </c>
      <c r="X959" s="260" t="s">
        <v>344</v>
      </c>
      <c r="Y959" s="260" t="s">
        <v>344</v>
      </c>
      <c r="Z959" s="260" t="s">
        <v>344</v>
      </c>
      <c r="AA959" s="260" t="s">
        <v>344</v>
      </c>
      <c r="AB959" s="260" t="s">
        <v>344</v>
      </c>
      <c r="AC959" s="260" t="s">
        <v>344</v>
      </c>
      <c r="AD959" s="260" t="s">
        <v>344</v>
      </c>
      <c r="AE959" s="260" t="s">
        <v>344</v>
      </c>
      <c r="AF959" s="260" t="s">
        <v>344</v>
      </c>
      <c r="AG959" s="260" t="s">
        <v>344</v>
      </c>
      <c r="AH959" s="260" t="s">
        <v>344</v>
      </c>
      <c r="AI959" s="260" t="s">
        <v>344</v>
      </c>
      <c r="AJ959" s="260" t="s">
        <v>344</v>
      </c>
      <c r="AK959" s="260" t="s">
        <v>344</v>
      </c>
      <c r="AL959" s="260" t="s">
        <v>344</v>
      </c>
      <c r="AM959" s="260" t="s">
        <v>344</v>
      </c>
      <c r="AN959" s="260" t="s">
        <v>344</v>
      </c>
      <c r="AO959" s="260" t="s">
        <v>344</v>
      </c>
      <c r="AP959" s="260" t="s">
        <v>344</v>
      </c>
      <c r="AQ959" s="260"/>
      <c r="AR959"/>
      <c r="AS959">
        <v>1</v>
      </c>
    </row>
    <row r="960" spans="1:45" ht="18.75" hidden="1" x14ac:dyDescent="0.45">
      <c r="A960" s="248">
        <v>213569</v>
      </c>
      <c r="B960" s="249" t="s">
        <v>456</v>
      </c>
      <c r="C960" t="s">
        <v>205</v>
      </c>
      <c r="D960" t="s">
        <v>205</v>
      </c>
      <c r="E960" t="s">
        <v>207</v>
      </c>
      <c r="F960" t="s">
        <v>207</v>
      </c>
      <c r="G960" t="s">
        <v>205</v>
      </c>
      <c r="H960" t="s">
        <v>205</v>
      </c>
      <c r="I960" t="s">
        <v>207</v>
      </c>
      <c r="J960" t="s">
        <v>205</v>
      </c>
      <c r="K960" t="s">
        <v>207</v>
      </c>
      <c r="L960" t="s">
        <v>205</v>
      </c>
      <c r="M960" s="250" t="s">
        <v>205</v>
      </c>
      <c r="N960" t="s">
        <v>207</v>
      </c>
      <c r="O960" t="s">
        <v>207</v>
      </c>
      <c r="P960" t="s">
        <v>205</v>
      </c>
      <c r="Q960" t="s">
        <v>205</v>
      </c>
      <c r="R960" t="s">
        <v>205</v>
      </c>
      <c r="S960" t="s">
        <v>205</v>
      </c>
      <c r="T960" t="s">
        <v>207</v>
      </c>
      <c r="U960" t="s">
        <v>207</v>
      </c>
      <c r="V960" t="s">
        <v>207</v>
      </c>
      <c r="W960" t="s">
        <v>205</v>
      </c>
      <c r="X960" s="250" t="s">
        <v>205</v>
      </c>
      <c r="Y960" t="s">
        <v>207</v>
      </c>
      <c r="Z960" t="s">
        <v>206</v>
      </c>
      <c r="AA960" t="s">
        <v>205</v>
      </c>
      <c r="AB960" t="s">
        <v>205</v>
      </c>
      <c r="AC960" t="s">
        <v>205</v>
      </c>
      <c r="AD960" t="s">
        <v>205</v>
      </c>
      <c r="AE960" t="s">
        <v>206</v>
      </c>
      <c r="AF960" t="s">
        <v>206</v>
      </c>
      <c r="AG960" t="s">
        <v>344</v>
      </c>
      <c r="AH960" t="s">
        <v>344</v>
      </c>
      <c r="AI960" t="s">
        <v>344</v>
      </c>
      <c r="AJ960" t="s">
        <v>344</v>
      </c>
      <c r="AK960" t="s">
        <v>344</v>
      </c>
      <c r="AL960" t="s">
        <v>344</v>
      </c>
      <c r="AM960" t="s">
        <v>344</v>
      </c>
      <c r="AN960" t="s">
        <v>344</v>
      </c>
      <c r="AO960" t="s">
        <v>344</v>
      </c>
      <c r="AP960" t="s">
        <v>344</v>
      </c>
      <c r="AQ960"/>
      <c r="AR960">
        <v>0</v>
      </c>
      <c r="AS960">
        <v>1</v>
      </c>
    </row>
    <row r="961" spans="1:45" ht="18.75" hidden="1" x14ac:dyDescent="0.45">
      <c r="A961" s="248">
        <v>213574</v>
      </c>
      <c r="B961" s="249" t="s">
        <v>458</v>
      </c>
      <c r="C961" t="s">
        <v>205</v>
      </c>
      <c r="D961" t="s">
        <v>207</v>
      </c>
      <c r="E961" t="s">
        <v>205</v>
      </c>
      <c r="F961" t="s">
        <v>205</v>
      </c>
      <c r="G961" t="s">
        <v>206</v>
      </c>
      <c r="H961" t="s">
        <v>206</v>
      </c>
      <c r="I961" t="s">
        <v>205</v>
      </c>
      <c r="J961" t="s">
        <v>205</v>
      </c>
      <c r="K961" t="s">
        <v>207</v>
      </c>
      <c r="L961" t="s">
        <v>205</v>
      </c>
      <c r="M961" s="250" t="s">
        <v>207</v>
      </c>
      <c r="N961" t="s">
        <v>205</v>
      </c>
      <c r="O961" t="s">
        <v>205</v>
      </c>
      <c r="P961" t="s">
        <v>206</v>
      </c>
      <c r="Q961" t="s">
        <v>207</v>
      </c>
      <c r="R961" t="s">
        <v>206</v>
      </c>
      <c r="S961" t="s">
        <v>207</v>
      </c>
      <c r="T961" t="s">
        <v>205</v>
      </c>
      <c r="U961" t="s">
        <v>205</v>
      </c>
      <c r="V961" t="s">
        <v>205</v>
      </c>
      <c r="W961" t="s">
        <v>344</v>
      </c>
      <c r="X961" s="250" t="s">
        <v>344</v>
      </c>
      <c r="Y961" t="s">
        <v>344</v>
      </c>
      <c r="Z961" t="s">
        <v>344</v>
      </c>
      <c r="AA961" t="s">
        <v>344</v>
      </c>
      <c r="AB961" t="s">
        <v>344</v>
      </c>
      <c r="AC961" t="s">
        <v>344</v>
      </c>
      <c r="AD961" t="s">
        <v>344</v>
      </c>
      <c r="AE961" t="s">
        <v>344</v>
      </c>
      <c r="AF961" t="s">
        <v>344</v>
      </c>
      <c r="AG961" t="s">
        <v>344</v>
      </c>
      <c r="AH961" t="s">
        <v>344</v>
      </c>
      <c r="AI961" t="s">
        <v>344</v>
      </c>
      <c r="AJ961" t="s">
        <v>344</v>
      </c>
      <c r="AK961" t="s">
        <v>344</v>
      </c>
      <c r="AL961" t="s">
        <v>344</v>
      </c>
      <c r="AM961" t="s">
        <v>344</v>
      </c>
      <c r="AN961" t="s">
        <v>344</v>
      </c>
      <c r="AO961" t="s">
        <v>344</v>
      </c>
      <c r="AP961" t="s">
        <v>344</v>
      </c>
      <c r="AQ961"/>
      <c r="AR961">
        <v>0</v>
      </c>
      <c r="AS961">
        <v>1</v>
      </c>
    </row>
    <row r="962" spans="1:45" ht="18.75" x14ac:dyDescent="0.45">
      <c r="A962" s="248">
        <v>213575</v>
      </c>
      <c r="B962" s="249" t="s">
        <v>61</v>
      </c>
      <c r="C962" t="s">
        <v>207</v>
      </c>
      <c r="D962" t="s">
        <v>205</v>
      </c>
      <c r="E962" t="s">
        <v>205</v>
      </c>
      <c r="F962" t="s">
        <v>207</v>
      </c>
      <c r="G962" t="s">
        <v>207</v>
      </c>
      <c r="H962" t="s">
        <v>207</v>
      </c>
      <c r="I962" t="s">
        <v>207</v>
      </c>
      <c r="J962" t="s">
        <v>205</v>
      </c>
      <c r="K962" t="s">
        <v>205</v>
      </c>
      <c r="L962" t="s">
        <v>207</v>
      </c>
      <c r="M962" s="250" t="s">
        <v>205</v>
      </c>
      <c r="N962" t="s">
        <v>207</v>
      </c>
      <c r="O962" t="s">
        <v>207</v>
      </c>
      <c r="P962" t="s">
        <v>207</v>
      </c>
      <c r="Q962" t="s">
        <v>207</v>
      </c>
      <c r="R962" t="s">
        <v>207</v>
      </c>
      <c r="S962" t="s">
        <v>207</v>
      </c>
      <c r="T962" t="s">
        <v>207</v>
      </c>
      <c r="U962" t="s">
        <v>207</v>
      </c>
      <c r="V962" t="s">
        <v>207</v>
      </c>
      <c r="W962" t="s">
        <v>205</v>
      </c>
      <c r="X962" s="250" t="s">
        <v>207</v>
      </c>
      <c r="Y962" t="s">
        <v>205</v>
      </c>
      <c r="Z962" t="s">
        <v>207</v>
      </c>
      <c r="AA962" t="s">
        <v>205</v>
      </c>
      <c r="AB962" t="s">
        <v>207</v>
      </c>
      <c r="AC962" t="s">
        <v>207</v>
      </c>
      <c r="AD962" t="s">
        <v>207</v>
      </c>
      <c r="AE962" t="s">
        <v>205</v>
      </c>
      <c r="AF962" t="s">
        <v>207</v>
      </c>
      <c r="AG962" t="s">
        <v>205</v>
      </c>
      <c r="AH962" t="s">
        <v>207</v>
      </c>
      <c r="AI962" t="s">
        <v>205</v>
      </c>
      <c r="AJ962" t="s">
        <v>205</v>
      </c>
      <c r="AK962" t="s">
        <v>205</v>
      </c>
      <c r="AL962" t="s">
        <v>205</v>
      </c>
      <c r="AM962" t="s">
        <v>205</v>
      </c>
      <c r="AN962" t="s">
        <v>205</v>
      </c>
      <c r="AO962" t="s">
        <v>207</v>
      </c>
      <c r="AP962" t="s">
        <v>205</v>
      </c>
      <c r="AQ962"/>
      <c r="AR962">
        <v>0</v>
      </c>
      <c r="AS962">
        <v>3</v>
      </c>
    </row>
    <row r="963" spans="1:45" ht="15" hidden="1" x14ac:dyDescent="0.25">
      <c r="A963" s="258">
        <v>213576</v>
      </c>
      <c r="B963" s="259" t="s">
        <v>456</v>
      </c>
      <c r="C963" s="260" t="s">
        <v>207</v>
      </c>
      <c r="D963" s="260" t="s">
        <v>205</v>
      </c>
      <c r="E963" s="260" t="s">
        <v>205</v>
      </c>
      <c r="F963" s="260" t="s">
        <v>207</v>
      </c>
      <c r="G963" s="260" t="s">
        <v>207</v>
      </c>
      <c r="H963" s="260" t="s">
        <v>205</v>
      </c>
      <c r="I963" s="260" t="s">
        <v>207</v>
      </c>
      <c r="J963" s="260" t="s">
        <v>207</v>
      </c>
      <c r="K963" s="260" t="s">
        <v>205</v>
      </c>
      <c r="L963" s="260" t="s">
        <v>207</v>
      </c>
      <c r="M963" s="260" t="s">
        <v>207</v>
      </c>
      <c r="N963" s="260" t="s">
        <v>207</v>
      </c>
      <c r="O963" s="260" t="s">
        <v>207</v>
      </c>
      <c r="P963" s="260" t="s">
        <v>207</v>
      </c>
      <c r="Q963" s="260" t="s">
        <v>207</v>
      </c>
      <c r="R963" s="260" t="s">
        <v>207</v>
      </c>
      <c r="S963" s="260" t="s">
        <v>207</v>
      </c>
      <c r="T963" s="260" t="s">
        <v>207</v>
      </c>
      <c r="U963" s="260" t="s">
        <v>207</v>
      </c>
      <c r="V963" s="260" t="s">
        <v>205</v>
      </c>
      <c r="W963" s="260" t="s">
        <v>205</v>
      </c>
      <c r="X963" s="260" t="s">
        <v>205</v>
      </c>
      <c r="Y963" s="260" t="s">
        <v>207</v>
      </c>
      <c r="Z963" s="260" t="s">
        <v>206</v>
      </c>
      <c r="AA963" s="260" t="s">
        <v>207</v>
      </c>
      <c r="AB963" s="260" t="s">
        <v>207</v>
      </c>
      <c r="AC963" s="260" t="s">
        <v>205</v>
      </c>
      <c r="AD963" s="260" t="s">
        <v>207</v>
      </c>
      <c r="AE963" s="260" t="s">
        <v>207</v>
      </c>
      <c r="AF963" s="260" t="s">
        <v>206</v>
      </c>
      <c r="AG963" s="260" t="s">
        <v>344</v>
      </c>
      <c r="AH963" s="260" t="s">
        <v>344</v>
      </c>
      <c r="AI963" s="260" t="s">
        <v>344</v>
      </c>
      <c r="AJ963" s="260" t="s">
        <v>344</v>
      </c>
      <c r="AK963" s="260" t="s">
        <v>344</v>
      </c>
      <c r="AL963" s="260" t="s">
        <v>344</v>
      </c>
      <c r="AM963" s="260" t="s">
        <v>344</v>
      </c>
      <c r="AN963" s="260" t="s">
        <v>344</v>
      </c>
      <c r="AO963" s="260" t="s">
        <v>344</v>
      </c>
      <c r="AP963" s="260" t="s">
        <v>344</v>
      </c>
      <c r="AQ963" s="260"/>
      <c r="AR963"/>
      <c r="AS963">
        <v>2</v>
      </c>
    </row>
    <row r="964" spans="1:45" ht="18.75" x14ac:dyDescent="0.45">
      <c r="A964" s="248">
        <v>213577</v>
      </c>
      <c r="B964" s="249" t="s">
        <v>61</v>
      </c>
      <c r="C964" t="s">
        <v>207</v>
      </c>
      <c r="D964" t="s">
        <v>205</v>
      </c>
      <c r="E964" t="s">
        <v>207</v>
      </c>
      <c r="F964" t="s">
        <v>207</v>
      </c>
      <c r="G964" t="s">
        <v>207</v>
      </c>
      <c r="H964" t="s">
        <v>207</v>
      </c>
      <c r="I964" t="s">
        <v>207</v>
      </c>
      <c r="J964" t="s">
        <v>207</v>
      </c>
      <c r="K964" t="s">
        <v>207</v>
      </c>
      <c r="L964" t="s">
        <v>207</v>
      </c>
      <c r="M964" s="250" t="s">
        <v>207</v>
      </c>
      <c r="N964" t="s">
        <v>207</v>
      </c>
      <c r="O964" t="s">
        <v>207</v>
      </c>
      <c r="P964" t="s">
        <v>207</v>
      </c>
      <c r="Q964" t="s">
        <v>207</v>
      </c>
      <c r="R964" t="s">
        <v>207</v>
      </c>
      <c r="S964" t="s">
        <v>207</v>
      </c>
      <c r="T964" t="s">
        <v>207</v>
      </c>
      <c r="U964" t="s">
        <v>207</v>
      </c>
      <c r="V964" t="s">
        <v>207</v>
      </c>
      <c r="W964" t="s">
        <v>205</v>
      </c>
      <c r="X964" s="250" t="s">
        <v>205</v>
      </c>
      <c r="Y964" t="s">
        <v>207</v>
      </c>
      <c r="Z964" t="s">
        <v>207</v>
      </c>
      <c r="AA964" t="s">
        <v>205</v>
      </c>
      <c r="AB964" t="s">
        <v>205</v>
      </c>
      <c r="AC964" t="s">
        <v>207</v>
      </c>
      <c r="AD964" t="s">
        <v>207</v>
      </c>
      <c r="AE964" t="s">
        <v>205</v>
      </c>
      <c r="AF964" t="s">
        <v>205</v>
      </c>
      <c r="AG964" t="s">
        <v>205</v>
      </c>
      <c r="AH964" t="s">
        <v>205</v>
      </c>
      <c r="AI964" t="s">
        <v>207</v>
      </c>
      <c r="AJ964" t="s">
        <v>207</v>
      </c>
      <c r="AK964" t="s">
        <v>207</v>
      </c>
      <c r="AL964" t="s">
        <v>205</v>
      </c>
      <c r="AM964" t="s">
        <v>205</v>
      </c>
      <c r="AN964" t="s">
        <v>205</v>
      </c>
      <c r="AO964" t="s">
        <v>205</v>
      </c>
      <c r="AP964" t="s">
        <v>205</v>
      </c>
      <c r="AQ964"/>
      <c r="AR964">
        <v>0</v>
      </c>
      <c r="AS964">
        <v>2</v>
      </c>
    </row>
    <row r="965" spans="1:45" ht="18.75" hidden="1" x14ac:dyDescent="0.45">
      <c r="A965" s="252">
        <v>213579</v>
      </c>
      <c r="B965" s="249" t="s">
        <v>456</v>
      </c>
      <c r="C965" t="s">
        <v>207</v>
      </c>
      <c r="D965" t="s">
        <v>207</v>
      </c>
      <c r="E965" t="s">
        <v>207</v>
      </c>
      <c r="F965" t="s">
        <v>207</v>
      </c>
      <c r="G965" t="s">
        <v>206</v>
      </c>
      <c r="H965" t="s">
        <v>207</v>
      </c>
      <c r="I965" t="s">
        <v>207</v>
      </c>
      <c r="J965" t="s">
        <v>205</v>
      </c>
      <c r="K965" t="s">
        <v>207</v>
      </c>
      <c r="L965" t="s">
        <v>207</v>
      </c>
      <c r="M965" s="250" t="s">
        <v>207</v>
      </c>
      <c r="N965" t="s">
        <v>207</v>
      </c>
      <c r="O965" t="s">
        <v>207</v>
      </c>
      <c r="P965" t="s">
        <v>205</v>
      </c>
      <c r="Q965" t="s">
        <v>207</v>
      </c>
      <c r="R965" t="s">
        <v>206</v>
      </c>
      <c r="S965" t="s">
        <v>207</v>
      </c>
      <c r="T965" t="s">
        <v>207</v>
      </c>
      <c r="U965" t="s">
        <v>205</v>
      </c>
      <c r="V965" t="s">
        <v>207</v>
      </c>
      <c r="W965" t="s">
        <v>207</v>
      </c>
      <c r="X965" s="250" t="s">
        <v>207</v>
      </c>
      <c r="Y965" t="s">
        <v>207</v>
      </c>
      <c r="Z965" t="s">
        <v>206</v>
      </c>
      <c r="AA965" t="s">
        <v>207</v>
      </c>
      <c r="AB965" t="s">
        <v>206</v>
      </c>
      <c r="AC965" t="s">
        <v>206</v>
      </c>
      <c r="AD965" t="s">
        <v>206</v>
      </c>
      <c r="AE965" t="s">
        <v>206</v>
      </c>
      <c r="AF965" t="s">
        <v>206</v>
      </c>
      <c r="AG965" t="s">
        <v>344</v>
      </c>
      <c r="AH965" t="s">
        <v>344</v>
      </c>
      <c r="AI965" t="s">
        <v>344</v>
      </c>
      <c r="AJ965" t="s">
        <v>344</v>
      </c>
      <c r="AK965" t="s">
        <v>344</v>
      </c>
      <c r="AL965" t="s">
        <v>344</v>
      </c>
      <c r="AM965" t="s">
        <v>344</v>
      </c>
      <c r="AN965" t="s">
        <v>344</v>
      </c>
      <c r="AO965" t="s">
        <v>344</v>
      </c>
      <c r="AP965" t="s">
        <v>344</v>
      </c>
      <c r="AQ965"/>
      <c r="AR965">
        <v>0</v>
      </c>
      <c r="AS965">
        <v>5</v>
      </c>
    </row>
    <row r="966" spans="1:45" ht="18.75" hidden="1" x14ac:dyDescent="0.45">
      <c r="A966" s="248">
        <v>213581</v>
      </c>
      <c r="B966" s="249" t="s">
        <v>456</v>
      </c>
      <c r="C966" t="s">
        <v>207</v>
      </c>
      <c r="D966" t="s">
        <v>205</v>
      </c>
      <c r="E966" t="s">
        <v>205</v>
      </c>
      <c r="F966" t="s">
        <v>205</v>
      </c>
      <c r="G966" t="s">
        <v>207</v>
      </c>
      <c r="H966" t="s">
        <v>207</v>
      </c>
      <c r="I966" t="s">
        <v>207</v>
      </c>
      <c r="J966" t="s">
        <v>207</v>
      </c>
      <c r="K966" t="s">
        <v>207</v>
      </c>
      <c r="L966" t="s">
        <v>207</v>
      </c>
      <c r="M966" s="250" t="s">
        <v>205</v>
      </c>
      <c r="N966" t="s">
        <v>207</v>
      </c>
      <c r="O966" t="s">
        <v>207</v>
      </c>
      <c r="P966" t="s">
        <v>207</v>
      </c>
      <c r="Q966" t="s">
        <v>207</v>
      </c>
      <c r="R966" t="s">
        <v>206</v>
      </c>
      <c r="S966" t="s">
        <v>207</v>
      </c>
      <c r="T966" t="s">
        <v>207</v>
      </c>
      <c r="U966" t="s">
        <v>207</v>
      </c>
      <c r="V966" t="s">
        <v>207</v>
      </c>
      <c r="W966" t="s">
        <v>206</v>
      </c>
      <c r="X966" s="250" t="s">
        <v>207</v>
      </c>
      <c r="Y966" t="s">
        <v>207</v>
      </c>
      <c r="Z966" t="s">
        <v>206</v>
      </c>
      <c r="AA966" t="s">
        <v>207</v>
      </c>
      <c r="AB966" t="s">
        <v>206</v>
      </c>
      <c r="AC966" t="s">
        <v>207</v>
      </c>
      <c r="AD966" t="s">
        <v>207</v>
      </c>
      <c r="AE966" t="s">
        <v>206</v>
      </c>
      <c r="AF966" t="s">
        <v>207</v>
      </c>
      <c r="AG966" t="s">
        <v>344</v>
      </c>
      <c r="AH966" t="s">
        <v>344</v>
      </c>
      <c r="AI966" t="s">
        <v>344</v>
      </c>
      <c r="AJ966" t="s">
        <v>344</v>
      </c>
      <c r="AK966" t="s">
        <v>344</v>
      </c>
      <c r="AL966" t="s">
        <v>344</v>
      </c>
      <c r="AM966" t="s">
        <v>344</v>
      </c>
      <c r="AN966" t="s">
        <v>344</v>
      </c>
      <c r="AO966" t="s">
        <v>344</v>
      </c>
      <c r="AP966" t="s">
        <v>344</v>
      </c>
      <c r="AQ966"/>
      <c r="AR966">
        <v>0</v>
      </c>
      <c r="AS966">
        <v>3</v>
      </c>
    </row>
    <row r="967" spans="1:45" ht="18.75" hidden="1" x14ac:dyDescent="0.45">
      <c r="A967" s="248">
        <v>213583</v>
      </c>
      <c r="B967" s="249" t="s">
        <v>458</v>
      </c>
      <c r="C967" t="s">
        <v>205</v>
      </c>
      <c r="D967" t="s">
        <v>207</v>
      </c>
      <c r="E967" t="s">
        <v>205</v>
      </c>
      <c r="F967" t="s">
        <v>205</v>
      </c>
      <c r="G967" t="s">
        <v>207</v>
      </c>
      <c r="H967" t="s">
        <v>206</v>
      </c>
      <c r="I967" t="s">
        <v>205</v>
      </c>
      <c r="J967" t="s">
        <v>207</v>
      </c>
      <c r="K967" t="s">
        <v>207</v>
      </c>
      <c r="L967" t="s">
        <v>205</v>
      </c>
      <c r="M967" s="250" t="s">
        <v>205</v>
      </c>
      <c r="N967" t="s">
        <v>207</v>
      </c>
      <c r="O967" t="s">
        <v>207</v>
      </c>
      <c r="P967" t="s">
        <v>205</v>
      </c>
      <c r="Q967" t="s">
        <v>207</v>
      </c>
      <c r="R967" t="s">
        <v>205</v>
      </c>
      <c r="S967" t="s">
        <v>206</v>
      </c>
      <c r="T967" t="s">
        <v>207</v>
      </c>
      <c r="U967" t="s">
        <v>207</v>
      </c>
      <c r="V967" t="s">
        <v>207</v>
      </c>
      <c r="W967" t="s">
        <v>344</v>
      </c>
      <c r="X967" s="250" t="s">
        <v>344</v>
      </c>
      <c r="Y967" t="s">
        <v>344</v>
      </c>
      <c r="Z967" t="s">
        <v>344</v>
      </c>
      <c r="AA967" t="s">
        <v>344</v>
      </c>
      <c r="AB967" t="s">
        <v>344</v>
      </c>
      <c r="AC967" t="s">
        <v>344</v>
      </c>
      <c r="AD967" t="s">
        <v>344</v>
      </c>
      <c r="AE967" t="s">
        <v>344</v>
      </c>
      <c r="AF967" t="s">
        <v>344</v>
      </c>
      <c r="AG967" t="s">
        <v>344</v>
      </c>
      <c r="AH967" t="s">
        <v>344</v>
      </c>
      <c r="AI967" t="s">
        <v>344</v>
      </c>
      <c r="AJ967" t="s">
        <v>344</v>
      </c>
      <c r="AK967" t="s">
        <v>344</v>
      </c>
      <c r="AL967" t="s">
        <v>344</v>
      </c>
      <c r="AM967" t="s">
        <v>344</v>
      </c>
      <c r="AN967" t="s">
        <v>344</v>
      </c>
      <c r="AO967" t="s">
        <v>344</v>
      </c>
      <c r="AP967" t="s">
        <v>344</v>
      </c>
      <c r="AQ967"/>
      <c r="AR967">
        <v>0</v>
      </c>
      <c r="AS967">
        <v>1</v>
      </c>
    </row>
    <row r="968" spans="1:45" ht="18.75" x14ac:dyDescent="0.45">
      <c r="A968" s="248">
        <v>213588</v>
      </c>
      <c r="B968" s="249" t="s">
        <v>61</v>
      </c>
      <c r="C968" t="s">
        <v>207</v>
      </c>
      <c r="D968" t="s">
        <v>207</v>
      </c>
      <c r="E968" t="s">
        <v>205</v>
      </c>
      <c r="F968" t="s">
        <v>205</v>
      </c>
      <c r="G968" t="s">
        <v>205</v>
      </c>
      <c r="H968" t="s">
        <v>207</v>
      </c>
      <c r="I968" t="s">
        <v>207</v>
      </c>
      <c r="J968" t="s">
        <v>207</v>
      </c>
      <c r="K968" t="s">
        <v>207</v>
      </c>
      <c r="L968" t="s">
        <v>207</v>
      </c>
      <c r="M968" s="250" t="s">
        <v>205</v>
      </c>
      <c r="N968" t="s">
        <v>207</v>
      </c>
      <c r="O968" t="s">
        <v>207</v>
      </c>
      <c r="P968" t="s">
        <v>207</v>
      </c>
      <c r="Q968" t="s">
        <v>207</v>
      </c>
      <c r="R968" t="s">
        <v>207</v>
      </c>
      <c r="S968" t="s">
        <v>207</v>
      </c>
      <c r="T968" t="s">
        <v>207</v>
      </c>
      <c r="U968" t="s">
        <v>207</v>
      </c>
      <c r="V968" t="s">
        <v>207</v>
      </c>
      <c r="W968" t="s">
        <v>207</v>
      </c>
      <c r="X968" s="250" t="s">
        <v>207</v>
      </c>
      <c r="Y968" t="s">
        <v>205</v>
      </c>
      <c r="Z968" t="s">
        <v>207</v>
      </c>
      <c r="AA968" t="s">
        <v>207</v>
      </c>
      <c r="AB968" t="s">
        <v>207</v>
      </c>
      <c r="AC968" t="s">
        <v>207</v>
      </c>
      <c r="AD968" t="s">
        <v>207</v>
      </c>
      <c r="AE968" t="s">
        <v>207</v>
      </c>
      <c r="AF968" t="s">
        <v>207</v>
      </c>
      <c r="AG968" t="s">
        <v>205</v>
      </c>
      <c r="AH968" t="s">
        <v>205</v>
      </c>
      <c r="AI968" t="s">
        <v>205</v>
      </c>
      <c r="AJ968" t="s">
        <v>207</v>
      </c>
      <c r="AK968" t="s">
        <v>207</v>
      </c>
      <c r="AL968" t="s">
        <v>205</v>
      </c>
      <c r="AM968" t="s">
        <v>207</v>
      </c>
      <c r="AN968" t="s">
        <v>205</v>
      </c>
      <c r="AO968" t="s">
        <v>207</v>
      </c>
      <c r="AP968" t="s">
        <v>207</v>
      </c>
      <c r="AQ968"/>
      <c r="AR968">
        <v>0</v>
      </c>
      <c r="AS968">
        <v>3</v>
      </c>
    </row>
    <row r="969" spans="1:45" ht="15" hidden="1" x14ac:dyDescent="0.25">
      <c r="A969" s="258">
        <v>213590</v>
      </c>
      <c r="B969" s="259" t="s">
        <v>458</v>
      </c>
      <c r="C969" s="260" t="s">
        <v>205</v>
      </c>
      <c r="D969" s="260" t="s">
        <v>205</v>
      </c>
      <c r="E969" s="260" t="s">
        <v>205</v>
      </c>
      <c r="F969" s="260" t="s">
        <v>205</v>
      </c>
      <c r="G969" s="260" t="s">
        <v>205</v>
      </c>
      <c r="H969" s="260" t="s">
        <v>205</v>
      </c>
      <c r="I969" s="260" t="s">
        <v>205</v>
      </c>
      <c r="J969" s="260" t="s">
        <v>207</v>
      </c>
      <c r="K969" s="260" t="s">
        <v>207</v>
      </c>
      <c r="L969" s="260" t="s">
        <v>207</v>
      </c>
      <c r="M969" s="260" t="s">
        <v>207</v>
      </c>
      <c r="N969" s="260" t="s">
        <v>205</v>
      </c>
      <c r="O969" s="260" t="s">
        <v>205</v>
      </c>
      <c r="P969" s="260" t="s">
        <v>207</v>
      </c>
      <c r="Q969" s="260" t="s">
        <v>207</v>
      </c>
      <c r="R969" s="260" t="s">
        <v>205</v>
      </c>
      <c r="S969" s="260" t="s">
        <v>207</v>
      </c>
      <c r="T969" s="260" t="s">
        <v>205</v>
      </c>
      <c r="U969" s="260" t="s">
        <v>205</v>
      </c>
      <c r="V969" s="260" t="s">
        <v>207</v>
      </c>
      <c r="W969" s="260" t="s">
        <v>344</v>
      </c>
      <c r="X969" s="260" t="s">
        <v>344</v>
      </c>
      <c r="Y969" s="260" t="s">
        <v>344</v>
      </c>
      <c r="Z969" s="260" t="s">
        <v>344</v>
      </c>
      <c r="AA969" s="260" t="s">
        <v>344</v>
      </c>
      <c r="AB969" s="260" t="s">
        <v>344</v>
      </c>
      <c r="AC969" s="260" t="s">
        <v>344</v>
      </c>
      <c r="AD969" s="260" t="s">
        <v>344</v>
      </c>
      <c r="AE969" s="260" t="s">
        <v>344</v>
      </c>
      <c r="AF969" s="260" t="s">
        <v>344</v>
      </c>
      <c r="AG969" s="260" t="s">
        <v>344</v>
      </c>
      <c r="AH969" s="260" t="s">
        <v>344</v>
      </c>
      <c r="AI969" s="260" t="s">
        <v>344</v>
      </c>
      <c r="AJ969" s="260" t="s">
        <v>344</v>
      </c>
      <c r="AK969" s="260" t="s">
        <v>344</v>
      </c>
      <c r="AL969" s="260" t="s">
        <v>344</v>
      </c>
      <c r="AM969" s="260" t="s">
        <v>344</v>
      </c>
      <c r="AN969" s="260" t="s">
        <v>344</v>
      </c>
      <c r="AO969" s="260" t="s">
        <v>344</v>
      </c>
      <c r="AP969" s="260" t="s">
        <v>344</v>
      </c>
      <c r="AQ969" s="260"/>
      <c r="AR969"/>
      <c r="AS969">
        <v>1</v>
      </c>
    </row>
    <row r="970" spans="1:45" ht="18.75" hidden="1" x14ac:dyDescent="0.45">
      <c r="A970" s="252">
        <v>213593</v>
      </c>
      <c r="B970" s="249" t="s">
        <v>456</v>
      </c>
      <c r="C970" t="s">
        <v>205</v>
      </c>
      <c r="D970" t="s">
        <v>205</v>
      </c>
      <c r="E970" t="s">
        <v>205</v>
      </c>
      <c r="F970" t="s">
        <v>205</v>
      </c>
      <c r="G970" t="s">
        <v>205</v>
      </c>
      <c r="H970" t="s">
        <v>207</v>
      </c>
      <c r="I970" t="s">
        <v>205</v>
      </c>
      <c r="J970" t="s">
        <v>205</v>
      </c>
      <c r="K970" t="s">
        <v>205</v>
      </c>
      <c r="L970" t="s">
        <v>205</v>
      </c>
      <c r="M970" s="250" t="s">
        <v>205</v>
      </c>
      <c r="N970" t="s">
        <v>205</v>
      </c>
      <c r="O970" t="s">
        <v>205</v>
      </c>
      <c r="P970" t="s">
        <v>207</v>
      </c>
      <c r="Q970" t="s">
        <v>207</v>
      </c>
      <c r="R970" t="s">
        <v>207</v>
      </c>
      <c r="S970" t="s">
        <v>207</v>
      </c>
      <c r="T970" t="s">
        <v>207</v>
      </c>
      <c r="U970" t="s">
        <v>207</v>
      </c>
      <c r="V970" t="s">
        <v>205</v>
      </c>
      <c r="W970" t="s">
        <v>207</v>
      </c>
      <c r="X970" s="250" t="s">
        <v>207</v>
      </c>
      <c r="Y970" t="s">
        <v>206</v>
      </c>
      <c r="Z970" t="s">
        <v>207</v>
      </c>
      <c r="AA970" t="s">
        <v>207</v>
      </c>
      <c r="AB970" t="s">
        <v>206</v>
      </c>
      <c r="AC970" t="s">
        <v>206</v>
      </c>
      <c r="AD970" t="s">
        <v>206</v>
      </c>
      <c r="AE970" t="s">
        <v>206</v>
      </c>
      <c r="AF970" t="s">
        <v>206</v>
      </c>
      <c r="AG970" t="s">
        <v>344</v>
      </c>
      <c r="AH970" t="s">
        <v>344</v>
      </c>
      <c r="AI970" t="s">
        <v>344</v>
      </c>
      <c r="AJ970" t="s">
        <v>344</v>
      </c>
      <c r="AK970" t="s">
        <v>344</v>
      </c>
      <c r="AL970" t="s">
        <v>344</v>
      </c>
      <c r="AM970" t="s">
        <v>344</v>
      </c>
      <c r="AN970" t="s">
        <v>344</v>
      </c>
      <c r="AO970" t="s">
        <v>344</v>
      </c>
      <c r="AP970" t="s">
        <v>344</v>
      </c>
      <c r="AQ970"/>
      <c r="AR970">
        <v>0</v>
      </c>
      <c r="AS970">
        <v>5</v>
      </c>
    </row>
    <row r="971" spans="1:45" ht="18.75" x14ac:dyDescent="0.45">
      <c r="A971" s="248">
        <v>213594</v>
      </c>
      <c r="B971" s="249" t="s">
        <v>61</v>
      </c>
      <c r="C971" t="s">
        <v>207</v>
      </c>
      <c r="D971" t="s">
        <v>207</v>
      </c>
      <c r="E971" t="s">
        <v>207</v>
      </c>
      <c r="F971" t="s">
        <v>205</v>
      </c>
      <c r="G971" t="s">
        <v>207</v>
      </c>
      <c r="H971" t="s">
        <v>207</v>
      </c>
      <c r="I971" t="s">
        <v>207</v>
      </c>
      <c r="J971" t="s">
        <v>205</v>
      </c>
      <c r="K971" t="s">
        <v>207</v>
      </c>
      <c r="L971" t="s">
        <v>207</v>
      </c>
      <c r="M971" s="250" t="s">
        <v>207</v>
      </c>
      <c r="N971" t="s">
        <v>205</v>
      </c>
      <c r="O971" t="s">
        <v>207</v>
      </c>
      <c r="P971" t="s">
        <v>207</v>
      </c>
      <c r="Q971" t="s">
        <v>207</v>
      </c>
      <c r="R971" t="s">
        <v>207</v>
      </c>
      <c r="S971" t="s">
        <v>207</v>
      </c>
      <c r="T971" t="s">
        <v>207</v>
      </c>
      <c r="U971" t="s">
        <v>207</v>
      </c>
      <c r="V971" t="s">
        <v>207</v>
      </c>
      <c r="W971" t="s">
        <v>205</v>
      </c>
      <c r="X971" s="250" t="s">
        <v>205</v>
      </c>
      <c r="Y971" t="s">
        <v>205</v>
      </c>
      <c r="Z971" t="s">
        <v>207</v>
      </c>
      <c r="AA971" t="s">
        <v>205</v>
      </c>
      <c r="AB971" t="s">
        <v>207</v>
      </c>
      <c r="AC971" t="s">
        <v>207</v>
      </c>
      <c r="AD971" t="s">
        <v>207</v>
      </c>
      <c r="AE971" t="s">
        <v>205</v>
      </c>
      <c r="AF971" t="s">
        <v>207</v>
      </c>
      <c r="AG971" t="s">
        <v>207</v>
      </c>
      <c r="AH971" t="s">
        <v>206</v>
      </c>
      <c r="AI971" t="s">
        <v>206</v>
      </c>
      <c r="AJ971" t="s">
        <v>206</v>
      </c>
      <c r="AK971" t="s">
        <v>206</v>
      </c>
      <c r="AL971" t="s">
        <v>206</v>
      </c>
      <c r="AM971" t="s">
        <v>206</v>
      </c>
      <c r="AN971" t="s">
        <v>206</v>
      </c>
      <c r="AO971" t="s">
        <v>206</v>
      </c>
      <c r="AP971" t="s">
        <v>206</v>
      </c>
      <c r="AQ971"/>
      <c r="AR971">
        <v>0</v>
      </c>
      <c r="AS971">
        <v>5</v>
      </c>
    </row>
    <row r="972" spans="1:45" ht="18.75" x14ac:dyDescent="0.45">
      <c r="A972" s="248">
        <v>213595</v>
      </c>
      <c r="B972" s="249" t="s">
        <v>61</v>
      </c>
      <c r="C972" t="s">
        <v>207</v>
      </c>
      <c r="D972" t="s">
        <v>207</v>
      </c>
      <c r="E972" t="s">
        <v>207</v>
      </c>
      <c r="F972" t="s">
        <v>207</v>
      </c>
      <c r="G972" t="s">
        <v>207</v>
      </c>
      <c r="H972" t="s">
        <v>207</v>
      </c>
      <c r="I972" t="s">
        <v>207</v>
      </c>
      <c r="J972" t="s">
        <v>207</v>
      </c>
      <c r="K972" t="s">
        <v>207</v>
      </c>
      <c r="L972" t="s">
        <v>207</v>
      </c>
      <c r="M972" s="250" t="s">
        <v>207</v>
      </c>
      <c r="N972" t="s">
        <v>207</v>
      </c>
      <c r="O972" t="s">
        <v>207</v>
      </c>
      <c r="P972" t="s">
        <v>207</v>
      </c>
      <c r="Q972" t="s">
        <v>207</v>
      </c>
      <c r="R972" t="s">
        <v>207</v>
      </c>
      <c r="S972" t="s">
        <v>207</v>
      </c>
      <c r="T972" t="s">
        <v>207</v>
      </c>
      <c r="U972" t="s">
        <v>207</v>
      </c>
      <c r="V972" t="s">
        <v>207</v>
      </c>
      <c r="W972" t="s">
        <v>207</v>
      </c>
      <c r="X972" s="250" t="s">
        <v>205</v>
      </c>
      <c r="Y972" t="s">
        <v>206</v>
      </c>
      <c r="Z972" t="s">
        <v>207</v>
      </c>
      <c r="AA972" t="s">
        <v>205</v>
      </c>
      <c r="AB972" t="s">
        <v>207</v>
      </c>
      <c r="AC972" t="s">
        <v>207</v>
      </c>
      <c r="AD972" t="s">
        <v>205</v>
      </c>
      <c r="AE972" t="s">
        <v>207</v>
      </c>
      <c r="AF972" t="s">
        <v>207</v>
      </c>
      <c r="AG972" t="s">
        <v>207</v>
      </c>
      <c r="AH972" t="s">
        <v>205</v>
      </c>
      <c r="AI972" t="s">
        <v>205</v>
      </c>
      <c r="AJ972" t="s">
        <v>207</v>
      </c>
      <c r="AK972" t="s">
        <v>207</v>
      </c>
      <c r="AL972" t="s">
        <v>206</v>
      </c>
      <c r="AM972" t="s">
        <v>206</v>
      </c>
      <c r="AN972" t="s">
        <v>206</v>
      </c>
      <c r="AO972" t="s">
        <v>206</v>
      </c>
      <c r="AP972" t="s">
        <v>206</v>
      </c>
      <c r="AQ972"/>
      <c r="AR972">
        <v>0</v>
      </c>
      <c r="AS972">
        <v>4</v>
      </c>
    </row>
    <row r="973" spans="1:45" ht="18.75" hidden="1" x14ac:dyDescent="0.45">
      <c r="A973" s="248">
        <v>213596</v>
      </c>
      <c r="B973" s="249" t="s">
        <v>458</v>
      </c>
      <c r="C973" t="s">
        <v>849</v>
      </c>
      <c r="D973" t="s">
        <v>849</v>
      </c>
      <c r="E973" t="s">
        <v>849</v>
      </c>
      <c r="F973" t="s">
        <v>849</v>
      </c>
      <c r="G973" t="s">
        <v>849</v>
      </c>
      <c r="H973" t="s">
        <v>849</v>
      </c>
      <c r="I973" t="s">
        <v>849</v>
      </c>
      <c r="J973" t="s">
        <v>849</v>
      </c>
      <c r="K973" t="s">
        <v>849</v>
      </c>
      <c r="L973" t="s">
        <v>849</v>
      </c>
      <c r="M973" s="250" t="s">
        <v>849</v>
      </c>
      <c r="N973" t="s">
        <v>849</v>
      </c>
      <c r="O973" t="s">
        <v>849</v>
      </c>
      <c r="P973" t="s">
        <v>849</v>
      </c>
      <c r="Q973" t="s">
        <v>849</v>
      </c>
      <c r="R973" t="s">
        <v>849</v>
      </c>
      <c r="S973" t="s">
        <v>849</v>
      </c>
      <c r="T973" t="s">
        <v>849</v>
      </c>
      <c r="U973" t="s">
        <v>849</v>
      </c>
      <c r="V973" t="s">
        <v>849</v>
      </c>
      <c r="W973" t="s">
        <v>344</v>
      </c>
      <c r="X973" s="250" t="s">
        <v>344</v>
      </c>
      <c r="Y973" t="s">
        <v>344</v>
      </c>
      <c r="Z973" t="s">
        <v>344</v>
      </c>
      <c r="AA973" t="s">
        <v>344</v>
      </c>
      <c r="AB973" t="s">
        <v>344</v>
      </c>
      <c r="AC973" t="s">
        <v>344</v>
      </c>
      <c r="AD973" t="s">
        <v>344</v>
      </c>
      <c r="AE973" t="s">
        <v>344</v>
      </c>
      <c r="AF973" t="s">
        <v>344</v>
      </c>
      <c r="AG973" t="s">
        <v>344</v>
      </c>
      <c r="AH973" t="s">
        <v>344</v>
      </c>
      <c r="AI973" t="s">
        <v>344</v>
      </c>
      <c r="AJ973" t="s">
        <v>344</v>
      </c>
      <c r="AK973" t="s">
        <v>344</v>
      </c>
      <c r="AL973" t="s">
        <v>344</v>
      </c>
      <c r="AM973" t="s">
        <v>344</v>
      </c>
      <c r="AN973" t="s">
        <v>344</v>
      </c>
      <c r="AO973" t="s">
        <v>344</v>
      </c>
      <c r="AP973" t="s">
        <v>344</v>
      </c>
      <c r="AQ973"/>
      <c r="AR973" t="s">
        <v>2165</v>
      </c>
      <c r="AS973" t="s">
        <v>2165</v>
      </c>
    </row>
    <row r="974" spans="1:45" ht="33" x14ac:dyDescent="0.45">
      <c r="A974" s="248">
        <v>213597</v>
      </c>
      <c r="B974" s="249" t="s">
        <v>67</v>
      </c>
      <c r="C974" t="s">
        <v>205</v>
      </c>
      <c r="D974" t="s">
        <v>207</v>
      </c>
      <c r="E974" t="s">
        <v>207</v>
      </c>
      <c r="F974" t="s">
        <v>207</v>
      </c>
      <c r="G974" t="s">
        <v>205</v>
      </c>
      <c r="H974" t="s">
        <v>207</v>
      </c>
      <c r="I974" t="s">
        <v>207</v>
      </c>
      <c r="J974" t="s">
        <v>205</v>
      </c>
      <c r="K974" t="s">
        <v>207</v>
      </c>
      <c r="L974" t="s">
        <v>207</v>
      </c>
      <c r="M974" s="250" t="s">
        <v>205</v>
      </c>
      <c r="N974" t="s">
        <v>207</v>
      </c>
      <c r="O974" t="s">
        <v>207</v>
      </c>
      <c r="P974" t="s">
        <v>205</v>
      </c>
      <c r="Q974" t="s">
        <v>205</v>
      </c>
      <c r="R974" t="s">
        <v>207</v>
      </c>
      <c r="S974" t="s">
        <v>207</v>
      </c>
      <c r="T974" t="s">
        <v>205</v>
      </c>
      <c r="U974" t="s">
        <v>207</v>
      </c>
      <c r="V974" t="s">
        <v>207</v>
      </c>
      <c r="W974" t="s">
        <v>207</v>
      </c>
      <c r="X974" s="250" t="s">
        <v>207</v>
      </c>
      <c r="Y974" t="s">
        <v>205</v>
      </c>
      <c r="Z974" t="s">
        <v>205</v>
      </c>
      <c r="AA974" t="s">
        <v>205</v>
      </c>
      <c r="AB974" t="s">
        <v>207</v>
      </c>
      <c r="AC974" t="s">
        <v>205</v>
      </c>
      <c r="AD974" t="s">
        <v>207</v>
      </c>
      <c r="AE974" t="s">
        <v>206</v>
      </c>
      <c r="AF974" t="s">
        <v>205</v>
      </c>
      <c r="AG974" t="s">
        <v>206</v>
      </c>
      <c r="AH974" t="s">
        <v>206</v>
      </c>
      <c r="AI974" t="s">
        <v>206</v>
      </c>
      <c r="AJ974" t="s">
        <v>206</v>
      </c>
      <c r="AK974" t="s">
        <v>206</v>
      </c>
      <c r="AL974" t="s">
        <v>344</v>
      </c>
      <c r="AM974" t="s">
        <v>344</v>
      </c>
      <c r="AN974" t="s">
        <v>344</v>
      </c>
      <c r="AO974" t="s">
        <v>344</v>
      </c>
      <c r="AP974" t="s">
        <v>344</v>
      </c>
      <c r="AQ974"/>
      <c r="AR974">
        <v>0</v>
      </c>
      <c r="AS974">
        <v>6</v>
      </c>
    </row>
    <row r="975" spans="1:45" ht="15" hidden="1" x14ac:dyDescent="0.25">
      <c r="A975" s="258">
        <v>213598</v>
      </c>
      <c r="B975" s="259" t="s">
        <v>456</v>
      </c>
      <c r="C975" s="260" t="s">
        <v>205</v>
      </c>
      <c r="D975" s="260" t="s">
        <v>207</v>
      </c>
      <c r="E975" s="260" t="s">
        <v>205</v>
      </c>
      <c r="F975" s="260" t="s">
        <v>205</v>
      </c>
      <c r="G975" s="260" t="s">
        <v>205</v>
      </c>
      <c r="H975" s="260" t="s">
        <v>207</v>
      </c>
      <c r="I975" s="260" t="s">
        <v>207</v>
      </c>
      <c r="J975" s="260" t="s">
        <v>205</v>
      </c>
      <c r="K975" s="260" t="s">
        <v>207</v>
      </c>
      <c r="L975" s="260" t="s">
        <v>207</v>
      </c>
      <c r="M975" s="260" t="s">
        <v>207</v>
      </c>
      <c r="N975" s="260" t="s">
        <v>206</v>
      </c>
      <c r="O975" s="260" t="s">
        <v>205</v>
      </c>
      <c r="P975" s="260" t="s">
        <v>207</v>
      </c>
      <c r="Q975" s="260" t="s">
        <v>207</v>
      </c>
      <c r="R975" s="260" t="s">
        <v>207</v>
      </c>
      <c r="S975" s="260" t="s">
        <v>207</v>
      </c>
      <c r="T975" s="260" t="s">
        <v>207</v>
      </c>
      <c r="U975" s="260" t="s">
        <v>207</v>
      </c>
      <c r="V975" s="260" t="s">
        <v>207</v>
      </c>
      <c r="W975" s="260" t="s">
        <v>206</v>
      </c>
      <c r="X975" s="260" t="s">
        <v>206</v>
      </c>
      <c r="Y975" s="260" t="s">
        <v>206</v>
      </c>
      <c r="Z975" s="260" t="s">
        <v>206</v>
      </c>
      <c r="AA975" s="260" t="s">
        <v>206</v>
      </c>
      <c r="AB975" s="260" t="s">
        <v>206</v>
      </c>
      <c r="AC975" s="260" t="s">
        <v>206</v>
      </c>
      <c r="AD975" s="260" t="s">
        <v>206</v>
      </c>
      <c r="AE975" s="260" t="s">
        <v>206</v>
      </c>
      <c r="AF975" s="260" t="s">
        <v>206</v>
      </c>
      <c r="AG975" s="260" t="s">
        <v>344</v>
      </c>
      <c r="AH975" s="260" t="s">
        <v>344</v>
      </c>
      <c r="AI975" s="260" t="s">
        <v>344</v>
      </c>
      <c r="AJ975" s="260" t="s">
        <v>344</v>
      </c>
      <c r="AK975" s="260" t="s">
        <v>344</v>
      </c>
      <c r="AL975" s="260" t="s">
        <v>344</v>
      </c>
      <c r="AM975" s="260" t="s">
        <v>344</v>
      </c>
      <c r="AN975" s="260" t="s">
        <v>344</v>
      </c>
      <c r="AO975" s="260" t="s">
        <v>344</v>
      </c>
      <c r="AP975" s="260" t="s">
        <v>344</v>
      </c>
      <c r="AQ975" s="260"/>
      <c r="AR975"/>
      <c r="AS975">
        <v>4</v>
      </c>
    </row>
    <row r="976" spans="1:45" ht="33" x14ac:dyDescent="0.45">
      <c r="A976" s="248">
        <v>213601</v>
      </c>
      <c r="B976" s="249" t="s">
        <v>67</v>
      </c>
      <c r="C976" t="s">
        <v>205</v>
      </c>
      <c r="D976" t="s">
        <v>207</v>
      </c>
      <c r="E976" t="s">
        <v>207</v>
      </c>
      <c r="F976" t="s">
        <v>205</v>
      </c>
      <c r="G976" t="s">
        <v>205</v>
      </c>
      <c r="H976" t="s">
        <v>207</v>
      </c>
      <c r="I976" t="s">
        <v>205</v>
      </c>
      <c r="J976" t="s">
        <v>207</v>
      </c>
      <c r="K976" t="s">
        <v>207</v>
      </c>
      <c r="L976" t="s">
        <v>205</v>
      </c>
      <c r="M976" s="250" t="s">
        <v>205</v>
      </c>
      <c r="N976" t="s">
        <v>205</v>
      </c>
      <c r="O976" t="s">
        <v>207</v>
      </c>
      <c r="P976" t="s">
        <v>205</v>
      </c>
      <c r="Q976" t="s">
        <v>205</v>
      </c>
      <c r="R976" t="s">
        <v>207</v>
      </c>
      <c r="S976" t="s">
        <v>207</v>
      </c>
      <c r="T976" t="s">
        <v>205</v>
      </c>
      <c r="U976" t="s">
        <v>207</v>
      </c>
      <c r="V976" t="s">
        <v>207</v>
      </c>
      <c r="W976" t="s">
        <v>205</v>
      </c>
      <c r="X976" s="250" t="s">
        <v>207</v>
      </c>
      <c r="Y976" t="s">
        <v>205</v>
      </c>
      <c r="Z976" t="s">
        <v>205</v>
      </c>
      <c r="AA976" t="s">
        <v>207</v>
      </c>
      <c r="AB976" t="s">
        <v>205</v>
      </c>
      <c r="AC976" t="s">
        <v>207</v>
      </c>
      <c r="AD976" t="s">
        <v>205</v>
      </c>
      <c r="AE976" t="s">
        <v>207</v>
      </c>
      <c r="AF976" t="s">
        <v>205</v>
      </c>
      <c r="AG976" t="s">
        <v>206</v>
      </c>
      <c r="AH976" t="s">
        <v>206</v>
      </c>
      <c r="AI976" t="s">
        <v>206</v>
      </c>
      <c r="AJ976" t="s">
        <v>206</v>
      </c>
      <c r="AK976" t="s">
        <v>206</v>
      </c>
      <c r="AL976" t="s">
        <v>344</v>
      </c>
      <c r="AM976" t="s">
        <v>344</v>
      </c>
      <c r="AN976" t="s">
        <v>344</v>
      </c>
      <c r="AO976" t="s">
        <v>344</v>
      </c>
      <c r="AP976" t="s">
        <v>344</v>
      </c>
      <c r="AQ976"/>
      <c r="AR976">
        <v>0</v>
      </c>
      <c r="AS976">
        <v>6</v>
      </c>
    </row>
    <row r="977" spans="1:45" ht="18.75" x14ac:dyDescent="0.45">
      <c r="A977" s="248">
        <v>213610</v>
      </c>
      <c r="B977" s="249" t="s">
        <v>61</v>
      </c>
      <c r="C977" t="s">
        <v>207</v>
      </c>
      <c r="D977" t="s">
        <v>207</v>
      </c>
      <c r="E977" t="s">
        <v>205</v>
      </c>
      <c r="F977" t="s">
        <v>207</v>
      </c>
      <c r="G977" t="s">
        <v>207</v>
      </c>
      <c r="H977" t="s">
        <v>207</v>
      </c>
      <c r="I977" t="s">
        <v>205</v>
      </c>
      <c r="J977" t="s">
        <v>207</v>
      </c>
      <c r="K977" t="s">
        <v>207</v>
      </c>
      <c r="L977" t="s">
        <v>207</v>
      </c>
      <c r="M977" s="250" t="s">
        <v>207</v>
      </c>
      <c r="N977" t="s">
        <v>205</v>
      </c>
      <c r="O977" t="s">
        <v>205</v>
      </c>
      <c r="P977" t="s">
        <v>205</v>
      </c>
      <c r="Q977" t="s">
        <v>207</v>
      </c>
      <c r="R977" t="s">
        <v>207</v>
      </c>
      <c r="S977" t="s">
        <v>205</v>
      </c>
      <c r="T977" t="s">
        <v>207</v>
      </c>
      <c r="U977" t="s">
        <v>207</v>
      </c>
      <c r="V977" t="s">
        <v>207</v>
      </c>
      <c r="W977" t="s">
        <v>207</v>
      </c>
      <c r="X977" s="250" t="s">
        <v>207</v>
      </c>
      <c r="Y977" t="s">
        <v>207</v>
      </c>
      <c r="Z977" t="s">
        <v>207</v>
      </c>
      <c r="AA977" t="s">
        <v>207</v>
      </c>
      <c r="AB977" t="s">
        <v>205</v>
      </c>
      <c r="AC977" t="s">
        <v>207</v>
      </c>
      <c r="AD977" t="s">
        <v>207</v>
      </c>
      <c r="AE977" t="s">
        <v>207</v>
      </c>
      <c r="AF977" t="s">
        <v>207</v>
      </c>
      <c r="AG977" t="s">
        <v>205</v>
      </c>
      <c r="AH977" t="s">
        <v>205</v>
      </c>
      <c r="AI977" t="s">
        <v>207</v>
      </c>
      <c r="AJ977" t="s">
        <v>207</v>
      </c>
      <c r="AK977" t="s">
        <v>205</v>
      </c>
      <c r="AL977" t="s">
        <v>207</v>
      </c>
      <c r="AM977" t="s">
        <v>205</v>
      </c>
      <c r="AN977" t="s">
        <v>205</v>
      </c>
      <c r="AO977" t="s">
        <v>207</v>
      </c>
      <c r="AP977" t="s">
        <v>205</v>
      </c>
      <c r="AQ977"/>
      <c r="AR977">
        <v>0</v>
      </c>
      <c r="AS977">
        <v>2</v>
      </c>
    </row>
    <row r="978" spans="1:45" ht="18.75" x14ac:dyDescent="0.45">
      <c r="A978" s="248">
        <v>213611</v>
      </c>
      <c r="B978" s="249" t="s">
        <v>61</v>
      </c>
      <c r="C978" t="s">
        <v>207</v>
      </c>
      <c r="D978" t="s">
        <v>207</v>
      </c>
      <c r="E978" t="s">
        <v>207</v>
      </c>
      <c r="F978" t="s">
        <v>207</v>
      </c>
      <c r="G978" t="s">
        <v>207</v>
      </c>
      <c r="H978" t="s">
        <v>207</v>
      </c>
      <c r="I978" t="s">
        <v>207</v>
      </c>
      <c r="J978" t="s">
        <v>207</v>
      </c>
      <c r="K978" t="s">
        <v>207</v>
      </c>
      <c r="L978" t="s">
        <v>207</v>
      </c>
      <c r="M978" s="250" t="s">
        <v>207</v>
      </c>
      <c r="N978" t="s">
        <v>207</v>
      </c>
      <c r="O978" t="s">
        <v>207</v>
      </c>
      <c r="P978" t="s">
        <v>207</v>
      </c>
      <c r="Q978" t="s">
        <v>205</v>
      </c>
      <c r="R978" t="s">
        <v>205</v>
      </c>
      <c r="S978" t="s">
        <v>207</v>
      </c>
      <c r="T978" t="s">
        <v>207</v>
      </c>
      <c r="U978" t="s">
        <v>207</v>
      </c>
      <c r="V978" t="s">
        <v>205</v>
      </c>
      <c r="W978" t="s">
        <v>207</v>
      </c>
      <c r="X978" s="250" t="s">
        <v>207</v>
      </c>
      <c r="Y978" t="s">
        <v>205</v>
      </c>
      <c r="Z978" t="s">
        <v>205</v>
      </c>
      <c r="AA978" t="s">
        <v>205</v>
      </c>
      <c r="AB978" t="s">
        <v>207</v>
      </c>
      <c r="AC978" t="s">
        <v>205</v>
      </c>
      <c r="AD978" t="s">
        <v>205</v>
      </c>
      <c r="AE978" t="s">
        <v>207</v>
      </c>
      <c r="AF978" t="s">
        <v>205</v>
      </c>
      <c r="AG978" t="s">
        <v>205</v>
      </c>
      <c r="AH978" t="s">
        <v>205</v>
      </c>
      <c r="AI978" t="s">
        <v>205</v>
      </c>
      <c r="AJ978" t="s">
        <v>207</v>
      </c>
      <c r="AK978" t="s">
        <v>205</v>
      </c>
      <c r="AL978" t="s">
        <v>207</v>
      </c>
      <c r="AM978" t="s">
        <v>207</v>
      </c>
      <c r="AN978" t="s">
        <v>206</v>
      </c>
      <c r="AO978" t="s">
        <v>206</v>
      </c>
      <c r="AP978" t="s">
        <v>206</v>
      </c>
      <c r="AQ978"/>
      <c r="AR978">
        <v>0</v>
      </c>
      <c r="AS978">
        <v>2</v>
      </c>
    </row>
    <row r="979" spans="1:45" ht="15" hidden="1" x14ac:dyDescent="0.25">
      <c r="A979" s="258">
        <v>213616</v>
      </c>
      <c r="B979" s="259" t="s">
        <v>456</v>
      </c>
      <c r="C979" s="260" t="s">
        <v>207</v>
      </c>
      <c r="D979" s="260" t="s">
        <v>207</v>
      </c>
      <c r="E979" s="260" t="s">
        <v>207</v>
      </c>
      <c r="F979" s="260" t="s">
        <v>205</v>
      </c>
      <c r="G979" s="260" t="s">
        <v>207</v>
      </c>
      <c r="H979" s="260" t="s">
        <v>207</v>
      </c>
      <c r="I979" s="260" t="s">
        <v>207</v>
      </c>
      <c r="J979" s="260" t="s">
        <v>205</v>
      </c>
      <c r="K979" s="260" t="s">
        <v>207</v>
      </c>
      <c r="L979" s="260" t="s">
        <v>207</v>
      </c>
      <c r="M979" s="260" t="s">
        <v>205</v>
      </c>
      <c r="N979" s="260" t="s">
        <v>205</v>
      </c>
      <c r="O979" s="260" t="s">
        <v>205</v>
      </c>
      <c r="P979" s="260" t="s">
        <v>205</v>
      </c>
      <c r="Q979" s="260" t="s">
        <v>207</v>
      </c>
      <c r="R979" s="260" t="s">
        <v>205</v>
      </c>
      <c r="S979" s="260" t="s">
        <v>205</v>
      </c>
      <c r="T979" s="260" t="s">
        <v>205</v>
      </c>
      <c r="U979" s="260" t="s">
        <v>205</v>
      </c>
      <c r="V979" s="260" t="s">
        <v>205</v>
      </c>
      <c r="W979" s="260" t="s">
        <v>206</v>
      </c>
      <c r="X979" s="260" t="s">
        <v>207</v>
      </c>
      <c r="Y979" s="260" t="s">
        <v>206</v>
      </c>
      <c r="Z979" s="260" t="s">
        <v>206</v>
      </c>
      <c r="AA979" s="260" t="s">
        <v>207</v>
      </c>
      <c r="AB979" s="260" t="s">
        <v>206</v>
      </c>
      <c r="AC979" s="260" t="s">
        <v>206</v>
      </c>
      <c r="AD979" s="260" t="s">
        <v>206</v>
      </c>
      <c r="AE979" s="260" t="s">
        <v>206</v>
      </c>
      <c r="AF979" s="260" t="s">
        <v>206</v>
      </c>
      <c r="AG979" s="260" t="s">
        <v>344</v>
      </c>
      <c r="AH979" s="260" t="s">
        <v>344</v>
      </c>
      <c r="AI979" s="260" t="s">
        <v>344</v>
      </c>
      <c r="AJ979" s="260" t="s">
        <v>344</v>
      </c>
      <c r="AK979" s="260" t="s">
        <v>344</v>
      </c>
      <c r="AL979" s="260" t="s">
        <v>344</v>
      </c>
      <c r="AM979" s="260" t="s">
        <v>344</v>
      </c>
      <c r="AN979" s="260" t="s">
        <v>344</v>
      </c>
      <c r="AO979" s="260" t="s">
        <v>344</v>
      </c>
      <c r="AP979" s="260" t="s">
        <v>344</v>
      </c>
      <c r="AQ979" s="260"/>
      <c r="AR979"/>
      <c r="AS979">
        <v>1</v>
      </c>
    </row>
    <row r="980" spans="1:45" ht="15" hidden="1" x14ac:dyDescent="0.25">
      <c r="A980" s="258">
        <v>213618</v>
      </c>
      <c r="B980" s="259" t="s">
        <v>456</v>
      </c>
      <c r="C980" s="260" t="s">
        <v>207</v>
      </c>
      <c r="D980" s="260" t="s">
        <v>207</v>
      </c>
      <c r="E980" s="260" t="s">
        <v>205</v>
      </c>
      <c r="F980" s="260" t="s">
        <v>205</v>
      </c>
      <c r="G980" s="260" t="s">
        <v>207</v>
      </c>
      <c r="H980" s="260" t="s">
        <v>207</v>
      </c>
      <c r="I980" s="260" t="s">
        <v>207</v>
      </c>
      <c r="J980" s="260" t="s">
        <v>205</v>
      </c>
      <c r="K980" s="260" t="s">
        <v>207</v>
      </c>
      <c r="L980" s="260" t="s">
        <v>205</v>
      </c>
      <c r="M980" s="260" t="s">
        <v>205</v>
      </c>
      <c r="N980" s="260" t="s">
        <v>207</v>
      </c>
      <c r="O980" s="260" t="s">
        <v>205</v>
      </c>
      <c r="P980" s="260" t="s">
        <v>205</v>
      </c>
      <c r="Q980" s="260" t="s">
        <v>205</v>
      </c>
      <c r="R980" s="260" t="s">
        <v>206</v>
      </c>
      <c r="S980" s="260" t="s">
        <v>207</v>
      </c>
      <c r="T980" s="260" t="s">
        <v>207</v>
      </c>
      <c r="U980" s="260" t="s">
        <v>207</v>
      </c>
      <c r="V980" s="260" t="s">
        <v>205</v>
      </c>
      <c r="W980" s="260" t="s">
        <v>207</v>
      </c>
      <c r="X980" s="260" t="s">
        <v>205</v>
      </c>
      <c r="Y980" s="260" t="s">
        <v>207</v>
      </c>
      <c r="Z980" s="260" t="s">
        <v>206</v>
      </c>
      <c r="AA980" s="260" t="s">
        <v>205</v>
      </c>
      <c r="AB980" s="260" t="s">
        <v>206</v>
      </c>
      <c r="AC980" s="260" t="s">
        <v>207</v>
      </c>
      <c r="AD980" s="260" t="s">
        <v>207</v>
      </c>
      <c r="AE980" s="260" t="s">
        <v>207</v>
      </c>
      <c r="AF980" s="260" t="s">
        <v>206</v>
      </c>
      <c r="AG980" s="260" t="s">
        <v>344</v>
      </c>
      <c r="AH980" s="260" t="s">
        <v>344</v>
      </c>
      <c r="AI980" s="260" t="s">
        <v>344</v>
      </c>
      <c r="AJ980" s="260" t="s">
        <v>344</v>
      </c>
      <c r="AK980" s="260" t="s">
        <v>344</v>
      </c>
      <c r="AL980" s="260" t="s">
        <v>344</v>
      </c>
      <c r="AM980" s="260" t="s">
        <v>344</v>
      </c>
      <c r="AN980" s="260" t="s">
        <v>344</v>
      </c>
      <c r="AO980" s="260" t="s">
        <v>344</v>
      </c>
      <c r="AP980" s="260" t="s">
        <v>344</v>
      </c>
      <c r="AQ980" s="260"/>
      <c r="AR980"/>
      <c r="AS980">
        <v>1</v>
      </c>
    </row>
    <row r="981" spans="1:45" ht="33" x14ac:dyDescent="0.45">
      <c r="A981" s="248">
        <v>213619</v>
      </c>
      <c r="B981" s="249" t="s">
        <v>67</v>
      </c>
      <c r="C981" t="s">
        <v>205</v>
      </c>
      <c r="D981" t="s">
        <v>207</v>
      </c>
      <c r="E981" t="s">
        <v>207</v>
      </c>
      <c r="F981" t="s">
        <v>207</v>
      </c>
      <c r="G981" t="s">
        <v>207</v>
      </c>
      <c r="H981" t="s">
        <v>207</v>
      </c>
      <c r="I981" t="s">
        <v>207</v>
      </c>
      <c r="J981" t="s">
        <v>207</v>
      </c>
      <c r="K981" t="s">
        <v>205</v>
      </c>
      <c r="L981" t="s">
        <v>207</v>
      </c>
      <c r="M981" s="250" t="s">
        <v>207</v>
      </c>
      <c r="N981" t="s">
        <v>207</v>
      </c>
      <c r="O981" t="s">
        <v>207</v>
      </c>
      <c r="P981" t="s">
        <v>207</v>
      </c>
      <c r="Q981" t="s">
        <v>207</v>
      </c>
      <c r="R981" t="s">
        <v>207</v>
      </c>
      <c r="S981" t="s">
        <v>207</v>
      </c>
      <c r="T981" t="s">
        <v>207</v>
      </c>
      <c r="U981" t="s">
        <v>207</v>
      </c>
      <c r="V981" t="s">
        <v>205</v>
      </c>
      <c r="W981" t="s">
        <v>205</v>
      </c>
      <c r="X981" s="250" t="s">
        <v>207</v>
      </c>
      <c r="Y981" t="s">
        <v>205</v>
      </c>
      <c r="Z981" t="s">
        <v>207</v>
      </c>
      <c r="AA981" t="s">
        <v>205</v>
      </c>
      <c r="AB981" t="s">
        <v>207</v>
      </c>
      <c r="AC981" t="s">
        <v>207</v>
      </c>
      <c r="AD981" t="s">
        <v>205</v>
      </c>
      <c r="AE981" t="s">
        <v>207</v>
      </c>
      <c r="AF981" t="s">
        <v>207</v>
      </c>
      <c r="AG981" t="s">
        <v>206</v>
      </c>
      <c r="AH981" t="s">
        <v>206</v>
      </c>
      <c r="AI981" t="s">
        <v>206</v>
      </c>
      <c r="AJ981" t="s">
        <v>206</v>
      </c>
      <c r="AK981" t="s">
        <v>206</v>
      </c>
      <c r="AL981" t="s">
        <v>344</v>
      </c>
      <c r="AM981" t="s">
        <v>344</v>
      </c>
      <c r="AN981" t="s">
        <v>344</v>
      </c>
      <c r="AO981" t="s">
        <v>344</v>
      </c>
      <c r="AP981" t="s">
        <v>344</v>
      </c>
      <c r="AQ981"/>
      <c r="AR981">
        <v>0</v>
      </c>
      <c r="AS981">
        <v>6</v>
      </c>
    </row>
    <row r="982" spans="1:45" ht="18.75" hidden="1" x14ac:dyDescent="0.45">
      <c r="A982" s="252">
        <v>213620</v>
      </c>
      <c r="B982" s="249" t="s">
        <v>456</v>
      </c>
      <c r="C982" t="s">
        <v>207</v>
      </c>
      <c r="D982" t="s">
        <v>205</v>
      </c>
      <c r="E982" t="s">
        <v>207</v>
      </c>
      <c r="F982" t="s">
        <v>205</v>
      </c>
      <c r="G982" t="s">
        <v>207</v>
      </c>
      <c r="H982" t="s">
        <v>207</v>
      </c>
      <c r="I982" t="s">
        <v>207</v>
      </c>
      <c r="J982" t="s">
        <v>207</v>
      </c>
      <c r="K982" t="s">
        <v>207</v>
      </c>
      <c r="L982" t="s">
        <v>207</v>
      </c>
      <c r="M982" s="250" t="s">
        <v>207</v>
      </c>
      <c r="N982" t="s">
        <v>207</v>
      </c>
      <c r="O982" t="s">
        <v>207</v>
      </c>
      <c r="P982" t="s">
        <v>205</v>
      </c>
      <c r="Q982" t="s">
        <v>205</v>
      </c>
      <c r="R982" t="s">
        <v>207</v>
      </c>
      <c r="S982" t="s">
        <v>207</v>
      </c>
      <c r="T982" t="s">
        <v>205</v>
      </c>
      <c r="U982" t="s">
        <v>205</v>
      </c>
      <c r="V982" t="s">
        <v>205</v>
      </c>
      <c r="W982" t="s">
        <v>205</v>
      </c>
      <c r="X982" s="250" t="s">
        <v>205</v>
      </c>
      <c r="Y982" t="s">
        <v>205</v>
      </c>
      <c r="Z982" t="s">
        <v>205</v>
      </c>
      <c r="AA982" t="s">
        <v>205</v>
      </c>
      <c r="AB982" t="s">
        <v>205</v>
      </c>
      <c r="AC982" t="s">
        <v>205</v>
      </c>
      <c r="AD982" t="s">
        <v>207</v>
      </c>
      <c r="AE982" t="s">
        <v>207</v>
      </c>
      <c r="AF982" t="s">
        <v>207</v>
      </c>
      <c r="AG982" t="s">
        <v>344</v>
      </c>
      <c r="AH982" t="s">
        <v>344</v>
      </c>
      <c r="AI982" t="s">
        <v>344</v>
      </c>
      <c r="AJ982" t="s">
        <v>344</v>
      </c>
      <c r="AK982" t="s">
        <v>344</v>
      </c>
      <c r="AL982" t="s">
        <v>344</v>
      </c>
      <c r="AM982" t="s">
        <v>344</v>
      </c>
      <c r="AN982" t="s">
        <v>344</v>
      </c>
      <c r="AO982" t="s">
        <v>344</v>
      </c>
      <c r="AP982" t="s">
        <v>344</v>
      </c>
      <c r="AQ982"/>
      <c r="AR982">
        <v>0</v>
      </c>
      <c r="AS982">
        <v>2</v>
      </c>
    </row>
    <row r="983" spans="1:45" ht="18.75" hidden="1" x14ac:dyDescent="0.45">
      <c r="A983" s="248">
        <v>213625</v>
      </c>
      <c r="B983" s="249" t="s">
        <v>456</v>
      </c>
      <c r="C983" t="s">
        <v>205</v>
      </c>
      <c r="D983" t="s">
        <v>205</v>
      </c>
      <c r="E983" t="s">
        <v>205</v>
      </c>
      <c r="F983" t="s">
        <v>205</v>
      </c>
      <c r="G983" t="s">
        <v>205</v>
      </c>
      <c r="H983" t="s">
        <v>207</v>
      </c>
      <c r="I983" t="s">
        <v>207</v>
      </c>
      <c r="J983" t="s">
        <v>207</v>
      </c>
      <c r="K983" t="s">
        <v>207</v>
      </c>
      <c r="L983" t="s">
        <v>207</v>
      </c>
      <c r="M983" s="250" t="s">
        <v>205</v>
      </c>
      <c r="N983" t="s">
        <v>205</v>
      </c>
      <c r="O983" t="s">
        <v>205</v>
      </c>
      <c r="P983" t="s">
        <v>205</v>
      </c>
      <c r="Q983" t="s">
        <v>205</v>
      </c>
      <c r="R983" t="s">
        <v>205</v>
      </c>
      <c r="S983" t="s">
        <v>207</v>
      </c>
      <c r="T983" t="s">
        <v>205</v>
      </c>
      <c r="U983" t="s">
        <v>207</v>
      </c>
      <c r="V983" t="s">
        <v>207</v>
      </c>
      <c r="W983" t="s">
        <v>207</v>
      </c>
      <c r="X983" s="250" t="s">
        <v>207</v>
      </c>
      <c r="Y983" t="s">
        <v>207</v>
      </c>
      <c r="Z983" t="s">
        <v>207</v>
      </c>
      <c r="AA983" t="s">
        <v>207</v>
      </c>
      <c r="AB983" t="s">
        <v>206</v>
      </c>
      <c r="AC983" t="s">
        <v>206</v>
      </c>
      <c r="AD983" t="s">
        <v>206</v>
      </c>
      <c r="AE983" t="s">
        <v>206</v>
      </c>
      <c r="AF983" t="s">
        <v>206</v>
      </c>
      <c r="AG983" t="s">
        <v>344</v>
      </c>
      <c r="AH983" t="s">
        <v>344</v>
      </c>
      <c r="AI983" t="s">
        <v>344</v>
      </c>
      <c r="AJ983" t="s">
        <v>344</v>
      </c>
      <c r="AK983" t="s">
        <v>344</v>
      </c>
      <c r="AL983" t="s">
        <v>344</v>
      </c>
      <c r="AM983" t="s">
        <v>344</v>
      </c>
      <c r="AN983" t="s">
        <v>344</v>
      </c>
      <c r="AO983" t="s">
        <v>344</v>
      </c>
      <c r="AP983" t="s">
        <v>344</v>
      </c>
      <c r="AQ983"/>
      <c r="AR983">
        <v>0</v>
      </c>
      <c r="AS983">
        <v>5</v>
      </c>
    </row>
    <row r="984" spans="1:45" ht="18.75" hidden="1" x14ac:dyDescent="0.45">
      <c r="A984" s="248">
        <v>213626</v>
      </c>
      <c r="B984" s="249" t="s">
        <v>456</v>
      </c>
      <c r="C984" t="s">
        <v>205</v>
      </c>
      <c r="D984" t="s">
        <v>207</v>
      </c>
      <c r="E984" t="s">
        <v>205</v>
      </c>
      <c r="F984" t="s">
        <v>205</v>
      </c>
      <c r="G984" t="s">
        <v>205</v>
      </c>
      <c r="H984" t="s">
        <v>205</v>
      </c>
      <c r="I984" t="s">
        <v>207</v>
      </c>
      <c r="J984" t="s">
        <v>205</v>
      </c>
      <c r="K984" t="s">
        <v>207</v>
      </c>
      <c r="L984" t="s">
        <v>207</v>
      </c>
      <c r="M984" s="250" t="s">
        <v>207</v>
      </c>
      <c r="N984" t="s">
        <v>207</v>
      </c>
      <c r="O984" t="s">
        <v>207</v>
      </c>
      <c r="P984" t="s">
        <v>207</v>
      </c>
      <c r="Q984" t="s">
        <v>207</v>
      </c>
      <c r="R984" t="s">
        <v>205</v>
      </c>
      <c r="S984" t="s">
        <v>207</v>
      </c>
      <c r="T984" t="s">
        <v>205</v>
      </c>
      <c r="U984" t="s">
        <v>207</v>
      </c>
      <c r="V984" t="s">
        <v>205</v>
      </c>
      <c r="W984" t="s">
        <v>205</v>
      </c>
      <c r="X984" s="250" t="s">
        <v>205</v>
      </c>
      <c r="Y984" t="s">
        <v>207</v>
      </c>
      <c r="Z984" t="s">
        <v>205</v>
      </c>
      <c r="AA984" t="s">
        <v>205</v>
      </c>
      <c r="AB984" t="s">
        <v>205</v>
      </c>
      <c r="AC984" t="s">
        <v>207</v>
      </c>
      <c r="AD984" t="s">
        <v>207</v>
      </c>
      <c r="AE984" t="s">
        <v>205</v>
      </c>
      <c r="AF984" t="s">
        <v>205</v>
      </c>
      <c r="AG984" t="s">
        <v>344</v>
      </c>
      <c r="AH984" t="s">
        <v>344</v>
      </c>
      <c r="AI984" t="s">
        <v>344</v>
      </c>
      <c r="AJ984" t="s">
        <v>344</v>
      </c>
      <c r="AK984" t="s">
        <v>344</v>
      </c>
      <c r="AL984" t="s">
        <v>344</v>
      </c>
      <c r="AM984" t="s">
        <v>344</v>
      </c>
      <c r="AN984" t="s">
        <v>344</v>
      </c>
      <c r="AO984" t="s">
        <v>344</v>
      </c>
      <c r="AP984" t="s">
        <v>344</v>
      </c>
      <c r="AQ984"/>
      <c r="AR984">
        <v>0</v>
      </c>
      <c r="AS984">
        <v>3</v>
      </c>
    </row>
    <row r="985" spans="1:45" ht="18.75" hidden="1" x14ac:dyDescent="0.45">
      <c r="A985" s="248">
        <v>213628</v>
      </c>
      <c r="B985" s="249" t="s">
        <v>456</v>
      </c>
      <c r="C985" t="s">
        <v>207</v>
      </c>
      <c r="D985" t="s">
        <v>205</v>
      </c>
      <c r="E985" t="s">
        <v>205</v>
      </c>
      <c r="F985" t="s">
        <v>205</v>
      </c>
      <c r="G985" t="s">
        <v>205</v>
      </c>
      <c r="H985" t="s">
        <v>207</v>
      </c>
      <c r="I985" t="s">
        <v>207</v>
      </c>
      <c r="J985" t="s">
        <v>207</v>
      </c>
      <c r="K985" t="s">
        <v>207</v>
      </c>
      <c r="L985" t="s">
        <v>207</v>
      </c>
      <c r="M985" s="250" t="s">
        <v>207</v>
      </c>
      <c r="N985" t="s">
        <v>205</v>
      </c>
      <c r="O985" t="s">
        <v>207</v>
      </c>
      <c r="P985" t="s">
        <v>207</v>
      </c>
      <c r="Q985" t="s">
        <v>207</v>
      </c>
      <c r="R985" t="s">
        <v>207</v>
      </c>
      <c r="S985" t="s">
        <v>207</v>
      </c>
      <c r="T985" t="s">
        <v>207</v>
      </c>
      <c r="U985" t="s">
        <v>207</v>
      </c>
      <c r="V985" t="s">
        <v>207</v>
      </c>
      <c r="W985" t="s">
        <v>205</v>
      </c>
      <c r="X985" s="250" t="s">
        <v>207</v>
      </c>
      <c r="Y985" t="s">
        <v>207</v>
      </c>
      <c r="Z985" t="s">
        <v>205</v>
      </c>
      <c r="AA985" t="s">
        <v>207</v>
      </c>
      <c r="AB985" t="s">
        <v>207</v>
      </c>
      <c r="AC985" t="s">
        <v>207</v>
      </c>
      <c r="AD985" t="s">
        <v>206</v>
      </c>
      <c r="AE985" t="s">
        <v>206</v>
      </c>
      <c r="AF985" t="s">
        <v>206</v>
      </c>
      <c r="AG985" t="s">
        <v>344</v>
      </c>
      <c r="AH985" t="s">
        <v>344</v>
      </c>
      <c r="AI985" t="s">
        <v>344</v>
      </c>
      <c r="AJ985" t="s">
        <v>344</v>
      </c>
      <c r="AK985" t="s">
        <v>344</v>
      </c>
      <c r="AL985" t="s">
        <v>344</v>
      </c>
      <c r="AM985" t="s">
        <v>344</v>
      </c>
      <c r="AN985" t="s">
        <v>344</v>
      </c>
      <c r="AO985" t="s">
        <v>344</v>
      </c>
      <c r="AP985" t="s">
        <v>344</v>
      </c>
      <c r="AQ985"/>
      <c r="AR985">
        <v>0</v>
      </c>
      <c r="AS985">
        <v>3</v>
      </c>
    </row>
    <row r="986" spans="1:45" ht="15" hidden="1" x14ac:dyDescent="0.25">
      <c r="A986" s="258">
        <v>213631</v>
      </c>
      <c r="B986" s="259" t="s">
        <v>456</v>
      </c>
      <c r="C986" s="260" t="s">
        <v>205</v>
      </c>
      <c r="D986" s="260" t="s">
        <v>207</v>
      </c>
      <c r="E986" s="260" t="s">
        <v>207</v>
      </c>
      <c r="F986" s="260" t="s">
        <v>205</v>
      </c>
      <c r="G986" s="260" t="s">
        <v>207</v>
      </c>
      <c r="H986" s="260" t="s">
        <v>207</v>
      </c>
      <c r="I986" s="260" t="s">
        <v>207</v>
      </c>
      <c r="J986" s="260" t="s">
        <v>205</v>
      </c>
      <c r="K986" s="260" t="s">
        <v>206</v>
      </c>
      <c r="L986" s="260" t="s">
        <v>205</v>
      </c>
      <c r="M986" s="260" t="s">
        <v>207</v>
      </c>
      <c r="N986" s="260" t="s">
        <v>205</v>
      </c>
      <c r="O986" s="260" t="s">
        <v>205</v>
      </c>
      <c r="P986" s="260" t="s">
        <v>205</v>
      </c>
      <c r="Q986" s="260" t="s">
        <v>207</v>
      </c>
      <c r="R986" s="260" t="s">
        <v>205</v>
      </c>
      <c r="S986" s="260" t="s">
        <v>205</v>
      </c>
      <c r="T986" s="260" t="s">
        <v>207</v>
      </c>
      <c r="U986" s="260" t="s">
        <v>205</v>
      </c>
      <c r="V986" s="260" t="s">
        <v>205</v>
      </c>
      <c r="W986" s="260" t="s">
        <v>207</v>
      </c>
      <c r="X986" s="260" t="s">
        <v>205</v>
      </c>
      <c r="Y986" s="260" t="s">
        <v>205</v>
      </c>
      <c r="Z986" s="260" t="s">
        <v>207</v>
      </c>
      <c r="AA986" s="260" t="s">
        <v>205</v>
      </c>
      <c r="AB986" s="260" t="s">
        <v>206</v>
      </c>
      <c r="AC986" s="260" t="s">
        <v>207</v>
      </c>
      <c r="AD986" s="260" t="s">
        <v>206</v>
      </c>
      <c r="AE986" s="260" t="s">
        <v>206</v>
      </c>
      <c r="AF986" s="260" t="s">
        <v>206</v>
      </c>
      <c r="AG986" s="260" t="s">
        <v>344</v>
      </c>
      <c r="AH986" s="260" t="s">
        <v>344</v>
      </c>
      <c r="AI986" s="260" t="s">
        <v>344</v>
      </c>
      <c r="AJ986" s="260" t="s">
        <v>344</v>
      </c>
      <c r="AK986" s="260" t="s">
        <v>344</v>
      </c>
      <c r="AL986" s="260" t="s">
        <v>344</v>
      </c>
      <c r="AM986" s="260" t="s">
        <v>344</v>
      </c>
      <c r="AN986" s="260" t="s">
        <v>344</v>
      </c>
      <c r="AO986" s="260" t="s">
        <v>344</v>
      </c>
      <c r="AP986" s="260" t="s">
        <v>344</v>
      </c>
      <c r="AQ986" s="260"/>
      <c r="AR986"/>
      <c r="AS986">
        <v>2</v>
      </c>
    </row>
    <row r="987" spans="1:45" ht="18.75" hidden="1" x14ac:dyDescent="0.45">
      <c r="A987" s="248">
        <v>213638</v>
      </c>
      <c r="B987" s="249" t="s">
        <v>458</v>
      </c>
      <c r="C987" t="s">
        <v>205</v>
      </c>
      <c r="D987" t="s">
        <v>207</v>
      </c>
      <c r="E987" t="s">
        <v>207</v>
      </c>
      <c r="F987" t="s">
        <v>205</v>
      </c>
      <c r="G987" t="s">
        <v>205</v>
      </c>
      <c r="H987" t="s">
        <v>205</v>
      </c>
      <c r="I987" t="s">
        <v>205</v>
      </c>
      <c r="J987" t="s">
        <v>205</v>
      </c>
      <c r="K987" t="s">
        <v>207</v>
      </c>
      <c r="L987" t="s">
        <v>207</v>
      </c>
      <c r="M987" s="250" t="s">
        <v>205</v>
      </c>
      <c r="N987" t="s">
        <v>207</v>
      </c>
      <c r="O987" t="s">
        <v>205</v>
      </c>
      <c r="P987" t="s">
        <v>205</v>
      </c>
      <c r="Q987" t="s">
        <v>205</v>
      </c>
      <c r="R987" t="s">
        <v>205</v>
      </c>
      <c r="S987" t="s">
        <v>206</v>
      </c>
      <c r="T987" t="s">
        <v>205</v>
      </c>
      <c r="U987" t="s">
        <v>205</v>
      </c>
      <c r="V987" t="s">
        <v>205</v>
      </c>
      <c r="W987" t="s">
        <v>344</v>
      </c>
      <c r="X987" s="250" t="s">
        <v>344</v>
      </c>
      <c r="Y987" t="s">
        <v>344</v>
      </c>
      <c r="Z987" t="s">
        <v>344</v>
      </c>
      <c r="AA987" t="s">
        <v>344</v>
      </c>
      <c r="AB987" t="s">
        <v>344</v>
      </c>
      <c r="AC987" t="s">
        <v>344</v>
      </c>
      <c r="AD987" t="s">
        <v>344</v>
      </c>
      <c r="AE987" t="s">
        <v>344</v>
      </c>
      <c r="AF987" t="s">
        <v>344</v>
      </c>
      <c r="AG987" t="s">
        <v>344</v>
      </c>
      <c r="AH987" t="s">
        <v>344</v>
      </c>
      <c r="AI987" t="s">
        <v>344</v>
      </c>
      <c r="AJ987" t="s">
        <v>344</v>
      </c>
      <c r="AK987" t="s">
        <v>344</v>
      </c>
      <c r="AL987" t="s">
        <v>344</v>
      </c>
      <c r="AM987" t="s">
        <v>344</v>
      </c>
      <c r="AN987" t="s">
        <v>344</v>
      </c>
      <c r="AO987" t="s">
        <v>344</v>
      </c>
      <c r="AP987" t="s">
        <v>344</v>
      </c>
      <c r="AQ987"/>
      <c r="AR987">
        <v>0</v>
      </c>
      <c r="AS987">
        <v>1</v>
      </c>
    </row>
    <row r="988" spans="1:45" ht="33" x14ac:dyDescent="0.45">
      <c r="A988" s="248">
        <v>213639</v>
      </c>
      <c r="B988" s="249" t="s">
        <v>67</v>
      </c>
      <c r="C988" t="s">
        <v>207</v>
      </c>
      <c r="D988" t="s">
        <v>207</v>
      </c>
      <c r="E988" t="s">
        <v>205</v>
      </c>
      <c r="F988" t="s">
        <v>207</v>
      </c>
      <c r="G988" t="s">
        <v>205</v>
      </c>
      <c r="H988" t="s">
        <v>207</v>
      </c>
      <c r="I988" t="s">
        <v>207</v>
      </c>
      <c r="J988" t="s">
        <v>205</v>
      </c>
      <c r="K988" t="s">
        <v>205</v>
      </c>
      <c r="L988" t="s">
        <v>207</v>
      </c>
      <c r="M988" s="250" t="s">
        <v>207</v>
      </c>
      <c r="N988" t="s">
        <v>207</v>
      </c>
      <c r="O988" t="s">
        <v>207</v>
      </c>
      <c r="P988" t="s">
        <v>205</v>
      </c>
      <c r="Q988" t="s">
        <v>207</v>
      </c>
      <c r="R988" t="s">
        <v>206</v>
      </c>
      <c r="S988" t="s">
        <v>205</v>
      </c>
      <c r="T988" t="s">
        <v>207</v>
      </c>
      <c r="U988" t="s">
        <v>207</v>
      </c>
      <c r="V988" t="s">
        <v>207</v>
      </c>
      <c r="W988" t="s">
        <v>207</v>
      </c>
      <c r="X988" s="250" t="s">
        <v>207</v>
      </c>
      <c r="Y988" t="s">
        <v>207</v>
      </c>
      <c r="Z988" t="s">
        <v>207</v>
      </c>
      <c r="AA988" t="s">
        <v>205</v>
      </c>
      <c r="AB988" t="s">
        <v>205</v>
      </c>
      <c r="AC988" t="s">
        <v>205</v>
      </c>
      <c r="AD988" t="s">
        <v>207</v>
      </c>
      <c r="AE988" t="s">
        <v>205</v>
      </c>
      <c r="AF988" t="s">
        <v>207</v>
      </c>
      <c r="AG988" t="s">
        <v>206</v>
      </c>
      <c r="AH988" t="s">
        <v>206</v>
      </c>
      <c r="AI988" t="s">
        <v>206</v>
      </c>
      <c r="AJ988" t="s">
        <v>206</v>
      </c>
      <c r="AK988" t="s">
        <v>206</v>
      </c>
      <c r="AL988" t="s">
        <v>344</v>
      </c>
      <c r="AM988" t="s">
        <v>344</v>
      </c>
      <c r="AN988" t="s">
        <v>344</v>
      </c>
      <c r="AO988" t="s">
        <v>344</v>
      </c>
      <c r="AP988" t="s">
        <v>344</v>
      </c>
      <c r="AQ988"/>
      <c r="AR988">
        <v>0</v>
      </c>
      <c r="AS988">
        <v>6</v>
      </c>
    </row>
    <row r="989" spans="1:45" ht="15" hidden="1" x14ac:dyDescent="0.25">
      <c r="A989" s="258">
        <v>213645</v>
      </c>
      <c r="B989" s="259" t="s">
        <v>458</v>
      </c>
      <c r="C989" s="260" t="s">
        <v>207</v>
      </c>
      <c r="D989" s="260" t="s">
        <v>207</v>
      </c>
      <c r="E989" s="260" t="s">
        <v>207</v>
      </c>
      <c r="F989" s="260" t="s">
        <v>205</v>
      </c>
      <c r="G989" s="260" t="s">
        <v>207</v>
      </c>
      <c r="H989" s="260" t="s">
        <v>207</v>
      </c>
      <c r="I989" s="260" t="s">
        <v>207</v>
      </c>
      <c r="J989" s="260" t="s">
        <v>205</v>
      </c>
      <c r="K989" s="260" t="s">
        <v>207</v>
      </c>
      <c r="L989" s="260" t="s">
        <v>206</v>
      </c>
      <c r="M989" s="260" t="s">
        <v>206</v>
      </c>
      <c r="N989" s="260" t="s">
        <v>206</v>
      </c>
      <c r="O989" s="260" t="s">
        <v>206</v>
      </c>
      <c r="P989" s="260" t="s">
        <v>206</v>
      </c>
      <c r="Q989" s="260" t="s">
        <v>206</v>
      </c>
      <c r="R989" s="260" t="s">
        <v>206</v>
      </c>
      <c r="S989" s="260" t="s">
        <v>206</v>
      </c>
      <c r="T989" s="260" t="s">
        <v>206</v>
      </c>
      <c r="U989" s="260" t="s">
        <v>206</v>
      </c>
      <c r="V989" s="260" t="s">
        <v>206</v>
      </c>
      <c r="W989" s="260" t="s">
        <v>344</v>
      </c>
      <c r="X989" s="260" t="s">
        <v>344</v>
      </c>
      <c r="Y989" s="260" t="s">
        <v>344</v>
      </c>
      <c r="Z989" s="260" t="s">
        <v>344</v>
      </c>
      <c r="AA989" s="260" t="s">
        <v>344</v>
      </c>
      <c r="AB989" s="260" t="s">
        <v>344</v>
      </c>
      <c r="AC989" s="260" t="s">
        <v>344</v>
      </c>
      <c r="AD989" s="260" t="s">
        <v>344</v>
      </c>
      <c r="AE989" s="260" t="s">
        <v>344</v>
      </c>
      <c r="AF989" s="260" t="s">
        <v>344</v>
      </c>
      <c r="AG989" s="260" t="s">
        <v>344</v>
      </c>
      <c r="AH989" s="260" t="s">
        <v>344</v>
      </c>
      <c r="AI989" s="260" t="s">
        <v>344</v>
      </c>
      <c r="AJ989" s="260" t="s">
        <v>344</v>
      </c>
      <c r="AK989" s="260" t="s">
        <v>344</v>
      </c>
      <c r="AL989" s="260" t="s">
        <v>344</v>
      </c>
      <c r="AM989" s="260" t="s">
        <v>344</v>
      </c>
      <c r="AN989" s="260" t="s">
        <v>344</v>
      </c>
      <c r="AO989" s="260" t="s">
        <v>344</v>
      </c>
      <c r="AP989" s="260" t="s">
        <v>344</v>
      </c>
      <c r="AQ989" s="260"/>
      <c r="AR989"/>
      <c r="AS989">
        <v>1</v>
      </c>
    </row>
    <row r="990" spans="1:45" ht="18.75" x14ac:dyDescent="0.45">
      <c r="A990" s="248">
        <v>213651</v>
      </c>
      <c r="B990" s="249" t="s">
        <v>61</v>
      </c>
      <c r="C990" t="s">
        <v>205</v>
      </c>
      <c r="D990" t="s">
        <v>207</v>
      </c>
      <c r="E990" t="s">
        <v>205</v>
      </c>
      <c r="F990" t="s">
        <v>207</v>
      </c>
      <c r="G990" t="s">
        <v>207</v>
      </c>
      <c r="H990" t="s">
        <v>207</v>
      </c>
      <c r="I990" t="s">
        <v>207</v>
      </c>
      <c r="J990" t="s">
        <v>205</v>
      </c>
      <c r="K990" t="s">
        <v>207</v>
      </c>
      <c r="L990" t="s">
        <v>207</v>
      </c>
      <c r="M990" s="250" t="s">
        <v>207</v>
      </c>
      <c r="N990" t="s">
        <v>207</v>
      </c>
      <c r="O990" t="s">
        <v>207</v>
      </c>
      <c r="P990" t="s">
        <v>205</v>
      </c>
      <c r="Q990" t="s">
        <v>207</v>
      </c>
      <c r="R990" t="s">
        <v>207</v>
      </c>
      <c r="S990" t="s">
        <v>205</v>
      </c>
      <c r="T990" t="s">
        <v>207</v>
      </c>
      <c r="U990" t="s">
        <v>207</v>
      </c>
      <c r="V990" t="s">
        <v>207</v>
      </c>
      <c r="W990" t="s">
        <v>205</v>
      </c>
      <c r="X990" s="250" t="s">
        <v>207</v>
      </c>
      <c r="Y990" t="s">
        <v>205</v>
      </c>
      <c r="Z990" t="s">
        <v>205</v>
      </c>
      <c r="AA990" t="s">
        <v>205</v>
      </c>
      <c r="AB990" t="s">
        <v>205</v>
      </c>
      <c r="AC990" t="s">
        <v>207</v>
      </c>
      <c r="AD990" t="s">
        <v>207</v>
      </c>
      <c r="AE990" t="s">
        <v>207</v>
      </c>
      <c r="AF990" t="s">
        <v>207</v>
      </c>
      <c r="AG990" t="s">
        <v>205</v>
      </c>
      <c r="AH990" t="s">
        <v>207</v>
      </c>
      <c r="AI990" t="s">
        <v>205</v>
      </c>
      <c r="AJ990" t="s">
        <v>205</v>
      </c>
      <c r="AK990" t="s">
        <v>205</v>
      </c>
      <c r="AL990" t="s">
        <v>205</v>
      </c>
      <c r="AM990" t="s">
        <v>205</v>
      </c>
      <c r="AN990" t="s">
        <v>205</v>
      </c>
      <c r="AO990" t="s">
        <v>207</v>
      </c>
      <c r="AP990" t="s">
        <v>207</v>
      </c>
      <c r="AQ990"/>
      <c r="AR990">
        <v>0</v>
      </c>
      <c r="AS990">
        <v>1</v>
      </c>
    </row>
    <row r="991" spans="1:45" ht="18.75" x14ac:dyDescent="0.45">
      <c r="A991" s="252">
        <v>213652</v>
      </c>
      <c r="B991" s="249" t="s">
        <v>61</v>
      </c>
      <c r="C991" t="s">
        <v>207</v>
      </c>
      <c r="D991" t="s">
        <v>207</v>
      </c>
      <c r="E991" t="s">
        <v>207</v>
      </c>
      <c r="F991" t="s">
        <v>207</v>
      </c>
      <c r="G991" t="s">
        <v>207</v>
      </c>
      <c r="H991" t="s">
        <v>207</v>
      </c>
      <c r="I991" t="s">
        <v>207</v>
      </c>
      <c r="J991" t="s">
        <v>205</v>
      </c>
      <c r="K991" t="s">
        <v>207</v>
      </c>
      <c r="L991" t="s">
        <v>207</v>
      </c>
      <c r="M991" s="250" t="s">
        <v>207</v>
      </c>
      <c r="N991" t="s">
        <v>207</v>
      </c>
      <c r="O991" t="s">
        <v>207</v>
      </c>
      <c r="P991" t="s">
        <v>207</v>
      </c>
      <c r="Q991" t="s">
        <v>207</v>
      </c>
      <c r="R991" t="s">
        <v>207</v>
      </c>
      <c r="S991" t="s">
        <v>207</v>
      </c>
      <c r="T991" t="s">
        <v>207</v>
      </c>
      <c r="U991" t="s">
        <v>207</v>
      </c>
      <c r="V991" t="s">
        <v>207</v>
      </c>
      <c r="W991" t="s">
        <v>207</v>
      </c>
      <c r="X991" s="250" t="s">
        <v>207</v>
      </c>
      <c r="Y991" t="s">
        <v>205</v>
      </c>
      <c r="Z991" t="s">
        <v>207</v>
      </c>
      <c r="AA991" t="s">
        <v>205</v>
      </c>
      <c r="AB991" t="s">
        <v>207</v>
      </c>
      <c r="AC991" t="s">
        <v>207</v>
      </c>
      <c r="AD991" t="s">
        <v>205</v>
      </c>
      <c r="AE991" t="s">
        <v>205</v>
      </c>
      <c r="AF991" t="s">
        <v>207</v>
      </c>
      <c r="AG991" t="s">
        <v>205</v>
      </c>
      <c r="AH991" t="s">
        <v>205</v>
      </c>
      <c r="AI991" t="s">
        <v>205</v>
      </c>
      <c r="AJ991" t="s">
        <v>207</v>
      </c>
      <c r="AK991" t="s">
        <v>205</v>
      </c>
      <c r="AL991" t="s">
        <v>205</v>
      </c>
      <c r="AM991" t="s">
        <v>207</v>
      </c>
      <c r="AN991" t="s">
        <v>205</v>
      </c>
      <c r="AO991" t="s">
        <v>207</v>
      </c>
      <c r="AP991" t="s">
        <v>205</v>
      </c>
      <c r="AQ991"/>
      <c r="AR991">
        <v>0</v>
      </c>
      <c r="AS991">
        <v>2</v>
      </c>
    </row>
    <row r="992" spans="1:45" ht="18.75" hidden="1" x14ac:dyDescent="0.45">
      <c r="A992" s="248">
        <v>213653</v>
      </c>
      <c r="B992" s="249" t="s">
        <v>456</v>
      </c>
      <c r="C992" t="s">
        <v>206</v>
      </c>
      <c r="D992" t="s">
        <v>207</v>
      </c>
      <c r="E992" t="s">
        <v>207</v>
      </c>
      <c r="F992" t="s">
        <v>205</v>
      </c>
      <c r="G992" t="s">
        <v>205</v>
      </c>
      <c r="H992" t="s">
        <v>207</v>
      </c>
      <c r="I992" t="s">
        <v>207</v>
      </c>
      <c r="J992" t="s">
        <v>207</v>
      </c>
      <c r="K992" t="s">
        <v>207</v>
      </c>
      <c r="L992" t="s">
        <v>207</v>
      </c>
      <c r="M992" s="250" t="s">
        <v>206</v>
      </c>
      <c r="N992" t="s">
        <v>205</v>
      </c>
      <c r="O992" t="s">
        <v>207</v>
      </c>
      <c r="P992" t="s">
        <v>205</v>
      </c>
      <c r="Q992" t="s">
        <v>207</v>
      </c>
      <c r="R992" t="s">
        <v>207</v>
      </c>
      <c r="S992" t="s">
        <v>207</v>
      </c>
      <c r="T992" t="s">
        <v>207</v>
      </c>
      <c r="U992" t="s">
        <v>207</v>
      </c>
      <c r="V992" t="s">
        <v>207</v>
      </c>
      <c r="W992" t="s">
        <v>205</v>
      </c>
      <c r="X992" s="250" t="s">
        <v>207</v>
      </c>
      <c r="Y992" t="s">
        <v>205</v>
      </c>
      <c r="Z992" t="s">
        <v>205</v>
      </c>
      <c r="AA992" t="s">
        <v>205</v>
      </c>
      <c r="AB992" t="s">
        <v>205</v>
      </c>
      <c r="AC992" t="s">
        <v>207</v>
      </c>
      <c r="AD992" t="s">
        <v>207</v>
      </c>
      <c r="AE992" t="s">
        <v>206</v>
      </c>
      <c r="AF992" t="s">
        <v>205</v>
      </c>
      <c r="AG992" t="s">
        <v>344</v>
      </c>
      <c r="AH992" t="s">
        <v>344</v>
      </c>
      <c r="AI992" t="s">
        <v>344</v>
      </c>
      <c r="AJ992" t="s">
        <v>344</v>
      </c>
      <c r="AK992" t="s">
        <v>344</v>
      </c>
      <c r="AL992" t="s">
        <v>344</v>
      </c>
      <c r="AM992" t="s">
        <v>344</v>
      </c>
      <c r="AN992" t="s">
        <v>344</v>
      </c>
      <c r="AO992" t="s">
        <v>344</v>
      </c>
      <c r="AP992" t="s">
        <v>344</v>
      </c>
      <c r="AQ992"/>
      <c r="AR992">
        <v>0</v>
      </c>
      <c r="AS992">
        <v>1</v>
      </c>
    </row>
    <row r="993" spans="1:45" ht="18.75" hidden="1" x14ac:dyDescent="0.45">
      <c r="A993" s="248">
        <v>213654</v>
      </c>
      <c r="B993" s="249" t="s">
        <v>456</v>
      </c>
      <c r="C993" t="s">
        <v>205</v>
      </c>
      <c r="D993" t="s">
        <v>207</v>
      </c>
      <c r="E993" t="s">
        <v>207</v>
      </c>
      <c r="F993" t="s">
        <v>205</v>
      </c>
      <c r="G993" t="s">
        <v>205</v>
      </c>
      <c r="H993" t="s">
        <v>207</v>
      </c>
      <c r="I993" t="s">
        <v>205</v>
      </c>
      <c r="J993" t="s">
        <v>205</v>
      </c>
      <c r="K993" t="s">
        <v>205</v>
      </c>
      <c r="L993" t="s">
        <v>205</v>
      </c>
      <c r="M993" s="250" t="s">
        <v>207</v>
      </c>
      <c r="N993" t="s">
        <v>205</v>
      </c>
      <c r="O993" t="s">
        <v>207</v>
      </c>
      <c r="P993" t="s">
        <v>205</v>
      </c>
      <c r="Q993" t="s">
        <v>205</v>
      </c>
      <c r="R993" t="s">
        <v>205</v>
      </c>
      <c r="S993" t="s">
        <v>207</v>
      </c>
      <c r="T993" t="s">
        <v>207</v>
      </c>
      <c r="U993" t="s">
        <v>205</v>
      </c>
      <c r="V993" t="s">
        <v>207</v>
      </c>
      <c r="W993" t="s">
        <v>205</v>
      </c>
      <c r="X993" s="250" t="s">
        <v>205</v>
      </c>
      <c r="Y993" t="s">
        <v>205</v>
      </c>
      <c r="Z993" t="s">
        <v>205</v>
      </c>
      <c r="AA993" t="s">
        <v>205</v>
      </c>
      <c r="AB993" t="s">
        <v>205</v>
      </c>
      <c r="AC993" t="s">
        <v>205</v>
      </c>
      <c r="AD993" t="s">
        <v>205</v>
      </c>
      <c r="AE993" t="s">
        <v>205</v>
      </c>
      <c r="AF993" t="s">
        <v>205</v>
      </c>
      <c r="AG993" t="s">
        <v>344</v>
      </c>
      <c r="AH993" t="s">
        <v>344</v>
      </c>
      <c r="AI993" t="s">
        <v>344</v>
      </c>
      <c r="AJ993" t="s">
        <v>344</v>
      </c>
      <c r="AK993" t="s">
        <v>344</v>
      </c>
      <c r="AL993" t="s">
        <v>344</v>
      </c>
      <c r="AM993" t="s">
        <v>344</v>
      </c>
      <c r="AN993" t="s">
        <v>344</v>
      </c>
      <c r="AO993" t="s">
        <v>344</v>
      </c>
      <c r="AP993" t="s">
        <v>344</v>
      </c>
      <c r="AQ993"/>
      <c r="AR993">
        <v>0</v>
      </c>
      <c r="AS993">
        <v>1</v>
      </c>
    </row>
    <row r="994" spans="1:45" ht="18.75" x14ac:dyDescent="0.45">
      <c r="A994" s="248">
        <v>213655</v>
      </c>
      <c r="B994" s="249" t="s">
        <v>61</v>
      </c>
      <c r="C994" t="s">
        <v>207</v>
      </c>
      <c r="D994" t="s">
        <v>207</v>
      </c>
      <c r="E994" t="s">
        <v>207</v>
      </c>
      <c r="F994" t="s">
        <v>207</v>
      </c>
      <c r="G994" t="s">
        <v>207</v>
      </c>
      <c r="H994" t="s">
        <v>207</v>
      </c>
      <c r="I994" t="s">
        <v>207</v>
      </c>
      <c r="J994" t="s">
        <v>205</v>
      </c>
      <c r="K994" t="s">
        <v>207</v>
      </c>
      <c r="L994" t="s">
        <v>205</v>
      </c>
      <c r="M994" s="250" t="s">
        <v>207</v>
      </c>
      <c r="N994" t="s">
        <v>207</v>
      </c>
      <c r="O994" t="s">
        <v>207</v>
      </c>
      <c r="P994" t="s">
        <v>207</v>
      </c>
      <c r="Q994" t="s">
        <v>206</v>
      </c>
      <c r="R994" t="s">
        <v>207</v>
      </c>
      <c r="S994" t="s">
        <v>207</v>
      </c>
      <c r="T994" t="s">
        <v>207</v>
      </c>
      <c r="U994" t="s">
        <v>207</v>
      </c>
      <c r="V994" t="s">
        <v>207</v>
      </c>
      <c r="W994" t="s">
        <v>207</v>
      </c>
      <c r="X994" s="250" t="s">
        <v>207</v>
      </c>
      <c r="Y994" t="s">
        <v>205</v>
      </c>
      <c r="Z994" t="s">
        <v>207</v>
      </c>
      <c r="AA994" t="s">
        <v>207</v>
      </c>
      <c r="AB994" t="s">
        <v>207</v>
      </c>
      <c r="AC994" t="s">
        <v>207</v>
      </c>
      <c r="AD994" t="s">
        <v>205</v>
      </c>
      <c r="AE994" t="s">
        <v>206</v>
      </c>
      <c r="AF994" t="s">
        <v>207</v>
      </c>
      <c r="AG994" t="s">
        <v>207</v>
      </c>
      <c r="AH994" t="s">
        <v>207</v>
      </c>
      <c r="AI994" t="s">
        <v>206</v>
      </c>
      <c r="AJ994" t="s">
        <v>207</v>
      </c>
      <c r="AK994" t="s">
        <v>206</v>
      </c>
      <c r="AL994" t="s">
        <v>206</v>
      </c>
      <c r="AM994" t="s">
        <v>206</v>
      </c>
      <c r="AN994" t="s">
        <v>206</v>
      </c>
      <c r="AO994" t="s">
        <v>207</v>
      </c>
      <c r="AP994" t="s">
        <v>207</v>
      </c>
      <c r="AQ994"/>
      <c r="AR994">
        <v>0</v>
      </c>
      <c r="AS994">
        <v>3</v>
      </c>
    </row>
    <row r="995" spans="1:45" ht="21.75" hidden="1" x14ac:dyDescent="0.5">
      <c r="A995" s="253">
        <v>213656</v>
      </c>
      <c r="B995" s="249" t="s">
        <v>458</v>
      </c>
      <c r="C995" t="s">
        <v>205</v>
      </c>
      <c r="D995" t="s">
        <v>207</v>
      </c>
      <c r="E995" t="s">
        <v>205</v>
      </c>
      <c r="F995" t="s">
        <v>205</v>
      </c>
      <c r="G995" t="s">
        <v>205</v>
      </c>
      <c r="H995" t="s">
        <v>207</v>
      </c>
      <c r="I995" t="s">
        <v>207</v>
      </c>
      <c r="J995" t="s">
        <v>205</v>
      </c>
      <c r="K995" t="s">
        <v>207</v>
      </c>
      <c r="L995" t="s">
        <v>207</v>
      </c>
      <c r="M995" s="250" t="s">
        <v>207</v>
      </c>
      <c r="N995" t="s">
        <v>207</v>
      </c>
      <c r="O995" t="s">
        <v>207</v>
      </c>
      <c r="P995" t="s">
        <v>206</v>
      </c>
      <c r="Q995" t="s">
        <v>206</v>
      </c>
      <c r="R995" t="s">
        <v>207</v>
      </c>
      <c r="S995" t="s">
        <v>207</v>
      </c>
      <c r="T995" t="s">
        <v>207</v>
      </c>
      <c r="U995" t="s">
        <v>205</v>
      </c>
      <c r="V995" t="s">
        <v>207</v>
      </c>
      <c r="W995" t="s">
        <v>344</v>
      </c>
      <c r="X995" s="250" t="s">
        <v>344</v>
      </c>
      <c r="Y995" t="s">
        <v>344</v>
      </c>
      <c r="Z995" t="s">
        <v>344</v>
      </c>
      <c r="AA995" t="s">
        <v>344</v>
      </c>
      <c r="AB995" t="s">
        <v>344</v>
      </c>
      <c r="AC995" t="s">
        <v>344</v>
      </c>
      <c r="AD995" t="s">
        <v>344</v>
      </c>
      <c r="AE995" t="s">
        <v>344</v>
      </c>
      <c r="AF995" t="s">
        <v>344</v>
      </c>
      <c r="AG995" t="s">
        <v>344</v>
      </c>
      <c r="AH995" t="s">
        <v>344</v>
      </c>
      <c r="AI995" t="s">
        <v>344</v>
      </c>
      <c r="AJ995" t="s">
        <v>344</v>
      </c>
      <c r="AK995" t="s">
        <v>344</v>
      </c>
      <c r="AL995" t="s">
        <v>344</v>
      </c>
      <c r="AM995" t="s">
        <v>344</v>
      </c>
      <c r="AN995" t="s">
        <v>344</v>
      </c>
      <c r="AO995" t="s">
        <v>344</v>
      </c>
      <c r="AP995" t="s">
        <v>344</v>
      </c>
      <c r="AQ995"/>
      <c r="AR995">
        <v>0</v>
      </c>
      <c r="AS995">
        <v>1</v>
      </c>
    </row>
    <row r="996" spans="1:45" ht="18.75" x14ac:dyDescent="0.45">
      <c r="A996" s="248">
        <v>213657</v>
      </c>
      <c r="B996" s="249" t="s">
        <v>61</v>
      </c>
      <c r="C996" t="s">
        <v>207</v>
      </c>
      <c r="D996" t="s">
        <v>207</v>
      </c>
      <c r="E996" t="s">
        <v>207</v>
      </c>
      <c r="F996" t="s">
        <v>207</v>
      </c>
      <c r="G996" t="s">
        <v>207</v>
      </c>
      <c r="H996" t="s">
        <v>207</v>
      </c>
      <c r="I996" t="s">
        <v>207</v>
      </c>
      <c r="J996" t="s">
        <v>205</v>
      </c>
      <c r="K996" t="s">
        <v>205</v>
      </c>
      <c r="L996" t="s">
        <v>207</v>
      </c>
      <c r="M996" s="250" t="s">
        <v>205</v>
      </c>
      <c r="N996" t="s">
        <v>207</v>
      </c>
      <c r="O996" t="s">
        <v>205</v>
      </c>
      <c r="P996" t="s">
        <v>207</v>
      </c>
      <c r="Q996" t="s">
        <v>205</v>
      </c>
      <c r="R996" t="s">
        <v>207</v>
      </c>
      <c r="S996" t="s">
        <v>205</v>
      </c>
      <c r="T996" t="s">
        <v>207</v>
      </c>
      <c r="U996" t="s">
        <v>207</v>
      </c>
      <c r="V996" t="s">
        <v>207</v>
      </c>
      <c r="W996" t="s">
        <v>207</v>
      </c>
      <c r="X996" s="250" t="s">
        <v>205</v>
      </c>
      <c r="Y996" t="s">
        <v>206</v>
      </c>
      <c r="Z996" t="s">
        <v>205</v>
      </c>
      <c r="AA996" t="s">
        <v>207</v>
      </c>
      <c r="AB996" t="s">
        <v>207</v>
      </c>
      <c r="AC996" t="s">
        <v>207</v>
      </c>
      <c r="AD996" t="s">
        <v>207</v>
      </c>
      <c r="AE996" t="s">
        <v>207</v>
      </c>
      <c r="AF996" t="s">
        <v>207</v>
      </c>
      <c r="AG996" t="s">
        <v>207</v>
      </c>
      <c r="AH996" t="s">
        <v>207</v>
      </c>
      <c r="AI996" t="s">
        <v>207</v>
      </c>
      <c r="AJ996" t="s">
        <v>207</v>
      </c>
      <c r="AK996" t="s">
        <v>207</v>
      </c>
      <c r="AL996" t="s">
        <v>206</v>
      </c>
      <c r="AM996" t="s">
        <v>206</v>
      </c>
      <c r="AN996" t="s">
        <v>206</v>
      </c>
      <c r="AO996" t="s">
        <v>206</v>
      </c>
      <c r="AP996" t="s">
        <v>206</v>
      </c>
      <c r="AQ996"/>
      <c r="AR996">
        <v>0</v>
      </c>
      <c r="AS996">
        <v>5</v>
      </c>
    </row>
    <row r="997" spans="1:45" ht="15" hidden="1" x14ac:dyDescent="0.25">
      <c r="A997" s="258">
        <v>213658</v>
      </c>
      <c r="B997" s="259" t="s">
        <v>456</v>
      </c>
      <c r="C997" s="260" t="s">
        <v>205</v>
      </c>
      <c r="D997" s="260" t="s">
        <v>207</v>
      </c>
      <c r="E997" s="260" t="s">
        <v>207</v>
      </c>
      <c r="F997" s="260" t="s">
        <v>207</v>
      </c>
      <c r="G997" s="260" t="s">
        <v>207</v>
      </c>
      <c r="H997" s="260" t="s">
        <v>207</v>
      </c>
      <c r="I997" s="260" t="s">
        <v>207</v>
      </c>
      <c r="J997" s="260" t="s">
        <v>207</v>
      </c>
      <c r="K997" s="260" t="s">
        <v>207</v>
      </c>
      <c r="L997" s="260" t="s">
        <v>207</v>
      </c>
      <c r="M997" s="260" t="s">
        <v>205</v>
      </c>
      <c r="N997" s="260" t="s">
        <v>207</v>
      </c>
      <c r="O997" s="260" t="s">
        <v>207</v>
      </c>
      <c r="P997" s="260" t="s">
        <v>205</v>
      </c>
      <c r="Q997" s="260" t="s">
        <v>207</v>
      </c>
      <c r="R997" s="260" t="s">
        <v>205</v>
      </c>
      <c r="S997" s="260" t="s">
        <v>207</v>
      </c>
      <c r="T997" s="260" t="s">
        <v>207</v>
      </c>
      <c r="U997" s="260" t="s">
        <v>207</v>
      </c>
      <c r="V997" s="260" t="s">
        <v>207</v>
      </c>
      <c r="W997" s="260" t="s">
        <v>206</v>
      </c>
      <c r="X997" s="260" t="s">
        <v>206</v>
      </c>
      <c r="Y997" s="260" t="s">
        <v>206</v>
      </c>
      <c r="Z997" s="260" t="s">
        <v>206</v>
      </c>
      <c r="AA997" s="260" t="s">
        <v>206</v>
      </c>
      <c r="AB997" s="260" t="s">
        <v>206</v>
      </c>
      <c r="AC997" s="260" t="s">
        <v>206</v>
      </c>
      <c r="AD997" s="260" t="s">
        <v>206</v>
      </c>
      <c r="AE997" s="260" t="s">
        <v>206</v>
      </c>
      <c r="AF997" s="260" t="s">
        <v>206</v>
      </c>
      <c r="AG997" s="260" t="s">
        <v>344</v>
      </c>
      <c r="AH997" s="260" t="s">
        <v>344</v>
      </c>
      <c r="AI997" s="260" t="s">
        <v>344</v>
      </c>
      <c r="AJ997" s="260" t="s">
        <v>344</v>
      </c>
      <c r="AK997" s="260" t="s">
        <v>344</v>
      </c>
      <c r="AL997" s="260" t="s">
        <v>344</v>
      </c>
      <c r="AM997" s="260" t="s">
        <v>344</v>
      </c>
      <c r="AN997" s="260" t="s">
        <v>344</v>
      </c>
      <c r="AO997" s="260" t="s">
        <v>344</v>
      </c>
      <c r="AP997" s="260" t="s">
        <v>344</v>
      </c>
      <c r="AQ997" s="260"/>
      <c r="AR997"/>
      <c r="AS997">
        <v>3</v>
      </c>
    </row>
    <row r="998" spans="1:45" ht="15" hidden="1" x14ac:dyDescent="0.25">
      <c r="A998" s="258">
        <v>213659</v>
      </c>
      <c r="B998" s="259" t="s">
        <v>458</v>
      </c>
      <c r="C998" s="260" t="s">
        <v>849</v>
      </c>
      <c r="D998" s="260" t="s">
        <v>849</v>
      </c>
      <c r="E998" s="260" t="s">
        <v>849</v>
      </c>
      <c r="F998" s="260" t="s">
        <v>849</v>
      </c>
      <c r="G998" s="260" t="s">
        <v>849</v>
      </c>
      <c r="H998" s="260" t="s">
        <v>849</v>
      </c>
      <c r="I998" s="260" t="s">
        <v>849</v>
      </c>
      <c r="J998" s="260" t="s">
        <v>849</v>
      </c>
      <c r="K998" s="260" t="s">
        <v>849</v>
      </c>
      <c r="L998" s="260" t="s">
        <v>849</v>
      </c>
      <c r="M998" s="260" t="s">
        <v>849</v>
      </c>
      <c r="N998" s="260" t="s">
        <v>849</v>
      </c>
      <c r="O998" s="260" t="s">
        <v>849</v>
      </c>
      <c r="P998" s="260" t="s">
        <v>849</v>
      </c>
      <c r="Q998" s="260" t="s">
        <v>849</v>
      </c>
      <c r="R998" s="260" t="s">
        <v>849</v>
      </c>
      <c r="S998" s="260" t="s">
        <v>849</v>
      </c>
      <c r="T998" s="260" t="s">
        <v>849</v>
      </c>
      <c r="U998" s="260" t="s">
        <v>849</v>
      </c>
      <c r="V998" s="260" t="s">
        <v>849</v>
      </c>
      <c r="W998" s="260" t="s">
        <v>344</v>
      </c>
      <c r="X998" s="260" t="s">
        <v>344</v>
      </c>
      <c r="Y998" s="260" t="s">
        <v>344</v>
      </c>
      <c r="Z998" s="260" t="s">
        <v>344</v>
      </c>
      <c r="AA998" s="260" t="s">
        <v>344</v>
      </c>
      <c r="AB998" s="260" t="s">
        <v>344</v>
      </c>
      <c r="AC998" s="260" t="s">
        <v>344</v>
      </c>
      <c r="AD998" s="260" t="s">
        <v>344</v>
      </c>
      <c r="AE998" s="260" t="s">
        <v>344</v>
      </c>
      <c r="AF998" s="260" t="s">
        <v>344</v>
      </c>
      <c r="AG998" s="260" t="s">
        <v>344</v>
      </c>
      <c r="AH998" s="260" t="s">
        <v>344</v>
      </c>
      <c r="AI998" s="260" t="s">
        <v>344</v>
      </c>
      <c r="AJ998" s="260" t="s">
        <v>344</v>
      </c>
      <c r="AK998" s="260" t="s">
        <v>344</v>
      </c>
      <c r="AL998" s="260" t="s">
        <v>344</v>
      </c>
      <c r="AM998" s="260" t="s">
        <v>344</v>
      </c>
      <c r="AN998" s="260" t="s">
        <v>344</v>
      </c>
      <c r="AO998" s="260" t="s">
        <v>344</v>
      </c>
      <c r="AP998" s="260" t="s">
        <v>344</v>
      </c>
      <c r="AQ998" s="260"/>
      <c r="AR998"/>
      <c r="AS998" t="s">
        <v>2181</v>
      </c>
    </row>
    <row r="999" spans="1:45" ht="21.75" hidden="1" x14ac:dyDescent="0.5">
      <c r="A999" s="253">
        <v>213664</v>
      </c>
      <c r="B999" s="249" t="s">
        <v>456</v>
      </c>
      <c r="C999" t="s">
        <v>207</v>
      </c>
      <c r="D999" t="s">
        <v>207</v>
      </c>
      <c r="E999" t="s">
        <v>207</v>
      </c>
      <c r="F999" t="s">
        <v>205</v>
      </c>
      <c r="G999" t="s">
        <v>207</v>
      </c>
      <c r="H999" t="s">
        <v>207</v>
      </c>
      <c r="I999" t="s">
        <v>207</v>
      </c>
      <c r="J999" t="s">
        <v>207</v>
      </c>
      <c r="K999" t="s">
        <v>207</v>
      </c>
      <c r="L999" t="s">
        <v>207</v>
      </c>
      <c r="M999" s="250" t="s">
        <v>205</v>
      </c>
      <c r="N999" t="s">
        <v>207</v>
      </c>
      <c r="O999" t="s">
        <v>207</v>
      </c>
      <c r="P999" t="s">
        <v>205</v>
      </c>
      <c r="Q999" t="s">
        <v>207</v>
      </c>
      <c r="R999" t="s">
        <v>207</v>
      </c>
      <c r="S999" t="s">
        <v>207</v>
      </c>
      <c r="T999" t="s">
        <v>207</v>
      </c>
      <c r="U999" t="s">
        <v>207</v>
      </c>
      <c r="V999" t="s">
        <v>207</v>
      </c>
      <c r="W999" t="s">
        <v>206</v>
      </c>
      <c r="X999" s="250" t="s">
        <v>205</v>
      </c>
      <c r="Y999" t="s">
        <v>207</v>
      </c>
      <c r="Z999" t="s">
        <v>206</v>
      </c>
      <c r="AA999" t="s">
        <v>205</v>
      </c>
      <c r="AB999" t="s">
        <v>206</v>
      </c>
      <c r="AC999" t="s">
        <v>206</v>
      </c>
      <c r="AD999" t="s">
        <v>207</v>
      </c>
      <c r="AE999" t="s">
        <v>207</v>
      </c>
      <c r="AF999" t="s">
        <v>207</v>
      </c>
      <c r="AG999" t="s">
        <v>344</v>
      </c>
      <c r="AH999" t="s">
        <v>344</v>
      </c>
      <c r="AI999" t="s">
        <v>344</v>
      </c>
      <c r="AJ999" t="s">
        <v>344</v>
      </c>
      <c r="AK999" t="s">
        <v>344</v>
      </c>
      <c r="AL999" t="s">
        <v>344</v>
      </c>
      <c r="AM999" t="s">
        <v>344</v>
      </c>
      <c r="AN999" t="s">
        <v>344</v>
      </c>
      <c r="AO999" t="s">
        <v>344</v>
      </c>
      <c r="AP999" t="s">
        <v>344</v>
      </c>
      <c r="AQ999"/>
      <c r="AR999">
        <v>0</v>
      </c>
      <c r="AS999">
        <v>2</v>
      </c>
    </row>
    <row r="1000" spans="1:45" ht="18.75" hidden="1" x14ac:dyDescent="0.45">
      <c r="A1000" s="252">
        <v>213667</v>
      </c>
      <c r="B1000" s="249" t="e">
        <v>#N/A</v>
      </c>
      <c r="C1000" t="s">
        <v>207</v>
      </c>
      <c r="D1000" t="s">
        <v>207</v>
      </c>
      <c r="E1000" t="s">
        <v>205</v>
      </c>
      <c r="F1000" t="s">
        <v>207</v>
      </c>
      <c r="G1000" t="s">
        <v>207</v>
      </c>
      <c r="H1000" t="s">
        <v>207</v>
      </c>
      <c r="I1000" t="s">
        <v>207</v>
      </c>
      <c r="J1000" t="s">
        <v>207</v>
      </c>
      <c r="K1000" t="s">
        <v>207</v>
      </c>
      <c r="L1000" t="s">
        <v>207</v>
      </c>
      <c r="M1000" s="250" t="s">
        <v>207</v>
      </c>
      <c r="N1000" t="s">
        <v>207</v>
      </c>
      <c r="O1000" t="s">
        <v>207</v>
      </c>
      <c r="P1000" t="s">
        <v>207</v>
      </c>
      <c r="Q1000" t="s">
        <v>207</v>
      </c>
      <c r="R1000" t="s">
        <v>207</v>
      </c>
      <c r="S1000" t="s">
        <v>207</v>
      </c>
      <c r="T1000" t="s">
        <v>207</v>
      </c>
      <c r="U1000" t="s">
        <v>207</v>
      </c>
      <c r="V1000" t="s">
        <v>207</v>
      </c>
      <c r="W1000" t="s">
        <v>207</v>
      </c>
      <c r="X1000" s="250" t="s">
        <v>205</v>
      </c>
      <c r="Y1000" t="s">
        <v>207</v>
      </c>
      <c r="Z1000" t="s">
        <v>207</v>
      </c>
      <c r="AA1000" t="s">
        <v>205</v>
      </c>
      <c r="AB1000" t="s">
        <v>207</v>
      </c>
      <c r="AC1000" t="s">
        <v>207</v>
      </c>
      <c r="AD1000" t="s">
        <v>207</v>
      </c>
      <c r="AE1000" t="s">
        <v>207</v>
      </c>
      <c r="AF1000" t="s">
        <v>207</v>
      </c>
      <c r="AG1000" t="s">
        <v>207</v>
      </c>
      <c r="AH1000" t="s">
        <v>207</v>
      </c>
      <c r="AI1000" t="s">
        <v>207</v>
      </c>
      <c r="AJ1000" t="s">
        <v>207</v>
      </c>
      <c r="AK1000" t="s">
        <v>207</v>
      </c>
      <c r="AL1000" t="s">
        <v>207</v>
      </c>
      <c r="AM1000" t="s">
        <v>207</v>
      </c>
      <c r="AN1000" t="s">
        <v>205</v>
      </c>
      <c r="AO1000" t="s">
        <v>207</v>
      </c>
      <c r="AP1000" t="s">
        <v>207</v>
      </c>
      <c r="AQ1000"/>
      <c r="AR1000" t="e">
        <v>#N/A</v>
      </c>
      <c r="AS1000" t="e">
        <v>#N/A</v>
      </c>
    </row>
    <row r="1001" spans="1:45" ht="15" x14ac:dyDescent="0.25">
      <c r="A1001" s="258">
        <v>213669</v>
      </c>
      <c r="B1001" s="259" t="s">
        <v>61</v>
      </c>
      <c r="C1001" s="260" t="s">
        <v>207</v>
      </c>
      <c r="D1001" s="260" t="s">
        <v>207</v>
      </c>
      <c r="E1001" s="260" t="s">
        <v>207</v>
      </c>
      <c r="F1001" s="260" t="s">
        <v>205</v>
      </c>
      <c r="G1001" s="260" t="s">
        <v>205</v>
      </c>
      <c r="H1001" s="260" t="s">
        <v>207</v>
      </c>
      <c r="I1001" s="260" t="s">
        <v>205</v>
      </c>
      <c r="J1001" s="260" t="s">
        <v>205</v>
      </c>
      <c r="K1001" s="260" t="s">
        <v>207</v>
      </c>
      <c r="L1001" s="260" t="s">
        <v>205</v>
      </c>
      <c r="M1001" s="260" t="s">
        <v>207</v>
      </c>
      <c r="N1001" s="260" t="s">
        <v>207</v>
      </c>
      <c r="O1001" s="260" t="s">
        <v>207</v>
      </c>
      <c r="P1001" s="260" t="s">
        <v>205</v>
      </c>
      <c r="Q1001" s="260" t="s">
        <v>205</v>
      </c>
      <c r="R1001" s="260" t="s">
        <v>207</v>
      </c>
      <c r="S1001" s="260" t="s">
        <v>207</v>
      </c>
      <c r="T1001" s="260" t="s">
        <v>207</v>
      </c>
      <c r="U1001" s="260" t="s">
        <v>207</v>
      </c>
      <c r="V1001" s="260" t="s">
        <v>207</v>
      </c>
      <c r="W1001" s="260" t="s">
        <v>207</v>
      </c>
      <c r="X1001" s="260" t="s">
        <v>207</v>
      </c>
      <c r="Y1001" s="260" t="s">
        <v>205</v>
      </c>
      <c r="Z1001" s="260" t="s">
        <v>205</v>
      </c>
      <c r="AA1001" s="260" t="s">
        <v>207</v>
      </c>
      <c r="AB1001" s="260" t="s">
        <v>205</v>
      </c>
      <c r="AC1001" s="260" t="s">
        <v>207</v>
      </c>
      <c r="AD1001" s="260" t="s">
        <v>207</v>
      </c>
      <c r="AE1001" s="260" t="s">
        <v>205</v>
      </c>
      <c r="AF1001" s="260" t="s">
        <v>207</v>
      </c>
      <c r="AG1001" s="260" t="s">
        <v>206</v>
      </c>
      <c r="AH1001" s="260" t="s">
        <v>207</v>
      </c>
      <c r="AI1001" s="260" t="s">
        <v>206</v>
      </c>
      <c r="AJ1001" s="260" t="s">
        <v>207</v>
      </c>
      <c r="AK1001" s="260" t="s">
        <v>206</v>
      </c>
      <c r="AL1001" s="260" t="s">
        <v>206</v>
      </c>
      <c r="AM1001" s="260" t="s">
        <v>206</v>
      </c>
      <c r="AN1001" s="260" t="s">
        <v>206</v>
      </c>
      <c r="AO1001" s="260" t="s">
        <v>206</v>
      </c>
      <c r="AP1001" s="260" t="s">
        <v>206</v>
      </c>
      <c r="AQ1001" s="260"/>
      <c r="AR1001"/>
      <c r="AS1001">
        <v>6</v>
      </c>
    </row>
    <row r="1002" spans="1:45" ht="18.75" x14ac:dyDescent="0.45">
      <c r="A1002" s="248">
        <v>213670</v>
      </c>
      <c r="B1002" s="249" t="s">
        <v>61</v>
      </c>
      <c r="C1002" t="s">
        <v>205</v>
      </c>
      <c r="D1002" t="s">
        <v>207</v>
      </c>
      <c r="E1002" t="s">
        <v>205</v>
      </c>
      <c r="F1002" t="s">
        <v>205</v>
      </c>
      <c r="G1002" t="s">
        <v>205</v>
      </c>
      <c r="H1002" t="s">
        <v>207</v>
      </c>
      <c r="I1002" t="s">
        <v>207</v>
      </c>
      <c r="J1002" t="s">
        <v>205</v>
      </c>
      <c r="K1002" t="s">
        <v>207</v>
      </c>
      <c r="L1002" t="s">
        <v>205</v>
      </c>
      <c r="M1002" s="250" t="s">
        <v>205</v>
      </c>
      <c r="N1002" t="s">
        <v>207</v>
      </c>
      <c r="O1002" t="s">
        <v>207</v>
      </c>
      <c r="P1002" t="s">
        <v>207</v>
      </c>
      <c r="Q1002" t="s">
        <v>207</v>
      </c>
      <c r="R1002" t="s">
        <v>207</v>
      </c>
      <c r="S1002" t="s">
        <v>207</v>
      </c>
      <c r="T1002" t="s">
        <v>207</v>
      </c>
      <c r="U1002" t="s">
        <v>207</v>
      </c>
      <c r="V1002" t="s">
        <v>205</v>
      </c>
      <c r="W1002" t="s">
        <v>205</v>
      </c>
      <c r="X1002" s="250" t="s">
        <v>207</v>
      </c>
      <c r="Y1002" t="s">
        <v>205</v>
      </c>
      <c r="Z1002" t="s">
        <v>207</v>
      </c>
      <c r="AA1002" t="s">
        <v>205</v>
      </c>
      <c r="AB1002" t="s">
        <v>205</v>
      </c>
      <c r="AC1002" t="s">
        <v>207</v>
      </c>
      <c r="AD1002" t="s">
        <v>207</v>
      </c>
      <c r="AE1002" t="s">
        <v>207</v>
      </c>
      <c r="AF1002" t="s">
        <v>205</v>
      </c>
      <c r="AG1002" t="s">
        <v>207</v>
      </c>
      <c r="AH1002" t="s">
        <v>207</v>
      </c>
      <c r="AI1002" t="s">
        <v>205</v>
      </c>
      <c r="AJ1002" t="s">
        <v>207</v>
      </c>
      <c r="AK1002" t="s">
        <v>206</v>
      </c>
      <c r="AL1002" t="s">
        <v>207</v>
      </c>
      <c r="AM1002" t="s">
        <v>206</v>
      </c>
      <c r="AN1002" t="s">
        <v>206</v>
      </c>
      <c r="AO1002" t="s">
        <v>207</v>
      </c>
      <c r="AP1002" t="s">
        <v>206</v>
      </c>
      <c r="AQ1002"/>
      <c r="AR1002">
        <v>0</v>
      </c>
      <c r="AS1002">
        <v>4</v>
      </c>
    </row>
    <row r="1003" spans="1:45" ht="18.75" x14ac:dyDescent="0.45">
      <c r="A1003" s="248">
        <v>213672</v>
      </c>
      <c r="B1003" s="249" t="s">
        <v>61</v>
      </c>
      <c r="C1003" t="s">
        <v>207</v>
      </c>
      <c r="D1003" t="s">
        <v>207</v>
      </c>
      <c r="E1003" t="s">
        <v>207</v>
      </c>
      <c r="F1003" t="s">
        <v>205</v>
      </c>
      <c r="G1003" t="s">
        <v>207</v>
      </c>
      <c r="H1003" t="s">
        <v>207</v>
      </c>
      <c r="I1003" t="s">
        <v>207</v>
      </c>
      <c r="J1003" t="s">
        <v>205</v>
      </c>
      <c r="K1003" t="s">
        <v>207</v>
      </c>
      <c r="L1003" t="s">
        <v>207</v>
      </c>
      <c r="M1003" s="250" t="s">
        <v>207</v>
      </c>
      <c r="N1003" t="s">
        <v>205</v>
      </c>
      <c r="O1003" t="s">
        <v>205</v>
      </c>
      <c r="P1003" t="s">
        <v>207</v>
      </c>
      <c r="Q1003" t="s">
        <v>207</v>
      </c>
      <c r="R1003" t="s">
        <v>207</v>
      </c>
      <c r="S1003" t="s">
        <v>207</v>
      </c>
      <c r="T1003" t="s">
        <v>207</v>
      </c>
      <c r="U1003" t="s">
        <v>207</v>
      </c>
      <c r="V1003" t="s">
        <v>207</v>
      </c>
      <c r="W1003" t="s">
        <v>205</v>
      </c>
      <c r="X1003" s="250" t="s">
        <v>205</v>
      </c>
      <c r="Y1003" t="s">
        <v>205</v>
      </c>
      <c r="Z1003" t="s">
        <v>207</v>
      </c>
      <c r="AA1003" t="s">
        <v>205</v>
      </c>
      <c r="AB1003" t="s">
        <v>207</v>
      </c>
      <c r="AC1003" t="s">
        <v>207</v>
      </c>
      <c r="AD1003" t="s">
        <v>205</v>
      </c>
      <c r="AE1003" t="s">
        <v>205</v>
      </c>
      <c r="AF1003" t="s">
        <v>207</v>
      </c>
      <c r="AG1003" t="s">
        <v>207</v>
      </c>
      <c r="AH1003" t="s">
        <v>207</v>
      </c>
      <c r="AI1003" t="s">
        <v>207</v>
      </c>
      <c r="AJ1003" t="s">
        <v>207</v>
      </c>
      <c r="AK1003" t="s">
        <v>207</v>
      </c>
      <c r="AL1003" t="s">
        <v>206</v>
      </c>
      <c r="AM1003" t="s">
        <v>206</v>
      </c>
      <c r="AN1003" t="s">
        <v>206</v>
      </c>
      <c r="AO1003" t="s">
        <v>206</v>
      </c>
      <c r="AP1003" t="s">
        <v>206</v>
      </c>
      <c r="AQ1003"/>
      <c r="AR1003">
        <v>0</v>
      </c>
      <c r="AS1003">
        <v>5</v>
      </c>
    </row>
    <row r="1004" spans="1:45" ht="15" hidden="1" x14ac:dyDescent="0.25">
      <c r="A1004" s="258">
        <v>213676</v>
      </c>
      <c r="B1004" s="259" t="s">
        <v>458</v>
      </c>
      <c r="C1004" s="260" t="s">
        <v>205</v>
      </c>
      <c r="D1004" s="260" t="s">
        <v>205</v>
      </c>
      <c r="E1004" s="260" t="s">
        <v>207</v>
      </c>
      <c r="F1004" s="260" t="s">
        <v>205</v>
      </c>
      <c r="G1004" s="260" t="s">
        <v>205</v>
      </c>
      <c r="H1004" s="260" t="s">
        <v>205</v>
      </c>
      <c r="I1004" s="260" t="s">
        <v>205</v>
      </c>
      <c r="J1004" s="260" t="s">
        <v>207</v>
      </c>
      <c r="K1004" s="260" t="s">
        <v>207</v>
      </c>
      <c r="L1004" s="260" t="s">
        <v>207</v>
      </c>
      <c r="M1004" s="260" t="s">
        <v>205</v>
      </c>
      <c r="N1004" s="260" t="s">
        <v>207</v>
      </c>
      <c r="O1004" s="260" t="s">
        <v>207</v>
      </c>
      <c r="P1004" s="260" t="s">
        <v>206</v>
      </c>
      <c r="Q1004" s="260" t="s">
        <v>205</v>
      </c>
      <c r="R1004" s="260" t="s">
        <v>206</v>
      </c>
      <c r="S1004" s="260" t="s">
        <v>207</v>
      </c>
      <c r="T1004" s="260" t="s">
        <v>207</v>
      </c>
      <c r="U1004" s="260" t="s">
        <v>207</v>
      </c>
      <c r="V1004" s="260" t="s">
        <v>206</v>
      </c>
      <c r="W1004" s="260" t="s">
        <v>344</v>
      </c>
      <c r="X1004" s="260" t="s">
        <v>344</v>
      </c>
      <c r="Y1004" s="260" t="s">
        <v>344</v>
      </c>
      <c r="Z1004" s="260" t="s">
        <v>344</v>
      </c>
      <c r="AA1004" s="260" t="s">
        <v>344</v>
      </c>
      <c r="AB1004" s="260" t="s">
        <v>344</v>
      </c>
      <c r="AC1004" s="260" t="s">
        <v>344</v>
      </c>
      <c r="AD1004" s="260" t="s">
        <v>344</v>
      </c>
      <c r="AE1004" s="260" t="s">
        <v>344</v>
      </c>
      <c r="AF1004" s="260" t="s">
        <v>344</v>
      </c>
      <c r="AG1004" s="260" t="s">
        <v>344</v>
      </c>
      <c r="AH1004" s="260" t="s">
        <v>344</v>
      </c>
      <c r="AI1004" s="260" t="s">
        <v>344</v>
      </c>
      <c r="AJ1004" s="260" t="s">
        <v>344</v>
      </c>
      <c r="AK1004" s="260" t="s">
        <v>344</v>
      </c>
      <c r="AL1004" s="260" t="s">
        <v>344</v>
      </c>
      <c r="AM1004" s="260" t="s">
        <v>344</v>
      </c>
      <c r="AN1004" s="260" t="s">
        <v>344</v>
      </c>
      <c r="AO1004" s="260" t="s">
        <v>344</v>
      </c>
      <c r="AP1004" s="260" t="s">
        <v>344</v>
      </c>
      <c r="AQ1004" s="260"/>
      <c r="AR1004"/>
      <c r="AS1004">
        <v>4</v>
      </c>
    </row>
    <row r="1005" spans="1:45" ht="18.75" hidden="1" x14ac:dyDescent="0.45">
      <c r="A1005" s="248">
        <v>213681</v>
      </c>
      <c r="B1005" s="249" t="s">
        <v>458</v>
      </c>
      <c r="C1005" t="s">
        <v>849</v>
      </c>
      <c r="D1005" t="s">
        <v>849</v>
      </c>
      <c r="E1005" t="s">
        <v>849</v>
      </c>
      <c r="F1005" t="s">
        <v>849</v>
      </c>
      <c r="G1005" t="s">
        <v>849</v>
      </c>
      <c r="H1005" t="s">
        <v>849</v>
      </c>
      <c r="I1005" t="s">
        <v>849</v>
      </c>
      <c r="J1005" t="s">
        <v>849</v>
      </c>
      <c r="K1005" t="s">
        <v>849</v>
      </c>
      <c r="L1005" t="s">
        <v>849</v>
      </c>
      <c r="M1005" s="250" t="s">
        <v>849</v>
      </c>
      <c r="N1005" t="s">
        <v>849</v>
      </c>
      <c r="O1005" t="s">
        <v>849</v>
      </c>
      <c r="P1005" t="s">
        <v>849</v>
      </c>
      <c r="Q1005" t="s">
        <v>849</v>
      </c>
      <c r="R1005" t="s">
        <v>849</v>
      </c>
      <c r="S1005" t="s">
        <v>849</v>
      </c>
      <c r="T1005" t="s">
        <v>849</v>
      </c>
      <c r="U1005" t="s">
        <v>849</v>
      </c>
      <c r="V1005" t="s">
        <v>849</v>
      </c>
      <c r="W1005" t="s">
        <v>344</v>
      </c>
      <c r="X1005" s="250" t="s">
        <v>344</v>
      </c>
      <c r="Y1005" t="s">
        <v>344</v>
      </c>
      <c r="Z1005" t="s">
        <v>344</v>
      </c>
      <c r="AA1005" t="s">
        <v>344</v>
      </c>
      <c r="AB1005" t="s">
        <v>344</v>
      </c>
      <c r="AC1005" t="s">
        <v>344</v>
      </c>
      <c r="AD1005" t="s">
        <v>344</v>
      </c>
      <c r="AE1005" t="s">
        <v>344</v>
      </c>
      <c r="AF1005" t="s">
        <v>344</v>
      </c>
      <c r="AG1005" t="s">
        <v>344</v>
      </c>
      <c r="AH1005" t="s">
        <v>344</v>
      </c>
      <c r="AI1005" t="s">
        <v>344</v>
      </c>
      <c r="AJ1005" t="s">
        <v>344</v>
      </c>
      <c r="AK1005" t="s">
        <v>344</v>
      </c>
      <c r="AL1005" t="s">
        <v>344</v>
      </c>
      <c r="AM1005" t="s">
        <v>344</v>
      </c>
      <c r="AN1005" t="s">
        <v>344</v>
      </c>
      <c r="AO1005" t="s">
        <v>344</v>
      </c>
      <c r="AP1005" t="s">
        <v>344</v>
      </c>
      <c r="AQ1005"/>
      <c r="AR1005" t="s">
        <v>1830</v>
      </c>
      <c r="AS1005" t="s">
        <v>2181</v>
      </c>
    </row>
    <row r="1006" spans="1:45" ht="18.75" hidden="1" x14ac:dyDescent="0.45">
      <c r="A1006" s="248">
        <v>213683</v>
      </c>
      <c r="B1006" s="249" t="s">
        <v>459</v>
      </c>
      <c r="C1006" t="s">
        <v>205</v>
      </c>
      <c r="D1006" t="s">
        <v>205</v>
      </c>
      <c r="E1006" t="s">
        <v>207</v>
      </c>
      <c r="F1006" t="s">
        <v>205</v>
      </c>
      <c r="G1006" t="s">
        <v>205</v>
      </c>
      <c r="H1006" t="s">
        <v>205</v>
      </c>
      <c r="I1006" t="s">
        <v>207</v>
      </c>
      <c r="J1006" t="s">
        <v>205</v>
      </c>
      <c r="K1006" t="s">
        <v>205</v>
      </c>
      <c r="L1006" t="s">
        <v>205</v>
      </c>
      <c r="M1006" s="250" t="s">
        <v>205</v>
      </c>
      <c r="N1006" t="s">
        <v>207</v>
      </c>
      <c r="O1006" t="s">
        <v>207</v>
      </c>
      <c r="P1006" t="s">
        <v>205</v>
      </c>
      <c r="Q1006" t="s">
        <v>207</v>
      </c>
      <c r="R1006" t="s">
        <v>206</v>
      </c>
      <c r="S1006" t="s">
        <v>207</v>
      </c>
      <c r="T1006" t="s">
        <v>207</v>
      </c>
      <c r="U1006" t="s">
        <v>207</v>
      </c>
      <c r="V1006" t="s">
        <v>205</v>
      </c>
      <c r="W1006" t="s">
        <v>206</v>
      </c>
      <c r="X1006" t="s">
        <v>206</v>
      </c>
      <c r="Y1006" t="s">
        <v>206</v>
      </c>
      <c r="Z1006" t="s">
        <v>206</v>
      </c>
      <c r="AA1006" t="s">
        <v>206</v>
      </c>
      <c r="AB1006" t="s">
        <v>344</v>
      </c>
      <c r="AC1006" t="s">
        <v>344</v>
      </c>
      <c r="AD1006" t="s">
        <v>344</v>
      </c>
      <c r="AE1006" t="s">
        <v>344</v>
      </c>
      <c r="AF1006" t="s">
        <v>344</v>
      </c>
      <c r="AG1006" t="s">
        <v>344</v>
      </c>
      <c r="AH1006" t="s">
        <v>344</v>
      </c>
      <c r="AI1006" t="s">
        <v>344</v>
      </c>
      <c r="AJ1006" t="s">
        <v>344</v>
      </c>
      <c r="AK1006" t="s">
        <v>344</v>
      </c>
      <c r="AL1006" t="s">
        <v>344</v>
      </c>
      <c r="AM1006" t="s">
        <v>344</v>
      </c>
      <c r="AN1006" t="s">
        <v>344</v>
      </c>
      <c r="AO1006" t="s">
        <v>344</v>
      </c>
      <c r="AP1006" t="s">
        <v>344</v>
      </c>
      <c r="AQ1006"/>
      <c r="AR1006">
        <v>0</v>
      </c>
      <c r="AS1006">
        <v>6</v>
      </c>
    </row>
    <row r="1007" spans="1:45" ht="18.75" hidden="1" x14ac:dyDescent="0.45">
      <c r="A1007" s="248">
        <v>213688</v>
      </c>
      <c r="B1007" s="249" t="s">
        <v>609</v>
      </c>
      <c r="C1007" t="s">
        <v>849</v>
      </c>
      <c r="D1007" t="s">
        <v>849</v>
      </c>
      <c r="E1007" t="s">
        <v>849</v>
      </c>
      <c r="F1007" t="s">
        <v>849</v>
      </c>
      <c r="G1007" t="s">
        <v>849</v>
      </c>
      <c r="H1007" t="s">
        <v>849</v>
      </c>
      <c r="I1007" t="s">
        <v>849</v>
      </c>
      <c r="J1007" t="s">
        <v>849</v>
      </c>
      <c r="K1007" t="s">
        <v>849</v>
      </c>
      <c r="L1007" t="s">
        <v>849</v>
      </c>
      <c r="M1007" s="250" t="s">
        <v>344</v>
      </c>
      <c r="N1007" t="s">
        <v>344</v>
      </c>
      <c r="O1007" t="s">
        <v>344</v>
      </c>
      <c r="P1007" t="s">
        <v>344</v>
      </c>
      <c r="Q1007" t="s">
        <v>344</v>
      </c>
      <c r="R1007" t="s">
        <v>344</v>
      </c>
      <c r="S1007" t="s">
        <v>344</v>
      </c>
      <c r="T1007" t="s">
        <v>344</v>
      </c>
      <c r="U1007" t="s">
        <v>344</v>
      </c>
      <c r="V1007" t="s">
        <v>344</v>
      </c>
      <c r="W1007" t="s">
        <v>344</v>
      </c>
      <c r="X1007" s="250" t="s">
        <v>344</v>
      </c>
      <c r="Y1007" t="s">
        <v>344</v>
      </c>
      <c r="Z1007" t="s">
        <v>344</v>
      </c>
      <c r="AA1007" t="s">
        <v>344</v>
      </c>
      <c r="AB1007" t="s">
        <v>344</v>
      </c>
      <c r="AC1007" t="s">
        <v>344</v>
      </c>
      <c r="AD1007" t="s">
        <v>344</v>
      </c>
      <c r="AE1007" t="s">
        <v>344</v>
      </c>
      <c r="AF1007" t="s">
        <v>344</v>
      </c>
      <c r="AG1007" t="s">
        <v>344</v>
      </c>
      <c r="AH1007" t="s">
        <v>344</v>
      </c>
      <c r="AI1007" t="s">
        <v>344</v>
      </c>
      <c r="AJ1007" t="s">
        <v>344</v>
      </c>
      <c r="AK1007" t="s">
        <v>344</v>
      </c>
      <c r="AL1007" t="s">
        <v>344</v>
      </c>
      <c r="AM1007" t="s">
        <v>344</v>
      </c>
      <c r="AN1007" t="s">
        <v>344</v>
      </c>
      <c r="AO1007" t="s">
        <v>344</v>
      </c>
      <c r="AP1007" t="s">
        <v>344</v>
      </c>
      <c r="AQ1007"/>
      <c r="AR1007" t="s">
        <v>2170</v>
      </c>
      <c r="AS1007" t="s">
        <v>2170</v>
      </c>
    </row>
    <row r="1008" spans="1:45" ht="18.75" hidden="1" x14ac:dyDescent="0.45">
      <c r="A1008" s="248">
        <v>213689</v>
      </c>
      <c r="B1008" s="249" t="s">
        <v>456</v>
      </c>
      <c r="C1008" t="s">
        <v>849</v>
      </c>
      <c r="D1008" t="s">
        <v>849</v>
      </c>
      <c r="E1008" t="s">
        <v>849</v>
      </c>
      <c r="F1008" t="s">
        <v>849</v>
      </c>
      <c r="G1008" t="s">
        <v>849</v>
      </c>
      <c r="H1008" t="s">
        <v>849</v>
      </c>
      <c r="I1008" t="s">
        <v>849</v>
      </c>
      <c r="J1008" t="s">
        <v>849</v>
      </c>
      <c r="K1008" t="s">
        <v>849</v>
      </c>
      <c r="L1008" t="s">
        <v>849</v>
      </c>
      <c r="M1008" s="250" t="s">
        <v>849</v>
      </c>
      <c r="N1008" t="s">
        <v>849</v>
      </c>
      <c r="O1008" t="s">
        <v>849</v>
      </c>
      <c r="P1008" t="s">
        <v>849</v>
      </c>
      <c r="Q1008" t="s">
        <v>849</v>
      </c>
      <c r="R1008" t="s">
        <v>849</v>
      </c>
      <c r="S1008" t="s">
        <v>849</v>
      </c>
      <c r="T1008" t="s">
        <v>849</v>
      </c>
      <c r="U1008" t="s">
        <v>849</v>
      </c>
      <c r="V1008" t="s">
        <v>849</v>
      </c>
      <c r="W1008" t="s">
        <v>849</v>
      </c>
      <c r="X1008" s="250" t="s">
        <v>849</v>
      </c>
      <c r="Y1008" t="s">
        <v>849</v>
      </c>
      <c r="Z1008" t="s">
        <v>849</v>
      </c>
      <c r="AA1008" t="s">
        <v>849</v>
      </c>
      <c r="AB1008" t="s">
        <v>849</v>
      </c>
      <c r="AC1008" t="s">
        <v>849</v>
      </c>
      <c r="AD1008" t="s">
        <v>849</v>
      </c>
      <c r="AE1008" t="s">
        <v>849</v>
      </c>
      <c r="AF1008" t="s">
        <v>849</v>
      </c>
      <c r="AG1008" t="s">
        <v>344</v>
      </c>
      <c r="AH1008" t="s">
        <v>344</v>
      </c>
      <c r="AI1008" t="s">
        <v>344</v>
      </c>
      <c r="AJ1008" t="s">
        <v>344</v>
      </c>
      <c r="AK1008" t="s">
        <v>344</v>
      </c>
      <c r="AL1008" t="s">
        <v>344</v>
      </c>
      <c r="AM1008" t="s">
        <v>344</v>
      </c>
      <c r="AN1008" t="s">
        <v>344</v>
      </c>
      <c r="AO1008" t="s">
        <v>344</v>
      </c>
      <c r="AP1008" t="s">
        <v>344</v>
      </c>
      <c r="AQ1008"/>
      <c r="AR1008" t="s">
        <v>2174</v>
      </c>
      <c r="AS1008" t="s">
        <v>2174</v>
      </c>
    </row>
    <row r="1009" spans="1:45" ht="15" hidden="1" x14ac:dyDescent="0.25">
      <c r="A1009" s="258">
        <v>213690</v>
      </c>
      <c r="B1009" s="259" t="s">
        <v>457</v>
      </c>
      <c r="C1009" s="260" t="s">
        <v>849</v>
      </c>
      <c r="D1009" s="260" t="s">
        <v>849</v>
      </c>
      <c r="E1009" s="260" t="s">
        <v>849</v>
      </c>
      <c r="F1009" s="260" t="s">
        <v>849</v>
      </c>
      <c r="G1009" s="260" t="s">
        <v>849</v>
      </c>
      <c r="H1009" s="260" t="s">
        <v>849</v>
      </c>
      <c r="I1009" s="260" t="s">
        <v>849</v>
      </c>
      <c r="J1009" s="260" t="s">
        <v>849</v>
      </c>
      <c r="K1009" s="260" t="s">
        <v>849</v>
      </c>
      <c r="L1009" s="260" t="s">
        <v>849</v>
      </c>
      <c r="M1009" s="260" t="s">
        <v>344</v>
      </c>
      <c r="N1009" s="260" t="s">
        <v>344</v>
      </c>
      <c r="O1009" s="260" t="s">
        <v>344</v>
      </c>
      <c r="P1009" s="260" t="s">
        <v>344</v>
      </c>
      <c r="Q1009" s="260" t="s">
        <v>344</v>
      </c>
      <c r="R1009" s="260" t="s">
        <v>344</v>
      </c>
      <c r="S1009" s="260" t="s">
        <v>344</v>
      </c>
      <c r="T1009" s="260" t="s">
        <v>344</v>
      </c>
      <c r="U1009" s="260" t="s">
        <v>344</v>
      </c>
      <c r="V1009" s="260" t="s">
        <v>344</v>
      </c>
      <c r="W1009" s="260" t="s">
        <v>344</v>
      </c>
      <c r="X1009" s="260" t="s">
        <v>344</v>
      </c>
      <c r="Y1009" s="260" t="s">
        <v>344</v>
      </c>
      <c r="Z1009" s="260" t="s">
        <v>344</v>
      </c>
      <c r="AA1009" s="260" t="s">
        <v>344</v>
      </c>
      <c r="AB1009" s="260" t="s">
        <v>344</v>
      </c>
      <c r="AC1009" s="260" t="s">
        <v>344</v>
      </c>
      <c r="AD1009" s="260" t="s">
        <v>344</v>
      </c>
      <c r="AE1009" s="260" t="s">
        <v>344</v>
      </c>
      <c r="AF1009" s="260" t="s">
        <v>344</v>
      </c>
      <c r="AG1009" s="260" t="s">
        <v>344</v>
      </c>
      <c r="AH1009" s="260" t="s">
        <v>344</v>
      </c>
      <c r="AI1009" s="260" t="s">
        <v>344</v>
      </c>
      <c r="AJ1009" s="260" t="s">
        <v>344</v>
      </c>
      <c r="AK1009" s="260" t="s">
        <v>344</v>
      </c>
      <c r="AL1009" s="260" t="s">
        <v>344</v>
      </c>
      <c r="AM1009" s="260" t="s">
        <v>344</v>
      </c>
      <c r="AN1009" s="260" t="s">
        <v>344</v>
      </c>
      <c r="AO1009" s="260" t="s">
        <v>344</v>
      </c>
      <c r="AP1009" s="260" t="s">
        <v>344</v>
      </c>
      <c r="AQ1009" s="260"/>
      <c r="AR1009"/>
      <c r="AS1009" t="s">
        <v>2170</v>
      </c>
    </row>
    <row r="1010" spans="1:45" ht="18.75" hidden="1" x14ac:dyDescent="0.45">
      <c r="A1010" s="248">
        <v>213691</v>
      </c>
      <c r="B1010" s="249" t="s">
        <v>456</v>
      </c>
      <c r="C1010" t="s">
        <v>205</v>
      </c>
      <c r="D1010" t="s">
        <v>205</v>
      </c>
      <c r="E1010" t="s">
        <v>207</v>
      </c>
      <c r="F1010" t="s">
        <v>205</v>
      </c>
      <c r="G1010" t="s">
        <v>207</v>
      </c>
      <c r="H1010" t="s">
        <v>207</v>
      </c>
      <c r="I1010" t="s">
        <v>205</v>
      </c>
      <c r="J1010" t="s">
        <v>207</v>
      </c>
      <c r="K1010" t="s">
        <v>205</v>
      </c>
      <c r="L1010" t="s">
        <v>207</v>
      </c>
      <c r="M1010" s="250" t="s">
        <v>207</v>
      </c>
      <c r="N1010" t="s">
        <v>207</v>
      </c>
      <c r="O1010" t="s">
        <v>205</v>
      </c>
      <c r="P1010" t="s">
        <v>206</v>
      </c>
      <c r="Q1010" t="s">
        <v>206</v>
      </c>
      <c r="R1010" t="s">
        <v>205</v>
      </c>
      <c r="S1010" t="s">
        <v>205</v>
      </c>
      <c r="T1010" t="s">
        <v>207</v>
      </c>
      <c r="U1010" t="s">
        <v>207</v>
      </c>
      <c r="V1010" t="s">
        <v>207</v>
      </c>
      <c r="W1010" t="s">
        <v>206</v>
      </c>
      <c r="X1010" s="250" t="s">
        <v>206</v>
      </c>
      <c r="Y1010" t="s">
        <v>206</v>
      </c>
      <c r="Z1010" t="s">
        <v>206</v>
      </c>
      <c r="AA1010" t="s">
        <v>207</v>
      </c>
      <c r="AB1010" t="s">
        <v>206</v>
      </c>
      <c r="AC1010" t="s">
        <v>207</v>
      </c>
      <c r="AD1010" t="s">
        <v>206</v>
      </c>
      <c r="AE1010" t="s">
        <v>206</v>
      </c>
      <c r="AF1010" t="s">
        <v>206</v>
      </c>
      <c r="AG1010" t="s">
        <v>344</v>
      </c>
      <c r="AH1010" t="s">
        <v>344</v>
      </c>
      <c r="AI1010" t="s">
        <v>344</v>
      </c>
      <c r="AJ1010" t="s">
        <v>344</v>
      </c>
      <c r="AK1010" t="s">
        <v>344</v>
      </c>
      <c r="AL1010" t="s">
        <v>344</v>
      </c>
      <c r="AM1010" t="s">
        <v>344</v>
      </c>
      <c r="AN1010" t="s">
        <v>344</v>
      </c>
      <c r="AO1010" t="s">
        <v>344</v>
      </c>
      <c r="AP1010" t="s">
        <v>344</v>
      </c>
      <c r="AQ1010"/>
      <c r="AR1010">
        <v>0</v>
      </c>
      <c r="AS1010">
        <v>4</v>
      </c>
    </row>
    <row r="1011" spans="1:45" ht="18.75" x14ac:dyDescent="0.45">
      <c r="A1011" s="248">
        <v>213694</v>
      </c>
      <c r="B1011" s="249" t="s">
        <v>61</v>
      </c>
      <c r="C1011" t="s">
        <v>205</v>
      </c>
      <c r="D1011" t="s">
        <v>207</v>
      </c>
      <c r="E1011" t="s">
        <v>207</v>
      </c>
      <c r="F1011" t="s">
        <v>207</v>
      </c>
      <c r="G1011" t="s">
        <v>207</v>
      </c>
      <c r="H1011" t="s">
        <v>207</v>
      </c>
      <c r="I1011" t="s">
        <v>207</v>
      </c>
      <c r="J1011" t="s">
        <v>205</v>
      </c>
      <c r="K1011" t="s">
        <v>205</v>
      </c>
      <c r="L1011" t="s">
        <v>207</v>
      </c>
      <c r="M1011" s="250" t="s">
        <v>205</v>
      </c>
      <c r="N1011" t="s">
        <v>205</v>
      </c>
      <c r="O1011" t="s">
        <v>207</v>
      </c>
      <c r="P1011" t="s">
        <v>207</v>
      </c>
      <c r="Q1011" t="s">
        <v>205</v>
      </c>
      <c r="R1011" t="s">
        <v>207</v>
      </c>
      <c r="S1011" t="s">
        <v>205</v>
      </c>
      <c r="T1011" t="s">
        <v>207</v>
      </c>
      <c r="U1011" t="s">
        <v>207</v>
      </c>
      <c r="V1011" t="s">
        <v>207</v>
      </c>
      <c r="W1011" t="s">
        <v>205</v>
      </c>
      <c r="X1011" s="250" t="s">
        <v>205</v>
      </c>
      <c r="Y1011" t="s">
        <v>205</v>
      </c>
      <c r="Z1011" t="s">
        <v>207</v>
      </c>
      <c r="AA1011" t="s">
        <v>207</v>
      </c>
      <c r="AB1011" t="s">
        <v>205</v>
      </c>
      <c r="AC1011" t="s">
        <v>207</v>
      </c>
      <c r="AD1011" t="s">
        <v>207</v>
      </c>
      <c r="AE1011" t="s">
        <v>205</v>
      </c>
      <c r="AF1011" t="s">
        <v>207</v>
      </c>
      <c r="AG1011" t="s">
        <v>207</v>
      </c>
      <c r="AH1011" t="s">
        <v>207</v>
      </c>
      <c r="AI1011" t="s">
        <v>207</v>
      </c>
      <c r="AJ1011" t="s">
        <v>207</v>
      </c>
      <c r="AK1011" t="s">
        <v>207</v>
      </c>
      <c r="AL1011" t="s">
        <v>206</v>
      </c>
      <c r="AM1011" t="s">
        <v>206</v>
      </c>
      <c r="AN1011" t="s">
        <v>206</v>
      </c>
      <c r="AO1011" t="s">
        <v>206</v>
      </c>
      <c r="AP1011" t="s">
        <v>206</v>
      </c>
      <c r="AQ1011"/>
      <c r="AR1011">
        <v>0</v>
      </c>
      <c r="AS1011">
        <v>5</v>
      </c>
    </row>
    <row r="1012" spans="1:45" ht="18.75" hidden="1" x14ac:dyDescent="0.45">
      <c r="A1012" s="248">
        <v>213695</v>
      </c>
      <c r="B1012" s="249" t="s">
        <v>456</v>
      </c>
      <c r="C1012" t="s">
        <v>205</v>
      </c>
      <c r="D1012" t="s">
        <v>205</v>
      </c>
      <c r="E1012" t="s">
        <v>205</v>
      </c>
      <c r="F1012" t="s">
        <v>205</v>
      </c>
      <c r="G1012" t="s">
        <v>205</v>
      </c>
      <c r="H1012" t="s">
        <v>205</v>
      </c>
      <c r="I1012" t="s">
        <v>207</v>
      </c>
      <c r="J1012" t="s">
        <v>205</v>
      </c>
      <c r="K1012" t="s">
        <v>207</v>
      </c>
      <c r="L1012" t="s">
        <v>205</v>
      </c>
      <c r="M1012" s="250" t="s">
        <v>205</v>
      </c>
      <c r="N1012" t="s">
        <v>205</v>
      </c>
      <c r="O1012" t="s">
        <v>207</v>
      </c>
      <c r="P1012" t="s">
        <v>205</v>
      </c>
      <c r="Q1012" t="s">
        <v>205</v>
      </c>
      <c r="R1012" t="s">
        <v>205</v>
      </c>
      <c r="S1012" t="s">
        <v>207</v>
      </c>
      <c r="T1012" t="s">
        <v>205</v>
      </c>
      <c r="U1012" t="s">
        <v>205</v>
      </c>
      <c r="V1012" t="s">
        <v>207</v>
      </c>
      <c r="W1012" t="s">
        <v>205</v>
      </c>
      <c r="X1012" s="250" t="s">
        <v>205</v>
      </c>
      <c r="Y1012" t="s">
        <v>205</v>
      </c>
      <c r="Z1012" t="s">
        <v>207</v>
      </c>
      <c r="AA1012" t="s">
        <v>207</v>
      </c>
      <c r="AB1012" t="s">
        <v>207</v>
      </c>
      <c r="AC1012" t="s">
        <v>206</v>
      </c>
      <c r="AD1012" t="s">
        <v>207</v>
      </c>
      <c r="AE1012" t="s">
        <v>207</v>
      </c>
      <c r="AF1012" t="s">
        <v>206</v>
      </c>
      <c r="AG1012" t="s">
        <v>344</v>
      </c>
      <c r="AH1012" t="s">
        <v>344</v>
      </c>
      <c r="AI1012" t="s">
        <v>344</v>
      </c>
      <c r="AJ1012" t="s">
        <v>344</v>
      </c>
      <c r="AK1012" t="s">
        <v>344</v>
      </c>
      <c r="AL1012" t="s">
        <v>344</v>
      </c>
      <c r="AM1012" t="s">
        <v>344</v>
      </c>
      <c r="AN1012" t="s">
        <v>344</v>
      </c>
      <c r="AO1012" t="s">
        <v>344</v>
      </c>
      <c r="AP1012" t="s">
        <v>344</v>
      </c>
      <c r="AQ1012"/>
      <c r="AR1012">
        <v>0</v>
      </c>
      <c r="AS1012">
        <v>3</v>
      </c>
    </row>
    <row r="1013" spans="1:45" ht="18.75" hidden="1" x14ac:dyDescent="0.45">
      <c r="A1013" s="248">
        <v>213697</v>
      </c>
      <c r="B1013" s="249" t="s">
        <v>458</v>
      </c>
      <c r="C1013" t="s">
        <v>205</v>
      </c>
      <c r="D1013" t="s">
        <v>205</v>
      </c>
      <c r="E1013" t="s">
        <v>205</v>
      </c>
      <c r="F1013" t="s">
        <v>205</v>
      </c>
      <c r="G1013" t="s">
        <v>206</v>
      </c>
      <c r="H1013" t="s">
        <v>205</v>
      </c>
      <c r="I1013" t="s">
        <v>205</v>
      </c>
      <c r="J1013" t="s">
        <v>207</v>
      </c>
      <c r="K1013" t="s">
        <v>205</v>
      </c>
      <c r="L1013" t="s">
        <v>207</v>
      </c>
      <c r="M1013" s="250" t="s">
        <v>207</v>
      </c>
      <c r="N1013" t="s">
        <v>205</v>
      </c>
      <c r="O1013" t="s">
        <v>205</v>
      </c>
      <c r="P1013" t="s">
        <v>205</v>
      </c>
      <c r="Q1013" t="s">
        <v>205</v>
      </c>
      <c r="R1013" t="s">
        <v>205</v>
      </c>
      <c r="S1013" t="s">
        <v>205</v>
      </c>
      <c r="T1013" t="s">
        <v>205</v>
      </c>
      <c r="U1013" t="s">
        <v>207</v>
      </c>
      <c r="V1013" t="s">
        <v>205</v>
      </c>
      <c r="W1013" t="s">
        <v>344</v>
      </c>
      <c r="X1013" s="250" t="s">
        <v>344</v>
      </c>
      <c r="Y1013" t="s">
        <v>344</v>
      </c>
      <c r="Z1013" t="s">
        <v>344</v>
      </c>
      <c r="AA1013" t="s">
        <v>344</v>
      </c>
      <c r="AB1013" t="s">
        <v>344</v>
      </c>
      <c r="AC1013" t="s">
        <v>344</v>
      </c>
      <c r="AD1013" t="s">
        <v>344</v>
      </c>
      <c r="AE1013" t="s">
        <v>344</v>
      </c>
      <c r="AF1013" t="s">
        <v>344</v>
      </c>
      <c r="AG1013" t="s">
        <v>344</v>
      </c>
      <c r="AH1013" t="s">
        <v>344</v>
      </c>
      <c r="AI1013" t="s">
        <v>344</v>
      </c>
      <c r="AJ1013" t="s">
        <v>344</v>
      </c>
      <c r="AK1013" t="s">
        <v>344</v>
      </c>
      <c r="AL1013" t="s">
        <v>344</v>
      </c>
      <c r="AM1013" t="s">
        <v>344</v>
      </c>
      <c r="AN1013" t="s">
        <v>344</v>
      </c>
      <c r="AO1013" t="s">
        <v>344</v>
      </c>
      <c r="AP1013" t="s">
        <v>344</v>
      </c>
      <c r="AQ1013"/>
      <c r="AR1013">
        <v>0</v>
      </c>
      <c r="AS1013">
        <v>1</v>
      </c>
    </row>
    <row r="1014" spans="1:45" ht="15" hidden="1" x14ac:dyDescent="0.25">
      <c r="A1014" s="258">
        <v>213703</v>
      </c>
      <c r="B1014" s="259" t="s">
        <v>456</v>
      </c>
      <c r="C1014" s="260" t="s">
        <v>849</v>
      </c>
      <c r="D1014" s="260" t="s">
        <v>849</v>
      </c>
      <c r="E1014" s="260" t="s">
        <v>849</v>
      </c>
      <c r="F1014" s="260" t="s">
        <v>849</v>
      </c>
      <c r="G1014" s="260" t="s">
        <v>849</v>
      </c>
      <c r="H1014" s="260" t="s">
        <v>849</v>
      </c>
      <c r="I1014" s="260" t="s">
        <v>849</v>
      </c>
      <c r="J1014" s="260" t="s">
        <v>849</v>
      </c>
      <c r="K1014" s="260" t="s">
        <v>849</v>
      </c>
      <c r="L1014" s="260" t="s">
        <v>849</v>
      </c>
      <c r="M1014" s="260" t="s">
        <v>849</v>
      </c>
      <c r="N1014" s="260" t="s">
        <v>849</v>
      </c>
      <c r="O1014" s="260" t="s">
        <v>849</v>
      </c>
      <c r="P1014" s="260" t="s">
        <v>849</v>
      </c>
      <c r="Q1014" s="260" t="s">
        <v>849</v>
      </c>
      <c r="R1014" s="260" t="s">
        <v>849</v>
      </c>
      <c r="S1014" s="260" t="s">
        <v>849</v>
      </c>
      <c r="T1014" s="260" t="s">
        <v>849</v>
      </c>
      <c r="U1014" s="260" t="s">
        <v>849</v>
      </c>
      <c r="V1014" s="260" t="s">
        <v>849</v>
      </c>
      <c r="W1014" s="260" t="s">
        <v>849</v>
      </c>
      <c r="X1014" s="260" t="s">
        <v>849</v>
      </c>
      <c r="Y1014" s="260" t="s">
        <v>849</v>
      </c>
      <c r="Z1014" s="260" t="s">
        <v>849</v>
      </c>
      <c r="AA1014" s="260" t="s">
        <v>849</v>
      </c>
      <c r="AB1014" s="260" t="s">
        <v>849</v>
      </c>
      <c r="AC1014" s="260" t="s">
        <v>849</v>
      </c>
      <c r="AD1014" s="260" t="s">
        <v>849</v>
      </c>
      <c r="AE1014" s="260" t="s">
        <v>849</v>
      </c>
      <c r="AF1014" s="260" t="s">
        <v>849</v>
      </c>
      <c r="AG1014" s="260" t="s">
        <v>344</v>
      </c>
      <c r="AH1014" s="260" t="s">
        <v>344</v>
      </c>
      <c r="AI1014" s="260" t="s">
        <v>344</v>
      </c>
      <c r="AJ1014" s="260" t="s">
        <v>344</v>
      </c>
      <c r="AK1014" s="260" t="s">
        <v>344</v>
      </c>
      <c r="AL1014" s="260" t="s">
        <v>344</v>
      </c>
      <c r="AM1014" s="260" t="s">
        <v>344</v>
      </c>
      <c r="AN1014" s="260" t="s">
        <v>344</v>
      </c>
      <c r="AO1014" s="260" t="s">
        <v>344</v>
      </c>
      <c r="AP1014" s="260" t="s">
        <v>344</v>
      </c>
      <c r="AQ1014" s="260"/>
      <c r="AR1014"/>
      <c r="AS1014" t="s">
        <v>2181</v>
      </c>
    </row>
    <row r="1015" spans="1:45" ht="33" x14ac:dyDescent="0.45">
      <c r="A1015" s="252">
        <v>213705</v>
      </c>
      <c r="B1015" s="249" t="s">
        <v>67</v>
      </c>
      <c r="C1015" t="s">
        <v>205</v>
      </c>
      <c r="D1015" t="s">
        <v>205</v>
      </c>
      <c r="E1015" t="s">
        <v>205</v>
      </c>
      <c r="F1015" t="s">
        <v>207</v>
      </c>
      <c r="G1015" t="s">
        <v>207</v>
      </c>
      <c r="H1015" t="s">
        <v>207</v>
      </c>
      <c r="I1015" t="s">
        <v>205</v>
      </c>
      <c r="J1015" t="s">
        <v>205</v>
      </c>
      <c r="K1015" t="s">
        <v>207</v>
      </c>
      <c r="L1015" t="s">
        <v>207</v>
      </c>
      <c r="M1015" s="250" t="s">
        <v>207</v>
      </c>
      <c r="N1015" t="s">
        <v>207</v>
      </c>
      <c r="O1015" t="s">
        <v>205</v>
      </c>
      <c r="P1015" t="s">
        <v>207</v>
      </c>
      <c r="Q1015" t="s">
        <v>207</v>
      </c>
      <c r="R1015" t="s">
        <v>207</v>
      </c>
      <c r="S1015" t="s">
        <v>207</v>
      </c>
      <c r="T1015" t="s">
        <v>207</v>
      </c>
      <c r="U1015" t="s">
        <v>207</v>
      </c>
      <c r="V1015" t="s">
        <v>207</v>
      </c>
      <c r="W1015" t="s">
        <v>207</v>
      </c>
      <c r="X1015" s="250" t="s">
        <v>207</v>
      </c>
      <c r="Y1015" t="s">
        <v>207</v>
      </c>
      <c r="Z1015" t="s">
        <v>207</v>
      </c>
      <c r="AA1015" t="s">
        <v>205</v>
      </c>
      <c r="AB1015" t="s">
        <v>207</v>
      </c>
      <c r="AC1015" t="s">
        <v>207</v>
      </c>
      <c r="AD1015" t="s">
        <v>205</v>
      </c>
      <c r="AE1015" t="s">
        <v>205</v>
      </c>
      <c r="AF1015" t="s">
        <v>205</v>
      </c>
      <c r="AG1015" t="s">
        <v>206</v>
      </c>
      <c r="AH1015" t="s">
        <v>206</v>
      </c>
      <c r="AI1015" t="s">
        <v>206</v>
      </c>
      <c r="AJ1015" t="s">
        <v>206</v>
      </c>
      <c r="AK1015" t="s">
        <v>206</v>
      </c>
      <c r="AL1015" t="s">
        <v>344</v>
      </c>
      <c r="AM1015" t="s">
        <v>344</v>
      </c>
      <c r="AN1015" t="s">
        <v>344</v>
      </c>
      <c r="AO1015" t="s">
        <v>344</v>
      </c>
      <c r="AP1015" t="s">
        <v>344</v>
      </c>
      <c r="AQ1015"/>
      <c r="AR1015">
        <v>0</v>
      </c>
      <c r="AS1015">
        <v>6</v>
      </c>
    </row>
    <row r="1016" spans="1:45" ht="15" hidden="1" x14ac:dyDescent="0.25">
      <c r="A1016" s="258">
        <v>213707</v>
      </c>
      <c r="B1016" s="259" t="s">
        <v>458</v>
      </c>
      <c r="C1016" s="260" t="s">
        <v>207</v>
      </c>
      <c r="D1016" s="260" t="s">
        <v>207</v>
      </c>
      <c r="E1016" s="260" t="s">
        <v>205</v>
      </c>
      <c r="F1016" s="260" t="s">
        <v>205</v>
      </c>
      <c r="G1016" s="260" t="s">
        <v>206</v>
      </c>
      <c r="H1016" s="260" t="s">
        <v>206</v>
      </c>
      <c r="I1016" s="260" t="s">
        <v>207</v>
      </c>
      <c r="J1016" s="260" t="s">
        <v>205</v>
      </c>
      <c r="K1016" s="260" t="s">
        <v>205</v>
      </c>
      <c r="L1016" s="260" t="s">
        <v>205</v>
      </c>
      <c r="M1016" s="260" t="s">
        <v>205</v>
      </c>
      <c r="N1016" s="260" t="s">
        <v>205</v>
      </c>
      <c r="O1016" s="260" t="s">
        <v>205</v>
      </c>
      <c r="P1016" s="260" t="s">
        <v>206</v>
      </c>
      <c r="Q1016" s="260" t="s">
        <v>206</v>
      </c>
      <c r="R1016" s="260" t="s">
        <v>206</v>
      </c>
      <c r="S1016" s="260" t="s">
        <v>206</v>
      </c>
      <c r="T1016" s="260" t="s">
        <v>206</v>
      </c>
      <c r="U1016" s="260" t="s">
        <v>206</v>
      </c>
      <c r="V1016" s="260" t="s">
        <v>206</v>
      </c>
      <c r="W1016" s="260" t="s">
        <v>344</v>
      </c>
      <c r="X1016" s="260" t="s">
        <v>344</v>
      </c>
      <c r="Y1016" s="260" t="s">
        <v>344</v>
      </c>
      <c r="Z1016" s="260" t="s">
        <v>344</v>
      </c>
      <c r="AA1016" s="260" t="s">
        <v>344</v>
      </c>
      <c r="AB1016" s="260" t="s">
        <v>344</v>
      </c>
      <c r="AC1016" s="260" t="s">
        <v>344</v>
      </c>
      <c r="AD1016" s="260" t="s">
        <v>344</v>
      </c>
      <c r="AE1016" s="260" t="s">
        <v>344</v>
      </c>
      <c r="AF1016" s="260" t="s">
        <v>344</v>
      </c>
      <c r="AG1016" s="260" t="s">
        <v>344</v>
      </c>
      <c r="AH1016" s="260" t="s">
        <v>344</v>
      </c>
      <c r="AI1016" s="260" t="s">
        <v>344</v>
      </c>
      <c r="AJ1016" s="260" t="s">
        <v>344</v>
      </c>
      <c r="AK1016" s="260" t="s">
        <v>344</v>
      </c>
      <c r="AL1016" s="260" t="s">
        <v>344</v>
      </c>
      <c r="AM1016" s="260" t="s">
        <v>344</v>
      </c>
      <c r="AN1016" s="260" t="s">
        <v>344</v>
      </c>
      <c r="AO1016" s="260" t="s">
        <v>344</v>
      </c>
      <c r="AP1016" s="260" t="s">
        <v>344</v>
      </c>
      <c r="AQ1016" s="260"/>
      <c r="AR1016"/>
      <c r="AS1016">
        <v>1</v>
      </c>
    </row>
    <row r="1017" spans="1:45" ht="18.75" hidden="1" x14ac:dyDescent="0.45">
      <c r="A1017" s="248">
        <v>213708</v>
      </c>
      <c r="B1017" s="249" t="s">
        <v>457</v>
      </c>
      <c r="C1017" t="s">
        <v>849</v>
      </c>
      <c r="D1017" t="s">
        <v>849</v>
      </c>
      <c r="E1017" t="s">
        <v>849</v>
      </c>
      <c r="F1017" t="s">
        <v>849</v>
      </c>
      <c r="G1017" t="s">
        <v>849</v>
      </c>
      <c r="H1017" t="s">
        <v>849</v>
      </c>
      <c r="I1017" t="s">
        <v>849</v>
      </c>
      <c r="J1017" t="s">
        <v>849</v>
      </c>
      <c r="K1017" t="s">
        <v>849</v>
      </c>
      <c r="L1017" t="s">
        <v>849</v>
      </c>
      <c r="M1017" s="250" t="s">
        <v>344</v>
      </c>
      <c r="N1017" t="s">
        <v>344</v>
      </c>
      <c r="O1017" t="s">
        <v>344</v>
      </c>
      <c r="P1017" t="s">
        <v>344</v>
      </c>
      <c r="Q1017" t="s">
        <v>344</v>
      </c>
      <c r="R1017" t="s">
        <v>344</v>
      </c>
      <c r="S1017" t="s">
        <v>344</v>
      </c>
      <c r="T1017" t="s">
        <v>344</v>
      </c>
      <c r="U1017" t="s">
        <v>344</v>
      </c>
      <c r="V1017" t="s">
        <v>344</v>
      </c>
      <c r="W1017" t="s">
        <v>344</v>
      </c>
      <c r="X1017" s="250" t="s">
        <v>344</v>
      </c>
      <c r="Y1017" t="s">
        <v>344</v>
      </c>
      <c r="Z1017" t="s">
        <v>344</v>
      </c>
      <c r="AA1017" t="s">
        <v>344</v>
      </c>
      <c r="AB1017" t="s">
        <v>344</v>
      </c>
      <c r="AC1017" t="s">
        <v>344</v>
      </c>
      <c r="AD1017" t="s">
        <v>344</v>
      </c>
      <c r="AE1017" t="s">
        <v>344</v>
      </c>
      <c r="AF1017" t="s">
        <v>344</v>
      </c>
      <c r="AG1017" t="s">
        <v>344</v>
      </c>
      <c r="AH1017" t="s">
        <v>344</v>
      </c>
      <c r="AI1017" t="s">
        <v>344</v>
      </c>
      <c r="AJ1017" t="s">
        <v>344</v>
      </c>
      <c r="AK1017" t="s">
        <v>344</v>
      </c>
      <c r="AL1017" t="s">
        <v>344</v>
      </c>
      <c r="AM1017" t="s">
        <v>344</v>
      </c>
      <c r="AN1017" t="s">
        <v>344</v>
      </c>
      <c r="AO1017" t="s">
        <v>344</v>
      </c>
      <c r="AP1017" t="s">
        <v>344</v>
      </c>
      <c r="AQ1017"/>
      <c r="AR1017" t="s">
        <v>2162</v>
      </c>
      <c r="AS1017" t="s">
        <v>2162</v>
      </c>
    </row>
    <row r="1018" spans="1:45" ht="18.75" hidden="1" x14ac:dyDescent="0.45">
      <c r="A1018" s="248">
        <v>213714</v>
      </c>
      <c r="B1018" s="249" t="e">
        <v>#N/A</v>
      </c>
      <c r="C1018" t="s">
        <v>207</v>
      </c>
      <c r="D1018" t="s">
        <v>207</v>
      </c>
      <c r="E1018" t="s">
        <v>207</v>
      </c>
      <c r="F1018" t="s">
        <v>207</v>
      </c>
      <c r="G1018" t="s">
        <v>207</v>
      </c>
      <c r="H1018" t="s">
        <v>207</v>
      </c>
      <c r="I1018" t="s">
        <v>207</v>
      </c>
      <c r="J1018" t="s">
        <v>207</v>
      </c>
      <c r="K1018" t="s">
        <v>205</v>
      </c>
      <c r="L1018" t="s">
        <v>207</v>
      </c>
      <c r="M1018" s="250" t="s">
        <v>206</v>
      </c>
      <c r="N1018" t="s">
        <v>207</v>
      </c>
      <c r="O1018" t="s">
        <v>207</v>
      </c>
      <c r="P1018" t="s">
        <v>207</v>
      </c>
      <c r="Q1018" t="s">
        <v>207</v>
      </c>
      <c r="R1018" t="s">
        <v>344</v>
      </c>
      <c r="S1018" t="s">
        <v>344</v>
      </c>
      <c r="T1018" t="s">
        <v>344</v>
      </c>
      <c r="U1018" t="s">
        <v>344</v>
      </c>
      <c r="V1018" t="s">
        <v>344</v>
      </c>
      <c r="W1018" t="s">
        <v>344</v>
      </c>
      <c r="X1018" s="250" t="s">
        <v>344</v>
      </c>
      <c r="Y1018" t="s">
        <v>344</v>
      </c>
      <c r="Z1018" t="s">
        <v>344</v>
      </c>
      <c r="AA1018" t="s">
        <v>344</v>
      </c>
      <c r="AB1018" t="s">
        <v>344</v>
      </c>
      <c r="AC1018" t="s">
        <v>344</v>
      </c>
      <c r="AD1018" t="s">
        <v>344</v>
      </c>
      <c r="AE1018" t="s">
        <v>344</v>
      </c>
      <c r="AF1018" t="s">
        <v>344</v>
      </c>
      <c r="AG1018" t="s">
        <v>344</v>
      </c>
      <c r="AH1018" t="s">
        <v>344</v>
      </c>
      <c r="AI1018" t="s">
        <v>344</v>
      </c>
      <c r="AJ1018" t="s">
        <v>344</v>
      </c>
      <c r="AK1018" t="s">
        <v>344</v>
      </c>
      <c r="AL1018" t="s">
        <v>344</v>
      </c>
      <c r="AM1018" t="s">
        <v>344</v>
      </c>
      <c r="AN1018" t="s">
        <v>344</v>
      </c>
      <c r="AO1018" t="s">
        <v>344</v>
      </c>
      <c r="AP1018" t="s">
        <v>344</v>
      </c>
      <c r="AQ1018"/>
      <c r="AR1018" t="e">
        <v>#N/A</v>
      </c>
      <c r="AS1018" t="e">
        <v>#N/A</v>
      </c>
    </row>
    <row r="1019" spans="1:45" ht="18.75" hidden="1" x14ac:dyDescent="0.45">
      <c r="A1019" s="248">
        <v>213715</v>
      </c>
      <c r="B1019" s="249" t="s">
        <v>456</v>
      </c>
      <c r="C1019" t="s">
        <v>205</v>
      </c>
      <c r="D1019" t="s">
        <v>207</v>
      </c>
      <c r="E1019" t="s">
        <v>205</v>
      </c>
      <c r="F1019" t="s">
        <v>205</v>
      </c>
      <c r="G1019" t="s">
        <v>205</v>
      </c>
      <c r="H1019" t="s">
        <v>207</v>
      </c>
      <c r="I1019" t="s">
        <v>207</v>
      </c>
      <c r="J1019" t="s">
        <v>205</v>
      </c>
      <c r="K1019" t="s">
        <v>207</v>
      </c>
      <c r="L1019" t="s">
        <v>207</v>
      </c>
      <c r="M1019" s="250" t="s">
        <v>205</v>
      </c>
      <c r="N1019" t="s">
        <v>207</v>
      </c>
      <c r="O1019" t="s">
        <v>207</v>
      </c>
      <c r="P1019" t="s">
        <v>205</v>
      </c>
      <c r="Q1019" t="s">
        <v>205</v>
      </c>
      <c r="R1019" t="s">
        <v>207</v>
      </c>
      <c r="S1019" t="s">
        <v>207</v>
      </c>
      <c r="T1019" t="s">
        <v>205</v>
      </c>
      <c r="U1019" t="s">
        <v>207</v>
      </c>
      <c r="V1019" t="s">
        <v>207</v>
      </c>
      <c r="W1019" t="s">
        <v>207</v>
      </c>
      <c r="X1019" s="250" t="s">
        <v>205</v>
      </c>
      <c r="Y1019" t="s">
        <v>205</v>
      </c>
      <c r="Z1019" t="s">
        <v>205</v>
      </c>
      <c r="AA1019" t="s">
        <v>205</v>
      </c>
      <c r="AB1019" t="s">
        <v>205</v>
      </c>
      <c r="AC1019" t="s">
        <v>205</v>
      </c>
      <c r="AD1019" t="s">
        <v>205</v>
      </c>
      <c r="AE1019" t="s">
        <v>205</v>
      </c>
      <c r="AF1019" t="s">
        <v>207</v>
      </c>
      <c r="AG1019" t="s">
        <v>344</v>
      </c>
      <c r="AH1019" t="s">
        <v>344</v>
      </c>
      <c r="AI1019" t="s">
        <v>344</v>
      </c>
      <c r="AJ1019" t="s">
        <v>344</v>
      </c>
      <c r="AK1019" t="s">
        <v>344</v>
      </c>
      <c r="AL1019" t="s">
        <v>344</v>
      </c>
      <c r="AM1019" t="s">
        <v>344</v>
      </c>
      <c r="AN1019" t="s">
        <v>344</v>
      </c>
      <c r="AO1019" t="s">
        <v>344</v>
      </c>
      <c r="AP1019" t="s">
        <v>344</v>
      </c>
      <c r="AQ1019"/>
      <c r="AR1019">
        <v>0</v>
      </c>
      <c r="AS1019">
        <v>3</v>
      </c>
    </row>
    <row r="1020" spans="1:45" ht="18.75" hidden="1" x14ac:dyDescent="0.45">
      <c r="A1020" s="248">
        <v>213719</v>
      </c>
      <c r="B1020" s="249" t="s">
        <v>456</v>
      </c>
      <c r="C1020" t="s">
        <v>205</v>
      </c>
      <c r="D1020" t="s">
        <v>207</v>
      </c>
      <c r="E1020" t="s">
        <v>205</v>
      </c>
      <c r="F1020" t="s">
        <v>205</v>
      </c>
      <c r="G1020" t="s">
        <v>207</v>
      </c>
      <c r="H1020" t="s">
        <v>207</v>
      </c>
      <c r="I1020" t="s">
        <v>205</v>
      </c>
      <c r="J1020" t="s">
        <v>205</v>
      </c>
      <c r="K1020" t="s">
        <v>207</v>
      </c>
      <c r="L1020" t="s">
        <v>205</v>
      </c>
      <c r="M1020" s="250" t="s">
        <v>207</v>
      </c>
      <c r="N1020" t="s">
        <v>207</v>
      </c>
      <c r="O1020" t="s">
        <v>207</v>
      </c>
      <c r="P1020" t="s">
        <v>207</v>
      </c>
      <c r="Q1020" t="s">
        <v>205</v>
      </c>
      <c r="R1020" t="s">
        <v>207</v>
      </c>
      <c r="S1020" t="s">
        <v>205</v>
      </c>
      <c r="T1020" t="s">
        <v>207</v>
      </c>
      <c r="U1020" t="s">
        <v>207</v>
      </c>
      <c r="V1020" t="s">
        <v>205</v>
      </c>
      <c r="W1020" t="s">
        <v>207</v>
      </c>
      <c r="X1020" s="250" t="s">
        <v>207</v>
      </c>
      <c r="Y1020" t="s">
        <v>206</v>
      </c>
      <c r="Z1020" t="s">
        <v>207</v>
      </c>
      <c r="AA1020" t="s">
        <v>207</v>
      </c>
      <c r="AB1020" t="s">
        <v>206</v>
      </c>
      <c r="AC1020" t="s">
        <v>206</v>
      </c>
      <c r="AD1020" t="s">
        <v>206</v>
      </c>
      <c r="AE1020" t="s">
        <v>206</v>
      </c>
      <c r="AF1020" t="s">
        <v>206</v>
      </c>
      <c r="AG1020" t="s">
        <v>344</v>
      </c>
      <c r="AH1020" t="s">
        <v>344</v>
      </c>
      <c r="AI1020" t="s">
        <v>344</v>
      </c>
      <c r="AJ1020" t="s">
        <v>344</v>
      </c>
      <c r="AK1020" t="s">
        <v>344</v>
      </c>
      <c r="AL1020" t="s">
        <v>344</v>
      </c>
      <c r="AM1020" t="s">
        <v>344</v>
      </c>
      <c r="AN1020" t="s">
        <v>344</v>
      </c>
      <c r="AO1020" t="s">
        <v>344</v>
      </c>
      <c r="AP1020" t="s">
        <v>344</v>
      </c>
      <c r="AQ1020"/>
      <c r="AR1020">
        <v>0</v>
      </c>
      <c r="AS1020">
        <v>5</v>
      </c>
    </row>
    <row r="1021" spans="1:45" hidden="1" x14ac:dyDescent="0.2">
      <c r="A1021" s="276">
        <v>213722</v>
      </c>
      <c r="B1021" s="274" t="s">
        <v>458</v>
      </c>
      <c r="C1021" s="53" t="s">
        <v>849</v>
      </c>
      <c r="D1021" s="53" t="s">
        <v>849</v>
      </c>
      <c r="E1021" s="53" t="s">
        <v>849</v>
      </c>
      <c r="F1021" s="53" t="s">
        <v>849</v>
      </c>
      <c r="G1021" s="53" t="s">
        <v>849</v>
      </c>
      <c r="H1021" s="53" t="s">
        <v>849</v>
      </c>
      <c r="I1021" s="53" t="s">
        <v>849</v>
      </c>
      <c r="J1021" s="53" t="s">
        <v>849</v>
      </c>
      <c r="K1021" s="53" t="s">
        <v>849</v>
      </c>
      <c r="L1021" s="53" t="s">
        <v>849</v>
      </c>
      <c r="M1021" s="53" t="s">
        <v>849</v>
      </c>
      <c r="N1021" s="53" t="s">
        <v>849</v>
      </c>
      <c r="O1021" s="53" t="s">
        <v>849</v>
      </c>
      <c r="P1021" s="53" t="s">
        <v>849</v>
      </c>
      <c r="Q1021" s="53" t="s">
        <v>849</v>
      </c>
      <c r="R1021" s="53" t="s">
        <v>849</v>
      </c>
      <c r="S1021" s="53" t="s">
        <v>849</v>
      </c>
      <c r="T1021" s="53" t="s">
        <v>849</v>
      </c>
      <c r="U1021" s="53" t="s">
        <v>849</v>
      </c>
      <c r="V1021" s="53" t="s">
        <v>849</v>
      </c>
    </row>
    <row r="1022" spans="1:45" ht="18.75" hidden="1" x14ac:dyDescent="0.45">
      <c r="A1022" s="248">
        <v>213723</v>
      </c>
      <c r="B1022" s="249" t="s">
        <v>456</v>
      </c>
      <c r="C1022" t="s">
        <v>207</v>
      </c>
      <c r="D1022" t="s">
        <v>205</v>
      </c>
      <c r="E1022" t="s">
        <v>207</v>
      </c>
      <c r="F1022" t="s">
        <v>205</v>
      </c>
      <c r="G1022" t="s">
        <v>205</v>
      </c>
      <c r="H1022" t="s">
        <v>207</v>
      </c>
      <c r="I1022" t="s">
        <v>207</v>
      </c>
      <c r="J1022" t="s">
        <v>205</v>
      </c>
      <c r="K1022" t="s">
        <v>207</v>
      </c>
      <c r="L1022" t="s">
        <v>207</v>
      </c>
      <c r="M1022" s="250" t="s">
        <v>207</v>
      </c>
      <c r="N1022" t="s">
        <v>207</v>
      </c>
      <c r="O1022" t="s">
        <v>207</v>
      </c>
      <c r="P1022" t="s">
        <v>205</v>
      </c>
      <c r="Q1022" t="s">
        <v>207</v>
      </c>
      <c r="R1022" t="s">
        <v>207</v>
      </c>
      <c r="S1022" t="s">
        <v>207</v>
      </c>
      <c r="T1022" t="s">
        <v>205</v>
      </c>
      <c r="U1022" t="s">
        <v>207</v>
      </c>
      <c r="V1022" t="s">
        <v>205</v>
      </c>
      <c r="W1022" t="s">
        <v>205</v>
      </c>
      <c r="X1022" s="250" t="s">
        <v>205</v>
      </c>
      <c r="Y1022" t="s">
        <v>205</v>
      </c>
      <c r="Z1022" t="s">
        <v>207</v>
      </c>
      <c r="AA1022" t="s">
        <v>205</v>
      </c>
      <c r="AB1022" t="s">
        <v>205</v>
      </c>
      <c r="AC1022" t="s">
        <v>205</v>
      </c>
      <c r="AD1022" t="s">
        <v>205</v>
      </c>
      <c r="AE1022" t="s">
        <v>205</v>
      </c>
      <c r="AF1022" t="s">
        <v>207</v>
      </c>
      <c r="AG1022" t="s">
        <v>344</v>
      </c>
      <c r="AH1022" t="s">
        <v>344</v>
      </c>
      <c r="AI1022" t="s">
        <v>344</v>
      </c>
      <c r="AJ1022" t="s">
        <v>344</v>
      </c>
      <c r="AK1022" t="s">
        <v>344</v>
      </c>
      <c r="AL1022" t="s">
        <v>344</v>
      </c>
      <c r="AM1022" t="s">
        <v>344</v>
      </c>
      <c r="AN1022" t="s">
        <v>344</v>
      </c>
      <c r="AO1022" t="s">
        <v>344</v>
      </c>
      <c r="AP1022" t="s">
        <v>344</v>
      </c>
      <c r="AQ1022"/>
      <c r="AR1022">
        <v>0</v>
      </c>
      <c r="AS1022">
        <v>1</v>
      </c>
    </row>
    <row r="1023" spans="1:45" ht="18.75" hidden="1" x14ac:dyDescent="0.45">
      <c r="A1023" s="248">
        <v>213725</v>
      </c>
      <c r="B1023" s="249" t="s">
        <v>456</v>
      </c>
      <c r="C1023" t="s">
        <v>205</v>
      </c>
      <c r="D1023" t="s">
        <v>207</v>
      </c>
      <c r="E1023" t="s">
        <v>205</v>
      </c>
      <c r="F1023" t="s">
        <v>207</v>
      </c>
      <c r="G1023" t="s">
        <v>205</v>
      </c>
      <c r="H1023" t="s">
        <v>207</v>
      </c>
      <c r="I1023" t="s">
        <v>205</v>
      </c>
      <c r="J1023" t="s">
        <v>207</v>
      </c>
      <c r="K1023" t="s">
        <v>205</v>
      </c>
      <c r="L1023" t="s">
        <v>205</v>
      </c>
      <c r="M1023" s="250" t="s">
        <v>207</v>
      </c>
      <c r="N1023" t="s">
        <v>207</v>
      </c>
      <c r="O1023" t="s">
        <v>207</v>
      </c>
      <c r="P1023" t="s">
        <v>207</v>
      </c>
      <c r="Q1023" t="s">
        <v>205</v>
      </c>
      <c r="R1023" t="s">
        <v>207</v>
      </c>
      <c r="S1023" t="s">
        <v>207</v>
      </c>
      <c r="T1023" t="s">
        <v>205</v>
      </c>
      <c r="U1023" t="s">
        <v>205</v>
      </c>
      <c r="V1023" t="s">
        <v>205</v>
      </c>
      <c r="W1023" t="s">
        <v>205</v>
      </c>
      <c r="X1023" s="250" t="s">
        <v>207</v>
      </c>
      <c r="Y1023" t="s">
        <v>206</v>
      </c>
      <c r="Z1023" t="s">
        <v>207</v>
      </c>
      <c r="AA1023" t="s">
        <v>207</v>
      </c>
      <c r="AB1023" t="s">
        <v>206</v>
      </c>
      <c r="AC1023" t="s">
        <v>207</v>
      </c>
      <c r="AD1023" t="s">
        <v>206</v>
      </c>
      <c r="AE1023" t="s">
        <v>206</v>
      </c>
      <c r="AF1023" t="s">
        <v>207</v>
      </c>
      <c r="AG1023" t="s">
        <v>344</v>
      </c>
      <c r="AH1023" t="s">
        <v>344</v>
      </c>
      <c r="AI1023" t="s">
        <v>344</v>
      </c>
      <c r="AJ1023" t="s">
        <v>344</v>
      </c>
      <c r="AK1023" t="s">
        <v>344</v>
      </c>
      <c r="AL1023" t="s">
        <v>344</v>
      </c>
      <c r="AM1023" t="s">
        <v>344</v>
      </c>
      <c r="AN1023" t="s">
        <v>344</v>
      </c>
      <c r="AO1023" t="s">
        <v>344</v>
      </c>
      <c r="AP1023" t="s">
        <v>344</v>
      </c>
      <c r="AQ1023"/>
      <c r="AR1023">
        <v>0</v>
      </c>
      <c r="AS1023">
        <v>3</v>
      </c>
    </row>
    <row r="1024" spans="1:45" ht="18.75" hidden="1" x14ac:dyDescent="0.45">
      <c r="A1024" s="248">
        <v>213726</v>
      </c>
      <c r="B1024" s="249" t="s">
        <v>456</v>
      </c>
      <c r="C1024" t="s">
        <v>205</v>
      </c>
      <c r="D1024" t="s">
        <v>207</v>
      </c>
      <c r="E1024" t="s">
        <v>205</v>
      </c>
      <c r="F1024" t="s">
        <v>205</v>
      </c>
      <c r="G1024" t="s">
        <v>205</v>
      </c>
      <c r="H1024" t="s">
        <v>205</v>
      </c>
      <c r="I1024" t="s">
        <v>207</v>
      </c>
      <c r="J1024" t="s">
        <v>207</v>
      </c>
      <c r="K1024" t="s">
        <v>205</v>
      </c>
      <c r="L1024" t="s">
        <v>205</v>
      </c>
      <c r="M1024" s="250" t="s">
        <v>205</v>
      </c>
      <c r="N1024" t="s">
        <v>207</v>
      </c>
      <c r="O1024" t="s">
        <v>207</v>
      </c>
      <c r="P1024" t="s">
        <v>205</v>
      </c>
      <c r="Q1024" t="s">
        <v>205</v>
      </c>
      <c r="R1024" t="s">
        <v>206</v>
      </c>
      <c r="S1024" t="s">
        <v>205</v>
      </c>
      <c r="T1024" t="s">
        <v>207</v>
      </c>
      <c r="U1024" t="s">
        <v>207</v>
      </c>
      <c r="V1024" t="s">
        <v>207</v>
      </c>
      <c r="W1024" t="s">
        <v>207</v>
      </c>
      <c r="X1024" s="250" t="s">
        <v>207</v>
      </c>
      <c r="Y1024" t="s">
        <v>206</v>
      </c>
      <c r="Z1024" t="s">
        <v>206</v>
      </c>
      <c r="AA1024" t="s">
        <v>207</v>
      </c>
      <c r="AB1024" t="s">
        <v>205</v>
      </c>
      <c r="AC1024" t="s">
        <v>207</v>
      </c>
      <c r="AD1024" t="s">
        <v>206</v>
      </c>
      <c r="AE1024" t="s">
        <v>206</v>
      </c>
      <c r="AF1024" t="s">
        <v>206</v>
      </c>
      <c r="AG1024" t="s">
        <v>344</v>
      </c>
      <c r="AH1024" t="s">
        <v>344</v>
      </c>
      <c r="AI1024" t="s">
        <v>344</v>
      </c>
      <c r="AJ1024" t="s">
        <v>344</v>
      </c>
      <c r="AK1024" t="s">
        <v>344</v>
      </c>
      <c r="AL1024" t="s">
        <v>344</v>
      </c>
      <c r="AM1024" t="s">
        <v>344</v>
      </c>
      <c r="AN1024" t="s">
        <v>344</v>
      </c>
      <c r="AO1024" t="s">
        <v>344</v>
      </c>
      <c r="AP1024" t="s">
        <v>344</v>
      </c>
      <c r="AQ1024"/>
      <c r="AR1024">
        <v>0</v>
      </c>
      <c r="AS1024">
        <v>2</v>
      </c>
    </row>
    <row r="1025" spans="1:45" ht="18.75" hidden="1" x14ac:dyDescent="0.45">
      <c r="A1025" s="248">
        <v>213729</v>
      </c>
      <c r="B1025" s="249" t="s">
        <v>456</v>
      </c>
      <c r="C1025" t="s">
        <v>205</v>
      </c>
      <c r="D1025" t="s">
        <v>205</v>
      </c>
      <c r="E1025" t="s">
        <v>205</v>
      </c>
      <c r="F1025" t="s">
        <v>207</v>
      </c>
      <c r="G1025" t="s">
        <v>205</v>
      </c>
      <c r="H1025" t="s">
        <v>205</v>
      </c>
      <c r="I1025" t="s">
        <v>205</v>
      </c>
      <c r="J1025" t="s">
        <v>205</v>
      </c>
      <c r="K1025" t="s">
        <v>207</v>
      </c>
      <c r="L1025" t="s">
        <v>205</v>
      </c>
      <c r="M1025" s="250" t="s">
        <v>207</v>
      </c>
      <c r="N1025" t="s">
        <v>207</v>
      </c>
      <c r="O1025" t="s">
        <v>207</v>
      </c>
      <c r="P1025" t="s">
        <v>205</v>
      </c>
      <c r="Q1025" t="s">
        <v>205</v>
      </c>
      <c r="R1025" t="s">
        <v>205</v>
      </c>
      <c r="S1025" t="s">
        <v>207</v>
      </c>
      <c r="T1025" t="s">
        <v>205</v>
      </c>
      <c r="U1025" t="s">
        <v>205</v>
      </c>
      <c r="V1025" t="s">
        <v>205</v>
      </c>
      <c r="W1025" t="s">
        <v>205</v>
      </c>
      <c r="X1025" s="250" t="s">
        <v>207</v>
      </c>
      <c r="Y1025" t="s">
        <v>207</v>
      </c>
      <c r="Z1025" t="s">
        <v>207</v>
      </c>
      <c r="AA1025" t="s">
        <v>207</v>
      </c>
      <c r="AB1025" t="s">
        <v>207</v>
      </c>
      <c r="AC1025" t="s">
        <v>207</v>
      </c>
      <c r="AD1025" t="s">
        <v>207</v>
      </c>
      <c r="AE1025" t="s">
        <v>207</v>
      </c>
      <c r="AF1025" t="s">
        <v>207</v>
      </c>
      <c r="AG1025" t="s">
        <v>344</v>
      </c>
      <c r="AH1025" t="s">
        <v>344</v>
      </c>
      <c r="AI1025" t="s">
        <v>344</v>
      </c>
      <c r="AJ1025" t="s">
        <v>344</v>
      </c>
      <c r="AK1025" t="s">
        <v>344</v>
      </c>
      <c r="AL1025" t="s">
        <v>344</v>
      </c>
      <c r="AM1025" t="s">
        <v>344</v>
      </c>
      <c r="AN1025" t="s">
        <v>344</v>
      </c>
      <c r="AO1025" t="s">
        <v>344</v>
      </c>
      <c r="AP1025" t="s">
        <v>344</v>
      </c>
      <c r="AQ1025"/>
      <c r="AR1025">
        <v>0</v>
      </c>
      <c r="AS1025">
        <v>4</v>
      </c>
    </row>
    <row r="1026" spans="1:45" ht="18.75" hidden="1" x14ac:dyDescent="0.45">
      <c r="A1026" s="248">
        <v>213733</v>
      </c>
      <c r="B1026" s="249" t="s">
        <v>456</v>
      </c>
      <c r="C1026" t="s">
        <v>205</v>
      </c>
      <c r="D1026" t="s">
        <v>205</v>
      </c>
      <c r="E1026" t="s">
        <v>205</v>
      </c>
      <c r="F1026" t="s">
        <v>205</v>
      </c>
      <c r="G1026" t="s">
        <v>205</v>
      </c>
      <c r="H1026" t="s">
        <v>205</v>
      </c>
      <c r="I1026" t="s">
        <v>207</v>
      </c>
      <c r="J1026" t="s">
        <v>205</v>
      </c>
      <c r="K1026" t="s">
        <v>207</v>
      </c>
      <c r="L1026" t="s">
        <v>207</v>
      </c>
      <c r="M1026" s="250" t="s">
        <v>207</v>
      </c>
      <c r="N1026" t="s">
        <v>205</v>
      </c>
      <c r="O1026" t="s">
        <v>207</v>
      </c>
      <c r="P1026" t="s">
        <v>207</v>
      </c>
      <c r="Q1026" t="s">
        <v>207</v>
      </c>
      <c r="R1026" t="s">
        <v>207</v>
      </c>
      <c r="S1026" t="s">
        <v>207</v>
      </c>
      <c r="T1026" t="s">
        <v>205</v>
      </c>
      <c r="U1026" t="s">
        <v>207</v>
      </c>
      <c r="V1026" t="s">
        <v>205</v>
      </c>
      <c r="W1026" t="s">
        <v>207</v>
      </c>
      <c r="X1026" s="250" t="s">
        <v>205</v>
      </c>
      <c r="Y1026" t="s">
        <v>205</v>
      </c>
      <c r="Z1026" t="s">
        <v>207</v>
      </c>
      <c r="AA1026" t="s">
        <v>207</v>
      </c>
      <c r="AB1026" t="s">
        <v>205</v>
      </c>
      <c r="AC1026" t="s">
        <v>205</v>
      </c>
      <c r="AD1026" t="s">
        <v>205</v>
      </c>
      <c r="AE1026" t="s">
        <v>205</v>
      </c>
      <c r="AF1026" t="s">
        <v>205</v>
      </c>
      <c r="AG1026" t="s">
        <v>344</v>
      </c>
      <c r="AH1026" t="s">
        <v>344</v>
      </c>
      <c r="AI1026" t="s">
        <v>344</v>
      </c>
      <c r="AJ1026" t="s">
        <v>344</v>
      </c>
      <c r="AK1026" t="s">
        <v>344</v>
      </c>
      <c r="AL1026" t="s">
        <v>344</v>
      </c>
      <c r="AM1026" t="s">
        <v>344</v>
      </c>
      <c r="AN1026" t="s">
        <v>344</v>
      </c>
      <c r="AO1026" t="s">
        <v>344</v>
      </c>
      <c r="AP1026" t="s">
        <v>344</v>
      </c>
      <c r="AQ1026"/>
      <c r="AR1026">
        <v>0</v>
      </c>
      <c r="AS1026">
        <v>1</v>
      </c>
    </row>
    <row r="1027" spans="1:45" ht="18.75" hidden="1" x14ac:dyDescent="0.45">
      <c r="A1027" s="248">
        <v>213735</v>
      </c>
      <c r="B1027" s="249" t="s">
        <v>459</v>
      </c>
      <c r="C1027" t="s">
        <v>849</v>
      </c>
      <c r="D1027" t="s">
        <v>849</v>
      </c>
      <c r="E1027" t="s">
        <v>849</v>
      </c>
      <c r="F1027" t="s">
        <v>849</v>
      </c>
      <c r="G1027" t="s">
        <v>849</v>
      </c>
      <c r="H1027" t="s">
        <v>849</v>
      </c>
      <c r="I1027" t="s">
        <v>849</v>
      </c>
      <c r="J1027" t="s">
        <v>849</v>
      </c>
      <c r="K1027" t="s">
        <v>849</v>
      </c>
      <c r="L1027" t="s">
        <v>849</v>
      </c>
      <c r="M1027" s="250" t="s">
        <v>849</v>
      </c>
      <c r="N1027" t="s">
        <v>849</v>
      </c>
      <c r="O1027" t="s">
        <v>849</v>
      </c>
      <c r="P1027" t="s">
        <v>849</v>
      </c>
      <c r="Q1027" t="s">
        <v>849</v>
      </c>
      <c r="R1027" t="s">
        <v>849</v>
      </c>
      <c r="S1027" t="s">
        <v>849</v>
      </c>
      <c r="T1027" t="s">
        <v>849</v>
      </c>
      <c r="U1027" t="s">
        <v>849</v>
      </c>
      <c r="V1027" t="s">
        <v>849</v>
      </c>
      <c r="W1027" t="s">
        <v>849</v>
      </c>
      <c r="X1027" t="s">
        <v>849</v>
      </c>
      <c r="Y1027" t="s">
        <v>849</v>
      </c>
      <c r="Z1027" t="s">
        <v>849</v>
      </c>
      <c r="AA1027" t="s">
        <v>849</v>
      </c>
      <c r="AB1027" t="s">
        <v>344</v>
      </c>
      <c r="AC1027" t="s">
        <v>344</v>
      </c>
      <c r="AD1027" t="s">
        <v>344</v>
      </c>
      <c r="AE1027" t="s">
        <v>344</v>
      </c>
      <c r="AF1027" t="s">
        <v>344</v>
      </c>
      <c r="AG1027" t="s">
        <v>344</v>
      </c>
      <c r="AH1027" t="s">
        <v>344</v>
      </c>
      <c r="AI1027" t="s">
        <v>344</v>
      </c>
      <c r="AJ1027" t="s">
        <v>344</v>
      </c>
      <c r="AK1027" t="s">
        <v>344</v>
      </c>
      <c r="AL1027" t="s">
        <v>344</v>
      </c>
      <c r="AM1027" t="s">
        <v>344</v>
      </c>
      <c r="AN1027" t="s">
        <v>344</v>
      </c>
      <c r="AO1027" t="s">
        <v>344</v>
      </c>
      <c r="AP1027" t="s">
        <v>344</v>
      </c>
      <c r="AQ1027"/>
      <c r="AR1027">
        <v>0</v>
      </c>
      <c r="AS1027" t="s">
        <v>2187</v>
      </c>
    </row>
    <row r="1028" spans="1:45" ht="18.75" hidden="1" x14ac:dyDescent="0.45">
      <c r="A1028" s="248">
        <v>213736</v>
      </c>
      <c r="B1028" s="249" t="s">
        <v>456</v>
      </c>
      <c r="C1028" t="s">
        <v>849</v>
      </c>
      <c r="D1028" t="s">
        <v>849</v>
      </c>
      <c r="E1028" t="s">
        <v>849</v>
      </c>
      <c r="F1028" t="s">
        <v>849</v>
      </c>
      <c r="G1028" t="s">
        <v>849</v>
      </c>
      <c r="H1028" t="s">
        <v>849</v>
      </c>
      <c r="I1028" t="s">
        <v>849</v>
      </c>
      <c r="J1028" t="s">
        <v>849</v>
      </c>
      <c r="K1028" t="s">
        <v>849</v>
      </c>
      <c r="L1028" t="s">
        <v>849</v>
      </c>
      <c r="M1028" s="250" t="s">
        <v>849</v>
      </c>
      <c r="N1028" t="s">
        <v>849</v>
      </c>
      <c r="O1028" t="s">
        <v>849</v>
      </c>
      <c r="P1028" t="s">
        <v>849</v>
      </c>
      <c r="Q1028" t="s">
        <v>849</v>
      </c>
      <c r="R1028" t="s">
        <v>849</v>
      </c>
      <c r="S1028" t="s">
        <v>849</v>
      </c>
      <c r="T1028" t="s">
        <v>849</v>
      </c>
      <c r="U1028" t="s">
        <v>849</v>
      </c>
      <c r="V1028" t="s">
        <v>849</v>
      </c>
      <c r="W1028" t="s">
        <v>849</v>
      </c>
      <c r="X1028" s="250" t="s">
        <v>849</v>
      </c>
      <c r="Y1028" t="s">
        <v>849</v>
      </c>
      <c r="Z1028" t="s">
        <v>849</v>
      </c>
      <c r="AA1028" t="s">
        <v>849</v>
      </c>
      <c r="AB1028" t="s">
        <v>849</v>
      </c>
      <c r="AC1028" t="s">
        <v>849</v>
      </c>
      <c r="AD1028" t="s">
        <v>849</v>
      </c>
      <c r="AE1028" t="s">
        <v>849</v>
      </c>
      <c r="AF1028" t="s">
        <v>849</v>
      </c>
      <c r="AG1028" t="s">
        <v>344</v>
      </c>
      <c r="AH1028" t="s">
        <v>344</v>
      </c>
      <c r="AI1028" t="s">
        <v>344</v>
      </c>
      <c r="AJ1028" t="s">
        <v>344</v>
      </c>
      <c r="AK1028" t="s">
        <v>344</v>
      </c>
      <c r="AL1028" t="s">
        <v>344</v>
      </c>
      <c r="AM1028" t="s">
        <v>344</v>
      </c>
      <c r="AN1028" t="s">
        <v>344</v>
      </c>
      <c r="AO1028" t="s">
        <v>344</v>
      </c>
      <c r="AP1028" t="s">
        <v>344</v>
      </c>
      <c r="AQ1028"/>
      <c r="AR1028">
        <v>0</v>
      </c>
      <c r="AS1028" t="s">
        <v>2190</v>
      </c>
    </row>
    <row r="1029" spans="1:45" ht="18.75" x14ac:dyDescent="0.45">
      <c r="A1029" s="248">
        <v>213741</v>
      </c>
      <c r="B1029" s="249" t="s">
        <v>61</v>
      </c>
      <c r="C1029" t="s">
        <v>207</v>
      </c>
      <c r="D1029" t="s">
        <v>207</v>
      </c>
      <c r="E1029" t="s">
        <v>207</v>
      </c>
      <c r="F1029" t="s">
        <v>207</v>
      </c>
      <c r="G1029" t="s">
        <v>205</v>
      </c>
      <c r="H1029" t="s">
        <v>207</v>
      </c>
      <c r="I1029" t="s">
        <v>207</v>
      </c>
      <c r="J1029" t="s">
        <v>205</v>
      </c>
      <c r="K1029" t="s">
        <v>205</v>
      </c>
      <c r="L1029" t="s">
        <v>207</v>
      </c>
      <c r="M1029" s="250" t="s">
        <v>205</v>
      </c>
      <c r="N1029" t="s">
        <v>207</v>
      </c>
      <c r="O1029" t="s">
        <v>207</v>
      </c>
      <c r="P1029" t="s">
        <v>205</v>
      </c>
      <c r="Q1029" t="s">
        <v>207</v>
      </c>
      <c r="R1029" t="s">
        <v>205</v>
      </c>
      <c r="S1029" t="s">
        <v>205</v>
      </c>
      <c r="T1029" t="s">
        <v>207</v>
      </c>
      <c r="U1029" t="s">
        <v>207</v>
      </c>
      <c r="V1029" t="s">
        <v>207</v>
      </c>
      <c r="W1029" t="s">
        <v>205</v>
      </c>
      <c r="X1029" s="250" t="s">
        <v>207</v>
      </c>
      <c r="Y1029" t="s">
        <v>207</v>
      </c>
      <c r="Z1029" t="s">
        <v>207</v>
      </c>
      <c r="AA1029" t="s">
        <v>205</v>
      </c>
      <c r="AB1029" t="s">
        <v>205</v>
      </c>
      <c r="AC1029" t="s">
        <v>207</v>
      </c>
      <c r="AD1029" t="s">
        <v>205</v>
      </c>
      <c r="AE1029" t="s">
        <v>205</v>
      </c>
      <c r="AF1029" t="s">
        <v>205</v>
      </c>
      <c r="AG1029" t="s">
        <v>205</v>
      </c>
      <c r="AH1029" t="s">
        <v>207</v>
      </c>
      <c r="AI1029" t="s">
        <v>205</v>
      </c>
      <c r="AJ1029" t="s">
        <v>207</v>
      </c>
      <c r="AK1029" t="s">
        <v>207</v>
      </c>
      <c r="AL1029" t="s">
        <v>207</v>
      </c>
      <c r="AM1029" t="s">
        <v>206</v>
      </c>
      <c r="AN1029" t="s">
        <v>207</v>
      </c>
      <c r="AO1029" t="s">
        <v>207</v>
      </c>
      <c r="AP1029" t="s">
        <v>207</v>
      </c>
      <c r="AQ1029"/>
      <c r="AR1029">
        <v>0</v>
      </c>
      <c r="AS1029">
        <v>4</v>
      </c>
    </row>
    <row r="1030" spans="1:45" ht="18.75" hidden="1" x14ac:dyDescent="0.45">
      <c r="A1030" s="248">
        <v>213742</v>
      </c>
      <c r="B1030" s="249" t="s">
        <v>456</v>
      </c>
      <c r="C1030" t="s">
        <v>205</v>
      </c>
      <c r="D1030" t="s">
        <v>205</v>
      </c>
      <c r="E1030" t="s">
        <v>205</v>
      </c>
      <c r="F1030" t="s">
        <v>207</v>
      </c>
      <c r="G1030" t="s">
        <v>205</v>
      </c>
      <c r="H1030" t="s">
        <v>207</v>
      </c>
      <c r="I1030" t="s">
        <v>207</v>
      </c>
      <c r="J1030" t="s">
        <v>205</v>
      </c>
      <c r="K1030" t="s">
        <v>207</v>
      </c>
      <c r="L1030" t="s">
        <v>207</v>
      </c>
      <c r="M1030" s="250" t="s">
        <v>207</v>
      </c>
      <c r="N1030" t="s">
        <v>205</v>
      </c>
      <c r="O1030" t="s">
        <v>205</v>
      </c>
      <c r="P1030" t="s">
        <v>207</v>
      </c>
      <c r="Q1030" t="s">
        <v>207</v>
      </c>
      <c r="R1030" t="s">
        <v>207</v>
      </c>
      <c r="S1030" t="s">
        <v>207</v>
      </c>
      <c r="T1030" t="s">
        <v>205</v>
      </c>
      <c r="U1030" t="s">
        <v>207</v>
      </c>
      <c r="V1030" t="s">
        <v>205</v>
      </c>
      <c r="W1030" t="s">
        <v>205</v>
      </c>
      <c r="X1030" s="250" t="s">
        <v>207</v>
      </c>
      <c r="Y1030" t="s">
        <v>205</v>
      </c>
      <c r="Z1030" t="s">
        <v>207</v>
      </c>
      <c r="AA1030" t="s">
        <v>205</v>
      </c>
      <c r="AB1030" t="s">
        <v>207</v>
      </c>
      <c r="AC1030" t="s">
        <v>206</v>
      </c>
      <c r="AD1030" t="s">
        <v>206</v>
      </c>
      <c r="AE1030" t="s">
        <v>206</v>
      </c>
      <c r="AF1030" t="s">
        <v>207</v>
      </c>
      <c r="AG1030" t="s">
        <v>344</v>
      </c>
      <c r="AH1030" t="s">
        <v>344</v>
      </c>
      <c r="AI1030" t="s">
        <v>344</v>
      </c>
      <c r="AJ1030" t="s">
        <v>344</v>
      </c>
      <c r="AK1030" t="s">
        <v>344</v>
      </c>
      <c r="AL1030" t="s">
        <v>344</v>
      </c>
      <c r="AM1030" t="s">
        <v>344</v>
      </c>
      <c r="AN1030" t="s">
        <v>344</v>
      </c>
      <c r="AO1030" t="s">
        <v>344</v>
      </c>
      <c r="AP1030" t="s">
        <v>344</v>
      </c>
      <c r="AQ1030"/>
      <c r="AR1030">
        <v>0</v>
      </c>
      <c r="AS1030">
        <v>4</v>
      </c>
    </row>
    <row r="1031" spans="1:45" ht="18.75" x14ac:dyDescent="0.45">
      <c r="A1031" s="252">
        <v>213745</v>
      </c>
      <c r="B1031" s="249" t="s">
        <v>61</v>
      </c>
      <c r="C1031" t="s">
        <v>205</v>
      </c>
      <c r="D1031" t="s">
        <v>207</v>
      </c>
      <c r="E1031" t="s">
        <v>207</v>
      </c>
      <c r="F1031" t="s">
        <v>205</v>
      </c>
      <c r="G1031" t="s">
        <v>205</v>
      </c>
      <c r="H1031" t="s">
        <v>205</v>
      </c>
      <c r="I1031" t="s">
        <v>207</v>
      </c>
      <c r="J1031" t="s">
        <v>205</v>
      </c>
      <c r="K1031" t="s">
        <v>207</v>
      </c>
      <c r="L1031" t="s">
        <v>207</v>
      </c>
      <c r="M1031" s="250" t="s">
        <v>205</v>
      </c>
      <c r="N1031" t="s">
        <v>207</v>
      </c>
      <c r="O1031" t="s">
        <v>207</v>
      </c>
      <c r="P1031" t="s">
        <v>205</v>
      </c>
      <c r="Q1031" t="s">
        <v>205</v>
      </c>
      <c r="R1031" t="s">
        <v>207</v>
      </c>
      <c r="S1031" t="s">
        <v>207</v>
      </c>
      <c r="T1031" t="s">
        <v>207</v>
      </c>
      <c r="U1031" t="s">
        <v>207</v>
      </c>
      <c r="V1031" t="s">
        <v>207</v>
      </c>
      <c r="W1031" t="s">
        <v>205</v>
      </c>
      <c r="X1031" s="250" t="s">
        <v>207</v>
      </c>
      <c r="Y1031" t="s">
        <v>205</v>
      </c>
      <c r="Z1031" t="s">
        <v>205</v>
      </c>
      <c r="AA1031" t="s">
        <v>205</v>
      </c>
      <c r="AB1031" t="s">
        <v>205</v>
      </c>
      <c r="AC1031" t="s">
        <v>207</v>
      </c>
      <c r="AD1031" t="s">
        <v>207</v>
      </c>
      <c r="AE1031" t="s">
        <v>205</v>
      </c>
      <c r="AF1031" t="s">
        <v>207</v>
      </c>
      <c r="AG1031" t="s">
        <v>207</v>
      </c>
      <c r="AH1031" t="s">
        <v>207</v>
      </c>
      <c r="AI1031" t="s">
        <v>207</v>
      </c>
      <c r="AJ1031" t="s">
        <v>207</v>
      </c>
      <c r="AK1031" t="s">
        <v>207</v>
      </c>
      <c r="AL1031" t="s">
        <v>206</v>
      </c>
      <c r="AM1031" t="s">
        <v>206</v>
      </c>
      <c r="AN1031" t="s">
        <v>206</v>
      </c>
      <c r="AO1031" t="s">
        <v>206</v>
      </c>
      <c r="AP1031" t="s">
        <v>206</v>
      </c>
      <c r="AQ1031"/>
      <c r="AR1031">
        <v>0</v>
      </c>
      <c r="AS1031">
        <v>5</v>
      </c>
    </row>
    <row r="1032" spans="1:45" ht="18.75" hidden="1" x14ac:dyDescent="0.45">
      <c r="A1032" s="248">
        <v>213746</v>
      </c>
      <c r="B1032" s="249" t="s">
        <v>456</v>
      </c>
      <c r="C1032" t="s">
        <v>207</v>
      </c>
      <c r="D1032" t="s">
        <v>207</v>
      </c>
      <c r="E1032" t="s">
        <v>207</v>
      </c>
      <c r="F1032" t="s">
        <v>205</v>
      </c>
      <c r="G1032" t="s">
        <v>207</v>
      </c>
      <c r="H1032" t="s">
        <v>207</v>
      </c>
      <c r="I1032" t="s">
        <v>205</v>
      </c>
      <c r="J1032" t="s">
        <v>205</v>
      </c>
      <c r="K1032" t="s">
        <v>207</v>
      </c>
      <c r="L1032" t="s">
        <v>207</v>
      </c>
      <c r="M1032" s="250" t="s">
        <v>207</v>
      </c>
      <c r="N1032" t="s">
        <v>207</v>
      </c>
      <c r="O1032" t="s">
        <v>207</v>
      </c>
      <c r="P1032" t="s">
        <v>207</v>
      </c>
      <c r="Q1032" t="s">
        <v>207</v>
      </c>
      <c r="R1032" t="s">
        <v>207</v>
      </c>
      <c r="S1032" t="s">
        <v>205</v>
      </c>
      <c r="T1032" t="s">
        <v>205</v>
      </c>
      <c r="U1032" t="s">
        <v>207</v>
      </c>
      <c r="V1032" t="s">
        <v>207</v>
      </c>
      <c r="W1032" t="s">
        <v>205</v>
      </c>
      <c r="X1032" s="250" t="s">
        <v>207</v>
      </c>
      <c r="Y1032" t="s">
        <v>207</v>
      </c>
      <c r="Z1032" t="s">
        <v>207</v>
      </c>
      <c r="AA1032" t="s">
        <v>207</v>
      </c>
      <c r="AB1032" t="s">
        <v>206</v>
      </c>
      <c r="AC1032" t="s">
        <v>206</v>
      </c>
      <c r="AD1032" t="s">
        <v>206</v>
      </c>
      <c r="AE1032" t="s">
        <v>206</v>
      </c>
      <c r="AF1032" t="s">
        <v>207</v>
      </c>
      <c r="AG1032" t="s">
        <v>344</v>
      </c>
      <c r="AH1032" t="s">
        <v>344</v>
      </c>
      <c r="AI1032" t="s">
        <v>344</v>
      </c>
      <c r="AJ1032" t="s">
        <v>344</v>
      </c>
      <c r="AK1032" t="s">
        <v>344</v>
      </c>
      <c r="AL1032" t="s">
        <v>344</v>
      </c>
      <c r="AM1032" t="s">
        <v>344</v>
      </c>
      <c r="AN1032" t="s">
        <v>344</v>
      </c>
      <c r="AO1032" t="s">
        <v>344</v>
      </c>
      <c r="AP1032" t="s">
        <v>344</v>
      </c>
      <c r="AQ1032"/>
      <c r="AR1032">
        <v>0</v>
      </c>
      <c r="AS1032">
        <v>4</v>
      </c>
    </row>
    <row r="1033" spans="1:45" ht="18.75" hidden="1" x14ac:dyDescent="0.45">
      <c r="A1033" s="248">
        <v>213750</v>
      </c>
      <c r="B1033" s="249" t="s">
        <v>458</v>
      </c>
      <c r="C1033" t="s">
        <v>207</v>
      </c>
      <c r="D1033" t="s">
        <v>207</v>
      </c>
      <c r="E1033" t="s">
        <v>207</v>
      </c>
      <c r="F1033" t="s">
        <v>205</v>
      </c>
      <c r="G1033" t="s">
        <v>205</v>
      </c>
      <c r="H1033" t="s">
        <v>205</v>
      </c>
      <c r="I1033" t="s">
        <v>205</v>
      </c>
      <c r="J1033" t="s">
        <v>207</v>
      </c>
      <c r="K1033" t="s">
        <v>207</v>
      </c>
      <c r="L1033" t="s">
        <v>207</v>
      </c>
      <c r="M1033" s="250" t="s">
        <v>205</v>
      </c>
      <c r="N1033" t="s">
        <v>205</v>
      </c>
      <c r="O1033" t="s">
        <v>205</v>
      </c>
      <c r="P1033" t="s">
        <v>205</v>
      </c>
      <c r="Q1033" t="s">
        <v>207</v>
      </c>
      <c r="R1033" t="s">
        <v>207</v>
      </c>
      <c r="S1033" t="s">
        <v>207</v>
      </c>
      <c r="T1033" t="s">
        <v>205</v>
      </c>
      <c r="U1033" t="s">
        <v>205</v>
      </c>
      <c r="V1033" t="s">
        <v>205</v>
      </c>
      <c r="W1033" t="s">
        <v>344</v>
      </c>
      <c r="X1033" s="250" t="s">
        <v>344</v>
      </c>
      <c r="Y1033" t="s">
        <v>344</v>
      </c>
      <c r="Z1033" t="s">
        <v>344</v>
      </c>
      <c r="AA1033" t="s">
        <v>344</v>
      </c>
      <c r="AB1033" t="s">
        <v>344</v>
      </c>
      <c r="AC1033" t="s">
        <v>344</v>
      </c>
      <c r="AD1033" t="s">
        <v>344</v>
      </c>
      <c r="AE1033" t="s">
        <v>344</v>
      </c>
      <c r="AF1033" t="s">
        <v>344</v>
      </c>
      <c r="AG1033" t="s">
        <v>344</v>
      </c>
      <c r="AH1033" t="s">
        <v>344</v>
      </c>
      <c r="AI1033" t="s">
        <v>344</v>
      </c>
      <c r="AJ1033" t="s">
        <v>344</v>
      </c>
      <c r="AK1033" t="s">
        <v>344</v>
      </c>
      <c r="AL1033" t="s">
        <v>344</v>
      </c>
      <c r="AM1033" t="s">
        <v>344</v>
      </c>
      <c r="AN1033" t="s">
        <v>344</v>
      </c>
      <c r="AO1033" t="s">
        <v>344</v>
      </c>
      <c r="AP1033" t="s">
        <v>344</v>
      </c>
      <c r="AQ1033"/>
      <c r="AR1033">
        <v>0</v>
      </c>
      <c r="AS1033">
        <v>1</v>
      </c>
    </row>
    <row r="1034" spans="1:45" ht="15" hidden="1" x14ac:dyDescent="0.25">
      <c r="A1034" s="258">
        <v>213753</v>
      </c>
      <c r="B1034" s="259" t="s">
        <v>456</v>
      </c>
      <c r="C1034" s="260" t="s">
        <v>207</v>
      </c>
      <c r="D1034" s="260" t="s">
        <v>205</v>
      </c>
      <c r="E1034" s="260" t="s">
        <v>205</v>
      </c>
      <c r="F1034" s="260" t="s">
        <v>205</v>
      </c>
      <c r="G1034" s="260" t="s">
        <v>205</v>
      </c>
      <c r="H1034" s="260" t="s">
        <v>207</v>
      </c>
      <c r="I1034" s="260" t="s">
        <v>205</v>
      </c>
      <c r="J1034" s="260" t="s">
        <v>205</v>
      </c>
      <c r="K1034" s="260" t="s">
        <v>205</v>
      </c>
      <c r="L1034" s="260" t="s">
        <v>207</v>
      </c>
      <c r="M1034" s="260" t="s">
        <v>207</v>
      </c>
      <c r="N1034" s="260" t="s">
        <v>207</v>
      </c>
      <c r="O1034" s="260" t="s">
        <v>205</v>
      </c>
      <c r="P1034" s="260" t="s">
        <v>207</v>
      </c>
      <c r="Q1034" s="260" t="s">
        <v>205</v>
      </c>
      <c r="R1034" s="260" t="s">
        <v>207</v>
      </c>
      <c r="S1034" s="260" t="s">
        <v>207</v>
      </c>
      <c r="T1034" s="260" t="s">
        <v>205</v>
      </c>
      <c r="U1034" s="260" t="s">
        <v>205</v>
      </c>
      <c r="V1034" s="260" t="s">
        <v>207</v>
      </c>
      <c r="W1034" s="260" t="s">
        <v>205</v>
      </c>
      <c r="X1034" s="260" t="s">
        <v>205</v>
      </c>
      <c r="Y1034" s="260" t="s">
        <v>205</v>
      </c>
      <c r="Z1034" s="260" t="s">
        <v>205</v>
      </c>
      <c r="AA1034" s="260" t="s">
        <v>205</v>
      </c>
      <c r="AB1034" s="260" t="s">
        <v>206</v>
      </c>
      <c r="AC1034" s="260" t="s">
        <v>206</v>
      </c>
      <c r="AD1034" s="260" t="s">
        <v>206</v>
      </c>
      <c r="AE1034" s="260" t="s">
        <v>206</v>
      </c>
      <c r="AF1034" s="260" t="s">
        <v>206</v>
      </c>
      <c r="AG1034" s="260" t="s">
        <v>344</v>
      </c>
      <c r="AH1034" s="260" t="s">
        <v>344</v>
      </c>
      <c r="AI1034" s="260" t="s">
        <v>344</v>
      </c>
      <c r="AJ1034" s="260" t="s">
        <v>344</v>
      </c>
      <c r="AK1034" s="260" t="s">
        <v>344</v>
      </c>
      <c r="AL1034" s="260" t="s">
        <v>344</v>
      </c>
      <c r="AM1034" s="260" t="s">
        <v>344</v>
      </c>
      <c r="AN1034" s="260" t="s">
        <v>344</v>
      </c>
      <c r="AO1034" s="260" t="s">
        <v>344</v>
      </c>
      <c r="AP1034" s="260" t="s">
        <v>344</v>
      </c>
      <c r="AQ1034" s="260"/>
      <c r="AR1034"/>
      <c r="AS1034">
        <v>3</v>
      </c>
    </row>
    <row r="1035" spans="1:45" ht="15" hidden="1" x14ac:dyDescent="0.25">
      <c r="A1035" s="258">
        <v>213755</v>
      </c>
      <c r="B1035" s="259" t="s">
        <v>458</v>
      </c>
      <c r="C1035" s="260" t="s">
        <v>207</v>
      </c>
      <c r="D1035" s="260" t="s">
        <v>207</v>
      </c>
      <c r="E1035" s="260" t="s">
        <v>205</v>
      </c>
      <c r="F1035" s="260" t="s">
        <v>205</v>
      </c>
      <c r="G1035" s="260" t="s">
        <v>207</v>
      </c>
      <c r="H1035" s="260" t="s">
        <v>205</v>
      </c>
      <c r="I1035" s="260" t="s">
        <v>206</v>
      </c>
      <c r="J1035" s="260" t="s">
        <v>207</v>
      </c>
      <c r="K1035" s="260" t="s">
        <v>207</v>
      </c>
      <c r="L1035" s="260" t="s">
        <v>207</v>
      </c>
      <c r="M1035" s="260" t="s">
        <v>206</v>
      </c>
      <c r="N1035" s="260" t="s">
        <v>206</v>
      </c>
      <c r="O1035" s="260" t="s">
        <v>207</v>
      </c>
      <c r="P1035" s="260" t="s">
        <v>207</v>
      </c>
      <c r="Q1035" s="260" t="s">
        <v>206</v>
      </c>
      <c r="R1035" s="260" t="s">
        <v>206</v>
      </c>
      <c r="S1035" s="260" t="s">
        <v>206</v>
      </c>
      <c r="T1035" s="260" t="s">
        <v>206</v>
      </c>
      <c r="U1035" s="260" t="s">
        <v>206</v>
      </c>
      <c r="V1035" s="260" t="s">
        <v>206</v>
      </c>
      <c r="W1035" s="260" t="s">
        <v>344</v>
      </c>
      <c r="X1035" s="260" t="s">
        <v>344</v>
      </c>
      <c r="Y1035" s="260" t="s">
        <v>344</v>
      </c>
      <c r="Z1035" s="260" t="s">
        <v>344</v>
      </c>
      <c r="AA1035" s="260" t="s">
        <v>344</v>
      </c>
      <c r="AB1035" s="260" t="s">
        <v>344</v>
      </c>
      <c r="AC1035" s="260" t="s">
        <v>344</v>
      </c>
      <c r="AD1035" s="260" t="s">
        <v>344</v>
      </c>
      <c r="AE1035" s="260" t="s">
        <v>344</v>
      </c>
      <c r="AF1035" s="260" t="s">
        <v>344</v>
      </c>
      <c r="AG1035" s="260" t="s">
        <v>344</v>
      </c>
      <c r="AH1035" s="260" t="s">
        <v>344</v>
      </c>
      <c r="AI1035" s="260" t="s">
        <v>344</v>
      </c>
      <c r="AJ1035" s="260" t="s">
        <v>344</v>
      </c>
      <c r="AK1035" s="260" t="s">
        <v>344</v>
      </c>
      <c r="AL1035" s="260" t="s">
        <v>344</v>
      </c>
      <c r="AM1035" s="260" t="s">
        <v>344</v>
      </c>
      <c r="AN1035" s="260" t="s">
        <v>344</v>
      </c>
      <c r="AO1035" s="260" t="s">
        <v>344</v>
      </c>
      <c r="AP1035" s="260" t="s">
        <v>344</v>
      </c>
      <c r="AQ1035" s="260"/>
      <c r="AR1035"/>
      <c r="AS1035">
        <v>1</v>
      </c>
    </row>
    <row r="1036" spans="1:45" ht="15" hidden="1" x14ac:dyDescent="0.25">
      <c r="A1036" s="258">
        <v>213764</v>
      </c>
      <c r="B1036" s="259" t="s">
        <v>458</v>
      </c>
      <c r="C1036" s="260" t="s">
        <v>205</v>
      </c>
      <c r="D1036" s="260" t="s">
        <v>205</v>
      </c>
      <c r="E1036" s="260" t="s">
        <v>205</v>
      </c>
      <c r="F1036" s="260" t="s">
        <v>205</v>
      </c>
      <c r="G1036" s="260" t="s">
        <v>205</v>
      </c>
      <c r="H1036" s="260" t="s">
        <v>207</v>
      </c>
      <c r="I1036" s="260" t="s">
        <v>205</v>
      </c>
      <c r="J1036" s="260" t="s">
        <v>207</v>
      </c>
      <c r="K1036" s="260" t="s">
        <v>205</v>
      </c>
      <c r="L1036" s="260" t="s">
        <v>205</v>
      </c>
      <c r="M1036" s="260" t="s">
        <v>206</v>
      </c>
      <c r="N1036" s="260" t="s">
        <v>207</v>
      </c>
      <c r="O1036" s="260" t="s">
        <v>207</v>
      </c>
      <c r="P1036" s="260" t="s">
        <v>206</v>
      </c>
      <c r="Q1036" s="260" t="s">
        <v>206</v>
      </c>
      <c r="R1036" s="260" t="s">
        <v>206</v>
      </c>
      <c r="S1036" s="260" t="s">
        <v>206</v>
      </c>
      <c r="T1036" s="260" t="s">
        <v>206</v>
      </c>
      <c r="U1036" s="260" t="s">
        <v>206</v>
      </c>
      <c r="V1036" s="260" t="s">
        <v>206</v>
      </c>
      <c r="W1036" s="260" t="s">
        <v>344</v>
      </c>
      <c r="X1036" s="260" t="s">
        <v>344</v>
      </c>
      <c r="Y1036" s="260" t="s">
        <v>344</v>
      </c>
      <c r="Z1036" s="260" t="s">
        <v>344</v>
      </c>
      <c r="AA1036" s="260" t="s">
        <v>344</v>
      </c>
      <c r="AB1036" s="260" t="s">
        <v>344</v>
      </c>
      <c r="AC1036" s="260" t="s">
        <v>344</v>
      </c>
      <c r="AD1036" s="260" t="s">
        <v>344</v>
      </c>
      <c r="AE1036" s="260" t="s">
        <v>344</v>
      </c>
      <c r="AF1036" s="260" t="s">
        <v>344</v>
      </c>
      <c r="AG1036" s="260" t="s">
        <v>344</v>
      </c>
      <c r="AH1036" s="260" t="s">
        <v>344</v>
      </c>
      <c r="AI1036" s="260" t="s">
        <v>344</v>
      </c>
      <c r="AJ1036" s="260" t="s">
        <v>344</v>
      </c>
      <c r="AK1036" s="260" t="s">
        <v>344</v>
      </c>
      <c r="AL1036" s="260" t="s">
        <v>344</v>
      </c>
      <c r="AM1036" s="260" t="s">
        <v>344</v>
      </c>
      <c r="AN1036" s="260" t="s">
        <v>344</v>
      </c>
      <c r="AO1036" s="260" t="s">
        <v>344</v>
      </c>
      <c r="AP1036" s="260" t="s">
        <v>344</v>
      </c>
      <c r="AQ1036" s="260"/>
      <c r="AR1036"/>
      <c r="AS1036">
        <v>1</v>
      </c>
    </row>
    <row r="1037" spans="1:45" ht="15" hidden="1" x14ac:dyDescent="0.25">
      <c r="A1037" s="258">
        <v>213768</v>
      </c>
      <c r="B1037" s="259" t="s">
        <v>456</v>
      </c>
      <c r="C1037" s="260" t="s">
        <v>207</v>
      </c>
      <c r="D1037" s="260" t="s">
        <v>207</v>
      </c>
      <c r="E1037" s="260" t="s">
        <v>207</v>
      </c>
      <c r="F1037" s="260" t="s">
        <v>205</v>
      </c>
      <c r="G1037" s="260" t="s">
        <v>207</v>
      </c>
      <c r="H1037" s="260" t="s">
        <v>205</v>
      </c>
      <c r="I1037" s="260" t="s">
        <v>207</v>
      </c>
      <c r="J1037" s="260" t="s">
        <v>205</v>
      </c>
      <c r="K1037" s="260" t="s">
        <v>207</v>
      </c>
      <c r="L1037" s="260" t="s">
        <v>207</v>
      </c>
      <c r="M1037" s="260" t="s">
        <v>207</v>
      </c>
      <c r="N1037" s="260" t="s">
        <v>207</v>
      </c>
      <c r="O1037" s="260" t="s">
        <v>207</v>
      </c>
      <c r="P1037" s="260" t="s">
        <v>207</v>
      </c>
      <c r="Q1037" s="260" t="s">
        <v>207</v>
      </c>
      <c r="R1037" s="260" t="s">
        <v>207</v>
      </c>
      <c r="S1037" s="260" t="s">
        <v>207</v>
      </c>
      <c r="T1037" s="260" t="s">
        <v>207</v>
      </c>
      <c r="U1037" s="260" t="s">
        <v>207</v>
      </c>
      <c r="V1037" s="260" t="s">
        <v>207</v>
      </c>
      <c r="W1037" s="260" t="s">
        <v>206</v>
      </c>
      <c r="X1037" s="260" t="s">
        <v>206</v>
      </c>
      <c r="Y1037" s="260" t="s">
        <v>206</v>
      </c>
      <c r="Z1037" s="260" t="s">
        <v>206</v>
      </c>
      <c r="AA1037" s="260" t="s">
        <v>206</v>
      </c>
      <c r="AB1037" s="260" t="s">
        <v>206</v>
      </c>
      <c r="AC1037" s="260" t="s">
        <v>206</v>
      </c>
      <c r="AD1037" s="260" t="s">
        <v>206</v>
      </c>
      <c r="AE1037" s="260" t="s">
        <v>206</v>
      </c>
      <c r="AF1037" s="260" t="s">
        <v>206</v>
      </c>
      <c r="AG1037" s="260" t="s">
        <v>344</v>
      </c>
      <c r="AH1037" s="260" t="s">
        <v>344</v>
      </c>
      <c r="AI1037" s="260" t="s">
        <v>344</v>
      </c>
      <c r="AJ1037" s="260" t="s">
        <v>344</v>
      </c>
      <c r="AK1037" s="260" t="s">
        <v>344</v>
      </c>
      <c r="AL1037" s="260" t="s">
        <v>344</v>
      </c>
      <c r="AM1037" s="260" t="s">
        <v>344</v>
      </c>
      <c r="AN1037" s="260" t="s">
        <v>344</v>
      </c>
      <c r="AO1037" s="260" t="s">
        <v>344</v>
      </c>
      <c r="AP1037" s="260" t="s">
        <v>344</v>
      </c>
      <c r="AQ1037" s="260"/>
      <c r="AR1037"/>
      <c r="AS1037">
        <v>2</v>
      </c>
    </row>
    <row r="1038" spans="1:45" ht="18.75" hidden="1" x14ac:dyDescent="0.45">
      <c r="A1038" s="248">
        <v>213769</v>
      </c>
      <c r="B1038" s="249" t="s">
        <v>456</v>
      </c>
      <c r="C1038" t="s">
        <v>205</v>
      </c>
      <c r="D1038" t="s">
        <v>207</v>
      </c>
      <c r="E1038" t="s">
        <v>205</v>
      </c>
      <c r="F1038" t="s">
        <v>207</v>
      </c>
      <c r="G1038" t="s">
        <v>205</v>
      </c>
      <c r="H1038" t="s">
        <v>207</v>
      </c>
      <c r="I1038" t="s">
        <v>207</v>
      </c>
      <c r="J1038" t="s">
        <v>205</v>
      </c>
      <c r="K1038" t="s">
        <v>207</v>
      </c>
      <c r="L1038" t="s">
        <v>206</v>
      </c>
      <c r="M1038" s="250" t="s">
        <v>205</v>
      </c>
      <c r="N1038" t="s">
        <v>207</v>
      </c>
      <c r="O1038" t="s">
        <v>207</v>
      </c>
      <c r="P1038" t="s">
        <v>207</v>
      </c>
      <c r="Q1038" t="s">
        <v>207</v>
      </c>
      <c r="R1038" t="s">
        <v>207</v>
      </c>
      <c r="S1038" t="s">
        <v>207</v>
      </c>
      <c r="T1038" t="s">
        <v>207</v>
      </c>
      <c r="U1038" t="s">
        <v>207</v>
      </c>
      <c r="V1038" t="s">
        <v>207</v>
      </c>
      <c r="W1038" t="s">
        <v>207</v>
      </c>
      <c r="X1038" s="250" t="s">
        <v>205</v>
      </c>
      <c r="Y1038" t="s">
        <v>206</v>
      </c>
      <c r="Z1038" t="s">
        <v>207</v>
      </c>
      <c r="AA1038" t="s">
        <v>205</v>
      </c>
      <c r="AB1038" t="s">
        <v>205</v>
      </c>
      <c r="AC1038" t="s">
        <v>207</v>
      </c>
      <c r="AD1038" t="s">
        <v>205</v>
      </c>
      <c r="AE1038" t="s">
        <v>206</v>
      </c>
      <c r="AF1038" t="s">
        <v>205</v>
      </c>
      <c r="AG1038" t="s">
        <v>344</v>
      </c>
      <c r="AH1038" t="s">
        <v>344</v>
      </c>
      <c r="AI1038" t="s">
        <v>344</v>
      </c>
      <c r="AJ1038" t="s">
        <v>344</v>
      </c>
      <c r="AK1038" t="s">
        <v>344</v>
      </c>
      <c r="AL1038" t="s">
        <v>344</v>
      </c>
      <c r="AM1038" t="s">
        <v>344</v>
      </c>
      <c r="AN1038" t="s">
        <v>344</v>
      </c>
      <c r="AO1038" t="s">
        <v>344</v>
      </c>
      <c r="AP1038" t="s">
        <v>344</v>
      </c>
      <c r="AQ1038"/>
      <c r="AR1038">
        <v>0</v>
      </c>
      <c r="AS1038">
        <v>1</v>
      </c>
    </row>
    <row r="1039" spans="1:45" ht="18.75" hidden="1" x14ac:dyDescent="0.45">
      <c r="A1039" s="248">
        <v>213771</v>
      </c>
      <c r="B1039" s="249" t="s">
        <v>456</v>
      </c>
      <c r="C1039" t="s">
        <v>207</v>
      </c>
      <c r="D1039" t="s">
        <v>205</v>
      </c>
      <c r="E1039" t="s">
        <v>207</v>
      </c>
      <c r="F1039" t="s">
        <v>207</v>
      </c>
      <c r="G1039" t="s">
        <v>205</v>
      </c>
      <c r="H1039" t="s">
        <v>205</v>
      </c>
      <c r="I1039" t="s">
        <v>207</v>
      </c>
      <c r="J1039" t="s">
        <v>207</v>
      </c>
      <c r="K1039" t="s">
        <v>207</v>
      </c>
      <c r="L1039" t="s">
        <v>207</v>
      </c>
      <c r="M1039" s="250" t="s">
        <v>207</v>
      </c>
      <c r="N1039" t="s">
        <v>207</v>
      </c>
      <c r="O1039" t="s">
        <v>205</v>
      </c>
      <c r="P1039" t="s">
        <v>206</v>
      </c>
      <c r="Q1039" t="s">
        <v>205</v>
      </c>
      <c r="R1039" t="s">
        <v>206</v>
      </c>
      <c r="S1039" t="s">
        <v>207</v>
      </c>
      <c r="T1039" t="s">
        <v>207</v>
      </c>
      <c r="U1039" t="s">
        <v>207</v>
      </c>
      <c r="V1039" t="s">
        <v>207</v>
      </c>
      <c r="W1039" t="s">
        <v>207</v>
      </c>
      <c r="X1039" s="250" t="s">
        <v>207</v>
      </c>
      <c r="Y1039" t="s">
        <v>207</v>
      </c>
      <c r="Z1039" t="s">
        <v>206</v>
      </c>
      <c r="AA1039" t="s">
        <v>205</v>
      </c>
      <c r="AB1039" t="s">
        <v>205</v>
      </c>
      <c r="AC1039" t="s">
        <v>205</v>
      </c>
      <c r="AD1039" t="s">
        <v>205</v>
      </c>
      <c r="AE1039" t="s">
        <v>205</v>
      </c>
      <c r="AF1039" t="s">
        <v>206</v>
      </c>
      <c r="AG1039" t="s">
        <v>344</v>
      </c>
      <c r="AH1039" t="s">
        <v>344</v>
      </c>
      <c r="AI1039" t="s">
        <v>344</v>
      </c>
      <c r="AJ1039" t="s">
        <v>344</v>
      </c>
      <c r="AK1039" t="s">
        <v>344</v>
      </c>
      <c r="AL1039" t="s">
        <v>344</v>
      </c>
      <c r="AM1039" t="s">
        <v>344</v>
      </c>
      <c r="AN1039" t="s">
        <v>344</v>
      </c>
      <c r="AO1039" t="s">
        <v>344</v>
      </c>
      <c r="AP1039" t="s">
        <v>344</v>
      </c>
      <c r="AQ1039"/>
      <c r="AR1039">
        <v>0</v>
      </c>
      <c r="AS1039">
        <v>1</v>
      </c>
    </row>
    <row r="1040" spans="1:45" ht="33" x14ac:dyDescent="0.45">
      <c r="A1040" s="248">
        <v>213772</v>
      </c>
      <c r="B1040" s="249" t="s">
        <v>67</v>
      </c>
      <c r="C1040" t="s">
        <v>207</v>
      </c>
      <c r="D1040" t="s">
        <v>207</v>
      </c>
      <c r="E1040" t="s">
        <v>207</v>
      </c>
      <c r="F1040" t="s">
        <v>207</v>
      </c>
      <c r="G1040" t="s">
        <v>207</v>
      </c>
      <c r="H1040" t="s">
        <v>207</v>
      </c>
      <c r="I1040" t="s">
        <v>207</v>
      </c>
      <c r="J1040" t="s">
        <v>205</v>
      </c>
      <c r="K1040" t="s">
        <v>207</v>
      </c>
      <c r="L1040" t="s">
        <v>207</v>
      </c>
      <c r="M1040" s="250" t="s">
        <v>207</v>
      </c>
      <c r="N1040" t="s">
        <v>207</v>
      </c>
      <c r="O1040" t="s">
        <v>207</v>
      </c>
      <c r="P1040" t="s">
        <v>206</v>
      </c>
      <c r="Q1040" t="s">
        <v>207</v>
      </c>
      <c r="R1040" t="s">
        <v>207</v>
      </c>
      <c r="S1040" t="s">
        <v>207</v>
      </c>
      <c r="T1040" t="s">
        <v>207</v>
      </c>
      <c r="U1040" t="s">
        <v>207</v>
      </c>
      <c r="V1040" t="s">
        <v>207</v>
      </c>
      <c r="W1040" t="s">
        <v>207</v>
      </c>
      <c r="X1040" s="250" t="s">
        <v>207</v>
      </c>
      <c r="Y1040" t="s">
        <v>207</v>
      </c>
      <c r="Z1040" t="s">
        <v>206</v>
      </c>
      <c r="AA1040" t="s">
        <v>205</v>
      </c>
      <c r="AB1040" t="s">
        <v>207</v>
      </c>
      <c r="AC1040" t="s">
        <v>207</v>
      </c>
      <c r="AD1040" t="s">
        <v>207</v>
      </c>
      <c r="AE1040" t="s">
        <v>207</v>
      </c>
      <c r="AF1040" t="s">
        <v>206</v>
      </c>
      <c r="AG1040" t="s">
        <v>206</v>
      </c>
      <c r="AH1040" t="s">
        <v>206</v>
      </c>
      <c r="AI1040" t="s">
        <v>206</v>
      </c>
      <c r="AJ1040" t="s">
        <v>206</v>
      </c>
      <c r="AK1040" t="s">
        <v>206</v>
      </c>
      <c r="AL1040" t="s">
        <v>344</v>
      </c>
      <c r="AM1040" t="s">
        <v>344</v>
      </c>
      <c r="AN1040" t="s">
        <v>344</v>
      </c>
      <c r="AO1040" t="s">
        <v>344</v>
      </c>
      <c r="AP1040" t="s">
        <v>344</v>
      </c>
      <c r="AQ1040"/>
      <c r="AR1040">
        <v>0</v>
      </c>
      <c r="AS1040">
        <v>6</v>
      </c>
    </row>
    <row r="1041" spans="1:45" ht="18.75" x14ac:dyDescent="0.45">
      <c r="A1041" s="252">
        <v>213777</v>
      </c>
      <c r="B1041" s="249" t="s">
        <v>61</v>
      </c>
      <c r="C1041" t="s">
        <v>205</v>
      </c>
      <c r="D1041" t="s">
        <v>205</v>
      </c>
      <c r="E1041" t="s">
        <v>205</v>
      </c>
      <c r="F1041" t="s">
        <v>205</v>
      </c>
      <c r="G1041" t="s">
        <v>207</v>
      </c>
      <c r="H1041" t="s">
        <v>207</v>
      </c>
      <c r="I1041" t="s">
        <v>207</v>
      </c>
      <c r="J1041" t="s">
        <v>207</v>
      </c>
      <c r="K1041" t="s">
        <v>207</v>
      </c>
      <c r="L1041" t="s">
        <v>205</v>
      </c>
      <c r="M1041" s="250" t="s">
        <v>207</v>
      </c>
      <c r="N1041" t="s">
        <v>207</v>
      </c>
      <c r="O1041" t="s">
        <v>207</v>
      </c>
      <c r="P1041" t="s">
        <v>205</v>
      </c>
      <c r="Q1041" t="s">
        <v>207</v>
      </c>
      <c r="R1041" t="s">
        <v>205</v>
      </c>
      <c r="S1041" t="s">
        <v>207</v>
      </c>
      <c r="T1041" t="s">
        <v>205</v>
      </c>
      <c r="U1041" t="s">
        <v>207</v>
      </c>
      <c r="V1041" t="s">
        <v>207</v>
      </c>
      <c r="W1041" t="s">
        <v>205</v>
      </c>
      <c r="X1041" s="250" t="s">
        <v>205</v>
      </c>
      <c r="Y1041" t="s">
        <v>205</v>
      </c>
      <c r="Z1041" t="s">
        <v>207</v>
      </c>
      <c r="AA1041" t="s">
        <v>205</v>
      </c>
      <c r="AB1041" t="s">
        <v>205</v>
      </c>
      <c r="AC1041" t="s">
        <v>205</v>
      </c>
      <c r="AD1041" t="s">
        <v>207</v>
      </c>
      <c r="AE1041" t="s">
        <v>205</v>
      </c>
      <c r="AF1041" t="s">
        <v>207</v>
      </c>
      <c r="AG1041" t="s">
        <v>207</v>
      </c>
      <c r="AH1041" t="s">
        <v>205</v>
      </c>
      <c r="AI1041" t="s">
        <v>207</v>
      </c>
      <c r="AJ1041" t="s">
        <v>207</v>
      </c>
      <c r="AK1041" t="s">
        <v>205</v>
      </c>
      <c r="AL1041" t="s">
        <v>207</v>
      </c>
      <c r="AM1041" t="s">
        <v>205</v>
      </c>
      <c r="AN1041" t="s">
        <v>205</v>
      </c>
      <c r="AO1041" t="s">
        <v>205</v>
      </c>
      <c r="AP1041" t="s">
        <v>205</v>
      </c>
      <c r="AQ1041"/>
      <c r="AR1041">
        <v>0</v>
      </c>
      <c r="AS1041">
        <v>3</v>
      </c>
    </row>
    <row r="1042" spans="1:45" ht="18.75" hidden="1" x14ac:dyDescent="0.45">
      <c r="A1042" s="248">
        <v>213779</v>
      </c>
      <c r="B1042" s="249" t="s">
        <v>456</v>
      </c>
      <c r="C1042" t="s">
        <v>205</v>
      </c>
      <c r="D1042" t="s">
        <v>207</v>
      </c>
      <c r="E1042" t="s">
        <v>205</v>
      </c>
      <c r="F1042" t="s">
        <v>205</v>
      </c>
      <c r="G1042" t="s">
        <v>207</v>
      </c>
      <c r="H1042" t="s">
        <v>207</v>
      </c>
      <c r="I1042" t="s">
        <v>205</v>
      </c>
      <c r="J1042" t="s">
        <v>205</v>
      </c>
      <c r="K1042" t="s">
        <v>205</v>
      </c>
      <c r="L1042" t="s">
        <v>207</v>
      </c>
      <c r="M1042" s="250" t="s">
        <v>207</v>
      </c>
      <c r="N1042" t="s">
        <v>205</v>
      </c>
      <c r="O1042" t="s">
        <v>207</v>
      </c>
      <c r="P1042" t="s">
        <v>207</v>
      </c>
      <c r="Q1042" t="s">
        <v>207</v>
      </c>
      <c r="R1042" t="s">
        <v>205</v>
      </c>
      <c r="S1042" t="s">
        <v>207</v>
      </c>
      <c r="T1042" t="s">
        <v>205</v>
      </c>
      <c r="U1042" t="s">
        <v>207</v>
      </c>
      <c r="V1042" t="s">
        <v>205</v>
      </c>
      <c r="W1042" t="s">
        <v>207</v>
      </c>
      <c r="X1042" s="250" t="s">
        <v>206</v>
      </c>
      <c r="Y1042" t="s">
        <v>206</v>
      </c>
      <c r="Z1042" t="s">
        <v>206</v>
      </c>
      <c r="AA1042" t="s">
        <v>207</v>
      </c>
      <c r="AB1042" t="s">
        <v>206</v>
      </c>
      <c r="AC1042" t="s">
        <v>206</v>
      </c>
      <c r="AD1042" t="s">
        <v>207</v>
      </c>
      <c r="AE1042" t="s">
        <v>206</v>
      </c>
      <c r="AF1042" t="s">
        <v>206</v>
      </c>
      <c r="AG1042" t="s">
        <v>344</v>
      </c>
      <c r="AH1042" t="s">
        <v>344</v>
      </c>
      <c r="AI1042" t="s">
        <v>344</v>
      </c>
      <c r="AJ1042" t="s">
        <v>344</v>
      </c>
      <c r="AK1042" t="s">
        <v>344</v>
      </c>
      <c r="AL1042" t="s">
        <v>344</v>
      </c>
      <c r="AM1042" t="s">
        <v>344</v>
      </c>
      <c r="AN1042" t="s">
        <v>344</v>
      </c>
      <c r="AO1042" t="s">
        <v>344</v>
      </c>
      <c r="AP1042" t="s">
        <v>344</v>
      </c>
      <c r="AQ1042"/>
      <c r="AR1042">
        <v>0</v>
      </c>
      <c r="AS1042">
        <v>1</v>
      </c>
    </row>
    <row r="1043" spans="1:45" ht="15" hidden="1" x14ac:dyDescent="0.25">
      <c r="A1043" s="258">
        <v>213780</v>
      </c>
      <c r="B1043" s="259" t="s">
        <v>456</v>
      </c>
      <c r="C1043" s="260" t="s">
        <v>205</v>
      </c>
      <c r="D1043" s="260" t="s">
        <v>205</v>
      </c>
      <c r="E1043" s="260" t="s">
        <v>205</v>
      </c>
      <c r="F1043" s="260" t="s">
        <v>205</v>
      </c>
      <c r="G1043" s="260" t="s">
        <v>205</v>
      </c>
      <c r="H1043" s="260" t="s">
        <v>207</v>
      </c>
      <c r="I1043" s="260" t="s">
        <v>205</v>
      </c>
      <c r="J1043" s="260" t="s">
        <v>205</v>
      </c>
      <c r="K1043" s="260" t="s">
        <v>207</v>
      </c>
      <c r="L1043" s="260" t="s">
        <v>207</v>
      </c>
      <c r="M1043" s="260" t="s">
        <v>205</v>
      </c>
      <c r="N1043" s="260" t="s">
        <v>205</v>
      </c>
      <c r="O1043" s="260" t="s">
        <v>207</v>
      </c>
      <c r="P1043" s="260" t="s">
        <v>207</v>
      </c>
      <c r="Q1043" s="260" t="s">
        <v>207</v>
      </c>
      <c r="R1043" s="260" t="s">
        <v>207</v>
      </c>
      <c r="S1043" s="260" t="s">
        <v>207</v>
      </c>
      <c r="T1043" s="260" t="s">
        <v>207</v>
      </c>
      <c r="U1043" s="260" t="s">
        <v>207</v>
      </c>
      <c r="V1043" s="260" t="s">
        <v>207</v>
      </c>
      <c r="W1043" s="260" t="s">
        <v>207</v>
      </c>
      <c r="X1043" s="260" t="s">
        <v>205</v>
      </c>
      <c r="Y1043" s="260" t="s">
        <v>205</v>
      </c>
      <c r="Z1043" s="260" t="s">
        <v>205</v>
      </c>
      <c r="AA1043" s="260" t="s">
        <v>205</v>
      </c>
      <c r="AB1043" s="260" t="s">
        <v>205</v>
      </c>
      <c r="AC1043" s="260" t="s">
        <v>205</v>
      </c>
      <c r="AD1043" s="260" t="s">
        <v>207</v>
      </c>
      <c r="AE1043" s="260" t="s">
        <v>206</v>
      </c>
      <c r="AF1043" s="260" t="s">
        <v>205</v>
      </c>
      <c r="AG1043" s="260" t="s">
        <v>344</v>
      </c>
      <c r="AH1043" s="260" t="s">
        <v>344</v>
      </c>
      <c r="AI1043" s="260" t="s">
        <v>344</v>
      </c>
      <c r="AJ1043" s="260" t="s">
        <v>344</v>
      </c>
      <c r="AK1043" s="260" t="s">
        <v>344</v>
      </c>
      <c r="AL1043" s="260" t="s">
        <v>344</v>
      </c>
      <c r="AM1043" s="260" t="s">
        <v>344</v>
      </c>
      <c r="AN1043" s="260" t="s">
        <v>344</v>
      </c>
      <c r="AO1043" s="260" t="s">
        <v>344</v>
      </c>
      <c r="AP1043" s="260" t="s">
        <v>344</v>
      </c>
      <c r="AQ1043" s="260"/>
      <c r="AR1043"/>
      <c r="AS1043">
        <v>1</v>
      </c>
    </row>
    <row r="1044" spans="1:45" ht="15" hidden="1" x14ac:dyDescent="0.25">
      <c r="A1044" s="258">
        <v>213782</v>
      </c>
      <c r="B1044" s="259" t="s">
        <v>456</v>
      </c>
      <c r="C1044" s="260" t="s">
        <v>205</v>
      </c>
      <c r="D1044" s="260" t="s">
        <v>207</v>
      </c>
      <c r="E1044" s="260" t="s">
        <v>207</v>
      </c>
      <c r="F1044" s="260" t="s">
        <v>207</v>
      </c>
      <c r="G1044" s="260" t="s">
        <v>207</v>
      </c>
      <c r="H1044" s="260" t="s">
        <v>207</v>
      </c>
      <c r="I1044" s="260" t="s">
        <v>207</v>
      </c>
      <c r="J1044" s="260" t="s">
        <v>205</v>
      </c>
      <c r="K1044" s="260" t="s">
        <v>207</v>
      </c>
      <c r="L1044" s="260" t="s">
        <v>207</v>
      </c>
      <c r="M1044" s="260" t="s">
        <v>205</v>
      </c>
      <c r="N1044" s="260" t="s">
        <v>207</v>
      </c>
      <c r="O1044" s="260" t="s">
        <v>207</v>
      </c>
      <c r="P1044" s="260" t="s">
        <v>205</v>
      </c>
      <c r="Q1044" s="260" t="s">
        <v>207</v>
      </c>
      <c r="R1044" s="260" t="s">
        <v>207</v>
      </c>
      <c r="S1044" s="260" t="s">
        <v>206</v>
      </c>
      <c r="T1044" s="260" t="s">
        <v>207</v>
      </c>
      <c r="U1044" s="260" t="s">
        <v>207</v>
      </c>
      <c r="V1044" s="260" t="s">
        <v>207</v>
      </c>
      <c r="W1044" s="260" t="s">
        <v>207</v>
      </c>
      <c r="X1044" s="260" t="s">
        <v>207</v>
      </c>
      <c r="Y1044" s="260" t="s">
        <v>207</v>
      </c>
      <c r="Z1044" s="260" t="s">
        <v>207</v>
      </c>
      <c r="AA1044" s="260" t="s">
        <v>207</v>
      </c>
      <c r="AB1044" s="260" t="s">
        <v>206</v>
      </c>
      <c r="AC1044" s="260" t="s">
        <v>206</v>
      </c>
      <c r="AD1044" s="260" t="s">
        <v>206</v>
      </c>
      <c r="AE1044" s="260" t="s">
        <v>206</v>
      </c>
      <c r="AF1044" s="260" t="s">
        <v>206</v>
      </c>
      <c r="AG1044" s="260" t="s">
        <v>344</v>
      </c>
      <c r="AH1044" s="260" t="s">
        <v>344</v>
      </c>
      <c r="AI1044" s="260" t="s">
        <v>344</v>
      </c>
      <c r="AJ1044" s="260" t="s">
        <v>344</v>
      </c>
      <c r="AK1044" s="260" t="s">
        <v>344</v>
      </c>
      <c r="AL1044" s="260" t="s">
        <v>344</v>
      </c>
      <c r="AM1044" s="260" t="s">
        <v>344</v>
      </c>
      <c r="AN1044" s="260" t="s">
        <v>344</v>
      </c>
      <c r="AO1044" s="260" t="s">
        <v>344</v>
      </c>
      <c r="AP1044" s="260" t="s">
        <v>344</v>
      </c>
      <c r="AQ1044" s="260"/>
      <c r="AR1044"/>
      <c r="AS1044">
        <v>2</v>
      </c>
    </row>
    <row r="1045" spans="1:45" ht="15" hidden="1" x14ac:dyDescent="0.25">
      <c r="A1045" s="258">
        <v>213783</v>
      </c>
      <c r="B1045" s="259" t="s">
        <v>456</v>
      </c>
      <c r="C1045" s="260" t="s">
        <v>207</v>
      </c>
      <c r="D1045" s="260" t="s">
        <v>207</v>
      </c>
      <c r="E1045" s="260" t="s">
        <v>205</v>
      </c>
      <c r="F1045" s="260" t="s">
        <v>205</v>
      </c>
      <c r="G1045" s="260" t="s">
        <v>205</v>
      </c>
      <c r="H1045" s="260" t="s">
        <v>207</v>
      </c>
      <c r="I1045" s="260" t="s">
        <v>207</v>
      </c>
      <c r="J1045" s="260" t="s">
        <v>205</v>
      </c>
      <c r="K1045" s="260" t="s">
        <v>205</v>
      </c>
      <c r="L1045" s="260" t="s">
        <v>205</v>
      </c>
      <c r="M1045" s="260" t="s">
        <v>207</v>
      </c>
      <c r="N1045" s="260" t="s">
        <v>205</v>
      </c>
      <c r="O1045" s="260" t="s">
        <v>205</v>
      </c>
      <c r="P1045" s="260" t="s">
        <v>207</v>
      </c>
      <c r="Q1045" s="260" t="s">
        <v>207</v>
      </c>
      <c r="R1045" s="260" t="s">
        <v>207</v>
      </c>
      <c r="S1045" s="260" t="s">
        <v>207</v>
      </c>
      <c r="T1045" s="260" t="s">
        <v>207</v>
      </c>
      <c r="U1045" s="260" t="s">
        <v>207</v>
      </c>
      <c r="V1045" s="260" t="s">
        <v>207</v>
      </c>
      <c r="W1045" s="260" t="s">
        <v>206</v>
      </c>
      <c r="X1045" s="260" t="s">
        <v>206</v>
      </c>
      <c r="Y1045" s="260" t="s">
        <v>206</v>
      </c>
      <c r="Z1045" s="260" t="s">
        <v>206</v>
      </c>
      <c r="AA1045" s="260" t="s">
        <v>206</v>
      </c>
      <c r="AB1045" s="260" t="s">
        <v>206</v>
      </c>
      <c r="AC1045" s="260" t="s">
        <v>206</v>
      </c>
      <c r="AD1045" s="260" t="s">
        <v>206</v>
      </c>
      <c r="AE1045" s="260" t="s">
        <v>206</v>
      </c>
      <c r="AF1045" s="260" t="s">
        <v>206</v>
      </c>
      <c r="AG1045" s="260" t="s">
        <v>344</v>
      </c>
      <c r="AH1045" s="260" t="s">
        <v>344</v>
      </c>
      <c r="AI1045" s="260" t="s">
        <v>344</v>
      </c>
      <c r="AJ1045" s="260" t="s">
        <v>344</v>
      </c>
      <c r="AK1045" s="260" t="s">
        <v>344</v>
      </c>
      <c r="AL1045" s="260" t="s">
        <v>344</v>
      </c>
      <c r="AM1045" s="260" t="s">
        <v>344</v>
      </c>
      <c r="AN1045" s="260" t="s">
        <v>344</v>
      </c>
      <c r="AO1045" s="260" t="s">
        <v>344</v>
      </c>
      <c r="AP1045" s="260" t="s">
        <v>344</v>
      </c>
      <c r="AQ1045" s="260"/>
      <c r="AR1045"/>
      <c r="AS1045">
        <v>4</v>
      </c>
    </row>
    <row r="1046" spans="1:45" ht="18.75" hidden="1" x14ac:dyDescent="0.45">
      <c r="A1046" s="248">
        <v>213784</v>
      </c>
      <c r="B1046" s="249" t="s">
        <v>456</v>
      </c>
      <c r="C1046" t="s">
        <v>205</v>
      </c>
      <c r="D1046" t="s">
        <v>207</v>
      </c>
      <c r="E1046" t="s">
        <v>207</v>
      </c>
      <c r="F1046" t="s">
        <v>207</v>
      </c>
      <c r="G1046" t="s">
        <v>207</v>
      </c>
      <c r="H1046" t="s">
        <v>207</v>
      </c>
      <c r="I1046" t="s">
        <v>207</v>
      </c>
      <c r="J1046" t="s">
        <v>207</v>
      </c>
      <c r="K1046" t="s">
        <v>207</v>
      </c>
      <c r="L1046" t="s">
        <v>207</v>
      </c>
      <c r="M1046" s="250" t="s">
        <v>207</v>
      </c>
      <c r="N1046" t="s">
        <v>207</v>
      </c>
      <c r="O1046" t="s">
        <v>207</v>
      </c>
      <c r="P1046" t="s">
        <v>206</v>
      </c>
      <c r="Q1046" t="s">
        <v>207</v>
      </c>
      <c r="R1046" t="s">
        <v>206</v>
      </c>
      <c r="S1046" t="s">
        <v>207</v>
      </c>
      <c r="T1046" t="s">
        <v>207</v>
      </c>
      <c r="U1046" t="s">
        <v>207</v>
      </c>
      <c r="V1046" t="s">
        <v>207</v>
      </c>
      <c r="W1046" t="s">
        <v>207</v>
      </c>
      <c r="X1046" s="250" t="s">
        <v>205</v>
      </c>
      <c r="Y1046" t="s">
        <v>207</v>
      </c>
      <c r="Z1046" t="s">
        <v>205</v>
      </c>
      <c r="AA1046" t="s">
        <v>205</v>
      </c>
      <c r="AB1046" t="s">
        <v>205</v>
      </c>
      <c r="AC1046" t="s">
        <v>207</v>
      </c>
      <c r="AD1046" t="s">
        <v>207</v>
      </c>
      <c r="AE1046" t="s">
        <v>205</v>
      </c>
      <c r="AF1046" t="s">
        <v>207</v>
      </c>
      <c r="AG1046" t="s">
        <v>344</v>
      </c>
      <c r="AH1046" t="s">
        <v>344</v>
      </c>
      <c r="AI1046" t="s">
        <v>344</v>
      </c>
      <c r="AJ1046" t="s">
        <v>344</v>
      </c>
      <c r="AK1046" t="s">
        <v>344</v>
      </c>
      <c r="AL1046" t="s">
        <v>344</v>
      </c>
      <c r="AM1046" t="s">
        <v>344</v>
      </c>
      <c r="AN1046" t="s">
        <v>344</v>
      </c>
      <c r="AO1046" t="s">
        <v>344</v>
      </c>
      <c r="AP1046" t="s">
        <v>344</v>
      </c>
      <c r="AQ1046"/>
      <c r="AR1046">
        <v>0</v>
      </c>
      <c r="AS1046">
        <v>1</v>
      </c>
    </row>
    <row r="1047" spans="1:45" ht="15" hidden="1" x14ac:dyDescent="0.25">
      <c r="A1047" s="258">
        <v>213787</v>
      </c>
      <c r="B1047" s="259" t="s">
        <v>458</v>
      </c>
      <c r="C1047" s="260" t="s">
        <v>849</v>
      </c>
      <c r="D1047" s="260" t="s">
        <v>849</v>
      </c>
      <c r="E1047" s="260" t="s">
        <v>849</v>
      </c>
      <c r="F1047" s="260" t="s">
        <v>849</v>
      </c>
      <c r="G1047" s="260" t="s">
        <v>849</v>
      </c>
      <c r="H1047" s="260" t="s">
        <v>849</v>
      </c>
      <c r="I1047" s="260" t="s">
        <v>849</v>
      </c>
      <c r="J1047" s="260" t="s">
        <v>849</v>
      </c>
      <c r="K1047" s="260" t="s">
        <v>849</v>
      </c>
      <c r="L1047" s="260" t="s">
        <v>849</v>
      </c>
      <c r="M1047" s="260" t="s">
        <v>849</v>
      </c>
      <c r="N1047" s="260" t="s">
        <v>849</v>
      </c>
      <c r="O1047" s="260" t="s">
        <v>849</v>
      </c>
      <c r="P1047" s="260" t="s">
        <v>849</v>
      </c>
      <c r="Q1047" s="260" t="s">
        <v>849</v>
      </c>
      <c r="R1047" s="260" t="s">
        <v>849</v>
      </c>
      <c r="S1047" s="260" t="s">
        <v>849</v>
      </c>
      <c r="T1047" s="260" t="s">
        <v>849</v>
      </c>
      <c r="U1047" s="260" t="s">
        <v>849</v>
      </c>
      <c r="V1047" s="260" t="s">
        <v>849</v>
      </c>
      <c r="W1047" s="260" t="s">
        <v>344</v>
      </c>
      <c r="X1047" s="260" t="s">
        <v>344</v>
      </c>
      <c r="Y1047" s="260" t="s">
        <v>344</v>
      </c>
      <c r="Z1047" s="260" t="s">
        <v>344</v>
      </c>
      <c r="AA1047" s="260" t="s">
        <v>344</v>
      </c>
      <c r="AB1047" s="260" t="s">
        <v>344</v>
      </c>
      <c r="AC1047" s="260" t="s">
        <v>344</v>
      </c>
      <c r="AD1047" s="260" t="s">
        <v>344</v>
      </c>
      <c r="AE1047" s="260" t="s">
        <v>344</v>
      </c>
      <c r="AF1047" s="260" t="s">
        <v>344</v>
      </c>
      <c r="AG1047" s="260" t="s">
        <v>344</v>
      </c>
      <c r="AH1047" s="260" t="s">
        <v>344</v>
      </c>
      <c r="AI1047" s="260" t="s">
        <v>344</v>
      </c>
      <c r="AJ1047" s="260" t="s">
        <v>344</v>
      </c>
      <c r="AK1047" s="260" t="s">
        <v>344</v>
      </c>
      <c r="AL1047" s="260" t="s">
        <v>344</v>
      </c>
      <c r="AM1047" s="260" t="s">
        <v>344</v>
      </c>
      <c r="AN1047" s="260" t="s">
        <v>344</v>
      </c>
      <c r="AO1047" s="260" t="s">
        <v>344</v>
      </c>
      <c r="AP1047" s="260" t="s">
        <v>344</v>
      </c>
      <c r="AQ1047" s="260"/>
      <c r="AR1047"/>
      <c r="AS1047" t="s">
        <v>2181</v>
      </c>
    </row>
    <row r="1048" spans="1:45" ht="15" hidden="1" x14ac:dyDescent="0.25">
      <c r="A1048" s="258">
        <v>213788</v>
      </c>
      <c r="B1048" s="259" t="s">
        <v>457</v>
      </c>
      <c r="C1048" s="260" t="s">
        <v>849</v>
      </c>
      <c r="D1048" s="260" t="s">
        <v>849</v>
      </c>
      <c r="E1048" s="260" t="s">
        <v>849</v>
      </c>
      <c r="F1048" s="260" t="s">
        <v>849</v>
      </c>
      <c r="G1048" s="260" t="s">
        <v>849</v>
      </c>
      <c r="H1048" s="260" t="s">
        <v>849</v>
      </c>
      <c r="I1048" s="260" t="s">
        <v>849</v>
      </c>
      <c r="J1048" s="260" t="s">
        <v>849</v>
      </c>
      <c r="K1048" s="260" t="s">
        <v>849</v>
      </c>
      <c r="L1048" s="260" t="s">
        <v>849</v>
      </c>
      <c r="M1048" s="260" t="s">
        <v>344</v>
      </c>
      <c r="N1048" s="260" t="s">
        <v>344</v>
      </c>
      <c r="O1048" s="260" t="s">
        <v>344</v>
      </c>
      <c r="P1048" s="260" t="s">
        <v>344</v>
      </c>
      <c r="Q1048" s="260" t="s">
        <v>344</v>
      </c>
      <c r="R1048" s="260" t="s">
        <v>344</v>
      </c>
      <c r="S1048" s="260" t="s">
        <v>344</v>
      </c>
      <c r="T1048" s="260" t="s">
        <v>344</v>
      </c>
      <c r="U1048" s="260" t="s">
        <v>344</v>
      </c>
      <c r="V1048" s="260" t="s">
        <v>344</v>
      </c>
      <c r="W1048" s="260" t="s">
        <v>344</v>
      </c>
      <c r="X1048" s="260" t="s">
        <v>344</v>
      </c>
      <c r="Y1048" s="260" t="s">
        <v>344</v>
      </c>
      <c r="Z1048" s="260" t="s">
        <v>344</v>
      </c>
      <c r="AA1048" s="260" t="s">
        <v>344</v>
      </c>
      <c r="AB1048" s="260" t="s">
        <v>344</v>
      </c>
      <c r="AC1048" s="260" t="s">
        <v>344</v>
      </c>
      <c r="AD1048" s="260" t="s">
        <v>344</v>
      </c>
      <c r="AE1048" s="260" t="s">
        <v>344</v>
      </c>
      <c r="AF1048" s="260" t="s">
        <v>344</v>
      </c>
      <c r="AG1048" s="260" t="s">
        <v>344</v>
      </c>
      <c r="AH1048" s="260" t="s">
        <v>344</v>
      </c>
      <c r="AI1048" s="260" t="s">
        <v>344</v>
      </c>
      <c r="AJ1048" s="260" t="s">
        <v>344</v>
      </c>
      <c r="AK1048" s="260" t="s">
        <v>344</v>
      </c>
      <c r="AL1048" s="260" t="s">
        <v>344</v>
      </c>
      <c r="AM1048" s="260" t="s">
        <v>344</v>
      </c>
      <c r="AN1048" s="260" t="s">
        <v>344</v>
      </c>
      <c r="AO1048" s="260" t="s">
        <v>344</v>
      </c>
      <c r="AP1048" s="260" t="s">
        <v>344</v>
      </c>
      <c r="AQ1048" s="260"/>
      <c r="AR1048"/>
      <c r="AS1048" t="s">
        <v>2181</v>
      </c>
    </row>
    <row r="1049" spans="1:45" ht="15" hidden="1" x14ac:dyDescent="0.25">
      <c r="A1049" s="258">
        <v>213790</v>
      </c>
      <c r="B1049" s="259" t="s">
        <v>458</v>
      </c>
      <c r="C1049" s="260" t="s">
        <v>205</v>
      </c>
      <c r="D1049" s="260" t="s">
        <v>205</v>
      </c>
      <c r="E1049" s="260" t="s">
        <v>205</v>
      </c>
      <c r="F1049" s="260" t="s">
        <v>205</v>
      </c>
      <c r="G1049" s="260" t="s">
        <v>206</v>
      </c>
      <c r="H1049" s="260" t="s">
        <v>206</v>
      </c>
      <c r="I1049" s="260" t="s">
        <v>207</v>
      </c>
      <c r="J1049" s="260" t="s">
        <v>207</v>
      </c>
      <c r="K1049" s="260" t="s">
        <v>207</v>
      </c>
      <c r="L1049" s="260" t="s">
        <v>207</v>
      </c>
      <c r="M1049" s="260" t="s">
        <v>207</v>
      </c>
      <c r="N1049" s="260" t="s">
        <v>207</v>
      </c>
      <c r="O1049" s="260" t="s">
        <v>206</v>
      </c>
      <c r="P1049" s="260" t="s">
        <v>206</v>
      </c>
      <c r="Q1049" s="260" t="s">
        <v>207</v>
      </c>
      <c r="R1049" s="260" t="s">
        <v>206</v>
      </c>
      <c r="S1049" s="260" t="s">
        <v>206</v>
      </c>
      <c r="T1049" s="260" t="s">
        <v>206</v>
      </c>
      <c r="U1049" s="260" t="s">
        <v>206</v>
      </c>
      <c r="V1049" s="260" t="s">
        <v>206</v>
      </c>
      <c r="W1049" s="260" t="s">
        <v>344</v>
      </c>
      <c r="X1049" s="260" t="s">
        <v>344</v>
      </c>
      <c r="Y1049" s="260" t="s">
        <v>344</v>
      </c>
      <c r="Z1049" s="260" t="s">
        <v>344</v>
      </c>
      <c r="AA1049" s="260" t="s">
        <v>344</v>
      </c>
      <c r="AB1049" s="260" t="s">
        <v>344</v>
      </c>
      <c r="AC1049" s="260" t="s">
        <v>344</v>
      </c>
      <c r="AD1049" s="260" t="s">
        <v>344</v>
      </c>
      <c r="AE1049" s="260" t="s">
        <v>344</v>
      </c>
      <c r="AF1049" s="260" t="s">
        <v>344</v>
      </c>
      <c r="AG1049" s="260" t="s">
        <v>344</v>
      </c>
      <c r="AH1049" s="260" t="s">
        <v>344</v>
      </c>
      <c r="AI1049" s="260" t="s">
        <v>344</v>
      </c>
      <c r="AJ1049" s="260" t="s">
        <v>344</v>
      </c>
      <c r="AK1049" s="260" t="s">
        <v>344</v>
      </c>
      <c r="AL1049" s="260" t="s">
        <v>344</v>
      </c>
      <c r="AM1049" s="260" t="s">
        <v>344</v>
      </c>
      <c r="AN1049" s="260" t="s">
        <v>344</v>
      </c>
      <c r="AO1049" s="260" t="s">
        <v>344</v>
      </c>
      <c r="AP1049" s="260" t="s">
        <v>344</v>
      </c>
      <c r="AQ1049" s="260"/>
      <c r="AR1049"/>
      <c r="AS1049">
        <v>1</v>
      </c>
    </row>
    <row r="1050" spans="1:45" ht="18.75" x14ac:dyDescent="0.45">
      <c r="A1050" s="248">
        <v>213792</v>
      </c>
      <c r="B1050" s="249" t="s">
        <v>61</v>
      </c>
      <c r="C1050" t="s">
        <v>207</v>
      </c>
      <c r="D1050" t="s">
        <v>205</v>
      </c>
      <c r="E1050" t="s">
        <v>207</v>
      </c>
      <c r="F1050" t="s">
        <v>207</v>
      </c>
      <c r="G1050" t="s">
        <v>207</v>
      </c>
      <c r="H1050" t="s">
        <v>207</v>
      </c>
      <c r="I1050" t="s">
        <v>207</v>
      </c>
      <c r="J1050" t="s">
        <v>207</v>
      </c>
      <c r="K1050" t="s">
        <v>207</v>
      </c>
      <c r="L1050" t="s">
        <v>207</v>
      </c>
      <c r="M1050" s="250" t="s">
        <v>207</v>
      </c>
      <c r="N1050" t="s">
        <v>207</v>
      </c>
      <c r="O1050" t="s">
        <v>207</v>
      </c>
      <c r="P1050" t="s">
        <v>207</v>
      </c>
      <c r="Q1050" t="s">
        <v>207</v>
      </c>
      <c r="R1050" t="s">
        <v>207</v>
      </c>
      <c r="S1050" t="s">
        <v>207</v>
      </c>
      <c r="T1050" t="s">
        <v>207</v>
      </c>
      <c r="U1050" t="s">
        <v>207</v>
      </c>
      <c r="V1050" t="s">
        <v>207</v>
      </c>
      <c r="W1050" t="s">
        <v>207</v>
      </c>
      <c r="X1050" s="250" t="s">
        <v>207</v>
      </c>
      <c r="Y1050" t="s">
        <v>207</v>
      </c>
      <c r="Z1050" t="s">
        <v>207</v>
      </c>
      <c r="AA1050" t="s">
        <v>207</v>
      </c>
      <c r="AB1050" t="s">
        <v>207</v>
      </c>
      <c r="AC1050" t="s">
        <v>207</v>
      </c>
      <c r="AD1050" t="s">
        <v>207</v>
      </c>
      <c r="AE1050" t="s">
        <v>205</v>
      </c>
      <c r="AF1050" t="s">
        <v>205</v>
      </c>
      <c r="AG1050" t="s">
        <v>207</v>
      </c>
      <c r="AH1050" t="s">
        <v>207</v>
      </c>
      <c r="AI1050" t="s">
        <v>205</v>
      </c>
      <c r="AJ1050" t="s">
        <v>207</v>
      </c>
      <c r="AK1050" t="s">
        <v>205</v>
      </c>
      <c r="AL1050" t="s">
        <v>205</v>
      </c>
      <c r="AM1050" t="s">
        <v>205</v>
      </c>
      <c r="AN1050" t="s">
        <v>207</v>
      </c>
      <c r="AO1050" t="s">
        <v>206</v>
      </c>
      <c r="AP1050" t="s">
        <v>207</v>
      </c>
      <c r="AQ1050"/>
      <c r="AR1050">
        <v>0</v>
      </c>
      <c r="AS1050">
        <v>2</v>
      </c>
    </row>
    <row r="1051" spans="1:45" ht="15" hidden="1" x14ac:dyDescent="0.25">
      <c r="A1051" s="258">
        <v>213793</v>
      </c>
      <c r="B1051" s="259" t="s">
        <v>456</v>
      </c>
      <c r="C1051" s="260" t="s">
        <v>205</v>
      </c>
      <c r="D1051" s="260" t="s">
        <v>207</v>
      </c>
      <c r="E1051" s="260" t="s">
        <v>207</v>
      </c>
      <c r="F1051" s="260" t="s">
        <v>205</v>
      </c>
      <c r="G1051" s="260" t="s">
        <v>205</v>
      </c>
      <c r="H1051" s="260" t="s">
        <v>207</v>
      </c>
      <c r="I1051" s="260" t="s">
        <v>207</v>
      </c>
      <c r="J1051" s="260" t="s">
        <v>205</v>
      </c>
      <c r="K1051" s="260" t="s">
        <v>207</v>
      </c>
      <c r="L1051" s="260" t="s">
        <v>207</v>
      </c>
      <c r="M1051" s="260" t="s">
        <v>207</v>
      </c>
      <c r="N1051" s="260" t="s">
        <v>207</v>
      </c>
      <c r="O1051" s="260" t="s">
        <v>207</v>
      </c>
      <c r="P1051" s="260" t="s">
        <v>205</v>
      </c>
      <c r="Q1051" s="260" t="s">
        <v>207</v>
      </c>
      <c r="R1051" s="260" t="s">
        <v>207</v>
      </c>
      <c r="S1051" s="260" t="s">
        <v>207</v>
      </c>
      <c r="T1051" s="260" t="s">
        <v>207</v>
      </c>
      <c r="U1051" s="260" t="s">
        <v>207</v>
      </c>
      <c r="V1051" s="260" t="s">
        <v>207</v>
      </c>
      <c r="W1051" s="260" t="s">
        <v>205</v>
      </c>
      <c r="X1051" s="260" t="s">
        <v>205</v>
      </c>
      <c r="Y1051" s="260" t="s">
        <v>205</v>
      </c>
      <c r="Z1051" s="260" t="s">
        <v>205</v>
      </c>
      <c r="AA1051" s="260" t="s">
        <v>205</v>
      </c>
      <c r="AB1051" s="260" t="s">
        <v>205</v>
      </c>
      <c r="AC1051" s="260" t="s">
        <v>205</v>
      </c>
      <c r="AD1051" s="260" t="s">
        <v>207</v>
      </c>
      <c r="AE1051" s="260" t="s">
        <v>207</v>
      </c>
      <c r="AF1051" s="260" t="s">
        <v>205</v>
      </c>
      <c r="AG1051" s="260" t="s">
        <v>344</v>
      </c>
      <c r="AH1051" s="260" t="s">
        <v>344</v>
      </c>
      <c r="AI1051" s="260" t="s">
        <v>344</v>
      </c>
      <c r="AJ1051" s="260" t="s">
        <v>344</v>
      </c>
      <c r="AK1051" s="260" t="s">
        <v>344</v>
      </c>
      <c r="AL1051" s="260" t="s">
        <v>344</v>
      </c>
      <c r="AM1051" s="260" t="s">
        <v>344</v>
      </c>
      <c r="AN1051" s="260" t="s">
        <v>344</v>
      </c>
      <c r="AO1051" s="260" t="s">
        <v>344</v>
      </c>
      <c r="AP1051" s="260" t="s">
        <v>344</v>
      </c>
      <c r="AQ1051" s="260"/>
      <c r="AR1051"/>
      <c r="AS1051">
        <v>1</v>
      </c>
    </row>
    <row r="1052" spans="1:45" ht="18.75" hidden="1" x14ac:dyDescent="0.45">
      <c r="A1052" s="248">
        <v>213795</v>
      </c>
      <c r="B1052" s="249" t="s">
        <v>456</v>
      </c>
      <c r="C1052" t="s">
        <v>207</v>
      </c>
      <c r="D1052" t="s">
        <v>205</v>
      </c>
      <c r="E1052" t="s">
        <v>207</v>
      </c>
      <c r="F1052" t="s">
        <v>205</v>
      </c>
      <c r="G1052" t="s">
        <v>207</v>
      </c>
      <c r="H1052" t="s">
        <v>206</v>
      </c>
      <c r="I1052" t="s">
        <v>207</v>
      </c>
      <c r="J1052" t="s">
        <v>207</v>
      </c>
      <c r="K1052" t="s">
        <v>207</v>
      </c>
      <c r="L1052" t="s">
        <v>205</v>
      </c>
      <c r="M1052" s="250" t="s">
        <v>207</v>
      </c>
      <c r="N1052" t="s">
        <v>207</v>
      </c>
      <c r="O1052" t="s">
        <v>207</v>
      </c>
      <c r="P1052" t="s">
        <v>205</v>
      </c>
      <c r="Q1052" t="s">
        <v>207</v>
      </c>
      <c r="R1052" t="s">
        <v>206</v>
      </c>
      <c r="S1052" t="s">
        <v>207</v>
      </c>
      <c r="T1052" t="s">
        <v>207</v>
      </c>
      <c r="U1052" t="s">
        <v>205</v>
      </c>
      <c r="V1052" t="s">
        <v>207</v>
      </c>
      <c r="W1052" t="s">
        <v>205</v>
      </c>
      <c r="X1052" s="250" t="s">
        <v>207</v>
      </c>
      <c r="Y1052" t="s">
        <v>207</v>
      </c>
      <c r="Z1052" t="s">
        <v>206</v>
      </c>
      <c r="AA1052" t="s">
        <v>205</v>
      </c>
      <c r="AB1052" t="s">
        <v>207</v>
      </c>
      <c r="AC1052" t="s">
        <v>206</v>
      </c>
      <c r="AD1052" t="s">
        <v>205</v>
      </c>
      <c r="AE1052" t="s">
        <v>206</v>
      </c>
      <c r="AF1052" t="s">
        <v>206</v>
      </c>
      <c r="AG1052" t="s">
        <v>344</v>
      </c>
      <c r="AH1052" t="s">
        <v>344</v>
      </c>
      <c r="AI1052" t="s">
        <v>344</v>
      </c>
      <c r="AJ1052" t="s">
        <v>344</v>
      </c>
      <c r="AK1052" t="s">
        <v>344</v>
      </c>
      <c r="AL1052" t="s">
        <v>344</v>
      </c>
      <c r="AM1052" t="s">
        <v>344</v>
      </c>
      <c r="AN1052" t="s">
        <v>344</v>
      </c>
      <c r="AO1052" t="s">
        <v>344</v>
      </c>
      <c r="AP1052" t="s">
        <v>344</v>
      </c>
      <c r="AQ1052"/>
      <c r="AR1052">
        <v>0</v>
      </c>
      <c r="AS1052">
        <v>3</v>
      </c>
    </row>
    <row r="1053" spans="1:45" ht="18.75" hidden="1" x14ac:dyDescent="0.45">
      <c r="A1053" s="248">
        <v>213796</v>
      </c>
      <c r="B1053" s="249" t="s">
        <v>456</v>
      </c>
      <c r="C1053" t="s">
        <v>205</v>
      </c>
      <c r="D1053" t="s">
        <v>205</v>
      </c>
      <c r="E1053" t="s">
        <v>205</v>
      </c>
      <c r="F1053" t="s">
        <v>205</v>
      </c>
      <c r="G1053" t="s">
        <v>205</v>
      </c>
      <c r="H1053" t="s">
        <v>207</v>
      </c>
      <c r="I1053" t="s">
        <v>207</v>
      </c>
      <c r="J1053" t="s">
        <v>207</v>
      </c>
      <c r="K1053" t="s">
        <v>205</v>
      </c>
      <c r="L1053" t="s">
        <v>205</v>
      </c>
      <c r="M1053" s="250" t="s">
        <v>207</v>
      </c>
      <c r="N1053" t="s">
        <v>207</v>
      </c>
      <c r="O1053" t="s">
        <v>207</v>
      </c>
      <c r="P1053" t="s">
        <v>207</v>
      </c>
      <c r="Q1053" t="s">
        <v>207</v>
      </c>
      <c r="R1053" t="s">
        <v>205</v>
      </c>
      <c r="S1053" t="s">
        <v>207</v>
      </c>
      <c r="T1053" t="s">
        <v>205</v>
      </c>
      <c r="U1053" t="s">
        <v>207</v>
      </c>
      <c r="V1053" t="s">
        <v>207</v>
      </c>
      <c r="W1053" t="s">
        <v>207</v>
      </c>
      <c r="X1053" s="250" t="s">
        <v>207</v>
      </c>
      <c r="Y1053" t="s">
        <v>207</v>
      </c>
      <c r="Z1053" t="s">
        <v>207</v>
      </c>
      <c r="AA1053" t="s">
        <v>207</v>
      </c>
      <c r="AB1053" t="s">
        <v>207</v>
      </c>
      <c r="AC1053" t="s">
        <v>207</v>
      </c>
      <c r="AD1053" t="s">
        <v>207</v>
      </c>
      <c r="AE1053" t="s">
        <v>207</v>
      </c>
      <c r="AF1053" t="s">
        <v>206</v>
      </c>
      <c r="AG1053" t="s">
        <v>344</v>
      </c>
      <c r="AH1053" t="s">
        <v>344</v>
      </c>
      <c r="AI1053" t="s">
        <v>344</v>
      </c>
      <c r="AJ1053" t="s">
        <v>344</v>
      </c>
      <c r="AK1053" t="s">
        <v>344</v>
      </c>
      <c r="AL1053" t="s">
        <v>344</v>
      </c>
      <c r="AM1053" t="s">
        <v>344</v>
      </c>
      <c r="AN1053" t="s">
        <v>344</v>
      </c>
      <c r="AO1053" t="s">
        <v>344</v>
      </c>
      <c r="AP1053" t="s">
        <v>344</v>
      </c>
      <c r="AQ1053"/>
      <c r="AR1053">
        <v>0</v>
      </c>
      <c r="AS1053">
        <v>4</v>
      </c>
    </row>
    <row r="1054" spans="1:45" ht="15" hidden="1" x14ac:dyDescent="0.25">
      <c r="A1054" s="258">
        <v>213797</v>
      </c>
      <c r="B1054" s="259" t="s">
        <v>458</v>
      </c>
      <c r="C1054" s="260" t="s">
        <v>849</v>
      </c>
      <c r="D1054" s="260" t="s">
        <v>849</v>
      </c>
      <c r="E1054" s="260" t="s">
        <v>849</v>
      </c>
      <c r="F1054" s="260" t="s">
        <v>849</v>
      </c>
      <c r="G1054" s="260" t="s">
        <v>849</v>
      </c>
      <c r="H1054" s="260" t="s">
        <v>849</v>
      </c>
      <c r="I1054" s="260" t="s">
        <v>849</v>
      </c>
      <c r="J1054" s="260" t="s">
        <v>849</v>
      </c>
      <c r="K1054" s="260" t="s">
        <v>849</v>
      </c>
      <c r="L1054" s="260" t="s">
        <v>849</v>
      </c>
      <c r="M1054" s="260" t="s">
        <v>849</v>
      </c>
      <c r="N1054" s="260" t="s">
        <v>849</v>
      </c>
      <c r="O1054" s="260" t="s">
        <v>849</v>
      </c>
      <c r="P1054" s="260" t="s">
        <v>849</v>
      </c>
      <c r="Q1054" s="260" t="s">
        <v>849</v>
      </c>
      <c r="R1054" s="260" t="s">
        <v>849</v>
      </c>
      <c r="S1054" s="260" t="s">
        <v>849</v>
      </c>
      <c r="T1054" s="260" t="s">
        <v>849</v>
      </c>
      <c r="U1054" s="260" t="s">
        <v>849</v>
      </c>
      <c r="V1054" s="260" t="s">
        <v>849</v>
      </c>
      <c r="W1054" s="260" t="s">
        <v>344</v>
      </c>
      <c r="X1054" s="260" t="s">
        <v>344</v>
      </c>
      <c r="Y1054" s="260" t="s">
        <v>344</v>
      </c>
      <c r="Z1054" s="260" t="s">
        <v>344</v>
      </c>
      <c r="AA1054" s="260" t="s">
        <v>344</v>
      </c>
      <c r="AB1054" s="260" t="s">
        <v>344</v>
      </c>
      <c r="AC1054" s="260" t="s">
        <v>344</v>
      </c>
      <c r="AD1054" s="260" t="s">
        <v>344</v>
      </c>
      <c r="AE1054" s="260" t="s">
        <v>344</v>
      </c>
      <c r="AF1054" s="260" t="s">
        <v>344</v>
      </c>
      <c r="AG1054" s="260" t="s">
        <v>344</v>
      </c>
      <c r="AH1054" s="260" t="s">
        <v>344</v>
      </c>
      <c r="AI1054" s="260" t="s">
        <v>344</v>
      </c>
      <c r="AJ1054" s="260" t="s">
        <v>344</v>
      </c>
      <c r="AK1054" s="260" t="s">
        <v>344</v>
      </c>
      <c r="AL1054" s="260" t="s">
        <v>344</v>
      </c>
      <c r="AM1054" s="260" t="s">
        <v>344</v>
      </c>
      <c r="AN1054" s="260" t="s">
        <v>344</v>
      </c>
      <c r="AO1054" s="260" t="s">
        <v>344</v>
      </c>
      <c r="AP1054" s="260" t="s">
        <v>344</v>
      </c>
      <c r="AQ1054" s="260"/>
      <c r="AR1054"/>
      <c r="AS1054" t="s">
        <v>2181</v>
      </c>
    </row>
    <row r="1055" spans="1:45" ht="18.75" x14ac:dyDescent="0.45">
      <c r="A1055" s="252">
        <v>213799</v>
      </c>
      <c r="B1055" s="249" t="s">
        <v>61</v>
      </c>
      <c r="C1055" t="s">
        <v>207</v>
      </c>
      <c r="D1055" t="s">
        <v>207</v>
      </c>
      <c r="E1055" t="s">
        <v>207</v>
      </c>
      <c r="F1055" t="s">
        <v>205</v>
      </c>
      <c r="G1055" t="s">
        <v>207</v>
      </c>
      <c r="H1055" t="s">
        <v>207</v>
      </c>
      <c r="I1055" t="s">
        <v>205</v>
      </c>
      <c r="J1055" t="s">
        <v>205</v>
      </c>
      <c r="K1055" t="s">
        <v>207</v>
      </c>
      <c r="L1055" t="s">
        <v>207</v>
      </c>
      <c r="M1055" s="250" t="s">
        <v>205</v>
      </c>
      <c r="N1055" t="s">
        <v>207</v>
      </c>
      <c r="O1055" t="s">
        <v>205</v>
      </c>
      <c r="P1055" t="s">
        <v>205</v>
      </c>
      <c r="Q1055" t="s">
        <v>205</v>
      </c>
      <c r="R1055" t="s">
        <v>207</v>
      </c>
      <c r="S1055" t="s">
        <v>205</v>
      </c>
      <c r="T1055" t="s">
        <v>207</v>
      </c>
      <c r="U1055" t="s">
        <v>207</v>
      </c>
      <c r="V1055" t="s">
        <v>207</v>
      </c>
      <c r="W1055" t="s">
        <v>207</v>
      </c>
      <c r="X1055" s="250" t="s">
        <v>207</v>
      </c>
      <c r="Y1055" t="s">
        <v>205</v>
      </c>
      <c r="Z1055" t="s">
        <v>207</v>
      </c>
      <c r="AA1055" t="s">
        <v>205</v>
      </c>
      <c r="AB1055" t="s">
        <v>205</v>
      </c>
      <c r="AC1055" t="s">
        <v>207</v>
      </c>
      <c r="AD1055" t="s">
        <v>205</v>
      </c>
      <c r="AE1055" t="s">
        <v>205</v>
      </c>
      <c r="AF1055" t="s">
        <v>207</v>
      </c>
      <c r="AG1055" t="s">
        <v>207</v>
      </c>
      <c r="AH1055" t="s">
        <v>206</v>
      </c>
      <c r="AI1055" t="s">
        <v>206</v>
      </c>
      <c r="AJ1055" t="s">
        <v>207</v>
      </c>
      <c r="AK1055" t="s">
        <v>206</v>
      </c>
      <c r="AL1055" t="s">
        <v>206</v>
      </c>
      <c r="AM1055" t="s">
        <v>206</v>
      </c>
      <c r="AN1055" t="s">
        <v>206</v>
      </c>
      <c r="AO1055" t="s">
        <v>206</v>
      </c>
      <c r="AP1055" t="s">
        <v>206</v>
      </c>
      <c r="AQ1055"/>
      <c r="AR1055">
        <v>0</v>
      </c>
      <c r="AS1055">
        <v>5</v>
      </c>
    </row>
    <row r="1056" spans="1:45" ht="18.75" hidden="1" x14ac:dyDescent="0.45">
      <c r="A1056" s="252">
        <v>213801</v>
      </c>
      <c r="B1056" s="249" t="s">
        <v>456</v>
      </c>
      <c r="C1056" t="s">
        <v>207</v>
      </c>
      <c r="D1056" t="s">
        <v>205</v>
      </c>
      <c r="E1056" t="s">
        <v>205</v>
      </c>
      <c r="F1056" t="s">
        <v>205</v>
      </c>
      <c r="G1056" t="s">
        <v>205</v>
      </c>
      <c r="H1056" t="s">
        <v>205</v>
      </c>
      <c r="I1056" t="s">
        <v>207</v>
      </c>
      <c r="J1056" t="s">
        <v>205</v>
      </c>
      <c r="K1056" t="s">
        <v>207</v>
      </c>
      <c r="L1056" t="s">
        <v>207</v>
      </c>
      <c r="M1056" s="250" t="s">
        <v>205</v>
      </c>
      <c r="N1056" t="s">
        <v>207</v>
      </c>
      <c r="O1056" t="s">
        <v>205</v>
      </c>
      <c r="P1056" t="s">
        <v>205</v>
      </c>
      <c r="Q1056" t="s">
        <v>205</v>
      </c>
      <c r="R1056" t="s">
        <v>205</v>
      </c>
      <c r="S1056" t="s">
        <v>205</v>
      </c>
      <c r="T1056" t="s">
        <v>207</v>
      </c>
      <c r="U1056" t="s">
        <v>207</v>
      </c>
      <c r="V1056" t="s">
        <v>205</v>
      </c>
      <c r="W1056" t="s">
        <v>207</v>
      </c>
      <c r="X1056" s="250" t="s">
        <v>205</v>
      </c>
      <c r="Y1056" t="s">
        <v>207</v>
      </c>
      <c r="Z1056" t="s">
        <v>205</v>
      </c>
      <c r="AA1056" t="s">
        <v>205</v>
      </c>
      <c r="AB1056" t="s">
        <v>206</v>
      </c>
      <c r="AC1056" t="s">
        <v>206</v>
      </c>
      <c r="AD1056" t="s">
        <v>206</v>
      </c>
      <c r="AE1056" t="s">
        <v>206</v>
      </c>
      <c r="AF1056" t="s">
        <v>206</v>
      </c>
      <c r="AG1056" t="s">
        <v>344</v>
      </c>
      <c r="AH1056" t="s">
        <v>344</v>
      </c>
      <c r="AI1056" t="s">
        <v>344</v>
      </c>
      <c r="AJ1056" t="s">
        <v>344</v>
      </c>
      <c r="AK1056" t="s">
        <v>344</v>
      </c>
      <c r="AL1056" t="s">
        <v>344</v>
      </c>
      <c r="AM1056" t="s">
        <v>344</v>
      </c>
      <c r="AN1056" t="s">
        <v>344</v>
      </c>
      <c r="AO1056" t="s">
        <v>344</v>
      </c>
      <c r="AP1056" t="s">
        <v>344</v>
      </c>
      <c r="AQ1056"/>
      <c r="AR1056">
        <v>0</v>
      </c>
      <c r="AS1056">
        <v>2</v>
      </c>
    </row>
    <row r="1057" spans="1:45" ht="15" hidden="1" x14ac:dyDescent="0.25">
      <c r="A1057" s="258">
        <v>213802</v>
      </c>
      <c r="B1057" s="259" t="s">
        <v>456</v>
      </c>
      <c r="C1057" s="260" t="s">
        <v>849</v>
      </c>
      <c r="D1057" s="260" t="s">
        <v>849</v>
      </c>
      <c r="E1057" s="260" t="s">
        <v>849</v>
      </c>
      <c r="F1057" s="260" t="s">
        <v>849</v>
      </c>
      <c r="G1057" s="260" t="s">
        <v>849</v>
      </c>
      <c r="H1057" s="260" t="s">
        <v>849</v>
      </c>
      <c r="I1057" s="260" t="s">
        <v>849</v>
      </c>
      <c r="J1057" s="260" t="s">
        <v>849</v>
      </c>
      <c r="K1057" s="260" t="s">
        <v>849</v>
      </c>
      <c r="L1057" s="260" t="s">
        <v>849</v>
      </c>
      <c r="M1057" s="260" t="s">
        <v>849</v>
      </c>
      <c r="N1057" s="260" t="s">
        <v>849</v>
      </c>
      <c r="O1057" s="260" t="s">
        <v>849</v>
      </c>
      <c r="P1057" s="260" t="s">
        <v>849</v>
      </c>
      <c r="Q1057" s="260" t="s">
        <v>849</v>
      </c>
      <c r="R1057" s="260" t="s">
        <v>849</v>
      </c>
      <c r="S1057" s="260" t="s">
        <v>849</v>
      </c>
      <c r="T1057" s="260" t="s">
        <v>849</v>
      </c>
      <c r="U1057" s="260" t="s">
        <v>849</v>
      </c>
      <c r="V1057" s="260" t="s">
        <v>849</v>
      </c>
      <c r="W1057" s="260" t="s">
        <v>849</v>
      </c>
      <c r="X1057" s="260" t="s">
        <v>849</v>
      </c>
      <c r="Y1057" s="260" t="s">
        <v>849</v>
      </c>
      <c r="Z1057" s="260" t="s">
        <v>849</v>
      </c>
      <c r="AA1057" s="260" t="s">
        <v>849</v>
      </c>
      <c r="AB1057" s="260" t="s">
        <v>849</v>
      </c>
      <c r="AC1057" s="260" t="s">
        <v>849</v>
      </c>
      <c r="AD1057" s="260" t="s">
        <v>849</v>
      </c>
      <c r="AE1057" s="260" t="s">
        <v>849</v>
      </c>
      <c r="AF1057" s="260" t="s">
        <v>849</v>
      </c>
      <c r="AG1057" s="260" t="s">
        <v>344</v>
      </c>
      <c r="AH1057" s="260" t="s">
        <v>344</v>
      </c>
      <c r="AI1057" s="260" t="s">
        <v>344</v>
      </c>
      <c r="AJ1057" s="260" t="s">
        <v>344</v>
      </c>
      <c r="AK1057" s="260" t="s">
        <v>344</v>
      </c>
      <c r="AL1057" s="260" t="s">
        <v>344</v>
      </c>
      <c r="AM1057" s="260" t="s">
        <v>344</v>
      </c>
      <c r="AN1057" s="260" t="s">
        <v>344</v>
      </c>
      <c r="AO1057" s="260" t="s">
        <v>344</v>
      </c>
      <c r="AP1057" s="260" t="s">
        <v>344</v>
      </c>
      <c r="AQ1057" s="260"/>
      <c r="AR1057"/>
      <c r="AS1057" t="s">
        <v>2181</v>
      </c>
    </row>
    <row r="1058" spans="1:45" ht="18.75" x14ac:dyDescent="0.45">
      <c r="A1058" s="248">
        <v>213804</v>
      </c>
      <c r="B1058" s="249" t="s">
        <v>61</v>
      </c>
      <c r="C1058" t="s">
        <v>207</v>
      </c>
      <c r="D1058" t="s">
        <v>207</v>
      </c>
      <c r="E1058" t="s">
        <v>207</v>
      </c>
      <c r="F1058" t="s">
        <v>207</v>
      </c>
      <c r="G1058" t="s">
        <v>207</v>
      </c>
      <c r="H1058" t="s">
        <v>207</v>
      </c>
      <c r="I1058" t="s">
        <v>207</v>
      </c>
      <c r="J1058" t="s">
        <v>207</v>
      </c>
      <c r="K1058" t="s">
        <v>207</v>
      </c>
      <c r="L1058" t="s">
        <v>207</v>
      </c>
      <c r="M1058" s="250" t="s">
        <v>207</v>
      </c>
      <c r="N1058" t="s">
        <v>207</v>
      </c>
      <c r="O1058" t="s">
        <v>207</v>
      </c>
      <c r="P1058" t="s">
        <v>207</v>
      </c>
      <c r="Q1058" t="s">
        <v>207</v>
      </c>
      <c r="R1058" t="s">
        <v>207</v>
      </c>
      <c r="S1058" t="s">
        <v>207</v>
      </c>
      <c r="T1058" t="s">
        <v>207</v>
      </c>
      <c r="U1058" t="s">
        <v>207</v>
      </c>
      <c r="V1058" t="s">
        <v>207</v>
      </c>
      <c r="W1058" t="s">
        <v>207</v>
      </c>
      <c r="X1058" s="250" t="s">
        <v>207</v>
      </c>
      <c r="Y1058" t="s">
        <v>206</v>
      </c>
      <c r="Z1058" t="s">
        <v>207</v>
      </c>
      <c r="AA1058" t="s">
        <v>207</v>
      </c>
      <c r="AB1058" t="s">
        <v>207</v>
      </c>
      <c r="AC1058" t="s">
        <v>207</v>
      </c>
      <c r="AD1058" t="s">
        <v>207</v>
      </c>
      <c r="AE1058" t="s">
        <v>206</v>
      </c>
      <c r="AF1058" t="s">
        <v>207</v>
      </c>
      <c r="AG1058" t="s">
        <v>207</v>
      </c>
      <c r="AH1058" t="s">
        <v>207</v>
      </c>
      <c r="AI1058" t="s">
        <v>207</v>
      </c>
      <c r="AJ1058" t="s">
        <v>207</v>
      </c>
      <c r="AK1058" t="s">
        <v>207</v>
      </c>
      <c r="AL1058" t="s">
        <v>206</v>
      </c>
      <c r="AM1058" t="s">
        <v>206</v>
      </c>
      <c r="AN1058" t="s">
        <v>206</v>
      </c>
      <c r="AO1058" t="s">
        <v>206</v>
      </c>
      <c r="AP1058" t="s">
        <v>206</v>
      </c>
      <c r="AQ1058"/>
      <c r="AR1058">
        <v>0</v>
      </c>
      <c r="AS1058">
        <v>5</v>
      </c>
    </row>
    <row r="1059" spans="1:45" ht="18.75" hidden="1" x14ac:dyDescent="0.45">
      <c r="A1059" s="248">
        <v>213807</v>
      </c>
      <c r="B1059" s="249" t="e">
        <v>#N/A</v>
      </c>
      <c r="C1059" t="s">
        <v>207</v>
      </c>
      <c r="D1059" t="s">
        <v>205</v>
      </c>
      <c r="E1059" t="s">
        <v>205</v>
      </c>
      <c r="F1059" t="s">
        <v>205</v>
      </c>
      <c r="G1059" t="s">
        <v>207</v>
      </c>
      <c r="H1059" t="s">
        <v>207</v>
      </c>
      <c r="I1059" t="s">
        <v>207</v>
      </c>
      <c r="J1059" t="s">
        <v>207</v>
      </c>
      <c r="K1059" t="s">
        <v>207</v>
      </c>
      <c r="L1059" t="s">
        <v>205</v>
      </c>
      <c r="M1059" s="250" t="s">
        <v>207</v>
      </c>
      <c r="N1059" t="s">
        <v>207</v>
      </c>
      <c r="O1059" t="s">
        <v>207</v>
      </c>
      <c r="P1059" t="s">
        <v>207</v>
      </c>
      <c r="Q1059" t="s">
        <v>207</v>
      </c>
      <c r="R1059" t="s">
        <v>207</v>
      </c>
      <c r="S1059" t="s">
        <v>207</v>
      </c>
      <c r="T1059" t="s">
        <v>207</v>
      </c>
      <c r="U1059" t="s">
        <v>207</v>
      </c>
      <c r="V1059" t="s">
        <v>207</v>
      </c>
      <c r="W1059" t="s">
        <v>207</v>
      </c>
      <c r="X1059" s="250" t="s">
        <v>207</v>
      </c>
      <c r="Y1059" t="s">
        <v>205</v>
      </c>
      <c r="Z1059" t="s">
        <v>205</v>
      </c>
      <c r="AA1059" t="s">
        <v>207</v>
      </c>
      <c r="AB1059" t="s">
        <v>207</v>
      </c>
      <c r="AC1059" t="s">
        <v>207</v>
      </c>
      <c r="AD1059" t="s">
        <v>207</v>
      </c>
      <c r="AE1059" t="s">
        <v>205</v>
      </c>
      <c r="AF1059" t="s">
        <v>207</v>
      </c>
      <c r="AG1059" t="s">
        <v>205</v>
      </c>
      <c r="AH1059" t="s">
        <v>205</v>
      </c>
      <c r="AI1059" t="s">
        <v>207</v>
      </c>
      <c r="AJ1059" t="s">
        <v>207</v>
      </c>
      <c r="AK1059" t="s">
        <v>205</v>
      </c>
      <c r="AL1059" t="s">
        <v>207</v>
      </c>
      <c r="AM1059" t="s">
        <v>207</v>
      </c>
      <c r="AN1059" t="s">
        <v>207</v>
      </c>
      <c r="AO1059" t="s">
        <v>205</v>
      </c>
      <c r="AP1059" t="s">
        <v>205</v>
      </c>
      <c r="AQ1059"/>
      <c r="AR1059" t="e">
        <v>#N/A</v>
      </c>
      <c r="AS1059" t="e">
        <v>#N/A</v>
      </c>
    </row>
    <row r="1060" spans="1:45" ht="18.75" hidden="1" x14ac:dyDescent="0.45">
      <c r="A1060" s="248">
        <v>213809</v>
      </c>
      <c r="B1060" s="249" t="s">
        <v>456</v>
      </c>
      <c r="C1060" t="s">
        <v>207</v>
      </c>
      <c r="D1060" t="s">
        <v>207</v>
      </c>
      <c r="E1060" t="s">
        <v>207</v>
      </c>
      <c r="F1060" t="s">
        <v>207</v>
      </c>
      <c r="G1060" t="s">
        <v>205</v>
      </c>
      <c r="H1060" t="s">
        <v>207</v>
      </c>
      <c r="I1060" t="s">
        <v>207</v>
      </c>
      <c r="J1060" t="s">
        <v>205</v>
      </c>
      <c r="K1060" t="s">
        <v>207</v>
      </c>
      <c r="L1060" t="s">
        <v>207</v>
      </c>
      <c r="M1060" s="250" t="s">
        <v>207</v>
      </c>
      <c r="N1060" t="s">
        <v>207</v>
      </c>
      <c r="O1060" t="s">
        <v>207</v>
      </c>
      <c r="P1060" t="s">
        <v>206</v>
      </c>
      <c r="Q1060" t="s">
        <v>207</v>
      </c>
      <c r="R1060" t="s">
        <v>206</v>
      </c>
      <c r="S1060" t="s">
        <v>205</v>
      </c>
      <c r="T1060" t="s">
        <v>207</v>
      </c>
      <c r="U1060" t="s">
        <v>207</v>
      </c>
      <c r="V1060" t="s">
        <v>207</v>
      </c>
      <c r="W1060" t="s">
        <v>207</v>
      </c>
      <c r="X1060" s="250" t="s">
        <v>205</v>
      </c>
      <c r="Y1060" t="s">
        <v>206</v>
      </c>
      <c r="Z1060" t="s">
        <v>206</v>
      </c>
      <c r="AA1060" t="s">
        <v>205</v>
      </c>
      <c r="AB1060" t="s">
        <v>205</v>
      </c>
      <c r="AC1060" t="s">
        <v>205</v>
      </c>
      <c r="AD1060" t="s">
        <v>205</v>
      </c>
      <c r="AE1060" t="s">
        <v>207</v>
      </c>
      <c r="AF1060" t="s">
        <v>206</v>
      </c>
      <c r="AG1060" t="s">
        <v>344</v>
      </c>
      <c r="AH1060" t="s">
        <v>344</v>
      </c>
      <c r="AI1060" t="s">
        <v>344</v>
      </c>
      <c r="AJ1060" t="s">
        <v>344</v>
      </c>
      <c r="AK1060" t="s">
        <v>344</v>
      </c>
      <c r="AL1060" t="s">
        <v>344</v>
      </c>
      <c r="AM1060" t="s">
        <v>344</v>
      </c>
      <c r="AN1060" t="s">
        <v>344</v>
      </c>
      <c r="AO1060" t="s">
        <v>344</v>
      </c>
      <c r="AP1060" t="s">
        <v>344</v>
      </c>
      <c r="AQ1060"/>
      <c r="AR1060">
        <v>0</v>
      </c>
      <c r="AS1060">
        <v>2</v>
      </c>
    </row>
    <row r="1061" spans="1:45" ht="18.75" hidden="1" x14ac:dyDescent="0.45">
      <c r="A1061" s="248">
        <v>213812</v>
      </c>
      <c r="B1061" s="249" t="s">
        <v>458</v>
      </c>
      <c r="C1061" t="s">
        <v>205</v>
      </c>
      <c r="D1061" t="s">
        <v>205</v>
      </c>
      <c r="E1061" t="s">
        <v>205</v>
      </c>
      <c r="F1061" t="s">
        <v>205</v>
      </c>
      <c r="G1061" t="s">
        <v>205</v>
      </c>
      <c r="H1061" t="s">
        <v>205</v>
      </c>
      <c r="I1061" t="s">
        <v>205</v>
      </c>
      <c r="J1061" t="s">
        <v>207</v>
      </c>
      <c r="K1061" t="s">
        <v>205</v>
      </c>
      <c r="L1061" t="s">
        <v>205</v>
      </c>
      <c r="M1061" s="250" t="s">
        <v>205</v>
      </c>
      <c r="N1061" t="s">
        <v>207</v>
      </c>
      <c r="O1061" t="s">
        <v>205</v>
      </c>
      <c r="P1061" t="s">
        <v>205</v>
      </c>
      <c r="Q1061" t="s">
        <v>207</v>
      </c>
      <c r="R1061" t="s">
        <v>207</v>
      </c>
      <c r="S1061" t="s">
        <v>207</v>
      </c>
      <c r="T1061" t="s">
        <v>205</v>
      </c>
      <c r="U1061" t="s">
        <v>205</v>
      </c>
      <c r="V1061" t="s">
        <v>205</v>
      </c>
      <c r="W1061" t="s">
        <v>344</v>
      </c>
      <c r="X1061" s="250" t="s">
        <v>344</v>
      </c>
      <c r="Y1061" t="s">
        <v>344</v>
      </c>
      <c r="Z1061" t="s">
        <v>344</v>
      </c>
      <c r="AA1061" t="s">
        <v>344</v>
      </c>
      <c r="AB1061" t="s">
        <v>344</v>
      </c>
      <c r="AC1061" t="s">
        <v>344</v>
      </c>
      <c r="AD1061" t="s">
        <v>344</v>
      </c>
      <c r="AE1061" t="s">
        <v>344</v>
      </c>
      <c r="AF1061" t="s">
        <v>344</v>
      </c>
      <c r="AG1061" t="s">
        <v>344</v>
      </c>
      <c r="AH1061" t="s">
        <v>344</v>
      </c>
      <c r="AI1061" t="s">
        <v>344</v>
      </c>
      <c r="AJ1061" t="s">
        <v>344</v>
      </c>
      <c r="AK1061" t="s">
        <v>344</v>
      </c>
      <c r="AL1061" t="s">
        <v>344</v>
      </c>
      <c r="AM1061" t="s">
        <v>344</v>
      </c>
      <c r="AN1061" t="s">
        <v>344</v>
      </c>
      <c r="AO1061" t="s">
        <v>344</v>
      </c>
      <c r="AP1061" t="s">
        <v>344</v>
      </c>
      <c r="AQ1061"/>
      <c r="AR1061">
        <v>0</v>
      </c>
      <c r="AS1061">
        <v>1</v>
      </c>
    </row>
    <row r="1062" spans="1:45" ht="15" hidden="1" x14ac:dyDescent="0.25">
      <c r="A1062" s="258">
        <v>213816</v>
      </c>
      <c r="B1062" s="259" t="s">
        <v>458</v>
      </c>
      <c r="C1062" s="260" t="s">
        <v>849</v>
      </c>
      <c r="D1062" s="260" t="s">
        <v>849</v>
      </c>
      <c r="E1062" s="260" t="s">
        <v>849</v>
      </c>
      <c r="F1062" s="260" t="s">
        <v>849</v>
      </c>
      <c r="G1062" s="260" t="s">
        <v>849</v>
      </c>
      <c r="H1062" s="260" t="s">
        <v>849</v>
      </c>
      <c r="I1062" s="260" t="s">
        <v>849</v>
      </c>
      <c r="J1062" s="260" t="s">
        <v>849</v>
      </c>
      <c r="K1062" s="260" t="s">
        <v>849</v>
      </c>
      <c r="L1062" s="260" t="s">
        <v>849</v>
      </c>
      <c r="M1062" s="260" t="s">
        <v>849</v>
      </c>
      <c r="N1062" s="260" t="s">
        <v>849</v>
      </c>
      <c r="O1062" s="260" t="s">
        <v>849</v>
      </c>
      <c r="P1062" s="260" t="s">
        <v>849</v>
      </c>
      <c r="Q1062" s="260" t="s">
        <v>849</v>
      </c>
      <c r="R1062" s="260" t="s">
        <v>849</v>
      </c>
      <c r="S1062" s="260" t="s">
        <v>849</v>
      </c>
      <c r="T1062" s="260" t="s">
        <v>849</v>
      </c>
      <c r="U1062" s="260" t="s">
        <v>849</v>
      </c>
      <c r="V1062" s="260" t="s">
        <v>849</v>
      </c>
      <c r="W1062" s="260" t="s">
        <v>344</v>
      </c>
      <c r="X1062" s="260" t="s">
        <v>344</v>
      </c>
      <c r="Y1062" s="260" t="s">
        <v>344</v>
      </c>
      <c r="Z1062" s="260" t="s">
        <v>344</v>
      </c>
      <c r="AA1062" s="260" t="s">
        <v>344</v>
      </c>
      <c r="AB1062" s="260" t="s">
        <v>344</v>
      </c>
      <c r="AC1062" s="260" t="s">
        <v>344</v>
      </c>
      <c r="AD1062" s="260" t="s">
        <v>344</v>
      </c>
      <c r="AE1062" s="260" t="s">
        <v>344</v>
      </c>
      <c r="AF1062" s="260" t="s">
        <v>344</v>
      </c>
      <c r="AG1062" s="260" t="s">
        <v>344</v>
      </c>
      <c r="AH1062" s="260" t="s">
        <v>344</v>
      </c>
      <c r="AI1062" s="260" t="s">
        <v>344</v>
      </c>
      <c r="AJ1062" s="260" t="s">
        <v>344</v>
      </c>
      <c r="AK1062" s="260" t="s">
        <v>344</v>
      </c>
      <c r="AL1062" s="260" t="s">
        <v>344</v>
      </c>
      <c r="AM1062" s="260" t="s">
        <v>344</v>
      </c>
      <c r="AN1062" s="260" t="s">
        <v>344</v>
      </c>
      <c r="AO1062" s="260" t="s">
        <v>344</v>
      </c>
      <c r="AP1062" s="260" t="s">
        <v>344</v>
      </c>
      <c r="AQ1062" s="260"/>
      <c r="AR1062"/>
      <c r="AS1062" t="s">
        <v>2181</v>
      </c>
    </row>
    <row r="1063" spans="1:45" ht="15" hidden="1" x14ac:dyDescent="0.25">
      <c r="A1063" s="258">
        <v>213818</v>
      </c>
      <c r="B1063" s="259" t="s">
        <v>457</v>
      </c>
      <c r="C1063" s="260" t="s">
        <v>849</v>
      </c>
      <c r="D1063" s="260" t="s">
        <v>849</v>
      </c>
      <c r="E1063" s="260" t="s">
        <v>849</v>
      </c>
      <c r="F1063" s="260" t="s">
        <v>849</v>
      </c>
      <c r="G1063" s="260" t="s">
        <v>849</v>
      </c>
      <c r="H1063" s="260" t="s">
        <v>849</v>
      </c>
      <c r="I1063" s="260" t="s">
        <v>849</v>
      </c>
      <c r="J1063" s="260" t="s">
        <v>849</v>
      </c>
      <c r="K1063" s="260" t="s">
        <v>849</v>
      </c>
      <c r="L1063" s="260" t="s">
        <v>849</v>
      </c>
      <c r="M1063" s="260" t="s">
        <v>344</v>
      </c>
      <c r="N1063" s="260" t="s">
        <v>344</v>
      </c>
      <c r="O1063" s="260" t="s">
        <v>344</v>
      </c>
      <c r="P1063" s="260" t="s">
        <v>344</v>
      </c>
      <c r="Q1063" s="260" t="s">
        <v>344</v>
      </c>
      <c r="R1063" s="260" t="s">
        <v>344</v>
      </c>
      <c r="S1063" s="260" t="s">
        <v>344</v>
      </c>
      <c r="T1063" s="260" t="s">
        <v>344</v>
      </c>
      <c r="U1063" s="260" t="s">
        <v>344</v>
      </c>
      <c r="V1063" s="260" t="s">
        <v>344</v>
      </c>
      <c r="W1063" s="260" t="s">
        <v>344</v>
      </c>
      <c r="X1063" s="260" t="s">
        <v>344</v>
      </c>
      <c r="Y1063" s="260" t="s">
        <v>344</v>
      </c>
      <c r="Z1063" s="260" t="s">
        <v>344</v>
      </c>
      <c r="AA1063" s="260" t="s">
        <v>344</v>
      </c>
      <c r="AB1063" s="260" t="s">
        <v>344</v>
      </c>
      <c r="AC1063" s="260" t="s">
        <v>344</v>
      </c>
      <c r="AD1063" s="260" t="s">
        <v>344</v>
      </c>
      <c r="AE1063" s="260" t="s">
        <v>344</v>
      </c>
      <c r="AF1063" s="260" t="s">
        <v>344</v>
      </c>
      <c r="AG1063" s="260" t="s">
        <v>344</v>
      </c>
      <c r="AH1063" s="260" t="s">
        <v>344</v>
      </c>
      <c r="AI1063" s="260" t="s">
        <v>344</v>
      </c>
      <c r="AJ1063" s="260" t="s">
        <v>344</v>
      </c>
      <c r="AK1063" s="260" t="s">
        <v>344</v>
      </c>
      <c r="AL1063" s="260" t="s">
        <v>344</v>
      </c>
      <c r="AM1063" s="260" t="s">
        <v>344</v>
      </c>
      <c r="AN1063" s="260" t="s">
        <v>344</v>
      </c>
      <c r="AO1063" s="260" t="s">
        <v>344</v>
      </c>
      <c r="AP1063" s="260" t="s">
        <v>344</v>
      </c>
      <c r="AQ1063" s="260"/>
      <c r="AR1063"/>
      <c r="AS1063" t="s">
        <v>2181</v>
      </c>
    </row>
    <row r="1064" spans="1:45" ht="18.75" hidden="1" x14ac:dyDescent="0.45">
      <c r="A1064" s="248">
        <v>213819</v>
      </c>
      <c r="B1064" s="249" t="s">
        <v>456</v>
      </c>
      <c r="C1064" t="s">
        <v>207</v>
      </c>
      <c r="D1064" t="s">
        <v>207</v>
      </c>
      <c r="E1064" t="s">
        <v>205</v>
      </c>
      <c r="F1064" t="s">
        <v>207</v>
      </c>
      <c r="G1064" t="s">
        <v>205</v>
      </c>
      <c r="H1064" t="s">
        <v>207</v>
      </c>
      <c r="I1064" t="s">
        <v>207</v>
      </c>
      <c r="J1064" t="s">
        <v>205</v>
      </c>
      <c r="K1064" t="s">
        <v>207</v>
      </c>
      <c r="L1064" t="s">
        <v>207</v>
      </c>
      <c r="M1064" s="250" t="s">
        <v>207</v>
      </c>
      <c r="N1064" t="s">
        <v>207</v>
      </c>
      <c r="O1064" t="s">
        <v>207</v>
      </c>
      <c r="P1064" t="s">
        <v>207</v>
      </c>
      <c r="Q1064" t="s">
        <v>207</v>
      </c>
      <c r="R1064" t="s">
        <v>207</v>
      </c>
      <c r="S1064" t="s">
        <v>207</v>
      </c>
      <c r="T1064" t="s">
        <v>207</v>
      </c>
      <c r="U1064" t="s">
        <v>207</v>
      </c>
      <c r="V1064" t="s">
        <v>205</v>
      </c>
      <c r="W1064" t="s">
        <v>207</v>
      </c>
      <c r="X1064" s="250" t="s">
        <v>205</v>
      </c>
      <c r="Y1064" t="s">
        <v>205</v>
      </c>
      <c r="Z1064" t="s">
        <v>207</v>
      </c>
      <c r="AA1064" t="s">
        <v>205</v>
      </c>
      <c r="AB1064" t="s">
        <v>205</v>
      </c>
      <c r="AC1064" t="s">
        <v>205</v>
      </c>
      <c r="AD1064" t="s">
        <v>207</v>
      </c>
      <c r="AE1064" t="s">
        <v>205</v>
      </c>
      <c r="AF1064" t="s">
        <v>206</v>
      </c>
      <c r="AG1064" t="s">
        <v>344</v>
      </c>
      <c r="AH1064" t="s">
        <v>344</v>
      </c>
      <c r="AI1064" t="s">
        <v>344</v>
      </c>
      <c r="AJ1064" t="s">
        <v>344</v>
      </c>
      <c r="AK1064" t="s">
        <v>344</v>
      </c>
      <c r="AL1064" t="s">
        <v>344</v>
      </c>
      <c r="AM1064" t="s">
        <v>344</v>
      </c>
      <c r="AN1064" t="s">
        <v>344</v>
      </c>
      <c r="AO1064" t="s">
        <v>344</v>
      </c>
      <c r="AP1064" t="s">
        <v>344</v>
      </c>
      <c r="AQ1064"/>
      <c r="AR1064">
        <v>0</v>
      </c>
      <c r="AS1064">
        <v>1</v>
      </c>
    </row>
    <row r="1065" spans="1:45" ht="15" hidden="1" x14ac:dyDescent="0.25">
      <c r="A1065" s="258">
        <v>213820</v>
      </c>
      <c r="B1065" s="259" t="s">
        <v>458</v>
      </c>
      <c r="C1065" s="260" t="s">
        <v>205</v>
      </c>
      <c r="D1065" s="260" t="s">
        <v>205</v>
      </c>
      <c r="E1065" s="260" t="s">
        <v>205</v>
      </c>
      <c r="F1065" s="260" t="s">
        <v>205</v>
      </c>
      <c r="G1065" s="260" t="s">
        <v>205</v>
      </c>
      <c r="H1065" s="260" t="s">
        <v>205</v>
      </c>
      <c r="I1065" s="260" t="s">
        <v>207</v>
      </c>
      <c r="J1065" s="260" t="s">
        <v>205</v>
      </c>
      <c r="K1065" s="260" t="s">
        <v>205</v>
      </c>
      <c r="L1065" s="260" t="s">
        <v>207</v>
      </c>
      <c r="M1065" s="260" t="s">
        <v>207</v>
      </c>
      <c r="N1065" s="260" t="s">
        <v>207</v>
      </c>
      <c r="O1065" s="260" t="s">
        <v>207</v>
      </c>
      <c r="P1065" s="260" t="s">
        <v>206</v>
      </c>
      <c r="Q1065" s="260" t="s">
        <v>207</v>
      </c>
      <c r="R1065" s="260" t="s">
        <v>206</v>
      </c>
      <c r="S1065" s="260" t="s">
        <v>206</v>
      </c>
      <c r="T1065" s="260" t="s">
        <v>207</v>
      </c>
      <c r="U1065" s="260" t="s">
        <v>207</v>
      </c>
      <c r="V1065" s="260" t="s">
        <v>207</v>
      </c>
      <c r="W1065" s="260" t="s">
        <v>344</v>
      </c>
      <c r="X1065" s="260" t="s">
        <v>344</v>
      </c>
      <c r="Y1065" s="260" t="s">
        <v>344</v>
      </c>
      <c r="Z1065" s="260" t="s">
        <v>344</v>
      </c>
      <c r="AA1065" s="260" t="s">
        <v>344</v>
      </c>
      <c r="AB1065" s="260" t="s">
        <v>344</v>
      </c>
      <c r="AC1065" s="260" t="s">
        <v>344</v>
      </c>
      <c r="AD1065" s="260" t="s">
        <v>344</v>
      </c>
      <c r="AE1065" s="260" t="s">
        <v>344</v>
      </c>
      <c r="AF1065" s="260" t="s">
        <v>344</v>
      </c>
      <c r="AG1065" s="260" t="s">
        <v>344</v>
      </c>
      <c r="AH1065" s="260" t="s">
        <v>344</v>
      </c>
      <c r="AI1065" s="260" t="s">
        <v>344</v>
      </c>
      <c r="AJ1065" s="260" t="s">
        <v>344</v>
      </c>
      <c r="AK1065" s="260" t="s">
        <v>344</v>
      </c>
      <c r="AL1065" s="260" t="s">
        <v>344</v>
      </c>
      <c r="AM1065" s="260" t="s">
        <v>344</v>
      </c>
      <c r="AN1065" s="260" t="s">
        <v>344</v>
      </c>
      <c r="AO1065" s="260" t="s">
        <v>344</v>
      </c>
      <c r="AP1065" s="260" t="s">
        <v>344</v>
      </c>
      <c r="AQ1065" s="260"/>
      <c r="AR1065"/>
      <c r="AS1065">
        <v>1</v>
      </c>
    </row>
    <row r="1066" spans="1:45" ht="18.75" hidden="1" x14ac:dyDescent="0.45">
      <c r="A1066" s="252">
        <v>213823</v>
      </c>
      <c r="B1066" s="249" t="s">
        <v>456</v>
      </c>
      <c r="C1066" t="s">
        <v>207</v>
      </c>
      <c r="D1066" t="s">
        <v>205</v>
      </c>
      <c r="E1066" t="s">
        <v>207</v>
      </c>
      <c r="F1066" t="s">
        <v>207</v>
      </c>
      <c r="G1066" t="s">
        <v>205</v>
      </c>
      <c r="H1066" t="s">
        <v>207</v>
      </c>
      <c r="I1066" t="s">
        <v>205</v>
      </c>
      <c r="J1066" t="s">
        <v>205</v>
      </c>
      <c r="K1066" t="s">
        <v>207</v>
      </c>
      <c r="L1066" t="s">
        <v>207</v>
      </c>
      <c r="M1066" s="250" t="s">
        <v>205</v>
      </c>
      <c r="N1066" t="s">
        <v>207</v>
      </c>
      <c r="O1066" t="s">
        <v>207</v>
      </c>
      <c r="P1066" t="s">
        <v>205</v>
      </c>
      <c r="Q1066" t="s">
        <v>207</v>
      </c>
      <c r="R1066" t="s">
        <v>207</v>
      </c>
      <c r="S1066" t="s">
        <v>205</v>
      </c>
      <c r="T1066" t="s">
        <v>207</v>
      </c>
      <c r="U1066" t="s">
        <v>207</v>
      </c>
      <c r="V1066" t="s">
        <v>205</v>
      </c>
      <c r="W1066" t="s">
        <v>205</v>
      </c>
      <c r="X1066" s="250" t="s">
        <v>207</v>
      </c>
      <c r="Y1066" t="s">
        <v>205</v>
      </c>
      <c r="Z1066" t="s">
        <v>205</v>
      </c>
      <c r="AA1066" t="s">
        <v>207</v>
      </c>
      <c r="AB1066" t="s">
        <v>206</v>
      </c>
      <c r="AC1066" t="s">
        <v>205</v>
      </c>
      <c r="AD1066" t="s">
        <v>205</v>
      </c>
      <c r="AE1066" t="s">
        <v>205</v>
      </c>
      <c r="AF1066" t="s">
        <v>206</v>
      </c>
      <c r="AG1066" t="s">
        <v>344</v>
      </c>
      <c r="AH1066" t="s">
        <v>344</v>
      </c>
      <c r="AI1066" t="s">
        <v>344</v>
      </c>
      <c r="AJ1066" t="s">
        <v>344</v>
      </c>
      <c r="AK1066" t="s">
        <v>344</v>
      </c>
      <c r="AL1066" t="s">
        <v>344</v>
      </c>
      <c r="AM1066" t="s">
        <v>344</v>
      </c>
      <c r="AN1066" t="s">
        <v>344</v>
      </c>
      <c r="AO1066" t="s">
        <v>344</v>
      </c>
      <c r="AP1066" t="s">
        <v>344</v>
      </c>
      <c r="AQ1066"/>
      <c r="AR1066">
        <v>0</v>
      </c>
      <c r="AS1066">
        <v>1</v>
      </c>
    </row>
    <row r="1067" spans="1:45" ht="18.75" hidden="1" x14ac:dyDescent="0.45">
      <c r="A1067" s="248">
        <v>213824</v>
      </c>
      <c r="B1067" s="249" t="s">
        <v>458</v>
      </c>
      <c r="C1067" t="s">
        <v>207</v>
      </c>
      <c r="D1067" t="s">
        <v>207</v>
      </c>
      <c r="E1067" t="s">
        <v>205</v>
      </c>
      <c r="F1067" t="s">
        <v>205</v>
      </c>
      <c r="G1067" t="s">
        <v>205</v>
      </c>
      <c r="H1067" t="s">
        <v>207</v>
      </c>
      <c r="I1067" t="s">
        <v>205</v>
      </c>
      <c r="J1067" t="s">
        <v>205</v>
      </c>
      <c r="K1067" t="s">
        <v>205</v>
      </c>
      <c r="L1067" t="s">
        <v>205</v>
      </c>
      <c r="M1067" s="250" t="s">
        <v>205</v>
      </c>
      <c r="N1067" t="s">
        <v>205</v>
      </c>
      <c r="O1067" t="s">
        <v>205</v>
      </c>
      <c r="P1067" t="s">
        <v>205</v>
      </c>
      <c r="Q1067" t="s">
        <v>205</v>
      </c>
      <c r="R1067" t="s">
        <v>207</v>
      </c>
      <c r="S1067" t="s">
        <v>206</v>
      </c>
      <c r="T1067" t="s">
        <v>207</v>
      </c>
      <c r="U1067" t="s">
        <v>207</v>
      </c>
      <c r="V1067" t="s">
        <v>205</v>
      </c>
      <c r="W1067" t="s">
        <v>344</v>
      </c>
      <c r="X1067" s="250" t="s">
        <v>344</v>
      </c>
      <c r="Y1067" t="s">
        <v>344</v>
      </c>
      <c r="Z1067" t="s">
        <v>344</v>
      </c>
      <c r="AA1067" t="s">
        <v>344</v>
      </c>
      <c r="AB1067" t="s">
        <v>344</v>
      </c>
      <c r="AC1067" t="s">
        <v>344</v>
      </c>
      <c r="AD1067" t="s">
        <v>344</v>
      </c>
      <c r="AE1067" t="s">
        <v>344</v>
      </c>
      <c r="AF1067" t="s">
        <v>344</v>
      </c>
      <c r="AG1067" t="s">
        <v>344</v>
      </c>
      <c r="AH1067" t="s">
        <v>344</v>
      </c>
      <c r="AI1067" t="s">
        <v>344</v>
      </c>
      <c r="AJ1067" t="s">
        <v>344</v>
      </c>
      <c r="AK1067" t="s">
        <v>344</v>
      </c>
      <c r="AL1067" t="s">
        <v>344</v>
      </c>
      <c r="AM1067" t="s">
        <v>344</v>
      </c>
      <c r="AN1067" t="s">
        <v>344</v>
      </c>
      <c r="AO1067" t="s">
        <v>344</v>
      </c>
      <c r="AP1067" t="s">
        <v>344</v>
      </c>
      <c r="AQ1067"/>
      <c r="AR1067">
        <v>0</v>
      </c>
      <c r="AS1067">
        <v>1</v>
      </c>
    </row>
    <row r="1068" spans="1:45" ht="18.75" hidden="1" x14ac:dyDescent="0.45">
      <c r="A1068" s="248">
        <v>213826</v>
      </c>
      <c r="B1068" s="249" t="s">
        <v>456</v>
      </c>
      <c r="C1068" t="s">
        <v>205</v>
      </c>
      <c r="D1068" t="s">
        <v>207</v>
      </c>
      <c r="E1068" t="s">
        <v>207</v>
      </c>
      <c r="F1068" t="s">
        <v>207</v>
      </c>
      <c r="G1068" t="s">
        <v>205</v>
      </c>
      <c r="H1068" t="s">
        <v>206</v>
      </c>
      <c r="I1068" t="s">
        <v>205</v>
      </c>
      <c r="J1068" t="s">
        <v>207</v>
      </c>
      <c r="K1068" t="s">
        <v>205</v>
      </c>
      <c r="L1068" t="s">
        <v>205</v>
      </c>
      <c r="M1068" s="250" t="s">
        <v>207</v>
      </c>
      <c r="N1068" t="s">
        <v>207</v>
      </c>
      <c r="O1068" t="s">
        <v>207</v>
      </c>
      <c r="P1068" t="s">
        <v>207</v>
      </c>
      <c r="Q1068" t="s">
        <v>207</v>
      </c>
      <c r="R1068" t="s">
        <v>207</v>
      </c>
      <c r="S1068" t="s">
        <v>207</v>
      </c>
      <c r="T1068" t="s">
        <v>207</v>
      </c>
      <c r="U1068" t="s">
        <v>207</v>
      </c>
      <c r="V1068" t="s">
        <v>205</v>
      </c>
      <c r="W1068" t="s">
        <v>207</v>
      </c>
      <c r="X1068" s="250" t="s">
        <v>205</v>
      </c>
      <c r="Y1068" t="s">
        <v>207</v>
      </c>
      <c r="Z1068" t="s">
        <v>207</v>
      </c>
      <c r="AA1068" t="s">
        <v>205</v>
      </c>
      <c r="AB1068" t="s">
        <v>206</v>
      </c>
      <c r="AC1068" t="s">
        <v>206</v>
      </c>
      <c r="AD1068" t="s">
        <v>206</v>
      </c>
      <c r="AE1068" t="s">
        <v>206</v>
      </c>
      <c r="AF1068" t="s">
        <v>206</v>
      </c>
      <c r="AG1068" t="s">
        <v>344</v>
      </c>
      <c r="AH1068" t="s">
        <v>344</v>
      </c>
      <c r="AI1068" t="s">
        <v>344</v>
      </c>
      <c r="AJ1068" t="s">
        <v>344</v>
      </c>
      <c r="AK1068" t="s">
        <v>344</v>
      </c>
      <c r="AL1068" t="s">
        <v>344</v>
      </c>
      <c r="AM1068" t="s">
        <v>344</v>
      </c>
      <c r="AN1068" t="s">
        <v>344</v>
      </c>
      <c r="AO1068" t="s">
        <v>344</v>
      </c>
      <c r="AP1068" t="s">
        <v>344</v>
      </c>
      <c r="AQ1068"/>
      <c r="AR1068">
        <v>0</v>
      </c>
      <c r="AS1068">
        <v>2</v>
      </c>
    </row>
    <row r="1069" spans="1:45" ht="18.75" hidden="1" x14ac:dyDescent="0.45">
      <c r="A1069" s="248">
        <v>213829</v>
      </c>
      <c r="B1069" s="249" t="s">
        <v>456</v>
      </c>
      <c r="C1069" t="s">
        <v>207</v>
      </c>
      <c r="D1069" t="s">
        <v>207</v>
      </c>
      <c r="E1069" t="s">
        <v>207</v>
      </c>
      <c r="F1069" t="s">
        <v>207</v>
      </c>
      <c r="G1069" t="s">
        <v>207</v>
      </c>
      <c r="H1069" t="s">
        <v>207</v>
      </c>
      <c r="I1069" t="s">
        <v>207</v>
      </c>
      <c r="J1069" t="s">
        <v>207</v>
      </c>
      <c r="K1069" t="s">
        <v>207</v>
      </c>
      <c r="L1069" t="s">
        <v>207</v>
      </c>
      <c r="M1069" s="250" t="s">
        <v>207</v>
      </c>
      <c r="N1069" t="s">
        <v>207</v>
      </c>
      <c r="O1069" t="s">
        <v>207</v>
      </c>
      <c r="P1069" t="s">
        <v>207</v>
      </c>
      <c r="Q1069" t="s">
        <v>207</v>
      </c>
      <c r="R1069" t="s">
        <v>207</v>
      </c>
      <c r="S1069" t="s">
        <v>207</v>
      </c>
      <c r="T1069" t="s">
        <v>207</v>
      </c>
      <c r="U1069" t="s">
        <v>207</v>
      </c>
      <c r="V1069" t="s">
        <v>207</v>
      </c>
      <c r="W1069" t="s">
        <v>206</v>
      </c>
      <c r="X1069" s="250" t="s">
        <v>205</v>
      </c>
      <c r="Y1069" t="s">
        <v>206</v>
      </c>
      <c r="Z1069" t="s">
        <v>205</v>
      </c>
      <c r="AA1069" t="s">
        <v>205</v>
      </c>
      <c r="AB1069" t="s">
        <v>205</v>
      </c>
      <c r="AC1069" t="s">
        <v>207</v>
      </c>
      <c r="AD1069" t="s">
        <v>207</v>
      </c>
      <c r="AE1069" t="s">
        <v>206</v>
      </c>
      <c r="AF1069" t="s">
        <v>207</v>
      </c>
      <c r="AG1069" t="s">
        <v>344</v>
      </c>
      <c r="AH1069" t="s">
        <v>344</v>
      </c>
      <c r="AI1069" t="s">
        <v>344</v>
      </c>
      <c r="AJ1069" t="s">
        <v>344</v>
      </c>
      <c r="AK1069" t="s">
        <v>344</v>
      </c>
      <c r="AL1069" t="s">
        <v>344</v>
      </c>
      <c r="AM1069" t="s">
        <v>344</v>
      </c>
      <c r="AN1069" t="s">
        <v>344</v>
      </c>
      <c r="AO1069" t="s">
        <v>344</v>
      </c>
      <c r="AP1069" t="s">
        <v>344</v>
      </c>
      <c r="AQ1069"/>
      <c r="AR1069">
        <v>0</v>
      </c>
      <c r="AS1069">
        <v>3</v>
      </c>
    </row>
    <row r="1070" spans="1:45" ht="18.75" hidden="1" x14ac:dyDescent="0.45">
      <c r="A1070" s="248">
        <v>213834</v>
      </c>
      <c r="B1070" s="249" t="s">
        <v>456</v>
      </c>
      <c r="C1070" t="s">
        <v>205</v>
      </c>
      <c r="D1070" t="s">
        <v>207</v>
      </c>
      <c r="E1070" t="s">
        <v>207</v>
      </c>
      <c r="F1070" t="s">
        <v>205</v>
      </c>
      <c r="G1070" t="s">
        <v>205</v>
      </c>
      <c r="H1070" t="s">
        <v>207</v>
      </c>
      <c r="I1070" t="s">
        <v>205</v>
      </c>
      <c r="J1070" t="s">
        <v>207</v>
      </c>
      <c r="K1070" t="s">
        <v>207</v>
      </c>
      <c r="L1070" t="s">
        <v>207</v>
      </c>
      <c r="M1070" s="250" t="s">
        <v>207</v>
      </c>
      <c r="N1070" t="s">
        <v>205</v>
      </c>
      <c r="O1070" t="s">
        <v>207</v>
      </c>
      <c r="P1070" t="s">
        <v>207</v>
      </c>
      <c r="Q1070" t="s">
        <v>207</v>
      </c>
      <c r="R1070" t="s">
        <v>207</v>
      </c>
      <c r="S1070" t="s">
        <v>207</v>
      </c>
      <c r="T1070" t="s">
        <v>207</v>
      </c>
      <c r="U1070" t="s">
        <v>207</v>
      </c>
      <c r="V1070" t="s">
        <v>207</v>
      </c>
      <c r="W1070" t="s">
        <v>205</v>
      </c>
      <c r="X1070" s="250" t="s">
        <v>207</v>
      </c>
      <c r="Y1070" t="s">
        <v>205</v>
      </c>
      <c r="Z1070" t="s">
        <v>207</v>
      </c>
      <c r="AA1070" t="s">
        <v>207</v>
      </c>
      <c r="AB1070" t="s">
        <v>205</v>
      </c>
      <c r="AC1070" t="s">
        <v>205</v>
      </c>
      <c r="AD1070" t="s">
        <v>207</v>
      </c>
      <c r="AE1070" t="s">
        <v>206</v>
      </c>
      <c r="AF1070" t="s">
        <v>207</v>
      </c>
      <c r="AG1070" t="s">
        <v>344</v>
      </c>
      <c r="AH1070" t="s">
        <v>344</v>
      </c>
      <c r="AI1070" t="s">
        <v>344</v>
      </c>
      <c r="AJ1070" t="s">
        <v>344</v>
      </c>
      <c r="AK1070" t="s">
        <v>344</v>
      </c>
      <c r="AL1070" t="s">
        <v>344</v>
      </c>
      <c r="AM1070" t="s">
        <v>344</v>
      </c>
      <c r="AN1070" t="s">
        <v>344</v>
      </c>
      <c r="AO1070" t="s">
        <v>344</v>
      </c>
      <c r="AP1070" t="s">
        <v>344</v>
      </c>
      <c r="AQ1070"/>
      <c r="AR1070">
        <v>0</v>
      </c>
      <c r="AS1070">
        <v>1</v>
      </c>
    </row>
    <row r="1071" spans="1:45" ht="15" hidden="1" x14ac:dyDescent="0.25">
      <c r="A1071" s="258">
        <v>213836</v>
      </c>
      <c r="B1071" s="259" t="s">
        <v>456</v>
      </c>
      <c r="C1071" s="260" t="s">
        <v>849</v>
      </c>
      <c r="D1071" s="260" t="s">
        <v>849</v>
      </c>
      <c r="E1071" s="260" t="s">
        <v>849</v>
      </c>
      <c r="F1071" s="260" t="s">
        <v>849</v>
      </c>
      <c r="G1071" s="260" t="s">
        <v>849</v>
      </c>
      <c r="H1071" s="260" t="s">
        <v>849</v>
      </c>
      <c r="I1071" s="260" t="s">
        <v>849</v>
      </c>
      <c r="J1071" s="260" t="s">
        <v>849</v>
      </c>
      <c r="K1071" s="260" t="s">
        <v>849</v>
      </c>
      <c r="L1071" s="260" t="s">
        <v>849</v>
      </c>
      <c r="M1071" s="260" t="s">
        <v>849</v>
      </c>
      <c r="N1071" s="260" t="s">
        <v>849</v>
      </c>
      <c r="O1071" s="260" t="s">
        <v>849</v>
      </c>
      <c r="P1071" s="260" t="s">
        <v>849</v>
      </c>
      <c r="Q1071" s="260" t="s">
        <v>849</v>
      </c>
      <c r="R1071" s="260" t="s">
        <v>849</v>
      </c>
      <c r="S1071" s="260" t="s">
        <v>849</v>
      </c>
      <c r="T1071" s="260" t="s">
        <v>849</v>
      </c>
      <c r="U1071" s="260" t="s">
        <v>849</v>
      </c>
      <c r="V1071" s="260" t="s">
        <v>849</v>
      </c>
      <c r="W1071" s="260" t="s">
        <v>849</v>
      </c>
      <c r="X1071" s="260" t="s">
        <v>849</v>
      </c>
      <c r="Y1071" s="260" t="s">
        <v>849</v>
      </c>
      <c r="Z1071" s="260" t="s">
        <v>849</v>
      </c>
      <c r="AA1071" s="260" t="s">
        <v>849</v>
      </c>
      <c r="AB1071" s="260" t="s">
        <v>849</v>
      </c>
      <c r="AC1071" s="260" t="s">
        <v>849</v>
      </c>
      <c r="AD1071" s="260" t="s">
        <v>849</v>
      </c>
      <c r="AE1071" s="260" t="s">
        <v>849</v>
      </c>
      <c r="AF1071" s="260" t="s">
        <v>849</v>
      </c>
      <c r="AG1071" s="260" t="s">
        <v>344</v>
      </c>
      <c r="AH1071" s="260" t="s">
        <v>344</v>
      </c>
      <c r="AI1071" s="260" t="s">
        <v>344</v>
      </c>
      <c r="AJ1071" s="260" t="s">
        <v>344</v>
      </c>
      <c r="AK1071" s="260" t="s">
        <v>344</v>
      </c>
      <c r="AL1071" s="260" t="s">
        <v>344</v>
      </c>
      <c r="AM1071" s="260" t="s">
        <v>344</v>
      </c>
      <c r="AN1071" s="260" t="s">
        <v>344</v>
      </c>
      <c r="AO1071" s="260" t="s">
        <v>344</v>
      </c>
      <c r="AP1071" s="260" t="s">
        <v>344</v>
      </c>
      <c r="AQ1071" s="260"/>
      <c r="AR1071"/>
      <c r="AS1071" t="s">
        <v>2181</v>
      </c>
    </row>
    <row r="1072" spans="1:45" ht="18.75" hidden="1" x14ac:dyDescent="0.45">
      <c r="A1072" s="261">
        <v>213844</v>
      </c>
      <c r="B1072" s="249" t="s">
        <v>459</v>
      </c>
      <c r="C1072" t="s">
        <v>205</v>
      </c>
      <c r="D1072" t="s">
        <v>205</v>
      </c>
      <c r="E1072" t="s">
        <v>205</v>
      </c>
      <c r="F1072" t="s">
        <v>205</v>
      </c>
      <c r="G1072" t="s">
        <v>205</v>
      </c>
      <c r="H1072" t="s">
        <v>207</v>
      </c>
      <c r="I1072" t="s">
        <v>205</v>
      </c>
      <c r="J1072" t="s">
        <v>205</v>
      </c>
      <c r="K1072" t="s">
        <v>205</v>
      </c>
      <c r="L1072" t="s">
        <v>205</v>
      </c>
      <c r="M1072" s="250" t="s">
        <v>207</v>
      </c>
      <c r="N1072" t="s">
        <v>207</v>
      </c>
      <c r="O1072" t="s">
        <v>205</v>
      </c>
      <c r="P1072" t="s">
        <v>207</v>
      </c>
      <c r="Q1072" t="s">
        <v>207</v>
      </c>
      <c r="R1072" t="s">
        <v>207</v>
      </c>
      <c r="S1072" t="s">
        <v>207</v>
      </c>
      <c r="T1072" t="s">
        <v>207</v>
      </c>
      <c r="U1072" t="s">
        <v>207</v>
      </c>
      <c r="V1072" t="s">
        <v>207</v>
      </c>
      <c r="W1072" t="s">
        <v>206</v>
      </c>
      <c r="X1072" t="s">
        <v>206</v>
      </c>
      <c r="Y1072" t="s">
        <v>206</v>
      </c>
      <c r="Z1072" t="s">
        <v>206</v>
      </c>
      <c r="AA1072" t="s">
        <v>206</v>
      </c>
      <c r="AB1072" t="s">
        <v>344</v>
      </c>
      <c r="AC1072" t="s">
        <v>344</v>
      </c>
      <c r="AD1072" t="s">
        <v>344</v>
      </c>
      <c r="AE1072" t="s">
        <v>344</v>
      </c>
      <c r="AF1072" t="s">
        <v>344</v>
      </c>
      <c r="AG1072" t="s">
        <v>344</v>
      </c>
      <c r="AH1072" t="s">
        <v>344</v>
      </c>
      <c r="AI1072" t="s">
        <v>344</v>
      </c>
      <c r="AJ1072" t="s">
        <v>344</v>
      </c>
      <c r="AK1072" t="s">
        <v>344</v>
      </c>
      <c r="AL1072" t="s">
        <v>344</v>
      </c>
      <c r="AM1072" t="s">
        <v>344</v>
      </c>
      <c r="AN1072" t="s">
        <v>344</v>
      </c>
      <c r="AO1072" t="s">
        <v>344</v>
      </c>
      <c r="AP1072" t="s">
        <v>344</v>
      </c>
      <c r="AQ1072"/>
      <c r="AR1072">
        <v>0</v>
      </c>
      <c r="AS1072">
        <v>6</v>
      </c>
    </row>
    <row r="1073" spans="1:45" ht="18.75" x14ac:dyDescent="0.45">
      <c r="A1073" s="248">
        <v>213849</v>
      </c>
      <c r="B1073" s="249" t="s">
        <v>61</v>
      </c>
      <c r="C1073" t="s">
        <v>205</v>
      </c>
      <c r="D1073" t="s">
        <v>207</v>
      </c>
      <c r="E1073" t="s">
        <v>207</v>
      </c>
      <c r="F1073" t="s">
        <v>207</v>
      </c>
      <c r="G1073" t="s">
        <v>207</v>
      </c>
      <c r="H1073" t="s">
        <v>205</v>
      </c>
      <c r="I1073" t="s">
        <v>207</v>
      </c>
      <c r="J1073" t="s">
        <v>207</v>
      </c>
      <c r="K1073" t="s">
        <v>207</v>
      </c>
      <c r="L1073" t="s">
        <v>207</v>
      </c>
      <c r="M1073" s="250" t="s">
        <v>205</v>
      </c>
      <c r="N1073" t="s">
        <v>207</v>
      </c>
      <c r="O1073" t="s">
        <v>207</v>
      </c>
      <c r="P1073" t="s">
        <v>205</v>
      </c>
      <c r="Q1073" t="s">
        <v>207</v>
      </c>
      <c r="R1073" t="s">
        <v>207</v>
      </c>
      <c r="S1073" t="s">
        <v>207</v>
      </c>
      <c r="T1073" t="s">
        <v>207</v>
      </c>
      <c r="U1073" t="s">
        <v>207</v>
      </c>
      <c r="V1073" t="s">
        <v>207</v>
      </c>
      <c r="W1073" t="s">
        <v>207</v>
      </c>
      <c r="X1073" s="250" t="s">
        <v>207</v>
      </c>
      <c r="Y1073" t="s">
        <v>205</v>
      </c>
      <c r="Z1073" t="s">
        <v>207</v>
      </c>
      <c r="AA1073" t="s">
        <v>207</v>
      </c>
      <c r="AB1073" t="s">
        <v>207</v>
      </c>
      <c r="AC1073" t="s">
        <v>207</v>
      </c>
      <c r="AD1073" t="s">
        <v>205</v>
      </c>
      <c r="AE1073" t="s">
        <v>205</v>
      </c>
      <c r="AF1073" t="s">
        <v>205</v>
      </c>
      <c r="AG1073" t="s">
        <v>207</v>
      </c>
      <c r="AH1073" t="s">
        <v>205</v>
      </c>
      <c r="AI1073" t="s">
        <v>207</v>
      </c>
      <c r="AJ1073" t="s">
        <v>207</v>
      </c>
      <c r="AK1073" t="s">
        <v>205</v>
      </c>
      <c r="AL1073" t="s">
        <v>207</v>
      </c>
      <c r="AM1073" t="s">
        <v>205</v>
      </c>
      <c r="AN1073" t="s">
        <v>205</v>
      </c>
      <c r="AO1073" t="s">
        <v>205</v>
      </c>
      <c r="AP1073" t="s">
        <v>207</v>
      </c>
      <c r="AQ1073"/>
      <c r="AR1073">
        <v>0</v>
      </c>
      <c r="AS1073">
        <v>2</v>
      </c>
    </row>
    <row r="1074" spans="1:45" ht="18.75" hidden="1" x14ac:dyDescent="0.45">
      <c r="A1074" s="248">
        <v>213852</v>
      </c>
      <c r="B1074" s="249" t="s">
        <v>458</v>
      </c>
      <c r="C1074" t="s">
        <v>849</v>
      </c>
      <c r="D1074" t="s">
        <v>849</v>
      </c>
      <c r="E1074" t="s">
        <v>849</v>
      </c>
      <c r="F1074" t="s">
        <v>849</v>
      </c>
      <c r="G1074" t="s">
        <v>849</v>
      </c>
      <c r="H1074" t="s">
        <v>849</v>
      </c>
      <c r="I1074" t="s">
        <v>849</v>
      </c>
      <c r="J1074" t="s">
        <v>849</v>
      </c>
      <c r="K1074" t="s">
        <v>849</v>
      </c>
      <c r="L1074" t="s">
        <v>849</v>
      </c>
      <c r="M1074" s="250" t="s">
        <v>849</v>
      </c>
      <c r="N1074" t="s">
        <v>849</v>
      </c>
      <c r="O1074" t="s">
        <v>849</v>
      </c>
      <c r="P1074" t="s">
        <v>849</v>
      </c>
      <c r="Q1074" t="s">
        <v>849</v>
      </c>
      <c r="R1074" t="s">
        <v>849</v>
      </c>
      <c r="S1074" t="s">
        <v>849</v>
      </c>
      <c r="T1074" t="s">
        <v>849</v>
      </c>
      <c r="U1074" t="s">
        <v>849</v>
      </c>
      <c r="V1074" t="s">
        <v>849</v>
      </c>
      <c r="W1074" t="s">
        <v>344</v>
      </c>
      <c r="X1074" s="250" t="s">
        <v>344</v>
      </c>
      <c r="Y1074" t="s">
        <v>344</v>
      </c>
      <c r="Z1074" t="s">
        <v>344</v>
      </c>
      <c r="AA1074" t="s">
        <v>344</v>
      </c>
      <c r="AB1074" t="s">
        <v>344</v>
      </c>
      <c r="AC1074" t="s">
        <v>344</v>
      </c>
      <c r="AD1074" t="s">
        <v>344</v>
      </c>
      <c r="AE1074" t="s">
        <v>344</v>
      </c>
      <c r="AF1074" t="s">
        <v>344</v>
      </c>
      <c r="AG1074" t="s">
        <v>344</v>
      </c>
      <c r="AH1074" t="s">
        <v>344</v>
      </c>
      <c r="AI1074" t="s">
        <v>344</v>
      </c>
      <c r="AJ1074" t="s">
        <v>344</v>
      </c>
      <c r="AK1074" t="s">
        <v>344</v>
      </c>
      <c r="AL1074" t="s">
        <v>344</v>
      </c>
      <c r="AM1074" t="s">
        <v>344</v>
      </c>
      <c r="AN1074" t="s">
        <v>344</v>
      </c>
      <c r="AO1074" t="s">
        <v>344</v>
      </c>
      <c r="AP1074" t="s">
        <v>344</v>
      </c>
      <c r="AQ1074"/>
      <c r="AR1074" t="s">
        <v>2164</v>
      </c>
      <c r="AS1074" t="s">
        <v>2164</v>
      </c>
    </row>
    <row r="1075" spans="1:45" ht="18.75" hidden="1" x14ac:dyDescent="0.45">
      <c r="A1075" s="248">
        <v>213854</v>
      </c>
      <c r="B1075" s="249" t="s">
        <v>459</v>
      </c>
      <c r="C1075" t="s">
        <v>205</v>
      </c>
      <c r="D1075" t="s">
        <v>207</v>
      </c>
      <c r="E1075" t="s">
        <v>205</v>
      </c>
      <c r="F1075" t="s">
        <v>205</v>
      </c>
      <c r="G1075" t="s">
        <v>205</v>
      </c>
      <c r="H1075" t="s">
        <v>205</v>
      </c>
      <c r="I1075" t="s">
        <v>205</v>
      </c>
      <c r="J1075" t="s">
        <v>205</v>
      </c>
      <c r="K1075" t="s">
        <v>205</v>
      </c>
      <c r="L1075" t="s">
        <v>205</v>
      </c>
      <c r="M1075" s="250" t="s">
        <v>207</v>
      </c>
      <c r="N1075" t="s">
        <v>205</v>
      </c>
      <c r="O1075" t="s">
        <v>207</v>
      </c>
      <c r="P1075" t="s">
        <v>207</v>
      </c>
      <c r="Q1075" t="s">
        <v>207</v>
      </c>
      <c r="R1075" t="s">
        <v>207</v>
      </c>
      <c r="S1075" t="s">
        <v>207</v>
      </c>
      <c r="T1075" t="s">
        <v>207</v>
      </c>
      <c r="U1075" t="s">
        <v>207</v>
      </c>
      <c r="V1075" t="s">
        <v>205</v>
      </c>
      <c r="W1075" t="s">
        <v>206</v>
      </c>
      <c r="X1075" t="s">
        <v>206</v>
      </c>
      <c r="Y1075" t="s">
        <v>206</v>
      </c>
      <c r="Z1075" t="s">
        <v>206</v>
      </c>
      <c r="AA1075" t="s">
        <v>206</v>
      </c>
      <c r="AB1075" t="s">
        <v>344</v>
      </c>
      <c r="AC1075" t="s">
        <v>344</v>
      </c>
      <c r="AD1075" t="s">
        <v>344</v>
      </c>
      <c r="AE1075" t="s">
        <v>344</v>
      </c>
      <c r="AF1075" t="s">
        <v>344</v>
      </c>
      <c r="AG1075" t="s">
        <v>344</v>
      </c>
      <c r="AH1075" t="s">
        <v>344</v>
      </c>
      <c r="AI1075" t="s">
        <v>344</v>
      </c>
      <c r="AJ1075" t="s">
        <v>344</v>
      </c>
      <c r="AK1075" t="s">
        <v>344</v>
      </c>
      <c r="AL1075" t="s">
        <v>344</v>
      </c>
      <c r="AM1075" t="s">
        <v>344</v>
      </c>
      <c r="AN1075" t="s">
        <v>344</v>
      </c>
      <c r="AO1075" t="s">
        <v>344</v>
      </c>
      <c r="AP1075" t="s">
        <v>344</v>
      </c>
      <c r="AQ1075"/>
      <c r="AR1075">
        <v>0</v>
      </c>
      <c r="AS1075">
        <v>6</v>
      </c>
    </row>
    <row r="1076" spans="1:45" ht="33" x14ac:dyDescent="0.45">
      <c r="A1076" s="248">
        <v>213857</v>
      </c>
      <c r="B1076" s="249" t="s">
        <v>67</v>
      </c>
      <c r="C1076" t="s">
        <v>207</v>
      </c>
      <c r="D1076" t="s">
        <v>205</v>
      </c>
      <c r="E1076" t="s">
        <v>205</v>
      </c>
      <c r="F1076" t="s">
        <v>207</v>
      </c>
      <c r="G1076" t="s">
        <v>205</v>
      </c>
      <c r="H1076" t="s">
        <v>205</v>
      </c>
      <c r="I1076" t="s">
        <v>207</v>
      </c>
      <c r="J1076" t="s">
        <v>205</v>
      </c>
      <c r="K1076" t="s">
        <v>205</v>
      </c>
      <c r="L1076" t="s">
        <v>205</v>
      </c>
      <c r="M1076" s="250" t="s">
        <v>205</v>
      </c>
      <c r="N1076" t="s">
        <v>207</v>
      </c>
      <c r="O1076" t="s">
        <v>205</v>
      </c>
      <c r="P1076" t="s">
        <v>207</v>
      </c>
      <c r="Q1076" t="s">
        <v>205</v>
      </c>
      <c r="R1076" t="s">
        <v>207</v>
      </c>
      <c r="S1076" t="s">
        <v>207</v>
      </c>
      <c r="T1076" t="s">
        <v>205</v>
      </c>
      <c r="U1076" t="s">
        <v>205</v>
      </c>
      <c r="V1076" t="s">
        <v>205</v>
      </c>
      <c r="W1076" t="s">
        <v>205</v>
      </c>
      <c r="X1076" s="250" t="s">
        <v>205</v>
      </c>
      <c r="Y1076" t="s">
        <v>207</v>
      </c>
      <c r="Z1076" t="s">
        <v>207</v>
      </c>
      <c r="AA1076" t="s">
        <v>207</v>
      </c>
      <c r="AB1076" t="s">
        <v>205</v>
      </c>
      <c r="AC1076" t="s">
        <v>205</v>
      </c>
      <c r="AD1076" t="s">
        <v>207</v>
      </c>
      <c r="AE1076" t="s">
        <v>207</v>
      </c>
      <c r="AF1076" t="s">
        <v>205</v>
      </c>
      <c r="AG1076" t="s">
        <v>206</v>
      </c>
      <c r="AH1076" t="s">
        <v>206</v>
      </c>
      <c r="AI1076" t="s">
        <v>206</v>
      </c>
      <c r="AJ1076" t="s">
        <v>206</v>
      </c>
      <c r="AK1076" t="s">
        <v>206</v>
      </c>
      <c r="AL1076" t="s">
        <v>344</v>
      </c>
      <c r="AM1076" t="s">
        <v>344</v>
      </c>
      <c r="AN1076" t="s">
        <v>344</v>
      </c>
      <c r="AO1076" t="s">
        <v>344</v>
      </c>
      <c r="AP1076" t="s">
        <v>344</v>
      </c>
      <c r="AQ1076"/>
      <c r="AR1076">
        <v>0</v>
      </c>
      <c r="AS1076">
        <v>6</v>
      </c>
    </row>
    <row r="1077" spans="1:45" ht="18.75" hidden="1" x14ac:dyDescent="0.45">
      <c r="A1077" s="248">
        <v>213858</v>
      </c>
      <c r="B1077" s="249" t="s">
        <v>456</v>
      </c>
      <c r="C1077" t="s">
        <v>205</v>
      </c>
      <c r="D1077" t="s">
        <v>205</v>
      </c>
      <c r="E1077" t="s">
        <v>205</v>
      </c>
      <c r="F1077" t="s">
        <v>205</v>
      </c>
      <c r="G1077" t="s">
        <v>205</v>
      </c>
      <c r="H1077" t="s">
        <v>207</v>
      </c>
      <c r="I1077" t="s">
        <v>207</v>
      </c>
      <c r="J1077" t="s">
        <v>205</v>
      </c>
      <c r="K1077" t="s">
        <v>205</v>
      </c>
      <c r="L1077" t="s">
        <v>207</v>
      </c>
      <c r="M1077" s="250" t="s">
        <v>207</v>
      </c>
      <c r="N1077" t="s">
        <v>207</v>
      </c>
      <c r="O1077" t="s">
        <v>205</v>
      </c>
      <c r="P1077" t="s">
        <v>205</v>
      </c>
      <c r="Q1077" t="s">
        <v>207</v>
      </c>
      <c r="R1077" t="s">
        <v>207</v>
      </c>
      <c r="S1077" t="s">
        <v>207</v>
      </c>
      <c r="T1077" t="s">
        <v>205</v>
      </c>
      <c r="U1077" t="s">
        <v>205</v>
      </c>
      <c r="V1077" t="s">
        <v>205</v>
      </c>
      <c r="W1077" t="s">
        <v>205</v>
      </c>
      <c r="X1077" s="250" t="s">
        <v>207</v>
      </c>
      <c r="Y1077" t="s">
        <v>205</v>
      </c>
      <c r="Z1077" t="s">
        <v>207</v>
      </c>
      <c r="AA1077" t="s">
        <v>207</v>
      </c>
      <c r="AB1077" t="s">
        <v>206</v>
      </c>
      <c r="AC1077" t="s">
        <v>206</v>
      </c>
      <c r="AD1077" t="s">
        <v>206</v>
      </c>
      <c r="AE1077" t="s">
        <v>206</v>
      </c>
      <c r="AF1077" t="s">
        <v>207</v>
      </c>
      <c r="AG1077" t="s">
        <v>344</v>
      </c>
      <c r="AH1077" t="s">
        <v>344</v>
      </c>
      <c r="AI1077" t="s">
        <v>344</v>
      </c>
      <c r="AJ1077" t="s">
        <v>344</v>
      </c>
      <c r="AK1077" t="s">
        <v>344</v>
      </c>
      <c r="AL1077" t="s">
        <v>344</v>
      </c>
      <c r="AM1077" t="s">
        <v>344</v>
      </c>
      <c r="AN1077" t="s">
        <v>344</v>
      </c>
      <c r="AO1077" t="s">
        <v>344</v>
      </c>
      <c r="AP1077" t="s">
        <v>344</v>
      </c>
      <c r="AQ1077"/>
      <c r="AR1077">
        <v>0</v>
      </c>
      <c r="AS1077">
        <v>4</v>
      </c>
    </row>
    <row r="1078" spans="1:45" ht="15" hidden="1" x14ac:dyDescent="0.25">
      <c r="A1078" s="258">
        <v>213859</v>
      </c>
      <c r="B1078" s="259" t="s">
        <v>458</v>
      </c>
      <c r="C1078" s="260" t="s">
        <v>849</v>
      </c>
      <c r="D1078" s="260" t="s">
        <v>849</v>
      </c>
      <c r="E1078" s="260" t="s">
        <v>849</v>
      </c>
      <c r="F1078" s="260" t="s">
        <v>849</v>
      </c>
      <c r="G1078" s="260" t="s">
        <v>849</v>
      </c>
      <c r="H1078" s="260" t="s">
        <v>849</v>
      </c>
      <c r="I1078" s="260" t="s">
        <v>849</v>
      </c>
      <c r="J1078" s="260" t="s">
        <v>849</v>
      </c>
      <c r="K1078" s="260" t="s">
        <v>849</v>
      </c>
      <c r="L1078" s="260" t="s">
        <v>849</v>
      </c>
      <c r="M1078" s="260" t="s">
        <v>849</v>
      </c>
      <c r="N1078" s="260" t="s">
        <v>849</v>
      </c>
      <c r="O1078" s="260" t="s">
        <v>849</v>
      </c>
      <c r="P1078" s="260" t="s">
        <v>849</v>
      </c>
      <c r="Q1078" s="260" t="s">
        <v>849</v>
      </c>
      <c r="R1078" s="260" t="s">
        <v>849</v>
      </c>
      <c r="S1078" s="260" t="s">
        <v>849</v>
      </c>
      <c r="T1078" s="260" t="s">
        <v>849</v>
      </c>
      <c r="U1078" s="260" t="s">
        <v>849</v>
      </c>
      <c r="V1078" s="260" t="s">
        <v>849</v>
      </c>
      <c r="W1078" s="260" t="s">
        <v>344</v>
      </c>
      <c r="X1078" s="260" t="s">
        <v>344</v>
      </c>
      <c r="Y1078" s="260" t="s">
        <v>344</v>
      </c>
      <c r="Z1078" s="260" t="s">
        <v>344</v>
      </c>
      <c r="AA1078" s="260" t="s">
        <v>344</v>
      </c>
      <c r="AB1078" s="260" t="s">
        <v>344</v>
      </c>
      <c r="AC1078" s="260" t="s">
        <v>344</v>
      </c>
      <c r="AD1078" s="260" t="s">
        <v>344</v>
      </c>
      <c r="AE1078" s="260" t="s">
        <v>344</v>
      </c>
      <c r="AF1078" s="260" t="s">
        <v>344</v>
      </c>
      <c r="AG1078" s="260" t="s">
        <v>344</v>
      </c>
      <c r="AH1078" s="260" t="s">
        <v>344</v>
      </c>
      <c r="AI1078" s="260" t="s">
        <v>344</v>
      </c>
      <c r="AJ1078" s="260" t="s">
        <v>344</v>
      </c>
      <c r="AK1078" s="260" t="s">
        <v>344</v>
      </c>
      <c r="AL1078" s="260" t="s">
        <v>344</v>
      </c>
      <c r="AM1078" s="260" t="s">
        <v>344</v>
      </c>
      <c r="AN1078" s="260" t="s">
        <v>344</v>
      </c>
      <c r="AO1078" s="260" t="s">
        <v>344</v>
      </c>
      <c r="AP1078" s="260" t="s">
        <v>344</v>
      </c>
      <c r="AQ1078" s="260"/>
      <c r="AR1078"/>
      <c r="AS1078" t="s">
        <v>2181</v>
      </c>
    </row>
    <row r="1079" spans="1:45" ht="18.75" hidden="1" x14ac:dyDescent="0.45">
      <c r="A1079" s="248">
        <v>213860</v>
      </c>
      <c r="B1079" s="249" t="s">
        <v>458</v>
      </c>
      <c r="C1079" t="s">
        <v>205</v>
      </c>
      <c r="D1079" t="s">
        <v>205</v>
      </c>
      <c r="E1079" t="s">
        <v>205</v>
      </c>
      <c r="F1079" t="s">
        <v>207</v>
      </c>
      <c r="G1079" t="s">
        <v>207</v>
      </c>
      <c r="H1079" t="s">
        <v>207</v>
      </c>
      <c r="I1079" t="s">
        <v>205</v>
      </c>
      <c r="J1079" t="s">
        <v>205</v>
      </c>
      <c r="K1079" t="s">
        <v>205</v>
      </c>
      <c r="L1079" t="s">
        <v>207</v>
      </c>
      <c r="M1079" s="250" t="s">
        <v>205</v>
      </c>
      <c r="N1079" t="s">
        <v>205</v>
      </c>
      <c r="O1079" t="s">
        <v>206</v>
      </c>
      <c r="P1079" t="s">
        <v>206</v>
      </c>
      <c r="Q1079" t="s">
        <v>205</v>
      </c>
      <c r="R1079" t="s">
        <v>206</v>
      </c>
      <c r="S1079" t="s">
        <v>205</v>
      </c>
      <c r="T1079" t="s">
        <v>206</v>
      </c>
      <c r="U1079" t="s">
        <v>206</v>
      </c>
      <c r="V1079" t="s">
        <v>206</v>
      </c>
      <c r="W1079" t="s">
        <v>344</v>
      </c>
      <c r="X1079" s="250" t="s">
        <v>344</v>
      </c>
      <c r="Y1079" t="s">
        <v>344</v>
      </c>
      <c r="Z1079" t="s">
        <v>344</v>
      </c>
      <c r="AA1079" t="s">
        <v>344</v>
      </c>
      <c r="AB1079" t="s">
        <v>344</v>
      </c>
      <c r="AC1079" t="s">
        <v>344</v>
      </c>
      <c r="AD1079" t="s">
        <v>344</v>
      </c>
      <c r="AE1079" t="s">
        <v>344</v>
      </c>
      <c r="AF1079" t="s">
        <v>344</v>
      </c>
      <c r="AG1079" t="s">
        <v>344</v>
      </c>
      <c r="AH1079" t="s">
        <v>344</v>
      </c>
      <c r="AI1079" t="s">
        <v>344</v>
      </c>
      <c r="AJ1079" t="s">
        <v>344</v>
      </c>
      <c r="AK1079" t="s">
        <v>344</v>
      </c>
      <c r="AL1079" t="s">
        <v>344</v>
      </c>
      <c r="AM1079" t="s">
        <v>344</v>
      </c>
      <c r="AN1079" t="s">
        <v>344</v>
      </c>
      <c r="AO1079" t="s">
        <v>344</v>
      </c>
      <c r="AP1079" t="s">
        <v>344</v>
      </c>
      <c r="AQ1079"/>
      <c r="AR1079">
        <v>0</v>
      </c>
      <c r="AS1079">
        <v>3</v>
      </c>
    </row>
    <row r="1080" spans="1:45" ht="15" hidden="1" x14ac:dyDescent="0.25">
      <c r="A1080" s="258">
        <v>213861</v>
      </c>
      <c r="B1080" s="259" t="s">
        <v>456</v>
      </c>
      <c r="C1080" s="260" t="s">
        <v>205</v>
      </c>
      <c r="D1080" s="260" t="s">
        <v>207</v>
      </c>
      <c r="E1080" s="260" t="s">
        <v>207</v>
      </c>
      <c r="F1080" s="260" t="s">
        <v>205</v>
      </c>
      <c r="G1080" s="260" t="s">
        <v>207</v>
      </c>
      <c r="H1080" s="260" t="s">
        <v>207</v>
      </c>
      <c r="I1080" s="260" t="s">
        <v>205</v>
      </c>
      <c r="J1080" s="260" t="s">
        <v>207</v>
      </c>
      <c r="K1080" s="260" t="s">
        <v>207</v>
      </c>
      <c r="L1080" s="260" t="s">
        <v>207</v>
      </c>
      <c r="M1080" s="260" t="s">
        <v>205</v>
      </c>
      <c r="N1080" s="260" t="s">
        <v>207</v>
      </c>
      <c r="O1080" s="260" t="s">
        <v>207</v>
      </c>
      <c r="P1080" s="260" t="s">
        <v>205</v>
      </c>
      <c r="Q1080" s="260" t="s">
        <v>205</v>
      </c>
      <c r="R1080" s="260" t="s">
        <v>205</v>
      </c>
      <c r="S1080" s="260" t="s">
        <v>205</v>
      </c>
      <c r="T1080" s="260" t="s">
        <v>207</v>
      </c>
      <c r="U1080" s="260" t="s">
        <v>207</v>
      </c>
      <c r="V1080" s="260" t="s">
        <v>207</v>
      </c>
      <c r="W1080" s="260" t="s">
        <v>207</v>
      </c>
      <c r="X1080" s="260" t="s">
        <v>207</v>
      </c>
      <c r="Y1080" s="260" t="s">
        <v>207</v>
      </c>
      <c r="Z1080" s="260" t="s">
        <v>207</v>
      </c>
      <c r="AA1080" s="260" t="s">
        <v>207</v>
      </c>
      <c r="AB1080" s="260" t="s">
        <v>205</v>
      </c>
      <c r="AC1080" s="260" t="s">
        <v>206</v>
      </c>
      <c r="AD1080" s="260" t="s">
        <v>206</v>
      </c>
      <c r="AE1080" s="260" t="s">
        <v>205</v>
      </c>
      <c r="AF1080" s="260" t="s">
        <v>206</v>
      </c>
      <c r="AG1080" s="260" t="s">
        <v>344</v>
      </c>
      <c r="AH1080" s="260" t="s">
        <v>344</v>
      </c>
      <c r="AI1080" s="260" t="s">
        <v>344</v>
      </c>
      <c r="AJ1080" s="260" t="s">
        <v>344</v>
      </c>
      <c r="AK1080" s="260" t="s">
        <v>344</v>
      </c>
      <c r="AL1080" s="260" t="s">
        <v>344</v>
      </c>
      <c r="AM1080" s="260" t="s">
        <v>344</v>
      </c>
      <c r="AN1080" s="260" t="s">
        <v>344</v>
      </c>
      <c r="AO1080" s="260" t="s">
        <v>344</v>
      </c>
      <c r="AP1080" s="260" t="s">
        <v>344</v>
      </c>
      <c r="AQ1080" s="260"/>
      <c r="AR1080"/>
      <c r="AS1080">
        <v>2</v>
      </c>
    </row>
    <row r="1081" spans="1:45" ht="15" hidden="1" x14ac:dyDescent="0.25">
      <c r="A1081" s="258">
        <v>213862</v>
      </c>
      <c r="B1081" s="259" t="s">
        <v>458</v>
      </c>
      <c r="C1081" s="260" t="s">
        <v>849</v>
      </c>
      <c r="D1081" s="260" t="s">
        <v>849</v>
      </c>
      <c r="E1081" s="260" t="s">
        <v>849</v>
      </c>
      <c r="F1081" s="260" t="s">
        <v>849</v>
      </c>
      <c r="G1081" s="260" t="s">
        <v>849</v>
      </c>
      <c r="H1081" s="260" t="s">
        <v>849</v>
      </c>
      <c r="I1081" s="260" t="s">
        <v>849</v>
      </c>
      <c r="J1081" s="260" t="s">
        <v>849</v>
      </c>
      <c r="K1081" s="260" t="s">
        <v>849</v>
      </c>
      <c r="L1081" s="260" t="s">
        <v>849</v>
      </c>
      <c r="M1081" s="260" t="s">
        <v>849</v>
      </c>
      <c r="N1081" s="260" t="s">
        <v>849</v>
      </c>
      <c r="O1081" s="260" t="s">
        <v>849</v>
      </c>
      <c r="P1081" s="260" t="s">
        <v>849</v>
      </c>
      <c r="Q1081" s="260" t="s">
        <v>849</v>
      </c>
      <c r="R1081" s="260" t="s">
        <v>849</v>
      </c>
      <c r="S1081" s="260" t="s">
        <v>849</v>
      </c>
      <c r="T1081" s="260" t="s">
        <v>849</v>
      </c>
      <c r="U1081" s="260" t="s">
        <v>849</v>
      </c>
      <c r="V1081" s="260" t="s">
        <v>849</v>
      </c>
      <c r="W1081" s="260" t="s">
        <v>344</v>
      </c>
      <c r="X1081" s="260" t="s">
        <v>344</v>
      </c>
      <c r="Y1081" s="260" t="s">
        <v>344</v>
      </c>
      <c r="Z1081" s="260" t="s">
        <v>344</v>
      </c>
      <c r="AA1081" s="260" t="s">
        <v>344</v>
      </c>
      <c r="AB1081" s="260" t="s">
        <v>344</v>
      </c>
      <c r="AC1081" s="260" t="s">
        <v>344</v>
      </c>
      <c r="AD1081" s="260" t="s">
        <v>344</v>
      </c>
      <c r="AE1081" s="260" t="s">
        <v>344</v>
      </c>
      <c r="AF1081" s="260" t="s">
        <v>344</v>
      </c>
      <c r="AG1081" s="260" t="s">
        <v>344</v>
      </c>
      <c r="AH1081" s="260" t="s">
        <v>344</v>
      </c>
      <c r="AI1081" s="260" t="s">
        <v>344</v>
      </c>
      <c r="AJ1081" s="260" t="s">
        <v>344</v>
      </c>
      <c r="AK1081" s="260" t="s">
        <v>344</v>
      </c>
      <c r="AL1081" s="260" t="s">
        <v>344</v>
      </c>
      <c r="AM1081" s="260" t="s">
        <v>344</v>
      </c>
      <c r="AN1081" s="260" t="s">
        <v>344</v>
      </c>
      <c r="AO1081" s="260" t="s">
        <v>344</v>
      </c>
      <c r="AP1081" s="260" t="s">
        <v>344</v>
      </c>
      <c r="AQ1081" s="260"/>
      <c r="AR1081"/>
      <c r="AS1081" t="s">
        <v>2181</v>
      </c>
    </row>
    <row r="1082" spans="1:45" ht="18.75" hidden="1" x14ac:dyDescent="0.45">
      <c r="A1082" s="252">
        <v>213868</v>
      </c>
      <c r="B1082" s="249" t="s">
        <v>456</v>
      </c>
      <c r="C1082" t="s">
        <v>207</v>
      </c>
      <c r="D1082" t="s">
        <v>207</v>
      </c>
      <c r="E1082" t="s">
        <v>205</v>
      </c>
      <c r="F1082" t="s">
        <v>205</v>
      </c>
      <c r="G1082" t="s">
        <v>207</v>
      </c>
      <c r="H1082" t="s">
        <v>207</v>
      </c>
      <c r="I1082" t="s">
        <v>205</v>
      </c>
      <c r="J1082" t="s">
        <v>205</v>
      </c>
      <c r="K1082" t="s">
        <v>207</v>
      </c>
      <c r="L1082" t="s">
        <v>207</v>
      </c>
      <c r="M1082" s="250" t="s">
        <v>207</v>
      </c>
      <c r="N1082" t="s">
        <v>207</v>
      </c>
      <c r="O1082" t="s">
        <v>207</v>
      </c>
      <c r="P1082" t="s">
        <v>205</v>
      </c>
      <c r="Q1082" t="s">
        <v>207</v>
      </c>
      <c r="R1082" t="s">
        <v>207</v>
      </c>
      <c r="S1082" t="s">
        <v>207</v>
      </c>
      <c r="T1082" t="s">
        <v>207</v>
      </c>
      <c r="U1082" t="s">
        <v>207</v>
      </c>
      <c r="V1082" t="s">
        <v>207</v>
      </c>
      <c r="W1082" t="s">
        <v>205</v>
      </c>
      <c r="X1082" s="250" t="s">
        <v>205</v>
      </c>
      <c r="Y1082" t="s">
        <v>207</v>
      </c>
      <c r="Z1082" t="s">
        <v>205</v>
      </c>
      <c r="AA1082" t="s">
        <v>205</v>
      </c>
      <c r="AB1082" t="s">
        <v>207</v>
      </c>
      <c r="AC1082" t="s">
        <v>207</v>
      </c>
      <c r="AD1082" t="s">
        <v>206</v>
      </c>
      <c r="AE1082" t="s">
        <v>206</v>
      </c>
      <c r="AF1082" t="s">
        <v>207</v>
      </c>
      <c r="AG1082" t="s">
        <v>344</v>
      </c>
      <c r="AH1082" t="s">
        <v>344</v>
      </c>
      <c r="AI1082" t="s">
        <v>344</v>
      </c>
      <c r="AJ1082" t="s">
        <v>344</v>
      </c>
      <c r="AK1082" t="s">
        <v>344</v>
      </c>
      <c r="AL1082" t="s">
        <v>344</v>
      </c>
      <c r="AM1082" t="s">
        <v>344</v>
      </c>
      <c r="AN1082" t="s">
        <v>344</v>
      </c>
      <c r="AO1082" t="s">
        <v>344</v>
      </c>
      <c r="AP1082" t="s">
        <v>344</v>
      </c>
      <c r="AQ1082"/>
      <c r="AR1082">
        <v>0</v>
      </c>
      <c r="AS1082">
        <v>1</v>
      </c>
    </row>
    <row r="1083" spans="1:45" ht="18.75" x14ac:dyDescent="0.45">
      <c r="A1083" s="248">
        <v>213873</v>
      </c>
      <c r="B1083" s="249" t="s">
        <v>61</v>
      </c>
      <c r="C1083" t="s">
        <v>207</v>
      </c>
      <c r="D1083" t="s">
        <v>207</v>
      </c>
      <c r="E1083" t="s">
        <v>207</v>
      </c>
      <c r="F1083" t="s">
        <v>207</v>
      </c>
      <c r="G1083" t="s">
        <v>205</v>
      </c>
      <c r="H1083" t="s">
        <v>207</v>
      </c>
      <c r="I1083" t="s">
        <v>207</v>
      </c>
      <c r="J1083" t="s">
        <v>207</v>
      </c>
      <c r="K1083" t="s">
        <v>207</v>
      </c>
      <c r="L1083" t="s">
        <v>207</v>
      </c>
      <c r="M1083" s="250" t="s">
        <v>205</v>
      </c>
      <c r="N1083" t="s">
        <v>207</v>
      </c>
      <c r="O1083" t="s">
        <v>207</v>
      </c>
      <c r="P1083" t="s">
        <v>207</v>
      </c>
      <c r="Q1083" t="s">
        <v>205</v>
      </c>
      <c r="R1083" t="s">
        <v>207</v>
      </c>
      <c r="S1083" t="s">
        <v>207</v>
      </c>
      <c r="T1083" t="s">
        <v>207</v>
      </c>
      <c r="U1083" t="s">
        <v>207</v>
      </c>
      <c r="V1083" t="s">
        <v>207</v>
      </c>
      <c r="W1083" t="s">
        <v>207</v>
      </c>
      <c r="X1083" s="250" t="s">
        <v>207</v>
      </c>
      <c r="Y1083" t="s">
        <v>205</v>
      </c>
      <c r="Z1083" t="s">
        <v>207</v>
      </c>
      <c r="AA1083" t="s">
        <v>205</v>
      </c>
      <c r="AB1083" t="s">
        <v>207</v>
      </c>
      <c r="AC1083" t="s">
        <v>207</v>
      </c>
      <c r="AD1083" t="s">
        <v>207</v>
      </c>
      <c r="AE1083" t="s">
        <v>207</v>
      </c>
      <c r="AF1083" t="s">
        <v>207</v>
      </c>
      <c r="AG1083" t="s">
        <v>205</v>
      </c>
      <c r="AH1083" t="s">
        <v>207</v>
      </c>
      <c r="AI1083" t="s">
        <v>205</v>
      </c>
      <c r="AJ1083" t="s">
        <v>207</v>
      </c>
      <c r="AK1083" t="s">
        <v>205</v>
      </c>
      <c r="AL1083" t="s">
        <v>207</v>
      </c>
      <c r="AM1083" t="s">
        <v>207</v>
      </c>
      <c r="AN1083" t="s">
        <v>207</v>
      </c>
      <c r="AO1083" t="s">
        <v>207</v>
      </c>
      <c r="AP1083" t="s">
        <v>207</v>
      </c>
      <c r="AQ1083"/>
      <c r="AR1083">
        <v>0</v>
      </c>
      <c r="AS1083">
        <v>1</v>
      </c>
    </row>
    <row r="1084" spans="1:45" ht="15" hidden="1" x14ac:dyDescent="0.25">
      <c r="A1084" s="258">
        <v>213876</v>
      </c>
      <c r="B1084" s="259" t="s">
        <v>458</v>
      </c>
      <c r="C1084" s="260" t="s">
        <v>849</v>
      </c>
      <c r="D1084" s="260" t="s">
        <v>849</v>
      </c>
      <c r="E1084" s="260" t="s">
        <v>849</v>
      </c>
      <c r="F1084" s="260" t="s">
        <v>849</v>
      </c>
      <c r="G1084" s="260" t="s">
        <v>849</v>
      </c>
      <c r="H1084" s="260" t="s">
        <v>849</v>
      </c>
      <c r="I1084" s="260" t="s">
        <v>849</v>
      </c>
      <c r="J1084" s="260" t="s">
        <v>849</v>
      </c>
      <c r="K1084" s="260" t="s">
        <v>849</v>
      </c>
      <c r="L1084" s="260" t="s">
        <v>849</v>
      </c>
      <c r="M1084" s="260" t="s">
        <v>849</v>
      </c>
      <c r="N1084" s="260" t="s">
        <v>849</v>
      </c>
      <c r="O1084" s="260" t="s">
        <v>849</v>
      </c>
      <c r="P1084" s="260" t="s">
        <v>849</v>
      </c>
      <c r="Q1084" s="260" t="s">
        <v>849</v>
      </c>
      <c r="R1084" s="260" t="s">
        <v>849</v>
      </c>
      <c r="S1084" s="260" t="s">
        <v>849</v>
      </c>
      <c r="T1084" s="260" t="s">
        <v>849</v>
      </c>
      <c r="U1084" s="260" t="s">
        <v>849</v>
      </c>
      <c r="V1084" s="260" t="s">
        <v>849</v>
      </c>
      <c r="W1084" s="260" t="s">
        <v>344</v>
      </c>
      <c r="X1084" s="260" t="s">
        <v>344</v>
      </c>
      <c r="Y1084" s="260" t="s">
        <v>344</v>
      </c>
      <c r="Z1084" s="260" t="s">
        <v>344</v>
      </c>
      <c r="AA1084" s="260" t="s">
        <v>344</v>
      </c>
      <c r="AB1084" s="260" t="s">
        <v>344</v>
      </c>
      <c r="AC1084" s="260" t="s">
        <v>344</v>
      </c>
      <c r="AD1084" s="260" t="s">
        <v>344</v>
      </c>
      <c r="AE1084" s="260" t="s">
        <v>344</v>
      </c>
      <c r="AF1084" s="260" t="s">
        <v>344</v>
      </c>
      <c r="AG1084" s="260" t="s">
        <v>344</v>
      </c>
      <c r="AH1084" s="260" t="s">
        <v>344</v>
      </c>
      <c r="AI1084" s="260" t="s">
        <v>344</v>
      </c>
      <c r="AJ1084" s="260" t="s">
        <v>344</v>
      </c>
      <c r="AK1084" s="260" t="s">
        <v>344</v>
      </c>
      <c r="AL1084" s="260" t="s">
        <v>344</v>
      </c>
      <c r="AM1084" s="260" t="s">
        <v>344</v>
      </c>
      <c r="AN1084" s="260" t="s">
        <v>344</v>
      </c>
      <c r="AO1084" s="260" t="s">
        <v>344</v>
      </c>
      <c r="AP1084" s="260" t="s">
        <v>344</v>
      </c>
      <c r="AQ1084" s="260"/>
      <c r="AR1084"/>
      <c r="AS1084" t="s">
        <v>2181</v>
      </c>
    </row>
    <row r="1085" spans="1:45" ht="18.75" hidden="1" x14ac:dyDescent="0.45">
      <c r="A1085" s="252">
        <v>213878</v>
      </c>
      <c r="B1085" s="249" t="s">
        <v>456</v>
      </c>
      <c r="C1085" t="s">
        <v>205</v>
      </c>
      <c r="D1085" t="s">
        <v>207</v>
      </c>
      <c r="E1085" t="s">
        <v>205</v>
      </c>
      <c r="F1085" t="s">
        <v>205</v>
      </c>
      <c r="G1085" t="s">
        <v>207</v>
      </c>
      <c r="H1085" t="s">
        <v>205</v>
      </c>
      <c r="I1085" t="s">
        <v>207</v>
      </c>
      <c r="J1085" t="s">
        <v>207</v>
      </c>
      <c r="K1085" t="s">
        <v>207</v>
      </c>
      <c r="L1085" t="s">
        <v>207</v>
      </c>
      <c r="M1085" s="250" t="s">
        <v>207</v>
      </c>
      <c r="N1085" t="s">
        <v>205</v>
      </c>
      <c r="O1085" t="s">
        <v>205</v>
      </c>
      <c r="P1085" t="s">
        <v>207</v>
      </c>
      <c r="Q1085" t="s">
        <v>207</v>
      </c>
      <c r="R1085" t="s">
        <v>207</v>
      </c>
      <c r="S1085" t="s">
        <v>207</v>
      </c>
      <c r="T1085" t="s">
        <v>207</v>
      </c>
      <c r="U1085" t="s">
        <v>207</v>
      </c>
      <c r="V1085" t="s">
        <v>207</v>
      </c>
      <c r="W1085" t="s">
        <v>207</v>
      </c>
      <c r="X1085" s="250" t="s">
        <v>207</v>
      </c>
      <c r="Y1085" t="s">
        <v>205</v>
      </c>
      <c r="Z1085" t="s">
        <v>205</v>
      </c>
      <c r="AA1085" t="s">
        <v>205</v>
      </c>
      <c r="AB1085" t="s">
        <v>205</v>
      </c>
      <c r="AC1085" t="s">
        <v>205</v>
      </c>
      <c r="AD1085" t="s">
        <v>205</v>
      </c>
      <c r="AE1085" t="s">
        <v>206</v>
      </c>
      <c r="AF1085" t="s">
        <v>205</v>
      </c>
      <c r="AG1085" t="s">
        <v>344</v>
      </c>
      <c r="AH1085" t="s">
        <v>344</v>
      </c>
      <c r="AI1085" t="s">
        <v>344</v>
      </c>
      <c r="AJ1085" t="s">
        <v>344</v>
      </c>
      <c r="AK1085" t="s">
        <v>344</v>
      </c>
      <c r="AL1085" t="s">
        <v>344</v>
      </c>
      <c r="AM1085" t="s">
        <v>344</v>
      </c>
      <c r="AN1085" t="s">
        <v>344</v>
      </c>
      <c r="AO1085" t="s">
        <v>344</v>
      </c>
      <c r="AP1085" t="s">
        <v>344</v>
      </c>
      <c r="AQ1085"/>
      <c r="AR1085">
        <v>0</v>
      </c>
      <c r="AS1085">
        <v>3</v>
      </c>
    </row>
    <row r="1086" spans="1:45" ht="18.75" hidden="1" x14ac:dyDescent="0.45">
      <c r="A1086" s="248">
        <v>213879</v>
      </c>
      <c r="B1086" s="249" t="s">
        <v>456</v>
      </c>
      <c r="C1086" t="s">
        <v>849</v>
      </c>
      <c r="D1086" t="s">
        <v>849</v>
      </c>
      <c r="E1086" t="s">
        <v>849</v>
      </c>
      <c r="F1086" t="s">
        <v>849</v>
      </c>
      <c r="G1086" t="s">
        <v>849</v>
      </c>
      <c r="H1086" t="s">
        <v>849</v>
      </c>
      <c r="I1086" t="s">
        <v>849</v>
      </c>
      <c r="J1086" t="s">
        <v>849</v>
      </c>
      <c r="K1086" t="s">
        <v>849</v>
      </c>
      <c r="L1086" t="s">
        <v>849</v>
      </c>
      <c r="M1086" s="250" t="s">
        <v>849</v>
      </c>
      <c r="N1086" t="s">
        <v>849</v>
      </c>
      <c r="O1086" t="s">
        <v>849</v>
      </c>
      <c r="P1086" t="s">
        <v>849</v>
      </c>
      <c r="Q1086" t="s">
        <v>849</v>
      </c>
      <c r="R1086" t="s">
        <v>849</v>
      </c>
      <c r="S1086" t="s">
        <v>849</v>
      </c>
      <c r="T1086" t="s">
        <v>849</v>
      </c>
      <c r="U1086" t="s">
        <v>849</v>
      </c>
      <c r="V1086" t="s">
        <v>849</v>
      </c>
      <c r="W1086" t="s">
        <v>849</v>
      </c>
      <c r="X1086" s="250" t="s">
        <v>849</v>
      </c>
      <c r="Y1086" t="s">
        <v>849</v>
      </c>
      <c r="Z1086" t="s">
        <v>849</v>
      </c>
      <c r="AA1086" t="s">
        <v>849</v>
      </c>
      <c r="AB1086" t="s">
        <v>849</v>
      </c>
      <c r="AC1086" t="s">
        <v>849</v>
      </c>
      <c r="AD1086" t="s">
        <v>849</v>
      </c>
      <c r="AE1086" t="s">
        <v>849</v>
      </c>
      <c r="AF1086" t="s">
        <v>849</v>
      </c>
      <c r="AG1086" t="s">
        <v>344</v>
      </c>
      <c r="AH1086" t="s">
        <v>344</v>
      </c>
      <c r="AI1086" t="s">
        <v>344</v>
      </c>
      <c r="AJ1086" t="s">
        <v>344</v>
      </c>
      <c r="AK1086" t="s">
        <v>344</v>
      </c>
      <c r="AL1086" t="s">
        <v>344</v>
      </c>
      <c r="AM1086" t="s">
        <v>344</v>
      </c>
      <c r="AN1086" t="s">
        <v>344</v>
      </c>
      <c r="AO1086" t="s">
        <v>344</v>
      </c>
      <c r="AP1086" t="s">
        <v>344</v>
      </c>
      <c r="AQ1086"/>
      <c r="AR1086" t="s">
        <v>1830</v>
      </c>
      <c r="AS1086" t="s">
        <v>2181</v>
      </c>
    </row>
    <row r="1087" spans="1:45" ht="18.75" x14ac:dyDescent="0.45">
      <c r="A1087" s="248">
        <v>213888</v>
      </c>
      <c r="B1087" s="249" t="s">
        <v>61</v>
      </c>
      <c r="C1087" t="s">
        <v>207</v>
      </c>
      <c r="D1087" t="s">
        <v>207</v>
      </c>
      <c r="E1087" t="s">
        <v>207</v>
      </c>
      <c r="F1087" t="s">
        <v>207</v>
      </c>
      <c r="G1087" t="s">
        <v>205</v>
      </c>
      <c r="H1087" t="s">
        <v>205</v>
      </c>
      <c r="I1087" t="s">
        <v>207</v>
      </c>
      <c r="J1087" t="s">
        <v>205</v>
      </c>
      <c r="K1087" t="s">
        <v>207</v>
      </c>
      <c r="L1087" t="s">
        <v>207</v>
      </c>
      <c r="M1087" s="250" t="s">
        <v>207</v>
      </c>
      <c r="N1087" t="s">
        <v>207</v>
      </c>
      <c r="O1087" t="s">
        <v>207</v>
      </c>
      <c r="P1087" t="s">
        <v>205</v>
      </c>
      <c r="Q1087" t="s">
        <v>207</v>
      </c>
      <c r="R1087" t="s">
        <v>205</v>
      </c>
      <c r="S1087" t="s">
        <v>207</v>
      </c>
      <c r="T1087" t="s">
        <v>207</v>
      </c>
      <c r="U1087" t="s">
        <v>207</v>
      </c>
      <c r="V1087" t="s">
        <v>207</v>
      </c>
      <c r="W1087" t="s">
        <v>207</v>
      </c>
      <c r="X1087" s="250" t="s">
        <v>205</v>
      </c>
      <c r="Y1087" t="s">
        <v>207</v>
      </c>
      <c r="Z1087" t="s">
        <v>205</v>
      </c>
      <c r="AA1087" t="s">
        <v>207</v>
      </c>
      <c r="AB1087" t="s">
        <v>207</v>
      </c>
      <c r="AC1087" t="s">
        <v>207</v>
      </c>
      <c r="AD1087" t="s">
        <v>207</v>
      </c>
      <c r="AE1087" t="s">
        <v>207</v>
      </c>
      <c r="AF1087" t="s">
        <v>207</v>
      </c>
      <c r="AG1087" t="s">
        <v>205</v>
      </c>
      <c r="AH1087" t="s">
        <v>207</v>
      </c>
      <c r="AI1087" t="s">
        <v>207</v>
      </c>
      <c r="AJ1087" t="s">
        <v>207</v>
      </c>
      <c r="AK1087" t="s">
        <v>207</v>
      </c>
      <c r="AL1087" t="s">
        <v>207</v>
      </c>
      <c r="AM1087" t="s">
        <v>207</v>
      </c>
      <c r="AN1087" t="s">
        <v>207</v>
      </c>
      <c r="AO1087" t="s">
        <v>207</v>
      </c>
      <c r="AP1087" t="s">
        <v>207</v>
      </c>
      <c r="AQ1087"/>
      <c r="AR1087">
        <v>0</v>
      </c>
      <c r="AS1087">
        <v>2</v>
      </c>
    </row>
    <row r="1088" spans="1:45" ht="18.75" hidden="1" x14ac:dyDescent="0.45">
      <c r="A1088" s="252">
        <v>213895</v>
      </c>
      <c r="B1088" s="249" t="s">
        <v>609</v>
      </c>
      <c r="C1088" t="s">
        <v>849</v>
      </c>
      <c r="D1088" t="s">
        <v>849</v>
      </c>
      <c r="E1088" t="s">
        <v>849</v>
      </c>
      <c r="F1088" t="s">
        <v>849</v>
      </c>
      <c r="G1088" t="s">
        <v>849</v>
      </c>
      <c r="H1088" t="s">
        <v>849</v>
      </c>
      <c r="I1088" t="s">
        <v>849</v>
      </c>
      <c r="J1088" t="s">
        <v>849</v>
      </c>
      <c r="K1088" t="s">
        <v>849</v>
      </c>
      <c r="L1088" t="s">
        <v>849</v>
      </c>
      <c r="M1088" s="250" t="s">
        <v>849</v>
      </c>
      <c r="N1088" t="s">
        <v>849</v>
      </c>
      <c r="O1088" t="s">
        <v>849</v>
      </c>
      <c r="P1088" t="s">
        <v>849</v>
      </c>
      <c r="Q1088" t="s">
        <v>849</v>
      </c>
      <c r="R1088" t="s">
        <v>849</v>
      </c>
      <c r="S1088" t="s">
        <v>849</v>
      </c>
      <c r="T1088" t="s">
        <v>849</v>
      </c>
      <c r="U1088" t="s">
        <v>849</v>
      </c>
      <c r="V1088" t="s">
        <v>849</v>
      </c>
      <c r="W1088" t="s">
        <v>344</v>
      </c>
      <c r="X1088" s="250" t="s">
        <v>344</v>
      </c>
      <c r="Y1088" t="s">
        <v>344</v>
      </c>
      <c r="Z1088" t="s">
        <v>344</v>
      </c>
      <c r="AA1088" t="s">
        <v>344</v>
      </c>
      <c r="AB1088" t="s">
        <v>344</v>
      </c>
      <c r="AC1088" t="s">
        <v>344</v>
      </c>
      <c r="AD1088" t="s">
        <v>344</v>
      </c>
      <c r="AE1088" t="s">
        <v>344</v>
      </c>
      <c r="AF1088" t="s">
        <v>344</v>
      </c>
      <c r="AG1088" t="s">
        <v>344</v>
      </c>
      <c r="AH1088" t="s">
        <v>344</v>
      </c>
      <c r="AI1088" t="s">
        <v>344</v>
      </c>
      <c r="AJ1088" t="s">
        <v>344</v>
      </c>
      <c r="AK1088" t="s">
        <v>344</v>
      </c>
      <c r="AL1088" t="s">
        <v>344</v>
      </c>
      <c r="AM1088" t="s">
        <v>344</v>
      </c>
      <c r="AN1088" t="s">
        <v>344</v>
      </c>
      <c r="AO1088" t="s">
        <v>344</v>
      </c>
      <c r="AP1088" t="s">
        <v>344</v>
      </c>
      <c r="AQ1088"/>
      <c r="AR1088" t="s">
        <v>2166</v>
      </c>
      <c r="AS1088" t="s">
        <v>2166</v>
      </c>
    </row>
    <row r="1089" spans="1:45" ht="30" x14ac:dyDescent="0.25">
      <c r="A1089" s="258">
        <v>213896</v>
      </c>
      <c r="B1089" s="249" t="s">
        <v>67</v>
      </c>
      <c r="C1089" s="260" t="s">
        <v>207</v>
      </c>
      <c r="D1089" s="260" t="s">
        <v>207</v>
      </c>
      <c r="E1089" s="260" t="s">
        <v>207</v>
      </c>
      <c r="F1089" s="260" t="s">
        <v>207</v>
      </c>
      <c r="G1089" s="260" t="s">
        <v>207</v>
      </c>
      <c r="H1089" s="260" t="s">
        <v>207</v>
      </c>
      <c r="I1089" s="260" t="s">
        <v>207</v>
      </c>
      <c r="J1089" s="260" t="s">
        <v>205</v>
      </c>
      <c r="K1089" s="260" t="s">
        <v>207</v>
      </c>
      <c r="L1089" s="260" t="s">
        <v>207</v>
      </c>
      <c r="M1089" s="260" t="s">
        <v>207</v>
      </c>
      <c r="N1089" s="260" t="s">
        <v>207</v>
      </c>
      <c r="O1089" s="260" t="s">
        <v>207</v>
      </c>
      <c r="P1089" s="260" t="s">
        <v>205</v>
      </c>
      <c r="Q1089" s="260" t="s">
        <v>207</v>
      </c>
      <c r="R1089" s="260" t="s">
        <v>207</v>
      </c>
      <c r="S1089" s="260" t="s">
        <v>207</v>
      </c>
      <c r="T1089" s="260" t="s">
        <v>207</v>
      </c>
      <c r="U1089" s="260" t="s">
        <v>207</v>
      </c>
      <c r="V1089" s="260" t="s">
        <v>207</v>
      </c>
      <c r="W1089" s="260" t="s">
        <v>205</v>
      </c>
      <c r="X1089" s="260" t="s">
        <v>207</v>
      </c>
      <c r="Y1089" s="260" t="s">
        <v>205</v>
      </c>
      <c r="Z1089" s="260" t="s">
        <v>207</v>
      </c>
      <c r="AA1089" s="260" t="s">
        <v>205</v>
      </c>
      <c r="AB1089" s="260" t="s">
        <v>205</v>
      </c>
      <c r="AC1089" s="260" t="s">
        <v>207</v>
      </c>
      <c r="AD1089" s="260" t="s">
        <v>205</v>
      </c>
      <c r="AE1089" s="260" t="s">
        <v>207</v>
      </c>
      <c r="AF1089" s="260" t="s">
        <v>205</v>
      </c>
      <c r="AG1089" s="260" t="s">
        <v>206</v>
      </c>
      <c r="AH1089" s="260" t="s">
        <v>206</v>
      </c>
      <c r="AI1089" s="260" t="s">
        <v>206</v>
      </c>
      <c r="AJ1089" s="260" t="s">
        <v>206</v>
      </c>
      <c r="AK1089" s="260" t="s">
        <v>206</v>
      </c>
      <c r="AL1089" s="260" t="s">
        <v>344</v>
      </c>
      <c r="AM1089" s="260" t="s">
        <v>344</v>
      </c>
      <c r="AN1089" s="260" t="s">
        <v>344</v>
      </c>
      <c r="AO1089" s="260" t="s">
        <v>344</v>
      </c>
      <c r="AP1089" s="260" t="s">
        <v>344</v>
      </c>
      <c r="AQ1089" s="260"/>
      <c r="AR1089"/>
      <c r="AS1089">
        <v>5</v>
      </c>
    </row>
    <row r="1090" spans="1:45" ht="18.75" x14ac:dyDescent="0.45">
      <c r="A1090" s="248">
        <v>213899</v>
      </c>
      <c r="B1090" s="249" t="s">
        <v>61</v>
      </c>
      <c r="C1090" t="s">
        <v>205</v>
      </c>
      <c r="D1090" t="s">
        <v>205</v>
      </c>
      <c r="E1090" t="s">
        <v>205</v>
      </c>
      <c r="F1090" t="s">
        <v>207</v>
      </c>
      <c r="G1090" t="s">
        <v>207</v>
      </c>
      <c r="H1090" t="s">
        <v>207</v>
      </c>
      <c r="I1090" t="s">
        <v>207</v>
      </c>
      <c r="J1090" t="s">
        <v>207</v>
      </c>
      <c r="K1090" t="s">
        <v>207</v>
      </c>
      <c r="L1090" t="s">
        <v>207</v>
      </c>
      <c r="M1090" s="250" t="s">
        <v>205</v>
      </c>
      <c r="N1090" t="s">
        <v>207</v>
      </c>
      <c r="O1090" t="s">
        <v>207</v>
      </c>
      <c r="P1090" t="s">
        <v>205</v>
      </c>
      <c r="Q1090" t="s">
        <v>207</v>
      </c>
      <c r="R1090" t="s">
        <v>207</v>
      </c>
      <c r="S1090" t="s">
        <v>207</v>
      </c>
      <c r="T1090" t="s">
        <v>207</v>
      </c>
      <c r="U1090" t="s">
        <v>207</v>
      </c>
      <c r="V1090" t="s">
        <v>205</v>
      </c>
      <c r="W1090" t="s">
        <v>207</v>
      </c>
      <c r="X1090" s="250" t="s">
        <v>207</v>
      </c>
      <c r="Y1090" t="s">
        <v>207</v>
      </c>
      <c r="Z1090" t="s">
        <v>207</v>
      </c>
      <c r="AA1090" t="s">
        <v>207</v>
      </c>
      <c r="AB1090" t="s">
        <v>207</v>
      </c>
      <c r="AC1090" t="s">
        <v>207</v>
      </c>
      <c r="AD1090" t="s">
        <v>207</v>
      </c>
      <c r="AE1090" t="s">
        <v>205</v>
      </c>
      <c r="AF1090" t="s">
        <v>207</v>
      </c>
      <c r="AG1090" t="s">
        <v>207</v>
      </c>
      <c r="AH1090" t="s">
        <v>207</v>
      </c>
      <c r="AI1090" t="s">
        <v>205</v>
      </c>
      <c r="AJ1090" t="s">
        <v>207</v>
      </c>
      <c r="AK1090" t="s">
        <v>207</v>
      </c>
      <c r="AL1090" t="s">
        <v>207</v>
      </c>
      <c r="AM1090" t="s">
        <v>205</v>
      </c>
      <c r="AN1090" t="s">
        <v>207</v>
      </c>
      <c r="AO1090" t="s">
        <v>205</v>
      </c>
      <c r="AP1090" t="s">
        <v>207</v>
      </c>
      <c r="AQ1090"/>
      <c r="AR1090">
        <v>0</v>
      </c>
      <c r="AS1090">
        <v>2</v>
      </c>
    </row>
    <row r="1091" spans="1:45" ht="33" x14ac:dyDescent="0.45">
      <c r="A1091" s="248">
        <v>213900</v>
      </c>
      <c r="B1091" s="249" t="s">
        <v>67</v>
      </c>
      <c r="C1091" t="s">
        <v>205</v>
      </c>
      <c r="D1091" t="s">
        <v>207</v>
      </c>
      <c r="E1091" t="s">
        <v>207</v>
      </c>
      <c r="F1091" t="s">
        <v>207</v>
      </c>
      <c r="G1091" t="s">
        <v>207</v>
      </c>
      <c r="H1091" t="s">
        <v>207</v>
      </c>
      <c r="I1091" t="s">
        <v>207</v>
      </c>
      <c r="J1091" t="s">
        <v>205</v>
      </c>
      <c r="K1091" t="s">
        <v>207</v>
      </c>
      <c r="L1091" t="s">
        <v>207</v>
      </c>
      <c r="M1091" s="250" t="s">
        <v>207</v>
      </c>
      <c r="N1091" t="s">
        <v>207</v>
      </c>
      <c r="O1091" t="s">
        <v>207</v>
      </c>
      <c r="P1091" t="s">
        <v>207</v>
      </c>
      <c r="Q1091" t="s">
        <v>207</v>
      </c>
      <c r="R1091" t="s">
        <v>207</v>
      </c>
      <c r="S1091" t="s">
        <v>207</v>
      </c>
      <c r="T1091" t="s">
        <v>207</v>
      </c>
      <c r="U1091" t="s">
        <v>207</v>
      </c>
      <c r="V1091" t="s">
        <v>207</v>
      </c>
      <c r="W1091" t="s">
        <v>207</v>
      </c>
      <c r="X1091" s="250" t="s">
        <v>207</v>
      </c>
      <c r="Y1091" t="s">
        <v>205</v>
      </c>
      <c r="Z1091" t="s">
        <v>207</v>
      </c>
      <c r="AA1091" t="s">
        <v>205</v>
      </c>
      <c r="AB1091" t="s">
        <v>205</v>
      </c>
      <c r="AC1091" t="s">
        <v>205</v>
      </c>
      <c r="AD1091" t="s">
        <v>205</v>
      </c>
      <c r="AE1091" t="s">
        <v>207</v>
      </c>
      <c r="AF1091" t="s">
        <v>205</v>
      </c>
      <c r="AG1091" t="s">
        <v>206</v>
      </c>
      <c r="AH1091" t="s">
        <v>206</v>
      </c>
      <c r="AI1091" t="s">
        <v>206</v>
      </c>
      <c r="AJ1091" t="s">
        <v>206</v>
      </c>
      <c r="AK1091" t="s">
        <v>206</v>
      </c>
      <c r="AL1091" t="s">
        <v>344</v>
      </c>
      <c r="AM1091" t="s">
        <v>344</v>
      </c>
      <c r="AN1091" t="s">
        <v>344</v>
      </c>
      <c r="AO1091" t="s">
        <v>344</v>
      </c>
      <c r="AP1091" t="s">
        <v>344</v>
      </c>
      <c r="AQ1091"/>
      <c r="AR1091">
        <v>0</v>
      </c>
      <c r="AS1091">
        <v>6</v>
      </c>
    </row>
    <row r="1092" spans="1:45" ht="15" x14ac:dyDescent="0.25">
      <c r="A1092" s="258">
        <v>213902</v>
      </c>
      <c r="B1092" s="259" t="s">
        <v>61</v>
      </c>
      <c r="C1092" s="260" t="s">
        <v>205</v>
      </c>
      <c r="D1092" s="260" t="s">
        <v>207</v>
      </c>
      <c r="E1092" s="260" t="s">
        <v>207</v>
      </c>
      <c r="F1092" s="260" t="s">
        <v>207</v>
      </c>
      <c r="G1092" s="260" t="s">
        <v>207</v>
      </c>
      <c r="H1092" s="260" t="s">
        <v>207</v>
      </c>
      <c r="I1092" s="260" t="s">
        <v>207</v>
      </c>
      <c r="J1092" s="260" t="s">
        <v>205</v>
      </c>
      <c r="K1092" s="260" t="s">
        <v>207</v>
      </c>
      <c r="L1092" s="260" t="s">
        <v>207</v>
      </c>
      <c r="M1092" s="260" t="s">
        <v>207</v>
      </c>
      <c r="N1092" s="260" t="s">
        <v>207</v>
      </c>
      <c r="O1092" s="260" t="s">
        <v>207</v>
      </c>
      <c r="P1092" s="260" t="s">
        <v>207</v>
      </c>
      <c r="Q1092" s="260" t="s">
        <v>207</v>
      </c>
      <c r="R1092" s="260" t="s">
        <v>207</v>
      </c>
      <c r="S1092" s="260" t="s">
        <v>207</v>
      </c>
      <c r="T1092" s="260" t="s">
        <v>207</v>
      </c>
      <c r="U1092" s="260" t="s">
        <v>207</v>
      </c>
      <c r="V1092" s="260" t="s">
        <v>207</v>
      </c>
      <c r="W1092" s="260" t="s">
        <v>207</v>
      </c>
      <c r="X1092" s="260" t="s">
        <v>207</v>
      </c>
      <c r="Y1092" s="260" t="s">
        <v>205</v>
      </c>
      <c r="Z1092" s="260" t="s">
        <v>207</v>
      </c>
      <c r="AA1092" s="260" t="s">
        <v>207</v>
      </c>
      <c r="AB1092" s="260" t="s">
        <v>207</v>
      </c>
      <c r="AC1092" s="260" t="s">
        <v>207</v>
      </c>
      <c r="AD1092" s="260" t="s">
        <v>207</v>
      </c>
      <c r="AE1092" s="260" t="s">
        <v>205</v>
      </c>
      <c r="AF1092" s="260" t="s">
        <v>207</v>
      </c>
      <c r="AG1092" s="260" t="s">
        <v>207</v>
      </c>
      <c r="AH1092" s="260" t="s">
        <v>205</v>
      </c>
      <c r="AI1092" s="260" t="s">
        <v>205</v>
      </c>
      <c r="AJ1092" s="260" t="s">
        <v>207</v>
      </c>
      <c r="AK1092" s="260" t="s">
        <v>205</v>
      </c>
      <c r="AL1092" s="260" t="s">
        <v>207</v>
      </c>
      <c r="AM1092" s="260" t="s">
        <v>207</v>
      </c>
      <c r="AN1092" s="260" t="s">
        <v>207</v>
      </c>
      <c r="AO1092" s="260" t="s">
        <v>205</v>
      </c>
      <c r="AP1092" s="260" t="s">
        <v>207</v>
      </c>
      <c r="AQ1092" s="260"/>
      <c r="AR1092"/>
      <c r="AS1092">
        <v>2</v>
      </c>
    </row>
    <row r="1093" spans="1:45" ht="18.75" x14ac:dyDescent="0.45">
      <c r="A1093" s="248">
        <v>213908</v>
      </c>
      <c r="B1093" s="249" t="s">
        <v>61</v>
      </c>
      <c r="C1093" t="s">
        <v>207</v>
      </c>
      <c r="D1093" t="s">
        <v>207</v>
      </c>
      <c r="E1093" t="s">
        <v>207</v>
      </c>
      <c r="F1093" t="s">
        <v>205</v>
      </c>
      <c r="G1093" t="s">
        <v>207</v>
      </c>
      <c r="H1093" t="s">
        <v>207</v>
      </c>
      <c r="I1093" t="s">
        <v>207</v>
      </c>
      <c r="J1093" t="s">
        <v>207</v>
      </c>
      <c r="K1093" t="s">
        <v>207</v>
      </c>
      <c r="L1093" t="s">
        <v>207</v>
      </c>
      <c r="M1093" s="250" t="s">
        <v>207</v>
      </c>
      <c r="N1093" t="s">
        <v>207</v>
      </c>
      <c r="O1093" t="s">
        <v>207</v>
      </c>
      <c r="P1093" t="s">
        <v>207</v>
      </c>
      <c r="Q1093" t="s">
        <v>207</v>
      </c>
      <c r="R1093" t="s">
        <v>207</v>
      </c>
      <c r="S1093" t="s">
        <v>207</v>
      </c>
      <c r="T1093" t="s">
        <v>207</v>
      </c>
      <c r="U1093" t="s">
        <v>207</v>
      </c>
      <c r="V1093" t="s">
        <v>207</v>
      </c>
      <c r="W1093" t="s">
        <v>207</v>
      </c>
      <c r="X1093" s="250" t="s">
        <v>205</v>
      </c>
      <c r="Y1093" t="s">
        <v>207</v>
      </c>
      <c r="Z1093" t="s">
        <v>207</v>
      </c>
      <c r="AA1093" t="s">
        <v>205</v>
      </c>
      <c r="AB1093" t="s">
        <v>207</v>
      </c>
      <c r="AC1093" t="s">
        <v>207</v>
      </c>
      <c r="AD1093" t="s">
        <v>207</v>
      </c>
      <c r="AE1093" t="s">
        <v>205</v>
      </c>
      <c r="AF1093" t="s">
        <v>207</v>
      </c>
      <c r="AG1093" t="s">
        <v>205</v>
      </c>
      <c r="AH1093" t="s">
        <v>207</v>
      </c>
      <c r="AI1093" t="s">
        <v>207</v>
      </c>
      <c r="AJ1093" t="s">
        <v>205</v>
      </c>
      <c r="AK1093" t="s">
        <v>207</v>
      </c>
      <c r="AL1093" t="s">
        <v>205</v>
      </c>
      <c r="AM1093" t="s">
        <v>205</v>
      </c>
      <c r="AN1093" t="s">
        <v>205</v>
      </c>
      <c r="AO1093" t="s">
        <v>207</v>
      </c>
      <c r="AP1093" t="s">
        <v>205</v>
      </c>
      <c r="AQ1093"/>
      <c r="AR1093">
        <v>0</v>
      </c>
      <c r="AS1093">
        <v>3</v>
      </c>
    </row>
    <row r="1094" spans="1:45" ht="18.75" hidden="1" x14ac:dyDescent="0.45">
      <c r="A1094" s="248">
        <v>213909</v>
      </c>
      <c r="B1094" s="249" t="s">
        <v>456</v>
      </c>
      <c r="C1094" t="s">
        <v>205</v>
      </c>
      <c r="D1094" t="s">
        <v>205</v>
      </c>
      <c r="E1094" t="s">
        <v>205</v>
      </c>
      <c r="F1094" t="s">
        <v>205</v>
      </c>
      <c r="G1094" t="s">
        <v>207</v>
      </c>
      <c r="H1094" t="s">
        <v>206</v>
      </c>
      <c r="I1094" t="s">
        <v>205</v>
      </c>
      <c r="J1094" t="s">
        <v>205</v>
      </c>
      <c r="K1094" t="s">
        <v>205</v>
      </c>
      <c r="L1094" t="s">
        <v>205</v>
      </c>
      <c r="M1094" s="250" t="s">
        <v>207</v>
      </c>
      <c r="N1094" t="s">
        <v>207</v>
      </c>
      <c r="O1094" t="s">
        <v>205</v>
      </c>
      <c r="P1094" t="s">
        <v>207</v>
      </c>
      <c r="Q1094" t="s">
        <v>207</v>
      </c>
      <c r="R1094" t="s">
        <v>205</v>
      </c>
      <c r="S1094" t="s">
        <v>207</v>
      </c>
      <c r="T1094" t="s">
        <v>205</v>
      </c>
      <c r="U1094" t="s">
        <v>205</v>
      </c>
      <c r="V1094" t="s">
        <v>205</v>
      </c>
      <c r="W1094" t="s">
        <v>207</v>
      </c>
      <c r="X1094" s="250" t="s">
        <v>207</v>
      </c>
      <c r="Y1094" t="s">
        <v>206</v>
      </c>
      <c r="Z1094" t="s">
        <v>206</v>
      </c>
      <c r="AA1094" t="s">
        <v>207</v>
      </c>
      <c r="AB1094" t="s">
        <v>206</v>
      </c>
      <c r="AC1094" t="s">
        <v>206</v>
      </c>
      <c r="AD1094" t="s">
        <v>206</v>
      </c>
      <c r="AE1094" t="s">
        <v>206</v>
      </c>
      <c r="AF1094" t="s">
        <v>206</v>
      </c>
      <c r="AG1094" t="s">
        <v>344</v>
      </c>
      <c r="AH1094" t="s">
        <v>344</v>
      </c>
      <c r="AI1094" t="s">
        <v>344</v>
      </c>
      <c r="AJ1094" t="s">
        <v>344</v>
      </c>
      <c r="AK1094" t="s">
        <v>344</v>
      </c>
      <c r="AL1094" t="s">
        <v>344</v>
      </c>
      <c r="AM1094" t="s">
        <v>344</v>
      </c>
      <c r="AN1094" t="s">
        <v>344</v>
      </c>
      <c r="AO1094" t="s">
        <v>344</v>
      </c>
      <c r="AP1094" t="s">
        <v>344</v>
      </c>
      <c r="AQ1094"/>
      <c r="AR1094">
        <v>0</v>
      </c>
      <c r="AS1094">
        <v>5</v>
      </c>
    </row>
    <row r="1095" spans="1:45" ht="15" hidden="1" x14ac:dyDescent="0.25">
      <c r="A1095" s="258">
        <v>213914</v>
      </c>
      <c r="B1095" s="259" t="s">
        <v>458</v>
      </c>
      <c r="C1095" s="260" t="s">
        <v>849</v>
      </c>
      <c r="D1095" s="260" t="s">
        <v>849</v>
      </c>
      <c r="E1095" s="260" t="s">
        <v>849</v>
      </c>
      <c r="F1095" s="260" t="s">
        <v>849</v>
      </c>
      <c r="G1095" s="260" t="s">
        <v>849</v>
      </c>
      <c r="H1095" s="260" t="s">
        <v>849</v>
      </c>
      <c r="I1095" s="260" t="s">
        <v>849</v>
      </c>
      <c r="J1095" s="260" t="s">
        <v>849</v>
      </c>
      <c r="K1095" s="260" t="s">
        <v>849</v>
      </c>
      <c r="L1095" s="260" t="s">
        <v>849</v>
      </c>
      <c r="M1095" s="260" t="s">
        <v>849</v>
      </c>
      <c r="N1095" s="260" t="s">
        <v>849</v>
      </c>
      <c r="O1095" s="260" t="s">
        <v>849</v>
      </c>
      <c r="P1095" s="260" t="s">
        <v>849</v>
      </c>
      <c r="Q1095" s="260" t="s">
        <v>849</v>
      </c>
      <c r="R1095" s="260" t="s">
        <v>849</v>
      </c>
      <c r="S1095" s="260" t="s">
        <v>849</v>
      </c>
      <c r="T1095" s="260" t="s">
        <v>849</v>
      </c>
      <c r="U1095" s="260" t="s">
        <v>849</v>
      </c>
      <c r="V1095" s="260" t="s">
        <v>849</v>
      </c>
      <c r="W1095" s="260" t="s">
        <v>344</v>
      </c>
      <c r="X1095" s="260" t="s">
        <v>344</v>
      </c>
      <c r="Y1095" s="260" t="s">
        <v>344</v>
      </c>
      <c r="Z1095" s="260" t="s">
        <v>344</v>
      </c>
      <c r="AA1095" s="260" t="s">
        <v>344</v>
      </c>
      <c r="AB1095" s="260" t="s">
        <v>344</v>
      </c>
      <c r="AC1095" s="260" t="s">
        <v>344</v>
      </c>
      <c r="AD1095" s="260" t="s">
        <v>344</v>
      </c>
      <c r="AE1095" s="260" t="s">
        <v>344</v>
      </c>
      <c r="AF1095" s="260" t="s">
        <v>344</v>
      </c>
      <c r="AG1095" s="260" t="s">
        <v>344</v>
      </c>
      <c r="AH1095" s="260" t="s">
        <v>344</v>
      </c>
      <c r="AI1095" s="260" t="s">
        <v>344</v>
      </c>
      <c r="AJ1095" s="260" t="s">
        <v>344</v>
      </c>
      <c r="AK1095" s="260" t="s">
        <v>344</v>
      </c>
      <c r="AL1095" s="260" t="s">
        <v>344</v>
      </c>
      <c r="AM1095" s="260" t="s">
        <v>344</v>
      </c>
      <c r="AN1095" s="260" t="s">
        <v>344</v>
      </c>
      <c r="AO1095" s="260" t="s">
        <v>344</v>
      </c>
      <c r="AP1095" s="260" t="s">
        <v>344</v>
      </c>
      <c r="AQ1095" s="260"/>
      <c r="AR1095"/>
      <c r="AS1095" t="s">
        <v>2181</v>
      </c>
    </row>
    <row r="1096" spans="1:45" ht="18.75" hidden="1" x14ac:dyDescent="0.45">
      <c r="A1096" s="248">
        <v>213919</v>
      </c>
      <c r="B1096" s="249" t="s">
        <v>458</v>
      </c>
      <c r="C1096" t="s">
        <v>849</v>
      </c>
      <c r="D1096" t="s">
        <v>849</v>
      </c>
      <c r="E1096" t="s">
        <v>849</v>
      </c>
      <c r="F1096" t="s">
        <v>849</v>
      </c>
      <c r="G1096" t="s">
        <v>849</v>
      </c>
      <c r="H1096" t="s">
        <v>849</v>
      </c>
      <c r="I1096" t="s">
        <v>849</v>
      </c>
      <c r="J1096" t="s">
        <v>849</v>
      </c>
      <c r="K1096" t="s">
        <v>849</v>
      </c>
      <c r="L1096" t="s">
        <v>849</v>
      </c>
      <c r="M1096" s="250" t="s">
        <v>849</v>
      </c>
      <c r="N1096" t="s">
        <v>849</v>
      </c>
      <c r="O1096" t="s">
        <v>849</v>
      </c>
      <c r="P1096" t="s">
        <v>849</v>
      </c>
      <c r="Q1096" t="s">
        <v>849</v>
      </c>
      <c r="R1096" t="s">
        <v>849</v>
      </c>
      <c r="S1096" t="s">
        <v>849</v>
      </c>
      <c r="T1096" t="s">
        <v>849</v>
      </c>
      <c r="U1096" t="s">
        <v>849</v>
      </c>
      <c r="V1096" t="s">
        <v>849</v>
      </c>
      <c r="W1096" t="s">
        <v>344</v>
      </c>
      <c r="X1096" s="250" t="s">
        <v>344</v>
      </c>
      <c r="Y1096" t="s">
        <v>344</v>
      </c>
      <c r="Z1096" t="s">
        <v>344</v>
      </c>
      <c r="AA1096" t="s">
        <v>344</v>
      </c>
      <c r="AB1096" t="s">
        <v>344</v>
      </c>
      <c r="AC1096" t="s">
        <v>344</v>
      </c>
      <c r="AD1096" t="s">
        <v>344</v>
      </c>
      <c r="AE1096" t="s">
        <v>344</v>
      </c>
      <c r="AF1096" t="s">
        <v>344</v>
      </c>
      <c r="AG1096" t="s">
        <v>344</v>
      </c>
      <c r="AH1096" t="s">
        <v>344</v>
      </c>
      <c r="AI1096" t="s">
        <v>344</v>
      </c>
      <c r="AJ1096" t="s">
        <v>344</v>
      </c>
      <c r="AK1096" t="s">
        <v>344</v>
      </c>
      <c r="AL1096" t="s">
        <v>344</v>
      </c>
      <c r="AM1096" t="s">
        <v>344</v>
      </c>
      <c r="AN1096" t="s">
        <v>344</v>
      </c>
      <c r="AO1096" t="s">
        <v>344</v>
      </c>
      <c r="AP1096" t="s">
        <v>344</v>
      </c>
      <c r="AQ1096"/>
      <c r="AR1096" t="s">
        <v>2165</v>
      </c>
      <c r="AS1096" t="s">
        <v>2165</v>
      </c>
    </row>
    <row r="1097" spans="1:45" ht="15" hidden="1" x14ac:dyDescent="0.25">
      <c r="A1097" s="258">
        <v>213921</v>
      </c>
      <c r="B1097" s="259" t="s">
        <v>458</v>
      </c>
      <c r="C1097" s="260" t="s">
        <v>849</v>
      </c>
      <c r="D1097" s="260" t="s">
        <v>849</v>
      </c>
      <c r="E1097" s="260" t="s">
        <v>849</v>
      </c>
      <c r="F1097" s="260" t="s">
        <v>849</v>
      </c>
      <c r="G1097" s="260" t="s">
        <v>849</v>
      </c>
      <c r="H1097" s="260" t="s">
        <v>849</v>
      </c>
      <c r="I1097" s="260" t="s">
        <v>849</v>
      </c>
      <c r="J1097" s="260" t="s">
        <v>849</v>
      </c>
      <c r="K1097" s="260" t="s">
        <v>849</v>
      </c>
      <c r="L1097" s="260" t="s">
        <v>849</v>
      </c>
      <c r="M1097" s="260" t="s">
        <v>849</v>
      </c>
      <c r="N1097" s="260" t="s">
        <v>849</v>
      </c>
      <c r="O1097" s="260" t="s">
        <v>849</v>
      </c>
      <c r="P1097" s="260" t="s">
        <v>849</v>
      </c>
      <c r="Q1097" s="260" t="s">
        <v>849</v>
      </c>
      <c r="R1097" s="260" t="s">
        <v>849</v>
      </c>
      <c r="S1097" s="260" t="s">
        <v>849</v>
      </c>
      <c r="T1097" s="260" t="s">
        <v>849</v>
      </c>
      <c r="U1097" s="260" t="s">
        <v>849</v>
      </c>
      <c r="V1097" s="260" t="s">
        <v>849</v>
      </c>
      <c r="W1097" s="260" t="s">
        <v>344</v>
      </c>
      <c r="X1097" s="260" t="s">
        <v>344</v>
      </c>
      <c r="Y1097" s="260" t="s">
        <v>344</v>
      </c>
      <c r="Z1097" s="260" t="s">
        <v>344</v>
      </c>
      <c r="AA1097" s="260" t="s">
        <v>344</v>
      </c>
      <c r="AB1097" s="260" t="s">
        <v>344</v>
      </c>
      <c r="AC1097" s="260" t="s">
        <v>344</v>
      </c>
      <c r="AD1097" s="260" t="s">
        <v>344</v>
      </c>
      <c r="AE1097" s="260" t="s">
        <v>344</v>
      </c>
      <c r="AF1097" s="260" t="s">
        <v>344</v>
      </c>
      <c r="AG1097" s="260" t="s">
        <v>344</v>
      </c>
      <c r="AH1097" s="260" t="s">
        <v>344</v>
      </c>
      <c r="AI1097" s="260" t="s">
        <v>344</v>
      </c>
      <c r="AJ1097" s="260" t="s">
        <v>344</v>
      </c>
      <c r="AK1097" s="260" t="s">
        <v>344</v>
      </c>
      <c r="AL1097" s="260" t="s">
        <v>344</v>
      </c>
      <c r="AM1097" s="260" t="s">
        <v>344</v>
      </c>
      <c r="AN1097" s="260" t="s">
        <v>344</v>
      </c>
      <c r="AO1097" s="260" t="s">
        <v>344</v>
      </c>
      <c r="AP1097" s="260" t="s">
        <v>344</v>
      </c>
      <c r="AQ1097" s="260"/>
      <c r="AR1097"/>
      <c r="AS1097" t="s">
        <v>2181</v>
      </c>
    </row>
    <row r="1098" spans="1:45" ht="18.75" hidden="1" x14ac:dyDescent="0.45">
      <c r="A1098" s="248">
        <v>213925</v>
      </c>
      <c r="B1098" s="249" t="s">
        <v>458</v>
      </c>
      <c r="C1098">
        <v>0</v>
      </c>
      <c r="D1098">
        <v>0</v>
      </c>
      <c r="E1098">
        <v>0</v>
      </c>
      <c r="F1098">
        <v>0</v>
      </c>
      <c r="G1098">
        <v>0</v>
      </c>
      <c r="H1098">
        <v>0</v>
      </c>
      <c r="I1098">
        <v>0</v>
      </c>
      <c r="J1098">
        <v>0</v>
      </c>
      <c r="K1098">
        <v>0</v>
      </c>
      <c r="L1098">
        <v>0</v>
      </c>
      <c r="M1098" s="250">
        <v>0</v>
      </c>
      <c r="N1098">
        <v>0</v>
      </c>
      <c r="O1098">
        <v>0</v>
      </c>
      <c r="P1098">
        <v>0</v>
      </c>
      <c r="Q1098">
        <v>0</v>
      </c>
      <c r="R1098">
        <v>0</v>
      </c>
      <c r="S1098">
        <v>0</v>
      </c>
      <c r="T1098">
        <v>0</v>
      </c>
      <c r="U1098">
        <v>0</v>
      </c>
      <c r="V1098">
        <v>0</v>
      </c>
      <c r="W1098">
        <v>0</v>
      </c>
      <c r="X1098" s="250">
        <v>0</v>
      </c>
      <c r="Y1098">
        <v>0</v>
      </c>
      <c r="Z1098">
        <v>0</v>
      </c>
      <c r="AA1098">
        <v>0</v>
      </c>
      <c r="AB1098">
        <v>0</v>
      </c>
      <c r="AC1098">
        <v>0</v>
      </c>
      <c r="AD1098">
        <v>0</v>
      </c>
      <c r="AE1098">
        <v>0</v>
      </c>
      <c r="AF1098">
        <v>0</v>
      </c>
      <c r="AG1098">
        <v>0</v>
      </c>
      <c r="AH1098">
        <v>0</v>
      </c>
      <c r="AI1098">
        <v>0</v>
      </c>
      <c r="AJ1098">
        <v>0</v>
      </c>
      <c r="AK1098">
        <v>0</v>
      </c>
      <c r="AL1098">
        <v>0</v>
      </c>
      <c r="AM1098">
        <v>0</v>
      </c>
      <c r="AN1098">
        <v>0</v>
      </c>
      <c r="AO1098">
        <v>0</v>
      </c>
      <c r="AP1098">
        <v>0</v>
      </c>
      <c r="AQ1098"/>
      <c r="AR1098">
        <v>0</v>
      </c>
      <c r="AS1098">
        <v>5</v>
      </c>
    </row>
    <row r="1099" spans="1:45" ht="18.75" hidden="1" x14ac:dyDescent="0.45">
      <c r="A1099" s="248">
        <v>213927</v>
      </c>
      <c r="B1099" s="249" t="s">
        <v>458</v>
      </c>
      <c r="C1099" t="s">
        <v>206</v>
      </c>
      <c r="D1099" t="s">
        <v>207</v>
      </c>
      <c r="E1099" t="s">
        <v>205</v>
      </c>
      <c r="F1099" t="s">
        <v>205</v>
      </c>
      <c r="G1099" t="s">
        <v>205</v>
      </c>
      <c r="H1099" t="s">
        <v>207</v>
      </c>
      <c r="I1099" t="s">
        <v>205</v>
      </c>
      <c r="J1099" t="s">
        <v>207</v>
      </c>
      <c r="K1099" t="s">
        <v>205</v>
      </c>
      <c r="L1099" t="s">
        <v>205</v>
      </c>
      <c r="M1099" s="250" t="s">
        <v>206</v>
      </c>
      <c r="N1099" t="s">
        <v>206</v>
      </c>
      <c r="O1099" t="s">
        <v>205</v>
      </c>
      <c r="P1099" t="s">
        <v>205</v>
      </c>
      <c r="Q1099" t="s">
        <v>205</v>
      </c>
      <c r="R1099" t="s">
        <v>207</v>
      </c>
      <c r="S1099" t="s">
        <v>205</v>
      </c>
      <c r="T1099" t="s">
        <v>207</v>
      </c>
      <c r="U1099" t="s">
        <v>207</v>
      </c>
      <c r="V1099" t="s">
        <v>205</v>
      </c>
      <c r="W1099" t="s">
        <v>344</v>
      </c>
      <c r="X1099" s="250" t="s">
        <v>344</v>
      </c>
      <c r="Y1099" t="s">
        <v>344</v>
      </c>
      <c r="Z1099" t="s">
        <v>344</v>
      </c>
      <c r="AA1099" t="s">
        <v>344</v>
      </c>
      <c r="AB1099" t="s">
        <v>344</v>
      </c>
      <c r="AC1099" t="s">
        <v>344</v>
      </c>
      <c r="AD1099" t="s">
        <v>344</v>
      </c>
      <c r="AE1099" t="s">
        <v>344</v>
      </c>
      <c r="AF1099" t="s">
        <v>344</v>
      </c>
      <c r="AG1099" t="s">
        <v>344</v>
      </c>
      <c r="AH1099" t="s">
        <v>344</v>
      </c>
      <c r="AI1099" t="s">
        <v>344</v>
      </c>
      <c r="AJ1099" t="s">
        <v>344</v>
      </c>
      <c r="AK1099" t="s">
        <v>344</v>
      </c>
      <c r="AL1099" t="s">
        <v>344</v>
      </c>
      <c r="AM1099" t="s">
        <v>344</v>
      </c>
      <c r="AN1099" t="s">
        <v>344</v>
      </c>
      <c r="AO1099" t="s">
        <v>344</v>
      </c>
      <c r="AP1099" t="s">
        <v>344</v>
      </c>
      <c r="AQ1099"/>
      <c r="AR1099">
        <v>0</v>
      </c>
      <c r="AS1099">
        <v>1</v>
      </c>
    </row>
    <row r="1100" spans="1:45" ht="18.75" x14ac:dyDescent="0.45">
      <c r="A1100" s="248">
        <v>213929</v>
      </c>
      <c r="B1100" s="249" t="s">
        <v>61</v>
      </c>
      <c r="C1100" t="s">
        <v>207</v>
      </c>
      <c r="D1100" t="s">
        <v>207</v>
      </c>
      <c r="E1100" t="s">
        <v>207</v>
      </c>
      <c r="F1100" t="s">
        <v>207</v>
      </c>
      <c r="G1100" t="s">
        <v>207</v>
      </c>
      <c r="H1100" t="s">
        <v>207</v>
      </c>
      <c r="I1100" t="s">
        <v>207</v>
      </c>
      <c r="J1100" t="s">
        <v>207</v>
      </c>
      <c r="K1100" t="s">
        <v>207</v>
      </c>
      <c r="L1100" t="s">
        <v>207</v>
      </c>
      <c r="M1100" s="250" t="s">
        <v>205</v>
      </c>
      <c r="N1100" t="s">
        <v>207</v>
      </c>
      <c r="O1100" t="s">
        <v>207</v>
      </c>
      <c r="P1100" t="s">
        <v>207</v>
      </c>
      <c r="Q1100" t="s">
        <v>207</v>
      </c>
      <c r="R1100" t="s">
        <v>207</v>
      </c>
      <c r="S1100" t="s">
        <v>205</v>
      </c>
      <c r="T1100" t="s">
        <v>207</v>
      </c>
      <c r="U1100" t="s">
        <v>207</v>
      </c>
      <c r="V1100" t="s">
        <v>207</v>
      </c>
      <c r="W1100" t="s">
        <v>207</v>
      </c>
      <c r="X1100" s="250" t="s">
        <v>207</v>
      </c>
      <c r="Y1100" t="s">
        <v>206</v>
      </c>
      <c r="Z1100" t="s">
        <v>205</v>
      </c>
      <c r="AA1100" t="s">
        <v>205</v>
      </c>
      <c r="AB1100" t="s">
        <v>205</v>
      </c>
      <c r="AC1100" t="s">
        <v>207</v>
      </c>
      <c r="AD1100" t="s">
        <v>205</v>
      </c>
      <c r="AE1100" t="s">
        <v>205</v>
      </c>
      <c r="AF1100" t="s">
        <v>207</v>
      </c>
      <c r="AG1100" t="s">
        <v>205</v>
      </c>
      <c r="AH1100" t="s">
        <v>205</v>
      </c>
      <c r="AI1100" t="s">
        <v>205</v>
      </c>
      <c r="AJ1100" t="s">
        <v>205</v>
      </c>
      <c r="AK1100" t="s">
        <v>207</v>
      </c>
      <c r="AL1100" t="s">
        <v>205</v>
      </c>
      <c r="AM1100" t="s">
        <v>205</v>
      </c>
      <c r="AN1100" t="s">
        <v>206</v>
      </c>
      <c r="AO1100" t="s">
        <v>207</v>
      </c>
      <c r="AP1100" t="s">
        <v>205</v>
      </c>
      <c r="AQ1100"/>
      <c r="AR1100">
        <v>0</v>
      </c>
      <c r="AS1100">
        <v>2</v>
      </c>
    </row>
    <row r="1101" spans="1:45" ht="18.75" x14ac:dyDescent="0.45">
      <c r="A1101" s="248">
        <v>213930</v>
      </c>
      <c r="B1101" s="249" t="s">
        <v>61</v>
      </c>
      <c r="C1101" t="s">
        <v>207</v>
      </c>
      <c r="D1101" t="s">
        <v>207</v>
      </c>
      <c r="E1101" t="s">
        <v>207</v>
      </c>
      <c r="F1101" t="s">
        <v>207</v>
      </c>
      <c r="G1101" t="s">
        <v>207</v>
      </c>
      <c r="H1101" t="s">
        <v>207</v>
      </c>
      <c r="I1101" t="s">
        <v>207</v>
      </c>
      <c r="J1101" t="s">
        <v>207</v>
      </c>
      <c r="K1101" t="s">
        <v>207</v>
      </c>
      <c r="L1101" t="s">
        <v>207</v>
      </c>
      <c r="M1101" s="250" t="s">
        <v>207</v>
      </c>
      <c r="N1101" t="s">
        <v>205</v>
      </c>
      <c r="O1101" t="s">
        <v>207</v>
      </c>
      <c r="P1101" t="s">
        <v>207</v>
      </c>
      <c r="Q1101" t="s">
        <v>207</v>
      </c>
      <c r="R1101" t="s">
        <v>207</v>
      </c>
      <c r="S1101" t="s">
        <v>207</v>
      </c>
      <c r="T1101" t="s">
        <v>207</v>
      </c>
      <c r="U1101" t="s">
        <v>207</v>
      </c>
      <c r="V1101" t="s">
        <v>207</v>
      </c>
      <c r="W1101" t="s">
        <v>207</v>
      </c>
      <c r="X1101" s="250" t="s">
        <v>207</v>
      </c>
      <c r="Y1101" t="s">
        <v>207</v>
      </c>
      <c r="Z1101" t="s">
        <v>207</v>
      </c>
      <c r="AA1101" t="s">
        <v>207</v>
      </c>
      <c r="AB1101" t="s">
        <v>207</v>
      </c>
      <c r="AC1101" t="s">
        <v>207</v>
      </c>
      <c r="AD1101" t="s">
        <v>205</v>
      </c>
      <c r="AE1101" t="s">
        <v>207</v>
      </c>
      <c r="AF1101" t="s">
        <v>207</v>
      </c>
      <c r="AG1101" t="s">
        <v>207</v>
      </c>
      <c r="AH1101" t="s">
        <v>207</v>
      </c>
      <c r="AI1101" t="s">
        <v>207</v>
      </c>
      <c r="AJ1101" t="s">
        <v>207</v>
      </c>
      <c r="AK1101" t="s">
        <v>207</v>
      </c>
      <c r="AL1101" t="s">
        <v>206</v>
      </c>
      <c r="AM1101" t="s">
        <v>206</v>
      </c>
      <c r="AN1101" t="s">
        <v>206</v>
      </c>
      <c r="AO1101" t="s">
        <v>206</v>
      </c>
      <c r="AP1101" t="s">
        <v>206</v>
      </c>
      <c r="AQ1101"/>
      <c r="AR1101">
        <v>0</v>
      </c>
      <c r="AS1101">
        <v>5</v>
      </c>
    </row>
    <row r="1102" spans="1:45" ht="18.75" x14ac:dyDescent="0.45">
      <c r="A1102" s="248">
        <v>213931</v>
      </c>
      <c r="B1102" s="249" t="s">
        <v>61</v>
      </c>
      <c r="C1102" t="s">
        <v>207</v>
      </c>
      <c r="D1102" t="s">
        <v>207</v>
      </c>
      <c r="E1102" t="s">
        <v>205</v>
      </c>
      <c r="F1102" t="s">
        <v>207</v>
      </c>
      <c r="G1102" t="s">
        <v>207</v>
      </c>
      <c r="H1102" t="s">
        <v>207</v>
      </c>
      <c r="I1102" t="s">
        <v>207</v>
      </c>
      <c r="J1102" t="s">
        <v>207</v>
      </c>
      <c r="K1102" t="s">
        <v>207</v>
      </c>
      <c r="L1102" t="s">
        <v>207</v>
      </c>
      <c r="M1102" s="250" t="s">
        <v>205</v>
      </c>
      <c r="N1102" t="s">
        <v>207</v>
      </c>
      <c r="O1102" t="s">
        <v>207</v>
      </c>
      <c r="P1102" t="s">
        <v>207</v>
      </c>
      <c r="Q1102" t="s">
        <v>205</v>
      </c>
      <c r="R1102" t="s">
        <v>207</v>
      </c>
      <c r="S1102" t="s">
        <v>205</v>
      </c>
      <c r="T1102" t="s">
        <v>206</v>
      </c>
      <c r="U1102" t="s">
        <v>206</v>
      </c>
      <c r="V1102" t="s">
        <v>205</v>
      </c>
      <c r="W1102" t="s">
        <v>207</v>
      </c>
      <c r="X1102" s="250" t="s">
        <v>207</v>
      </c>
      <c r="Y1102" t="s">
        <v>205</v>
      </c>
      <c r="Z1102" t="s">
        <v>205</v>
      </c>
      <c r="AA1102" t="s">
        <v>207</v>
      </c>
      <c r="AB1102" t="s">
        <v>207</v>
      </c>
      <c r="AC1102" t="s">
        <v>207</v>
      </c>
      <c r="AD1102" t="s">
        <v>207</v>
      </c>
      <c r="AE1102" t="s">
        <v>207</v>
      </c>
      <c r="AF1102" t="s">
        <v>207</v>
      </c>
      <c r="AG1102" t="s">
        <v>207</v>
      </c>
      <c r="AH1102" t="s">
        <v>207</v>
      </c>
      <c r="AI1102" t="s">
        <v>207</v>
      </c>
      <c r="AJ1102" t="s">
        <v>207</v>
      </c>
      <c r="AK1102" t="s">
        <v>207</v>
      </c>
      <c r="AL1102" t="s">
        <v>206</v>
      </c>
      <c r="AM1102" t="s">
        <v>206</v>
      </c>
      <c r="AN1102" t="s">
        <v>206</v>
      </c>
      <c r="AO1102" t="s">
        <v>206</v>
      </c>
      <c r="AP1102" t="s">
        <v>206</v>
      </c>
      <c r="AQ1102"/>
      <c r="AR1102">
        <v>0</v>
      </c>
      <c r="AS1102">
        <v>5</v>
      </c>
    </row>
    <row r="1103" spans="1:45" ht="15" hidden="1" x14ac:dyDescent="0.25">
      <c r="A1103" s="258">
        <v>213934</v>
      </c>
      <c r="B1103" s="259" t="s">
        <v>457</v>
      </c>
      <c r="C1103" s="260" t="s">
        <v>849</v>
      </c>
      <c r="D1103" s="260" t="s">
        <v>849</v>
      </c>
      <c r="E1103" s="260" t="s">
        <v>849</v>
      </c>
      <c r="F1103" s="260" t="s">
        <v>849</v>
      </c>
      <c r="G1103" s="260" t="s">
        <v>849</v>
      </c>
      <c r="H1103" s="260" t="s">
        <v>849</v>
      </c>
      <c r="I1103" s="260" t="s">
        <v>849</v>
      </c>
      <c r="J1103" s="260" t="s">
        <v>849</v>
      </c>
      <c r="K1103" s="260" t="s">
        <v>849</v>
      </c>
      <c r="L1103" s="260" t="s">
        <v>849</v>
      </c>
      <c r="M1103" s="260" t="s">
        <v>344</v>
      </c>
      <c r="N1103" s="260" t="s">
        <v>344</v>
      </c>
      <c r="O1103" s="260" t="s">
        <v>344</v>
      </c>
      <c r="P1103" s="260" t="s">
        <v>344</v>
      </c>
      <c r="Q1103" s="260" t="s">
        <v>344</v>
      </c>
      <c r="R1103" s="260" t="s">
        <v>344</v>
      </c>
      <c r="S1103" s="260" t="s">
        <v>344</v>
      </c>
      <c r="T1103" s="260" t="s">
        <v>344</v>
      </c>
      <c r="U1103" s="260" t="s">
        <v>344</v>
      </c>
      <c r="V1103" s="260" t="s">
        <v>344</v>
      </c>
      <c r="W1103" s="260" t="s">
        <v>344</v>
      </c>
      <c r="X1103" s="260" t="s">
        <v>344</v>
      </c>
      <c r="Y1103" s="260" t="s">
        <v>344</v>
      </c>
      <c r="Z1103" s="260" t="s">
        <v>344</v>
      </c>
      <c r="AA1103" s="260" t="s">
        <v>344</v>
      </c>
      <c r="AB1103" s="260" t="s">
        <v>344</v>
      </c>
      <c r="AC1103" s="260" t="s">
        <v>344</v>
      </c>
      <c r="AD1103" s="260" t="s">
        <v>344</v>
      </c>
      <c r="AE1103" s="260" t="s">
        <v>344</v>
      </c>
      <c r="AF1103" s="260" t="s">
        <v>344</v>
      </c>
      <c r="AG1103" s="260" t="s">
        <v>344</v>
      </c>
      <c r="AH1103" s="260" t="s">
        <v>344</v>
      </c>
      <c r="AI1103" s="260" t="s">
        <v>344</v>
      </c>
      <c r="AJ1103" s="260" t="s">
        <v>344</v>
      </c>
      <c r="AK1103" s="260" t="s">
        <v>344</v>
      </c>
      <c r="AL1103" s="260" t="s">
        <v>344</v>
      </c>
      <c r="AM1103" s="260" t="s">
        <v>344</v>
      </c>
      <c r="AN1103" s="260" t="s">
        <v>344</v>
      </c>
      <c r="AO1103" s="260" t="s">
        <v>344</v>
      </c>
      <c r="AP1103" s="260" t="s">
        <v>344</v>
      </c>
      <c r="AQ1103" s="260"/>
      <c r="AR1103"/>
      <c r="AS1103" t="s">
        <v>2170</v>
      </c>
    </row>
    <row r="1104" spans="1:45" ht="18.75" x14ac:dyDescent="0.45">
      <c r="A1104" s="248">
        <v>213937</v>
      </c>
      <c r="B1104" s="249" t="s">
        <v>61</v>
      </c>
      <c r="C1104" t="s">
        <v>207</v>
      </c>
      <c r="D1104" t="s">
        <v>207</v>
      </c>
      <c r="E1104" t="s">
        <v>205</v>
      </c>
      <c r="F1104" t="s">
        <v>207</v>
      </c>
      <c r="G1104" t="s">
        <v>205</v>
      </c>
      <c r="H1104" t="s">
        <v>205</v>
      </c>
      <c r="I1104" t="s">
        <v>207</v>
      </c>
      <c r="J1104" t="s">
        <v>207</v>
      </c>
      <c r="K1104" t="s">
        <v>205</v>
      </c>
      <c r="L1104" t="s">
        <v>207</v>
      </c>
      <c r="M1104" s="250" t="s">
        <v>207</v>
      </c>
      <c r="N1104" t="s">
        <v>205</v>
      </c>
      <c r="O1104" t="s">
        <v>207</v>
      </c>
      <c r="P1104" t="s">
        <v>205</v>
      </c>
      <c r="Q1104" t="s">
        <v>205</v>
      </c>
      <c r="R1104" t="s">
        <v>207</v>
      </c>
      <c r="S1104" t="s">
        <v>205</v>
      </c>
      <c r="T1104" t="s">
        <v>207</v>
      </c>
      <c r="U1104" t="s">
        <v>207</v>
      </c>
      <c r="V1104" t="s">
        <v>205</v>
      </c>
      <c r="W1104" t="s">
        <v>205</v>
      </c>
      <c r="X1104" s="250" t="s">
        <v>207</v>
      </c>
      <c r="Y1104" t="s">
        <v>205</v>
      </c>
      <c r="Z1104" t="s">
        <v>205</v>
      </c>
      <c r="AA1104" t="s">
        <v>207</v>
      </c>
      <c r="AB1104" t="s">
        <v>205</v>
      </c>
      <c r="AC1104" t="s">
        <v>207</v>
      </c>
      <c r="AD1104" t="s">
        <v>207</v>
      </c>
      <c r="AE1104" t="s">
        <v>205</v>
      </c>
      <c r="AF1104" t="s">
        <v>207</v>
      </c>
      <c r="AG1104" t="s">
        <v>207</v>
      </c>
      <c r="AH1104" t="s">
        <v>207</v>
      </c>
      <c r="AI1104" t="s">
        <v>207</v>
      </c>
      <c r="AJ1104" t="s">
        <v>206</v>
      </c>
      <c r="AK1104" t="s">
        <v>206</v>
      </c>
      <c r="AL1104" t="s">
        <v>206</v>
      </c>
      <c r="AM1104" t="s">
        <v>206</v>
      </c>
      <c r="AN1104" t="s">
        <v>206</v>
      </c>
      <c r="AO1104" t="s">
        <v>207</v>
      </c>
      <c r="AP1104" t="s">
        <v>207</v>
      </c>
      <c r="AQ1104"/>
      <c r="AR1104">
        <v>0</v>
      </c>
      <c r="AS1104">
        <v>4</v>
      </c>
    </row>
    <row r="1105" spans="1:45" ht="15" hidden="1" x14ac:dyDescent="0.25">
      <c r="A1105" s="258">
        <v>213938</v>
      </c>
      <c r="B1105" s="259" t="s">
        <v>456</v>
      </c>
      <c r="C1105" s="260" t="s">
        <v>205</v>
      </c>
      <c r="D1105" s="260" t="s">
        <v>207</v>
      </c>
      <c r="E1105" s="260" t="s">
        <v>207</v>
      </c>
      <c r="F1105" s="260" t="s">
        <v>207</v>
      </c>
      <c r="G1105" s="260" t="s">
        <v>205</v>
      </c>
      <c r="H1105" s="260" t="s">
        <v>207</v>
      </c>
      <c r="I1105" s="260" t="s">
        <v>207</v>
      </c>
      <c r="J1105" s="260" t="s">
        <v>205</v>
      </c>
      <c r="K1105" s="260" t="s">
        <v>207</v>
      </c>
      <c r="L1105" s="260" t="s">
        <v>207</v>
      </c>
      <c r="M1105" s="260" t="s">
        <v>207</v>
      </c>
      <c r="N1105" s="260" t="s">
        <v>207</v>
      </c>
      <c r="O1105" s="260" t="s">
        <v>207</v>
      </c>
      <c r="P1105" s="260" t="s">
        <v>207</v>
      </c>
      <c r="Q1105" s="260" t="s">
        <v>207</v>
      </c>
      <c r="R1105" s="260" t="s">
        <v>207</v>
      </c>
      <c r="S1105" s="260" t="s">
        <v>207</v>
      </c>
      <c r="T1105" s="260" t="s">
        <v>207</v>
      </c>
      <c r="U1105" s="260" t="s">
        <v>207</v>
      </c>
      <c r="V1105" s="260" t="s">
        <v>207</v>
      </c>
      <c r="W1105" s="260" t="s">
        <v>207</v>
      </c>
      <c r="X1105" s="260" t="s">
        <v>207</v>
      </c>
      <c r="Y1105" s="260" t="s">
        <v>206</v>
      </c>
      <c r="Z1105" s="260" t="s">
        <v>206</v>
      </c>
      <c r="AA1105" s="260" t="s">
        <v>206</v>
      </c>
      <c r="AB1105" s="260" t="s">
        <v>206</v>
      </c>
      <c r="AC1105" s="260" t="s">
        <v>206</v>
      </c>
      <c r="AD1105" s="260" t="s">
        <v>206</v>
      </c>
      <c r="AE1105" s="260" t="s">
        <v>206</v>
      </c>
      <c r="AF1105" s="260" t="s">
        <v>206</v>
      </c>
      <c r="AG1105" s="260" t="s">
        <v>344</v>
      </c>
      <c r="AH1105" s="260" t="s">
        <v>344</v>
      </c>
      <c r="AI1105" s="260" t="s">
        <v>344</v>
      </c>
      <c r="AJ1105" s="260" t="s">
        <v>344</v>
      </c>
      <c r="AK1105" s="260" t="s">
        <v>344</v>
      </c>
      <c r="AL1105" s="260" t="s">
        <v>344</v>
      </c>
      <c r="AM1105" s="260" t="s">
        <v>344</v>
      </c>
      <c r="AN1105" s="260" t="s">
        <v>344</v>
      </c>
      <c r="AO1105" s="260" t="s">
        <v>344</v>
      </c>
      <c r="AP1105" s="260" t="s">
        <v>344</v>
      </c>
      <c r="AQ1105" s="260"/>
      <c r="AR1105"/>
      <c r="AS1105">
        <v>4</v>
      </c>
    </row>
    <row r="1106" spans="1:45" ht="18.75" x14ac:dyDescent="0.45">
      <c r="A1106" s="248">
        <v>213944</v>
      </c>
      <c r="B1106" s="249" t="s">
        <v>61</v>
      </c>
      <c r="C1106" t="s">
        <v>207</v>
      </c>
      <c r="D1106" t="s">
        <v>205</v>
      </c>
      <c r="E1106" t="s">
        <v>205</v>
      </c>
      <c r="F1106" t="s">
        <v>205</v>
      </c>
      <c r="G1106" t="s">
        <v>205</v>
      </c>
      <c r="H1106" t="s">
        <v>207</v>
      </c>
      <c r="I1106" t="s">
        <v>207</v>
      </c>
      <c r="J1106" t="s">
        <v>207</v>
      </c>
      <c r="K1106" t="s">
        <v>205</v>
      </c>
      <c r="L1106" t="s">
        <v>207</v>
      </c>
      <c r="M1106" s="250" t="s">
        <v>207</v>
      </c>
      <c r="N1106" t="s">
        <v>207</v>
      </c>
      <c r="O1106" t="s">
        <v>207</v>
      </c>
      <c r="P1106" t="s">
        <v>207</v>
      </c>
      <c r="Q1106" t="s">
        <v>205</v>
      </c>
      <c r="R1106" t="s">
        <v>207</v>
      </c>
      <c r="S1106" t="s">
        <v>207</v>
      </c>
      <c r="T1106" t="s">
        <v>207</v>
      </c>
      <c r="U1106" t="s">
        <v>207</v>
      </c>
      <c r="V1106" t="s">
        <v>207</v>
      </c>
      <c r="W1106" t="s">
        <v>207</v>
      </c>
      <c r="X1106" s="250" t="s">
        <v>207</v>
      </c>
      <c r="Y1106" t="s">
        <v>205</v>
      </c>
      <c r="Z1106" t="s">
        <v>205</v>
      </c>
      <c r="AA1106" t="s">
        <v>205</v>
      </c>
      <c r="AB1106" t="s">
        <v>207</v>
      </c>
      <c r="AC1106" t="s">
        <v>207</v>
      </c>
      <c r="AD1106" t="s">
        <v>207</v>
      </c>
      <c r="AE1106" t="s">
        <v>205</v>
      </c>
      <c r="AF1106" t="s">
        <v>205</v>
      </c>
      <c r="AG1106" t="s">
        <v>207</v>
      </c>
      <c r="AH1106" t="s">
        <v>207</v>
      </c>
      <c r="AI1106" t="s">
        <v>205</v>
      </c>
      <c r="AJ1106" t="s">
        <v>205</v>
      </c>
      <c r="AK1106" t="s">
        <v>205</v>
      </c>
      <c r="AL1106" t="s">
        <v>207</v>
      </c>
      <c r="AM1106" t="s">
        <v>205</v>
      </c>
      <c r="AN1106" t="s">
        <v>205</v>
      </c>
      <c r="AO1106" t="s">
        <v>207</v>
      </c>
      <c r="AP1106" t="s">
        <v>207</v>
      </c>
      <c r="AQ1106"/>
      <c r="AR1106">
        <v>0</v>
      </c>
      <c r="AS1106">
        <v>3</v>
      </c>
    </row>
    <row r="1107" spans="1:45" ht="15" x14ac:dyDescent="0.25">
      <c r="A1107" s="258">
        <v>213945</v>
      </c>
      <c r="B1107" s="259" t="s">
        <v>61</v>
      </c>
      <c r="C1107" s="260" t="s">
        <v>207</v>
      </c>
      <c r="D1107" s="260" t="s">
        <v>207</v>
      </c>
      <c r="E1107" s="260" t="s">
        <v>207</v>
      </c>
      <c r="F1107" s="260" t="s">
        <v>207</v>
      </c>
      <c r="G1107" s="260" t="s">
        <v>207</v>
      </c>
      <c r="H1107" s="260" t="s">
        <v>207</v>
      </c>
      <c r="I1107" s="260" t="s">
        <v>207</v>
      </c>
      <c r="J1107" s="260" t="s">
        <v>205</v>
      </c>
      <c r="K1107" s="260" t="s">
        <v>207</v>
      </c>
      <c r="L1107" s="260" t="s">
        <v>207</v>
      </c>
      <c r="M1107" s="260" t="s">
        <v>207</v>
      </c>
      <c r="N1107" s="260" t="s">
        <v>207</v>
      </c>
      <c r="O1107" s="260" t="s">
        <v>207</v>
      </c>
      <c r="P1107" s="260" t="s">
        <v>207</v>
      </c>
      <c r="Q1107" s="260" t="s">
        <v>207</v>
      </c>
      <c r="R1107" s="260" t="s">
        <v>207</v>
      </c>
      <c r="S1107" s="260" t="s">
        <v>207</v>
      </c>
      <c r="T1107" s="260" t="s">
        <v>207</v>
      </c>
      <c r="U1107" s="260" t="s">
        <v>207</v>
      </c>
      <c r="V1107" s="260" t="s">
        <v>207</v>
      </c>
      <c r="W1107" s="260" t="s">
        <v>207</v>
      </c>
      <c r="X1107" s="260" t="s">
        <v>207</v>
      </c>
      <c r="Y1107" s="260" t="s">
        <v>207</v>
      </c>
      <c r="Z1107" s="260" t="s">
        <v>207</v>
      </c>
      <c r="AA1107" s="260" t="s">
        <v>207</v>
      </c>
      <c r="AB1107" s="260" t="s">
        <v>205</v>
      </c>
      <c r="AC1107" s="260" t="s">
        <v>207</v>
      </c>
      <c r="AD1107" s="260" t="s">
        <v>205</v>
      </c>
      <c r="AE1107" s="260" t="s">
        <v>207</v>
      </c>
      <c r="AF1107" s="260" t="s">
        <v>207</v>
      </c>
      <c r="AG1107" s="260" t="s">
        <v>206</v>
      </c>
      <c r="AH1107" s="260" t="s">
        <v>205</v>
      </c>
      <c r="AI1107" s="260" t="s">
        <v>207</v>
      </c>
      <c r="AJ1107" s="260" t="s">
        <v>205</v>
      </c>
      <c r="AK1107" s="260" t="s">
        <v>207</v>
      </c>
      <c r="AL1107" s="260" t="s">
        <v>206</v>
      </c>
      <c r="AM1107" s="260" t="s">
        <v>206</v>
      </c>
      <c r="AN1107" s="260" t="s">
        <v>206</v>
      </c>
      <c r="AO1107" s="260" t="s">
        <v>206</v>
      </c>
      <c r="AP1107" s="260" t="s">
        <v>207</v>
      </c>
      <c r="AQ1107" s="260"/>
      <c r="AR1107"/>
      <c r="AS1107">
        <v>3</v>
      </c>
    </row>
    <row r="1108" spans="1:45" ht="18.75" x14ac:dyDescent="0.45">
      <c r="A1108" s="252">
        <v>213946</v>
      </c>
      <c r="B1108" s="249" t="s">
        <v>61</v>
      </c>
      <c r="C1108" t="s">
        <v>207</v>
      </c>
      <c r="D1108" t="s">
        <v>207</v>
      </c>
      <c r="E1108" t="s">
        <v>207</v>
      </c>
      <c r="F1108" t="s">
        <v>207</v>
      </c>
      <c r="G1108" t="s">
        <v>207</v>
      </c>
      <c r="H1108" t="s">
        <v>207</v>
      </c>
      <c r="I1108" t="s">
        <v>207</v>
      </c>
      <c r="J1108" t="s">
        <v>207</v>
      </c>
      <c r="K1108" t="s">
        <v>207</v>
      </c>
      <c r="L1108" t="s">
        <v>207</v>
      </c>
      <c r="M1108" s="250" t="s">
        <v>207</v>
      </c>
      <c r="N1108" t="s">
        <v>207</v>
      </c>
      <c r="O1108" t="s">
        <v>207</v>
      </c>
      <c r="P1108" t="s">
        <v>207</v>
      </c>
      <c r="Q1108" t="s">
        <v>207</v>
      </c>
      <c r="R1108" t="s">
        <v>207</v>
      </c>
      <c r="S1108" t="s">
        <v>207</v>
      </c>
      <c r="T1108" t="s">
        <v>207</v>
      </c>
      <c r="U1108" t="s">
        <v>207</v>
      </c>
      <c r="V1108" t="s">
        <v>205</v>
      </c>
      <c r="W1108" t="s">
        <v>207</v>
      </c>
      <c r="X1108" s="250" t="s">
        <v>207</v>
      </c>
      <c r="Y1108" t="s">
        <v>207</v>
      </c>
      <c r="Z1108" t="s">
        <v>205</v>
      </c>
      <c r="AA1108" t="s">
        <v>205</v>
      </c>
      <c r="AB1108" t="s">
        <v>207</v>
      </c>
      <c r="AC1108" t="s">
        <v>207</v>
      </c>
      <c r="AD1108" t="s">
        <v>207</v>
      </c>
      <c r="AE1108" t="s">
        <v>205</v>
      </c>
      <c r="AF1108" t="s">
        <v>207</v>
      </c>
      <c r="AG1108" t="s">
        <v>207</v>
      </c>
      <c r="AH1108" t="s">
        <v>205</v>
      </c>
      <c r="AI1108" t="s">
        <v>205</v>
      </c>
      <c r="AJ1108" t="s">
        <v>207</v>
      </c>
      <c r="AK1108" t="s">
        <v>205</v>
      </c>
      <c r="AL1108" t="s">
        <v>205</v>
      </c>
      <c r="AM1108" t="s">
        <v>205</v>
      </c>
      <c r="AN1108" t="s">
        <v>205</v>
      </c>
      <c r="AO1108" t="s">
        <v>207</v>
      </c>
      <c r="AP1108" t="s">
        <v>207</v>
      </c>
      <c r="AQ1108"/>
      <c r="AR1108">
        <v>0</v>
      </c>
      <c r="AS1108">
        <v>1</v>
      </c>
    </row>
    <row r="1109" spans="1:45" ht="15" hidden="1" x14ac:dyDescent="0.25">
      <c r="A1109" s="258">
        <v>213950</v>
      </c>
      <c r="B1109" s="259" t="s">
        <v>457</v>
      </c>
      <c r="C1109" s="260" t="s">
        <v>849</v>
      </c>
      <c r="D1109" s="260" t="s">
        <v>849</v>
      </c>
      <c r="E1109" s="260" t="s">
        <v>849</v>
      </c>
      <c r="F1109" s="260" t="s">
        <v>849</v>
      </c>
      <c r="G1109" s="260" t="s">
        <v>849</v>
      </c>
      <c r="H1109" s="260" t="s">
        <v>849</v>
      </c>
      <c r="I1109" s="260" t="s">
        <v>849</v>
      </c>
      <c r="J1109" s="260" t="s">
        <v>849</v>
      </c>
      <c r="K1109" s="260" t="s">
        <v>849</v>
      </c>
      <c r="L1109" s="260" t="s">
        <v>849</v>
      </c>
      <c r="M1109" s="260" t="s">
        <v>344</v>
      </c>
      <c r="N1109" s="260" t="s">
        <v>344</v>
      </c>
      <c r="O1109" s="260" t="s">
        <v>344</v>
      </c>
      <c r="P1109" s="260" t="s">
        <v>344</v>
      </c>
      <c r="Q1109" s="260" t="s">
        <v>344</v>
      </c>
      <c r="R1109" s="260" t="s">
        <v>344</v>
      </c>
      <c r="S1109" s="260" t="s">
        <v>344</v>
      </c>
      <c r="T1109" s="260" t="s">
        <v>344</v>
      </c>
      <c r="U1109" s="260" t="s">
        <v>344</v>
      </c>
      <c r="V1109" s="260" t="s">
        <v>344</v>
      </c>
      <c r="W1109" s="260" t="s">
        <v>344</v>
      </c>
      <c r="X1109" s="260" t="s">
        <v>344</v>
      </c>
      <c r="Y1109" s="260" t="s">
        <v>344</v>
      </c>
      <c r="Z1109" s="260" t="s">
        <v>344</v>
      </c>
      <c r="AA1109" s="260" t="s">
        <v>344</v>
      </c>
      <c r="AB1109" s="260" t="s">
        <v>344</v>
      </c>
      <c r="AC1109" s="260" t="s">
        <v>344</v>
      </c>
      <c r="AD1109" s="260" t="s">
        <v>344</v>
      </c>
      <c r="AE1109" s="260" t="s">
        <v>344</v>
      </c>
      <c r="AF1109" s="260" t="s">
        <v>344</v>
      </c>
      <c r="AG1109" s="260" t="s">
        <v>344</v>
      </c>
      <c r="AH1109" s="260" t="s">
        <v>344</v>
      </c>
      <c r="AI1109" s="260" t="s">
        <v>344</v>
      </c>
      <c r="AJ1109" s="260" t="s">
        <v>344</v>
      </c>
      <c r="AK1109" s="260" t="s">
        <v>344</v>
      </c>
      <c r="AL1109" s="260" t="s">
        <v>344</v>
      </c>
      <c r="AM1109" s="260" t="s">
        <v>344</v>
      </c>
      <c r="AN1109" s="260" t="s">
        <v>344</v>
      </c>
      <c r="AO1109" s="260" t="s">
        <v>344</v>
      </c>
      <c r="AP1109" s="260" t="s">
        <v>344</v>
      </c>
      <c r="AQ1109" s="260"/>
      <c r="AR1109"/>
      <c r="AS1109" t="s">
        <v>2170</v>
      </c>
    </row>
    <row r="1110" spans="1:45" ht="18.75" hidden="1" x14ac:dyDescent="0.45">
      <c r="A1110" s="252">
        <v>213952</v>
      </c>
      <c r="B1110" s="249" t="s">
        <v>456</v>
      </c>
      <c r="C1110" t="s">
        <v>205</v>
      </c>
      <c r="D1110" t="s">
        <v>205</v>
      </c>
      <c r="E1110" t="s">
        <v>205</v>
      </c>
      <c r="F1110" t="s">
        <v>207</v>
      </c>
      <c r="G1110" t="s">
        <v>205</v>
      </c>
      <c r="H1110" t="s">
        <v>207</v>
      </c>
      <c r="I1110" t="s">
        <v>207</v>
      </c>
      <c r="J1110" t="s">
        <v>205</v>
      </c>
      <c r="K1110" t="s">
        <v>207</v>
      </c>
      <c r="L1110" t="s">
        <v>207</v>
      </c>
      <c r="M1110" s="250" t="s">
        <v>207</v>
      </c>
      <c r="N1110" t="s">
        <v>207</v>
      </c>
      <c r="O1110" t="s">
        <v>207</v>
      </c>
      <c r="P1110" t="s">
        <v>207</v>
      </c>
      <c r="Q1110" t="s">
        <v>207</v>
      </c>
      <c r="R1110" t="s">
        <v>205</v>
      </c>
      <c r="S1110" t="s">
        <v>207</v>
      </c>
      <c r="T1110" t="s">
        <v>205</v>
      </c>
      <c r="U1110" t="s">
        <v>207</v>
      </c>
      <c r="V1110" t="s">
        <v>207</v>
      </c>
      <c r="W1110" t="s">
        <v>205</v>
      </c>
      <c r="X1110" s="250" t="s">
        <v>207</v>
      </c>
      <c r="Y1110" t="s">
        <v>205</v>
      </c>
      <c r="Z1110" t="s">
        <v>206</v>
      </c>
      <c r="AA1110" t="s">
        <v>205</v>
      </c>
      <c r="AB1110" t="s">
        <v>206</v>
      </c>
      <c r="AC1110" t="s">
        <v>206</v>
      </c>
      <c r="AD1110" t="s">
        <v>206</v>
      </c>
      <c r="AE1110" t="s">
        <v>206</v>
      </c>
      <c r="AF1110" t="s">
        <v>206</v>
      </c>
      <c r="AG1110" t="s">
        <v>344</v>
      </c>
      <c r="AH1110" t="s">
        <v>344</v>
      </c>
      <c r="AI1110" t="s">
        <v>344</v>
      </c>
      <c r="AJ1110" t="s">
        <v>344</v>
      </c>
      <c r="AK1110" t="s">
        <v>344</v>
      </c>
      <c r="AL1110" t="s">
        <v>344</v>
      </c>
      <c r="AM1110" t="s">
        <v>344</v>
      </c>
      <c r="AN1110" t="s">
        <v>344</v>
      </c>
      <c r="AO1110" t="s">
        <v>344</v>
      </c>
      <c r="AP1110" t="s">
        <v>344</v>
      </c>
      <c r="AQ1110"/>
      <c r="AR1110">
        <v>0</v>
      </c>
      <c r="AS1110">
        <v>3</v>
      </c>
    </row>
    <row r="1111" spans="1:45" ht="15" hidden="1" x14ac:dyDescent="0.25">
      <c r="A1111" s="258">
        <v>213953</v>
      </c>
      <c r="B1111" s="259" t="s">
        <v>458</v>
      </c>
      <c r="C1111" s="260" t="s">
        <v>849</v>
      </c>
      <c r="D1111" s="260" t="s">
        <v>849</v>
      </c>
      <c r="E1111" s="260" t="s">
        <v>849</v>
      </c>
      <c r="F1111" s="260" t="s">
        <v>849</v>
      </c>
      <c r="G1111" s="260" t="s">
        <v>849</v>
      </c>
      <c r="H1111" s="260" t="s">
        <v>849</v>
      </c>
      <c r="I1111" s="260" t="s">
        <v>849</v>
      </c>
      <c r="J1111" s="260" t="s">
        <v>849</v>
      </c>
      <c r="K1111" s="260" t="s">
        <v>849</v>
      </c>
      <c r="L1111" s="260" t="s">
        <v>849</v>
      </c>
      <c r="M1111" s="260" t="s">
        <v>849</v>
      </c>
      <c r="N1111" s="260" t="s">
        <v>849</v>
      </c>
      <c r="O1111" s="260" t="s">
        <v>849</v>
      </c>
      <c r="P1111" s="260" t="s">
        <v>849</v>
      </c>
      <c r="Q1111" s="260" t="s">
        <v>849</v>
      </c>
      <c r="R1111" s="260" t="s">
        <v>849</v>
      </c>
      <c r="S1111" s="260" t="s">
        <v>849</v>
      </c>
      <c r="T1111" s="260" t="s">
        <v>849</v>
      </c>
      <c r="U1111" s="260" t="s">
        <v>849</v>
      </c>
      <c r="V1111" s="260" t="s">
        <v>849</v>
      </c>
      <c r="W1111" s="260" t="s">
        <v>344</v>
      </c>
      <c r="X1111" s="260" t="s">
        <v>344</v>
      </c>
      <c r="Y1111" s="260" t="s">
        <v>344</v>
      </c>
      <c r="Z1111" s="260" t="s">
        <v>344</v>
      </c>
      <c r="AA1111" s="260" t="s">
        <v>344</v>
      </c>
      <c r="AB1111" s="260" t="s">
        <v>344</v>
      </c>
      <c r="AC1111" s="260" t="s">
        <v>344</v>
      </c>
      <c r="AD1111" s="260" t="s">
        <v>344</v>
      </c>
      <c r="AE1111" s="260" t="s">
        <v>344</v>
      </c>
      <c r="AF1111" s="260" t="s">
        <v>344</v>
      </c>
      <c r="AG1111" s="260" t="s">
        <v>344</v>
      </c>
      <c r="AH1111" s="260" t="s">
        <v>344</v>
      </c>
      <c r="AI1111" s="260" t="s">
        <v>344</v>
      </c>
      <c r="AJ1111" s="260" t="s">
        <v>344</v>
      </c>
      <c r="AK1111" s="260" t="s">
        <v>344</v>
      </c>
      <c r="AL1111" s="260" t="s">
        <v>344</v>
      </c>
      <c r="AM1111" s="260" t="s">
        <v>344</v>
      </c>
      <c r="AN1111" s="260" t="s">
        <v>344</v>
      </c>
      <c r="AO1111" s="260" t="s">
        <v>344</v>
      </c>
      <c r="AP1111" s="260" t="s">
        <v>344</v>
      </c>
      <c r="AQ1111" s="260"/>
      <c r="AR1111"/>
      <c r="AS1111" t="s">
        <v>2166</v>
      </c>
    </row>
    <row r="1112" spans="1:45" ht="18.75" hidden="1" x14ac:dyDescent="0.45">
      <c r="A1112" s="248">
        <v>213956</v>
      </c>
      <c r="B1112" s="249" t="s">
        <v>458</v>
      </c>
      <c r="C1112" t="s">
        <v>849</v>
      </c>
      <c r="D1112" t="s">
        <v>849</v>
      </c>
      <c r="E1112" t="s">
        <v>849</v>
      </c>
      <c r="F1112" t="s">
        <v>849</v>
      </c>
      <c r="G1112" t="s">
        <v>849</v>
      </c>
      <c r="H1112" t="s">
        <v>849</v>
      </c>
      <c r="I1112" t="s">
        <v>849</v>
      </c>
      <c r="J1112" t="s">
        <v>849</v>
      </c>
      <c r="K1112" t="s">
        <v>849</v>
      </c>
      <c r="L1112" t="s">
        <v>849</v>
      </c>
      <c r="M1112" s="250" t="s">
        <v>849</v>
      </c>
      <c r="N1112" t="s">
        <v>849</v>
      </c>
      <c r="O1112" t="s">
        <v>849</v>
      </c>
      <c r="P1112" t="s">
        <v>849</v>
      </c>
      <c r="Q1112" t="s">
        <v>849</v>
      </c>
      <c r="R1112" t="s">
        <v>849</v>
      </c>
      <c r="S1112" t="s">
        <v>849</v>
      </c>
      <c r="T1112" t="s">
        <v>849</v>
      </c>
      <c r="U1112" t="s">
        <v>849</v>
      </c>
      <c r="V1112" t="s">
        <v>849</v>
      </c>
      <c r="W1112" t="s">
        <v>344</v>
      </c>
      <c r="X1112" s="250" t="s">
        <v>344</v>
      </c>
      <c r="Y1112" t="s">
        <v>344</v>
      </c>
      <c r="Z1112" t="s">
        <v>344</v>
      </c>
      <c r="AA1112" t="s">
        <v>344</v>
      </c>
      <c r="AB1112" t="s">
        <v>344</v>
      </c>
      <c r="AC1112" t="s">
        <v>344</v>
      </c>
      <c r="AD1112" t="s">
        <v>344</v>
      </c>
      <c r="AE1112" t="s">
        <v>344</v>
      </c>
      <c r="AF1112" t="s">
        <v>344</v>
      </c>
      <c r="AG1112" t="s">
        <v>344</v>
      </c>
      <c r="AH1112" t="s">
        <v>344</v>
      </c>
      <c r="AI1112" t="s">
        <v>344</v>
      </c>
      <c r="AJ1112" t="s">
        <v>344</v>
      </c>
      <c r="AK1112" t="s">
        <v>344</v>
      </c>
      <c r="AL1112" t="s">
        <v>344</v>
      </c>
      <c r="AM1112" t="s">
        <v>344</v>
      </c>
      <c r="AN1112" t="s">
        <v>344</v>
      </c>
      <c r="AO1112" t="s">
        <v>344</v>
      </c>
      <c r="AP1112" t="s">
        <v>344</v>
      </c>
      <c r="AQ1112"/>
      <c r="AR1112">
        <v>0</v>
      </c>
      <c r="AS1112" t="s">
        <v>2190</v>
      </c>
    </row>
    <row r="1113" spans="1:45" ht="18.75" x14ac:dyDescent="0.45">
      <c r="A1113" s="248">
        <v>213958</v>
      </c>
      <c r="B1113" s="249" t="s">
        <v>61</v>
      </c>
      <c r="C1113" t="s">
        <v>207</v>
      </c>
      <c r="D1113" t="s">
        <v>207</v>
      </c>
      <c r="E1113" t="s">
        <v>207</v>
      </c>
      <c r="F1113" t="s">
        <v>207</v>
      </c>
      <c r="G1113" t="s">
        <v>205</v>
      </c>
      <c r="H1113" t="s">
        <v>205</v>
      </c>
      <c r="I1113" t="s">
        <v>207</v>
      </c>
      <c r="J1113" t="s">
        <v>205</v>
      </c>
      <c r="K1113" t="s">
        <v>207</v>
      </c>
      <c r="L1113" t="s">
        <v>207</v>
      </c>
      <c r="M1113" s="250" t="s">
        <v>207</v>
      </c>
      <c r="N1113" t="s">
        <v>207</v>
      </c>
      <c r="O1113" t="s">
        <v>205</v>
      </c>
      <c r="P1113" t="s">
        <v>207</v>
      </c>
      <c r="Q1113" t="s">
        <v>207</v>
      </c>
      <c r="R1113" t="s">
        <v>205</v>
      </c>
      <c r="S1113" t="s">
        <v>207</v>
      </c>
      <c r="T1113" t="s">
        <v>207</v>
      </c>
      <c r="U1113" t="s">
        <v>207</v>
      </c>
      <c r="V1113" t="s">
        <v>207</v>
      </c>
      <c r="W1113" t="s">
        <v>205</v>
      </c>
      <c r="X1113" s="250" t="s">
        <v>205</v>
      </c>
      <c r="Y1113" t="s">
        <v>205</v>
      </c>
      <c r="Z1113" t="s">
        <v>207</v>
      </c>
      <c r="AA1113" t="s">
        <v>205</v>
      </c>
      <c r="AB1113" t="s">
        <v>207</v>
      </c>
      <c r="AC1113" t="s">
        <v>207</v>
      </c>
      <c r="AD1113" t="s">
        <v>207</v>
      </c>
      <c r="AE1113" t="s">
        <v>205</v>
      </c>
      <c r="AF1113" t="s">
        <v>207</v>
      </c>
      <c r="AG1113" t="s">
        <v>205</v>
      </c>
      <c r="AH1113" t="s">
        <v>205</v>
      </c>
      <c r="AI1113" t="s">
        <v>205</v>
      </c>
      <c r="AJ1113" t="s">
        <v>207</v>
      </c>
      <c r="AK1113" t="s">
        <v>205</v>
      </c>
      <c r="AL1113" t="s">
        <v>207</v>
      </c>
      <c r="AM1113" t="s">
        <v>207</v>
      </c>
      <c r="AN1113" t="s">
        <v>205</v>
      </c>
      <c r="AO1113" t="s">
        <v>205</v>
      </c>
      <c r="AP1113" t="s">
        <v>205</v>
      </c>
      <c r="AQ1113"/>
      <c r="AR1113">
        <v>0</v>
      </c>
      <c r="AS1113">
        <v>2</v>
      </c>
    </row>
    <row r="1114" spans="1:45" ht="18.75" hidden="1" x14ac:dyDescent="0.45">
      <c r="A1114" s="248">
        <v>213963</v>
      </c>
      <c r="B1114" s="249" t="s">
        <v>456</v>
      </c>
      <c r="C1114" t="s">
        <v>205</v>
      </c>
      <c r="D1114" t="s">
        <v>205</v>
      </c>
      <c r="E1114" t="s">
        <v>205</v>
      </c>
      <c r="F1114" t="s">
        <v>205</v>
      </c>
      <c r="G1114" t="s">
        <v>205</v>
      </c>
      <c r="H1114" t="s">
        <v>205</v>
      </c>
      <c r="I1114" t="s">
        <v>207</v>
      </c>
      <c r="J1114" t="s">
        <v>205</v>
      </c>
      <c r="K1114" t="s">
        <v>207</v>
      </c>
      <c r="L1114" t="s">
        <v>205</v>
      </c>
      <c r="M1114" s="250" t="s">
        <v>205</v>
      </c>
      <c r="N1114" t="s">
        <v>207</v>
      </c>
      <c r="O1114" t="s">
        <v>207</v>
      </c>
      <c r="P1114" t="s">
        <v>205</v>
      </c>
      <c r="Q1114" t="s">
        <v>207</v>
      </c>
      <c r="R1114" t="s">
        <v>207</v>
      </c>
      <c r="S1114" t="s">
        <v>207</v>
      </c>
      <c r="T1114" t="s">
        <v>207</v>
      </c>
      <c r="U1114" t="s">
        <v>207</v>
      </c>
      <c r="V1114" t="s">
        <v>207</v>
      </c>
      <c r="W1114" t="s">
        <v>205</v>
      </c>
      <c r="X1114" s="250" t="s">
        <v>205</v>
      </c>
      <c r="Y1114" t="s">
        <v>205</v>
      </c>
      <c r="Z1114" t="s">
        <v>205</v>
      </c>
      <c r="AA1114" t="s">
        <v>205</v>
      </c>
      <c r="AB1114" t="s">
        <v>205</v>
      </c>
      <c r="AC1114" t="s">
        <v>205</v>
      </c>
      <c r="AD1114" t="s">
        <v>205</v>
      </c>
      <c r="AE1114" t="s">
        <v>205</v>
      </c>
      <c r="AF1114" t="s">
        <v>205</v>
      </c>
      <c r="AG1114" t="s">
        <v>344</v>
      </c>
      <c r="AH1114" t="s">
        <v>344</v>
      </c>
      <c r="AI1114" t="s">
        <v>344</v>
      </c>
      <c r="AJ1114" t="s">
        <v>344</v>
      </c>
      <c r="AK1114" t="s">
        <v>344</v>
      </c>
      <c r="AL1114" t="s">
        <v>344</v>
      </c>
      <c r="AM1114" t="s">
        <v>344</v>
      </c>
      <c r="AN1114" t="s">
        <v>344</v>
      </c>
      <c r="AO1114" t="s">
        <v>344</v>
      </c>
      <c r="AP1114" t="s">
        <v>344</v>
      </c>
      <c r="AQ1114"/>
      <c r="AR1114">
        <v>0</v>
      </c>
      <c r="AS1114">
        <v>1</v>
      </c>
    </row>
    <row r="1115" spans="1:45" ht="15" hidden="1" x14ac:dyDescent="0.25">
      <c r="A1115" s="258">
        <v>213966</v>
      </c>
      <c r="B1115" s="259" t="s">
        <v>458</v>
      </c>
      <c r="C1115" s="260" t="s">
        <v>205</v>
      </c>
      <c r="D1115" s="260" t="s">
        <v>205</v>
      </c>
      <c r="E1115" s="260" t="s">
        <v>205</v>
      </c>
      <c r="F1115" s="260" t="s">
        <v>205</v>
      </c>
      <c r="G1115" s="260" t="s">
        <v>207</v>
      </c>
      <c r="H1115" s="260" t="s">
        <v>205</v>
      </c>
      <c r="I1115" s="260" t="s">
        <v>207</v>
      </c>
      <c r="J1115" s="260" t="s">
        <v>207</v>
      </c>
      <c r="K1115" s="260" t="s">
        <v>207</v>
      </c>
      <c r="L1115" s="260" t="s">
        <v>205</v>
      </c>
      <c r="M1115" s="260" t="s">
        <v>205</v>
      </c>
      <c r="N1115" s="260" t="s">
        <v>207</v>
      </c>
      <c r="O1115" s="260" t="s">
        <v>205</v>
      </c>
      <c r="P1115" s="260" t="s">
        <v>207</v>
      </c>
      <c r="Q1115" s="260" t="s">
        <v>205</v>
      </c>
      <c r="R1115" s="260" t="s">
        <v>205</v>
      </c>
      <c r="S1115" s="260" t="s">
        <v>207</v>
      </c>
      <c r="T1115" s="260" t="s">
        <v>205</v>
      </c>
      <c r="U1115" s="260" t="s">
        <v>207</v>
      </c>
      <c r="V1115" s="260" t="s">
        <v>207</v>
      </c>
      <c r="W1115" s="260" t="s">
        <v>344</v>
      </c>
      <c r="X1115" s="260" t="s">
        <v>344</v>
      </c>
      <c r="Y1115" s="260" t="s">
        <v>344</v>
      </c>
      <c r="Z1115" s="260" t="s">
        <v>344</v>
      </c>
      <c r="AA1115" s="260" t="s">
        <v>344</v>
      </c>
      <c r="AB1115" s="260" t="s">
        <v>344</v>
      </c>
      <c r="AC1115" s="260" t="s">
        <v>344</v>
      </c>
      <c r="AD1115" s="260" t="s">
        <v>344</v>
      </c>
      <c r="AE1115" s="260" t="s">
        <v>344</v>
      </c>
      <c r="AF1115" s="260" t="s">
        <v>344</v>
      </c>
      <c r="AG1115" s="260" t="s">
        <v>344</v>
      </c>
      <c r="AH1115" s="260" t="s">
        <v>344</v>
      </c>
      <c r="AI1115" s="260" t="s">
        <v>344</v>
      </c>
      <c r="AJ1115" s="260" t="s">
        <v>344</v>
      </c>
      <c r="AK1115" s="260" t="s">
        <v>344</v>
      </c>
      <c r="AL1115" s="260" t="s">
        <v>344</v>
      </c>
      <c r="AM1115" s="260" t="s">
        <v>344</v>
      </c>
      <c r="AN1115" s="260" t="s">
        <v>344</v>
      </c>
      <c r="AO1115" s="260" t="s">
        <v>344</v>
      </c>
      <c r="AP1115" s="260" t="s">
        <v>344</v>
      </c>
      <c r="AQ1115" s="260"/>
      <c r="AR1115"/>
      <c r="AS1115">
        <v>1</v>
      </c>
    </row>
    <row r="1116" spans="1:45" ht="18.75" hidden="1" x14ac:dyDescent="0.45">
      <c r="A1116" s="248">
        <v>213970</v>
      </c>
      <c r="B1116" s="249" t="s">
        <v>458</v>
      </c>
      <c r="C1116" t="s">
        <v>849</v>
      </c>
      <c r="D1116" t="s">
        <v>849</v>
      </c>
      <c r="E1116" t="s">
        <v>849</v>
      </c>
      <c r="F1116" t="s">
        <v>849</v>
      </c>
      <c r="G1116" t="s">
        <v>849</v>
      </c>
      <c r="H1116" t="s">
        <v>849</v>
      </c>
      <c r="I1116" t="s">
        <v>849</v>
      </c>
      <c r="J1116" t="s">
        <v>849</v>
      </c>
      <c r="K1116" t="s">
        <v>849</v>
      </c>
      <c r="L1116" t="s">
        <v>849</v>
      </c>
      <c r="M1116" s="250" t="s">
        <v>849</v>
      </c>
      <c r="N1116" t="s">
        <v>849</v>
      </c>
      <c r="O1116" t="s">
        <v>849</v>
      </c>
      <c r="P1116" t="s">
        <v>849</v>
      </c>
      <c r="Q1116" t="s">
        <v>849</v>
      </c>
      <c r="R1116" t="s">
        <v>849</v>
      </c>
      <c r="S1116" t="s">
        <v>849</v>
      </c>
      <c r="T1116" t="s">
        <v>849</v>
      </c>
      <c r="U1116" t="s">
        <v>849</v>
      </c>
      <c r="V1116" t="s">
        <v>849</v>
      </c>
      <c r="W1116" t="s">
        <v>344</v>
      </c>
      <c r="X1116" s="250" t="s">
        <v>344</v>
      </c>
      <c r="Y1116" t="s">
        <v>344</v>
      </c>
      <c r="Z1116" t="s">
        <v>344</v>
      </c>
      <c r="AA1116" t="s">
        <v>344</v>
      </c>
      <c r="AB1116" t="s">
        <v>344</v>
      </c>
      <c r="AC1116" t="s">
        <v>344</v>
      </c>
      <c r="AD1116" t="s">
        <v>344</v>
      </c>
      <c r="AE1116" t="s">
        <v>344</v>
      </c>
      <c r="AF1116" t="s">
        <v>344</v>
      </c>
      <c r="AG1116" t="s">
        <v>344</v>
      </c>
      <c r="AH1116" t="s">
        <v>344</v>
      </c>
      <c r="AI1116" t="s">
        <v>344</v>
      </c>
      <c r="AJ1116" t="s">
        <v>344</v>
      </c>
      <c r="AK1116" t="s">
        <v>344</v>
      </c>
      <c r="AL1116" t="s">
        <v>344</v>
      </c>
      <c r="AM1116" t="s">
        <v>344</v>
      </c>
      <c r="AN1116" t="s">
        <v>344</v>
      </c>
      <c r="AO1116" t="s">
        <v>344</v>
      </c>
      <c r="AP1116" t="s">
        <v>344</v>
      </c>
      <c r="AQ1116"/>
      <c r="AR1116" t="s">
        <v>1830</v>
      </c>
      <c r="AS1116" t="s">
        <v>2181</v>
      </c>
    </row>
    <row r="1117" spans="1:45" ht="18.75" hidden="1" x14ac:dyDescent="0.45">
      <c r="A1117" s="248">
        <v>213973</v>
      </c>
      <c r="B1117" s="249" t="s">
        <v>459</v>
      </c>
      <c r="C1117" t="s">
        <v>205</v>
      </c>
      <c r="D1117" t="s">
        <v>205</v>
      </c>
      <c r="E1117" t="s">
        <v>205</v>
      </c>
      <c r="F1117" t="s">
        <v>207</v>
      </c>
      <c r="G1117" t="s">
        <v>207</v>
      </c>
      <c r="H1117" t="s">
        <v>205</v>
      </c>
      <c r="I1117" t="s">
        <v>205</v>
      </c>
      <c r="J1117" t="s">
        <v>205</v>
      </c>
      <c r="K1117" t="s">
        <v>205</v>
      </c>
      <c r="L1117" t="s">
        <v>207</v>
      </c>
      <c r="M1117" s="250" t="s">
        <v>205</v>
      </c>
      <c r="N1117" t="s">
        <v>205</v>
      </c>
      <c r="O1117" t="s">
        <v>205</v>
      </c>
      <c r="P1117" t="s">
        <v>207</v>
      </c>
      <c r="Q1117" t="s">
        <v>206</v>
      </c>
      <c r="R1117" t="s">
        <v>207</v>
      </c>
      <c r="S1117" t="s">
        <v>205</v>
      </c>
      <c r="T1117" t="s">
        <v>205</v>
      </c>
      <c r="U1117" t="s">
        <v>207</v>
      </c>
      <c r="V1117" t="s">
        <v>207</v>
      </c>
      <c r="W1117" t="s">
        <v>206</v>
      </c>
      <c r="X1117" t="s">
        <v>206</v>
      </c>
      <c r="Y1117" t="s">
        <v>206</v>
      </c>
      <c r="Z1117" t="s">
        <v>206</v>
      </c>
      <c r="AA1117" t="s">
        <v>206</v>
      </c>
      <c r="AB1117" t="s">
        <v>344</v>
      </c>
      <c r="AC1117" t="s">
        <v>344</v>
      </c>
      <c r="AD1117" t="s">
        <v>344</v>
      </c>
      <c r="AE1117" t="s">
        <v>344</v>
      </c>
      <c r="AF1117" t="s">
        <v>344</v>
      </c>
      <c r="AG1117" t="s">
        <v>344</v>
      </c>
      <c r="AH1117" t="s">
        <v>344</v>
      </c>
      <c r="AI1117" t="s">
        <v>344</v>
      </c>
      <c r="AJ1117" t="s">
        <v>344</v>
      </c>
      <c r="AK1117" t="s">
        <v>344</v>
      </c>
      <c r="AL1117" t="s">
        <v>344</v>
      </c>
      <c r="AM1117" t="s">
        <v>344</v>
      </c>
      <c r="AN1117" t="s">
        <v>344</v>
      </c>
      <c r="AO1117" t="s">
        <v>344</v>
      </c>
      <c r="AP1117" t="s">
        <v>344</v>
      </c>
      <c r="AQ1117"/>
      <c r="AR1117">
        <v>0</v>
      </c>
      <c r="AS1117">
        <v>6</v>
      </c>
    </row>
    <row r="1118" spans="1:45" ht="18.75" hidden="1" x14ac:dyDescent="0.45">
      <c r="A1118" s="248">
        <v>213975</v>
      </c>
      <c r="B1118" s="249" t="s">
        <v>456</v>
      </c>
      <c r="C1118" t="s">
        <v>205</v>
      </c>
      <c r="D1118" t="s">
        <v>207</v>
      </c>
      <c r="E1118" t="s">
        <v>207</v>
      </c>
      <c r="F1118" t="s">
        <v>207</v>
      </c>
      <c r="G1118" t="s">
        <v>205</v>
      </c>
      <c r="H1118" t="s">
        <v>206</v>
      </c>
      <c r="I1118" t="s">
        <v>207</v>
      </c>
      <c r="J1118" t="s">
        <v>207</v>
      </c>
      <c r="K1118" t="s">
        <v>207</v>
      </c>
      <c r="L1118" t="s">
        <v>207</v>
      </c>
      <c r="M1118" s="250" t="s">
        <v>207</v>
      </c>
      <c r="N1118" t="s">
        <v>207</v>
      </c>
      <c r="O1118" t="s">
        <v>207</v>
      </c>
      <c r="P1118" t="s">
        <v>207</v>
      </c>
      <c r="Q1118" t="s">
        <v>207</v>
      </c>
      <c r="R1118" t="s">
        <v>205</v>
      </c>
      <c r="S1118" t="s">
        <v>205</v>
      </c>
      <c r="T1118" t="s">
        <v>205</v>
      </c>
      <c r="U1118" t="s">
        <v>205</v>
      </c>
      <c r="V1118" t="s">
        <v>205</v>
      </c>
      <c r="W1118" t="s">
        <v>206</v>
      </c>
      <c r="X1118" s="250" t="s">
        <v>206</v>
      </c>
      <c r="Y1118" t="s">
        <v>206</v>
      </c>
      <c r="Z1118" t="s">
        <v>207</v>
      </c>
      <c r="AA1118" t="s">
        <v>207</v>
      </c>
      <c r="AB1118" t="s">
        <v>206</v>
      </c>
      <c r="AC1118" t="s">
        <v>206</v>
      </c>
      <c r="AD1118" t="s">
        <v>206</v>
      </c>
      <c r="AE1118" t="s">
        <v>206</v>
      </c>
      <c r="AF1118" t="s">
        <v>206</v>
      </c>
      <c r="AG1118" t="s">
        <v>344</v>
      </c>
      <c r="AH1118" t="s">
        <v>344</v>
      </c>
      <c r="AI1118" t="s">
        <v>344</v>
      </c>
      <c r="AJ1118" t="s">
        <v>344</v>
      </c>
      <c r="AK1118" t="s">
        <v>344</v>
      </c>
      <c r="AL1118" t="s">
        <v>344</v>
      </c>
      <c r="AM1118" t="s">
        <v>344</v>
      </c>
      <c r="AN1118" t="s">
        <v>344</v>
      </c>
      <c r="AO1118" t="s">
        <v>344</v>
      </c>
      <c r="AP1118" t="s">
        <v>344</v>
      </c>
      <c r="AQ1118"/>
      <c r="AR1118">
        <v>0</v>
      </c>
      <c r="AS1118">
        <v>5</v>
      </c>
    </row>
    <row r="1119" spans="1:45" ht="18.75" hidden="1" x14ac:dyDescent="0.45">
      <c r="A1119" s="248">
        <v>213978</v>
      </c>
      <c r="B1119" s="249" t="s">
        <v>456</v>
      </c>
      <c r="C1119" t="s">
        <v>205</v>
      </c>
      <c r="D1119" t="s">
        <v>205</v>
      </c>
      <c r="E1119" t="s">
        <v>205</v>
      </c>
      <c r="F1119" t="s">
        <v>207</v>
      </c>
      <c r="G1119" t="s">
        <v>207</v>
      </c>
      <c r="H1119" t="s">
        <v>207</v>
      </c>
      <c r="I1119" t="s">
        <v>207</v>
      </c>
      <c r="J1119" t="s">
        <v>205</v>
      </c>
      <c r="K1119" t="s">
        <v>205</v>
      </c>
      <c r="L1119" t="s">
        <v>207</v>
      </c>
      <c r="M1119" s="250" t="s">
        <v>207</v>
      </c>
      <c r="N1119" t="s">
        <v>207</v>
      </c>
      <c r="O1119" t="s">
        <v>207</v>
      </c>
      <c r="P1119" t="s">
        <v>207</v>
      </c>
      <c r="Q1119" t="s">
        <v>205</v>
      </c>
      <c r="R1119" t="s">
        <v>207</v>
      </c>
      <c r="S1119" t="s">
        <v>207</v>
      </c>
      <c r="T1119" t="s">
        <v>205</v>
      </c>
      <c r="U1119" t="s">
        <v>205</v>
      </c>
      <c r="V1119" t="s">
        <v>207</v>
      </c>
      <c r="W1119" t="s">
        <v>206</v>
      </c>
      <c r="X1119" s="250" t="s">
        <v>207</v>
      </c>
      <c r="Y1119" t="s">
        <v>206</v>
      </c>
      <c r="Z1119" t="s">
        <v>206</v>
      </c>
      <c r="AA1119" t="s">
        <v>207</v>
      </c>
      <c r="AB1119" t="s">
        <v>206</v>
      </c>
      <c r="AC1119" t="s">
        <v>206</v>
      </c>
      <c r="AD1119" t="s">
        <v>206</v>
      </c>
      <c r="AE1119" t="s">
        <v>206</v>
      </c>
      <c r="AF1119" t="s">
        <v>206</v>
      </c>
      <c r="AG1119" t="s">
        <v>344</v>
      </c>
      <c r="AH1119" t="s">
        <v>344</v>
      </c>
      <c r="AI1119" t="s">
        <v>344</v>
      </c>
      <c r="AJ1119" t="s">
        <v>344</v>
      </c>
      <c r="AK1119" t="s">
        <v>344</v>
      </c>
      <c r="AL1119" t="s">
        <v>344</v>
      </c>
      <c r="AM1119" t="s">
        <v>344</v>
      </c>
      <c r="AN1119" t="s">
        <v>344</v>
      </c>
      <c r="AO1119" t="s">
        <v>344</v>
      </c>
      <c r="AP1119" t="s">
        <v>344</v>
      </c>
      <c r="AQ1119"/>
      <c r="AR1119">
        <v>0</v>
      </c>
      <c r="AS1119">
        <v>3</v>
      </c>
    </row>
    <row r="1120" spans="1:45" ht="15" hidden="1" x14ac:dyDescent="0.25">
      <c r="A1120" s="258">
        <v>213979</v>
      </c>
      <c r="B1120" s="259" t="s">
        <v>458</v>
      </c>
      <c r="C1120" s="260" t="s">
        <v>849</v>
      </c>
      <c r="D1120" s="260" t="s">
        <v>849</v>
      </c>
      <c r="E1120" s="260" t="s">
        <v>849</v>
      </c>
      <c r="F1120" s="260" t="s">
        <v>849</v>
      </c>
      <c r="G1120" s="260" t="s">
        <v>849</v>
      </c>
      <c r="H1120" s="260" t="s">
        <v>849</v>
      </c>
      <c r="I1120" s="260" t="s">
        <v>849</v>
      </c>
      <c r="J1120" s="260" t="s">
        <v>849</v>
      </c>
      <c r="K1120" s="260" t="s">
        <v>849</v>
      </c>
      <c r="L1120" s="260" t="s">
        <v>849</v>
      </c>
      <c r="M1120" s="260" t="s">
        <v>849</v>
      </c>
      <c r="N1120" s="260" t="s">
        <v>849</v>
      </c>
      <c r="O1120" s="260" t="s">
        <v>849</v>
      </c>
      <c r="P1120" s="260" t="s">
        <v>849</v>
      </c>
      <c r="Q1120" s="260" t="s">
        <v>849</v>
      </c>
      <c r="R1120" s="260" t="s">
        <v>849</v>
      </c>
      <c r="S1120" s="260" t="s">
        <v>849</v>
      </c>
      <c r="T1120" s="260" t="s">
        <v>849</v>
      </c>
      <c r="U1120" s="260" t="s">
        <v>849</v>
      </c>
      <c r="V1120" s="260" t="s">
        <v>849</v>
      </c>
      <c r="W1120" s="260" t="s">
        <v>344</v>
      </c>
      <c r="X1120" s="260" t="s">
        <v>344</v>
      </c>
      <c r="Y1120" s="260" t="s">
        <v>344</v>
      </c>
      <c r="Z1120" s="260" t="s">
        <v>344</v>
      </c>
      <c r="AA1120" s="260" t="s">
        <v>344</v>
      </c>
      <c r="AB1120" s="260" t="s">
        <v>344</v>
      </c>
      <c r="AC1120" s="260" t="s">
        <v>344</v>
      </c>
      <c r="AD1120" s="260" t="s">
        <v>344</v>
      </c>
      <c r="AE1120" s="260" t="s">
        <v>344</v>
      </c>
      <c r="AF1120" s="260" t="s">
        <v>344</v>
      </c>
      <c r="AG1120" s="260" t="s">
        <v>344</v>
      </c>
      <c r="AH1120" s="260" t="s">
        <v>344</v>
      </c>
      <c r="AI1120" s="260" t="s">
        <v>344</v>
      </c>
      <c r="AJ1120" s="260" t="s">
        <v>344</v>
      </c>
      <c r="AK1120" s="260" t="s">
        <v>344</v>
      </c>
      <c r="AL1120" s="260" t="s">
        <v>344</v>
      </c>
      <c r="AM1120" s="260" t="s">
        <v>344</v>
      </c>
      <c r="AN1120" s="260" t="s">
        <v>344</v>
      </c>
      <c r="AO1120" s="260" t="s">
        <v>344</v>
      </c>
      <c r="AP1120" s="260" t="s">
        <v>344</v>
      </c>
      <c r="AQ1120" s="260"/>
      <c r="AR1120"/>
      <c r="AS1120" t="s">
        <v>2166</v>
      </c>
    </row>
    <row r="1121" spans="1:45" ht="18.75" hidden="1" x14ac:dyDescent="0.45">
      <c r="A1121" s="248">
        <v>213983</v>
      </c>
      <c r="B1121" s="249" t="s">
        <v>456</v>
      </c>
      <c r="C1121" t="s">
        <v>205</v>
      </c>
      <c r="D1121" t="s">
        <v>205</v>
      </c>
      <c r="E1121" t="s">
        <v>205</v>
      </c>
      <c r="F1121" t="s">
        <v>205</v>
      </c>
      <c r="G1121" t="s">
        <v>205</v>
      </c>
      <c r="H1121" t="s">
        <v>205</v>
      </c>
      <c r="I1121" t="s">
        <v>207</v>
      </c>
      <c r="J1121" t="s">
        <v>207</v>
      </c>
      <c r="K1121" t="s">
        <v>205</v>
      </c>
      <c r="L1121" t="s">
        <v>205</v>
      </c>
      <c r="M1121" s="250" t="s">
        <v>207</v>
      </c>
      <c r="N1121" t="s">
        <v>207</v>
      </c>
      <c r="O1121" t="s">
        <v>205</v>
      </c>
      <c r="P1121" t="s">
        <v>206</v>
      </c>
      <c r="Q1121" t="s">
        <v>205</v>
      </c>
      <c r="R1121" t="s">
        <v>207</v>
      </c>
      <c r="S1121" t="s">
        <v>207</v>
      </c>
      <c r="T1121" t="s">
        <v>207</v>
      </c>
      <c r="U1121" t="s">
        <v>207</v>
      </c>
      <c r="V1121" t="s">
        <v>207</v>
      </c>
      <c r="W1121" t="s">
        <v>205</v>
      </c>
      <c r="X1121" s="250" t="s">
        <v>205</v>
      </c>
      <c r="Y1121" t="s">
        <v>205</v>
      </c>
      <c r="Z1121" t="s">
        <v>207</v>
      </c>
      <c r="AA1121" t="s">
        <v>205</v>
      </c>
      <c r="AB1121" t="s">
        <v>207</v>
      </c>
      <c r="AC1121" t="s">
        <v>205</v>
      </c>
      <c r="AD1121" t="s">
        <v>207</v>
      </c>
      <c r="AE1121" t="s">
        <v>206</v>
      </c>
      <c r="AF1121" t="s">
        <v>207</v>
      </c>
      <c r="AG1121" t="s">
        <v>344</v>
      </c>
      <c r="AH1121" t="s">
        <v>344</v>
      </c>
      <c r="AI1121" t="s">
        <v>344</v>
      </c>
      <c r="AJ1121" t="s">
        <v>344</v>
      </c>
      <c r="AK1121" t="s">
        <v>344</v>
      </c>
      <c r="AL1121" t="s">
        <v>344</v>
      </c>
      <c r="AM1121" t="s">
        <v>344</v>
      </c>
      <c r="AN1121" t="s">
        <v>344</v>
      </c>
      <c r="AO1121" t="s">
        <v>344</v>
      </c>
      <c r="AP1121" t="s">
        <v>344</v>
      </c>
      <c r="AQ1121"/>
      <c r="AR1121">
        <v>0</v>
      </c>
      <c r="AS1121">
        <v>2</v>
      </c>
    </row>
    <row r="1122" spans="1:45" ht="18.75" x14ac:dyDescent="0.45">
      <c r="A1122" s="252">
        <v>213987</v>
      </c>
      <c r="B1122" s="249" t="s">
        <v>61</v>
      </c>
      <c r="C1122" t="s">
        <v>207</v>
      </c>
      <c r="D1122" t="s">
        <v>207</v>
      </c>
      <c r="E1122" t="s">
        <v>207</v>
      </c>
      <c r="F1122" t="s">
        <v>207</v>
      </c>
      <c r="G1122" t="s">
        <v>207</v>
      </c>
      <c r="H1122" t="s">
        <v>207</v>
      </c>
      <c r="I1122" t="s">
        <v>207</v>
      </c>
      <c r="J1122" t="s">
        <v>207</v>
      </c>
      <c r="K1122" t="s">
        <v>207</v>
      </c>
      <c r="L1122" t="s">
        <v>207</v>
      </c>
      <c r="M1122" s="250" t="s">
        <v>207</v>
      </c>
      <c r="N1122" t="s">
        <v>207</v>
      </c>
      <c r="O1122" t="s">
        <v>207</v>
      </c>
      <c r="P1122" t="s">
        <v>205</v>
      </c>
      <c r="Q1122" t="s">
        <v>207</v>
      </c>
      <c r="R1122" t="s">
        <v>207</v>
      </c>
      <c r="S1122" t="s">
        <v>206</v>
      </c>
      <c r="T1122" t="s">
        <v>207</v>
      </c>
      <c r="U1122" t="s">
        <v>207</v>
      </c>
      <c r="V1122" t="s">
        <v>207</v>
      </c>
      <c r="W1122" t="s">
        <v>205</v>
      </c>
      <c r="X1122" s="250" t="s">
        <v>207</v>
      </c>
      <c r="Y1122" t="s">
        <v>207</v>
      </c>
      <c r="Z1122" t="s">
        <v>205</v>
      </c>
      <c r="AA1122" t="s">
        <v>205</v>
      </c>
      <c r="AB1122" t="s">
        <v>207</v>
      </c>
      <c r="AC1122" t="s">
        <v>207</v>
      </c>
      <c r="AD1122" t="s">
        <v>205</v>
      </c>
      <c r="AE1122" t="s">
        <v>207</v>
      </c>
      <c r="AF1122" t="s">
        <v>207</v>
      </c>
      <c r="AG1122" t="s">
        <v>205</v>
      </c>
      <c r="AH1122" t="s">
        <v>205</v>
      </c>
      <c r="AI1122" t="s">
        <v>205</v>
      </c>
      <c r="AJ1122" t="s">
        <v>207</v>
      </c>
      <c r="AK1122" t="s">
        <v>205</v>
      </c>
      <c r="AL1122" t="s">
        <v>205</v>
      </c>
      <c r="AM1122" t="s">
        <v>205</v>
      </c>
      <c r="AN1122" t="s">
        <v>205</v>
      </c>
      <c r="AO1122" t="s">
        <v>207</v>
      </c>
      <c r="AP1122" t="s">
        <v>207</v>
      </c>
      <c r="AQ1122"/>
      <c r="AR1122">
        <v>0</v>
      </c>
      <c r="AS1122">
        <v>1</v>
      </c>
    </row>
    <row r="1123" spans="1:45" ht="33" x14ac:dyDescent="0.45">
      <c r="A1123" s="248">
        <v>213988</v>
      </c>
      <c r="B1123" s="249" t="s">
        <v>67</v>
      </c>
      <c r="C1123" t="s">
        <v>205</v>
      </c>
      <c r="D1123" t="s">
        <v>207</v>
      </c>
      <c r="E1123" t="s">
        <v>207</v>
      </c>
      <c r="F1123" t="s">
        <v>205</v>
      </c>
      <c r="G1123" t="s">
        <v>205</v>
      </c>
      <c r="H1123" t="s">
        <v>207</v>
      </c>
      <c r="I1123" t="s">
        <v>205</v>
      </c>
      <c r="J1123" t="s">
        <v>205</v>
      </c>
      <c r="K1123" t="s">
        <v>205</v>
      </c>
      <c r="L1123" t="s">
        <v>207</v>
      </c>
      <c r="M1123" s="250" t="s">
        <v>207</v>
      </c>
      <c r="N1123" t="s">
        <v>207</v>
      </c>
      <c r="O1123" t="s">
        <v>207</v>
      </c>
      <c r="P1123" t="s">
        <v>207</v>
      </c>
      <c r="Q1123" t="s">
        <v>207</v>
      </c>
      <c r="R1123" t="s">
        <v>205</v>
      </c>
      <c r="S1123" t="s">
        <v>205</v>
      </c>
      <c r="T1123" t="s">
        <v>207</v>
      </c>
      <c r="U1123" t="s">
        <v>207</v>
      </c>
      <c r="V1123" t="s">
        <v>207</v>
      </c>
      <c r="W1123" t="s">
        <v>205</v>
      </c>
      <c r="X1123" s="250" t="s">
        <v>205</v>
      </c>
      <c r="Y1123" t="s">
        <v>205</v>
      </c>
      <c r="Z1123" t="s">
        <v>205</v>
      </c>
      <c r="AA1123" t="s">
        <v>207</v>
      </c>
      <c r="AB1123" t="s">
        <v>205</v>
      </c>
      <c r="AC1123" t="s">
        <v>207</v>
      </c>
      <c r="AD1123" t="s">
        <v>207</v>
      </c>
      <c r="AE1123" t="s">
        <v>207</v>
      </c>
      <c r="AF1123" t="s">
        <v>205</v>
      </c>
      <c r="AG1123" t="s">
        <v>206</v>
      </c>
      <c r="AH1123" t="s">
        <v>206</v>
      </c>
      <c r="AI1123" t="s">
        <v>206</v>
      </c>
      <c r="AJ1123" t="s">
        <v>206</v>
      </c>
      <c r="AK1123" t="s">
        <v>206</v>
      </c>
      <c r="AL1123" t="s">
        <v>344</v>
      </c>
      <c r="AM1123" t="s">
        <v>344</v>
      </c>
      <c r="AN1123" t="s">
        <v>344</v>
      </c>
      <c r="AO1123" t="s">
        <v>344</v>
      </c>
      <c r="AP1123" t="s">
        <v>344</v>
      </c>
      <c r="AQ1123"/>
      <c r="AR1123">
        <v>0</v>
      </c>
      <c r="AS1123">
        <v>6</v>
      </c>
    </row>
    <row r="1124" spans="1:45" ht="18.75" x14ac:dyDescent="0.45">
      <c r="A1124" s="252">
        <v>213990</v>
      </c>
      <c r="B1124" s="249" t="s">
        <v>61</v>
      </c>
      <c r="C1124" t="s">
        <v>207</v>
      </c>
      <c r="D1124" t="s">
        <v>205</v>
      </c>
      <c r="E1124" t="s">
        <v>207</v>
      </c>
      <c r="F1124" t="s">
        <v>207</v>
      </c>
      <c r="G1124" t="s">
        <v>207</v>
      </c>
      <c r="H1124" t="s">
        <v>207</v>
      </c>
      <c r="I1124" t="s">
        <v>207</v>
      </c>
      <c r="J1124" t="s">
        <v>207</v>
      </c>
      <c r="K1124" t="s">
        <v>207</v>
      </c>
      <c r="L1124" t="s">
        <v>207</v>
      </c>
      <c r="M1124" s="250" t="s">
        <v>207</v>
      </c>
      <c r="N1124" t="s">
        <v>207</v>
      </c>
      <c r="O1124" t="s">
        <v>207</v>
      </c>
      <c r="P1124" t="s">
        <v>207</v>
      </c>
      <c r="Q1124" t="s">
        <v>207</v>
      </c>
      <c r="R1124" t="s">
        <v>207</v>
      </c>
      <c r="S1124" t="s">
        <v>207</v>
      </c>
      <c r="T1124" t="s">
        <v>207</v>
      </c>
      <c r="U1124" t="s">
        <v>207</v>
      </c>
      <c r="V1124" t="s">
        <v>207</v>
      </c>
      <c r="W1124" t="s">
        <v>205</v>
      </c>
      <c r="X1124" s="250" t="s">
        <v>207</v>
      </c>
      <c r="Y1124" t="s">
        <v>206</v>
      </c>
      <c r="Z1124" t="s">
        <v>205</v>
      </c>
      <c r="AA1124" t="s">
        <v>205</v>
      </c>
      <c r="AB1124" t="s">
        <v>205</v>
      </c>
      <c r="AC1124" t="s">
        <v>207</v>
      </c>
      <c r="AD1124" t="s">
        <v>207</v>
      </c>
      <c r="AE1124" t="s">
        <v>206</v>
      </c>
      <c r="AF1124" t="s">
        <v>207</v>
      </c>
      <c r="AG1124" t="s">
        <v>206</v>
      </c>
      <c r="AH1124" t="s">
        <v>205</v>
      </c>
      <c r="AI1124" t="s">
        <v>206</v>
      </c>
      <c r="AJ1124" t="s">
        <v>206</v>
      </c>
      <c r="AK1124" t="s">
        <v>206</v>
      </c>
      <c r="AL1124" t="s">
        <v>205</v>
      </c>
      <c r="AM1124" t="s">
        <v>205</v>
      </c>
      <c r="AN1124" t="s">
        <v>207</v>
      </c>
      <c r="AO1124" t="s">
        <v>207</v>
      </c>
      <c r="AP1124" t="s">
        <v>207</v>
      </c>
      <c r="AQ1124"/>
      <c r="AR1124">
        <v>0</v>
      </c>
      <c r="AS1124">
        <v>2</v>
      </c>
    </row>
    <row r="1125" spans="1:45" ht="15" hidden="1" x14ac:dyDescent="0.25">
      <c r="A1125" s="258">
        <v>213991</v>
      </c>
      <c r="B1125" s="259" t="s">
        <v>457</v>
      </c>
      <c r="C1125" s="260" t="s">
        <v>849</v>
      </c>
      <c r="D1125" s="260" t="s">
        <v>849</v>
      </c>
      <c r="E1125" s="260" t="s">
        <v>849</v>
      </c>
      <c r="F1125" s="260" t="s">
        <v>849</v>
      </c>
      <c r="G1125" s="260" t="s">
        <v>849</v>
      </c>
      <c r="H1125" s="260" t="s">
        <v>849</v>
      </c>
      <c r="I1125" s="260" t="s">
        <v>849</v>
      </c>
      <c r="J1125" s="260" t="s">
        <v>849</v>
      </c>
      <c r="K1125" s="260" t="s">
        <v>849</v>
      </c>
      <c r="L1125" s="260" t="s">
        <v>849</v>
      </c>
      <c r="M1125" s="260" t="s">
        <v>344</v>
      </c>
      <c r="N1125" s="260" t="s">
        <v>344</v>
      </c>
      <c r="O1125" s="260" t="s">
        <v>344</v>
      </c>
      <c r="P1125" s="260" t="s">
        <v>344</v>
      </c>
      <c r="Q1125" s="260" t="s">
        <v>344</v>
      </c>
      <c r="R1125" s="260" t="s">
        <v>344</v>
      </c>
      <c r="S1125" s="260" t="s">
        <v>344</v>
      </c>
      <c r="T1125" s="260" t="s">
        <v>344</v>
      </c>
      <c r="U1125" s="260" t="s">
        <v>344</v>
      </c>
      <c r="V1125" s="260" t="s">
        <v>344</v>
      </c>
      <c r="W1125" s="260" t="s">
        <v>344</v>
      </c>
      <c r="X1125" s="260" t="s">
        <v>344</v>
      </c>
      <c r="Y1125" s="260" t="s">
        <v>344</v>
      </c>
      <c r="Z1125" s="260" t="s">
        <v>344</v>
      </c>
      <c r="AA1125" s="260" t="s">
        <v>344</v>
      </c>
      <c r="AB1125" s="260" t="s">
        <v>344</v>
      </c>
      <c r="AC1125" s="260" t="s">
        <v>344</v>
      </c>
      <c r="AD1125" s="260" t="s">
        <v>344</v>
      </c>
      <c r="AE1125" s="260" t="s">
        <v>344</v>
      </c>
      <c r="AF1125" s="260" t="s">
        <v>344</v>
      </c>
      <c r="AG1125" s="260" t="s">
        <v>344</v>
      </c>
      <c r="AH1125" s="260" t="s">
        <v>344</v>
      </c>
      <c r="AI1125" s="260" t="s">
        <v>344</v>
      </c>
      <c r="AJ1125" s="260" t="s">
        <v>344</v>
      </c>
      <c r="AK1125" s="260" t="s">
        <v>344</v>
      </c>
      <c r="AL1125" s="260" t="s">
        <v>344</v>
      </c>
      <c r="AM1125" s="260" t="s">
        <v>344</v>
      </c>
      <c r="AN1125" s="260" t="s">
        <v>344</v>
      </c>
      <c r="AO1125" s="260" t="s">
        <v>344</v>
      </c>
      <c r="AP1125" s="260" t="s">
        <v>344</v>
      </c>
      <c r="AQ1125" s="260"/>
      <c r="AR1125"/>
      <c r="AS1125" t="s">
        <v>2181</v>
      </c>
    </row>
    <row r="1126" spans="1:45" ht="33" x14ac:dyDescent="0.45">
      <c r="A1126" s="252">
        <v>213992</v>
      </c>
      <c r="B1126" s="249" t="s">
        <v>67</v>
      </c>
      <c r="C1126" t="s">
        <v>205</v>
      </c>
      <c r="D1126" t="s">
        <v>207</v>
      </c>
      <c r="E1126" t="s">
        <v>207</v>
      </c>
      <c r="F1126" t="s">
        <v>207</v>
      </c>
      <c r="G1126" t="s">
        <v>205</v>
      </c>
      <c r="H1126" t="s">
        <v>207</v>
      </c>
      <c r="I1126" t="s">
        <v>207</v>
      </c>
      <c r="J1126" t="s">
        <v>207</v>
      </c>
      <c r="K1126" t="s">
        <v>207</v>
      </c>
      <c r="L1126" t="s">
        <v>207</v>
      </c>
      <c r="M1126" s="250" t="s">
        <v>205</v>
      </c>
      <c r="N1126" t="s">
        <v>207</v>
      </c>
      <c r="O1126" t="s">
        <v>207</v>
      </c>
      <c r="P1126" t="s">
        <v>207</v>
      </c>
      <c r="Q1126" t="s">
        <v>205</v>
      </c>
      <c r="R1126" t="s">
        <v>205</v>
      </c>
      <c r="S1126" t="s">
        <v>207</v>
      </c>
      <c r="T1126" t="s">
        <v>207</v>
      </c>
      <c r="U1126" t="s">
        <v>207</v>
      </c>
      <c r="V1126" t="s">
        <v>207</v>
      </c>
      <c r="W1126" t="s">
        <v>205</v>
      </c>
      <c r="X1126" s="250" t="s">
        <v>207</v>
      </c>
      <c r="Y1126" t="s">
        <v>207</v>
      </c>
      <c r="Z1126" t="s">
        <v>207</v>
      </c>
      <c r="AA1126" t="s">
        <v>205</v>
      </c>
      <c r="AB1126" t="s">
        <v>205</v>
      </c>
      <c r="AC1126" t="s">
        <v>207</v>
      </c>
      <c r="AD1126" t="s">
        <v>205</v>
      </c>
      <c r="AE1126" t="s">
        <v>207</v>
      </c>
      <c r="AF1126" t="s">
        <v>207</v>
      </c>
      <c r="AG1126" t="s">
        <v>206</v>
      </c>
      <c r="AH1126" t="s">
        <v>206</v>
      </c>
      <c r="AI1126" t="s">
        <v>206</v>
      </c>
      <c r="AJ1126" t="s">
        <v>206</v>
      </c>
      <c r="AK1126" t="s">
        <v>206</v>
      </c>
      <c r="AL1126" t="s">
        <v>344</v>
      </c>
      <c r="AM1126" t="s">
        <v>344</v>
      </c>
      <c r="AN1126" t="s">
        <v>344</v>
      </c>
      <c r="AO1126" t="s">
        <v>344</v>
      </c>
      <c r="AP1126" t="s">
        <v>344</v>
      </c>
      <c r="AQ1126"/>
      <c r="AR1126">
        <v>0</v>
      </c>
      <c r="AS1126">
        <v>6</v>
      </c>
    </row>
    <row r="1127" spans="1:45" ht="18.75" hidden="1" x14ac:dyDescent="0.45">
      <c r="A1127" s="248">
        <v>213993</v>
      </c>
      <c r="B1127" s="249" t="s">
        <v>456</v>
      </c>
      <c r="C1127" t="s">
        <v>205</v>
      </c>
      <c r="D1127" t="s">
        <v>207</v>
      </c>
      <c r="E1127" t="s">
        <v>205</v>
      </c>
      <c r="F1127" t="s">
        <v>207</v>
      </c>
      <c r="G1127" t="s">
        <v>207</v>
      </c>
      <c r="H1127" t="s">
        <v>207</v>
      </c>
      <c r="I1127" t="s">
        <v>205</v>
      </c>
      <c r="J1127" t="s">
        <v>207</v>
      </c>
      <c r="K1127" t="s">
        <v>207</v>
      </c>
      <c r="L1127" t="s">
        <v>207</v>
      </c>
      <c r="M1127" s="250" t="s">
        <v>205</v>
      </c>
      <c r="N1127" t="s">
        <v>207</v>
      </c>
      <c r="O1127" t="s">
        <v>207</v>
      </c>
      <c r="P1127" t="s">
        <v>205</v>
      </c>
      <c r="Q1127" t="s">
        <v>207</v>
      </c>
      <c r="R1127" t="s">
        <v>207</v>
      </c>
      <c r="S1127" t="s">
        <v>207</v>
      </c>
      <c r="T1127" t="s">
        <v>207</v>
      </c>
      <c r="U1127" t="s">
        <v>207</v>
      </c>
      <c r="V1127" t="s">
        <v>205</v>
      </c>
      <c r="W1127" t="s">
        <v>205</v>
      </c>
      <c r="X1127" s="250" t="s">
        <v>207</v>
      </c>
      <c r="Y1127" t="s">
        <v>205</v>
      </c>
      <c r="Z1127" t="s">
        <v>205</v>
      </c>
      <c r="AA1127" t="s">
        <v>205</v>
      </c>
      <c r="AB1127" t="s">
        <v>205</v>
      </c>
      <c r="AC1127" t="s">
        <v>207</v>
      </c>
      <c r="AD1127" t="s">
        <v>207</v>
      </c>
      <c r="AE1127" t="s">
        <v>207</v>
      </c>
      <c r="AF1127" t="s">
        <v>207</v>
      </c>
      <c r="AG1127" t="s">
        <v>344</v>
      </c>
      <c r="AH1127" t="s">
        <v>344</v>
      </c>
      <c r="AI1127" t="s">
        <v>344</v>
      </c>
      <c r="AJ1127" t="s">
        <v>344</v>
      </c>
      <c r="AK1127" t="s">
        <v>344</v>
      </c>
      <c r="AL1127" t="s">
        <v>344</v>
      </c>
      <c r="AM1127" t="s">
        <v>344</v>
      </c>
      <c r="AN1127" t="s">
        <v>344</v>
      </c>
      <c r="AO1127" t="s">
        <v>344</v>
      </c>
      <c r="AP1127" t="s">
        <v>344</v>
      </c>
      <c r="AQ1127"/>
      <c r="AR1127">
        <v>0</v>
      </c>
      <c r="AS1127">
        <v>2</v>
      </c>
    </row>
    <row r="1128" spans="1:45" ht="15" x14ac:dyDescent="0.25">
      <c r="A1128" s="258">
        <v>213994</v>
      </c>
      <c r="B1128" s="259" t="s">
        <v>61</v>
      </c>
      <c r="C1128" s="260" t="s">
        <v>207</v>
      </c>
      <c r="D1128" s="260" t="s">
        <v>207</v>
      </c>
      <c r="E1128" s="260" t="s">
        <v>205</v>
      </c>
      <c r="F1128" s="260" t="s">
        <v>207</v>
      </c>
      <c r="G1128" s="260" t="s">
        <v>205</v>
      </c>
      <c r="H1128" s="260" t="s">
        <v>207</v>
      </c>
      <c r="I1128" s="260" t="s">
        <v>207</v>
      </c>
      <c r="J1128" s="260" t="s">
        <v>207</v>
      </c>
      <c r="K1128" s="260" t="s">
        <v>207</v>
      </c>
      <c r="L1128" s="260" t="s">
        <v>207</v>
      </c>
      <c r="M1128" s="260" t="s">
        <v>205</v>
      </c>
      <c r="N1128" s="260" t="s">
        <v>207</v>
      </c>
      <c r="O1128" s="260" t="s">
        <v>207</v>
      </c>
      <c r="P1128" s="260" t="s">
        <v>207</v>
      </c>
      <c r="Q1128" s="260" t="s">
        <v>205</v>
      </c>
      <c r="R1128" s="260" t="s">
        <v>205</v>
      </c>
      <c r="S1128" s="260" t="s">
        <v>207</v>
      </c>
      <c r="T1128" s="260" t="s">
        <v>207</v>
      </c>
      <c r="U1128" s="260" t="s">
        <v>207</v>
      </c>
      <c r="V1128" s="260" t="s">
        <v>207</v>
      </c>
      <c r="W1128" s="260" t="s">
        <v>205</v>
      </c>
      <c r="X1128" s="260" t="s">
        <v>207</v>
      </c>
      <c r="Y1128" s="260" t="s">
        <v>207</v>
      </c>
      <c r="Z1128" s="260" t="s">
        <v>207</v>
      </c>
      <c r="AA1128" s="260" t="s">
        <v>205</v>
      </c>
      <c r="AB1128" s="260" t="s">
        <v>207</v>
      </c>
      <c r="AC1128" s="260" t="s">
        <v>207</v>
      </c>
      <c r="AD1128" s="260" t="s">
        <v>207</v>
      </c>
      <c r="AE1128" s="260" t="s">
        <v>207</v>
      </c>
      <c r="AF1128" s="260" t="s">
        <v>207</v>
      </c>
      <c r="AG1128" s="260" t="s">
        <v>207</v>
      </c>
      <c r="AH1128" s="260" t="s">
        <v>207</v>
      </c>
      <c r="AI1128" s="260" t="s">
        <v>207</v>
      </c>
      <c r="AJ1128" s="260" t="s">
        <v>207</v>
      </c>
      <c r="AK1128" s="260" t="s">
        <v>207</v>
      </c>
      <c r="AL1128" s="260" t="s">
        <v>207</v>
      </c>
      <c r="AM1128" s="260" t="s">
        <v>207</v>
      </c>
      <c r="AN1128" s="260" t="s">
        <v>207</v>
      </c>
      <c r="AO1128" s="260" t="s">
        <v>207</v>
      </c>
      <c r="AP1128" s="260" t="s">
        <v>207</v>
      </c>
      <c r="AQ1128" s="260"/>
      <c r="AR1128"/>
      <c r="AS1128">
        <v>1</v>
      </c>
    </row>
    <row r="1129" spans="1:45" ht="18.75" x14ac:dyDescent="0.45">
      <c r="A1129" s="252">
        <v>213996</v>
      </c>
      <c r="B1129" s="249" t="s">
        <v>61</v>
      </c>
      <c r="C1129" t="s">
        <v>207</v>
      </c>
      <c r="D1129" t="s">
        <v>207</v>
      </c>
      <c r="E1129" t="s">
        <v>205</v>
      </c>
      <c r="F1129" t="s">
        <v>205</v>
      </c>
      <c r="G1129" t="s">
        <v>205</v>
      </c>
      <c r="H1129" t="s">
        <v>207</v>
      </c>
      <c r="I1129" t="s">
        <v>207</v>
      </c>
      <c r="J1129" t="s">
        <v>207</v>
      </c>
      <c r="K1129" t="s">
        <v>207</v>
      </c>
      <c r="L1129" t="s">
        <v>207</v>
      </c>
      <c r="M1129" s="250" t="s">
        <v>205</v>
      </c>
      <c r="N1129" t="s">
        <v>207</v>
      </c>
      <c r="O1129" t="s">
        <v>207</v>
      </c>
      <c r="P1129" t="s">
        <v>207</v>
      </c>
      <c r="Q1129" t="s">
        <v>207</v>
      </c>
      <c r="R1129" t="s">
        <v>207</v>
      </c>
      <c r="S1129" t="s">
        <v>207</v>
      </c>
      <c r="T1129" t="s">
        <v>207</v>
      </c>
      <c r="U1129" t="s">
        <v>207</v>
      </c>
      <c r="V1129" t="s">
        <v>207</v>
      </c>
      <c r="W1129" t="s">
        <v>205</v>
      </c>
      <c r="X1129" s="250" t="s">
        <v>207</v>
      </c>
      <c r="Y1129" t="s">
        <v>207</v>
      </c>
      <c r="Z1129" t="s">
        <v>207</v>
      </c>
      <c r="AA1129" t="s">
        <v>205</v>
      </c>
      <c r="AB1129" t="s">
        <v>205</v>
      </c>
      <c r="AC1129" t="s">
        <v>207</v>
      </c>
      <c r="AD1129" t="s">
        <v>205</v>
      </c>
      <c r="AE1129" t="s">
        <v>205</v>
      </c>
      <c r="AF1129" t="s">
        <v>207</v>
      </c>
      <c r="AG1129" t="s">
        <v>205</v>
      </c>
      <c r="AH1129" t="s">
        <v>207</v>
      </c>
      <c r="AI1129" t="s">
        <v>207</v>
      </c>
      <c r="AJ1129" t="s">
        <v>207</v>
      </c>
      <c r="AK1129" t="s">
        <v>205</v>
      </c>
      <c r="AL1129" t="s">
        <v>207</v>
      </c>
      <c r="AM1129" t="s">
        <v>207</v>
      </c>
      <c r="AN1129" t="s">
        <v>207</v>
      </c>
      <c r="AO1129" t="s">
        <v>205</v>
      </c>
      <c r="AP1129" t="s">
        <v>205</v>
      </c>
      <c r="AQ1129"/>
      <c r="AR1129">
        <v>0</v>
      </c>
      <c r="AS1129">
        <v>2</v>
      </c>
    </row>
    <row r="1130" spans="1:45" ht="18.75" hidden="1" x14ac:dyDescent="0.45">
      <c r="A1130" s="248">
        <v>213998</v>
      </c>
      <c r="B1130" s="249" t="s">
        <v>456</v>
      </c>
      <c r="C1130" t="s">
        <v>849</v>
      </c>
      <c r="D1130" t="s">
        <v>849</v>
      </c>
      <c r="E1130" t="s">
        <v>849</v>
      </c>
      <c r="F1130" t="s">
        <v>849</v>
      </c>
      <c r="G1130" t="s">
        <v>849</v>
      </c>
      <c r="H1130" t="s">
        <v>849</v>
      </c>
      <c r="I1130" t="s">
        <v>849</v>
      </c>
      <c r="J1130" t="s">
        <v>849</v>
      </c>
      <c r="K1130" t="s">
        <v>849</v>
      </c>
      <c r="L1130" t="s">
        <v>849</v>
      </c>
      <c r="M1130" s="250" t="s">
        <v>849</v>
      </c>
      <c r="N1130" t="s">
        <v>849</v>
      </c>
      <c r="O1130" t="s">
        <v>849</v>
      </c>
      <c r="P1130" t="s">
        <v>849</v>
      </c>
      <c r="Q1130" t="s">
        <v>849</v>
      </c>
      <c r="R1130" t="s">
        <v>849</v>
      </c>
      <c r="S1130" t="s">
        <v>849</v>
      </c>
      <c r="T1130" t="s">
        <v>849</v>
      </c>
      <c r="U1130" t="s">
        <v>849</v>
      </c>
      <c r="V1130" t="s">
        <v>849</v>
      </c>
      <c r="W1130" t="s">
        <v>849</v>
      </c>
      <c r="X1130" s="250" t="s">
        <v>849</v>
      </c>
      <c r="Y1130" t="s">
        <v>849</v>
      </c>
      <c r="Z1130" t="s">
        <v>849</v>
      </c>
      <c r="AA1130" t="s">
        <v>849</v>
      </c>
      <c r="AB1130" t="s">
        <v>849</v>
      </c>
      <c r="AC1130" t="s">
        <v>849</v>
      </c>
      <c r="AD1130" t="s">
        <v>849</v>
      </c>
      <c r="AE1130" t="s">
        <v>849</v>
      </c>
      <c r="AF1130" t="s">
        <v>849</v>
      </c>
      <c r="AG1130" t="s">
        <v>344</v>
      </c>
      <c r="AH1130" t="s">
        <v>344</v>
      </c>
      <c r="AI1130" t="s">
        <v>344</v>
      </c>
      <c r="AJ1130" t="s">
        <v>344</v>
      </c>
      <c r="AK1130" t="s">
        <v>344</v>
      </c>
      <c r="AL1130" t="s">
        <v>344</v>
      </c>
      <c r="AM1130" t="s">
        <v>344</v>
      </c>
      <c r="AN1130" t="s">
        <v>344</v>
      </c>
      <c r="AO1130" t="s">
        <v>344</v>
      </c>
      <c r="AP1130" t="s">
        <v>344</v>
      </c>
      <c r="AQ1130"/>
      <c r="AR1130" t="s">
        <v>1830</v>
      </c>
      <c r="AS1130" t="s">
        <v>2181</v>
      </c>
    </row>
    <row r="1131" spans="1:45" ht="33" x14ac:dyDescent="0.45">
      <c r="A1131" s="248">
        <v>214001</v>
      </c>
      <c r="B1131" s="249" t="s">
        <v>67</v>
      </c>
      <c r="C1131" t="s">
        <v>207</v>
      </c>
      <c r="D1131" t="s">
        <v>207</v>
      </c>
      <c r="E1131" t="s">
        <v>207</v>
      </c>
      <c r="F1131" t="s">
        <v>207</v>
      </c>
      <c r="G1131" t="s">
        <v>205</v>
      </c>
      <c r="H1131" t="s">
        <v>207</v>
      </c>
      <c r="I1131" t="s">
        <v>207</v>
      </c>
      <c r="J1131" t="s">
        <v>205</v>
      </c>
      <c r="K1131" t="s">
        <v>207</v>
      </c>
      <c r="L1131" t="s">
        <v>207</v>
      </c>
      <c r="M1131" s="250" t="s">
        <v>207</v>
      </c>
      <c r="N1131" t="s">
        <v>207</v>
      </c>
      <c r="O1131" t="s">
        <v>207</v>
      </c>
      <c r="P1131" t="s">
        <v>207</v>
      </c>
      <c r="Q1131" t="s">
        <v>205</v>
      </c>
      <c r="R1131" t="s">
        <v>207</v>
      </c>
      <c r="S1131" t="s">
        <v>207</v>
      </c>
      <c r="T1131" t="s">
        <v>207</v>
      </c>
      <c r="U1131" t="s">
        <v>207</v>
      </c>
      <c r="V1131" t="s">
        <v>207</v>
      </c>
      <c r="W1131" t="s">
        <v>205</v>
      </c>
      <c r="X1131" s="250" t="s">
        <v>207</v>
      </c>
      <c r="Y1131" t="s">
        <v>205</v>
      </c>
      <c r="Z1131" t="s">
        <v>207</v>
      </c>
      <c r="AA1131" t="s">
        <v>205</v>
      </c>
      <c r="AB1131" t="s">
        <v>207</v>
      </c>
      <c r="AC1131" t="s">
        <v>207</v>
      </c>
      <c r="AD1131" t="s">
        <v>207</v>
      </c>
      <c r="AE1131" t="s">
        <v>206</v>
      </c>
      <c r="AF1131" t="s">
        <v>207</v>
      </c>
      <c r="AG1131" t="s">
        <v>206</v>
      </c>
      <c r="AH1131" t="s">
        <v>206</v>
      </c>
      <c r="AI1131" t="s">
        <v>206</v>
      </c>
      <c r="AJ1131" t="s">
        <v>206</v>
      </c>
      <c r="AK1131" t="s">
        <v>206</v>
      </c>
      <c r="AL1131" t="s">
        <v>344</v>
      </c>
      <c r="AM1131" t="s">
        <v>344</v>
      </c>
      <c r="AN1131" t="s">
        <v>344</v>
      </c>
      <c r="AO1131" t="s">
        <v>344</v>
      </c>
      <c r="AP1131" t="s">
        <v>344</v>
      </c>
      <c r="AQ1131"/>
      <c r="AR1131">
        <v>0</v>
      </c>
      <c r="AS1131">
        <v>6</v>
      </c>
    </row>
    <row r="1132" spans="1:45" ht="18.75" x14ac:dyDescent="0.45">
      <c r="A1132" s="248">
        <v>214004</v>
      </c>
      <c r="B1132" s="249" t="s">
        <v>61</v>
      </c>
      <c r="C1132" t="s">
        <v>207</v>
      </c>
      <c r="D1132" t="s">
        <v>205</v>
      </c>
      <c r="E1132" t="s">
        <v>205</v>
      </c>
      <c r="F1132" t="s">
        <v>207</v>
      </c>
      <c r="G1132" t="s">
        <v>205</v>
      </c>
      <c r="H1132" t="s">
        <v>205</v>
      </c>
      <c r="I1132" t="s">
        <v>207</v>
      </c>
      <c r="J1132" t="s">
        <v>206</v>
      </c>
      <c r="K1132" t="s">
        <v>207</v>
      </c>
      <c r="L1132" t="s">
        <v>205</v>
      </c>
      <c r="M1132" s="250" t="s">
        <v>205</v>
      </c>
      <c r="N1132" t="s">
        <v>207</v>
      </c>
      <c r="O1132" t="s">
        <v>207</v>
      </c>
      <c r="P1132" t="s">
        <v>207</v>
      </c>
      <c r="Q1132" t="s">
        <v>207</v>
      </c>
      <c r="R1132" t="s">
        <v>207</v>
      </c>
      <c r="S1132" t="s">
        <v>207</v>
      </c>
      <c r="T1132" t="s">
        <v>207</v>
      </c>
      <c r="U1132" t="s">
        <v>207</v>
      </c>
      <c r="V1132" t="s">
        <v>207</v>
      </c>
      <c r="W1132" t="s">
        <v>205</v>
      </c>
      <c r="X1132" s="250" t="s">
        <v>207</v>
      </c>
      <c r="Y1132" t="s">
        <v>205</v>
      </c>
      <c r="Z1132" t="s">
        <v>205</v>
      </c>
      <c r="AA1132" t="s">
        <v>207</v>
      </c>
      <c r="AB1132" t="s">
        <v>207</v>
      </c>
      <c r="AC1132" t="s">
        <v>207</v>
      </c>
      <c r="AD1132" t="s">
        <v>207</v>
      </c>
      <c r="AE1132" t="s">
        <v>207</v>
      </c>
      <c r="AF1132" t="s">
        <v>205</v>
      </c>
      <c r="AG1132" t="s">
        <v>207</v>
      </c>
      <c r="AH1132" t="s">
        <v>207</v>
      </c>
      <c r="AI1132" t="s">
        <v>207</v>
      </c>
      <c r="AJ1132" t="s">
        <v>205</v>
      </c>
      <c r="AK1132" t="s">
        <v>205</v>
      </c>
      <c r="AL1132" t="s">
        <v>205</v>
      </c>
      <c r="AM1132" t="s">
        <v>205</v>
      </c>
      <c r="AN1132" t="s">
        <v>205</v>
      </c>
      <c r="AO1132" t="s">
        <v>205</v>
      </c>
      <c r="AP1132" t="s">
        <v>205</v>
      </c>
      <c r="AQ1132"/>
      <c r="AR1132">
        <v>0</v>
      </c>
      <c r="AS1132">
        <v>3</v>
      </c>
    </row>
    <row r="1133" spans="1:45" ht="18.75" hidden="1" x14ac:dyDescent="0.45">
      <c r="A1133" s="248">
        <v>214005</v>
      </c>
      <c r="B1133" s="249" t="s">
        <v>456</v>
      </c>
      <c r="C1133" t="s">
        <v>207</v>
      </c>
      <c r="D1133" t="s">
        <v>205</v>
      </c>
      <c r="E1133" t="s">
        <v>205</v>
      </c>
      <c r="F1133" t="s">
        <v>205</v>
      </c>
      <c r="G1133" t="s">
        <v>207</v>
      </c>
      <c r="H1133" t="s">
        <v>207</v>
      </c>
      <c r="I1133" t="s">
        <v>207</v>
      </c>
      <c r="J1133" t="s">
        <v>207</v>
      </c>
      <c r="K1133" t="s">
        <v>207</v>
      </c>
      <c r="L1133" t="s">
        <v>207</v>
      </c>
      <c r="M1133" s="250" t="s">
        <v>207</v>
      </c>
      <c r="N1133" t="s">
        <v>207</v>
      </c>
      <c r="O1133" t="s">
        <v>205</v>
      </c>
      <c r="P1133" t="s">
        <v>207</v>
      </c>
      <c r="Q1133" t="s">
        <v>207</v>
      </c>
      <c r="R1133" t="s">
        <v>207</v>
      </c>
      <c r="S1133" t="s">
        <v>207</v>
      </c>
      <c r="T1133" t="s">
        <v>205</v>
      </c>
      <c r="U1133" t="s">
        <v>207</v>
      </c>
      <c r="V1133" t="s">
        <v>207</v>
      </c>
      <c r="W1133" t="s">
        <v>207</v>
      </c>
      <c r="X1133" s="250" t="s">
        <v>205</v>
      </c>
      <c r="Y1133" t="s">
        <v>207</v>
      </c>
      <c r="Z1133" t="s">
        <v>207</v>
      </c>
      <c r="AA1133" t="s">
        <v>205</v>
      </c>
      <c r="AB1133" t="s">
        <v>206</v>
      </c>
      <c r="AC1133" t="s">
        <v>207</v>
      </c>
      <c r="AD1133" t="s">
        <v>207</v>
      </c>
      <c r="AE1133" t="s">
        <v>207</v>
      </c>
      <c r="AF1133" t="s">
        <v>206</v>
      </c>
      <c r="AG1133" t="s">
        <v>344</v>
      </c>
      <c r="AH1133" t="s">
        <v>344</v>
      </c>
      <c r="AI1133" t="s">
        <v>344</v>
      </c>
      <c r="AJ1133" t="s">
        <v>344</v>
      </c>
      <c r="AK1133" t="s">
        <v>344</v>
      </c>
      <c r="AL1133" t="s">
        <v>344</v>
      </c>
      <c r="AM1133" t="s">
        <v>344</v>
      </c>
      <c r="AN1133" t="s">
        <v>344</v>
      </c>
      <c r="AO1133" t="s">
        <v>344</v>
      </c>
      <c r="AP1133" t="s">
        <v>344</v>
      </c>
      <c r="AQ1133"/>
      <c r="AR1133">
        <v>0</v>
      </c>
      <c r="AS1133">
        <v>3</v>
      </c>
    </row>
    <row r="1134" spans="1:45" ht="18.75" hidden="1" x14ac:dyDescent="0.45">
      <c r="A1134" s="248">
        <v>214007</v>
      </c>
      <c r="B1134" s="249" t="s">
        <v>456</v>
      </c>
      <c r="C1134" t="s">
        <v>207</v>
      </c>
      <c r="D1134" t="s">
        <v>207</v>
      </c>
      <c r="E1134" t="s">
        <v>207</v>
      </c>
      <c r="F1134" t="s">
        <v>207</v>
      </c>
      <c r="G1134" t="s">
        <v>207</v>
      </c>
      <c r="H1134" t="s">
        <v>206</v>
      </c>
      <c r="I1134" t="s">
        <v>207</v>
      </c>
      <c r="J1134" t="s">
        <v>207</v>
      </c>
      <c r="K1134" t="s">
        <v>205</v>
      </c>
      <c r="L1134" t="s">
        <v>207</v>
      </c>
      <c r="M1134" s="250" t="s">
        <v>205</v>
      </c>
      <c r="N1134" t="s">
        <v>207</v>
      </c>
      <c r="O1134" t="s">
        <v>207</v>
      </c>
      <c r="P1134" t="s">
        <v>205</v>
      </c>
      <c r="Q1134" t="s">
        <v>205</v>
      </c>
      <c r="R1134" t="s">
        <v>205</v>
      </c>
      <c r="S1134" t="s">
        <v>207</v>
      </c>
      <c r="T1134" t="s">
        <v>207</v>
      </c>
      <c r="U1134" t="s">
        <v>205</v>
      </c>
      <c r="V1134" t="s">
        <v>205</v>
      </c>
      <c r="W1134" t="s">
        <v>205</v>
      </c>
      <c r="X1134" s="250" t="s">
        <v>207</v>
      </c>
      <c r="Y1134" t="s">
        <v>205</v>
      </c>
      <c r="Z1134" t="s">
        <v>205</v>
      </c>
      <c r="AA1134" t="s">
        <v>205</v>
      </c>
      <c r="AB1134" t="s">
        <v>205</v>
      </c>
      <c r="AC1134" t="s">
        <v>207</v>
      </c>
      <c r="AD1134" t="s">
        <v>205</v>
      </c>
      <c r="AE1134" t="s">
        <v>205</v>
      </c>
      <c r="AF1134" t="s">
        <v>206</v>
      </c>
      <c r="AG1134" t="s">
        <v>344</v>
      </c>
      <c r="AH1134" t="s">
        <v>344</v>
      </c>
      <c r="AI1134" t="s">
        <v>344</v>
      </c>
      <c r="AJ1134" t="s">
        <v>344</v>
      </c>
      <c r="AK1134" t="s">
        <v>344</v>
      </c>
      <c r="AL1134" t="s">
        <v>344</v>
      </c>
      <c r="AM1134" t="s">
        <v>344</v>
      </c>
      <c r="AN1134" t="s">
        <v>344</v>
      </c>
      <c r="AO1134" t="s">
        <v>344</v>
      </c>
      <c r="AP1134" t="s">
        <v>344</v>
      </c>
      <c r="AQ1134"/>
      <c r="AR1134">
        <v>0</v>
      </c>
      <c r="AS1134">
        <v>3</v>
      </c>
    </row>
    <row r="1135" spans="1:45" ht="18.75" hidden="1" x14ac:dyDescent="0.45">
      <c r="A1135" s="248">
        <v>214009</v>
      </c>
      <c r="B1135" s="249" t="s">
        <v>458</v>
      </c>
      <c r="C1135" t="s">
        <v>206</v>
      </c>
      <c r="D1135" t="s">
        <v>205</v>
      </c>
      <c r="E1135" t="s">
        <v>205</v>
      </c>
      <c r="F1135" t="s">
        <v>205</v>
      </c>
      <c r="G1135" t="s">
        <v>205</v>
      </c>
      <c r="H1135" t="s">
        <v>207</v>
      </c>
      <c r="I1135" t="s">
        <v>205</v>
      </c>
      <c r="J1135" t="s">
        <v>205</v>
      </c>
      <c r="K1135" t="s">
        <v>205</v>
      </c>
      <c r="L1135" t="s">
        <v>205</v>
      </c>
      <c r="M1135" s="250" t="s">
        <v>207</v>
      </c>
      <c r="N1135" t="s">
        <v>205</v>
      </c>
      <c r="O1135" t="s">
        <v>205</v>
      </c>
      <c r="P1135" t="s">
        <v>205</v>
      </c>
      <c r="Q1135" t="s">
        <v>205</v>
      </c>
      <c r="R1135" t="s">
        <v>206</v>
      </c>
      <c r="S1135" t="s">
        <v>205</v>
      </c>
      <c r="T1135" t="s">
        <v>205</v>
      </c>
      <c r="U1135" t="s">
        <v>207</v>
      </c>
      <c r="V1135" t="s">
        <v>207</v>
      </c>
      <c r="W1135" t="s">
        <v>344</v>
      </c>
      <c r="X1135" s="250" t="s">
        <v>344</v>
      </c>
      <c r="Y1135" t="s">
        <v>344</v>
      </c>
      <c r="Z1135" t="s">
        <v>344</v>
      </c>
      <c r="AA1135" t="s">
        <v>344</v>
      </c>
      <c r="AB1135" t="s">
        <v>344</v>
      </c>
      <c r="AC1135" t="s">
        <v>344</v>
      </c>
      <c r="AD1135" t="s">
        <v>344</v>
      </c>
      <c r="AE1135" t="s">
        <v>344</v>
      </c>
      <c r="AF1135" t="s">
        <v>344</v>
      </c>
      <c r="AG1135" t="s">
        <v>344</v>
      </c>
      <c r="AH1135" t="s">
        <v>344</v>
      </c>
      <c r="AI1135" t="s">
        <v>344</v>
      </c>
      <c r="AJ1135" t="s">
        <v>344</v>
      </c>
      <c r="AK1135" t="s">
        <v>344</v>
      </c>
      <c r="AL1135" t="s">
        <v>344</v>
      </c>
      <c r="AM1135" t="s">
        <v>344</v>
      </c>
      <c r="AN1135" t="s">
        <v>344</v>
      </c>
      <c r="AO1135" t="s">
        <v>344</v>
      </c>
      <c r="AP1135" t="s">
        <v>344</v>
      </c>
      <c r="AQ1135"/>
      <c r="AR1135">
        <v>0</v>
      </c>
      <c r="AS1135">
        <v>1</v>
      </c>
    </row>
    <row r="1136" spans="1:45" ht="18.75" x14ac:dyDescent="0.45">
      <c r="A1136" s="248">
        <v>214013</v>
      </c>
      <c r="B1136" s="249" t="s">
        <v>61</v>
      </c>
      <c r="C1136" t="s">
        <v>205</v>
      </c>
      <c r="D1136" t="s">
        <v>205</v>
      </c>
      <c r="E1136" t="s">
        <v>205</v>
      </c>
      <c r="F1136" t="s">
        <v>205</v>
      </c>
      <c r="G1136" t="s">
        <v>205</v>
      </c>
      <c r="H1136" t="s">
        <v>207</v>
      </c>
      <c r="I1136" t="s">
        <v>207</v>
      </c>
      <c r="J1136" t="s">
        <v>205</v>
      </c>
      <c r="K1136" t="s">
        <v>207</v>
      </c>
      <c r="L1136" t="s">
        <v>207</v>
      </c>
      <c r="M1136" s="250" t="s">
        <v>207</v>
      </c>
      <c r="N1136" t="s">
        <v>205</v>
      </c>
      <c r="O1136" t="s">
        <v>205</v>
      </c>
      <c r="P1136" t="s">
        <v>205</v>
      </c>
      <c r="Q1136" t="s">
        <v>207</v>
      </c>
      <c r="R1136" t="s">
        <v>205</v>
      </c>
      <c r="S1136" t="s">
        <v>207</v>
      </c>
      <c r="T1136" t="s">
        <v>207</v>
      </c>
      <c r="U1136" t="s">
        <v>207</v>
      </c>
      <c r="V1136" t="s">
        <v>207</v>
      </c>
      <c r="W1136" t="s">
        <v>207</v>
      </c>
      <c r="X1136" s="250" t="s">
        <v>207</v>
      </c>
      <c r="Y1136" t="s">
        <v>205</v>
      </c>
      <c r="Z1136" t="s">
        <v>207</v>
      </c>
      <c r="AA1136" t="s">
        <v>205</v>
      </c>
      <c r="AB1136" t="s">
        <v>207</v>
      </c>
      <c r="AC1136" t="s">
        <v>207</v>
      </c>
      <c r="AD1136" t="s">
        <v>205</v>
      </c>
      <c r="AE1136" t="s">
        <v>205</v>
      </c>
      <c r="AF1136" t="s">
        <v>207</v>
      </c>
      <c r="AG1136" t="s">
        <v>205</v>
      </c>
      <c r="AH1136" t="s">
        <v>207</v>
      </c>
      <c r="AI1136" t="s">
        <v>205</v>
      </c>
      <c r="AJ1136" t="s">
        <v>207</v>
      </c>
      <c r="AK1136" t="s">
        <v>207</v>
      </c>
      <c r="AL1136" t="s">
        <v>207</v>
      </c>
      <c r="AM1136" t="s">
        <v>206</v>
      </c>
      <c r="AN1136" t="s">
        <v>206</v>
      </c>
      <c r="AO1136" t="s">
        <v>206</v>
      </c>
      <c r="AP1136" t="s">
        <v>206</v>
      </c>
      <c r="AQ1136"/>
      <c r="AR1136">
        <v>0</v>
      </c>
      <c r="AS1136">
        <v>4</v>
      </c>
    </row>
    <row r="1137" spans="1:45" ht="15" hidden="1" x14ac:dyDescent="0.25">
      <c r="A1137" s="258">
        <v>214016</v>
      </c>
      <c r="B1137" s="259" t="s">
        <v>456</v>
      </c>
      <c r="C1137" s="260" t="s">
        <v>849</v>
      </c>
      <c r="D1137" s="260" t="s">
        <v>849</v>
      </c>
      <c r="E1137" s="260" t="s">
        <v>849</v>
      </c>
      <c r="F1137" s="260" t="s">
        <v>849</v>
      </c>
      <c r="G1137" s="260" t="s">
        <v>849</v>
      </c>
      <c r="H1137" s="260" t="s">
        <v>849</v>
      </c>
      <c r="I1137" s="260" t="s">
        <v>849</v>
      </c>
      <c r="J1137" s="260" t="s">
        <v>849</v>
      </c>
      <c r="K1137" s="260" t="s">
        <v>849</v>
      </c>
      <c r="L1137" s="260" t="s">
        <v>849</v>
      </c>
      <c r="M1137" s="260" t="s">
        <v>849</v>
      </c>
      <c r="N1137" s="260" t="s">
        <v>849</v>
      </c>
      <c r="O1137" s="260" t="s">
        <v>849</v>
      </c>
      <c r="P1137" s="260" t="s">
        <v>849</v>
      </c>
      <c r="Q1137" s="260" t="s">
        <v>849</v>
      </c>
      <c r="R1137" s="260" t="s">
        <v>849</v>
      </c>
      <c r="S1137" s="260" t="s">
        <v>849</v>
      </c>
      <c r="T1137" s="260" t="s">
        <v>849</v>
      </c>
      <c r="U1137" s="260" t="s">
        <v>849</v>
      </c>
      <c r="V1137" s="260" t="s">
        <v>849</v>
      </c>
      <c r="W1137" s="260" t="s">
        <v>849</v>
      </c>
      <c r="X1137" s="260" t="s">
        <v>849</v>
      </c>
      <c r="Y1137" s="260" t="s">
        <v>849</v>
      </c>
      <c r="Z1137" s="260" t="s">
        <v>849</v>
      </c>
      <c r="AA1137" s="260" t="s">
        <v>849</v>
      </c>
      <c r="AB1137" s="260" t="s">
        <v>849</v>
      </c>
      <c r="AC1137" s="260" t="s">
        <v>849</v>
      </c>
      <c r="AD1137" s="260" t="s">
        <v>849</v>
      </c>
      <c r="AE1137" s="260" t="s">
        <v>849</v>
      </c>
      <c r="AF1137" s="260" t="s">
        <v>849</v>
      </c>
      <c r="AG1137" s="260" t="s">
        <v>344</v>
      </c>
      <c r="AH1137" s="260" t="s">
        <v>344</v>
      </c>
      <c r="AI1137" s="260" t="s">
        <v>344</v>
      </c>
      <c r="AJ1137" s="260" t="s">
        <v>344</v>
      </c>
      <c r="AK1137" s="260" t="s">
        <v>344</v>
      </c>
      <c r="AL1137" s="260" t="s">
        <v>344</v>
      </c>
      <c r="AM1137" s="260" t="s">
        <v>344</v>
      </c>
      <c r="AN1137" s="260" t="s">
        <v>344</v>
      </c>
      <c r="AO1137" s="260" t="s">
        <v>344</v>
      </c>
      <c r="AP1137" s="260" t="s">
        <v>344</v>
      </c>
      <c r="AQ1137" s="260"/>
      <c r="AR1137"/>
      <c r="AS1137" t="s">
        <v>2181</v>
      </c>
    </row>
    <row r="1138" spans="1:45" ht="18.75" x14ac:dyDescent="0.45">
      <c r="A1138" s="248">
        <v>214018</v>
      </c>
      <c r="B1138" s="249" t="s">
        <v>61</v>
      </c>
      <c r="C1138" t="s">
        <v>207</v>
      </c>
      <c r="D1138" t="s">
        <v>207</v>
      </c>
      <c r="E1138" t="s">
        <v>205</v>
      </c>
      <c r="F1138" t="s">
        <v>205</v>
      </c>
      <c r="G1138" t="s">
        <v>205</v>
      </c>
      <c r="H1138" t="s">
        <v>207</v>
      </c>
      <c r="I1138" t="s">
        <v>207</v>
      </c>
      <c r="J1138" t="s">
        <v>205</v>
      </c>
      <c r="K1138" t="s">
        <v>207</v>
      </c>
      <c r="L1138" t="s">
        <v>207</v>
      </c>
      <c r="M1138" s="250" t="s">
        <v>207</v>
      </c>
      <c r="N1138" t="s">
        <v>207</v>
      </c>
      <c r="O1138" t="s">
        <v>207</v>
      </c>
      <c r="P1138" t="s">
        <v>207</v>
      </c>
      <c r="Q1138" t="s">
        <v>207</v>
      </c>
      <c r="R1138" t="s">
        <v>205</v>
      </c>
      <c r="S1138" t="s">
        <v>207</v>
      </c>
      <c r="T1138" t="s">
        <v>207</v>
      </c>
      <c r="U1138" t="s">
        <v>207</v>
      </c>
      <c r="V1138" t="s">
        <v>207</v>
      </c>
      <c r="W1138" t="s">
        <v>207</v>
      </c>
      <c r="X1138" s="250" t="s">
        <v>207</v>
      </c>
      <c r="Y1138" t="s">
        <v>205</v>
      </c>
      <c r="Z1138" t="s">
        <v>205</v>
      </c>
      <c r="AA1138" t="s">
        <v>205</v>
      </c>
      <c r="AB1138" t="s">
        <v>207</v>
      </c>
      <c r="AC1138" t="s">
        <v>207</v>
      </c>
      <c r="AD1138" t="s">
        <v>207</v>
      </c>
      <c r="AE1138" t="s">
        <v>207</v>
      </c>
      <c r="AF1138" t="s">
        <v>207</v>
      </c>
      <c r="AG1138" t="s">
        <v>206</v>
      </c>
      <c r="AH1138" t="s">
        <v>207</v>
      </c>
      <c r="AI1138" t="s">
        <v>206</v>
      </c>
      <c r="AJ1138" t="s">
        <v>206</v>
      </c>
      <c r="AK1138" t="s">
        <v>206</v>
      </c>
      <c r="AL1138" t="s">
        <v>206</v>
      </c>
      <c r="AM1138" t="s">
        <v>206</v>
      </c>
      <c r="AN1138" t="s">
        <v>206</v>
      </c>
      <c r="AO1138" t="s">
        <v>206</v>
      </c>
      <c r="AP1138" t="s">
        <v>206</v>
      </c>
      <c r="AQ1138"/>
      <c r="AR1138">
        <v>0</v>
      </c>
      <c r="AS1138">
        <v>5</v>
      </c>
    </row>
    <row r="1139" spans="1:45" ht="18.75" hidden="1" x14ac:dyDescent="0.45">
      <c r="A1139" s="248">
        <v>214025</v>
      </c>
      <c r="B1139" s="249" t="s">
        <v>456</v>
      </c>
      <c r="C1139" t="s">
        <v>207</v>
      </c>
      <c r="D1139" t="s">
        <v>207</v>
      </c>
      <c r="E1139" t="s">
        <v>205</v>
      </c>
      <c r="F1139" t="s">
        <v>205</v>
      </c>
      <c r="G1139" t="s">
        <v>205</v>
      </c>
      <c r="H1139" t="s">
        <v>207</v>
      </c>
      <c r="I1139" t="s">
        <v>205</v>
      </c>
      <c r="J1139" t="s">
        <v>205</v>
      </c>
      <c r="K1139" t="s">
        <v>205</v>
      </c>
      <c r="L1139" t="s">
        <v>207</v>
      </c>
      <c r="M1139" s="250" t="s">
        <v>207</v>
      </c>
      <c r="N1139" t="s">
        <v>205</v>
      </c>
      <c r="O1139" t="s">
        <v>205</v>
      </c>
      <c r="P1139" t="s">
        <v>205</v>
      </c>
      <c r="Q1139" t="s">
        <v>207</v>
      </c>
      <c r="R1139" t="s">
        <v>207</v>
      </c>
      <c r="S1139" t="s">
        <v>207</v>
      </c>
      <c r="T1139" t="s">
        <v>205</v>
      </c>
      <c r="U1139" t="s">
        <v>205</v>
      </c>
      <c r="V1139" t="s">
        <v>205</v>
      </c>
      <c r="W1139" t="s">
        <v>206</v>
      </c>
      <c r="X1139" s="250" t="s">
        <v>207</v>
      </c>
      <c r="Y1139" t="s">
        <v>207</v>
      </c>
      <c r="Z1139" t="s">
        <v>207</v>
      </c>
      <c r="AA1139" t="s">
        <v>206</v>
      </c>
      <c r="AB1139" t="s">
        <v>206</v>
      </c>
      <c r="AC1139" t="s">
        <v>206</v>
      </c>
      <c r="AD1139" t="s">
        <v>206</v>
      </c>
      <c r="AE1139" t="s">
        <v>206</v>
      </c>
      <c r="AF1139" t="s">
        <v>206</v>
      </c>
      <c r="AG1139" t="s">
        <v>344</v>
      </c>
      <c r="AH1139" t="s">
        <v>344</v>
      </c>
      <c r="AI1139" t="s">
        <v>344</v>
      </c>
      <c r="AJ1139" t="s">
        <v>344</v>
      </c>
      <c r="AK1139" t="s">
        <v>344</v>
      </c>
      <c r="AL1139" t="s">
        <v>344</v>
      </c>
      <c r="AM1139" t="s">
        <v>344</v>
      </c>
      <c r="AN1139" t="s">
        <v>344</v>
      </c>
      <c r="AO1139" t="s">
        <v>344</v>
      </c>
      <c r="AP1139" t="s">
        <v>344</v>
      </c>
      <c r="AQ1139"/>
      <c r="AR1139">
        <v>0</v>
      </c>
      <c r="AS1139">
        <v>5</v>
      </c>
    </row>
    <row r="1140" spans="1:45" ht="15" x14ac:dyDescent="0.25">
      <c r="A1140" s="258">
        <v>214031</v>
      </c>
      <c r="B1140" s="259" t="s">
        <v>61</v>
      </c>
      <c r="C1140" s="260" t="s">
        <v>207</v>
      </c>
      <c r="D1140" s="260" t="s">
        <v>207</v>
      </c>
      <c r="E1140" s="260" t="s">
        <v>207</v>
      </c>
      <c r="F1140" s="260" t="s">
        <v>207</v>
      </c>
      <c r="G1140" s="260" t="s">
        <v>207</v>
      </c>
      <c r="H1140" s="260" t="s">
        <v>207</v>
      </c>
      <c r="I1140" s="260" t="s">
        <v>207</v>
      </c>
      <c r="J1140" s="260" t="s">
        <v>205</v>
      </c>
      <c r="K1140" s="260" t="s">
        <v>207</v>
      </c>
      <c r="L1140" s="260" t="s">
        <v>207</v>
      </c>
      <c r="M1140" s="260" t="s">
        <v>207</v>
      </c>
      <c r="N1140" s="260" t="s">
        <v>207</v>
      </c>
      <c r="O1140" s="260" t="s">
        <v>205</v>
      </c>
      <c r="P1140" s="260" t="s">
        <v>205</v>
      </c>
      <c r="Q1140" s="260" t="s">
        <v>207</v>
      </c>
      <c r="R1140" s="260" t="s">
        <v>207</v>
      </c>
      <c r="S1140" s="260" t="s">
        <v>207</v>
      </c>
      <c r="T1140" s="260" t="s">
        <v>207</v>
      </c>
      <c r="U1140" s="260" t="s">
        <v>207</v>
      </c>
      <c r="V1140" s="260" t="s">
        <v>207</v>
      </c>
      <c r="W1140" s="260" t="s">
        <v>205</v>
      </c>
      <c r="X1140" s="260" t="s">
        <v>207</v>
      </c>
      <c r="Y1140" s="260" t="s">
        <v>207</v>
      </c>
      <c r="Z1140" s="260" t="s">
        <v>205</v>
      </c>
      <c r="AA1140" s="260" t="s">
        <v>207</v>
      </c>
      <c r="AB1140" s="260" t="s">
        <v>207</v>
      </c>
      <c r="AC1140" s="260" t="s">
        <v>207</v>
      </c>
      <c r="AD1140" s="260" t="s">
        <v>205</v>
      </c>
      <c r="AE1140" s="260" t="s">
        <v>205</v>
      </c>
      <c r="AF1140" s="260" t="s">
        <v>207</v>
      </c>
      <c r="AG1140" s="260" t="s">
        <v>205</v>
      </c>
      <c r="AH1140" s="260" t="s">
        <v>207</v>
      </c>
      <c r="AI1140" s="260" t="s">
        <v>205</v>
      </c>
      <c r="AJ1140" s="260" t="s">
        <v>205</v>
      </c>
      <c r="AK1140" s="260" t="s">
        <v>205</v>
      </c>
      <c r="AL1140" s="260" t="s">
        <v>207</v>
      </c>
      <c r="AM1140" s="260" t="s">
        <v>207</v>
      </c>
      <c r="AN1140" s="260" t="s">
        <v>206</v>
      </c>
      <c r="AO1140" s="260" t="s">
        <v>207</v>
      </c>
      <c r="AP1140" s="260" t="s">
        <v>207</v>
      </c>
      <c r="AQ1140" s="260"/>
      <c r="AR1140"/>
      <c r="AS1140">
        <v>1</v>
      </c>
    </row>
    <row r="1141" spans="1:45" ht="18.75" hidden="1" x14ac:dyDescent="0.45">
      <c r="A1141" s="248">
        <v>214032</v>
      </c>
      <c r="B1141" s="249" t="s">
        <v>456</v>
      </c>
      <c r="C1141" t="s">
        <v>849</v>
      </c>
      <c r="D1141" t="s">
        <v>849</v>
      </c>
      <c r="E1141" t="s">
        <v>849</v>
      </c>
      <c r="F1141" t="s">
        <v>849</v>
      </c>
      <c r="G1141" t="s">
        <v>849</v>
      </c>
      <c r="H1141" t="s">
        <v>849</v>
      </c>
      <c r="I1141" t="s">
        <v>849</v>
      </c>
      <c r="J1141" t="s">
        <v>849</v>
      </c>
      <c r="K1141" t="s">
        <v>849</v>
      </c>
      <c r="L1141" t="s">
        <v>849</v>
      </c>
      <c r="M1141" s="250" t="s">
        <v>849</v>
      </c>
      <c r="N1141" t="s">
        <v>849</v>
      </c>
      <c r="O1141" t="s">
        <v>849</v>
      </c>
      <c r="P1141" t="s">
        <v>849</v>
      </c>
      <c r="Q1141" t="s">
        <v>849</v>
      </c>
      <c r="R1141" t="s">
        <v>849</v>
      </c>
      <c r="S1141" t="s">
        <v>849</v>
      </c>
      <c r="T1141" t="s">
        <v>849</v>
      </c>
      <c r="U1141" t="s">
        <v>849</v>
      </c>
      <c r="V1141" t="s">
        <v>849</v>
      </c>
      <c r="W1141" t="s">
        <v>849</v>
      </c>
      <c r="X1141" s="250" t="s">
        <v>849</v>
      </c>
      <c r="Y1141" t="s">
        <v>849</v>
      </c>
      <c r="Z1141" t="s">
        <v>849</v>
      </c>
      <c r="AA1141" t="s">
        <v>849</v>
      </c>
      <c r="AB1141" t="s">
        <v>849</v>
      </c>
      <c r="AC1141" t="s">
        <v>849</v>
      </c>
      <c r="AD1141" t="s">
        <v>849</v>
      </c>
      <c r="AE1141" t="s">
        <v>849</v>
      </c>
      <c r="AF1141" t="s">
        <v>849</v>
      </c>
      <c r="AG1141" t="s">
        <v>344</v>
      </c>
      <c r="AH1141" t="s">
        <v>344</v>
      </c>
      <c r="AI1141" t="s">
        <v>344</v>
      </c>
      <c r="AJ1141" t="s">
        <v>344</v>
      </c>
      <c r="AK1141" t="s">
        <v>344</v>
      </c>
      <c r="AL1141" t="s">
        <v>344</v>
      </c>
      <c r="AM1141" t="s">
        <v>344</v>
      </c>
      <c r="AN1141" t="s">
        <v>344</v>
      </c>
      <c r="AO1141" t="s">
        <v>344</v>
      </c>
      <c r="AP1141" t="s">
        <v>344</v>
      </c>
      <c r="AQ1141"/>
      <c r="AR1141" t="s">
        <v>1830</v>
      </c>
      <c r="AS1141" t="s">
        <v>2181</v>
      </c>
    </row>
    <row r="1142" spans="1:45" ht="18.75" hidden="1" x14ac:dyDescent="0.45">
      <c r="A1142" s="248">
        <v>214036</v>
      </c>
      <c r="B1142" s="249" t="s">
        <v>458</v>
      </c>
      <c r="C1142" t="s">
        <v>849</v>
      </c>
      <c r="D1142" t="s">
        <v>849</v>
      </c>
      <c r="E1142" t="s">
        <v>849</v>
      </c>
      <c r="F1142" t="s">
        <v>849</v>
      </c>
      <c r="G1142" t="s">
        <v>849</v>
      </c>
      <c r="H1142" t="s">
        <v>849</v>
      </c>
      <c r="I1142" t="s">
        <v>849</v>
      </c>
      <c r="J1142" t="s">
        <v>849</v>
      </c>
      <c r="K1142" t="s">
        <v>849</v>
      </c>
      <c r="L1142" t="s">
        <v>849</v>
      </c>
      <c r="M1142" s="250" t="s">
        <v>849</v>
      </c>
      <c r="N1142" t="s">
        <v>849</v>
      </c>
      <c r="O1142" t="s">
        <v>849</v>
      </c>
      <c r="P1142" t="s">
        <v>849</v>
      </c>
      <c r="Q1142" t="s">
        <v>849</v>
      </c>
      <c r="R1142" t="s">
        <v>849</v>
      </c>
      <c r="S1142" t="s">
        <v>849</v>
      </c>
      <c r="T1142" t="s">
        <v>849</v>
      </c>
      <c r="U1142" t="s">
        <v>849</v>
      </c>
      <c r="V1142" t="s">
        <v>849</v>
      </c>
      <c r="W1142" t="s">
        <v>344</v>
      </c>
      <c r="X1142" s="250" t="s">
        <v>344</v>
      </c>
      <c r="Y1142" t="s">
        <v>344</v>
      </c>
      <c r="Z1142" t="s">
        <v>344</v>
      </c>
      <c r="AA1142" t="s">
        <v>344</v>
      </c>
      <c r="AB1142" t="s">
        <v>344</v>
      </c>
      <c r="AC1142" t="s">
        <v>344</v>
      </c>
      <c r="AD1142" t="s">
        <v>344</v>
      </c>
      <c r="AE1142" t="s">
        <v>344</v>
      </c>
      <c r="AF1142" t="s">
        <v>344</v>
      </c>
      <c r="AG1142" t="s">
        <v>344</v>
      </c>
      <c r="AH1142" t="s">
        <v>344</v>
      </c>
      <c r="AI1142" t="s">
        <v>344</v>
      </c>
      <c r="AJ1142" t="s">
        <v>344</v>
      </c>
      <c r="AK1142" t="s">
        <v>344</v>
      </c>
      <c r="AL1142" t="s">
        <v>344</v>
      </c>
      <c r="AM1142" t="s">
        <v>344</v>
      </c>
      <c r="AN1142" t="s">
        <v>344</v>
      </c>
      <c r="AO1142" t="s">
        <v>344</v>
      </c>
      <c r="AP1142" t="s">
        <v>344</v>
      </c>
      <c r="AQ1142"/>
      <c r="AR1142">
        <v>0</v>
      </c>
      <c r="AS1142" t="s">
        <v>2190</v>
      </c>
    </row>
    <row r="1143" spans="1:45" ht="18.75" x14ac:dyDescent="0.45">
      <c r="A1143" s="252">
        <v>214038</v>
      </c>
      <c r="B1143" s="249" t="s">
        <v>61</v>
      </c>
      <c r="C1143" t="s">
        <v>207</v>
      </c>
      <c r="D1143" t="s">
        <v>207</v>
      </c>
      <c r="E1143" t="s">
        <v>207</v>
      </c>
      <c r="F1143" t="s">
        <v>207</v>
      </c>
      <c r="G1143" t="s">
        <v>207</v>
      </c>
      <c r="H1143" t="s">
        <v>207</v>
      </c>
      <c r="I1143" t="s">
        <v>205</v>
      </c>
      <c r="J1143" t="s">
        <v>207</v>
      </c>
      <c r="K1143" t="s">
        <v>205</v>
      </c>
      <c r="L1143" t="s">
        <v>207</v>
      </c>
      <c r="M1143" s="250" t="s">
        <v>205</v>
      </c>
      <c r="N1143" t="s">
        <v>205</v>
      </c>
      <c r="O1143" t="s">
        <v>207</v>
      </c>
      <c r="P1143" t="s">
        <v>207</v>
      </c>
      <c r="Q1143" t="s">
        <v>207</v>
      </c>
      <c r="R1143" t="s">
        <v>207</v>
      </c>
      <c r="S1143" t="s">
        <v>205</v>
      </c>
      <c r="T1143" t="s">
        <v>207</v>
      </c>
      <c r="U1143" t="s">
        <v>207</v>
      </c>
      <c r="V1143" t="s">
        <v>207</v>
      </c>
      <c r="W1143" t="s">
        <v>207</v>
      </c>
      <c r="X1143" s="250" t="s">
        <v>205</v>
      </c>
      <c r="Y1143" t="s">
        <v>206</v>
      </c>
      <c r="Z1143" t="s">
        <v>207</v>
      </c>
      <c r="AA1143" t="s">
        <v>207</v>
      </c>
      <c r="AB1143" t="s">
        <v>207</v>
      </c>
      <c r="AC1143" t="s">
        <v>207</v>
      </c>
      <c r="AD1143" t="s">
        <v>206</v>
      </c>
      <c r="AE1143" t="s">
        <v>207</v>
      </c>
      <c r="AF1143" t="s">
        <v>207</v>
      </c>
      <c r="AG1143" t="s">
        <v>207</v>
      </c>
      <c r="AH1143" t="s">
        <v>207</v>
      </c>
      <c r="AI1143" t="s">
        <v>206</v>
      </c>
      <c r="AJ1143" t="s">
        <v>207</v>
      </c>
      <c r="AK1143" t="s">
        <v>206</v>
      </c>
      <c r="AL1143" t="s">
        <v>206</v>
      </c>
      <c r="AM1143" t="s">
        <v>206</v>
      </c>
      <c r="AN1143" t="s">
        <v>206</v>
      </c>
      <c r="AO1143" t="s">
        <v>206</v>
      </c>
      <c r="AP1143" t="s">
        <v>206</v>
      </c>
      <c r="AQ1143"/>
      <c r="AR1143">
        <v>0</v>
      </c>
      <c r="AS1143">
        <v>3</v>
      </c>
    </row>
    <row r="1144" spans="1:45" ht="15" hidden="1" x14ac:dyDescent="0.25">
      <c r="A1144" s="258">
        <v>214042</v>
      </c>
      <c r="B1144" s="259" t="s">
        <v>458</v>
      </c>
      <c r="C1144" s="260" t="s">
        <v>849</v>
      </c>
      <c r="D1144" s="260" t="s">
        <v>849</v>
      </c>
      <c r="E1144" s="260" t="s">
        <v>849</v>
      </c>
      <c r="F1144" s="260" t="s">
        <v>849</v>
      </c>
      <c r="G1144" s="260" t="s">
        <v>849</v>
      </c>
      <c r="H1144" s="260" t="s">
        <v>849</v>
      </c>
      <c r="I1144" s="260" t="s">
        <v>849</v>
      </c>
      <c r="J1144" s="260" t="s">
        <v>849</v>
      </c>
      <c r="K1144" s="260" t="s">
        <v>849</v>
      </c>
      <c r="L1144" s="260" t="s">
        <v>849</v>
      </c>
      <c r="M1144" s="260" t="s">
        <v>849</v>
      </c>
      <c r="N1144" s="260" t="s">
        <v>849</v>
      </c>
      <c r="O1144" s="260" t="s">
        <v>849</v>
      </c>
      <c r="P1144" s="260" t="s">
        <v>849</v>
      </c>
      <c r="Q1144" s="260" t="s">
        <v>849</v>
      </c>
      <c r="R1144" s="260" t="s">
        <v>849</v>
      </c>
      <c r="S1144" s="260" t="s">
        <v>849</v>
      </c>
      <c r="T1144" s="260" t="s">
        <v>849</v>
      </c>
      <c r="U1144" s="260" t="s">
        <v>849</v>
      </c>
      <c r="V1144" s="260" t="s">
        <v>849</v>
      </c>
      <c r="W1144" s="260" t="s">
        <v>344</v>
      </c>
      <c r="X1144" s="260" t="s">
        <v>344</v>
      </c>
      <c r="Y1144" s="260" t="s">
        <v>344</v>
      </c>
      <c r="Z1144" s="260" t="s">
        <v>344</v>
      </c>
      <c r="AA1144" s="260" t="s">
        <v>344</v>
      </c>
      <c r="AB1144" s="260" t="s">
        <v>344</v>
      </c>
      <c r="AC1144" s="260" t="s">
        <v>344</v>
      </c>
      <c r="AD1144" s="260" t="s">
        <v>344</v>
      </c>
      <c r="AE1144" s="260" t="s">
        <v>344</v>
      </c>
      <c r="AF1144" s="260" t="s">
        <v>344</v>
      </c>
      <c r="AG1144" s="260" t="s">
        <v>344</v>
      </c>
      <c r="AH1144" s="260" t="s">
        <v>344</v>
      </c>
      <c r="AI1144" s="260" t="s">
        <v>344</v>
      </c>
      <c r="AJ1144" s="260" t="s">
        <v>344</v>
      </c>
      <c r="AK1144" s="260" t="s">
        <v>344</v>
      </c>
      <c r="AL1144" s="260" t="s">
        <v>344</v>
      </c>
      <c r="AM1144" s="260" t="s">
        <v>344</v>
      </c>
      <c r="AN1144" s="260" t="s">
        <v>344</v>
      </c>
      <c r="AO1144" s="260" t="s">
        <v>344</v>
      </c>
      <c r="AP1144" s="260" t="s">
        <v>344</v>
      </c>
      <c r="AQ1144" s="260"/>
      <c r="AR1144"/>
      <c r="AS1144" t="s">
        <v>2181</v>
      </c>
    </row>
    <row r="1145" spans="1:45" ht="15" hidden="1" x14ac:dyDescent="0.25">
      <c r="A1145" s="258">
        <v>214045</v>
      </c>
      <c r="B1145" s="259" t="s">
        <v>458</v>
      </c>
      <c r="C1145" s="260" t="s">
        <v>849</v>
      </c>
      <c r="D1145" s="260" t="s">
        <v>849</v>
      </c>
      <c r="E1145" s="260" t="s">
        <v>849</v>
      </c>
      <c r="F1145" s="260" t="s">
        <v>849</v>
      </c>
      <c r="G1145" s="260" t="s">
        <v>849</v>
      </c>
      <c r="H1145" s="260" t="s">
        <v>849</v>
      </c>
      <c r="I1145" s="260" t="s">
        <v>849</v>
      </c>
      <c r="J1145" s="260" t="s">
        <v>849</v>
      </c>
      <c r="K1145" s="260" t="s">
        <v>849</v>
      </c>
      <c r="L1145" s="260" t="s">
        <v>849</v>
      </c>
      <c r="M1145" s="260" t="s">
        <v>849</v>
      </c>
      <c r="N1145" s="260" t="s">
        <v>849</v>
      </c>
      <c r="O1145" s="260" t="s">
        <v>849</v>
      </c>
      <c r="P1145" s="260" t="s">
        <v>849</v>
      </c>
      <c r="Q1145" s="260" t="s">
        <v>849</v>
      </c>
      <c r="R1145" s="260" t="s">
        <v>849</v>
      </c>
      <c r="S1145" s="260" t="s">
        <v>849</v>
      </c>
      <c r="T1145" s="260" t="s">
        <v>849</v>
      </c>
      <c r="U1145" s="260" t="s">
        <v>849</v>
      </c>
      <c r="V1145" s="260" t="s">
        <v>849</v>
      </c>
      <c r="W1145" s="260" t="s">
        <v>344</v>
      </c>
      <c r="X1145" s="260" t="s">
        <v>344</v>
      </c>
      <c r="Y1145" s="260" t="s">
        <v>344</v>
      </c>
      <c r="Z1145" s="260" t="s">
        <v>344</v>
      </c>
      <c r="AA1145" s="260" t="s">
        <v>344</v>
      </c>
      <c r="AB1145" s="260" t="s">
        <v>344</v>
      </c>
      <c r="AC1145" s="260" t="s">
        <v>344</v>
      </c>
      <c r="AD1145" s="260" t="s">
        <v>344</v>
      </c>
      <c r="AE1145" s="260" t="s">
        <v>344</v>
      </c>
      <c r="AF1145" s="260" t="s">
        <v>344</v>
      </c>
      <c r="AG1145" s="260" t="s">
        <v>344</v>
      </c>
      <c r="AH1145" s="260" t="s">
        <v>344</v>
      </c>
      <c r="AI1145" s="260" t="s">
        <v>344</v>
      </c>
      <c r="AJ1145" s="260" t="s">
        <v>344</v>
      </c>
      <c r="AK1145" s="260" t="s">
        <v>344</v>
      </c>
      <c r="AL1145" s="260" t="s">
        <v>344</v>
      </c>
      <c r="AM1145" s="260" t="s">
        <v>344</v>
      </c>
      <c r="AN1145" s="260" t="s">
        <v>344</v>
      </c>
      <c r="AO1145" s="260" t="s">
        <v>344</v>
      </c>
      <c r="AP1145" s="260" t="s">
        <v>344</v>
      </c>
      <c r="AQ1145" s="260"/>
      <c r="AR1145"/>
      <c r="AS1145" t="s">
        <v>2181</v>
      </c>
    </row>
    <row r="1146" spans="1:45" ht="18.75" x14ac:dyDescent="0.45">
      <c r="A1146" s="252">
        <v>214048</v>
      </c>
      <c r="B1146" s="249" t="s">
        <v>61</v>
      </c>
      <c r="C1146" t="s">
        <v>205</v>
      </c>
      <c r="D1146" t="s">
        <v>205</v>
      </c>
      <c r="E1146" t="s">
        <v>205</v>
      </c>
      <c r="F1146" t="s">
        <v>205</v>
      </c>
      <c r="G1146" t="s">
        <v>205</v>
      </c>
      <c r="H1146" t="s">
        <v>207</v>
      </c>
      <c r="I1146" t="s">
        <v>205</v>
      </c>
      <c r="J1146" t="s">
        <v>207</v>
      </c>
      <c r="K1146" t="s">
        <v>207</v>
      </c>
      <c r="L1146" t="s">
        <v>207</v>
      </c>
      <c r="M1146" s="250" t="s">
        <v>205</v>
      </c>
      <c r="N1146" t="s">
        <v>207</v>
      </c>
      <c r="O1146" t="s">
        <v>207</v>
      </c>
      <c r="P1146" t="s">
        <v>207</v>
      </c>
      <c r="Q1146" t="s">
        <v>205</v>
      </c>
      <c r="R1146" t="s">
        <v>207</v>
      </c>
      <c r="S1146" t="s">
        <v>207</v>
      </c>
      <c r="T1146" t="s">
        <v>207</v>
      </c>
      <c r="U1146" t="s">
        <v>207</v>
      </c>
      <c r="V1146" t="s">
        <v>207</v>
      </c>
      <c r="W1146" t="s">
        <v>205</v>
      </c>
      <c r="X1146" s="250" t="s">
        <v>205</v>
      </c>
      <c r="Y1146" t="s">
        <v>207</v>
      </c>
      <c r="Z1146" t="s">
        <v>205</v>
      </c>
      <c r="AA1146" t="s">
        <v>205</v>
      </c>
      <c r="AB1146" t="s">
        <v>205</v>
      </c>
      <c r="AC1146" t="s">
        <v>205</v>
      </c>
      <c r="AD1146" t="s">
        <v>207</v>
      </c>
      <c r="AE1146" t="s">
        <v>205</v>
      </c>
      <c r="AF1146" t="s">
        <v>205</v>
      </c>
      <c r="AG1146" t="s">
        <v>207</v>
      </c>
      <c r="AH1146" t="s">
        <v>207</v>
      </c>
      <c r="AI1146" t="s">
        <v>207</v>
      </c>
      <c r="AJ1146" t="s">
        <v>207</v>
      </c>
      <c r="AK1146" t="s">
        <v>207</v>
      </c>
      <c r="AL1146" t="s">
        <v>206</v>
      </c>
      <c r="AM1146" t="s">
        <v>206</v>
      </c>
      <c r="AN1146" t="s">
        <v>206</v>
      </c>
      <c r="AO1146" t="s">
        <v>206</v>
      </c>
      <c r="AP1146" t="s">
        <v>206</v>
      </c>
      <c r="AQ1146"/>
      <c r="AR1146">
        <v>0</v>
      </c>
      <c r="AS1146">
        <v>5</v>
      </c>
    </row>
    <row r="1147" spans="1:45" ht="18.75" hidden="1" x14ac:dyDescent="0.45">
      <c r="A1147" s="248">
        <v>214050</v>
      </c>
      <c r="B1147" s="249" t="s">
        <v>456</v>
      </c>
      <c r="C1147" t="s">
        <v>207</v>
      </c>
      <c r="D1147" t="s">
        <v>207</v>
      </c>
      <c r="E1147" t="s">
        <v>205</v>
      </c>
      <c r="F1147" t="s">
        <v>205</v>
      </c>
      <c r="G1147" t="s">
        <v>207</v>
      </c>
      <c r="H1147" t="s">
        <v>207</v>
      </c>
      <c r="I1147" t="s">
        <v>207</v>
      </c>
      <c r="J1147" t="s">
        <v>207</v>
      </c>
      <c r="K1147" t="s">
        <v>207</v>
      </c>
      <c r="L1147" t="s">
        <v>207</v>
      </c>
      <c r="M1147" s="250" t="s">
        <v>205</v>
      </c>
      <c r="N1147" t="s">
        <v>205</v>
      </c>
      <c r="O1147" t="s">
        <v>207</v>
      </c>
      <c r="P1147" t="s">
        <v>207</v>
      </c>
      <c r="Q1147" t="s">
        <v>205</v>
      </c>
      <c r="R1147" t="s">
        <v>207</v>
      </c>
      <c r="S1147" t="s">
        <v>207</v>
      </c>
      <c r="T1147" t="s">
        <v>207</v>
      </c>
      <c r="U1147" t="s">
        <v>207</v>
      </c>
      <c r="V1147" t="s">
        <v>205</v>
      </c>
      <c r="W1147" t="s">
        <v>207</v>
      </c>
      <c r="X1147" s="250" t="s">
        <v>205</v>
      </c>
      <c r="Y1147" t="s">
        <v>206</v>
      </c>
      <c r="Z1147" t="s">
        <v>206</v>
      </c>
      <c r="AA1147" t="s">
        <v>207</v>
      </c>
      <c r="AB1147" t="s">
        <v>205</v>
      </c>
      <c r="AC1147" t="s">
        <v>205</v>
      </c>
      <c r="AD1147" t="s">
        <v>205</v>
      </c>
      <c r="AE1147" t="s">
        <v>205</v>
      </c>
      <c r="AF1147" t="s">
        <v>205</v>
      </c>
      <c r="AG1147" t="s">
        <v>344</v>
      </c>
      <c r="AH1147" t="s">
        <v>344</v>
      </c>
      <c r="AI1147" t="s">
        <v>344</v>
      </c>
      <c r="AJ1147" t="s">
        <v>344</v>
      </c>
      <c r="AK1147" t="s">
        <v>344</v>
      </c>
      <c r="AL1147" t="s">
        <v>344</v>
      </c>
      <c r="AM1147" t="s">
        <v>344</v>
      </c>
      <c r="AN1147" t="s">
        <v>344</v>
      </c>
      <c r="AO1147" t="s">
        <v>344</v>
      </c>
      <c r="AP1147" t="s">
        <v>344</v>
      </c>
      <c r="AQ1147"/>
      <c r="AR1147">
        <v>0</v>
      </c>
      <c r="AS1147">
        <v>1</v>
      </c>
    </row>
    <row r="1148" spans="1:45" ht="18.75" x14ac:dyDescent="0.45">
      <c r="A1148" s="248">
        <v>214056</v>
      </c>
      <c r="B1148" s="249" t="s">
        <v>61</v>
      </c>
      <c r="C1148" t="s">
        <v>207</v>
      </c>
      <c r="D1148" t="s">
        <v>205</v>
      </c>
      <c r="E1148" t="s">
        <v>207</v>
      </c>
      <c r="F1148" t="s">
        <v>207</v>
      </c>
      <c r="G1148" t="s">
        <v>205</v>
      </c>
      <c r="H1148" t="s">
        <v>207</v>
      </c>
      <c r="I1148" t="s">
        <v>207</v>
      </c>
      <c r="J1148" t="s">
        <v>207</v>
      </c>
      <c r="K1148" t="s">
        <v>205</v>
      </c>
      <c r="L1148" t="s">
        <v>207</v>
      </c>
      <c r="M1148" s="250" t="s">
        <v>207</v>
      </c>
      <c r="N1148" t="s">
        <v>205</v>
      </c>
      <c r="O1148" t="s">
        <v>207</v>
      </c>
      <c r="P1148" t="s">
        <v>207</v>
      </c>
      <c r="Q1148" t="s">
        <v>207</v>
      </c>
      <c r="R1148" t="s">
        <v>205</v>
      </c>
      <c r="S1148" t="s">
        <v>205</v>
      </c>
      <c r="T1148" t="s">
        <v>207</v>
      </c>
      <c r="U1148" t="s">
        <v>207</v>
      </c>
      <c r="V1148" t="s">
        <v>207</v>
      </c>
      <c r="W1148" t="s">
        <v>205</v>
      </c>
      <c r="X1148" s="250" t="s">
        <v>207</v>
      </c>
      <c r="Y1148" t="s">
        <v>205</v>
      </c>
      <c r="Z1148" t="s">
        <v>207</v>
      </c>
      <c r="AA1148" t="s">
        <v>205</v>
      </c>
      <c r="AB1148" t="s">
        <v>207</v>
      </c>
      <c r="AC1148" t="s">
        <v>207</v>
      </c>
      <c r="AD1148" t="s">
        <v>205</v>
      </c>
      <c r="AE1148" t="s">
        <v>207</v>
      </c>
      <c r="AF1148" t="s">
        <v>207</v>
      </c>
      <c r="AG1148" t="s">
        <v>207</v>
      </c>
      <c r="AH1148" t="s">
        <v>207</v>
      </c>
      <c r="AI1148" t="s">
        <v>207</v>
      </c>
      <c r="AJ1148" t="s">
        <v>205</v>
      </c>
      <c r="AK1148" t="s">
        <v>205</v>
      </c>
      <c r="AL1148" t="s">
        <v>207</v>
      </c>
      <c r="AM1148" t="s">
        <v>207</v>
      </c>
      <c r="AN1148" t="s">
        <v>207</v>
      </c>
      <c r="AO1148" t="s">
        <v>207</v>
      </c>
      <c r="AP1148" t="s">
        <v>207</v>
      </c>
      <c r="AQ1148"/>
      <c r="AR1148">
        <v>0</v>
      </c>
      <c r="AS1148">
        <v>3</v>
      </c>
    </row>
    <row r="1149" spans="1:45" ht="18.75" x14ac:dyDescent="0.45">
      <c r="A1149" s="248">
        <v>214057</v>
      </c>
      <c r="B1149" s="249" t="s">
        <v>61</v>
      </c>
      <c r="C1149">
        <v>0</v>
      </c>
      <c r="D1149">
        <v>0</v>
      </c>
      <c r="E1149">
        <v>0</v>
      </c>
      <c r="F1149">
        <v>0</v>
      </c>
      <c r="G1149">
        <v>0</v>
      </c>
      <c r="H1149">
        <v>0</v>
      </c>
      <c r="I1149">
        <v>0</v>
      </c>
      <c r="J1149">
        <v>0</v>
      </c>
      <c r="K1149">
        <v>0</v>
      </c>
      <c r="L1149">
        <v>0</v>
      </c>
      <c r="M1149" s="250">
        <v>0</v>
      </c>
      <c r="N1149">
        <v>0</v>
      </c>
      <c r="O1149">
        <v>0</v>
      </c>
      <c r="P1149">
        <v>0</v>
      </c>
      <c r="Q1149">
        <v>0</v>
      </c>
      <c r="R1149">
        <v>0</v>
      </c>
      <c r="S1149">
        <v>0</v>
      </c>
      <c r="T1149">
        <v>0</v>
      </c>
      <c r="U1149">
        <v>0</v>
      </c>
      <c r="V1149">
        <v>0</v>
      </c>
      <c r="W1149">
        <v>0</v>
      </c>
      <c r="X1149" s="250">
        <v>0</v>
      </c>
      <c r="Y1149">
        <v>0</v>
      </c>
      <c r="Z1149">
        <v>0</v>
      </c>
      <c r="AA1149">
        <v>0</v>
      </c>
      <c r="AB1149">
        <v>0</v>
      </c>
      <c r="AC1149">
        <v>0</v>
      </c>
      <c r="AD1149">
        <v>0</v>
      </c>
      <c r="AE1149">
        <v>0</v>
      </c>
      <c r="AF1149">
        <v>0</v>
      </c>
      <c r="AG1149">
        <v>0</v>
      </c>
      <c r="AH1149">
        <v>0</v>
      </c>
      <c r="AI1149">
        <v>0</v>
      </c>
      <c r="AJ1149">
        <v>0</v>
      </c>
      <c r="AK1149">
        <v>0</v>
      </c>
      <c r="AL1149">
        <v>0</v>
      </c>
      <c r="AM1149">
        <v>0</v>
      </c>
      <c r="AN1149">
        <v>0</v>
      </c>
      <c r="AO1149">
        <v>0</v>
      </c>
      <c r="AP1149">
        <v>0</v>
      </c>
      <c r="AQ1149"/>
      <c r="AR1149">
        <v>0</v>
      </c>
      <c r="AS1149">
        <v>5</v>
      </c>
    </row>
    <row r="1150" spans="1:45" ht="18.75" hidden="1" x14ac:dyDescent="0.45">
      <c r="A1150" s="248">
        <v>214062</v>
      </c>
      <c r="B1150" s="249" t="s">
        <v>456</v>
      </c>
      <c r="C1150">
        <v>0</v>
      </c>
      <c r="D1150">
        <v>0</v>
      </c>
      <c r="E1150">
        <v>0</v>
      </c>
      <c r="F1150">
        <v>0</v>
      </c>
      <c r="G1150">
        <v>0</v>
      </c>
      <c r="H1150">
        <v>0</v>
      </c>
      <c r="I1150">
        <v>0</v>
      </c>
      <c r="J1150">
        <v>0</v>
      </c>
      <c r="K1150">
        <v>0</v>
      </c>
      <c r="L1150">
        <v>0</v>
      </c>
      <c r="M1150" s="250">
        <v>0</v>
      </c>
      <c r="N1150">
        <v>0</v>
      </c>
      <c r="O1150">
        <v>0</v>
      </c>
      <c r="P1150">
        <v>0</v>
      </c>
      <c r="Q1150">
        <v>0</v>
      </c>
      <c r="R1150">
        <v>0</v>
      </c>
      <c r="S1150">
        <v>0</v>
      </c>
      <c r="T1150">
        <v>0</v>
      </c>
      <c r="U1150">
        <v>0</v>
      </c>
      <c r="V1150">
        <v>0</v>
      </c>
      <c r="W1150">
        <v>0</v>
      </c>
      <c r="X1150" s="250">
        <v>0</v>
      </c>
      <c r="Y1150">
        <v>0</v>
      </c>
      <c r="Z1150">
        <v>0</v>
      </c>
      <c r="AA1150">
        <v>0</v>
      </c>
      <c r="AB1150">
        <v>0</v>
      </c>
      <c r="AC1150">
        <v>0</v>
      </c>
      <c r="AD1150">
        <v>0</v>
      </c>
      <c r="AE1150">
        <v>0</v>
      </c>
      <c r="AF1150">
        <v>0</v>
      </c>
      <c r="AG1150">
        <v>0</v>
      </c>
      <c r="AH1150">
        <v>0</v>
      </c>
      <c r="AI1150">
        <v>0</v>
      </c>
      <c r="AJ1150">
        <v>0</v>
      </c>
      <c r="AK1150">
        <v>0</v>
      </c>
      <c r="AL1150">
        <v>0</v>
      </c>
      <c r="AM1150">
        <v>0</v>
      </c>
      <c r="AN1150">
        <v>0</v>
      </c>
      <c r="AO1150">
        <v>0</v>
      </c>
      <c r="AP1150">
        <v>0</v>
      </c>
      <c r="AQ1150"/>
      <c r="AR1150">
        <v>0</v>
      </c>
      <c r="AS1150">
        <v>3</v>
      </c>
    </row>
    <row r="1151" spans="1:45" ht="15" hidden="1" x14ac:dyDescent="0.25">
      <c r="A1151" s="258">
        <v>214065</v>
      </c>
      <c r="B1151" s="259" t="s">
        <v>456</v>
      </c>
      <c r="C1151" s="260" t="s">
        <v>849</v>
      </c>
      <c r="D1151" s="260" t="s">
        <v>849</v>
      </c>
      <c r="E1151" s="260" t="s">
        <v>849</v>
      </c>
      <c r="F1151" s="260" t="s">
        <v>849</v>
      </c>
      <c r="G1151" s="260" t="s">
        <v>849</v>
      </c>
      <c r="H1151" s="260" t="s">
        <v>849</v>
      </c>
      <c r="I1151" s="260" t="s">
        <v>849</v>
      </c>
      <c r="J1151" s="260" t="s">
        <v>849</v>
      </c>
      <c r="K1151" s="260" t="s">
        <v>849</v>
      </c>
      <c r="L1151" s="260" t="s">
        <v>849</v>
      </c>
      <c r="M1151" s="260" t="s">
        <v>849</v>
      </c>
      <c r="N1151" s="260" t="s">
        <v>849</v>
      </c>
      <c r="O1151" s="260" t="s">
        <v>849</v>
      </c>
      <c r="P1151" s="260" t="s">
        <v>849</v>
      </c>
      <c r="Q1151" s="260" t="s">
        <v>849</v>
      </c>
      <c r="R1151" s="260" t="s">
        <v>849</v>
      </c>
      <c r="S1151" s="260" t="s">
        <v>849</v>
      </c>
      <c r="T1151" s="260" t="s">
        <v>849</v>
      </c>
      <c r="U1151" s="260" t="s">
        <v>849</v>
      </c>
      <c r="V1151" s="260" t="s">
        <v>849</v>
      </c>
      <c r="W1151" s="260" t="s">
        <v>849</v>
      </c>
      <c r="X1151" s="260" t="s">
        <v>849</v>
      </c>
      <c r="Y1151" s="260" t="s">
        <v>849</v>
      </c>
      <c r="Z1151" s="260" t="s">
        <v>849</v>
      </c>
      <c r="AA1151" s="260" t="s">
        <v>849</v>
      </c>
      <c r="AB1151" s="260" t="s">
        <v>849</v>
      </c>
      <c r="AC1151" s="260" t="s">
        <v>849</v>
      </c>
      <c r="AD1151" s="260" t="s">
        <v>849</v>
      </c>
      <c r="AE1151" s="260" t="s">
        <v>849</v>
      </c>
      <c r="AF1151" s="260" t="s">
        <v>849</v>
      </c>
      <c r="AG1151" s="260" t="s">
        <v>344</v>
      </c>
      <c r="AH1151" s="260" t="s">
        <v>344</v>
      </c>
      <c r="AI1151" s="260" t="s">
        <v>344</v>
      </c>
      <c r="AJ1151" s="260" t="s">
        <v>344</v>
      </c>
      <c r="AK1151" s="260" t="s">
        <v>344</v>
      </c>
      <c r="AL1151" s="260" t="s">
        <v>344</v>
      </c>
      <c r="AM1151" s="260" t="s">
        <v>344</v>
      </c>
      <c r="AN1151" s="260" t="s">
        <v>344</v>
      </c>
      <c r="AO1151" s="260" t="s">
        <v>344</v>
      </c>
      <c r="AP1151" s="260" t="s">
        <v>344</v>
      </c>
      <c r="AQ1151" s="260"/>
      <c r="AR1151"/>
      <c r="AS1151" t="s">
        <v>2181</v>
      </c>
    </row>
    <row r="1152" spans="1:45" ht="18.75" hidden="1" x14ac:dyDescent="0.45">
      <c r="A1152" s="248">
        <v>214069</v>
      </c>
      <c r="B1152" s="249" t="s">
        <v>456</v>
      </c>
      <c r="C1152" t="s">
        <v>205</v>
      </c>
      <c r="D1152" t="s">
        <v>205</v>
      </c>
      <c r="E1152" t="s">
        <v>205</v>
      </c>
      <c r="F1152" t="s">
        <v>205</v>
      </c>
      <c r="G1152" t="s">
        <v>205</v>
      </c>
      <c r="H1152" t="s">
        <v>205</v>
      </c>
      <c r="I1152" t="s">
        <v>205</v>
      </c>
      <c r="J1152" t="s">
        <v>205</v>
      </c>
      <c r="K1152" t="s">
        <v>205</v>
      </c>
      <c r="L1152" t="s">
        <v>205</v>
      </c>
      <c r="M1152" s="250" t="s">
        <v>207</v>
      </c>
      <c r="N1152" t="s">
        <v>205</v>
      </c>
      <c r="O1152" t="s">
        <v>205</v>
      </c>
      <c r="P1152" t="s">
        <v>205</v>
      </c>
      <c r="Q1152" t="s">
        <v>205</v>
      </c>
      <c r="R1152" t="s">
        <v>207</v>
      </c>
      <c r="S1152" t="s">
        <v>205</v>
      </c>
      <c r="T1152" t="s">
        <v>205</v>
      </c>
      <c r="U1152" t="s">
        <v>205</v>
      </c>
      <c r="V1152" t="s">
        <v>205</v>
      </c>
      <c r="W1152" t="s">
        <v>205</v>
      </c>
      <c r="X1152" s="250" t="s">
        <v>205</v>
      </c>
      <c r="Y1152" t="s">
        <v>205</v>
      </c>
      <c r="Z1152" t="s">
        <v>207</v>
      </c>
      <c r="AA1152" t="s">
        <v>205</v>
      </c>
      <c r="AB1152" t="s">
        <v>206</v>
      </c>
      <c r="AC1152" t="s">
        <v>206</v>
      </c>
      <c r="AD1152" t="s">
        <v>206</v>
      </c>
      <c r="AE1152" t="s">
        <v>206</v>
      </c>
      <c r="AF1152" t="s">
        <v>206</v>
      </c>
      <c r="AG1152" t="s">
        <v>344</v>
      </c>
      <c r="AH1152" t="s">
        <v>344</v>
      </c>
      <c r="AI1152" t="s">
        <v>344</v>
      </c>
      <c r="AJ1152" t="s">
        <v>344</v>
      </c>
      <c r="AK1152" t="s">
        <v>344</v>
      </c>
      <c r="AL1152" t="s">
        <v>344</v>
      </c>
      <c r="AM1152" t="s">
        <v>344</v>
      </c>
      <c r="AN1152" t="s">
        <v>344</v>
      </c>
      <c r="AO1152" t="s">
        <v>344</v>
      </c>
      <c r="AP1152" t="s">
        <v>344</v>
      </c>
      <c r="AQ1152"/>
      <c r="AR1152">
        <v>0</v>
      </c>
      <c r="AS1152">
        <v>4</v>
      </c>
    </row>
    <row r="1153" spans="1:45" ht="18.75" x14ac:dyDescent="0.45">
      <c r="A1153" s="248">
        <v>214071</v>
      </c>
      <c r="B1153" s="249" t="s">
        <v>61</v>
      </c>
      <c r="C1153" t="s">
        <v>205</v>
      </c>
      <c r="D1153" t="s">
        <v>205</v>
      </c>
      <c r="E1153" t="s">
        <v>205</v>
      </c>
      <c r="F1153" t="s">
        <v>205</v>
      </c>
      <c r="G1153" t="s">
        <v>205</v>
      </c>
      <c r="H1153" t="s">
        <v>207</v>
      </c>
      <c r="I1153" t="s">
        <v>207</v>
      </c>
      <c r="J1153" t="s">
        <v>207</v>
      </c>
      <c r="K1153" t="s">
        <v>205</v>
      </c>
      <c r="L1153" t="s">
        <v>207</v>
      </c>
      <c r="M1153" s="250" t="s">
        <v>205</v>
      </c>
      <c r="N1153" t="s">
        <v>207</v>
      </c>
      <c r="O1153" t="s">
        <v>207</v>
      </c>
      <c r="P1153" t="s">
        <v>205</v>
      </c>
      <c r="Q1153" t="s">
        <v>205</v>
      </c>
      <c r="R1153" t="s">
        <v>207</v>
      </c>
      <c r="S1153" t="s">
        <v>207</v>
      </c>
      <c r="T1153" t="s">
        <v>207</v>
      </c>
      <c r="U1153" t="s">
        <v>207</v>
      </c>
      <c r="V1153" t="s">
        <v>207</v>
      </c>
      <c r="W1153" t="s">
        <v>205</v>
      </c>
      <c r="X1153" s="250" t="s">
        <v>205</v>
      </c>
      <c r="Y1153" t="s">
        <v>207</v>
      </c>
      <c r="Z1153" t="s">
        <v>207</v>
      </c>
      <c r="AA1153" t="s">
        <v>205</v>
      </c>
      <c r="AB1153" t="s">
        <v>205</v>
      </c>
      <c r="AC1153" t="s">
        <v>205</v>
      </c>
      <c r="AD1153" t="s">
        <v>205</v>
      </c>
      <c r="AE1153" t="s">
        <v>205</v>
      </c>
      <c r="AF1153" t="s">
        <v>205</v>
      </c>
      <c r="AG1153" t="s">
        <v>207</v>
      </c>
      <c r="AH1153" t="s">
        <v>207</v>
      </c>
      <c r="AI1153" t="s">
        <v>206</v>
      </c>
      <c r="AJ1153" t="s">
        <v>207</v>
      </c>
      <c r="AK1153" t="s">
        <v>206</v>
      </c>
      <c r="AL1153" t="s">
        <v>206</v>
      </c>
      <c r="AM1153" t="s">
        <v>206</v>
      </c>
      <c r="AN1153" t="s">
        <v>206</v>
      </c>
      <c r="AO1153" t="s">
        <v>206</v>
      </c>
      <c r="AP1153" t="s">
        <v>206</v>
      </c>
      <c r="AQ1153"/>
      <c r="AR1153">
        <v>0</v>
      </c>
      <c r="AS1153">
        <v>5</v>
      </c>
    </row>
    <row r="1154" spans="1:45" ht="33" x14ac:dyDescent="0.45">
      <c r="A1154" s="248">
        <v>214072</v>
      </c>
      <c r="B1154" s="249" t="s">
        <v>67</v>
      </c>
      <c r="C1154" t="s">
        <v>205</v>
      </c>
      <c r="D1154" t="s">
        <v>207</v>
      </c>
      <c r="E1154" t="s">
        <v>207</v>
      </c>
      <c r="F1154" t="s">
        <v>205</v>
      </c>
      <c r="G1154" t="s">
        <v>205</v>
      </c>
      <c r="H1154" t="s">
        <v>207</v>
      </c>
      <c r="I1154" t="s">
        <v>205</v>
      </c>
      <c r="J1154" t="s">
        <v>205</v>
      </c>
      <c r="K1154" t="s">
        <v>205</v>
      </c>
      <c r="L1154" t="s">
        <v>207</v>
      </c>
      <c r="M1154" s="250" t="s">
        <v>207</v>
      </c>
      <c r="N1154" t="s">
        <v>207</v>
      </c>
      <c r="O1154" t="s">
        <v>207</v>
      </c>
      <c r="P1154" t="s">
        <v>207</v>
      </c>
      <c r="Q1154" t="s">
        <v>207</v>
      </c>
      <c r="R1154" t="s">
        <v>205</v>
      </c>
      <c r="S1154" t="s">
        <v>207</v>
      </c>
      <c r="T1154" t="s">
        <v>207</v>
      </c>
      <c r="U1154" t="s">
        <v>207</v>
      </c>
      <c r="V1154" t="s">
        <v>205</v>
      </c>
      <c r="W1154" t="s">
        <v>207</v>
      </c>
      <c r="X1154" s="250" t="s">
        <v>207</v>
      </c>
      <c r="Y1154" t="s">
        <v>205</v>
      </c>
      <c r="Z1154" t="s">
        <v>205</v>
      </c>
      <c r="AA1154" t="s">
        <v>205</v>
      </c>
      <c r="AB1154" t="s">
        <v>207</v>
      </c>
      <c r="AC1154" t="s">
        <v>205</v>
      </c>
      <c r="AD1154" t="s">
        <v>205</v>
      </c>
      <c r="AE1154" t="s">
        <v>207</v>
      </c>
      <c r="AF1154" t="s">
        <v>205</v>
      </c>
      <c r="AG1154" t="s">
        <v>206</v>
      </c>
      <c r="AH1154" t="s">
        <v>206</v>
      </c>
      <c r="AI1154" t="s">
        <v>206</v>
      </c>
      <c r="AJ1154" t="s">
        <v>206</v>
      </c>
      <c r="AK1154" t="s">
        <v>206</v>
      </c>
      <c r="AL1154" t="s">
        <v>344</v>
      </c>
      <c r="AM1154" t="s">
        <v>344</v>
      </c>
      <c r="AN1154" t="s">
        <v>344</v>
      </c>
      <c r="AO1154" t="s">
        <v>344</v>
      </c>
      <c r="AP1154" t="s">
        <v>344</v>
      </c>
      <c r="AQ1154"/>
      <c r="AR1154">
        <v>0</v>
      </c>
      <c r="AS1154">
        <v>6</v>
      </c>
    </row>
    <row r="1155" spans="1:45" ht="18.75" hidden="1" x14ac:dyDescent="0.45">
      <c r="A1155" s="248">
        <v>214077</v>
      </c>
      <c r="B1155" s="249" t="s">
        <v>456</v>
      </c>
      <c r="C1155" t="s">
        <v>207</v>
      </c>
      <c r="D1155" t="s">
        <v>207</v>
      </c>
      <c r="E1155" t="s">
        <v>205</v>
      </c>
      <c r="F1155" t="s">
        <v>205</v>
      </c>
      <c r="G1155" t="s">
        <v>207</v>
      </c>
      <c r="H1155" t="s">
        <v>207</v>
      </c>
      <c r="I1155" t="s">
        <v>205</v>
      </c>
      <c r="J1155" t="s">
        <v>205</v>
      </c>
      <c r="K1155" t="s">
        <v>207</v>
      </c>
      <c r="L1155" t="s">
        <v>207</v>
      </c>
      <c r="M1155" s="250" t="s">
        <v>205</v>
      </c>
      <c r="N1155" t="s">
        <v>207</v>
      </c>
      <c r="O1155" t="s">
        <v>207</v>
      </c>
      <c r="P1155" t="s">
        <v>205</v>
      </c>
      <c r="Q1155" t="s">
        <v>205</v>
      </c>
      <c r="R1155" t="s">
        <v>207</v>
      </c>
      <c r="S1155" t="s">
        <v>207</v>
      </c>
      <c r="T1155" t="s">
        <v>207</v>
      </c>
      <c r="U1155" t="s">
        <v>207</v>
      </c>
      <c r="V1155" t="s">
        <v>207</v>
      </c>
      <c r="W1155" t="s">
        <v>207</v>
      </c>
      <c r="X1155" s="250" t="s">
        <v>205</v>
      </c>
      <c r="Y1155" t="s">
        <v>205</v>
      </c>
      <c r="Z1155" t="s">
        <v>205</v>
      </c>
      <c r="AA1155" t="s">
        <v>205</v>
      </c>
      <c r="AB1155" t="s">
        <v>205</v>
      </c>
      <c r="AC1155" t="s">
        <v>205</v>
      </c>
      <c r="AD1155" t="s">
        <v>205</v>
      </c>
      <c r="AE1155" t="s">
        <v>205</v>
      </c>
      <c r="AF1155" t="s">
        <v>207</v>
      </c>
      <c r="AG1155" t="s">
        <v>344</v>
      </c>
      <c r="AH1155" t="s">
        <v>344</v>
      </c>
      <c r="AI1155" t="s">
        <v>344</v>
      </c>
      <c r="AJ1155" t="s">
        <v>344</v>
      </c>
      <c r="AK1155" t="s">
        <v>344</v>
      </c>
      <c r="AL1155" t="s">
        <v>344</v>
      </c>
      <c r="AM1155" t="s">
        <v>344</v>
      </c>
      <c r="AN1155" t="s">
        <v>344</v>
      </c>
      <c r="AO1155" t="s">
        <v>344</v>
      </c>
      <c r="AP1155" t="s">
        <v>344</v>
      </c>
      <c r="AQ1155"/>
      <c r="AR1155">
        <v>0</v>
      </c>
      <c r="AS1155">
        <v>1</v>
      </c>
    </row>
    <row r="1156" spans="1:45" ht="18.75" hidden="1" x14ac:dyDescent="0.45">
      <c r="A1156" s="252">
        <v>214078</v>
      </c>
      <c r="B1156" s="249" t="s">
        <v>456</v>
      </c>
      <c r="C1156" t="s">
        <v>205</v>
      </c>
      <c r="D1156" t="s">
        <v>205</v>
      </c>
      <c r="E1156" t="s">
        <v>205</v>
      </c>
      <c r="F1156" t="s">
        <v>205</v>
      </c>
      <c r="G1156" t="s">
        <v>205</v>
      </c>
      <c r="H1156" t="s">
        <v>205</v>
      </c>
      <c r="I1156" t="s">
        <v>205</v>
      </c>
      <c r="J1156" t="s">
        <v>205</v>
      </c>
      <c r="K1156" t="s">
        <v>205</v>
      </c>
      <c r="L1156" t="s">
        <v>205</v>
      </c>
      <c r="M1156" s="250" t="s">
        <v>207</v>
      </c>
      <c r="N1156" t="s">
        <v>205</v>
      </c>
      <c r="O1156" t="s">
        <v>207</v>
      </c>
      <c r="P1156" t="s">
        <v>205</v>
      </c>
      <c r="Q1156" t="s">
        <v>207</v>
      </c>
      <c r="R1156" t="s">
        <v>205</v>
      </c>
      <c r="S1156" t="s">
        <v>207</v>
      </c>
      <c r="T1156" t="s">
        <v>205</v>
      </c>
      <c r="U1156" t="s">
        <v>205</v>
      </c>
      <c r="V1156" t="s">
        <v>205</v>
      </c>
      <c r="W1156" t="s">
        <v>207</v>
      </c>
      <c r="X1156" s="250" t="s">
        <v>207</v>
      </c>
      <c r="Y1156" t="s">
        <v>207</v>
      </c>
      <c r="Z1156" t="s">
        <v>207</v>
      </c>
      <c r="AA1156" t="s">
        <v>207</v>
      </c>
      <c r="AB1156" t="s">
        <v>206</v>
      </c>
      <c r="AC1156" t="s">
        <v>206</v>
      </c>
      <c r="AD1156" t="s">
        <v>206</v>
      </c>
      <c r="AE1156" t="s">
        <v>206</v>
      </c>
      <c r="AF1156" t="s">
        <v>206</v>
      </c>
      <c r="AG1156" t="s">
        <v>344</v>
      </c>
      <c r="AH1156" t="s">
        <v>344</v>
      </c>
      <c r="AI1156" t="s">
        <v>344</v>
      </c>
      <c r="AJ1156" t="s">
        <v>344</v>
      </c>
      <c r="AK1156" t="s">
        <v>344</v>
      </c>
      <c r="AL1156" t="s">
        <v>344</v>
      </c>
      <c r="AM1156" t="s">
        <v>344</v>
      </c>
      <c r="AN1156" t="s">
        <v>344</v>
      </c>
      <c r="AO1156" t="s">
        <v>344</v>
      </c>
      <c r="AP1156" t="s">
        <v>344</v>
      </c>
      <c r="AQ1156"/>
      <c r="AR1156">
        <v>0</v>
      </c>
      <c r="AS1156">
        <v>5</v>
      </c>
    </row>
    <row r="1157" spans="1:45" ht="15" hidden="1" x14ac:dyDescent="0.25">
      <c r="A1157" s="258">
        <v>214081</v>
      </c>
      <c r="B1157" s="259" t="s">
        <v>458</v>
      </c>
      <c r="C1157" s="260" t="s">
        <v>205</v>
      </c>
      <c r="D1157" s="260" t="s">
        <v>205</v>
      </c>
      <c r="E1157" s="260" t="s">
        <v>205</v>
      </c>
      <c r="F1157" s="260" t="s">
        <v>205</v>
      </c>
      <c r="G1157" s="260" t="s">
        <v>205</v>
      </c>
      <c r="H1157" s="260" t="s">
        <v>205</v>
      </c>
      <c r="I1157" s="260" t="s">
        <v>205</v>
      </c>
      <c r="J1157" s="260" t="s">
        <v>205</v>
      </c>
      <c r="K1157" s="260" t="s">
        <v>205</v>
      </c>
      <c r="L1157" s="260" t="s">
        <v>207</v>
      </c>
      <c r="M1157" s="260" t="s">
        <v>207</v>
      </c>
      <c r="N1157" s="260" t="s">
        <v>207</v>
      </c>
      <c r="O1157" s="260" t="s">
        <v>205</v>
      </c>
      <c r="P1157" s="260" t="s">
        <v>206</v>
      </c>
      <c r="Q1157" s="260" t="s">
        <v>206</v>
      </c>
      <c r="R1157" s="260" t="s">
        <v>206</v>
      </c>
      <c r="S1157" s="260" t="s">
        <v>206</v>
      </c>
      <c r="T1157" s="260" t="s">
        <v>206</v>
      </c>
      <c r="U1157" s="260" t="s">
        <v>206</v>
      </c>
      <c r="V1157" s="260" t="s">
        <v>207</v>
      </c>
      <c r="W1157" s="260" t="s">
        <v>344</v>
      </c>
      <c r="X1157" s="260" t="s">
        <v>344</v>
      </c>
      <c r="Y1157" s="260" t="s">
        <v>344</v>
      </c>
      <c r="Z1157" s="260" t="s">
        <v>344</v>
      </c>
      <c r="AA1157" s="260" t="s">
        <v>344</v>
      </c>
      <c r="AB1157" s="260" t="s">
        <v>344</v>
      </c>
      <c r="AC1157" s="260" t="s">
        <v>344</v>
      </c>
      <c r="AD1157" s="260" t="s">
        <v>344</v>
      </c>
      <c r="AE1157" s="260" t="s">
        <v>344</v>
      </c>
      <c r="AF1157" s="260" t="s">
        <v>344</v>
      </c>
      <c r="AG1157" s="260" t="s">
        <v>344</v>
      </c>
      <c r="AH1157" s="260" t="s">
        <v>344</v>
      </c>
      <c r="AI1157" s="260" t="s">
        <v>344</v>
      </c>
      <c r="AJ1157" s="260" t="s">
        <v>344</v>
      </c>
      <c r="AK1157" s="260" t="s">
        <v>344</v>
      </c>
      <c r="AL1157" s="260" t="s">
        <v>344</v>
      </c>
      <c r="AM1157" s="260" t="s">
        <v>344</v>
      </c>
      <c r="AN1157" s="260" t="s">
        <v>344</v>
      </c>
      <c r="AO1157" s="260" t="s">
        <v>344</v>
      </c>
      <c r="AP1157" s="260" t="s">
        <v>344</v>
      </c>
      <c r="AQ1157" s="260"/>
      <c r="AR1157"/>
      <c r="AS1157">
        <v>1</v>
      </c>
    </row>
    <row r="1158" spans="1:45" ht="18.75" x14ac:dyDescent="0.45">
      <c r="A1158" s="248">
        <v>214087</v>
      </c>
      <c r="B1158" s="249" t="s">
        <v>61</v>
      </c>
      <c r="C1158" t="s">
        <v>205</v>
      </c>
      <c r="D1158" t="s">
        <v>207</v>
      </c>
      <c r="E1158" t="s">
        <v>207</v>
      </c>
      <c r="F1158" t="s">
        <v>207</v>
      </c>
      <c r="G1158" t="s">
        <v>207</v>
      </c>
      <c r="H1158" t="s">
        <v>207</v>
      </c>
      <c r="I1158" t="s">
        <v>207</v>
      </c>
      <c r="J1158" t="s">
        <v>207</v>
      </c>
      <c r="K1158" t="s">
        <v>207</v>
      </c>
      <c r="L1158" t="s">
        <v>207</v>
      </c>
      <c r="M1158" s="250" t="s">
        <v>205</v>
      </c>
      <c r="N1158" t="s">
        <v>207</v>
      </c>
      <c r="O1158" t="s">
        <v>207</v>
      </c>
      <c r="P1158" t="s">
        <v>207</v>
      </c>
      <c r="Q1158" t="s">
        <v>207</v>
      </c>
      <c r="R1158" t="s">
        <v>207</v>
      </c>
      <c r="S1158" t="s">
        <v>205</v>
      </c>
      <c r="T1158" t="s">
        <v>207</v>
      </c>
      <c r="U1158" t="s">
        <v>207</v>
      </c>
      <c r="V1158" t="s">
        <v>207</v>
      </c>
      <c r="W1158" t="s">
        <v>205</v>
      </c>
      <c r="X1158" s="250" t="s">
        <v>207</v>
      </c>
      <c r="Y1158" t="s">
        <v>205</v>
      </c>
      <c r="Z1158" t="s">
        <v>207</v>
      </c>
      <c r="AA1158" t="s">
        <v>207</v>
      </c>
      <c r="AB1158" t="s">
        <v>205</v>
      </c>
      <c r="AC1158" t="s">
        <v>207</v>
      </c>
      <c r="AD1158" t="s">
        <v>207</v>
      </c>
      <c r="AE1158" t="s">
        <v>207</v>
      </c>
      <c r="AF1158" t="s">
        <v>207</v>
      </c>
      <c r="AG1158" t="s">
        <v>207</v>
      </c>
      <c r="AH1158" t="s">
        <v>206</v>
      </c>
      <c r="AI1158" t="s">
        <v>206</v>
      </c>
      <c r="AJ1158" t="s">
        <v>207</v>
      </c>
      <c r="AK1158" t="s">
        <v>206</v>
      </c>
      <c r="AL1158" t="s">
        <v>207</v>
      </c>
      <c r="AM1158" t="s">
        <v>207</v>
      </c>
      <c r="AN1158" t="s">
        <v>207</v>
      </c>
      <c r="AO1158" t="s">
        <v>207</v>
      </c>
      <c r="AP1158" t="s">
        <v>207</v>
      </c>
      <c r="AQ1158"/>
      <c r="AR1158">
        <v>0</v>
      </c>
      <c r="AS1158">
        <v>4</v>
      </c>
    </row>
    <row r="1159" spans="1:45" ht="15" hidden="1" x14ac:dyDescent="0.25">
      <c r="A1159" s="258">
        <v>214090</v>
      </c>
      <c r="B1159" s="259" t="s">
        <v>458</v>
      </c>
      <c r="C1159" s="260" t="s">
        <v>849</v>
      </c>
      <c r="D1159" s="260" t="s">
        <v>849</v>
      </c>
      <c r="E1159" s="260" t="s">
        <v>849</v>
      </c>
      <c r="F1159" s="260" t="s">
        <v>849</v>
      </c>
      <c r="G1159" s="260" t="s">
        <v>849</v>
      </c>
      <c r="H1159" s="260" t="s">
        <v>849</v>
      </c>
      <c r="I1159" s="260" t="s">
        <v>849</v>
      </c>
      <c r="J1159" s="260" t="s">
        <v>849</v>
      </c>
      <c r="K1159" s="260" t="s">
        <v>849</v>
      </c>
      <c r="L1159" s="260" t="s">
        <v>849</v>
      </c>
      <c r="M1159" s="260" t="s">
        <v>849</v>
      </c>
      <c r="N1159" s="260" t="s">
        <v>849</v>
      </c>
      <c r="O1159" s="260" t="s">
        <v>849</v>
      </c>
      <c r="P1159" s="260" t="s">
        <v>849</v>
      </c>
      <c r="Q1159" s="260" t="s">
        <v>849</v>
      </c>
      <c r="R1159" s="260" t="s">
        <v>849</v>
      </c>
      <c r="S1159" s="260" t="s">
        <v>849</v>
      </c>
      <c r="T1159" s="260" t="s">
        <v>849</v>
      </c>
      <c r="U1159" s="260" t="s">
        <v>849</v>
      </c>
      <c r="V1159" s="260" t="s">
        <v>849</v>
      </c>
      <c r="W1159" s="260" t="s">
        <v>344</v>
      </c>
      <c r="X1159" s="260" t="s">
        <v>344</v>
      </c>
      <c r="Y1159" s="260" t="s">
        <v>344</v>
      </c>
      <c r="Z1159" s="260" t="s">
        <v>344</v>
      </c>
      <c r="AA1159" s="260" t="s">
        <v>344</v>
      </c>
      <c r="AB1159" s="260" t="s">
        <v>344</v>
      </c>
      <c r="AC1159" s="260" t="s">
        <v>344</v>
      </c>
      <c r="AD1159" s="260" t="s">
        <v>344</v>
      </c>
      <c r="AE1159" s="260" t="s">
        <v>344</v>
      </c>
      <c r="AF1159" s="260" t="s">
        <v>344</v>
      </c>
      <c r="AG1159" s="260" t="s">
        <v>344</v>
      </c>
      <c r="AH1159" s="260" t="s">
        <v>344</v>
      </c>
      <c r="AI1159" s="260" t="s">
        <v>344</v>
      </c>
      <c r="AJ1159" s="260" t="s">
        <v>344</v>
      </c>
      <c r="AK1159" s="260" t="s">
        <v>344</v>
      </c>
      <c r="AL1159" s="260" t="s">
        <v>344</v>
      </c>
      <c r="AM1159" s="260" t="s">
        <v>344</v>
      </c>
      <c r="AN1159" s="260" t="s">
        <v>344</v>
      </c>
      <c r="AO1159" s="260" t="s">
        <v>344</v>
      </c>
      <c r="AP1159" s="260" t="s">
        <v>344</v>
      </c>
      <c r="AQ1159" s="260"/>
      <c r="AR1159"/>
      <c r="AS1159" t="s">
        <v>2181</v>
      </c>
    </row>
    <row r="1160" spans="1:45" ht="18.75" hidden="1" x14ac:dyDescent="0.45">
      <c r="A1160" s="248">
        <v>214091</v>
      </c>
      <c r="B1160" s="249" t="s">
        <v>456</v>
      </c>
      <c r="C1160" t="s">
        <v>205</v>
      </c>
      <c r="D1160" t="s">
        <v>205</v>
      </c>
      <c r="E1160" t="s">
        <v>205</v>
      </c>
      <c r="F1160" t="s">
        <v>207</v>
      </c>
      <c r="G1160" t="s">
        <v>207</v>
      </c>
      <c r="H1160" t="s">
        <v>207</v>
      </c>
      <c r="I1160" t="s">
        <v>207</v>
      </c>
      <c r="J1160" t="s">
        <v>207</v>
      </c>
      <c r="K1160" t="s">
        <v>207</v>
      </c>
      <c r="L1160" t="s">
        <v>207</v>
      </c>
      <c r="M1160" s="250" t="s">
        <v>205</v>
      </c>
      <c r="N1160" t="s">
        <v>207</v>
      </c>
      <c r="O1160" t="s">
        <v>207</v>
      </c>
      <c r="P1160" t="s">
        <v>207</v>
      </c>
      <c r="Q1160" t="s">
        <v>205</v>
      </c>
      <c r="R1160" t="s">
        <v>207</v>
      </c>
      <c r="S1160" t="s">
        <v>207</v>
      </c>
      <c r="T1160" t="s">
        <v>207</v>
      </c>
      <c r="U1160" t="s">
        <v>207</v>
      </c>
      <c r="V1160" t="s">
        <v>205</v>
      </c>
      <c r="W1160" t="s">
        <v>207</v>
      </c>
      <c r="X1160" s="250" t="s">
        <v>205</v>
      </c>
      <c r="Y1160" t="s">
        <v>206</v>
      </c>
      <c r="Z1160" t="s">
        <v>205</v>
      </c>
      <c r="AA1160" t="s">
        <v>205</v>
      </c>
      <c r="AB1160" t="s">
        <v>207</v>
      </c>
      <c r="AC1160" t="s">
        <v>206</v>
      </c>
      <c r="AD1160" t="s">
        <v>207</v>
      </c>
      <c r="AE1160" t="s">
        <v>206</v>
      </c>
      <c r="AF1160" t="s">
        <v>207</v>
      </c>
      <c r="AG1160" t="s">
        <v>344</v>
      </c>
      <c r="AH1160" t="s">
        <v>344</v>
      </c>
      <c r="AI1160" t="s">
        <v>344</v>
      </c>
      <c r="AJ1160" t="s">
        <v>344</v>
      </c>
      <c r="AK1160" t="s">
        <v>344</v>
      </c>
      <c r="AL1160" t="s">
        <v>344</v>
      </c>
      <c r="AM1160" t="s">
        <v>344</v>
      </c>
      <c r="AN1160" t="s">
        <v>344</v>
      </c>
      <c r="AO1160" t="s">
        <v>344</v>
      </c>
      <c r="AP1160" t="s">
        <v>344</v>
      </c>
      <c r="AQ1160"/>
      <c r="AR1160">
        <v>0</v>
      </c>
      <c r="AS1160">
        <v>3</v>
      </c>
    </row>
    <row r="1161" spans="1:45" ht="33" x14ac:dyDescent="0.45">
      <c r="A1161" s="248">
        <v>214093</v>
      </c>
      <c r="B1161" s="249" t="s">
        <v>67</v>
      </c>
      <c r="C1161" t="s">
        <v>205</v>
      </c>
      <c r="D1161" t="s">
        <v>205</v>
      </c>
      <c r="E1161" t="s">
        <v>207</v>
      </c>
      <c r="F1161" t="s">
        <v>205</v>
      </c>
      <c r="G1161" t="s">
        <v>205</v>
      </c>
      <c r="H1161" t="s">
        <v>207</v>
      </c>
      <c r="I1161" t="s">
        <v>207</v>
      </c>
      <c r="J1161" t="s">
        <v>205</v>
      </c>
      <c r="K1161" t="s">
        <v>207</v>
      </c>
      <c r="L1161" t="s">
        <v>207</v>
      </c>
      <c r="M1161" s="250" t="s">
        <v>205</v>
      </c>
      <c r="N1161" t="s">
        <v>207</v>
      </c>
      <c r="O1161" t="s">
        <v>207</v>
      </c>
      <c r="P1161" t="s">
        <v>207</v>
      </c>
      <c r="Q1161" t="s">
        <v>205</v>
      </c>
      <c r="R1161" t="s">
        <v>205</v>
      </c>
      <c r="S1161" t="s">
        <v>205</v>
      </c>
      <c r="T1161" t="s">
        <v>207</v>
      </c>
      <c r="U1161" t="s">
        <v>207</v>
      </c>
      <c r="V1161" t="s">
        <v>205</v>
      </c>
      <c r="W1161" t="s">
        <v>207</v>
      </c>
      <c r="X1161" s="250" t="s">
        <v>207</v>
      </c>
      <c r="Y1161" t="s">
        <v>205</v>
      </c>
      <c r="Z1161" t="s">
        <v>205</v>
      </c>
      <c r="AA1161" t="s">
        <v>207</v>
      </c>
      <c r="AB1161" t="s">
        <v>205</v>
      </c>
      <c r="AC1161" t="s">
        <v>205</v>
      </c>
      <c r="AD1161" t="s">
        <v>205</v>
      </c>
      <c r="AE1161" t="s">
        <v>206</v>
      </c>
      <c r="AF1161" t="s">
        <v>205</v>
      </c>
      <c r="AG1161" t="s">
        <v>206</v>
      </c>
      <c r="AH1161" t="s">
        <v>206</v>
      </c>
      <c r="AI1161" t="s">
        <v>206</v>
      </c>
      <c r="AJ1161" t="s">
        <v>206</v>
      </c>
      <c r="AK1161" t="s">
        <v>206</v>
      </c>
      <c r="AL1161" t="s">
        <v>344</v>
      </c>
      <c r="AM1161" t="s">
        <v>344</v>
      </c>
      <c r="AN1161" t="s">
        <v>344</v>
      </c>
      <c r="AO1161" t="s">
        <v>344</v>
      </c>
      <c r="AP1161" t="s">
        <v>344</v>
      </c>
      <c r="AQ1161"/>
      <c r="AR1161">
        <v>0</v>
      </c>
      <c r="AS1161">
        <v>6</v>
      </c>
    </row>
    <row r="1162" spans="1:45" ht="18.75" x14ac:dyDescent="0.45">
      <c r="A1162" s="248">
        <v>214095</v>
      </c>
      <c r="B1162" s="249" t="s">
        <v>61</v>
      </c>
      <c r="C1162" t="s">
        <v>207</v>
      </c>
      <c r="D1162" t="s">
        <v>207</v>
      </c>
      <c r="E1162" t="s">
        <v>205</v>
      </c>
      <c r="F1162" t="s">
        <v>207</v>
      </c>
      <c r="G1162" t="s">
        <v>205</v>
      </c>
      <c r="H1162" t="s">
        <v>207</v>
      </c>
      <c r="I1162" t="s">
        <v>207</v>
      </c>
      <c r="J1162" t="s">
        <v>207</v>
      </c>
      <c r="K1162" t="s">
        <v>207</v>
      </c>
      <c r="L1162" t="s">
        <v>207</v>
      </c>
      <c r="M1162" s="250" t="s">
        <v>207</v>
      </c>
      <c r="N1162" t="s">
        <v>205</v>
      </c>
      <c r="O1162" t="s">
        <v>207</v>
      </c>
      <c r="P1162" t="s">
        <v>207</v>
      </c>
      <c r="Q1162" t="s">
        <v>207</v>
      </c>
      <c r="R1162" t="s">
        <v>205</v>
      </c>
      <c r="S1162" t="s">
        <v>207</v>
      </c>
      <c r="T1162" t="s">
        <v>207</v>
      </c>
      <c r="U1162" t="s">
        <v>207</v>
      </c>
      <c r="V1162" t="s">
        <v>207</v>
      </c>
      <c r="W1162" t="s">
        <v>207</v>
      </c>
      <c r="X1162" s="250" t="s">
        <v>207</v>
      </c>
      <c r="Y1162" t="s">
        <v>207</v>
      </c>
      <c r="Z1162" t="s">
        <v>207</v>
      </c>
      <c r="AA1162" t="s">
        <v>205</v>
      </c>
      <c r="AB1162" t="s">
        <v>206</v>
      </c>
      <c r="AC1162" t="s">
        <v>207</v>
      </c>
      <c r="AD1162" t="s">
        <v>205</v>
      </c>
      <c r="AE1162" t="s">
        <v>207</v>
      </c>
      <c r="AF1162" t="s">
        <v>207</v>
      </c>
      <c r="AG1162" t="s">
        <v>205</v>
      </c>
      <c r="AH1162" t="s">
        <v>207</v>
      </c>
      <c r="AI1162" t="s">
        <v>206</v>
      </c>
      <c r="AJ1162" t="s">
        <v>207</v>
      </c>
      <c r="AK1162" t="s">
        <v>206</v>
      </c>
      <c r="AL1162" t="s">
        <v>207</v>
      </c>
      <c r="AM1162" t="s">
        <v>207</v>
      </c>
      <c r="AN1162" t="s">
        <v>205</v>
      </c>
      <c r="AO1162" t="s">
        <v>206</v>
      </c>
      <c r="AP1162" t="s">
        <v>205</v>
      </c>
      <c r="AQ1162"/>
      <c r="AR1162">
        <v>0</v>
      </c>
      <c r="AS1162">
        <v>1</v>
      </c>
    </row>
    <row r="1163" spans="1:45" ht="15" hidden="1" x14ac:dyDescent="0.25">
      <c r="A1163" s="258">
        <v>214099</v>
      </c>
      <c r="B1163" s="259" t="s">
        <v>458</v>
      </c>
      <c r="C1163" s="260" t="s">
        <v>206</v>
      </c>
      <c r="D1163" s="260" t="s">
        <v>205</v>
      </c>
      <c r="E1163" s="260" t="s">
        <v>205</v>
      </c>
      <c r="F1163" s="260" t="s">
        <v>207</v>
      </c>
      <c r="G1163" s="260" t="s">
        <v>207</v>
      </c>
      <c r="H1163" s="260" t="s">
        <v>207</v>
      </c>
      <c r="I1163" s="260" t="s">
        <v>205</v>
      </c>
      <c r="J1163" s="260" t="s">
        <v>205</v>
      </c>
      <c r="K1163" s="260" t="s">
        <v>207</v>
      </c>
      <c r="L1163" s="260" t="s">
        <v>206</v>
      </c>
      <c r="M1163" s="260" t="s">
        <v>206</v>
      </c>
      <c r="N1163" s="260" t="s">
        <v>206</v>
      </c>
      <c r="O1163" s="260" t="s">
        <v>207</v>
      </c>
      <c r="P1163" s="260" t="s">
        <v>207</v>
      </c>
      <c r="Q1163" s="260" t="s">
        <v>206</v>
      </c>
      <c r="R1163" s="260" t="s">
        <v>206</v>
      </c>
      <c r="S1163" s="260" t="s">
        <v>206</v>
      </c>
      <c r="T1163" s="260" t="s">
        <v>206</v>
      </c>
      <c r="U1163" s="260" t="s">
        <v>206</v>
      </c>
      <c r="V1163" s="260" t="s">
        <v>206</v>
      </c>
      <c r="W1163" s="260" t="s">
        <v>344</v>
      </c>
      <c r="X1163" s="260" t="s">
        <v>344</v>
      </c>
      <c r="Y1163" s="260" t="s">
        <v>344</v>
      </c>
      <c r="Z1163" s="260" t="s">
        <v>344</v>
      </c>
      <c r="AA1163" s="260" t="s">
        <v>344</v>
      </c>
      <c r="AB1163" s="260" t="s">
        <v>344</v>
      </c>
      <c r="AC1163" s="260" t="s">
        <v>344</v>
      </c>
      <c r="AD1163" s="260" t="s">
        <v>344</v>
      </c>
      <c r="AE1163" s="260" t="s">
        <v>344</v>
      </c>
      <c r="AF1163" s="260" t="s">
        <v>344</v>
      </c>
      <c r="AG1163" s="260" t="s">
        <v>344</v>
      </c>
      <c r="AH1163" s="260" t="s">
        <v>344</v>
      </c>
      <c r="AI1163" s="260" t="s">
        <v>344</v>
      </c>
      <c r="AJ1163" s="260" t="s">
        <v>344</v>
      </c>
      <c r="AK1163" s="260" t="s">
        <v>344</v>
      </c>
      <c r="AL1163" s="260" t="s">
        <v>344</v>
      </c>
      <c r="AM1163" s="260" t="s">
        <v>344</v>
      </c>
      <c r="AN1163" s="260" t="s">
        <v>344</v>
      </c>
      <c r="AO1163" s="260" t="s">
        <v>344</v>
      </c>
      <c r="AP1163" s="260" t="s">
        <v>344</v>
      </c>
      <c r="AQ1163" s="260"/>
      <c r="AR1163"/>
      <c r="AS1163">
        <v>1</v>
      </c>
    </row>
    <row r="1164" spans="1:45" ht="18.75" hidden="1" x14ac:dyDescent="0.45">
      <c r="A1164" s="252">
        <v>214100</v>
      </c>
      <c r="B1164" s="249" t="s">
        <v>458</v>
      </c>
      <c r="C1164" t="s">
        <v>205</v>
      </c>
      <c r="D1164" t="s">
        <v>205</v>
      </c>
      <c r="E1164" t="s">
        <v>205</v>
      </c>
      <c r="F1164" t="s">
        <v>205</v>
      </c>
      <c r="G1164" t="s">
        <v>205</v>
      </c>
      <c r="H1164" t="s">
        <v>205</v>
      </c>
      <c r="I1164" t="s">
        <v>207</v>
      </c>
      <c r="J1164" t="s">
        <v>205</v>
      </c>
      <c r="K1164" t="s">
        <v>207</v>
      </c>
      <c r="L1164" t="s">
        <v>207</v>
      </c>
      <c r="M1164" s="250" t="s">
        <v>205</v>
      </c>
      <c r="N1164" t="s">
        <v>205</v>
      </c>
      <c r="O1164" t="s">
        <v>207</v>
      </c>
      <c r="P1164" t="s">
        <v>205</v>
      </c>
      <c r="Q1164" t="s">
        <v>207</v>
      </c>
      <c r="R1164" t="s">
        <v>206</v>
      </c>
      <c r="S1164" t="s">
        <v>206</v>
      </c>
      <c r="T1164" t="s">
        <v>207</v>
      </c>
      <c r="U1164" t="s">
        <v>207</v>
      </c>
      <c r="V1164" t="s">
        <v>206</v>
      </c>
      <c r="W1164" t="s">
        <v>344</v>
      </c>
      <c r="X1164" s="250" t="s">
        <v>344</v>
      </c>
      <c r="Y1164" t="s">
        <v>344</v>
      </c>
      <c r="Z1164" t="s">
        <v>344</v>
      </c>
      <c r="AA1164" t="s">
        <v>344</v>
      </c>
      <c r="AB1164" t="s">
        <v>344</v>
      </c>
      <c r="AC1164" t="s">
        <v>344</v>
      </c>
      <c r="AD1164" t="s">
        <v>344</v>
      </c>
      <c r="AE1164" t="s">
        <v>344</v>
      </c>
      <c r="AF1164" t="s">
        <v>344</v>
      </c>
      <c r="AG1164" t="s">
        <v>344</v>
      </c>
      <c r="AH1164" t="s">
        <v>344</v>
      </c>
      <c r="AI1164" t="s">
        <v>344</v>
      </c>
      <c r="AJ1164" t="s">
        <v>344</v>
      </c>
      <c r="AK1164" t="s">
        <v>344</v>
      </c>
      <c r="AL1164" t="s">
        <v>344</v>
      </c>
      <c r="AM1164" t="s">
        <v>344</v>
      </c>
      <c r="AN1164" t="s">
        <v>344</v>
      </c>
      <c r="AO1164" t="s">
        <v>344</v>
      </c>
      <c r="AP1164" t="s">
        <v>344</v>
      </c>
      <c r="AQ1164"/>
      <c r="AR1164">
        <v>0</v>
      </c>
      <c r="AS1164">
        <v>2</v>
      </c>
    </row>
    <row r="1165" spans="1:45" ht="18.75" hidden="1" x14ac:dyDescent="0.45">
      <c r="A1165" s="252">
        <v>214101</v>
      </c>
      <c r="B1165" s="249" t="s">
        <v>456</v>
      </c>
      <c r="C1165" t="s">
        <v>207</v>
      </c>
      <c r="D1165" t="s">
        <v>207</v>
      </c>
      <c r="E1165" t="s">
        <v>205</v>
      </c>
      <c r="F1165" t="s">
        <v>207</v>
      </c>
      <c r="G1165" t="s">
        <v>207</v>
      </c>
      <c r="H1165" t="s">
        <v>205</v>
      </c>
      <c r="I1165" t="s">
        <v>207</v>
      </c>
      <c r="J1165" t="s">
        <v>205</v>
      </c>
      <c r="K1165" t="s">
        <v>207</v>
      </c>
      <c r="L1165" t="s">
        <v>207</v>
      </c>
      <c r="M1165" s="250" t="s">
        <v>205</v>
      </c>
      <c r="N1165" t="s">
        <v>207</v>
      </c>
      <c r="O1165" t="s">
        <v>207</v>
      </c>
      <c r="P1165" t="s">
        <v>207</v>
      </c>
      <c r="Q1165" t="s">
        <v>205</v>
      </c>
      <c r="R1165" t="s">
        <v>207</v>
      </c>
      <c r="S1165" t="s">
        <v>207</v>
      </c>
      <c r="T1165" t="s">
        <v>207</v>
      </c>
      <c r="U1165" t="s">
        <v>207</v>
      </c>
      <c r="V1165" t="s">
        <v>205</v>
      </c>
      <c r="W1165" t="s">
        <v>207</v>
      </c>
      <c r="X1165" s="250" t="s">
        <v>207</v>
      </c>
      <c r="Y1165" t="s">
        <v>205</v>
      </c>
      <c r="Z1165" t="s">
        <v>205</v>
      </c>
      <c r="AA1165" t="s">
        <v>205</v>
      </c>
      <c r="AB1165" t="s">
        <v>205</v>
      </c>
      <c r="AC1165" t="s">
        <v>207</v>
      </c>
      <c r="AD1165" t="s">
        <v>206</v>
      </c>
      <c r="AE1165" t="s">
        <v>206</v>
      </c>
      <c r="AF1165" t="s">
        <v>205</v>
      </c>
      <c r="AG1165" t="s">
        <v>344</v>
      </c>
      <c r="AH1165" t="s">
        <v>344</v>
      </c>
      <c r="AI1165" t="s">
        <v>344</v>
      </c>
      <c r="AJ1165" t="s">
        <v>344</v>
      </c>
      <c r="AK1165" t="s">
        <v>344</v>
      </c>
      <c r="AL1165" t="s">
        <v>344</v>
      </c>
      <c r="AM1165" t="s">
        <v>344</v>
      </c>
      <c r="AN1165" t="s">
        <v>344</v>
      </c>
      <c r="AO1165" t="s">
        <v>344</v>
      </c>
      <c r="AP1165" t="s">
        <v>344</v>
      </c>
      <c r="AQ1165"/>
      <c r="AR1165">
        <v>0</v>
      </c>
      <c r="AS1165">
        <v>2</v>
      </c>
    </row>
    <row r="1166" spans="1:45" ht="18.75" hidden="1" x14ac:dyDescent="0.45">
      <c r="A1166" s="248">
        <v>214102</v>
      </c>
      <c r="B1166" s="249" t="s">
        <v>456</v>
      </c>
      <c r="C1166" t="s">
        <v>205</v>
      </c>
      <c r="D1166" t="s">
        <v>207</v>
      </c>
      <c r="E1166" t="s">
        <v>205</v>
      </c>
      <c r="F1166" t="s">
        <v>205</v>
      </c>
      <c r="G1166" t="s">
        <v>207</v>
      </c>
      <c r="H1166" t="s">
        <v>207</v>
      </c>
      <c r="I1166" t="s">
        <v>207</v>
      </c>
      <c r="J1166" t="s">
        <v>205</v>
      </c>
      <c r="K1166" t="s">
        <v>205</v>
      </c>
      <c r="L1166" t="s">
        <v>207</v>
      </c>
      <c r="M1166" s="250" t="s">
        <v>207</v>
      </c>
      <c r="N1166" t="s">
        <v>205</v>
      </c>
      <c r="O1166" t="s">
        <v>205</v>
      </c>
      <c r="P1166" t="s">
        <v>207</v>
      </c>
      <c r="Q1166" t="s">
        <v>207</v>
      </c>
      <c r="R1166" t="s">
        <v>205</v>
      </c>
      <c r="S1166" t="s">
        <v>207</v>
      </c>
      <c r="T1166" t="s">
        <v>207</v>
      </c>
      <c r="U1166" t="s">
        <v>205</v>
      </c>
      <c r="V1166" t="s">
        <v>205</v>
      </c>
      <c r="W1166" t="s">
        <v>205</v>
      </c>
      <c r="X1166" s="250" t="s">
        <v>205</v>
      </c>
      <c r="Y1166" t="s">
        <v>205</v>
      </c>
      <c r="Z1166" t="s">
        <v>207</v>
      </c>
      <c r="AA1166" t="s">
        <v>205</v>
      </c>
      <c r="AB1166" t="s">
        <v>206</v>
      </c>
      <c r="AC1166" t="s">
        <v>206</v>
      </c>
      <c r="AD1166" t="s">
        <v>206</v>
      </c>
      <c r="AE1166" t="s">
        <v>206</v>
      </c>
      <c r="AF1166" t="s">
        <v>206</v>
      </c>
      <c r="AG1166" t="s">
        <v>344</v>
      </c>
      <c r="AH1166" t="s">
        <v>344</v>
      </c>
      <c r="AI1166" t="s">
        <v>344</v>
      </c>
      <c r="AJ1166" t="s">
        <v>344</v>
      </c>
      <c r="AK1166" t="s">
        <v>344</v>
      </c>
      <c r="AL1166" t="s">
        <v>344</v>
      </c>
      <c r="AM1166" t="s">
        <v>344</v>
      </c>
      <c r="AN1166" t="s">
        <v>344</v>
      </c>
      <c r="AO1166" t="s">
        <v>344</v>
      </c>
      <c r="AP1166" t="s">
        <v>344</v>
      </c>
      <c r="AQ1166"/>
      <c r="AR1166">
        <v>0</v>
      </c>
      <c r="AS1166">
        <v>4</v>
      </c>
    </row>
    <row r="1167" spans="1:45" ht="18.75" hidden="1" x14ac:dyDescent="0.45">
      <c r="A1167" s="248">
        <v>214103</v>
      </c>
      <c r="B1167" s="249" t="s">
        <v>456</v>
      </c>
      <c r="C1167" t="s">
        <v>205</v>
      </c>
      <c r="D1167" t="s">
        <v>205</v>
      </c>
      <c r="E1167" t="s">
        <v>207</v>
      </c>
      <c r="F1167" t="s">
        <v>205</v>
      </c>
      <c r="G1167" t="s">
        <v>205</v>
      </c>
      <c r="H1167" t="s">
        <v>205</v>
      </c>
      <c r="I1167" t="s">
        <v>205</v>
      </c>
      <c r="J1167" t="s">
        <v>205</v>
      </c>
      <c r="K1167" t="s">
        <v>207</v>
      </c>
      <c r="L1167" t="s">
        <v>205</v>
      </c>
      <c r="M1167" s="250" t="s">
        <v>207</v>
      </c>
      <c r="N1167" t="s">
        <v>205</v>
      </c>
      <c r="O1167" t="s">
        <v>205</v>
      </c>
      <c r="P1167" t="s">
        <v>205</v>
      </c>
      <c r="Q1167" t="s">
        <v>207</v>
      </c>
      <c r="R1167" t="s">
        <v>205</v>
      </c>
      <c r="S1167" t="s">
        <v>207</v>
      </c>
      <c r="T1167" t="s">
        <v>205</v>
      </c>
      <c r="U1167" t="s">
        <v>205</v>
      </c>
      <c r="V1167" t="s">
        <v>205</v>
      </c>
      <c r="W1167" t="s">
        <v>207</v>
      </c>
      <c r="X1167" s="250" t="s">
        <v>207</v>
      </c>
      <c r="Y1167" t="s">
        <v>207</v>
      </c>
      <c r="Z1167" t="s">
        <v>207</v>
      </c>
      <c r="AA1167" t="s">
        <v>207</v>
      </c>
      <c r="AB1167" t="s">
        <v>206</v>
      </c>
      <c r="AC1167" t="s">
        <v>206</v>
      </c>
      <c r="AD1167" t="s">
        <v>206</v>
      </c>
      <c r="AE1167" t="s">
        <v>206</v>
      </c>
      <c r="AF1167" t="s">
        <v>206</v>
      </c>
      <c r="AG1167" t="s">
        <v>344</v>
      </c>
      <c r="AH1167" t="s">
        <v>344</v>
      </c>
      <c r="AI1167" t="s">
        <v>344</v>
      </c>
      <c r="AJ1167" t="s">
        <v>344</v>
      </c>
      <c r="AK1167" t="s">
        <v>344</v>
      </c>
      <c r="AL1167" t="s">
        <v>344</v>
      </c>
      <c r="AM1167" t="s">
        <v>344</v>
      </c>
      <c r="AN1167" t="s">
        <v>344</v>
      </c>
      <c r="AO1167" t="s">
        <v>344</v>
      </c>
      <c r="AP1167" t="s">
        <v>344</v>
      </c>
      <c r="AQ1167"/>
      <c r="AR1167">
        <v>0</v>
      </c>
      <c r="AS1167">
        <v>5</v>
      </c>
    </row>
    <row r="1168" spans="1:45" ht="18.75" hidden="1" x14ac:dyDescent="0.45">
      <c r="A1168" s="252">
        <v>214104</v>
      </c>
      <c r="B1168" s="249" t="s">
        <v>458</v>
      </c>
      <c r="C1168" t="s">
        <v>205</v>
      </c>
      <c r="D1168" t="s">
        <v>205</v>
      </c>
      <c r="E1168" t="s">
        <v>205</v>
      </c>
      <c r="F1168" t="s">
        <v>205</v>
      </c>
      <c r="G1168" t="s">
        <v>207</v>
      </c>
      <c r="H1168" t="s">
        <v>206</v>
      </c>
      <c r="I1168" t="s">
        <v>207</v>
      </c>
      <c r="J1168" t="s">
        <v>205</v>
      </c>
      <c r="K1168" t="s">
        <v>205</v>
      </c>
      <c r="L1168" t="s">
        <v>207</v>
      </c>
      <c r="M1168" s="250" t="s">
        <v>205</v>
      </c>
      <c r="N1168" t="s">
        <v>207</v>
      </c>
      <c r="O1168" t="s">
        <v>205</v>
      </c>
      <c r="P1168" t="s">
        <v>206</v>
      </c>
      <c r="Q1168" t="s">
        <v>207</v>
      </c>
      <c r="R1168" t="s">
        <v>206</v>
      </c>
      <c r="S1168" t="s">
        <v>207</v>
      </c>
      <c r="T1168" t="s">
        <v>207</v>
      </c>
      <c r="U1168" t="s">
        <v>207</v>
      </c>
      <c r="V1168" t="s">
        <v>205</v>
      </c>
      <c r="W1168" t="s">
        <v>344</v>
      </c>
      <c r="X1168" s="250" t="s">
        <v>344</v>
      </c>
      <c r="Y1168" t="s">
        <v>344</v>
      </c>
      <c r="Z1168" t="s">
        <v>344</v>
      </c>
      <c r="AA1168" t="s">
        <v>344</v>
      </c>
      <c r="AB1168" t="s">
        <v>344</v>
      </c>
      <c r="AC1168" t="s">
        <v>344</v>
      </c>
      <c r="AD1168" t="s">
        <v>344</v>
      </c>
      <c r="AE1168" t="s">
        <v>344</v>
      </c>
      <c r="AF1168" t="s">
        <v>344</v>
      </c>
      <c r="AG1168" t="s">
        <v>344</v>
      </c>
      <c r="AH1168" t="s">
        <v>344</v>
      </c>
      <c r="AI1168" t="s">
        <v>344</v>
      </c>
      <c r="AJ1168" t="s">
        <v>344</v>
      </c>
      <c r="AK1168" t="s">
        <v>344</v>
      </c>
      <c r="AL1168" t="s">
        <v>344</v>
      </c>
      <c r="AM1168" t="s">
        <v>344</v>
      </c>
      <c r="AN1168" t="s">
        <v>344</v>
      </c>
      <c r="AO1168" t="s">
        <v>344</v>
      </c>
      <c r="AP1168" t="s">
        <v>344</v>
      </c>
      <c r="AQ1168"/>
      <c r="AR1168">
        <v>0</v>
      </c>
      <c r="AS1168">
        <v>2</v>
      </c>
    </row>
    <row r="1169" spans="1:45" ht="18.75" x14ac:dyDescent="0.45">
      <c r="A1169" s="248">
        <v>214108</v>
      </c>
      <c r="B1169" s="249" t="s">
        <v>61</v>
      </c>
      <c r="C1169" t="s">
        <v>207</v>
      </c>
      <c r="D1169" t="s">
        <v>207</v>
      </c>
      <c r="E1169" t="s">
        <v>207</v>
      </c>
      <c r="F1169" t="s">
        <v>207</v>
      </c>
      <c r="G1169" t="s">
        <v>205</v>
      </c>
      <c r="H1169" t="s">
        <v>207</v>
      </c>
      <c r="I1169" t="s">
        <v>207</v>
      </c>
      <c r="J1169" t="s">
        <v>207</v>
      </c>
      <c r="K1169" t="s">
        <v>207</v>
      </c>
      <c r="L1169" t="s">
        <v>207</v>
      </c>
      <c r="M1169" s="250" t="s">
        <v>205</v>
      </c>
      <c r="N1169" t="s">
        <v>207</v>
      </c>
      <c r="O1169" t="s">
        <v>207</v>
      </c>
      <c r="P1169" t="s">
        <v>207</v>
      </c>
      <c r="Q1169" t="s">
        <v>205</v>
      </c>
      <c r="R1169" t="s">
        <v>206</v>
      </c>
      <c r="S1169" t="s">
        <v>205</v>
      </c>
      <c r="T1169" t="s">
        <v>207</v>
      </c>
      <c r="U1169" t="s">
        <v>207</v>
      </c>
      <c r="V1169" t="s">
        <v>207</v>
      </c>
      <c r="W1169" t="s">
        <v>205</v>
      </c>
      <c r="X1169" s="250" t="s">
        <v>207</v>
      </c>
      <c r="Y1169" t="s">
        <v>205</v>
      </c>
      <c r="Z1169" t="s">
        <v>207</v>
      </c>
      <c r="AA1169" t="s">
        <v>205</v>
      </c>
      <c r="AB1169" t="s">
        <v>205</v>
      </c>
      <c r="AC1169" t="s">
        <v>207</v>
      </c>
      <c r="AD1169" t="s">
        <v>207</v>
      </c>
      <c r="AE1169" t="s">
        <v>205</v>
      </c>
      <c r="AF1169" t="s">
        <v>206</v>
      </c>
      <c r="AG1169" t="s">
        <v>206</v>
      </c>
      <c r="AH1169" t="s">
        <v>207</v>
      </c>
      <c r="AI1169" t="s">
        <v>207</v>
      </c>
      <c r="AJ1169" t="s">
        <v>207</v>
      </c>
      <c r="AK1169" t="s">
        <v>206</v>
      </c>
      <c r="AL1169" t="s">
        <v>207</v>
      </c>
      <c r="AM1169" t="s">
        <v>206</v>
      </c>
      <c r="AN1169" t="s">
        <v>206</v>
      </c>
      <c r="AO1169" t="s">
        <v>207</v>
      </c>
      <c r="AP1169" t="s">
        <v>206</v>
      </c>
      <c r="AQ1169"/>
      <c r="AR1169">
        <v>0</v>
      </c>
      <c r="AS1169">
        <v>5</v>
      </c>
    </row>
    <row r="1170" spans="1:45" ht="18.75" hidden="1" x14ac:dyDescent="0.45">
      <c r="A1170" s="248">
        <v>214109</v>
      </c>
      <c r="B1170" s="249" t="s">
        <v>456</v>
      </c>
      <c r="C1170" t="s">
        <v>849</v>
      </c>
      <c r="D1170" t="s">
        <v>849</v>
      </c>
      <c r="E1170" t="s">
        <v>849</v>
      </c>
      <c r="F1170" t="s">
        <v>849</v>
      </c>
      <c r="G1170" t="s">
        <v>849</v>
      </c>
      <c r="H1170" t="s">
        <v>849</v>
      </c>
      <c r="I1170" t="s">
        <v>849</v>
      </c>
      <c r="J1170" t="s">
        <v>849</v>
      </c>
      <c r="K1170" t="s">
        <v>849</v>
      </c>
      <c r="L1170" t="s">
        <v>849</v>
      </c>
      <c r="M1170" s="250" t="s">
        <v>849</v>
      </c>
      <c r="N1170" t="s">
        <v>849</v>
      </c>
      <c r="O1170" t="s">
        <v>849</v>
      </c>
      <c r="P1170" t="s">
        <v>849</v>
      </c>
      <c r="Q1170" t="s">
        <v>849</v>
      </c>
      <c r="R1170" t="s">
        <v>849</v>
      </c>
      <c r="S1170" t="s">
        <v>849</v>
      </c>
      <c r="T1170" t="s">
        <v>849</v>
      </c>
      <c r="U1170" t="s">
        <v>849</v>
      </c>
      <c r="V1170" t="s">
        <v>849</v>
      </c>
      <c r="W1170" t="s">
        <v>849</v>
      </c>
      <c r="X1170" s="250" t="s">
        <v>849</v>
      </c>
      <c r="Y1170" t="s">
        <v>849</v>
      </c>
      <c r="Z1170" t="s">
        <v>849</v>
      </c>
      <c r="AA1170" t="s">
        <v>849</v>
      </c>
      <c r="AB1170" t="s">
        <v>849</v>
      </c>
      <c r="AC1170" t="s">
        <v>849</v>
      </c>
      <c r="AD1170" t="s">
        <v>849</v>
      </c>
      <c r="AE1170" t="s">
        <v>849</v>
      </c>
      <c r="AF1170" t="s">
        <v>849</v>
      </c>
      <c r="AG1170" t="s">
        <v>344</v>
      </c>
      <c r="AH1170" t="s">
        <v>344</v>
      </c>
      <c r="AI1170" t="s">
        <v>344</v>
      </c>
      <c r="AJ1170" t="s">
        <v>344</v>
      </c>
      <c r="AK1170" t="s">
        <v>344</v>
      </c>
      <c r="AL1170" t="s">
        <v>344</v>
      </c>
      <c r="AM1170" t="s">
        <v>344</v>
      </c>
      <c r="AN1170" t="s">
        <v>344</v>
      </c>
      <c r="AO1170" t="s">
        <v>344</v>
      </c>
      <c r="AP1170" t="s">
        <v>344</v>
      </c>
      <c r="AQ1170"/>
      <c r="AR1170">
        <v>0</v>
      </c>
      <c r="AS1170" t="s">
        <v>2190</v>
      </c>
    </row>
    <row r="1171" spans="1:45" ht="18.75" x14ac:dyDescent="0.45">
      <c r="A1171" s="248">
        <v>214110</v>
      </c>
      <c r="B1171" s="249" t="s">
        <v>61</v>
      </c>
      <c r="C1171" t="s">
        <v>207</v>
      </c>
      <c r="D1171" t="s">
        <v>207</v>
      </c>
      <c r="E1171" t="s">
        <v>207</v>
      </c>
      <c r="F1171" t="s">
        <v>205</v>
      </c>
      <c r="G1171" t="s">
        <v>207</v>
      </c>
      <c r="H1171" t="s">
        <v>205</v>
      </c>
      <c r="I1171" t="s">
        <v>207</v>
      </c>
      <c r="J1171" t="s">
        <v>205</v>
      </c>
      <c r="K1171" t="s">
        <v>207</v>
      </c>
      <c r="L1171" t="s">
        <v>207</v>
      </c>
      <c r="M1171" s="250" t="s">
        <v>207</v>
      </c>
      <c r="N1171" t="s">
        <v>207</v>
      </c>
      <c r="O1171" t="s">
        <v>207</v>
      </c>
      <c r="P1171" t="s">
        <v>205</v>
      </c>
      <c r="Q1171" t="s">
        <v>205</v>
      </c>
      <c r="R1171" t="s">
        <v>207</v>
      </c>
      <c r="S1171" t="s">
        <v>207</v>
      </c>
      <c r="T1171" t="s">
        <v>207</v>
      </c>
      <c r="U1171" t="s">
        <v>207</v>
      </c>
      <c r="V1171" t="s">
        <v>207</v>
      </c>
      <c r="W1171" t="s">
        <v>207</v>
      </c>
      <c r="X1171" s="250" t="s">
        <v>207</v>
      </c>
      <c r="Y1171" t="s">
        <v>205</v>
      </c>
      <c r="Z1171" t="s">
        <v>207</v>
      </c>
      <c r="AA1171" t="s">
        <v>207</v>
      </c>
      <c r="AB1171" t="s">
        <v>205</v>
      </c>
      <c r="AC1171" t="s">
        <v>207</v>
      </c>
      <c r="AD1171" t="s">
        <v>207</v>
      </c>
      <c r="AE1171" t="s">
        <v>207</v>
      </c>
      <c r="AF1171" t="s">
        <v>207</v>
      </c>
      <c r="AG1171" t="s">
        <v>207</v>
      </c>
      <c r="AH1171" t="s">
        <v>207</v>
      </c>
      <c r="AI1171" t="s">
        <v>205</v>
      </c>
      <c r="AJ1171" t="s">
        <v>207</v>
      </c>
      <c r="AK1171" t="s">
        <v>205</v>
      </c>
      <c r="AL1171" t="s">
        <v>207</v>
      </c>
      <c r="AM1171" t="s">
        <v>207</v>
      </c>
      <c r="AN1171" t="s">
        <v>206</v>
      </c>
      <c r="AO1171" t="s">
        <v>205</v>
      </c>
      <c r="AP1171" t="s">
        <v>205</v>
      </c>
      <c r="AQ1171"/>
      <c r="AR1171">
        <v>0</v>
      </c>
      <c r="AS1171">
        <v>2</v>
      </c>
    </row>
    <row r="1172" spans="1:45" ht="18.75" hidden="1" x14ac:dyDescent="0.45">
      <c r="A1172" s="248">
        <v>214112</v>
      </c>
      <c r="B1172" s="249" t="s">
        <v>456</v>
      </c>
      <c r="C1172" t="s">
        <v>205</v>
      </c>
      <c r="D1172" t="s">
        <v>205</v>
      </c>
      <c r="E1172" t="s">
        <v>207</v>
      </c>
      <c r="F1172" t="s">
        <v>205</v>
      </c>
      <c r="G1172" t="s">
        <v>207</v>
      </c>
      <c r="H1172" t="s">
        <v>207</v>
      </c>
      <c r="I1172" t="s">
        <v>207</v>
      </c>
      <c r="J1172" t="s">
        <v>205</v>
      </c>
      <c r="K1172" t="s">
        <v>207</v>
      </c>
      <c r="L1172" t="s">
        <v>205</v>
      </c>
      <c r="M1172" s="250" t="s">
        <v>206</v>
      </c>
      <c r="N1172" t="s">
        <v>207</v>
      </c>
      <c r="O1172" t="s">
        <v>207</v>
      </c>
      <c r="P1172" t="s">
        <v>207</v>
      </c>
      <c r="Q1172" t="s">
        <v>207</v>
      </c>
      <c r="R1172" t="s">
        <v>205</v>
      </c>
      <c r="S1172" t="s">
        <v>207</v>
      </c>
      <c r="T1172" t="s">
        <v>207</v>
      </c>
      <c r="U1172" t="s">
        <v>207</v>
      </c>
      <c r="V1172" t="s">
        <v>205</v>
      </c>
      <c r="W1172" t="s">
        <v>207</v>
      </c>
      <c r="X1172" s="250" t="s">
        <v>207</v>
      </c>
      <c r="Y1172" t="s">
        <v>206</v>
      </c>
      <c r="Z1172" t="s">
        <v>205</v>
      </c>
      <c r="AA1172" t="s">
        <v>205</v>
      </c>
      <c r="AB1172" t="s">
        <v>205</v>
      </c>
      <c r="AC1172" t="s">
        <v>206</v>
      </c>
      <c r="AD1172" t="s">
        <v>206</v>
      </c>
      <c r="AE1172" t="s">
        <v>206</v>
      </c>
      <c r="AF1172" t="s">
        <v>205</v>
      </c>
      <c r="AG1172" t="s">
        <v>344</v>
      </c>
      <c r="AH1172" t="s">
        <v>344</v>
      </c>
      <c r="AI1172" t="s">
        <v>344</v>
      </c>
      <c r="AJ1172" t="s">
        <v>344</v>
      </c>
      <c r="AK1172" t="s">
        <v>344</v>
      </c>
      <c r="AL1172" t="s">
        <v>344</v>
      </c>
      <c r="AM1172" t="s">
        <v>344</v>
      </c>
      <c r="AN1172" t="s">
        <v>344</v>
      </c>
      <c r="AO1172" t="s">
        <v>344</v>
      </c>
      <c r="AP1172" t="s">
        <v>344</v>
      </c>
      <c r="AQ1172"/>
      <c r="AR1172">
        <v>0</v>
      </c>
      <c r="AS1172">
        <v>1</v>
      </c>
    </row>
    <row r="1173" spans="1:45" ht="18.75" hidden="1" x14ac:dyDescent="0.45">
      <c r="A1173" s="252">
        <v>214114</v>
      </c>
      <c r="B1173" s="249" t="s">
        <v>458</v>
      </c>
      <c r="C1173" t="s">
        <v>849</v>
      </c>
      <c r="D1173" t="s">
        <v>849</v>
      </c>
      <c r="E1173" t="s">
        <v>849</v>
      </c>
      <c r="F1173" t="s">
        <v>849</v>
      </c>
      <c r="G1173" t="s">
        <v>849</v>
      </c>
      <c r="H1173" t="s">
        <v>849</v>
      </c>
      <c r="I1173" t="s">
        <v>849</v>
      </c>
      <c r="J1173" t="s">
        <v>849</v>
      </c>
      <c r="K1173" t="s">
        <v>849</v>
      </c>
      <c r="L1173" t="s">
        <v>849</v>
      </c>
      <c r="M1173" s="250" t="s">
        <v>849</v>
      </c>
      <c r="N1173" t="s">
        <v>849</v>
      </c>
      <c r="O1173" t="s">
        <v>849</v>
      </c>
      <c r="P1173" t="s">
        <v>849</v>
      </c>
      <c r="Q1173" t="s">
        <v>849</v>
      </c>
      <c r="R1173" t="s">
        <v>849</v>
      </c>
      <c r="S1173" t="s">
        <v>849</v>
      </c>
      <c r="T1173" t="s">
        <v>849</v>
      </c>
      <c r="U1173" t="s">
        <v>849</v>
      </c>
      <c r="V1173" t="s">
        <v>849</v>
      </c>
      <c r="W1173" t="s">
        <v>344</v>
      </c>
      <c r="X1173" s="250" t="s">
        <v>344</v>
      </c>
      <c r="Y1173" t="s">
        <v>344</v>
      </c>
      <c r="Z1173" t="s">
        <v>344</v>
      </c>
      <c r="AA1173" t="s">
        <v>344</v>
      </c>
      <c r="AB1173" t="s">
        <v>344</v>
      </c>
      <c r="AC1173" t="s">
        <v>344</v>
      </c>
      <c r="AD1173" t="s">
        <v>344</v>
      </c>
      <c r="AE1173" t="s">
        <v>344</v>
      </c>
      <c r="AF1173" t="s">
        <v>344</v>
      </c>
      <c r="AG1173" t="s">
        <v>344</v>
      </c>
      <c r="AH1173" t="s">
        <v>344</v>
      </c>
      <c r="AI1173" t="s">
        <v>344</v>
      </c>
      <c r="AJ1173" t="s">
        <v>344</v>
      </c>
      <c r="AK1173" t="s">
        <v>344</v>
      </c>
      <c r="AL1173" t="s">
        <v>344</v>
      </c>
      <c r="AM1173" t="s">
        <v>344</v>
      </c>
      <c r="AN1173" t="s">
        <v>344</v>
      </c>
      <c r="AO1173" t="s">
        <v>344</v>
      </c>
      <c r="AP1173" t="s">
        <v>344</v>
      </c>
      <c r="AQ1173"/>
      <c r="AR1173">
        <v>0</v>
      </c>
      <c r="AS1173" t="s">
        <v>2190</v>
      </c>
    </row>
    <row r="1174" spans="1:45" ht="18.75" hidden="1" x14ac:dyDescent="0.45">
      <c r="A1174" s="248">
        <v>214115</v>
      </c>
      <c r="B1174" s="249" t="s">
        <v>456</v>
      </c>
      <c r="C1174" t="s">
        <v>849</v>
      </c>
      <c r="D1174" t="s">
        <v>849</v>
      </c>
      <c r="E1174" t="s">
        <v>849</v>
      </c>
      <c r="F1174" t="s">
        <v>849</v>
      </c>
      <c r="G1174" t="s">
        <v>849</v>
      </c>
      <c r="H1174" t="s">
        <v>849</v>
      </c>
      <c r="I1174" t="s">
        <v>849</v>
      </c>
      <c r="J1174" t="s">
        <v>849</v>
      </c>
      <c r="K1174" t="s">
        <v>849</v>
      </c>
      <c r="L1174" t="s">
        <v>849</v>
      </c>
      <c r="M1174" s="250" t="s">
        <v>849</v>
      </c>
      <c r="N1174" t="s">
        <v>849</v>
      </c>
      <c r="O1174" t="s">
        <v>849</v>
      </c>
      <c r="P1174" t="s">
        <v>849</v>
      </c>
      <c r="Q1174" t="s">
        <v>849</v>
      </c>
      <c r="R1174" t="s">
        <v>849</v>
      </c>
      <c r="S1174" t="s">
        <v>849</v>
      </c>
      <c r="T1174" t="s">
        <v>849</v>
      </c>
      <c r="U1174" t="s">
        <v>849</v>
      </c>
      <c r="V1174" t="s">
        <v>849</v>
      </c>
      <c r="W1174" t="s">
        <v>849</v>
      </c>
      <c r="X1174" s="250" t="s">
        <v>849</v>
      </c>
      <c r="Y1174" t="s">
        <v>849</v>
      </c>
      <c r="Z1174" t="s">
        <v>849</v>
      </c>
      <c r="AA1174" t="s">
        <v>849</v>
      </c>
      <c r="AB1174" t="s">
        <v>849</v>
      </c>
      <c r="AC1174" t="s">
        <v>849</v>
      </c>
      <c r="AD1174" t="s">
        <v>849</v>
      </c>
      <c r="AE1174" t="s">
        <v>849</v>
      </c>
      <c r="AF1174" t="s">
        <v>849</v>
      </c>
      <c r="AG1174" t="s">
        <v>344</v>
      </c>
      <c r="AH1174" t="s">
        <v>344</v>
      </c>
      <c r="AI1174" t="s">
        <v>344</v>
      </c>
      <c r="AJ1174" t="s">
        <v>344</v>
      </c>
      <c r="AK1174" t="s">
        <v>344</v>
      </c>
      <c r="AL1174" t="s">
        <v>344</v>
      </c>
      <c r="AM1174" t="s">
        <v>344</v>
      </c>
      <c r="AN1174" t="s">
        <v>344</v>
      </c>
      <c r="AO1174" t="s">
        <v>344</v>
      </c>
      <c r="AP1174" t="s">
        <v>344</v>
      </c>
      <c r="AQ1174"/>
      <c r="AR1174">
        <v>0</v>
      </c>
      <c r="AS1174" t="s">
        <v>2190</v>
      </c>
    </row>
    <row r="1175" spans="1:45" ht="18.75" x14ac:dyDescent="0.45">
      <c r="A1175" s="248">
        <v>214117</v>
      </c>
      <c r="B1175" s="249" t="s">
        <v>61</v>
      </c>
      <c r="C1175" t="s">
        <v>207</v>
      </c>
      <c r="D1175" t="s">
        <v>207</v>
      </c>
      <c r="E1175" t="s">
        <v>205</v>
      </c>
      <c r="F1175" t="s">
        <v>207</v>
      </c>
      <c r="G1175" t="s">
        <v>205</v>
      </c>
      <c r="H1175" t="s">
        <v>207</v>
      </c>
      <c r="I1175" t="s">
        <v>207</v>
      </c>
      <c r="J1175" t="s">
        <v>205</v>
      </c>
      <c r="K1175" t="s">
        <v>207</v>
      </c>
      <c r="L1175" t="s">
        <v>207</v>
      </c>
      <c r="M1175" s="250" t="s">
        <v>205</v>
      </c>
      <c r="N1175" t="s">
        <v>207</v>
      </c>
      <c r="O1175" t="s">
        <v>205</v>
      </c>
      <c r="P1175" t="s">
        <v>207</v>
      </c>
      <c r="Q1175" t="s">
        <v>207</v>
      </c>
      <c r="R1175" t="s">
        <v>205</v>
      </c>
      <c r="S1175" t="s">
        <v>207</v>
      </c>
      <c r="T1175" t="s">
        <v>207</v>
      </c>
      <c r="U1175" t="s">
        <v>207</v>
      </c>
      <c r="V1175" t="s">
        <v>205</v>
      </c>
      <c r="W1175" t="s">
        <v>205</v>
      </c>
      <c r="X1175" s="250" t="s">
        <v>207</v>
      </c>
      <c r="Y1175" t="s">
        <v>205</v>
      </c>
      <c r="Z1175" t="s">
        <v>205</v>
      </c>
      <c r="AA1175" t="s">
        <v>205</v>
      </c>
      <c r="AB1175" t="s">
        <v>205</v>
      </c>
      <c r="AC1175" t="s">
        <v>205</v>
      </c>
      <c r="AD1175" t="s">
        <v>207</v>
      </c>
      <c r="AE1175" t="s">
        <v>205</v>
      </c>
      <c r="AF1175" t="s">
        <v>205</v>
      </c>
      <c r="AG1175" t="s">
        <v>207</v>
      </c>
      <c r="AH1175" t="s">
        <v>207</v>
      </c>
      <c r="AI1175" t="s">
        <v>207</v>
      </c>
      <c r="AJ1175" t="s">
        <v>207</v>
      </c>
      <c r="AK1175" t="s">
        <v>207</v>
      </c>
      <c r="AL1175" t="s">
        <v>206</v>
      </c>
      <c r="AM1175" t="s">
        <v>206</v>
      </c>
      <c r="AN1175" t="s">
        <v>206</v>
      </c>
      <c r="AO1175" t="s">
        <v>206</v>
      </c>
      <c r="AP1175" t="s">
        <v>206</v>
      </c>
      <c r="AQ1175"/>
      <c r="AR1175">
        <v>0</v>
      </c>
      <c r="AS1175">
        <v>5</v>
      </c>
    </row>
    <row r="1176" spans="1:45" ht="18.75" x14ac:dyDescent="0.45">
      <c r="A1176" s="248">
        <v>214119</v>
      </c>
      <c r="B1176" s="249" t="s">
        <v>61</v>
      </c>
      <c r="C1176" t="s">
        <v>205</v>
      </c>
      <c r="D1176" t="s">
        <v>207</v>
      </c>
      <c r="E1176" t="s">
        <v>207</v>
      </c>
      <c r="F1176" t="s">
        <v>205</v>
      </c>
      <c r="G1176" t="s">
        <v>207</v>
      </c>
      <c r="H1176" t="s">
        <v>205</v>
      </c>
      <c r="I1176" t="s">
        <v>207</v>
      </c>
      <c r="J1176" t="s">
        <v>205</v>
      </c>
      <c r="K1176" t="s">
        <v>207</v>
      </c>
      <c r="L1176" t="s">
        <v>207</v>
      </c>
      <c r="M1176" s="250" t="s">
        <v>205</v>
      </c>
      <c r="N1176" t="s">
        <v>207</v>
      </c>
      <c r="O1176" t="s">
        <v>207</v>
      </c>
      <c r="P1176" t="s">
        <v>205</v>
      </c>
      <c r="Q1176" t="s">
        <v>207</v>
      </c>
      <c r="R1176" t="s">
        <v>207</v>
      </c>
      <c r="S1176" t="s">
        <v>205</v>
      </c>
      <c r="T1176" t="s">
        <v>207</v>
      </c>
      <c r="U1176" t="s">
        <v>207</v>
      </c>
      <c r="V1176" t="s">
        <v>207</v>
      </c>
      <c r="W1176" t="s">
        <v>207</v>
      </c>
      <c r="X1176" s="250" t="s">
        <v>207</v>
      </c>
      <c r="Y1176" t="s">
        <v>205</v>
      </c>
      <c r="Z1176" t="s">
        <v>207</v>
      </c>
      <c r="AA1176" t="s">
        <v>205</v>
      </c>
      <c r="AB1176" t="s">
        <v>207</v>
      </c>
      <c r="AC1176" t="s">
        <v>207</v>
      </c>
      <c r="AD1176" t="s">
        <v>205</v>
      </c>
      <c r="AE1176" t="s">
        <v>205</v>
      </c>
      <c r="AF1176" t="s">
        <v>207</v>
      </c>
      <c r="AG1176" t="s">
        <v>205</v>
      </c>
      <c r="AH1176" t="s">
        <v>205</v>
      </c>
      <c r="AI1176" t="s">
        <v>205</v>
      </c>
      <c r="AJ1176" t="s">
        <v>205</v>
      </c>
      <c r="AK1176" t="s">
        <v>205</v>
      </c>
      <c r="AL1176" t="s">
        <v>207</v>
      </c>
      <c r="AM1176" t="s">
        <v>205</v>
      </c>
      <c r="AN1176" t="s">
        <v>207</v>
      </c>
      <c r="AO1176" t="s">
        <v>207</v>
      </c>
      <c r="AP1176" t="s">
        <v>207</v>
      </c>
      <c r="AQ1176"/>
      <c r="AR1176">
        <v>0</v>
      </c>
      <c r="AS1176">
        <v>3</v>
      </c>
    </row>
    <row r="1177" spans="1:45" ht="15" x14ac:dyDescent="0.25">
      <c r="A1177" s="258">
        <v>214123</v>
      </c>
      <c r="B1177" s="259" t="s">
        <v>61</v>
      </c>
      <c r="C1177" s="260" t="s">
        <v>207</v>
      </c>
      <c r="D1177" s="260" t="s">
        <v>207</v>
      </c>
      <c r="E1177" s="260" t="s">
        <v>207</v>
      </c>
      <c r="F1177" s="260" t="s">
        <v>205</v>
      </c>
      <c r="G1177" s="260" t="s">
        <v>207</v>
      </c>
      <c r="H1177" s="260" t="s">
        <v>205</v>
      </c>
      <c r="I1177" s="260" t="s">
        <v>207</v>
      </c>
      <c r="J1177" s="260" t="s">
        <v>205</v>
      </c>
      <c r="K1177" s="260" t="s">
        <v>207</v>
      </c>
      <c r="L1177" s="260" t="s">
        <v>205</v>
      </c>
      <c r="M1177" s="260" t="s">
        <v>205</v>
      </c>
      <c r="N1177" s="260" t="s">
        <v>207</v>
      </c>
      <c r="O1177" s="260" t="s">
        <v>207</v>
      </c>
      <c r="P1177" s="260" t="s">
        <v>205</v>
      </c>
      <c r="Q1177" s="260" t="s">
        <v>207</v>
      </c>
      <c r="R1177" s="260" t="s">
        <v>205</v>
      </c>
      <c r="S1177" s="260" t="s">
        <v>205</v>
      </c>
      <c r="T1177" s="260" t="s">
        <v>207</v>
      </c>
      <c r="U1177" s="260" t="s">
        <v>207</v>
      </c>
      <c r="V1177" s="260" t="s">
        <v>207</v>
      </c>
      <c r="W1177" s="260" t="s">
        <v>207</v>
      </c>
      <c r="X1177" s="260" t="s">
        <v>207</v>
      </c>
      <c r="Y1177" s="260" t="s">
        <v>207</v>
      </c>
      <c r="Z1177" s="260" t="s">
        <v>207</v>
      </c>
      <c r="AA1177" s="260" t="s">
        <v>207</v>
      </c>
      <c r="AB1177" s="260" t="s">
        <v>205</v>
      </c>
      <c r="AC1177" s="260" t="s">
        <v>207</v>
      </c>
      <c r="AD1177" s="260" t="s">
        <v>205</v>
      </c>
      <c r="AE1177" s="260" t="s">
        <v>205</v>
      </c>
      <c r="AF1177" s="260" t="s">
        <v>205</v>
      </c>
      <c r="AG1177" s="260" t="s">
        <v>207</v>
      </c>
      <c r="AH1177" s="260" t="s">
        <v>207</v>
      </c>
      <c r="AI1177" s="260" t="s">
        <v>207</v>
      </c>
      <c r="AJ1177" s="260" t="s">
        <v>207</v>
      </c>
      <c r="AK1177" s="260" t="s">
        <v>207</v>
      </c>
      <c r="AL1177" s="260" t="s">
        <v>206</v>
      </c>
      <c r="AM1177" s="260" t="s">
        <v>206</v>
      </c>
      <c r="AN1177" s="260" t="s">
        <v>206</v>
      </c>
      <c r="AO1177" s="260" t="s">
        <v>206</v>
      </c>
      <c r="AP1177" s="260" t="s">
        <v>206</v>
      </c>
      <c r="AQ1177" s="260"/>
      <c r="AR1177"/>
      <c r="AS1177">
        <v>3</v>
      </c>
    </row>
    <row r="1178" spans="1:45" ht="33" x14ac:dyDescent="0.45">
      <c r="A1178" s="248">
        <v>214124</v>
      </c>
      <c r="B1178" s="249" t="s">
        <v>67</v>
      </c>
      <c r="C1178" t="s">
        <v>205</v>
      </c>
      <c r="D1178" t="s">
        <v>207</v>
      </c>
      <c r="E1178" t="s">
        <v>207</v>
      </c>
      <c r="F1178" t="s">
        <v>207</v>
      </c>
      <c r="G1178" t="s">
        <v>205</v>
      </c>
      <c r="H1178" t="s">
        <v>207</v>
      </c>
      <c r="I1178" t="s">
        <v>207</v>
      </c>
      <c r="J1178" t="s">
        <v>207</v>
      </c>
      <c r="K1178" t="s">
        <v>207</v>
      </c>
      <c r="L1178" t="s">
        <v>207</v>
      </c>
      <c r="M1178" s="250" t="s">
        <v>205</v>
      </c>
      <c r="N1178" t="s">
        <v>207</v>
      </c>
      <c r="O1178" t="s">
        <v>207</v>
      </c>
      <c r="P1178" t="s">
        <v>205</v>
      </c>
      <c r="Q1178" t="s">
        <v>205</v>
      </c>
      <c r="R1178" t="s">
        <v>205</v>
      </c>
      <c r="S1178" t="s">
        <v>205</v>
      </c>
      <c r="T1178" t="s">
        <v>207</v>
      </c>
      <c r="U1178" t="s">
        <v>207</v>
      </c>
      <c r="V1178" t="s">
        <v>205</v>
      </c>
      <c r="W1178" t="s">
        <v>207</v>
      </c>
      <c r="X1178" s="250" t="s">
        <v>207</v>
      </c>
      <c r="Y1178" t="s">
        <v>207</v>
      </c>
      <c r="Z1178" t="s">
        <v>206</v>
      </c>
      <c r="AA1178" t="s">
        <v>205</v>
      </c>
      <c r="AB1178" t="s">
        <v>205</v>
      </c>
      <c r="AC1178" t="s">
        <v>207</v>
      </c>
      <c r="AD1178" t="s">
        <v>207</v>
      </c>
      <c r="AE1178" t="s">
        <v>206</v>
      </c>
      <c r="AF1178" t="s">
        <v>205</v>
      </c>
      <c r="AG1178" t="s">
        <v>206</v>
      </c>
      <c r="AH1178" t="s">
        <v>206</v>
      </c>
      <c r="AI1178" t="s">
        <v>206</v>
      </c>
      <c r="AJ1178" t="s">
        <v>206</v>
      </c>
      <c r="AK1178" t="s">
        <v>206</v>
      </c>
      <c r="AL1178" t="s">
        <v>344</v>
      </c>
      <c r="AM1178" t="s">
        <v>344</v>
      </c>
      <c r="AN1178" t="s">
        <v>344</v>
      </c>
      <c r="AO1178" t="s">
        <v>344</v>
      </c>
      <c r="AP1178" t="s">
        <v>344</v>
      </c>
      <c r="AQ1178"/>
      <c r="AR1178">
        <v>0</v>
      </c>
      <c r="AS1178">
        <v>6</v>
      </c>
    </row>
    <row r="1179" spans="1:45" ht="33" x14ac:dyDescent="0.45">
      <c r="A1179" s="252">
        <v>214125</v>
      </c>
      <c r="B1179" s="249" t="s">
        <v>67</v>
      </c>
      <c r="C1179" t="s">
        <v>849</v>
      </c>
      <c r="D1179" t="s">
        <v>849</v>
      </c>
      <c r="E1179" t="s">
        <v>849</v>
      </c>
      <c r="F1179" t="s">
        <v>849</v>
      </c>
      <c r="G1179" t="s">
        <v>849</v>
      </c>
      <c r="H1179" t="s">
        <v>849</v>
      </c>
      <c r="I1179" t="s">
        <v>849</v>
      </c>
      <c r="J1179" t="s">
        <v>849</v>
      </c>
      <c r="K1179" t="s">
        <v>849</v>
      </c>
      <c r="L1179" t="s">
        <v>849</v>
      </c>
      <c r="M1179" s="250" t="s">
        <v>849</v>
      </c>
      <c r="N1179" t="s">
        <v>849</v>
      </c>
      <c r="O1179" t="s">
        <v>849</v>
      </c>
      <c r="P1179" t="s">
        <v>849</v>
      </c>
      <c r="Q1179" t="s">
        <v>849</v>
      </c>
      <c r="R1179" t="s">
        <v>849</v>
      </c>
      <c r="S1179" t="s">
        <v>849</v>
      </c>
      <c r="T1179" t="s">
        <v>849</v>
      </c>
      <c r="U1179" t="s">
        <v>849</v>
      </c>
      <c r="V1179" t="s">
        <v>849</v>
      </c>
      <c r="W1179" t="s">
        <v>849</v>
      </c>
      <c r="X1179" s="250" t="s">
        <v>849</v>
      </c>
      <c r="Y1179" t="s">
        <v>849</v>
      </c>
      <c r="Z1179" t="s">
        <v>849</v>
      </c>
      <c r="AA1179" t="s">
        <v>849</v>
      </c>
      <c r="AB1179" t="s">
        <v>849</v>
      </c>
      <c r="AC1179" t="s">
        <v>849</v>
      </c>
      <c r="AD1179" t="s">
        <v>849</v>
      </c>
      <c r="AE1179" t="s">
        <v>849</v>
      </c>
      <c r="AF1179" t="s">
        <v>849</v>
      </c>
      <c r="AG1179" t="s">
        <v>849</v>
      </c>
      <c r="AH1179" t="s">
        <v>849</v>
      </c>
      <c r="AI1179" t="s">
        <v>849</v>
      </c>
      <c r="AJ1179" t="s">
        <v>849</v>
      </c>
      <c r="AK1179" t="s">
        <v>849</v>
      </c>
      <c r="AL1179" t="s">
        <v>344</v>
      </c>
      <c r="AM1179" t="s">
        <v>344</v>
      </c>
      <c r="AN1179" t="s">
        <v>344</v>
      </c>
      <c r="AO1179" t="s">
        <v>344</v>
      </c>
      <c r="AP1179" t="s">
        <v>344</v>
      </c>
      <c r="AQ1179"/>
      <c r="AR1179">
        <v>0</v>
      </c>
      <c r="AS1179" t="s">
        <v>2187</v>
      </c>
    </row>
    <row r="1180" spans="1:45" ht="18.75" x14ac:dyDescent="0.45">
      <c r="A1180" s="248">
        <v>214126</v>
      </c>
      <c r="B1180" s="249" t="s">
        <v>61</v>
      </c>
      <c r="C1180" t="s">
        <v>205</v>
      </c>
      <c r="D1180" t="s">
        <v>205</v>
      </c>
      <c r="E1180" t="s">
        <v>205</v>
      </c>
      <c r="F1180" t="s">
        <v>207</v>
      </c>
      <c r="G1180" t="s">
        <v>205</v>
      </c>
      <c r="H1180" t="s">
        <v>207</v>
      </c>
      <c r="I1180" t="s">
        <v>207</v>
      </c>
      <c r="J1180" t="s">
        <v>205</v>
      </c>
      <c r="K1180" t="s">
        <v>207</v>
      </c>
      <c r="L1180" t="s">
        <v>205</v>
      </c>
      <c r="M1180" s="250" t="s">
        <v>205</v>
      </c>
      <c r="N1180" t="s">
        <v>205</v>
      </c>
      <c r="O1180" t="s">
        <v>207</v>
      </c>
      <c r="P1180" t="s">
        <v>207</v>
      </c>
      <c r="Q1180" t="s">
        <v>205</v>
      </c>
      <c r="R1180" t="s">
        <v>207</v>
      </c>
      <c r="S1180" t="s">
        <v>205</v>
      </c>
      <c r="T1180" t="s">
        <v>205</v>
      </c>
      <c r="U1180" t="s">
        <v>207</v>
      </c>
      <c r="V1180" t="s">
        <v>205</v>
      </c>
      <c r="W1180" t="s">
        <v>207</v>
      </c>
      <c r="X1180" s="250" t="s">
        <v>205</v>
      </c>
      <c r="Y1180" t="s">
        <v>205</v>
      </c>
      <c r="Z1180" t="s">
        <v>205</v>
      </c>
      <c r="AA1180" t="s">
        <v>205</v>
      </c>
      <c r="AB1180" t="s">
        <v>207</v>
      </c>
      <c r="AC1180" t="s">
        <v>207</v>
      </c>
      <c r="AD1180" t="s">
        <v>207</v>
      </c>
      <c r="AE1180" t="s">
        <v>205</v>
      </c>
      <c r="AF1180" t="s">
        <v>205</v>
      </c>
      <c r="AG1180" t="s">
        <v>207</v>
      </c>
      <c r="AH1180" t="s">
        <v>207</v>
      </c>
      <c r="AI1180" t="s">
        <v>207</v>
      </c>
      <c r="AJ1180" t="s">
        <v>207</v>
      </c>
      <c r="AK1180" t="s">
        <v>207</v>
      </c>
      <c r="AL1180" t="s">
        <v>206</v>
      </c>
      <c r="AM1180" t="s">
        <v>206</v>
      </c>
      <c r="AN1180" t="s">
        <v>206</v>
      </c>
      <c r="AO1180" t="s">
        <v>206</v>
      </c>
      <c r="AP1180" t="s">
        <v>206</v>
      </c>
      <c r="AQ1180"/>
      <c r="AR1180">
        <v>0</v>
      </c>
      <c r="AS1180">
        <v>5</v>
      </c>
    </row>
    <row r="1181" spans="1:45" ht="18.75" hidden="1" x14ac:dyDescent="0.45">
      <c r="A1181" s="252">
        <v>214128</v>
      </c>
      <c r="B1181" s="249" t="s">
        <v>456</v>
      </c>
      <c r="C1181" t="s">
        <v>205</v>
      </c>
      <c r="D1181" t="s">
        <v>207</v>
      </c>
      <c r="E1181" t="s">
        <v>205</v>
      </c>
      <c r="F1181" t="s">
        <v>205</v>
      </c>
      <c r="G1181" t="s">
        <v>207</v>
      </c>
      <c r="H1181" t="s">
        <v>207</v>
      </c>
      <c r="I1181" t="s">
        <v>207</v>
      </c>
      <c r="J1181" t="s">
        <v>207</v>
      </c>
      <c r="K1181" t="s">
        <v>207</v>
      </c>
      <c r="L1181" t="s">
        <v>207</v>
      </c>
      <c r="M1181" s="250" t="s">
        <v>207</v>
      </c>
      <c r="N1181" t="s">
        <v>207</v>
      </c>
      <c r="O1181" t="s">
        <v>205</v>
      </c>
      <c r="P1181" t="s">
        <v>205</v>
      </c>
      <c r="Q1181" t="s">
        <v>207</v>
      </c>
      <c r="R1181" t="s">
        <v>207</v>
      </c>
      <c r="S1181" t="s">
        <v>205</v>
      </c>
      <c r="T1181" t="s">
        <v>205</v>
      </c>
      <c r="U1181" t="s">
        <v>205</v>
      </c>
      <c r="V1181" t="s">
        <v>207</v>
      </c>
      <c r="W1181" t="s">
        <v>207</v>
      </c>
      <c r="X1181" s="250" t="s">
        <v>207</v>
      </c>
      <c r="Y1181" t="s">
        <v>205</v>
      </c>
      <c r="Z1181" t="s">
        <v>207</v>
      </c>
      <c r="AA1181" t="s">
        <v>205</v>
      </c>
      <c r="AB1181" t="s">
        <v>207</v>
      </c>
      <c r="AC1181" t="s">
        <v>207</v>
      </c>
      <c r="AD1181" t="s">
        <v>207</v>
      </c>
      <c r="AE1181" t="s">
        <v>206</v>
      </c>
      <c r="AF1181" t="s">
        <v>207</v>
      </c>
      <c r="AG1181" t="s">
        <v>344</v>
      </c>
      <c r="AH1181" t="s">
        <v>344</v>
      </c>
      <c r="AI1181" t="s">
        <v>344</v>
      </c>
      <c r="AJ1181" t="s">
        <v>344</v>
      </c>
      <c r="AK1181" t="s">
        <v>344</v>
      </c>
      <c r="AL1181" t="s">
        <v>344</v>
      </c>
      <c r="AM1181" t="s">
        <v>344</v>
      </c>
      <c r="AN1181" t="s">
        <v>344</v>
      </c>
      <c r="AO1181" t="s">
        <v>344</v>
      </c>
      <c r="AP1181" t="s">
        <v>344</v>
      </c>
      <c r="AQ1181"/>
      <c r="AR1181">
        <v>0</v>
      </c>
      <c r="AS1181">
        <v>4</v>
      </c>
    </row>
    <row r="1182" spans="1:45" ht="15" x14ac:dyDescent="0.25">
      <c r="A1182" s="258">
        <v>214129</v>
      </c>
      <c r="B1182" s="259" t="s">
        <v>61</v>
      </c>
      <c r="C1182" s="260" t="s">
        <v>205</v>
      </c>
      <c r="D1182" s="260" t="s">
        <v>207</v>
      </c>
      <c r="E1182" s="260" t="s">
        <v>207</v>
      </c>
      <c r="F1182" s="260" t="s">
        <v>205</v>
      </c>
      <c r="G1182" s="260" t="s">
        <v>207</v>
      </c>
      <c r="H1182" s="260" t="s">
        <v>205</v>
      </c>
      <c r="I1182" s="260" t="s">
        <v>207</v>
      </c>
      <c r="J1182" s="260" t="s">
        <v>205</v>
      </c>
      <c r="K1182" s="260" t="s">
        <v>207</v>
      </c>
      <c r="L1182" s="260" t="s">
        <v>207</v>
      </c>
      <c r="M1182" s="260" t="s">
        <v>207</v>
      </c>
      <c r="N1182" s="260" t="s">
        <v>207</v>
      </c>
      <c r="O1182" s="260" t="s">
        <v>205</v>
      </c>
      <c r="P1182" s="260" t="s">
        <v>205</v>
      </c>
      <c r="Q1182" s="260" t="s">
        <v>207</v>
      </c>
      <c r="R1182" s="260" t="s">
        <v>207</v>
      </c>
      <c r="S1182" s="260" t="s">
        <v>207</v>
      </c>
      <c r="T1182" s="260" t="s">
        <v>207</v>
      </c>
      <c r="U1182" s="260" t="s">
        <v>207</v>
      </c>
      <c r="V1182" s="260" t="s">
        <v>207</v>
      </c>
      <c r="W1182" s="260" t="s">
        <v>205</v>
      </c>
      <c r="X1182" s="260" t="s">
        <v>207</v>
      </c>
      <c r="Y1182" s="260" t="s">
        <v>205</v>
      </c>
      <c r="Z1182" s="260" t="s">
        <v>207</v>
      </c>
      <c r="AA1182" s="260" t="s">
        <v>205</v>
      </c>
      <c r="AB1182" s="260" t="s">
        <v>205</v>
      </c>
      <c r="AC1182" s="260" t="s">
        <v>207</v>
      </c>
      <c r="AD1182" s="260" t="s">
        <v>207</v>
      </c>
      <c r="AE1182" s="260" t="s">
        <v>205</v>
      </c>
      <c r="AF1182" s="260" t="s">
        <v>207</v>
      </c>
      <c r="AG1182" s="260" t="s">
        <v>205</v>
      </c>
      <c r="AH1182" s="260" t="s">
        <v>205</v>
      </c>
      <c r="AI1182" s="260" t="s">
        <v>207</v>
      </c>
      <c r="AJ1182" s="260" t="s">
        <v>205</v>
      </c>
      <c r="AK1182" s="260" t="s">
        <v>207</v>
      </c>
      <c r="AL1182" s="260" t="s">
        <v>207</v>
      </c>
      <c r="AM1182" s="260" t="s">
        <v>207</v>
      </c>
      <c r="AN1182" s="260" t="s">
        <v>206</v>
      </c>
      <c r="AO1182" s="260" t="s">
        <v>207</v>
      </c>
      <c r="AP1182" s="260" t="s">
        <v>207</v>
      </c>
      <c r="AQ1182" s="260"/>
      <c r="AR1182"/>
      <c r="AS1182">
        <v>3</v>
      </c>
    </row>
    <row r="1183" spans="1:45" ht="18.75" x14ac:dyDescent="0.45">
      <c r="A1183" s="248">
        <v>214131</v>
      </c>
      <c r="B1183" s="249" t="s">
        <v>61</v>
      </c>
      <c r="C1183" t="s">
        <v>205</v>
      </c>
      <c r="D1183" t="s">
        <v>207</v>
      </c>
      <c r="E1183" t="s">
        <v>205</v>
      </c>
      <c r="F1183" t="s">
        <v>205</v>
      </c>
      <c r="G1183" t="s">
        <v>207</v>
      </c>
      <c r="H1183" t="s">
        <v>207</v>
      </c>
      <c r="I1183" t="s">
        <v>207</v>
      </c>
      <c r="J1183" t="s">
        <v>207</v>
      </c>
      <c r="K1183" t="s">
        <v>207</v>
      </c>
      <c r="L1183" t="s">
        <v>207</v>
      </c>
      <c r="M1183" s="250" t="s">
        <v>205</v>
      </c>
      <c r="N1183" t="s">
        <v>205</v>
      </c>
      <c r="O1183" t="s">
        <v>205</v>
      </c>
      <c r="P1183" t="s">
        <v>205</v>
      </c>
      <c r="Q1183" t="s">
        <v>205</v>
      </c>
      <c r="R1183" t="s">
        <v>207</v>
      </c>
      <c r="S1183" t="s">
        <v>207</v>
      </c>
      <c r="T1183" t="s">
        <v>207</v>
      </c>
      <c r="U1183" t="s">
        <v>207</v>
      </c>
      <c r="V1183" t="s">
        <v>207</v>
      </c>
      <c r="W1183" t="s">
        <v>205</v>
      </c>
      <c r="X1183" s="250" t="s">
        <v>205</v>
      </c>
      <c r="Y1183" t="s">
        <v>205</v>
      </c>
      <c r="Z1183" t="s">
        <v>205</v>
      </c>
      <c r="AA1183" t="s">
        <v>205</v>
      </c>
      <c r="AB1183" t="s">
        <v>205</v>
      </c>
      <c r="AC1183" t="s">
        <v>205</v>
      </c>
      <c r="AD1183" t="s">
        <v>207</v>
      </c>
      <c r="AE1183" t="s">
        <v>205</v>
      </c>
      <c r="AF1183" t="s">
        <v>207</v>
      </c>
      <c r="AG1183" t="s">
        <v>207</v>
      </c>
      <c r="AH1183" t="s">
        <v>206</v>
      </c>
      <c r="AI1183" t="s">
        <v>207</v>
      </c>
      <c r="AJ1183" t="s">
        <v>206</v>
      </c>
      <c r="AK1183" t="s">
        <v>207</v>
      </c>
      <c r="AL1183" t="s">
        <v>206</v>
      </c>
      <c r="AM1183" t="s">
        <v>206</v>
      </c>
      <c r="AN1183" t="s">
        <v>206</v>
      </c>
      <c r="AO1183" t="s">
        <v>206</v>
      </c>
      <c r="AP1183" t="s">
        <v>206</v>
      </c>
      <c r="AQ1183"/>
      <c r="AR1183">
        <v>0</v>
      </c>
      <c r="AS1183">
        <v>5</v>
      </c>
    </row>
    <row r="1184" spans="1:45" ht="15" hidden="1" x14ac:dyDescent="0.25">
      <c r="A1184" s="258">
        <v>214136</v>
      </c>
      <c r="B1184" s="259" t="s">
        <v>456</v>
      </c>
      <c r="C1184" s="260" t="s">
        <v>205</v>
      </c>
      <c r="D1184" s="260" t="s">
        <v>205</v>
      </c>
      <c r="E1184" s="260" t="s">
        <v>205</v>
      </c>
      <c r="F1184" s="260" t="s">
        <v>205</v>
      </c>
      <c r="G1184" s="260" t="s">
        <v>205</v>
      </c>
      <c r="H1184" s="260" t="s">
        <v>205</v>
      </c>
      <c r="I1184" s="260" t="s">
        <v>205</v>
      </c>
      <c r="J1184" s="260" t="s">
        <v>205</v>
      </c>
      <c r="K1184" s="260" t="s">
        <v>205</v>
      </c>
      <c r="L1184" s="260" t="s">
        <v>207</v>
      </c>
      <c r="M1184" s="260" t="s">
        <v>207</v>
      </c>
      <c r="N1184" s="260" t="s">
        <v>207</v>
      </c>
      <c r="O1184" s="260" t="s">
        <v>207</v>
      </c>
      <c r="P1184" s="260" t="s">
        <v>207</v>
      </c>
      <c r="Q1184" s="260" t="s">
        <v>207</v>
      </c>
      <c r="R1184" s="260" t="s">
        <v>207</v>
      </c>
      <c r="S1184" s="260" t="s">
        <v>207</v>
      </c>
      <c r="T1184" s="260" t="s">
        <v>207</v>
      </c>
      <c r="U1184" s="260" t="s">
        <v>207</v>
      </c>
      <c r="V1184" s="260" t="s">
        <v>207</v>
      </c>
      <c r="W1184" s="260" t="s">
        <v>207</v>
      </c>
      <c r="X1184" s="260" t="s">
        <v>207</v>
      </c>
      <c r="Y1184" s="260" t="s">
        <v>205</v>
      </c>
      <c r="Z1184" s="260" t="s">
        <v>207</v>
      </c>
      <c r="AA1184" s="260" t="s">
        <v>205</v>
      </c>
      <c r="AB1184" s="260" t="s">
        <v>207</v>
      </c>
      <c r="AC1184" s="260" t="s">
        <v>207</v>
      </c>
      <c r="AD1184" s="260" t="s">
        <v>207</v>
      </c>
      <c r="AE1184" s="260" t="s">
        <v>207</v>
      </c>
      <c r="AF1184" s="260" t="s">
        <v>207</v>
      </c>
      <c r="AG1184" s="260" t="s">
        <v>344</v>
      </c>
      <c r="AH1184" s="260" t="s">
        <v>344</v>
      </c>
      <c r="AI1184" s="260" t="s">
        <v>344</v>
      </c>
      <c r="AJ1184" s="260" t="s">
        <v>344</v>
      </c>
      <c r="AK1184" s="260" t="s">
        <v>344</v>
      </c>
      <c r="AL1184" s="260" t="s">
        <v>344</v>
      </c>
      <c r="AM1184" s="260" t="s">
        <v>344</v>
      </c>
      <c r="AN1184" s="260" t="s">
        <v>344</v>
      </c>
      <c r="AO1184" s="260" t="s">
        <v>344</v>
      </c>
      <c r="AP1184" s="260" t="s">
        <v>344</v>
      </c>
      <c r="AQ1184" s="260"/>
      <c r="AR1184"/>
      <c r="AS1184">
        <v>0</v>
      </c>
    </row>
    <row r="1185" spans="1:45" ht="18.75" hidden="1" x14ac:dyDescent="0.45">
      <c r="A1185" s="252">
        <v>214137</v>
      </c>
      <c r="B1185" s="249" t="s">
        <v>456</v>
      </c>
      <c r="C1185" t="s">
        <v>207</v>
      </c>
      <c r="D1185" t="s">
        <v>207</v>
      </c>
      <c r="E1185" t="s">
        <v>205</v>
      </c>
      <c r="F1185" t="s">
        <v>205</v>
      </c>
      <c r="G1185" t="s">
        <v>205</v>
      </c>
      <c r="H1185" t="s">
        <v>207</v>
      </c>
      <c r="I1185" t="s">
        <v>207</v>
      </c>
      <c r="J1185" t="s">
        <v>205</v>
      </c>
      <c r="K1185" t="s">
        <v>207</v>
      </c>
      <c r="L1185" t="s">
        <v>205</v>
      </c>
      <c r="M1185" s="250" t="s">
        <v>207</v>
      </c>
      <c r="N1185" t="s">
        <v>207</v>
      </c>
      <c r="O1185" t="s">
        <v>207</v>
      </c>
      <c r="P1185" t="s">
        <v>207</v>
      </c>
      <c r="Q1185" t="s">
        <v>205</v>
      </c>
      <c r="R1185" t="s">
        <v>207</v>
      </c>
      <c r="S1185" t="s">
        <v>207</v>
      </c>
      <c r="T1185" t="s">
        <v>205</v>
      </c>
      <c r="U1185" t="s">
        <v>205</v>
      </c>
      <c r="V1185" t="s">
        <v>206</v>
      </c>
      <c r="W1185" t="s">
        <v>207</v>
      </c>
      <c r="X1185" s="250" t="s">
        <v>207</v>
      </c>
      <c r="Y1185" t="s">
        <v>207</v>
      </c>
      <c r="Z1185" t="s">
        <v>207</v>
      </c>
      <c r="AA1185" t="s">
        <v>207</v>
      </c>
      <c r="AB1185" t="s">
        <v>205</v>
      </c>
      <c r="AC1185" t="s">
        <v>207</v>
      </c>
      <c r="AD1185" t="s">
        <v>205</v>
      </c>
      <c r="AE1185" t="s">
        <v>207</v>
      </c>
      <c r="AF1185" t="s">
        <v>205</v>
      </c>
      <c r="AG1185" t="s">
        <v>344</v>
      </c>
      <c r="AH1185" t="s">
        <v>344</v>
      </c>
      <c r="AI1185" t="s">
        <v>344</v>
      </c>
      <c r="AJ1185" t="s">
        <v>344</v>
      </c>
      <c r="AK1185" t="s">
        <v>344</v>
      </c>
      <c r="AL1185" t="s">
        <v>344</v>
      </c>
      <c r="AM1185" t="s">
        <v>344</v>
      </c>
      <c r="AN1185" t="s">
        <v>344</v>
      </c>
      <c r="AO1185" t="s">
        <v>344</v>
      </c>
      <c r="AP1185" t="s">
        <v>344</v>
      </c>
      <c r="AQ1185"/>
      <c r="AR1185">
        <v>0</v>
      </c>
      <c r="AS1185">
        <v>3</v>
      </c>
    </row>
    <row r="1186" spans="1:45" ht="15" hidden="1" x14ac:dyDescent="0.25">
      <c r="A1186" s="258">
        <v>214140</v>
      </c>
      <c r="B1186" s="259" t="s">
        <v>458</v>
      </c>
      <c r="C1186" s="260" t="s">
        <v>207</v>
      </c>
      <c r="D1186" s="260" t="s">
        <v>207</v>
      </c>
      <c r="E1186" s="260" t="s">
        <v>207</v>
      </c>
      <c r="F1186" s="260" t="s">
        <v>207</v>
      </c>
      <c r="G1186" s="260" t="s">
        <v>205</v>
      </c>
      <c r="H1186" s="260" t="s">
        <v>206</v>
      </c>
      <c r="I1186" s="260" t="s">
        <v>207</v>
      </c>
      <c r="J1186" s="260" t="s">
        <v>205</v>
      </c>
      <c r="K1186" s="260" t="s">
        <v>205</v>
      </c>
      <c r="L1186" s="260" t="s">
        <v>207</v>
      </c>
      <c r="M1186" s="260" t="s">
        <v>205</v>
      </c>
      <c r="N1186" s="260" t="s">
        <v>205</v>
      </c>
      <c r="O1186" s="260" t="s">
        <v>206</v>
      </c>
      <c r="P1186" s="260" t="s">
        <v>207</v>
      </c>
      <c r="Q1186" s="260" t="s">
        <v>207</v>
      </c>
      <c r="R1186" s="260" t="s">
        <v>206</v>
      </c>
      <c r="S1186" s="260" t="s">
        <v>207</v>
      </c>
      <c r="T1186" s="260" t="s">
        <v>207</v>
      </c>
      <c r="U1186" s="260" t="s">
        <v>207</v>
      </c>
      <c r="V1186" s="260" t="s">
        <v>205</v>
      </c>
      <c r="W1186" s="260" t="s">
        <v>344</v>
      </c>
      <c r="X1186" s="260" t="s">
        <v>344</v>
      </c>
      <c r="Y1186" s="260" t="s">
        <v>344</v>
      </c>
      <c r="Z1186" s="260" t="s">
        <v>344</v>
      </c>
      <c r="AA1186" s="260" t="s">
        <v>344</v>
      </c>
      <c r="AB1186" s="260" t="s">
        <v>344</v>
      </c>
      <c r="AC1186" s="260" t="s">
        <v>344</v>
      </c>
      <c r="AD1186" s="260" t="s">
        <v>344</v>
      </c>
      <c r="AE1186" s="260" t="s">
        <v>344</v>
      </c>
      <c r="AF1186" s="260" t="s">
        <v>344</v>
      </c>
      <c r="AG1186" s="260" t="s">
        <v>344</v>
      </c>
      <c r="AH1186" s="260" t="s">
        <v>344</v>
      </c>
      <c r="AI1186" s="260" t="s">
        <v>344</v>
      </c>
      <c r="AJ1186" s="260" t="s">
        <v>344</v>
      </c>
      <c r="AK1186" s="260" t="s">
        <v>344</v>
      </c>
      <c r="AL1186" s="260" t="s">
        <v>344</v>
      </c>
      <c r="AM1186" s="260" t="s">
        <v>344</v>
      </c>
      <c r="AN1186" s="260" t="s">
        <v>344</v>
      </c>
      <c r="AO1186" s="260" t="s">
        <v>344</v>
      </c>
      <c r="AP1186" s="260" t="s">
        <v>344</v>
      </c>
      <c r="AQ1186" s="260"/>
      <c r="AR1186"/>
      <c r="AS1186">
        <v>1</v>
      </c>
    </row>
    <row r="1187" spans="1:45" ht="15" hidden="1" x14ac:dyDescent="0.25">
      <c r="A1187" s="258">
        <v>214141</v>
      </c>
      <c r="B1187" s="259" t="s">
        <v>458</v>
      </c>
      <c r="C1187" s="260" t="s">
        <v>849</v>
      </c>
      <c r="D1187" s="260" t="s">
        <v>849</v>
      </c>
      <c r="E1187" s="260" t="s">
        <v>849</v>
      </c>
      <c r="F1187" s="260" t="s">
        <v>849</v>
      </c>
      <c r="G1187" s="260" t="s">
        <v>849</v>
      </c>
      <c r="H1187" s="260" t="s">
        <v>849</v>
      </c>
      <c r="I1187" s="260" t="s">
        <v>849</v>
      </c>
      <c r="J1187" s="260" t="s">
        <v>849</v>
      </c>
      <c r="K1187" s="260" t="s">
        <v>849</v>
      </c>
      <c r="L1187" s="260" t="s">
        <v>849</v>
      </c>
      <c r="M1187" s="260" t="s">
        <v>849</v>
      </c>
      <c r="N1187" s="260" t="s">
        <v>849</v>
      </c>
      <c r="O1187" s="260" t="s">
        <v>849</v>
      </c>
      <c r="P1187" s="260" t="s">
        <v>849</v>
      </c>
      <c r="Q1187" s="260" t="s">
        <v>849</v>
      </c>
      <c r="R1187" s="260" t="s">
        <v>849</v>
      </c>
      <c r="S1187" s="260" t="s">
        <v>849</v>
      </c>
      <c r="T1187" s="260" t="s">
        <v>849</v>
      </c>
      <c r="U1187" s="260" t="s">
        <v>849</v>
      </c>
      <c r="V1187" s="260" t="s">
        <v>849</v>
      </c>
      <c r="W1187" s="260" t="s">
        <v>344</v>
      </c>
      <c r="X1187" s="260" t="s">
        <v>344</v>
      </c>
      <c r="Y1187" s="260" t="s">
        <v>344</v>
      </c>
      <c r="Z1187" s="260" t="s">
        <v>344</v>
      </c>
      <c r="AA1187" s="260" t="s">
        <v>344</v>
      </c>
      <c r="AB1187" s="260" t="s">
        <v>344</v>
      </c>
      <c r="AC1187" s="260" t="s">
        <v>344</v>
      </c>
      <c r="AD1187" s="260" t="s">
        <v>344</v>
      </c>
      <c r="AE1187" s="260" t="s">
        <v>344</v>
      </c>
      <c r="AF1187" s="260" t="s">
        <v>344</v>
      </c>
      <c r="AG1187" s="260" t="s">
        <v>344</v>
      </c>
      <c r="AH1187" s="260" t="s">
        <v>344</v>
      </c>
      <c r="AI1187" s="260" t="s">
        <v>344</v>
      </c>
      <c r="AJ1187" s="260" t="s">
        <v>344</v>
      </c>
      <c r="AK1187" s="260" t="s">
        <v>344</v>
      </c>
      <c r="AL1187" s="260" t="s">
        <v>344</v>
      </c>
      <c r="AM1187" s="260" t="s">
        <v>344</v>
      </c>
      <c r="AN1187" s="260" t="s">
        <v>344</v>
      </c>
      <c r="AO1187" s="260" t="s">
        <v>344</v>
      </c>
      <c r="AP1187" s="260" t="s">
        <v>344</v>
      </c>
      <c r="AQ1187" s="260"/>
      <c r="AR1187"/>
      <c r="AS1187" t="s">
        <v>2181</v>
      </c>
    </row>
    <row r="1188" spans="1:45" ht="18.75" hidden="1" x14ac:dyDescent="0.45">
      <c r="A1188" s="248">
        <v>214144</v>
      </c>
      <c r="B1188" s="249" t="s">
        <v>458</v>
      </c>
      <c r="C1188" t="s">
        <v>207</v>
      </c>
      <c r="D1188" t="s">
        <v>205</v>
      </c>
      <c r="E1188" t="s">
        <v>205</v>
      </c>
      <c r="F1188" t="s">
        <v>205</v>
      </c>
      <c r="G1188" t="s">
        <v>207</v>
      </c>
      <c r="H1188" t="s">
        <v>207</v>
      </c>
      <c r="I1188" t="s">
        <v>207</v>
      </c>
      <c r="J1188" t="s">
        <v>205</v>
      </c>
      <c r="K1188" t="s">
        <v>207</v>
      </c>
      <c r="L1188" t="s">
        <v>207</v>
      </c>
      <c r="M1188" s="250" t="s">
        <v>207</v>
      </c>
      <c r="N1188" t="s">
        <v>205</v>
      </c>
      <c r="O1188" t="s">
        <v>205</v>
      </c>
      <c r="P1188" t="s">
        <v>207</v>
      </c>
      <c r="Q1188" t="s">
        <v>205</v>
      </c>
      <c r="R1188" t="s">
        <v>207</v>
      </c>
      <c r="S1188" t="s">
        <v>205</v>
      </c>
      <c r="T1188" t="s">
        <v>205</v>
      </c>
      <c r="U1188" t="s">
        <v>205</v>
      </c>
      <c r="V1188" t="s">
        <v>205</v>
      </c>
      <c r="W1188" t="s">
        <v>344</v>
      </c>
      <c r="X1188" s="250" t="s">
        <v>344</v>
      </c>
      <c r="Y1188" t="s">
        <v>344</v>
      </c>
      <c r="Z1188" t="s">
        <v>344</v>
      </c>
      <c r="AA1188" t="s">
        <v>344</v>
      </c>
      <c r="AB1188" t="s">
        <v>344</v>
      </c>
      <c r="AC1188" t="s">
        <v>344</v>
      </c>
      <c r="AD1188" t="s">
        <v>344</v>
      </c>
      <c r="AE1188" t="s">
        <v>344</v>
      </c>
      <c r="AF1188" t="s">
        <v>344</v>
      </c>
      <c r="AG1188" t="s">
        <v>344</v>
      </c>
      <c r="AH1188" t="s">
        <v>344</v>
      </c>
      <c r="AI1188" t="s">
        <v>344</v>
      </c>
      <c r="AJ1188" t="s">
        <v>344</v>
      </c>
      <c r="AK1188" t="s">
        <v>344</v>
      </c>
      <c r="AL1188" t="s">
        <v>344</v>
      </c>
      <c r="AM1188" t="s">
        <v>344</v>
      </c>
      <c r="AN1188" t="s">
        <v>344</v>
      </c>
      <c r="AO1188" t="s">
        <v>344</v>
      </c>
      <c r="AP1188" t="s">
        <v>344</v>
      </c>
      <c r="AQ1188"/>
      <c r="AR1188">
        <v>0</v>
      </c>
      <c r="AS1188">
        <v>1</v>
      </c>
    </row>
    <row r="1189" spans="1:45" ht="15" hidden="1" x14ac:dyDescent="0.25">
      <c r="A1189" s="258">
        <v>214146</v>
      </c>
      <c r="B1189" s="259" t="s">
        <v>456</v>
      </c>
      <c r="C1189" s="260" t="s">
        <v>207</v>
      </c>
      <c r="D1189" s="260" t="s">
        <v>207</v>
      </c>
      <c r="E1189" s="260" t="s">
        <v>207</v>
      </c>
      <c r="F1189" s="260" t="s">
        <v>207</v>
      </c>
      <c r="G1189" s="260" t="s">
        <v>205</v>
      </c>
      <c r="H1189" s="260" t="s">
        <v>207</v>
      </c>
      <c r="I1189" s="260" t="s">
        <v>207</v>
      </c>
      <c r="J1189" s="260" t="s">
        <v>205</v>
      </c>
      <c r="K1189" s="260" t="s">
        <v>207</v>
      </c>
      <c r="L1189" s="260" t="s">
        <v>207</v>
      </c>
      <c r="M1189" s="260" t="s">
        <v>207</v>
      </c>
      <c r="N1189" s="260" t="s">
        <v>205</v>
      </c>
      <c r="O1189" s="260" t="s">
        <v>205</v>
      </c>
      <c r="P1189" s="260" t="s">
        <v>207</v>
      </c>
      <c r="Q1189" s="260" t="s">
        <v>207</v>
      </c>
      <c r="R1189" s="260" t="s">
        <v>206</v>
      </c>
      <c r="S1189" s="260" t="s">
        <v>207</v>
      </c>
      <c r="T1189" s="260" t="s">
        <v>207</v>
      </c>
      <c r="U1189" s="260" t="s">
        <v>207</v>
      </c>
      <c r="V1189" s="260" t="s">
        <v>207</v>
      </c>
      <c r="W1189" s="260" t="s">
        <v>207</v>
      </c>
      <c r="X1189" s="260" t="s">
        <v>205</v>
      </c>
      <c r="Y1189" s="260" t="s">
        <v>207</v>
      </c>
      <c r="Z1189" s="260" t="s">
        <v>207</v>
      </c>
      <c r="AA1189" s="260" t="s">
        <v>205</v>
      </c>
      <c r="AB1189" s="260" t="s">
        <v>207</v>
      </c>
      <c r="AC1189" s="260" t="s">
        <v>207</v>
      </c>
      <c r="AD1189" s="260" t="s">
        <v>206</v>
      </c>
      <c r="AE1189" s="260" t="s">
        <v>206</v>
      </c>
      <c r="AF1189" s="260" t="s">
        <v>206</v>
      </c>
      <c r="AG1189" s="260" t="s">
        <v>344</v>
      </c>
      <c r="AH1189" s="260" t="s">
        <v>344</v>
      </c>
      <c r="AI1189" s="260" t="s">
        <v>344</v>
      </c>
      <c r="AJ1189" s="260" t="s">
        <v>344</v>
      </c>
      <c r="AK1189" s="260" t="s">
        <v>344</v>
      </c>
      <c r="AL1189" s="260" t="s">
        <v>344</v>
      </c>
      <c r="AM1189" s="260" t="s">
        <v>344</v>
      </c>
      <c r="AN1189" s="260" t="s">
        <v>344</v>
      </c>
      <c r="AO1189" s="260" t="s">
        <v>344</v>
      </c>
      <c r="AP1189" s="260" t="s">
        <v>344</v>
      </c>
      <c r="AQ1189" s="260"/>
      <c r="AR1189"/>
      <c r="AS1189">
        <v>3</v>
      </c>
    </row>
    <row r="1190" spans="1:45" ht="15" hidden="1" x14ac:dyDescent="0.25">
      <c r="A1190" s="258">
        <v>214152</v>
      </c>
      <c r="B1190" s="259" t="s">
        <v>458</v>
      </c>
      <c r="C1190" s="260" t="s">
        <v>207</v>
      </c>
      <c r="D1190" s="260" t="s">
        <v>207</v>
      </c>
      <c r="E1190" s="260" t="s">
        <v>205</v>
      </c>
      <c r="F1190" s="260" t="s">
        <v>205</v>
      </c>
      <c r="G1190" s="260" t="s">
        <v>205</v>
      </c>
      <c r="H1190" s="260" t="s">
        <v>205</v>
      </c>
      <c r="I1190" s="260" t="s">
        <v>205</v>
      </c>
      <c r="J1190" s="260" t="s">
        <v>205</v>
      </c>
      <c r="K1190" s="260" t="s">
        <v>205</v>
      </c>
      <c r="L1190" s="260" t="s">
        <v>207</v>
      </c>
      <c r="M1190" s="260" t="s">
        <v>205</v>
      </c>
      <c r="N1190" s="260" t="s">
        <v>205</v>
      </c>
      <c r="O1190" s="260" t="s">
        <v>207</v>
      </c>
      <c r="P1190" s="260" t="s">
        <v>206</v>
      </c>
      <c r="Q1190" s="260" t="s">
        <v>205</v>
      </c>
      <c r="R1190" s="260" t="s">
        <v>206</v>
      </c>
      <c r="S1190" s="260" t="s">
        <v>207</v>
      </c>
      <c r="T1190" s="260" t="s">
        <v>206</v>
      </c>
      <c r="U1190" s="260" t="s">
        <v>206</v>
      </c>
      <c r="V1190" s="260" t="s">
        <v>207</v>
      </c>
      <c r="W1190" s="260" t="s">
        <v>344</v>
      </c>
      <c r="X1190" s="260" t="s">
        <v>344</v>
      </c>
      <c r="Y1190" s="260" t="s">
        <v>344</v>
      </c>
      <c r="Z1190" s="260" t="s">
        <v>344</v>
      </c>
      <c r="AA1190" s="260" t="s">
        <v>344</v>
      </c>
      <c r="AB1190" s="260" t="s">
        <v>344</v>
      </c>
      <c r="AC1190" s="260" t="s">
        <v>344</v>
      </c>
      <c r="AD1190" s="260" t="s">
        <v>344</v>
      </c>
      <c r="AE1190" s="260" t="s">
        <v>344</v>
      </c>
      <c r="AF1190" s="260" t="s">
        <v>344</v>
      </c>
      <c r="AG1190" s="260" t="s">
        <v>344</v>
      </c>
      <c r="AH1190" s="260" t="s">
        <v>344</v>
      </c>
      <c r="AI1190" s="260" t="s">
        <v>344</v>
      </c>
      <c r="AJ1190" s="260" t="s">
        <v>344</v>
      </c>
      <c r="AK1190" s="260" t="s">
        <v>344</v>
      </c>
      <c r="AL1190" s="260" t="s">
        <v>344</v>
      </c>
      <c r="AM1190" s="260" t="s">
        <v>344</v>
      </c>
      <c r="AN1190" s="260" t="s">
        <v>344</v>
      </c>
      <c r="AO1190" s="260" t="s">
        <v>344</v>
      </c>
      <c r="AP1190" s="260" t="s">
        <v>344</v>
      </c>
      <c r="AQ1190" s="260"/>
      <c r="AR1190"/>
      <c r="AS1190">
        <v>1</v>
      </c>
    </row>
    <row r="1191" spans="1:45" ht="15" hidden="1" x14ac:dyDescent="0.25">
      <c r="A1191" s="258">
        <v>214153</v>
      </c>
      <c r="B1191" s="259" t="s">
        <v>458</v>
      </c>
      <c r="C1191" s="260" t="s">
        <v>849</v>
      </c>
      <c r="D1191" s="260" t="s">
        <v>849</v>
      </c>
      <c r="E1191" s="260" t="s">
        <v>849</v>
      </c>
      <c r="F1191" s="260" t="s">
        <v>849</v>
      </c>
      <c r="G1191" s="260" t="s">
        <v>849</v>
      </c>
      <c r="H1191" s="260" t="s">
        <v>849</v>
      </c>
      <c r="I1191" s="260" t="s">
        <v>849</v>
      </c>
      <c r="J1191" s="260" t="s">
        <v>849</v>
      </c>
      <c r="K1191" s="260" t="s">
        <v>849</v>
      </c>
      <c r="L1191" s="260" t="s">
        <v>849</v>
      </c>
      <c r="M1191" s="260" t="s">
        <v>849</v>
      </c>
      <c r="N1191" s="260" t="s">
        <v>849</v>
      </c>
      <c r="O1191" s="260" t="s">
        <v>849</v>
      </c>
      <c r="P1191" s="260" t="s">
        <v>849</v>
      </c>
      <c r="Q1191" s="260" t="s">
        <v>849</v>
      </c>
      <c r="R1191" s="260" t="s">
        <v>849</v>
      </c>
      <c r="S1191" s="260" t="s">
        <v>849</v>
      </c>
      <c r="T1191" s="260" t="s">
        <v>849</v>
      </c>
      <c r="U1191" s="260" t="s">
        <v>849</v>
      </c>
      <c r="V1191" s="260" t="s">
        <v>849</v>
      </c>
      <c r="W1191" s="260" t="s">
        <v>344</v>
      </c>
      <c r="X1191" s="260" t="s">
        <v>344</v>
      </c>
      <c r="Y1191" s="260" t="s">
        <v>344</v>
      </c>
      <c r="Z1191" s="260" t="s">
        <v>344</v>
      </c>
      <c r="AA1191" s="260" t="s">
        <v>344</v>
      </c>
      <c r="AB1191" s="260" t="s">
        <v>344</v>
      </c>
      <c r="AC1191" s="260" t="s">
        <v>344</v>
      </c>
      <c r="AD1191" s="260" t="s">
        <v>344</v>
      </c>
      <c r="AE1191" s="260" t="s">
        <v>344</v>
      </c>
      <c r="AF1191" s="260" t="s">
        <v>344</v>
      </c>
      <c r="AG1191" s="260" t="s">
        <v>344</v>
      </c>
      <c r="AH1191" s="260" t="s">
        <v>344</v>
      </c>
      <c r="AI1191" s="260" t="s">
        <v>344</v>
      </c>
      <c r="AJ1191" s="260" t="s">
        <v>344</v>
      </c>
      <c r="AK1191" s="260" t="s">
        <v>344</v>
      </c>
      <c r="AL1191" s="260" t="s">
        <v>344</v>
      </c>
      <c r="AM1191" s="260" t="s">
        <v>344</v>
      </c>
      <c r="AN1191" s="260" t="s">
        <v>344</v>
      </c>
      <c r="AO1191" s="260" t="s">
        <v>344</v>
      </c>
      <c r="AP1191" s="260" t="s">
        <v>344</v>
      </c>
      <c r="AQ1191" s="260"/>
      <c r="AR1191"/>
      <c r="AS1191" t="s">
        <v>2181</v>
      </c>
    </row>
    <row r="1192" spans="1:45" ht="15" hidden="1" x14ac:dyDescent="0.25">
      <c r="A1192" s="258">
        <v>214155</v>
      </c>
      <c r="B1192" s="259" t="s">
        <v>456</v>
      </c>
      <c r="C1192" s="260" t="s">
        <v>207</v>
      </c>
      <c r="D1192" s="260" t="s">
        <v>207</v>
      </c>
      <c r="E1192" s="260" t="s">
        <v>207</v>
      </c>
      <c r="F1192" s="260" t="s">
        <v>205</v>
      </c>
      <c r="G1192" s="260" t="s">
        <v>205</v>
      </c>
      <c r="H1192" s="260" t="s">
        <v>207</v>
      </c>
      <c r="I1192" s="260" t="s">
        <v>207</v>
      </c>
      <c r="J1192" s="260" t="s">
        <v>205</v>
      </c>
      <c r="K1192" s="260" t="s">
        <v>207</v>
      </c>
      <c r="L1192" s="260" t="s">
        <v>207</v>
      </c>
      <c r="M1192" s="260" t="s">
        <v>207</v>
      </c>
      <c r="N1192" s="260" t="s">
        <v>205</v>
      </c>
      <c r="O1192" s="260" t="s">
        <v>205</v>
      </c>
      <c r="P1192" s="260" t="s">
        <v>207</v>
      </c>
      <c r="Q1192" s="260" t="s">
        <v>206</v>
      </c>
      <c r="R1192" s="260" t="s">
        <v>207</v>
      </c>
      <c r="S1192" s="260" t="s">
        <v>206</v>
      </c>
      <c r="T1192" s="260" t="s">
        <v>207</v>
      </c>
      <c r="U1192" s="260" t="s">
        <v>207</v>
      </c>
      <c r="V1192" s="260" t="s">
        <v>207</v>
      </c>
      <c r="W1192" s="260" t="s">
        <v>207</v>
      </c>
      <c r="X1192" s="260" t="s">
        <v>207</v>
      </c>
      <c r="Y1192" s="260" t="s">
        <v>205</v>
      </c>
      <c r="Z1192" s="260" t="s">
        <v>205</v>
      </c>
      <c r="AA1192" s="260" t="s">
        <v>205</v>
      </c>
      <c r="AB1192" s="260" t="s">
        <v>206</v>
      </c>
      <c r="AC1192" s="260" t="s">
        <v>206</v>
      </c>
      <c r="AD1192" s="260" t="s">
        <v>206</v>
      </c>
      <c r="AE1192" s="260" t="s">
        <v>206</v>
      </c>
      <c r="AF1192" s="260" t="s">
        <v>206</v>
      </c>
      <c r="AG1192" s="260" t="s">
        <v>344</v>
      </c>
      <c r="AH1192" s="260" t="s">
        <v>344</v>
      </c>
      <c r="AI1192" s="260" t="s">
        <v>344</v>
      </c>
      <c r="AJ1192" s="260" t="s">
        <v>344</v>
      </c>
      <c r="AK1192" s="260" t="s">
        <v>344</v>
      </c>
      <c r="AL1192" s="260" t="s">
        <v>344</v>
      </c>
      <c r="AM1192" s="260" t="s">
        <v>344</v>
      </c>
      <c r="AN1192" s="260" t="s">
        <v>344</v>
      </c>
      <c r="AO1192" s="260" t="s">
        <v>344</v>
      </c>
      <c r="AP1192" s="260" t="s">
        <v>344</v>
      </c>
      <c r="AQ1192" s="260"/>
      <c r="AR1192"/>
      <c r="AS1192">
        <v>1</v>
      </c>
    </row>
    <row r="1193" spans="1:45" ht="18.75" hidden="1" x14ac:dyDescent="0.45">
      <c r="A1193" s="248">
        <v>214159</v>
      </c>
      <c r="B1193" s="249" t="s">
        <v>456</v>
      </c>
      <c r="C1193">
        <v>0</v>
      </c>
      <c r="D1193">
        <v>0</v>
      </c>
      <c r="E1193">
        <v>0</v>
      </c>
      <c r="F1193">
        <v>0</v>
      </c>
      <c r="G1193">
        <v>0</v>
      </c>
      <c r="H1193">
        <v>0</v>
      </c>
      <c r="I1193">
        <v>0</v>
      </c>
      <c r="J1193">
        <v>0</v>
      </c>
      <c r="K1193">
        <v>0</v>
      </c>
      <c r="L1193">
        <v>0</v>
      </c>
      <c r="M1193" s="250">
        <v>0</v>
      </c>
      <c r="N1193">
        <v>0</v>
      </c>
      <c r="O1193">
        <v>0</v>
      </c>
      <c r="P1193">
        <v>0</v>
      </c>
      <c r="Q1193">
        <v>0</v>
      </c>
      <c r="R1193">
        <v>0</v>
      </c>
      <c r="S1193">
        <v>0</v>
      </c>
      <c r="T1193">
        <v>0</v>
      </c>
      <c r="U1193">
        <v>0</v>
      </c>
      <c r="V1193">
        <v>0</v>
      </c>
      <c r="W1193">
        <v>0</v>
      </c>
      <c r="X1193" s="250">
        <v>0</v>
      </c>
      <c r="Y1193">
        <v>0</v>
      </c>
      <c r="Z1193">
        <v>0</v>
      </c>
      <c r="AA1193">
        <v>0</v>
      </c>
      <c r="AB1193">
        <v>0</v>
      </c>
      <c r="AC1193">
        <v>0</v>
      </c>
      <c r="AD1193">
        <v>0</v>
      </c>
      <c r="AE1193">
        <v>0</v>
      </c>
      <c r="AF1193">
        <v>0</v>
      </c>
      <c r="AG1193">
        <v>0</v>
      </c>
      <c r="AH1193">
        <v>0</v>
      </c>
      <c r="AI1193">
        <v>0</v>
      </c>
      <c r="AJ1193">
        <v>0</v>
      </c>
      <c r="AK1193">
        <v>0</v>
      </c>
      <c r="AL1193">
        <v>0</v>
      </c>
      <c r="AM1193">
        <v>0</v>
      </c>
      <c r="AN1193">
        <v>0</v>
      </c>
      <c r="AO1193">
        <v>0</v>
      </c>
      <c r="AP1193">
        <v>0</v>
      </c>
      <c r="AQ1193"/>
      <c r="AR1193">
        <v>0</v>
      </c>
      <c r="AS1193">
        <v>2</v>
      </c>
    </row>
    <row r="1194" spans="1:45" ht="18.75" hidden="1" x14ac:dyDescent="0.45">
      <c r="A1194" s="248">
        <v>214160</v>
      </c>
      <c r="B1194" s="249" t="s">
        <v>456</v>
      </c>
      <c r="C1194" t="s">
        <v>205</v>
      </c>
      <c r="D1194" t="s">
        <v>205</v>
      </c>
      <c r="E1194" t="s">
        <v>205</v>
      </c>
      <c r="F1194" t="s">
        <v>205</v>
      </c>
      <c r="G1194" t="s">
        <v>205</v>
      </c>
      <c r="H1194" t="s">
        <v>205</v>
      </c>
      <c r="I1194" t="s">
        <v>207</v>
      </c>
      <c r="J1194" t="s">
        <v>205</v>
      </c>
      <c r="K1194" t="s">
        <v>205</v>
      </c>
      <c r="L1194" t="s">
        <v>207</v>
      </c>
      <c r="M1194" s="250" t="s">
        <v>205</v>
      </c>
      <c r="N1194" t="s">
        <v>207</v>
      </c>
      <c r="O1194" t="s">
        <v>205</v>
      </c>
      <c r="P1194" t="s">
        <v>207</v>
      </c>
      <c r="Q1194" t="s">
        <v>205</v>
      </c>
      <c r="R1194" t="s">
        <v>205</v>
      </c>
      <c r="S1194" t="s">
        <v>207</v>
      </c>
      <c r="T1194" t="s">
        <v>205</v>
      </c>
      <c r="U1194" t="s">
        <v>205</v>
      </c>
      <c r="V1194" t="s">
        <v>205</v>
      </c>
      <c r="W1194" t="s">
        <v>207</v>
      </c>
      <c r="X1194" s="250" t="s">
        <v>207</v>
      </c>
      <c r="Y1194" t="s">
        <v>207</v>
      </c>
      <c r="Z1194" t="s">
        <v>207</v>
      </c>
      <c r="AA1194" t="s">
        <v>207</v>
      </c>
      <c r="AB1194" t="s">
        <v>207</v>
      </c>
      <c r="AC1194" t="s">
        <v>207</v>
      </c>
      <c r="AD1194" t="s">
        <v>207</v>
      </c>
      <c r="AE1194" t="s">
        <v>206</v>
      </c>
      <c r="AF1194" t="s">
        <v>207</v>
      </c>
      <c r="AG1194" t="s">
        <v>344</v>
      </c>
      <c r="AH1194" t="s">
        <v>344</v>
      </c>
      <c r="AI1194" t="s">
        <v>344</v>
      </c>
      <c r="AJ1194" t="s">
        <v>344</v>
      </c>
      <c r="AK1194" t="s">
        <v>344</v>
      </c>
      <c r="AL1194" t="s">
        <v>344</v>
      </c>
      <c r="AM1194" t="s">
        <v>344</v>
      </c>
      <c r="AN1194" t="s">
        <v>344</v>
      </c>
      <c r="AO1194" t="s">
        <v>344</v>
      </c>
      <c r="AP1194" t="s">
        <v>344</v>
      </c>
      <c r="AQ1194"/>
      <c r="AR1194">
        <v>0</v>
      </c>
      <c r="AS1194">
        <v>4</v>
      </c>
    </row>
    <row r="1195" spans="1:45" ht="15" hidden="1" x14ac:dyDescent="0.25">
      <c r="A1195" s="258">
        <v>214162</v>
      </c>
      <c r="B1195" s="259" t="s">
        <v>458</v>
      </c>
      <c r="C1195" s="260" t="s">
        <v>206</v>
      </c>
      <c r="D1195" s="260" t="s">
        <v>205</v>
      </c>
      <c r="E1195" s="260" t="s">
        <v>205</v>
      </c>
      <c r="F1195" s="260" t="s">
        <v>205</v>
      </c>
      <c r="G1195" s="260" t="s">
        <v>207</v>
      </c>
      <c r="H1195" s="260" t="s">
        <v>207</v>
      </c>
      <c r="I1195" s="260" t="s">
        <v>206</v>
      </c>
      <c r="J1195" s="260" t="s">
        <v>205</v>
      </c>
      <c r="K1195" s="260" t="s">
        <v>207</v>
      </c>
      <c r="L1195" s="260" t="s">
        <v>207</v>
      </c>
      <c r="M1195" s="260" t="s">
        <v>206</v>
      </c>
      <c r="N1195" s="260" t="s">
        <v>206</v>
      </c>
      <c r="O1195" s="260" t="s">
        <v>207</v>
      </c>
      <c r="P1195" s="260" t="s">
        <v>207</v>
      </c>
      <c r="Q1195" s="260" t="s">
        <v>206</v>
      </c>
      <c r="R1195" s="260" t="s">
        <v>206</v>
      </c>
      <c r="S1195" s="260" t="s">
        <v>206</v>
      </c>
      <c r="T1195" s="260" t="s">
        <v>206</v>
      </c>
      <c r="U1195" s="260" t="s">
        <v>206</v>
      </c>
      <c r="V1195" s="260" t="s">
        <v>206</v>
      </c>
      <c r="W1195" s="260" t="s">
        <v>344</v>
      </c>
      <c r="X1195" s="260" t="s">
        <v>344</v>
      </c>
      <c r="Y1195" s="260" t="s">
        <v>344</v>
      </c>
      <c r="Z1195" s="260" t="s">
        <v>344</v>
      </c>
      <c r="AA1195" s="260" t="s">
        <v>344</v>
      </c>
      <c r="AB1195" s="260" t="s">
        <v>344</v>
      </c>
      <c r="AC1195" s="260" t="s">
        <v>344</v>
      </c>
      <c r="AD1195" s="260" t="s">
        <v>344</v>
      </c>
      <c r="AE1195" s="260" t="s">
        <v>344</v>
      </c>
      <c r="AF1195" s="260" t="s">
        <v>344</v>
      </c>
      <c r="AG1195" s="260" t="s">
        <v>344</v>
      </c>
      <c r="AH1195" s="260" t="s">
        <v>344</v>
      </c>
      <c r="AI1195" s="260" t="s">
        <v>344</v>
      </c>
      <c r="AJ1195" s="260" t="s">
        <v>344</v>
      </c>
      <c r="AK1195" s="260" t="s">
        <v>344</v>
      </c>
      <c r="AL1195" s="260" t="s">
        <v>344</v>
      </c>
      <c r="AM1195" s="260" t="s">
        <v>344</v>
      </c>
      <c r="AN1195" s="260" t="s">
        <v>344</v>
      </c>
      <c r="AO1195" s="260" t="s">
        <v>344</v>
      </c>
      <c r="AP1195" s="260" t="s">
        <v>344</v>
      </c>
      <c r="AQ1195" s="260"/>
      <c r="AR1195"/>
      <c r="AS1195">
        <v>2</v>
      </c>
    </row>
    <row r="1196" spans="1:45" ht="18.75" x14ac:dyDescent="0.45">
      <c r="A1196" s="248">
        <v>214166</v>
      </c>
      <c r="B1196" s="249" t="s">
        <v>61</v>
      </c>
      <c r="C1196" t="s">
        <v>207</v>
      </c>
      <c r="D1196" t="s">
        <v>207</v>
      </c>
      <c r="E1196" t="s">
        <v>205</v>
      </c>
      <c r="F1196" t="s">
        <v>207</v>
      </c>
      <c r="G1196" t="s">
        <v>205</v>
      </c>
      <c r="H1196" t="s">
        <v>205</v>
      </c>
      <c r="I1196" t="s">
        <v>207</v>
      </c>
      <c r="J1196" t="s">
        <v>205</v>
      </c>
      <c r="K1196" t="s">
        <v>207</v>
      </c>
      <c r="L1196" t="s">
        <v>207</v>
      </c>
      <c r="M1196" s="250" t="s">
        <v>205</v>
      </c>
      <c r="N1196" t="s">
        <v>205</v>
      </c>
      <c r="O1196" t="s">
        <v>207</v>
      </c>
      <c r="P1196" t="s">
        <v>205</v>
      </c>
      <c r="Q1196" t="s">
        <v>205</v>
      </c>
      <c r="R1196" t="s">
        <v>205</v>
      </c>
      <c r="S1196" t="s">
        <v>207</v>
      </c>
      <c r="T1196" t="s">
        <v>207</v>
      </c>
      <c r="U1196" t="s">
        <v>207</v>
      </c>
      <c r="V1196" t="s">
        <v>205</v>
      </c>
      <c r="W1196" t="s">
        <v>205</v>
      </c>
      <c r="X1196" s="250" t="s">
        <v>205</v>
      </c>
      <c r="Y1196" t="s">
        <v>205</v>
      </c>
      <c r="Z1196" t="s">
        <v>205</v>
      </c>
      <c r="AA1196" t="s">
        <v>205</v>
      </c>
      <c r="AB1196" t="s">
        <v>205</v>
      </c>
      <c r="AC1196" t="s">
        <v>205</v>
      </c>
      <c r="AD1196" t="s">
        <v>205</v>
      </c>
      <c r="AE1196" t="s">
        <v>205</v>
      </c>
      <c r="AF1196" t="s">
        <v>205</v>
      </c>
      <c r="AG1196" t="s">
        <v>206</v>
      </c>
      <c r="AH1196" t="s">
        <v>207</v>
      </c>
      <c r="AI1196" t="s">
        <v>207</v>
      </c>
      <c r="AJ1196" t="s">
        <v>207</v>
      </c>
      <c r="AK1196" t="s">
        <v>207</v>
      </c>
      <c r="AL1196" t="s">
        <v>206</v>
      </c>
      <c r="AM1196" t="s">
        <v>206</v>
      </c>
      <c r="AN1196" t="s">
        <v>206</v>
      </c>
      <c r="AO1196" t="s">
        <v>206</v>
      </c>
      <c r="AP1196" t="s">
        <v>206</v>
      </c>
      <c r="AQ1196"/>
      <c r="AR1196">
        <v>0</v>
      </c>
      <c r="AS1196">
        <v>5</v>
      </c>
    </row>
    <row r="1197" spans="1:45" ht="18.75" hidden="1" x14ac:dyDescent="0.45">
      <c r="A1197" s="248">
        <v>214169</v>
      </c>
      <c r="B1197" s="249" t="s">
        <v>458</v>
      </c>
      <c r="C1197" t="s">
        <v>205</v>
      </c>
      <c r="D1197" t="s">
        <v>207</v>
      </c>
      <c r="E1197" t="s">
        <v>205</v>
      </c>
      <c r="F1197" t="s">
        <v>205</v>
      </c>
      <c r="G1197" t="s">
        <v>205</v>
      </c>
      <c r="H1197" t="s">
        <v>205</v>
      </c>
      <c r="I1197" t="s">
        <v>205</v>
      </c>
      <c r="J1197" t="s">
        <v>205</v>
      </c>
      <c r="K1197" t="s">
        <v>205</v>
      </c>
      <c r="L1197" t="s">
        <v>207</v>
      </c>
      <c r="M1197" s="250" t="s">
        <v>205</v>
      </c>
      <c r="N1197" t="s">
        <v>205</v>
      </c>
      <c r="O1197" t="s">
        <v>207</v>
      </c>
      <c r="P1197" t="s">
        <v>206</v>
      </c>
      <c r="Q1197" t="s">
        <v>205</v>
      </c>
      <c r="R1197" t="s">
        <v>206</v>
      </c>
      <c r="S1197" t="s">
        <v>207</v>
      </c>
      <c r="T1197" t="s">
        <v>207</v>
      </c>
      <c r="U1197" t="s">
        <v>207</v>
      </c>
      <c r="V1197" t="s">
        <v>206</v>
      </c>
      <c r="W1197" t="s">
        <v>344</v>
      </c>
      <c r="X1197" s="250" t="s">
        <v>344</v>
      </c>
      <c r="Y1197" t="s">
        <v>344</v>
      </c>
      <c r="Z1197" t="s">
        <v>344</v>
      </c>
      <c r="AA1197" t="s">
        <v>344</v>
      </c>
      <c r="AB1197" t="s">
        <v>344</v>
      </c>
      <c r="AC1197" t="s">
        <v>344</v>
      </c>
      <c r="AD1197" t="s">
        <v>344</v>
      </c>
      <c r="AE1197" t="s">
        <v>344</v>
      </c>
      <c r="AF1197" t="s">
        <v>344</v>
      </c>
      <c r="AG1197" t="s">
        <v>344</v>
      </c>
      <c r="AH1197" t="s">
        <v>344</v>
      </c>
      <c r="AI1197" t="s">
        <v>344</v>
      </c>
      <c r="AJ1197" t="s">
        <v>344</v>
      </c>
      <c r="AK1197" t="s">
        <v>344</v>
      </c>
      <c r="AL1197" t="s">
        <v>344</v>
      </c>
      <c r="AM1197" t="s">
        <v>344</v>
      </c>
      <c r="AN1197" t="s">
        <v>344</v>
      </c>
      <c r="AO1197" t="s">
        <v>344</v>
      </c>
      <c r="AP1197" t="s">
        <v>344</v>
      </c>
      <c r="AQ1197"/>
      <c r="AR1197">
        <v>0</v>
      </c>
      <c r="AS1197">
        <v>1</v>
      </c>
    </row>
    <row r="1198" spans="1:45" ht="15" hidden="1" x14ac:dyDescent="0.25">
      <c r="A1198" s="258">
        <v>214172</v>
      </c>
      <c r="B1198" s="259" t="s">
        <v>456</v>
      </c>
      <c r="C1198" s="260" t="s">
        <v>207</v>
      </c>
      <c r="D1198" s="260" t="s">
        <v>207</v>
      </c>
      <c r="E1198" s="260" t="s">
        <v>205</v>
      </c>
      <c r="F1198" s="260" t="s">
        <v>205</v>
      </c>
      <c r="G1198" s="260" t="s">
        <v>207</v>
      </c>
      <c r="H1198" s="260" t="s">
        <v>205</v>
      </c>
      <c r="I1198" s="260" t="s">
        <v>205</v>
      </c>
      <c r="J1198" s="260" t="s">
        <v>205</v>
      </c>
      <c r="K1198" s="260" t="s">
        <v>207</v>
      </c>
      <c r="L1198" s="260" t="s">
        <v>207</v>
      </c>
      <c r="M1198" s="260" t="s">
        <v>207</v>
      </c>
      <c r="N1198" s="260" t="s">
        <v>207</v>
      </c>
      <c r="O1198" s="260" t="s">
        <v>207</v>
      </c>
      <c r="P1198" s="260" t="s">
        <v>205</v>
      </c>
      <c r="Q1198" s="260" t="s">
        <v>205</v>
      </c>
      <c r="R1198" s="260" t="s">
        <v>207</v>
      </c>
      <c r="S1198" s="260" t="s">
        <v>207</v>
      </c>
      <c r="T1198" s="260" t="s">
        <v>207</v>
      </c>
      <c r="U1198" s="260" t="s">
        <v>205</v>
      </c>
      <c r="V1198" s="260" t="s">
        <v>207</v>
      </c>
      <c r="W1198" s="260" t="s">
        <v>207</v>
      </c>
      <c r="X1198" s="260" t="s">
        <v>205</v>
      </c>
      <c r="Y1198" s="260" t="s">
        <v>205</v>
      </c>
      <c r="Z1198" s="260" t="s">
        <v>207</v>
      </c>
      <c r="AA1198" s="260" t="s">
        <v>205</v>
      </c>
      <c r="AB1198" s="260" t="s">
        <v>207</v>
      </c>
      <c r="AC1198" s="260" t="s">
        <v>207</v>
      </c>
      <c r="AD1198" s="260" t="s">
        <v>207</v>
      </c>
      <c r="AE1198" s="260" t="s">
        <v>207</v>
      </c>
      <c r="AF1198" s="260" t="s">
        <v>207</v>
      </c>
      <c r="AG1198" s="260" t="s">
        <v>344</v>
      </c>
      <c r="AH1198" s="260" t="s">
        <v>344</v>
      </c>
      <c r="AI1198" s="260" t="s">
        <v>344</v>
      </c>
      <c r="AJ1198" s="260" t="s">
        <v>344</v>
      </c>
      <c r="AK1198" s="260" t="s">
        <v>344</v>
      </c>
      <c r="AL1198" s="260" t="s">
        <v>344</v>
      </c>
      <c r="AM1198" s="260" t="s">
        <v>344</v>
      </c>
      <c r="AN1198" s="260" t="s">
        <v>344</v>
      </c>
      <c r="AO1198" s="260" t="s">
        <v>344</v>
      </c>
      <c r="AP1198" s="260" t="s">
        <v>344</v>
      </c>
      <c r="AQ1198" s="260"/>
      <c r="AR1198"/>
      <c r="AS1198">
        <v>1</v>
      </c>
    </row>
    <row r="1199" spans="1:45" ht="15" hidden="1" x14ac:dyDescent="0.25">
      <c r="A1199" s="258">
        <v>214174</v>
      </c>
      <c r="B1199" s="259" t="s">
        <v>458</v>
      </c>
      <c r="C1199" s="260" t="s">
        <v>849</v>
      </c>
      <c r="D1199" s="260" t="s">
        <v>849</v>
      </c>
      <c r="E1199" s="260" t="s">
        <v>849</v>
      </c>
      <c r="F1199" s="260" t="s">
        <v>849</v>
      </c>
      <c r="G1199" s="260" t="s">
        <v>849</v>
      </c>
      <c r="H1199" s="260" t="s">
        <v>849</v>
      </c>
      <c r="I1199" s="260" t="s">
        <v>849</v>
      </c>
      <c r="J1199" s="260" t="s">
        <v>849</v>
      </c>
      <c r="K1199" s="260" t="s">
        <v>849</v>
      </c>
      <c r="L1199" s="260" t="s">
        <v>849</v>
      </c>
      <c r="M1199" s="260" t="s">
        <v>849</v>
      </c>
      <c r="N1199" s="260" t="s">
        <v>849</v>
      </c>
      <c r="O1199" s="260" t="s">
        <v>849</v>
      </c>
      <c r="P1199" s="260" t="s">
        <v>849</v>
      </c>
      <c r="Q1199" s="260" t="s">
        <v>849</v>
      </c>
      <c r="R1199" s="260" t="s">
        <v>849</v>
      </c>
      <c r="S1199" s="260" t="s">
        <v>849</v>
      </c>
      <c r="T1199" s="260" t="s">
        <v>849</v>
      </c>
      <c r="U1199" s="260" t="s">
        <v>849</v>
      </c>
      <c r="V1199" s="260" t="s">
        <v>849</v>
      </c>
      <c r="W1199" s="260" t="s">
        <v>344</v>
      </c>
      <c r="X1199" s="260" t="s">
        <v>344</v>
      </c>
      <c r="Y1199" s="260" t="s">
        <v>344</v>
      </c>
      <c r="Z1199" s="260" t="s">
        <v>344</v>
      </c>
      <c r="AA1199" s="260" t="s">
        <v>344</v>
      </c>
      <c r="AB1199" s="260" t="s">
        <v>344</v>
      </c>
      <c r="AC1199" s="260" t="s">
        <v>344</v>
      </c>
      <c r="AD1199" s="260" t="s">
        <v>344</v>
      </c>
      <c r="AE1199" s="260" t="s">
        <v>344</v>
      </c>
      <c r="AF1199" s="260" t="s">
        <v>344</v>
      </c>
      <c r="AG1199" s="260" t="s">
        <v>344</v>
      </c>
      <c r="AH1199" s="260" t="s">
        <v>344</v>
      </c>
      <c r="AI1199" s="260" t="s">
        <v>344</v>
      </c>
      <c r="AJ1199" s="260" t="s">
        <v>344</v>
      </c>
      <c r="AK1199" s="260" t="s">
        <v>344</v>
      </c>
      <c r="AL1199" s="260" t="s">
        <v>344</v>
      </c>
      <c r="AM1199" s="260" t="s">
        <v>344</v>
      </c>
      <c r="AN1199" s="260" t="s">
        <v>344</v>
      </c>
      <c r="AO1199" s="260" t="s">
        <v>344</v>
      </c>
      <c r="AP1199" s="260" t="s">
        <v>344</v>
      </c>
      <c r="AQ1199" s="260"/>
      <c r="AR1199"/>
      <c r="AS1199" t="s">
        <v>2181</v>
      </c>
    </row>
    <row r="1200" spans="1:45" ht="15" hidden="1" x14ac:dyDescent="0.25">
      <c r="A1200" s="258">
        <v>214176</v>
      </c>
      <c r="B1200" s="259" t="s">
        <v>457</v>
      </c>
      <c r="C1200" s="260" t="s">
        <v>849</v>
      </c>
      <c r="D1200" s="260" t="s">
        <v>849</v>
      </c>
      <c r="E1200" s="260" t="s">
        <v>849</v>
      </c>
      <c r="F1200" s="260" t="s">
        <v>849</v>
      </c>
      <c r="G1200" s="260" t="s">
        <v>849</v>
      </c>
      <c r="H1200" s="260" t="s">
        <v>849</v>
      </c>
      <c r="I1200" s="260" t="s">
        <v>849</v>
      </c>
      <c r="J1200" s="260" t="s">
        <v>849</v>
      </c>
      <c r="K1200" s="260" t="s">
        <v>849</v>
      </c>
      <c r="L1200" s="260" t="s">
        <v>849</v>
      </c>
      <c r="M1200" s="260" t="s">
        <v>344</v>
      </c>
      <c r="N1200" s="260" t="s">
        <v>344</v>
      </c>
      <c r="O1200" s="260" t="s">
        <v>344</v>
      </c>
      <c r="P1200" s="260" t="s">
        <v>344</v>
      </c>
      <c r="Q1200" s="260" t="s">
        <v>344</v>
      </c>
      <c r="R1200" s="260" t="s">
        <v>344</v>
      </c>
      <c r="S1200" s="260" t="s">
        <v>344</v>
      </c>
      <c r="T1200" s="260" t="s">
        <v>344</v>
      </c>
      <c r="U1200" s="260" t="s">
        <v>344</v>
      </c>
      <c r="V1200" s="260" t="s">
        <v>344</v>
      </c>
      <c r="W1200" s="260" t="s">
        <v>344</v>
      </c>
      <c r="X1200" s="260" t="s">
        <v>344</v>
      </c>
      <c r="Y1200" s="260" t="s">
        <v>344</v>
      </c>
      <c r="Z1200" s="260" t="s">
        <v>344</v>
      </c>
      <c r="AA1200" s="260" t="s">
        <v>344</v>
      </c>
      <c r="AB1200" s="260" t="s">
        <v>344</v>
      </c>
      <c r="AC1200" s="260" t="s">
        <v>344</v>
      </c>
      <c r="AD1200" s="260" t="s">
        <v>344</v>
      </c>
      <c r="AE1200" s="260" t="s">
        <v>344</v>
      </c>
      <c r="AF1200" s="260" t="s">
        <v>344</v>
      </c>
      <c r="AG1200" s="260" t="s">
        <v>344</v>
      </c>
      <c r="AH1200" s="260" t="s">
        <v>344</v>
      </c>
      <c r="AI1200" s="260" t="s">
        <v>344</v>
      </c>
      <c r="AJ1200" s="260" t="s">
        <v>344</v>
      </c>
      <c r="AK1200" s="260" t="s">
        <v>344</v>
      </c>
      <c r="AL1200" s="260" t="s">
        <v>344</v>
      </c>
      <c r="AM1200" s="260" t="s">
        <v>344</v>
      </c>
      <c r="AN1200" s="260" t="s">
        <v>344</v>
      </c>
      <c r="AO1200" s="260" t="s">
        <v>344</v>
      </c>
      <c r="AP1200" s="260" t="s">
        <v>344</v>
      </c>
      <c r="AQ1200" s="260"/>
      <c r="AR1200"/>
      <c r="AS1200" t="s">
        <v>2181</v>
      </c>
    </row>
    <row r="1201" spans="1:45" ht="15" hidden="1" x14ac:dyDescent="0.25">
      <c r="A1201" s="258">
        <v>214183</v>
      </c>
      <c r="B1201" s="259" t="s">
        <v>458</v>
      </c>
      <c r="C1201" s="260" t="s">
        <v>207</v>
      </c>
      <c r="D1201" s="260" t="s">
        <v>205</v>
      </c>
      <c r="E1201" s="260" t="s">
        <v>205</v>
      </c>
      <c r="F1201" s="260" t="s">
        <v>205</v>
      </c>
      <c r="G1201" s="260" t="s">
        <v>207</v>
      </c>
      <c r="H1201" s="260" t="s">
        <v>207</v>
      </c>
      <c r="I1201" s="260" t="s">
        <v>205</v>
      </c>
      <c r="J1201" s="260" t="s">
        <v>205</v>
      </c>
      <c r="K1201" s="260" t="s">
        <v>205</v>
      </c>
      <c r="L1201" s="260" t="s">
        <v>207</v>
      </c>
      <c r="M1201" s="260" t="s">
        <v>206</v>
      </c>
      <c r="N1201" s="260" t="s">
        <v>205</v>
      </c>
      <c r="O1201" s="260" t="s">
        <v>207</v>
      </c>
      <c r="P1201" s="260" t="s">
        <v>207</v>
      </c>
      <c r="Q1201" s="260" t="s">
        <v>207</v>
      </c>
      <c r="R1201" s="260" t="s">
        <v>207</v>
      </c>
      <c r="S1201" s="260" t="s">
        <v>207</v>
      </c>
      <c r="T1201" s="260" t="s">
        <v>207</v>
      </c>
      <c r="U1201" s="260" t="s">
        <v>207</v>
      </c>
      <c r="V1201" s="260" t="s">
        <v>207</v>
      </c>
      <c r="W1201" s="260" t="s">
        <v>344</v>
      </c>
      <c r="X1201" s="260" t="s">
        <v>344</v>
      </c>
      <c r="Y1201" s="260" t="s">
        <v>344</v>
      </c>
      <c r="Z1201" s="260" t="s">
        <v>344</v>
      </c>
      <c r="AA1201" s="260" t="s">
        <v>344</v>
      </c>
      <c r="AB1201" s="260" t="s">
        <v>344</v>
      </c>
      <c r="AC1201" s="260" t="s">
        <v>344</v>
      </c>
      <c r="AD1201" s="260" t="s">
        <v>344</v>
      </c>
      <c r="AE1201" s="260" t="s">
        <v>344</v>
      </c>
      <c r="AF1201" s="260" t="s">
        <v>344</v>
      </c>
      <c r="AG1201" s="260" t="s">
        <v>344</v>
      </c>
      <c r="AH1201" s="260" t="s">
        <v>344</v>
      </c>
      <c r="AI1201" s="260" t="s">
        <v>344</v>
      </c>
      <c r="AJ1201" s="260" t="s">
        <v>344</v>
      </c>
      <c r="AK1201" s="260" t="s">
        <v>344</v>
      </c>
      <c r="AL1201" s="260" t="s">
        <v>344</v>
      </c>
      <c r="AM1201" s="260" t="s">
        <v>344</v>
      </c>
      <c r="AN1201" s="260" t="s">
        <v>344</v>
      </c>
      <c r="AO1201" s="260" t="s">
        <v>344</v>
      </c>
      <c r="AP1201" s="260" t="s">
        <v>344</v>
      </c>
      <c r="AQ1201" s="260"/>
      <c r="AR1201"/>
      <c r="AS1201">
        <v>1</v>
      </c>
    </row>
    <row r="1202" spans="1:45" ht="18.75" x14ac:dyDescent="0.45">
      <c r="A1202" s="248">
        <v>214189</v>
      </c>
      <c r="B1202" s="249" t="s">
        <v>61</v>
      </c>
      <c r="C1202" t="s">
        <v>205</v>
      </c>
      <c r="D1202" t="s">
        <v>207</v>
      </c>
      <c r="E1202" t="s">
        <v>205</v>
      </c>
      <c r="F1202" t="s">
        <v>205</v>
      </c>
      <c r="G1202" t="s">
        <v>205</v>
      </c>
      <c r="H1202" t="s">
        <v>207</v>
      </c>
      <c r="I1202" t="s">
        <v>205</v>
      </c>
      <c r="J1202" t="s">
        <v>205</v>
      </c>
      <c r="K1202" t="s">
        <v>207</v>
      </c>
      <c r="L1202" t="s">
        <v>207</v>
      </c>
      <c r="M1202" s="250" t="s">
        <v>207</v>
      </c>
      <c r="N1202" t="s">
        <v>207</v>
      </c>
      <c r="O1202" t="s">
        <v>205</v>
      </c>
      <c r="P1202" t="s">
        <v>207</v>
      </c>
      <c r="Q1202" t="s">
        <v>207</v>
      </c>
      <c r="R1202" t="s">
        <v>207</v>
      </c>
      <c r="S1202" t="s">
        <v>207</v>
      </c>
      <c r="T1202" t="s">
        <v>207</v>
      </c>
      <c r="U1202" t="s">
        <v>207</v>
      </c>
      <c r="V1202" t="s">
        <v>205</v>
      </c>
      <c r="W1202" t="s">
        <v>207</v>
      </c>
      <c r="X1202" s="250" t="s">
        <v>205</v>
      </c>
      <c r="Y1202" t="s">
        <v>205</v>
      </c>
      <c r="Z1202" t="s">
        <v>205</v>
      </c>
      <c r="AA1202" t="s">
        <v>205</v>
      </c>
      <c r="AB1202" t="s">
        <v>207</v>
      </c>
      <c r="AC1202" t="s">
        <v>205</v>
      </c>
      <c r="AD1202" t="s">
        <v>207</v>
      </c>
      <c r="AE1202" t="s">
        <v>207</v>
      </c>
      <c r="AF1202" t="s">
        <v>205</v>
      </c>
      <c r="AG1202" t="s">
        <v>207</v>
      </c>
      <c r="AH1202" t="s">
        <v>207</v>
      </c>
      <c r="AI1202" t="s">
        <v>207</v>
      </c>
      <c r="AJ1202" t="s">
        <v>207</v>
      </c>
      <c r="AK1202" t="s">
        <v>205</v>
      </c>
      <c r="AL1202" t="s">
        <v>207</v>
      </c>
      <c r="AM1202" t="s">
        <v>207</v>
      </c>
      <c r="AN1202" t="s">
        <v>206</v>
      </c>
      <c r="AO1202" t="s">
        <v>206</v>
      </c>
      <c r="AP1202" t="s">
        <v>206</v>
      </c>
      <c r="AQ1202"/>
      <c r="AR1202">
        <v>0</v>
      </c>
      <c r="AS1202">
        <v>4</v>
      </c>
    </row>
    <row r="1203" spans="1:45" ht="15" hidden="1" x14ac:dyDescent="0.25">
      <c r="A1203" s="258">
        <v>214192</v>
      </c>
      <c r="B1203" s="259" t="s">
        <v>456</v>
      </c>
      <c r="C1203" s="260" t="s">
        <v>207</v>
      </c>
      <c r="D1203" s="260" t="s">
        <v>205</v>
      </c>
      <c r="E1203" s="260" t="s">
        <v>205</v>
      </c>
      <c r="F1203" s="260" t="s">
        <v>207</v>
      </c>
      <c r="G1203" s="260" t="s">
        <v>205</v>
      </c>
      <c r="H1203" s="260" t="s">
        <v>205</v>
      </c>
      <c r="I1203" s="260" t="s">
        <v>207</v>
      </c>
      <c r="J1203" s="260" t="s">
        <v>205</v>
      </c>
      <c r="K1203" s="260" t="s">
        <v>207</v>
      </c>
      <c r="L1203" s="260" t="s">
        <v>207</v>
      </c>
      <c r="M1203" s="260" t="s">
        <v>207</v>
      </c>
      <c r="N1203" s="260" t="s">
        <v>205</v>
      </c>
      <c r="O1203" s="260" t="s">
        <v>207</v>
      </c>
      <c r="P1203" s="260" t="s">
        <v>207</v>
      </c>
      <c r="Q1203" s="260" t="s">
        <v>205</v>
      </c>
      <c r="R1203" s="260" t="s">
        <v>207</v>
      </c>
      <c r="S1203" s="260" t="s">
        <v>207</v>
      </c>
      <c r="T1203" s="260" t="s">
        <v>207</v>
      </c>
      <c r="U1203" s="260" t="s">
        <v>207</v>
      </c>
      <c r="V1203" s="260" t="s">
        <v>207</v>
      </c>
      <c r="W1203" s="260" t="s">
        <v>205</v>
      </c>
      <c r="X1203" s="260" t="s">
        <v>205</v>
      </c>
      <c r="Y1203" s="260" t="s">
        <v>205</v>
      </c>
      <c r="Z1203" s="260" t="s">
        <v>205</v>
      </c>
      <c r="AA1203" s="260" t="s">
        <v>205</v>
      </c>
      <c r="AB1203" s="260" t="s">
        <v>207</v>
      </c>
      <c r="AC1203" s="260" t="s">
        <v>207</v>
      </c>
      <c r="AD1203" s="260" t="s">
        <v>207</v>
      </c>
      <c r="AE1203" s="260" t="s">
        <v>207</v>
      </c>
      <c r="AF1203" s="260" t="s">
        <v>207</v>
      </c>
      <c r="AG1203" s="260" t="s">
        <v>344</v>
      </c>
      <c r="AH1203" s="260" t="s">
        <v>344</v>
      </c>
      <c r="AI1203" s="260" t="s">
        <v>344</v>
      </c>
      <c r="AJ1203" s="260" t="s">
        <v>344</v>
      </c>
      <c r="AK1203" s="260" t="s">
        <v>344</v>
      </c>
      <c r="AL1203" s="260" t="s">
        <v>344</v>
      </c>
      <c r="AM1203" s="260" t="s">
        <v>344</v>
      </c>
      <c r="AN1203" s="260" t="s">
        <v>344</v>
      </c>
      <c r="AO1203" s="260" t="s">
        <v>344</v>
      </c>
      <c r="AP1203" s="260" t="s">
        <v>344</v>
      </c>
      <c r="AQ1203" s="260"/>
      <c r="AR1203"/>
      <c r="AS1203">
        <v>2</v>
      </c>
    </row>
    <row r="1204" spans="1:45" ht="18.75" hidden="1" x14ac:dyDescent="0.45">
      <c r="A1204" s="248">
        <v>214195</v>
      </c>
      <c r="B1204" s="249" t="s">
        <v>456</v>
      </c>
      <c r="C1204" t="s">
        <v>205</v>
      </c>
      <c r="D1204" t="s">
        <v>205</v>
      </c>
      <c r="E1204" t="s">
        <v>205</v>
      </c>
      <c r="F1204" t="s">
        <v>207</v>
      </c>
      <c r="G1204" t="s">
        <v>205</v>
      </c>
      <c r="H1204" t="s">
        <v>207</v>
      </c>
      <c r="I1204" t="s">
        <v>207</v>
      </c>
      <c r="J1204" t="s">
        <v>205</v>
      </c>
      <c r="K1204" t="s">
        <v>205</v>
      </c>
      <c r="L1204" t="s">
        <v>207</v>
      </c>
      <c r="M1204" s="250" t="s">
        <v>207</v>
      </c>
      <c r="N1204" t="s">
        <v>207</v>
      </c>
      <c r="O1204" t="s">
        <v>207</v>
      </c>
      <c r="P1204" t="s">
        <v>207</v>
      </c>
      <c r="Q1204" t="s">
        <v>207</v>
      </c>
      <c r="R1204" t="s">
        <v>207</v>
      </c>
      <c r="S1204" t="s">
        <v>205</v>
      </c>
      <c r="T1204" t="s">
        <v>207</v>
      </c>
      <c r="U1204" t="s">
        <v>207</v>
      </c>
      <c r="V1204" t="s">
        <v>207</v>
      </c>
      <c r="W1204" t="s">
        <v>207</v>
      </c>
      <c r="X1204" s="250" t="s">
        <v>205</v>
      </c>
      <c r="Y1204" t="s">
        <v>205</v>
      </c>
      <c r="Z1204" t="s">
        <v>207</v>
      </c>
      <c r="AA1204" t="s">
        <v>207</v>
      </c>
      <c r="AB1204" t="s">
        <v>205</v>
      </c>
      <c r="AC1204" t="s">
        <v>205</v>
      </c>
      <c r="AD1204" t="s">
        <v>205</v>
      </c>
      <c r="AE1204" t="s">
        <v>205</v>
      </c>
      <c r="AF1204" t="s">
        <v>205</v>
      </c>
      <c r="AG1204" t="s">
        <v>344</v>
      </c>
      <c r="AH1204" t="s">
        <v>344</v>
      </c>
      <c r="AI1204" t="s">
        <v>344</v>
      </c>
      <c r="AJ1204" t="s">
        <v>344</v>
      </c>
      <c r="AK1204" t="s">
        <v>344</v>
      </c>
      <c r="AL1204" t="s">
        <v>344</v>
      </c>
      <c r="AM1204" t="s">
        <v>344</v>
      </c>
      <c r="AN1204" t="s">
        <v>344</v>
      </c>
      <c r="AO1204" t="s">
        <v>344</v>
      </c>
      <c r="AP1204" t="s">
        <v>344</v>
      </c>
      <c r="AQ1204"/>
      <c r="AR1204">
        <v>0</v>
      </c>
      <c r="AS1204">
        <v>1</v>
      </c>
    </row>
    <row r="1205" spans="1:45" ht="18.75" hidden="1" x14ac:dyDescent="0.45">
      <c r="A1205" s="252">
        <v>214198</v>
      </c>
      <c r="B1205" s="249" t="s">
        <v>456</v>
      </c>
      <c r="C1205" t="s">
        <v>207</v>
      </c>
      <c r="D1205" t="s">
        <v>207</v>
      </c>
      <c r="E1205" t="s">
        <v>205</v>
      </c>
      <c r="F1205" t="s">
        <v>205</v>
      </c>
      <c r="G1205" t="s">
        <v>205</v>
      </c>
      <c r="H1205" t="s">
        <v>207</v>
      </c>
      <c r="I1205" t="s">
        <v>207</v>
      </c>
      <c r="J1205" t="s">
        <v>205</v>
      </c>
      <c r="K1205" t="s">
        <v>207</v>
      </c>
      <c r="L1205" t="s">
        <v>205</v>
      </c>
      <c r="M1205" s="250" t="s">
        <v>205</v>
      </c>
      <c r="N1205" t="s">
        <v>207</v>
      </c>
      <c r="O1205" t="s">
        <v>205</v>
      </c>
      <c r="P1205" t="s">
        <v>207</v>
      </c>
      <c r="Q1205" t="s">
        <v>205</v>
      </c>
      <c r="R1205" t="s">
        <v>205</v>
      </c>
      <c r="S1205" t="s">
        <v>205</v>
      </c>
      <c r="T1205" t="s">
        <v>207</v>
      </c>
      <c r="U1205" t="s">
        <v>207</v>
      </c>
      <c r="V1205" t="s">
        <v>207</v>
      </c>
      <c r="W1205" t="s">
        <v>205</v>
      </c>
      <c r="X1205" s="250" t="s">
        <v>205</v>
      </c>
      <c r="Y1205" t="s">
        <v>205</v>
      </c>
      <c r="Z1205" t="s">
        <v>205</v>
      </c>
      <c r="AA1205" t="s">
        <v>205</v>
      </c>
      <c r="AB1205" t="s">
        <v>205</v>
      </c>
      <c r="AC1205" t="s">
        <v>207</v>
      </c>
      <c r="AD1205" t="s">
        <v>205</v>
      </c>
      <c r="AE1205" t="s">
        <v>207</v>
      </c>
      <c r="AF1205" t="s">
        <v>205</v>
      </c>
      <c r="AG1205" t="s">
        <v>344</v>
      </c>
      <c r="AH1205" t="s">
        <v>344</v>
      </c>
      <c r="AI1205" t="s">
        <v>344</v>
      </c>
      <c r="AJ1205" t="s">
        <v>344</v>
      </c>
      <c r="AK1205" t="s">
        <v>344</v>
      </c>
      <c r="AL1205" t="s">
        <v>344</v>
      </c>
      <c r="AM1205" t="s">
        <v>344</v>
      </c>
      <c r="AN1205" t="s">
        <v>344</v>
      </c>
      <c r="AO1205" t="s">
        <v>344</v>
      </c>
      <c r="AP1205" t="s">
        <v>344</v>
      </c>
      <c r="AQ1205"/>
      <c r="AR1205">
        <v>0</v>
      </c>
      <c r="AS1205">
        <v>1</v>
      </c>
    </row>
    <row r="1206" spans="1:45" ht="15" hidden="1" x14ac:dyDescent="0.25">
      <c r="A1206" s="258">
        <v>214199</v>
      </c>
      <c r="B1206" s="259" t="s">
        <v>456</v>
      </c>
      <c r="C1206" s="260" t="s">
        <v>206</v>
      </c>
      <c r="D1206" s="260" t="s">
        <v>207</v>
      </c>
      <c r="E1206" s="260" t="s">
        <v>205</v>
      </c>
      <c r="F1206" s="260" t="s">
        <v>205</v>
      </c>
      <c r="G1206" s="260" t="s">
        <v>205</v>
      </c>
      <c r="H1206" s="260" t="s">
        <v>205</v>
      </c>
      <c r="I1206" s="260" t="s">
        <v>207</v>
      </c>
      <c r="J1206" s="260" t="s">
        <v>205</v>
      </c>
      <c r="K1206" s="260" t="s">
        <v>207</v>
      </c>
      <c r="L1206" s="260" t="s">
        <v>207</v>
      </c>
      <c r="M1206" s="260" t="s">
        <v>205</v>
      </c>
      <c r="N1206" s="260" t="s">
        <v>207</v>
      </c>
      <c r="O1206" s="260" t="s">
        <v>205</v>
      </c>
      <c r="P1206" s="260" t="s">
        <v>205</v>
      </c>
      <c r="Q1206" s="260" t="s">
        <v>205</v>
      </c>
      <c r="R1206" s="260" t="s">
        <v>207</v>
      </c>
      <c r="S1206" s="260" t="s">
        <v>205</v>
      </c>
      <c r="T1206" s="260" t="s">
        <v>207</v>
      </c>
      <c r="U1206" s="260" t="s">
        <v>207</v>
      </c>
      <c r="V1206" s="260" t="s">
        <v>205</v>
      </c>
      <c r="W1206" s="260" t="s">
        <v>205</v>
      </c>
      <c r="X1206" s="260" t="s">
        <v>205</v>
      </c>
      <c r="Y1206" s="260" t="s">
        <v>206</v>
      </c>
      <c r="Z1206" s="260" t="s">
        <v>207</v>
      </c>
      <c r="AA1206" s="260" t="s">
        <v>205</v>
      </c>
      <c r="AB1206" s="260" t="s">
        <v>206</v>
      </c>
      <c r="AC1206" s="260" t="s">
        <v>206</v>
      </c>
      <c r="AD1206" s="260" t="s">
        <v>206</v>
      </c>
      <c r="AE1206" s="260" t="s">
        <v>206</v>
      </c>
      <c r="AF1206" s="260" t="s">
        <v>206</v>
      </c>
      <c r="AG1206" s="260" t="s">
        <v>344</v>
      </c>
      <c r="AH1206" s="260" t="s">
        <v>344</v>
      </c>
      <c r="AI1206" s="260" t="s">
        <v>344</v>
      </c>
      <c r="AJ1206" s="260" t="s">
        <v>344</v>
      </c>
      <c r="AK1206" s="260" t="s">
        <v>344</v>
      </c>
      <c r="AL1206" s="260" t="s">
        <v>344</v>
      </c>
      <c r="AM1206" s="260" t="s">
        <v>344</v>
      </c>
      <c r="AN1206" s="260" t="s">
        <v>344</v>
      </c>
      <c r="AO1206" s="260" t="s">
        <v>344</v>
      </c>
      <c r="AP1206" s="260" t="s">
        <v>344</v>
      </c>
      <c r="AQ1206" s="260"/>
      <c r="AR1206"/>
      <c r="AS1206">
        <v>1</v>
      </c>
    </row>
    <row r="1207" spans="1:45" ht="18.75" hidden="1" x14ac:dyDescent="0.45">
      <c r="A1207" s="252">
        <v>214202</v>
      </c>
      <c r="B1207" s="249" t="s">
        <v>456</v>
      </c>
      <c r="C1207" t="s">
        <v>207</v>
      </c>
      <c r="D1207" t="s">
        <v>207</v>
      </c>
      <c r="E1207" t="s">
        <v>207</v>
      </c>
      <c r="F1207" t="s">
        <v>207</v>
      </c>
      <c r="G1207" t="s">
        <v>205</v>
      </c>
      <c r="H1207" t="s">
        <v>205</v>
      </c>
      <c r="I1207" t="s">
        <v>207</v>
      </c>
      <c r="J1207" t="s">
        <v>205</v>
      </c>
      <c r="K1207" t="s">
        <v>207</v>
      </c>
      <c r="L1207" t="s">
        <v>205</v>
      </c>
      <c r="M1207" s="250" t="s">
        <v>205</v>
      </c>
      <c r="N1207" t="s">
        <v>205</v>
      </c>
      <c r="O1207" t="s">
        <v>207</v>
      </c>
      <c r="P1207" t="s">
        <v>205</v>
      </c>
      <c r="Q1207" t="s">
        <v>205</v>
      </c>
      <c r="R1207" t="s">
        <v>207</v>
      </c>
      <c r="S1207" t="s">
        <v>205</v>
      </c>
      <c r="T1207" t="s">
        <v>207</v>
      </c>
      <c r="U1207" t="s">
        <v>207</v>
      </c>
      <c r="V1207" t="s">
        <v>205</v>
      </c>
      <c r="W1207" t="s">
        <v>207</v>
      </c>
      <c r="X1207" s="250" t="s">
        <v>205</v>
      </c>
      <c r="Y1207" t="s">
        <v>205</v>
      </c>
      <c r="Z1207" t="s">
        <v>207</v>
      </c>
      <c r="AA1207" t="s">
        <v>205</v>
      </c>
      <c r="AB1207" t="s">
        <v>207</v>
      </c>
      <c r="AC1207" t="s">
        <v>207</v>
      </c>
      <c r="AD1207" t="s">
        <v>205</v>
      </c>
      <c r="AE1207" t="s">
        <v>207</v>
      </c>
      <c r="AF1207" t="s">
        <v>206</v>
      </c>
      <c r="AG1207" t="s">
        <v>344</v>
      </c>
      <c r="AH1207" t="s">
        <v>344</v>
      </c>
      <c r="AI1207" t="s">
        <v>344</v>
      </c>
      <c r="AJ1207" t="s">
        <v>344</v>
      </c>
      <c r="AK1207" t="s">
        <v>344</v>
      </c>
      <c r="AL1207" t="s">
        <v>344</v>
      </c>
      <c r="AM1207" t="s">
        <v>344</v>
      </c>
      <c r="AN1207" t="s">
        <v>344</v>
      </c>
      <c r="AO1207" t="s">
        <v>344</v>
      </c>
      <c r="AP1207" t="s">
        <v>344</v>
      </c>
      <c r="AQ1207"/>
      <c r="AR1207">
        <v>0</v>
      </c>
      <c r="AS1207">
        <v>2</v>
      </c>
    </row>
    <row r="1208" spans="1:45" ht="18.75" hidden="1" x14ac:dyDescent="0.45">
      <c r="A1208" s="248">
        <v>214203</v>
      </c>
      <c r="B1208" s="249" t="s">
        <v>456</v>
      </c>
      <c r="C1208" t="s">
        <v>205</v>
      </c>
      <c r="D1208" t="s">
        <v>205</v>
      </c>
      <c r="E1208" t="s">
        <v>205</v>
      </c>
      <c r="F1208" t="s">
        <v>205</v>
      </c>
      <c r="G1208" t="s">
        <v>205</v>
      </c>
      <c r="H1208" t="s">
        <v>205</v>
      </c>
      <c r="I1208" t="s">
        <v>205</v>
      </c>
      <c r="J1208" t="s">
        <v>207</v>
      </c>
      <c r="K1208" t="s">
        <v>205</v>
      </c>
      <c r="L1208" t="s">
        <v>207</v>
      </c>
      <c r="M1208" s="250" t="s">
        <v>207</v>
      </c>
      <c r="N1208" t="s">
        <v>207</v>
      </c>
      <c r="O1208" t="s">
        <v>205</v>
      </c>
      <c r="P1208" t="s">
        <v>207</v>
      </c>
      <c r="Q1208" t="s">
        <v>205</v>
      </c>
      <c r="R1208" t="s">
        <v>207</v>
      </c>
      <c r="S1208" t="s">
        <v>207</v>
      </c>
      <c r="T1208" t="s">
        <v>205</v>
      </c>
      <c r="U1208" t="s">
        <v>205</v>
      </c>
      <c r="V1208" t="s">
        <v>205</v>
      </c>
      <c r="W1208" t="s">
        <v>206</v>
      </c>
      <c r="X1208" s="250" t="s">
        <v>207</v>
      </c>
      <c r="Y1208" t="s">
        <v>206</v>
      </c>
      <c r="Z1208" t="s">
        <v>206</v>
      </c>
      <c r="AA1208" t="s">
        <v>207</v>
      </c>
      <c r="AB1208" t="s">
        <v>205</v>
      </c>
      <c r="AC1208" t="s">
        <v>205</v>
      </c>
      <c r="AD1208" t="s">
        <v>206</v>
      </c>
      <c r="AE1208" t="s">
        <v>206</v>
      </c>
      <c r="AF1208" t="s">
        <v>206</v>
      </c>
      <c r="AG1208" t="s">
        <v>344</v>
      </c>
      <c r="AH1208" t="s">
        <v>344</v>
      </c>
      <c r="AI1208" t="s">
        <v>344</v>
      </c>
      <c r="AJ1208" t="s">
        <v>344</v>
      </c>
      <c r="AK1208" t="s">
        <v>344</v>
      </c>
      <c r="AL1208" t="s">
        <v>344</v>
      </c>
      <c r="AM1208" t="s">
        <v>344</v>
      </c>
      <c r="AN1208" t="s">
        <v>344</v>
      </c>
      <c r="AO1208" t="s">
        <v>344</v>
      </c>
      <c r="AP1208" t="s">
        <v>344</v>
      </c>
      <c r="AQ1208"/>
      <c r="AR1208">
        <v>0</v>
      </c>
      <c r="AS1208">
        <v>4</v>
      </c>
    </row>
    <row r="1209" spans="1:45" ht="18.75" hidden="1" x14ac:dyDescent="0.45">
      <c r="A1209" s="248">
        <v>214210</v>
      </c>
      <c r="B1209" s="249" t="s">
        <v>456</v>
      </c>
      <c r="C1209" t="s">
        <v>205</v>
      </c>
      <c r="D1209" t="s">
        <v>207</v>
      </c>
      <c r="E1209" t="s">
        <v>205</v>
      </c>
      <c r="F1209" t="s">
        <v>205</v>
      </c>
      <c r="G1209" t="s">
        <v>207</v>
      </c>
      <c r="H1209" t="s">
        <v>205</v>
      </c>
      <c r="I1209" t="s">
        <v>205</v>
      </c>
      <c r="J1209" t="s">
        <v>205</v>
      </c>
      <c r="K1209" t="s">
        <v>205</v>
      </c>
      <c r="L1209" t="s">
        <v>207</v>
      </c>
      <c r="M1209" s="250" t="s">
        <v>207</v>
      </c>
      <c r="N1209" t="s">
        <v>207</v>
      </c>
      <c r="O1209" t="s">
        <v>207</v>
      </c>
      <c r="P1209" t="s">
        <v>207</v>
      </c>
      <c r="Q1209" t="s">
        <v>207</v>
      </c>
      <c r="R1209" t="s">
        <v>207</v>
      </c>
      <c r="S1209" t="s">
        <v>207</v>
      </c>
      <c r="T1209" t="s">
        <v>207</v>
      </c>
      <c r="U1209" t="s">
        <v>207</v>
      </c>
      <c r="V1209" t="s">
        <v>207</v>
      </c>
      <c r="W1209" t="s">
        <v>207</v>
      </c>
      <c r="X1209" s="250" t="s">
        <v>207</v>
      </c>
      <c r="Y1209" t="s">
        <v>205</v>
      </c>
      <c r="Z1209" t="s">
        <v>207</v>
      </c>
      <c r="AA1209" t="s">
        <v>207</v>
      </c>
      <c r="AB1209" t="s">
        <v>205</v>
      </c>
      <c r="AC1209" t="s">
        <v>207</v>
      </c>
      <c r="AD1209" t="s">
        <v>207</v>
      </c>
      <c r="AE1209" t="s">
        <v>205</v>
      </c>
      <c r="AF1209" t="s">
        <v>205</v>
      </c>
      <c r="AG1209" t="s">
        <v>344</v>
      </c>
      <c r="AH1209" t="s">
        <v>344</v>
      </c>
      <c r="AI1209" t="s">
        <v>344</v>
      </c>
      <c r="AJ1209" t="s">
        <v>344</v>
      </c>
      <c r="AK1209" t="s">
        <v>344</v>
      </c>
      <c r="AL1209" t="s">
        <v>344</v>
      </c>
      <c r="AM1209" t="s">
        <v>344</v>
      </c>
      <c r="AN1209" t="s">
        <v>344</v>
      </c>
      <c r="AO1209" t="s">
        <v>344</v>
      </c>
      <c r="AP1209" t="s">
        <v>344</v>
      </c>
      <c r="AQ1209"/>
      <c r="AR1209">
        <v>0</v>
      </c>
      <c r="AS1209">
        <v>1</v>
      </c>
    </row>
    <row r="1210" spans="1:45" ht="15" hidden="1" x14ac:dyDescent="0.25">
      <c r="A1210" s="258">
        <v>214212</v>
      </c>
      <c r="B1210" s="259" t="s">
        <v>456</v>
      </c>
      <c r="C1210" s="260" t="s">
        <v>849</v>
      </c>
      <c r="D1210" s="260" t="s">
        <v>849</v>
      </c>
      <c r="E1210" s="260" t="s">
        <v>849</v>
      </c>
      <c r="F1210" s="260" t="s">
        <v>849</v>
      </c>
      <c r="G1210" s="260" t="s">
        <v>849</v>
      </c>
      <c r="H1210" s="260" t="s">
        <v>849</v>
      </c>
      <c r="I1210" s="260" t="s">
        <v>849</v>
      </c>
      <c r="J1210" s="260" t="s">
        <v>849</v>
      </c>
      <c r="K1210" s="260" t="s">
        <v>849</v>
      </c>
      <c r="L1210" s="260" t="s">
        <v>849</v>
      </c>
      <c r="M1210" s="260" t="s">
        <v>849</v>
      </c>
      <c r="N1210" s="260" t="s">
        <v>849</v>
      </c>
      <c r="O1210" s="260" t="s">
        <v>849</v>
      </c>
      <c r="P1210" s="260" t="s">
        <v>849</v>
      </c>
      <c r="Q1210" s="260" t="s">
        <v>849</v>
      </c>
      <c r="R1210" s="260" t="s">
        <v>849</v>
      </c>
      <c r="S1210" s="260" t="s">
        <v>849</v>
      </c>
      <c r="T1210" s="260" t="s">
        <v>849</v>
      </c>
      <c r="U1210" s="260" t="s">
        <v>849</v>
      </c>
      <c r="V1210" s="260" t="s">
        <v>849</v>
      </c>
      <c r="W1210" s="260" t="s">
        <v>849</v>
      </c>
      <c r="X1210" s="260" t="s">
        <v>849</v>
      </c>
      <c r="Y1210" s="260" t="s">
        <v>849</v>
      </c>
      <c r="Z1210" s="260" t="s">
        <v>849</v>
      </c>
      <c r="AA1210" s="260" t="s">
        <v>849</v>
      </c>
      <c r="AB1210" s="260" t="s">
        <v>849</v>
      </c>
      <c r="AC1210" s="260" t="s">
        <v>849</v>
      </c>
      <c r="AD1210" s="260" t="s">
        <v>849</v>
      </c>
      <c r="AE1210" s="260" t="s">
        <v>849</v>
      </c>
      <c r="AF1210" s="260" t="s">
        <v>849</v>
      </c>
      <c r="AG1210" s="260" t="s">
        <v>344</v>
      </c>
      <c r="AH1210" s="260" t="s">
        <v>344</v>
      </c>
      <c r="AI1210" s="260" t="s">
        <v>344</v>
      </c>
      <c r="AJ1210" s="260" t="s">
        <v>344</v>
      </c>
      <c r="AK1210" s="260" t="s">
        <v>344</v>
      </c>
      <c r="AL1210" s="260" t="s">
        <v>344</v>
      </c>
      <c r="AM1210" s="260" t="s">
        <v>344</v>
      </c>
      <c r="AN1210" s="260" t="s">
        <v>344</v>
      </c>
      <c r="AO1210" s="260" t="s">
        <v>344</v>
      </c>
      <c r="AP1210" s="260" t="s">
        <v>344</v>
      </c>
      <c r="AQ1210" s="260"/>
      <c r="AR1210"/>
      <c r="AS1210" t="s">
        <v>2181</v>
      </c>
    </row>
    <row r="1211" spans="1:45" ht="18.75" hidden="1" x14ac:dyDescent="0.45">
      <c r="A1211" s="252">
        <v>214213</v>
      </c>
      <c r="B1211" s="249" t="s">
        <v>457</v>
      </c>
      <c r="C1211" t="s">
        <v>849</v>
      </c>
      <c r="D1211" t="s">
        <v>849</v>
      </c>
      <c r="E1211" t="s">
        <v>849</v>
      </c>
      <c r="F1211" t="s">
        <v>849</v>
      </c>
      <c r="G1211" t="s">
        <v>849</v>
      </c>
      <c r="H1211" t="s">
        <v>849</v>
      </c>
      <c r="I1211" t="s">
        <v>849</v>
      </c>
      <c r="J1211" t="s">
        <v>849</v>
      </c>
      <c r="K1211" t="s">
        <v>849</v>
      </c>
      <c r="L1211" t="s">
        <v>344</v>
      </c>
      <c r="M1211" s="250" t="s">
        <v>344</v>
      </c>
      <c r="N1211" t="s">
        <v>344</v>
      </c>
      <c r="O1211" t="s">
        <v>344</v>
      </c>
      <c r="P1211"/>
      <c r="Q1211"/>
      <c r="R1211"/>
      <c r="S1211"/>
      <c r="T1211"/>
      <c r="U1211" t="s">
        <v>344</v>
      </c>
      <c r="V1211" t="s">
        <v>344</v>
      </c>
      <c r="W1211"/>
      <c r="X1211" s="250"/>
      <c r="Y1211"/>
      <c r="Z1211"/>
      <c r="AA1211"/>
      <c r="AB1211"/>
      <c r="AC1211"/>
      <c r="AD1211"/>
      <c r="AE1211"/>
      <c r="AF1211"/>
      <c r="AG1211"/>
      <c r="AH1211"/>
      <c r="AI1211"/>
      <c r="AJ1211"/>
      <c r="AK1211"/>
      <c r="AL1211"/>
      <c r="AM1211"/>
      <c r="AN1211"/>
      <c r="AO1211"/>
      <c r="AP1211"/>
      <c r="AQ1211"/>
      <c r="AR1211" t="s">
        <v>2165</v>
      </c>
      <c r="AS1211" t="s">
        <v>2165</v>
      </c>
    </row>
    <row r="1212" spans="1:45" ht="18.75" hidden="1" x14ac:dyDescent="0.45">
      <c r="A1212" s="248">
        <v>214214</v>
      </c>
      <c r="B1212" s="249" t="s">
        <v>456</v>
      </c>
      <c r="C1212" t="s">
        <v>205</v>
      </c>
      <c r="D1212" t="s">
        <v>205</v>
      </c>
      <c r="E1212" t="s">
        <v>205</v>
      </c>
      <c r="F1212" t="s">
        <v>205</v>
      </c>
      <c r="G1212" t="s">
        <v>205</v>
      </c>
      <c r="H1212" t="s">
        <v>207</v>
      </c>
      <c r="I1212" t="s">
        <v>207</v>
      </c>
      <c r="J1212" t="s">
        <v>207</v>
      </c>
      <c r="K1212" t="s">
        <v>205</v>
      </c>
      <c r="L1212" t="s">
        <v>207</v>
      </c>
      <c r="M1212" s="250" t="s">
        <v>205</v>
      </c>
      <c r="N1212" t="s">
        <v>207</v>
      </c>
      <c r="O1212" t="s">
        <v>207</v>
      </c>
      <c r="P1212" t="s">
        <v>207</v>
      </c>
      <c r="Q1212" t="s">
        <v>205</v>
      </c>
      <c r="R1212" t="s">
        <v>205</v>
      </c>
      <c r="S1212" t="s">
        <v>205</v>
      </c>
      <c r="T1212" t="s">
        <v>205</v>
      </c>
      <c r="U1212" t="s">
        <v>205</v>
      </c>
      <c r="V1212" t="s">
        <v>205</v>
      </c>
      <c r="W1212" t="s">
        <v>207</v>
      </c>
      <c r="X1212" s="250" t="s">
        <v>207</v>
      </c>
      <c r="Y1212" t="s">
        <v>206</v>
      </c>
      <c r="Z1212" t="s">
        <v>207</v>
      </c>
      <c r="AA1212" t="s">
        <v>207</v>
      </c>
      <c r="AB1212" t="s">
        <v>206</v>
      </c>
      <c r="AC1212" t="s">
        <v>206</v>
      </c>
      <c r="AD1212" t="s">
        <v>206</v>
      </c>
      <c r="AE1212" t="s">
        <v>206</v>
      </c>
      <c r="AF1212" t="s">
        <v>206</v>
      </c>
      <c r="AG1212" t="s">
        <v>344</v>
      </c>
      <c r="AH1212" t="s">
        <v>344</v>
      </c>
      <c r="AI1212" t="s">
        <v>344</v>
      </c>
      <c r="AJ1212" t="s">
        <v>344</v>
      </c>
      <c r="AK1212" t="s">
        <v>344</v>
      </c>
      <c r="AL1212" t="s">
        <v>344</v>
      </c>
      <c r="AM1212" t="s">
        <v>344</v>
      </c>
      <c r="AN1212" t="s">
        <v>344</v>
      </c>
      <c r="AO1212" t="s">
        <v>344</v>
      </c>
      <c r="AP1212" t="s">
        <v>344</v>
      </c>
      <c r="AQ1212"/>
      <c r="AR1212">
        <v>0</v>
      </c>
      <c r="AS1212">
        <v>5</v>
      </c>
    </row>
    <row r="1213" spans="1:45" ht="18.75" x14ac:dyDescent="0.45">
      <c r="A1213" s="248">
        <v>214216</v>
      </c>
      <c r="B1213" s="249" t="s">
        <v>61</v>
      </c>
      <c r="C1213" t="s">
        <v>207</v>
      </c>
      <c r="D1213" t="s">
        <v>207</v>
      </c>
      <c r="E1213" t="s">
        <v>207</v>
      </c>
      <c r="F1213" t="s">
        <v>207</v>
      </c>
      <c r="G1213" t="s">
        <v>207</v>
      </c>
      <c r="H1213" t="s">
        <v>207</v>
      </c>
      <c r="I1213" t="s">
        <v>207</v>
      </c>
      <c r="J1213" t="s">
        <v>205</v>
      </c>
      <c r="K1213" t="s">
        <v>205</v>
      </c>
      <c r="L1213" t="s">
        <v>205</v>
      </c>
      <c r="M1213" s="250" t="s">
        <v>207</v>
      </c>
      <c r="N1213" t="s">
        <v>207</v>
      </c>
      <c r="O1213" t="s">
        <v>207</v>
      </c>
      <c r="P1213" t="s">
        <v>207</v>
      </c>
      <c r="Q1213" t="s">
        <v>205</v>
      </c>
      <c r="R1213" t="s">
        <v>205</v>
      </c>
      <c r="S1213" t="s">
        <v>207</v>
      </c>
      <c r="T1213" t="s">
        <v>207</v>
      </c>
      <c r="U1213" t="s">
        <v>207</v>
      </c>
      <c r="V1213" t="s">
        <v>207</v>
      </c>
      <c r="W1213" t="s">
        <v>205</v>
      </c>
      <c r="X1213" s="250" t="s">
        <v>205</v>
      </c>
      <c r="Y1213" t="s">
        <v>205</v>
      </c>
      <c r="Z1213" t="s">
        <v>207</v>
      </c>
      <c r="AA1213" t="s">
        <v>205</v>
      </c>
      <c r="AB1213" t="s">
        <v>205</v>
      </c>
      <c r="AC1213" t="s">
        <v>207</v>
      </c>
      <c r="AD1213" t="s">
        <v>205</v>
      </c>
      <c r="AE1213" t="s">
        <v>207</v>
      </c>
      <c r="AF1213" t="s">
        <v>207</v>
      </c>
      <c r="AG1213" t="s">
        <v>207</v>
      </c>
      <c r="AH1213" t="s">
        <v>207</v>
      </c>
      <c r="AI1213" t="s">
        <v>205</v>
      </c>
      <c r="AJ1213" t="s">
        <v>207</v>
      </c>
      <c r="AK1213" t="s">
        <v>205</v>
      </c>
      <c r="AL1213" t="s">
        <v>205</v>
      </c>
      <c r="AM1213" t="s">
        <v>205</v>
      </c>
      <c r="AN1213" t="s">
        <v>205</v>
      </c>
      <c r="AO1213" t="s">
        <v>205</v>
      </c>
      <c r="AP1213" t="s">
        <v>205</v>
      </c>
      <c r="AQ1213"/>
      <c r="AR1213">
        <v>0</v>
      </c>
      <c r="AS1213">
        <v>1</v>
      </c>
    </row>
    <row r="1214" spans="1:45" ht="18.75" hidden="1" x14ac:dyDescent="0.45">
      <c r="A1214" s="248">
        <v>214219</v>
      </c>
      <c r="B1214" s="249" t="s">
        <v>459</v>
      </c>
      <c r="C1214" t="s">
        <v>205</v>
      </c>
      <c r="D1214" t="s">
        <v>207</v>
      </c>
      <c r="E1214" t="s">
        <v>205</v>
      </c>
      <c r="F1214" t="s">
        <v>207</v>
      </c>
      <c r="G1214" t="s">
        <v>205</v>
      </c>
      <c r="H1214" t="s">
        <v>205</v>
      </c>
      <c r="I1214" t="s">
        <v>205</v>
      </c>
      <c r="J1214" t="s">
        <v>205</v>
      </c>
      <c r="K1214" t="s">
        <v>205</v>
      </c>
      <c r="L1214" t="s">
        <v>205</v>
      </c>
      <c r="M1214" s="250" t="s">
        <v>205</v>
      </c>
      <c r="N1214" t="s">
        <v>205</v>
      </c>
      <c r="O1214" t="s">
        <v>205</v>
      </c>
      <c r="P1214" t="s">
        <v>205</v>
      </c>
      <c r="Q1214" t="s">
        <v>205</v>
      </c>
      <c r="R1214" t="s">
        <v>205</v>
      </c>
      <c r="S1214" t="s">
        <v>205</v>
      </c>
      <c r="T1214" t="s">
        <v>205</v>
      </c>
      <c r="U1214" t="s">
        <v>207</v>
      </c>
      <c r="V1214" t="s">
        <v>205</v>
      </c>
      <c r="W1214" t="s">
        <v>206</v>
      </c>
      <c r="X1214" t="s">
        <v>206</v>
      </c>
      <c r="Y1214" t="s">
        <v>206</v>
      </c>
      <c r="Z1214" t="s">
        <v>206</v>
      </c>
      <c r="AA1214" t="s">
        <v>206</v>
      </c>
      <c r="AB1214" t="s">
        <v>344</v>
      </c>
      <c r="AC1214" t="s">
        <v>344</v>
      </c>
      <c r="AD1214" t="s">
        <v>344</v>
      </c>
      <c r="AE1214" t="s">
        <v>344</v>
      </c>
      <c r="AF1214" t="s">
        <v>344</v>
      </c>
      <c r="AG1214" t="s">
        <v>344</v>
      </c>
      <c r="AH1214" t="s">
        <v>344</v>
      </c>
      <c r="AI1214" t="s">
        <v>344</v>
      </c>
      <c r="AJ1214" t="s">
        <v>344</v>
      </c>
      <c r="AK1214" t="s">
        <v>344</v>
      </c>
      <c r="AL1214" t="s">
        <v>344</v>
      </c>
      <c r="AM1214" t="s">
        <v>344</v>
      </c>
      <c r="AN1214" t="s">
        <v>344</v>
      </c>
      <c r="AO1214" t="s">
        <v>344</v>
      </c>
      <c r="AP1214" t="s">
        <v>344</v>
      </c>
      <c r="AQ1214"/>
      <c r="AR1214">
        <v>0</v>
      </c>
      <c r="AS1214">
        <v>6</v>
      </c>
    </row>
    <row r="1215" spans="1:45" ht="18.75" hidden="1" x14ac:dyDescent="0.45">
      <c r="A1215" s="248">
        <v>214224</v>
      </c>
      <c r="B1215" s="249" t="s">
        <v>458</v>
      </c>
      <c r="C1215" t="s">
        <v>205</v>
      </c>
      <c r="D1215" t="s">
        <v>205</v>
      </c>
      <c r="E1215" t="s">
        <v>205</v>
      </c>
      <c r="F1215" t="s">
        <v>205</v>
      </c>
      <c r="G1215" t="s">
        <v>205</v>
      </c>
      <c r="H1215" t="s">
        <v>205</v>
      </c>
      <c r="I1215" t="s">
        <v>205</v>
      </c>
      <c r="J1215" t="s">
        <v>205</v>
      </c>
      <c r="K1215" t="s">
        <v>207</v>
      </c>
      <c r="L1215" t="s">
        <v>207</v>
      </c>
      <c r="M1215" s="250" t="s">
        <v>205</v>
      </c>
      <c r="N1215" t="s">
        <v>205</v>
      </c>
      <c r="O1215" t="s">
        <v>205</v>
      </c>
      <c r="P1215" t="s">
        <v>207</v>
      </c>
      <c r="Q1215" t="s">
        <v>205</v>
      </c>
      <c r="R1215" t="s">
        <v>207</v>
      </c>
      <c r="S1215" t="s">
        <v>207</v>
      </c>
      <c r="T1215" t="s">
        <v>207</v>
      </c>
      <c r="U1215" t="s">
        <v>205</v>
      </c>
      <c r="V1215" t="s">
        <v>205</v>
      </c>
      <c r="W1215" t="s">
        <v>344</v>
      </c>
      <c r="X1215" s="250" t="s">
        <v>344</v>
      </c>
      <c r="Y1215" t="s">
        <v>344</v>
      </c>
      <c r="Z1215" t="s">
        <v>344</v>
      </c>
      <c r="AA1215" t="s">
        <v>344</v>
      </c>
      <c r="AB1215" t="s">
        <v>344</v>
      </c>
      <c r="AC1215" t="s">
        <v>344</v>
      </c>
      <c r="AD1215" t="s">
        <v>344</v>
      </c>
      <c r="AE1215" t="s">
        <v>344</v>
      </c>
      <c r="AF1215" t="s">
        <v>344</v>
      </c>
      <c r="AG1215" t="s">
        <v>344</v>
      </c>
      <c r="AH1215" t="s">
        <v>344</v>
      </c>
      <c r="AI1215" t="s">
        <v>344</v>
      </c>
      <c r="AJ1215" t="s">
        <v>344</v>
      </c>
      <c r="AK1215" t="s">
        <v>344</v>
      </c>
      <c r="AL1215" t="s">
        <v>344</v>
      </c>
      <c r="AM1215" t="s">
        <v>344</v>
      </c>
      <c r="AN1215" t="s">
        <v>344</v>
      </c>
      <c r="AO1215" t="s">
        <v>344</v>
      </c>
      <c r="AP1215" t="s">
        <v>344</v>
      </c>
      <c r="AQ1215"/>
      <c r="AR1215">
        <v>0</v>
      </c>
      <c r="AS1215">
        <v>1</v>
      </c>
    </row>
    <row r="1216" spans="1:45" ht="15" hidden="1" x14ac:dyDescent="0.25">
      <c r="A1216" s="258">
        <v>214226</v>
      </c>
      <c r="B1216" s="259" t="s">
        <v>458</v>
      </c>
      <c r="C1216" s="260" t="s">
        <v>205</v>
      </c>
      <c r="D1216" s="260" t="s">
        <v>205</v>
      </c>
      <c r="E1216" s="260" t="s">
        <v>205</v>
      </c>
      <c r="F1216" s="260" t="s">
        <v>205</v>
      </c>
      <c r="G1216" s="260" t="s">
        <v>205</v>
      </c>
      <c r="H1216" s="260" t="s">
        <v>205</v>
      </c>
      <c r="I1216" s="260" t="s">
        <v>205</v>
      </c>
      <c r="J1216" s="260" t="s">
        <v>205</v>
      </c>
      <c r="K1216" s="260" t="s">
        <v>207</v>
      </c>
      <c r="L1216" s="260" t="s">
        <v>207</v>
      </c>
      <c r="M1216" s="260" t="s">
        <v>206</v>
      </c>
      <c r="N1216" s="260" t="s">
        <v>207</v>
      </c>
      <c r="O1216" s="260" t="s">
        <v>207</v>
      </c>
      <c r="P1216" s="260" t="s">
        <v>207</v>
      </c>
      <c r="Q1216" s="260" t="s">
        <v>206</v>
      </c>
      <c r="R1216" s="260" t="s">
        <v>206</v>
      </c>
      <c r="S1216" s="260" t="s">
        <v>206</v>
      </c>
      <c r="T1216" s="260" t="s">
        <v>206</v>
      </c>
      <c r="U1216" s="260" t="s">
        <v>206</v>
      </c>
      <c r="V1216" s="260" t="s">
        <v>206</v>
      </c>
      <c r="W1216" s="260" t="s">
        <v>344</v>
      </c>
      <c r="X1216" s="260" t="s">
        <v>344</v>
      </c>
      <c r="Y1216" s="260" t="s">
        <v>344</v>
      </c>
      <c r="Z1216" s="260" t="s">
        <v>344</v>
      </c>
      <c r="AA1216" s="260" t="s">
        <v>344</v>
      </c>
      <c r="AB1216" s="260" t="s">
        <v>344</v>
      </c>
      <c r="AC1216" s="260" t="s">
        <v>344</v>
      </c>
      <c r="AD1216" s="260" t="s">
        <v>344</v>
      </c>
      <c r="AE1216" s="260" t="s">
        <v>344</v>
      </c>
      <c r="AF1216" s="260" t="s">
        <v>344</v>
      </c>
      <c r="AG1216" s="260" t="s">
        <v>344</v>
      </c>
      <c r="AH1216" s="260" t="s">
        <v>344</v>
      </c>
      <c r="AI1216" s="260" t="s">
        <v>344</v>
      </c>
      <c r="AJ1216" s="260" t="s">
        <v>344</v>
      </c>
      <c r="AK1216" s="260" t="s">
        <v>344</v>
      </c>
      <c r="AL1216" s="260" t="s">
        <v>344</v>
      </c>
      <c r="AM1216" s="260" t="s">
        <v>344</v>
      </c>
      <c r="AN1216" s="260" t="s">
        <v>344</v>
      </c>
      <c r="AO1216" s="260" t="s">
        <v>344</v>
      </c>
      <c r="AP1216" s="260" t="s">
        <v>344</v>
      </c>
      <c r="AQ1216" s="260"/>
      <c r="AR1216"/>
      <c r="AS1216">
        <v>1</v>
      </c>
    </row>
    <row r="1217" spans="1:45" ht="18.75" hidden="1" x14ac:dyDescent="0.45">
      <c r="A1217" s="248">
        <v>214228</v>
      </c>
      <c r="B1217" s="249" t="s">
        <v>456</v>
      </c>
      <c r="C1217" t="s">
        <v>849</v>
      </c>
      <c r="D1217" t="s">
        <v>849</v>
      </c>
      <c r="E1217" t="s">
        <v>849</v>
      </c>
      <c r="F1217" t="s">
        <v>849</v>
      </c>
      <c r="G1217" t="s">
        <v>849</v>
      </c>
      <c r="H1217" t="s">
        <v>849</v>
      </c>
      <c r="I1217" t="s">
        <v>849</v>
      </c>
      <c r="J1217" t="s">
        <v>849</v>
      </c>
      <c r="K1217" t="s">
        <v>849</v>
      </c>
      <c r="L1217" t="s">
        <v>849</v>
      </c>
      <c r="M1217" s="250" t="s">
        <v>849</v>
      </c>
      <c r="N1217" t="s">
        <v>849</v>
      </c>
      <c r="O1217" t="s">
        <v>849</v>
      </c>
      <c r="P1217" t="s">
        <v>849</v>
      </c>
      <c r="Q1217" t="s">
        <v>849</v>
      </c>
      <c r="R1217" t="s">
        <v>849</v>
      </c>
      <c r="S1217" t="s">
        <v>849</v>
      </c>
      <c r="T1217" t="s">
        <v>849</v>
      </c>
      <c r="U1217" t="s">
        <v>849</v>
      </c>
      <c r="V1217" t="s">
        <v>849</v>
      </c>
      <c r="W1217" t="s">
        <v>849</v>
      </c>
      <c r="X1217" s="250" t="s">
        <v>849</v>
      </c>
      <c r="Y1217" t="s">
        <v>849</v>
      </c>
      <c r="Z1217" t="s">
        <v>849</v>
      </c>
      <c r="AA1217" t="s">
        <v>849</v>
      </c>
      <c r="AB1217" t="s">
        <v>849</v>
      </c>
      <c r="AC1217" t="s">
        <v>849</v>
      </c>
      <c r="AD1217" t="s">
        <v>849</v>
      </c>
      <c r="AE1217" t="s">
        <v>849</v>
      </c>
      <c r="AF1217" t="s">
        <v>849</v>
      </c>
      <c r="AG1217" t="s">
        <v>344</v>
      </c>
      <c r="AH1217" t="s">
        <v>344</v>
      </c>
      <c r="AI1217" t="s">
        <v>344</v>
      </c>
      <c r="AJ1217" t="s">
        <v>344</v>
      </c>
      <c r="AK1217" t="s">
        <v>344</v>
      </c>
      <c r="AL1217" t="s">
        <v>344</v>
      </c>
      <c r="AM1217" t="s">
        <v>344</v>
      </c>
      <c r="AN1217" t="s">
        <v>344</v>
      </c>
      <c r="AO1217" t="s">
        <v>344</v>
      </c>
      <c r="AP1217" t="s">
        <v>344</v>
      </c>
      <c r="AQ1217"/>
      <c r="AR1217" t="s">
        <v>1830</v>
      </c>
      <c r="AS1217" t="s">
        <v>2181</v>
      </c>
    </row>
    <row r="1218" spans="1:45" ht="15" hidden="1" x14ac:dyDescent="0.25">
      <c r="A1218" s="258">
        <v>214229</v>
      </c>
      <c r="B1218" s="259" t="s">
        <v>456</v>
      </c>
      <c r="C1218" s="260" t="s">
        <v>207</v>
      </c>
      <c r="D1218" s="260" t="s">
        <v>207</v>
      </c>
      <c r="E1218" s="260" t="s">
        <v>207</v>
      </c>
      <c r="F1218" s="260" t="s">
        <v>205</v>
      </c>
      <c r="G1218" s="260" t="s">
        <v>205</v>
      </c>
      <c r="H1218" s="260" t="s">
        <v>205</v>
      </c>
      <c r="I1218" s="260" t="s">
        <v>207</v>
      </c>
      <c r="J1218" s="260" t="s">
        <v>205</v>
      </c>
      <c r="K1218" s="260" t="s">
        <v>207</v>
      </c>
      <c r="L1218" s="260" t="s">
        <v>205</v>
      </c>
      <c r="M1218" s="260" t="s">
        <v>207</v>
      </c>
      <c r="N1218" s="260" t="s">
        <v>207</v>
      </c>
      <c r="O1218" s="260" t="s">
        <v>207</v>
      </c>
      <c r="P1218" s="260" t="s">
        <v>205</v>
      </c>
      <c r="Q1218" s="260" t="s">
        <v>205</v>
      </c>
      <c r="R1218" s="260" t="s">
        <v>206</v>
      </c>
      <c r="S1218" s="260" t="s">
        <v>205</v>
      </c>
      <c r="T1218" s="260" t="s">
        <v>207</v>
      </c>
      <c r="U1218" s="260" t="s">
        <v>207</v>
      </c>
      <c r="V1218" s="260" t="s">
        <v>205</v>
      </c>
      <c r="W1218" s="260" t="s">
        <v>205</v>
      </c>
      <c r="X1218" s="260" t="s">
        <v>205</v>
      </c>
      <c r="Y1218" s="260" t="s">
        <v>207</v>
      </c>
      <c r="Z1218" s="260" t="s">
        <v>207</v>
      </c>
      <c r="AA1218" s="260" t="s">
        <v>205</v>
      </c>
      <c r="AB1218" s="260" t="s">
        <v>207</v>
      </c>
      <c r="AC1218" s="260" t="s">
        <v>207</v>
      </c>
      <c r="AD1218" s="260" t="s">
        <v>207</v>
      </c>
      <c r="AE1218" s="260" t="s">
        <v>206</v>
      </c>
      <c r="AF1218" s="260" t="s">
        <v>206</v>
      </c>
      <c r="AG1218" s="260" t="s">
        <v>344</v>
      </c>
      <c r="AH1218" s="260" t="s">
        <v>344</v>
      </c>
      <c r="AI1218" s="260" t="s">
        <v>344</v>
      </c>
      <c r="AJ1218" s="260" t="s">
        <v>344</v>
      </c>
      <c r="AK1218" s="260" t="s">
        <v>344</v>
      </c>
      <c r="AL1218" s="260" t="s">
        <v>344</v>
      </c>
      <c r="AM1218" s="260" t="s">
        <v>344</v>
      </c>
      <c r="AN1218" s="260" t="s">
        <v>344</v>
      </c>
      <c r="AO1218" s="260" t="s">
        <v>344</v>
      </c>
      <c r="AP1218" s="260" t="s">
        <v>344</v>
      </c>
      <c r="AQ1218" s="260"/>
      <c r="AR1218"/>
      <c r="AS1218">
        <v>1</v>
      </c>
    </row>
    <row r="1219" spans="1:45" ht="18.75" hidden="1" x14ac:dyDescent="0.45">
      <c r="A1219" s="252">
        <v>214234</v>
      </c>
      <c r="B1219" s="249" t="s">
        <v>609</v>
      </c>
      <c r="C1219" t="s">
        <v>849</v>
      </c>
      <c r="D1219" t="s">
        <v>849</v>
      </c>
      <c r="E1219" t="s">
        <v>849</v>
      </c>
      <c r="F1219" t="s">
        <v>849</v>
      </c>
      <c r="G1219" t="s">
        <v>849</v>
      </c>
      <c r="H1219" t="s">
        <v>849</v>
      </c>
      <c r="I1219" t="s">
        <v>849</v>
      </c>
      <c r="J1219" t="s">
        <v>849</v>
      </c>
      <c r="K1219" t="s">
        <v>849</v>
      </c>
      <c r="L1219" t="s">
        <v>849</v>
      </c>
      <c r="M1219" s="250" t="s">
        <v>344</v>
      </c>
      <c r="N1219" t="s">
        <v>344</v>
      </c>
      <c r="O1219" t="s">
        <v>344</v>
      </c>
      <c r="P1219" t="s">
        <v>344</v>
      </c>
      <c r="Q1219" t="s">
        <v>344</v>
      </c>
      <c r="R1219" t="s">
        <v>344</v>
      </c>
      <c r="S1219" t="s">
        <v>344</v>
      </c>
      <c r="T1219" t="s">
        <v>344</v>
      </c>
      <c r="U1219" t="s">
        <v>344</v>
      </c>
      <c r="V1219" t="s">
        <v>344</v>
      </c>
      <c r="W1219" t="s">
        <v>344</v>
      </c>
      <c r="X1219" s="250" t="s">
        <v>344</v>
      </c>
      <c r="Y1219" t="s">
        <v>344</v>
      </c>
      <c r="Z1219" t="s">
        <v>344</v>
      </c>
      <c r="AA1219" t="s">
        <v>344</v>
      </c>
      <c r="AB1219" t="s">
        <v>344</v>
      </c>
      <c r="AC1219" t="s">
        <v>344</v>
      </c>
      <c r="AD1219" t="s">
        <v>344</v>
      </c>
      <c r="AE1219" t="s">
        <v>344</v>
      </c>
      <c r="AF1219" t="s">
        <v>344</v>
      </c>
      <c r="AG1219" t="s">
        <v>344</v>
      </c>
      <c r="AH1219" t="s">
        <v>344</v>
      </c>
      <c r="AI1219" t="s">
        <v>344</v>
      </c>
      <c r="AJ1219" t="s">
        <v>344</v>
      </c>
      <c r="AK1219" t="s">
        <v>344</v>
      </c>
      <c r="AL1219" t="s">
        <v>344</v>
      </c>
      <c r="AM1219" t="s">
        <v>344</v>
      </c>
      <c r="AN1219" t="s">
        <v>344</v>
      </c>
      <c r="AO1219" t="s">
        <v>344</v>
      </c>
      <c r="AP1219" t="s">
        <v>344</v>
      </c>
      <c r="AQ1219"/>
      <c r="AR1219" t="s">
        <v>2170</v>
      </c>
      <c r="AS1219" t="s">
        <v>2170</v>
      </c>
    </row>
    <row r="1220" spans="1:45" ht="18.75" hidden="1" x14ac:dyDescent="0.45">
      <c r="A1220" s="248">
        <v>214236</v>
      </c>
      <c r="B1220" s="249" t="s">
        <v>456</v>
      </c>
      <c r="C1220" t="s">
        <v>205</v>
      </c>
      <c r="D1220" t="s">
        <v>205</v>
      </c>
      <c r="E1220" t="s">
        <v>205</v>
      </c>
      <c r="F1220" t="s">
        <v>207</v>
      </c>
      <c r="G1220" t="s">
        <v>205</v>
      </c>
      <c r="H1220" t="s">
        <v>205</v>
      </c>
      <c r="I1220" t="s">
        <v>207</v>
      </c>
      <c r="J1220" t="s">
        <v>205</v>
      </c>
      <c r="K1220" t="s">
        <v>207</v>
      </c>
      <c r="L1220" t="s">
        <v>207</v>
      </c>
      <c r="M1220" s="250" t="s">
        <v>205</v>
      </c>
      <c r="N1220" t="s">
        <v>205</v>
      </c>
      <c r="O1220" t="s">
        <v>205</v>
      </c>
      <c r="P1220" t="s">
        <v>207</v>
      </c>
      <c r="Q1220" t="s">
        <v>205</v>
      </c>
      <c r="R1220" t="s">
        <v>207</v>
      </c>
      <c r="S1220" t="s">
        <v>205</v>
      </c>
      <c r="T1220" t="s">
        <v>207</v>
      </c>
      <c r="U1220" t="s">
        <v>207</v>
      </c>
      <c r="V1220" t="s">
        <v>205</v>
      </c>
      <c r="W1220" t="s">
        <v>205</v>
      </c>
      <c r="X1220" s="250" t="s">
        <v>205</v>
      </c>
      <c r="Y1220" t="s">
        <v>207</v>
      </c>
      <c r="Z1220" t="s">
        <v>207</v>
      </c>
      <c r="AA1220" t="s">
        <v>207</v>
      </c>
      <c r="AB1220" t="s">
        <v>205</v>
      </c>
      <c r="AC1220" t="s">
        <v>205</v>
      </c>
      <c r="AD1220" t="s">
        <v>205</v>
      </c>
      <c r="AE1220" t="s">
        <v>206</v>
      </c>
      <c r="AF1220" t="s">
        <v>205</v>
      </c>
      <c r="AG1220" t="s">
        <v>344</v>
      </c>
      <c r="AH1220" t="s">
        <v>344</v>
      </c>
      <c r="AI1220" t="s">
        <v>344</v>
      </c>
      <c r="AJ1220" t="s">
        <v>344</v>
      </c>
      <c r="AK1220" t="s">
        <v>344</v>
      </c>
      <c r="AL1220" t="s">
        <v>344</v>
      </c>
      <c r="AM1220" t="s">
        <v>344</v>
      </c>
      <c r="AN1220" t="s">
        <v>344</v>
      </c>
      <c r="AO1220" t="s">
        <v>344</v>
      </c>
      <c r="AP1220" t="s">
        <v>344</v>
      </c>
      <c r="AQ1220"/>
      <c r="AR1220">
        <v>0</v>
      </c>
      <c r="AS1220">
        <v>1</v>
      </c>
    </row>
    <row r="1221" spans="1:45" ht="18.75" hidden="1" x14ac:dyDescent="0.45">
      <c r="A1221" s="248">
        <v>214237</v>
      </c>
      <c r="B1221" s="249" t="s">
        <v>458</v>
      </c>
      <c r="C1221" t="s">
        <v>849</v>
      </c>
      <c r="D1221" t="s">
        <v>849</v>
      </c>
      <c r="E1221" t="s">
        <v>849</v>
      </c>
      <c r="F1221" t="s">
        <v>849</v>
      </c>
      <c r="G1221" t="s">
        <v>849</v>
      </c>
      <c r="H1221" t="s">
        <v>849</v>
      </c>
      <c r="I1221" t="s">
        <v>849</v>
      </c>
      <c r="J1221" t="s">
        <v>849</v>
      </c>
      <c r="K1221" t="s">
        <v>849</v>
      </c>
      <c r="L1221" t="s">
        <v>849</v>
      </c>
      <c r="M1221" s="250" t="s">
        <v>849</v>
      </c>
      <c r="N1221" t="s">
        <v>849</v>
      </c>
      <c r="O1221" t="s">
        <v>849</v>
      </c>
      <c r="P1221" t="s">
        <v>849</v>
      </c>
      <c r="Q1221" t="s">
        <v>849</v>
      </c>
      <c r="R1221" t="s">
        <v>849</v>
      </c>
      <c r="S1221" t="s">
        <v>849</v>
      </c>
      <c r="T1221" t="s">
        <v>849</v>
      </c>
      <c r="U1221" t="s">
        <v>849</v>
      </c>
      <c r="V1221" t="s">
        <v>849</v>
      </c>
      <c r="W1221" t="s">
        <v>344</v>
      </c>
      <c r="X1221" s="250" t="s">
        <v>344</v>
      </c>
      <c r="Y1221" t="s">
        <v>344</v>
      </c>
      <c r="Z1221" t="s">
        <v>344</v>
      </c>
      <c r="AA1221" t="s">
        <v>344</v>
      </c>
      <c r="AB1221" t="s">
        <v>344</v>
      </c>
      <c r="AC1221" t="s">
        <v>344</v>
      </c>
      <c r="AD1221" t="s">
        <v>344</v>
      </c>
      <c r="AE1221" t="s">
        <v>344</v>
      </c>
      <c r="AF1221" t="s">
        <v>344</v>
      </c>
      <c r="AG1221" t="s">
        <v>344</v>
      </c>
      <c r="AH1221" t="s">
        <v>344</v>
      </c>
      <c r="AI1221" t="s">
        <v>344</v>
      </c>
      <c r="AJ1221" t="s">
        <v>344</v>
      </c>
      <c r="AK1221" t="s">
        <v>344</v>
      </c>
      <c r="AL1221" t="s">
        <v>344</v>
      </c>
      <c r="AM1221" t="s">
        <v>344</v>
      </c>
      <c r="AN1221" t="s">
        <v>344</v>
      </c>
      <c r="AO1221" t="s">
        <v>344</v>
      </c>
      <c r="AP1221" t="s">
        <v>344</v>
      </c>
      <c r="AQ1221"/>
      <c r="AR1221" t="s">
        <v>1830</v>
      </c>
      <c r="AS1221" t="s">
        <v>2181</v>
      </c>
    </row>
    <row r="1222" spans="1:45" ht="18.75" hidden="1" x14ac:dyDescent="0.45">
      <c r="A1222" s="252">
        <v>214239</v>
      </c>
      <c r="B1222" s="249" t="s">
        <v>458</v>
      </c>
      <c r="C1222" t="s">
        <v>207</v>
      </c>
      <c r="D1222" t="s">
        <v>205</v>
      </c>
      <c r="E1222" t="s">
        <v>205</v>
      </c>
      <c r="F1222" t="s">
        <v>205</v>
      </c>
      <c r="G1222" t="s">
        <v>205</v>
      </c>
      <c r="H1222" t="s">
        <v>205</v>
      </c>
      <c r="I1222" t="s">
        <v>205</v>
      </c>
      <c r="J1222" t="s">
        <v>205</v>
      </c>
      <c r="K1222" t="s">
        <v>205</v>
      </c>
      <c r="L1222" t="s">
        <v>205</v>
      </c>
      <c r="M1222" s="250" t="s">
        <v>205</v>
      </c>
      <c r="N1222" t="s">
        <v>205</v>
      </c>
      <c r="O1222" t="s">
        <v>205</v>
      </c>
      <c r="P1222" t="s">
        <v>205</v>
      </c>
      <c r="Q1222" t="s">
        <v>205</v>
      </c>
      <c r="R1222" t="s">
        <v>207</v>
      </c>
      <c r="S1222" t="s">
        <v>207</v>
      </c>
      <c r="T1222" t="s">
        <v>205</v>
      </c>
      <c r="U1222" t="s">
        <v>207</v>
      </c>
      <c r="V1222" t="s">
        <v>205</v>
      </c>
      <c r="W1222" t="s">
        <v>344</v>
      </c>
      <c r="X1222" s="250" t="s">
        <v>344</v>
      </c>
      <c r="Y1222" t="s">
        <v>344</v>
      </c>
      <c r="Z1222" t="s">
        <v>344</v>
      </c>
      <c r="AA1222" t="s">
        <v>344</v>
      </c>
      <c r="AB1222" t="s">
        <v>344</v>
      </c>
      <c r="AC1222" t="s">
        <v>344</v>
      </c>
      <c r="AD1222" t="s">
        <v>344</v>
      </c>
      <c r="AE1222" t="s">
        <v>344</v>
      </c>
      <c r="AF1222" t="s">
        <v>344</v>
      </c>
      <c r="AG1222" t="s">
        <v>344</v>
      </c>
      <c r="AH1222" t="s">
        <v>344</v>
      </c>
      <c r="AI1222" t="s">
        <v>344</v>
      </c>
      <c r="AJ1222" t="s">
        <v>344</v>
      </c>
      <c r="AK1222" t="s">
        <v>344</v>
      </c>
      <c r="AL1222" t="s">
        <v>344</v>
      </c>
      <c r="AM1222" t="s">
        <v>344</v>
      </c>
      <c r="AN1222" t="s">
        <v>344</v>
      </c>
      <c r="AO1222" t="s">
        <v>344</v>
      </c>
      <c r="AP1222" t="s">
        <v>344</v>
      </c>
      <c r="AQ1222"/>
      <c r="AR1222">
        <v>0</v>
      </c>
      <c r="AS1222">
        <v>3</v>
      </c>
    </row>
    <row r="1223" spans="1:45" ht="18.75" hidden="1" x14ac:dyDescent="0.45">
      <c r="A1223" s="248">
        <v>214241</v>
      </c>
      <c r="B1223" s="249" t="s">
        <v>458</v>
      </c>
      <c r="C1223" t="s">
        <v>849</v>
      </c>
      <c r="D1223" t="s">
        <v>849</v>
      </c>
      <c r="E1223" t="s">
        <v>849</v>
      </c>
      <c r="F1223" t="s">
        <v>849</v>
      </c>
      <c r="G1223" t="s">
        <v>849</v>
      </c>
      <c r="H1223" t="s">
        <v>849</v>
      </c>
      <c r="I1223" t="s">
        <v>849</v>
      </c>
      <c r="J1223" t="s">
        <v>849</v>
      </c>
      <c r="K1223" t="s">
        <v>849</v>
      </c>
      <c r="L1223" t="s">
        <v>849</v>
      </c>
      <c r="M1223" s="250" t="s">
        <v>849</v>
      </c>
      <c r="N1223" t="s">
        <v>849</v>
      </c>
      <c r="O1223" t="s">
        <v>849</v>
      </c>
      <c r="P1223" t="s">
        <v>849</v>
      </c>
      <c r="Q1223" t="s">
        <v>849</v>
      </c>
      <c r="R1223" t="s">
        <v>849</v>
      </c>
      <c r="S1223" t="s">
        <v>849</v>
      </c>
      <c r="T1223" t="s">
        <v>849</v>
      </c>
      <c r="U1223" t="s">
        <v>849</v>
      </c>
      <c r="V1223" t="s">
        <v>849</v>
      </c>
      <c r="W1223" t="s">
        <v>344</v>
      </c>
      <c r="X1223" s="250" t="s">
        <v>344</v>
      </c>
      <c r="Y1223" t="s">
        <v>344</v>
      </c>
      <c r="Z1223" t="s">
        <v>344</v>
      </c>
      <c r="AA1223" t="s">
        <v>344</v>
      </c>
      <c r="AB1223" t="s">
        <v>344</v>
      </c>
      <c r="AC1223" t="s">
        <v>344</v>
      </c>
      <c r="AD1223" t="s">
        <v>344</v>
      </c>
      <c r="AE1223" t="s">
        <v>344</v>
      </c>
      <c r="AF1223" t="s">
        <v>344</v>
      </c>
      <c r="AG1223" t="s">
        <v>344</v>
      </c>
      <c r="AH1223" t="s">
        <v>344</v>
      </c>
      <c r="AI1223" t="s">
        <v>344</v>
      </c>
      <c r="AJ1223" t="s">
        <v>344</v>
      </c>
      <c r="AK1223" t="s">
        <v>344</v>
      </c>
      <c r="AL1223" t="s">
        <v>344</v>
      </c>
      <c r="AM1223" t="s">
        <v>344</v>
      </c>
      <c r="AN1223" t="s">
        <v>344</v>
      </c>
      <c r="AO1223" t="s">
        <v>344</v>
      </c>
      <c r="AP1223" t="s">
        <v>344</v>
      </c>
      <c r="AQ1223"/>
      <c r="AR1223" t="s">
        <v>1830</v>
      </c>
      <c r="AS1223" t="s">
        <v>2181</v>
      </c>
    </row>
    <row r="1224" spans="1:45" ht="18.75" hidden="1" x14ac:dyDescent="0.45">
      <c r="A1224" s="248">
        <v>214242</v>
      </c>
      <c r="B1224" s="249" t="s">
        <v>458</v>
      </c>
      <c r="C1224" t="s">
        <v>849</v>
      </c>
      <c r="D1224" t="s">
        <v>849</v>
      </c>
      <c r="E1224" t="s">
        <v>849</v>
      </c>
      <c r="F1224" t="s">
        <v>849</v>
      </c>
      <c r="G1224" t="s">
        <v>849</v>
      </c>
      <c r="H1224" t="s">
        <v>849</v>
      </c>
      <c r="I1224" t="s">
        <v>849</v>
      </c>
      <c r="J1224" t="s">
        <v>849</v>
      </c>
      <c r="K1224" t="s">
        <v>849</v>
      </c>
      <c r="L1224" t="s">
        <v>849</v>
      </c>
      <c r="M1224" s="250" t="s">
        <v>849</v>
      </c>
      <c r="N1224" t="s">
        <v>849</v>
      </c>
      <c r="O1224" t="s">
        <v>849</v>
      </c>
      <c r="P1224" t="s">
        <v>849</v>
      </c>
      <c r="Q1224" t="s">
        <v>849</v>
      </c>
      <c r="R1224" t="s">
        <v>849</v>
      </c>
      <c r="S1224" t="s">
        <v>849</v>
      </c>
      <c r="T1224" t="s">
        <v>849</v>
      </c>
      <c r="U1224" t="s">
        <v>849</v>
      </c>
      <c r="V1224" t="s">
        <v>849</v>
      </c>
      <c r="W1224" t="s">
        <v>344</v>
      </c>
      <c r="X1224" s="250" t="s">
        <v>344</v>
      </c>
      <c r="Y1224" t="s">
        <v>344</v>
      </c>
      <c r="Z1224" t="s">
        <v>344</v>
      </c>
      <c r="AA1224" t="s">
        <v>344</v>
      </c>
      <c r="AB1224" t="s">
        <v>344</v>
      </c>
      <c r="AC1224" t="s">
        <v>344</v>
      </c>
      <c r="AD1224" t="s">
        <v>344</v>
      </c>
      <c r="AE1224" t="s">
        <v>344</v>
      </c>
      <c r="AF1224" t="s">
        <v>344</v>
      </c>
      <c r="AG1224" t="s">
        <v>344</v>
      </c>
      <c r="AH1224" t="s">
        <v>344</v>
      </c>
      <c r="AI1224" t="s">
        <v>344</v>
      </c>
      <c r="AJ1224" t="s">
        <v>344</v>
      </c>
      <c r="AK1224" t="s">
        <v>344</v>
      </c>
      <c r="AL1224" t="s">
        <v>344</v>
      </c>
      <c r="AM1224" t="s">
        <v>344</v>
      </c>
      <c r="AN1224" t="s">
        <v>344</v>
      </c>
      <c r="AO1224" t="s">
        <v>344</v>
      </c>
      <c r="AP1224" t="s">
        <v>344</v>
      </c>
      <c r="AQ1224"/>
      <c r="AR1224" t="s">
        <v>2165</v>
      </c>
      <c r="AS1224" t="s">
        <v>2165</v>
      </c>
    </row>
    <row r="1225" spans="1:45" ht="18.75" hidden="1" x14ac:dyDescent="0.45">
      <c r="A1225" s="248">
        <v>214243</v>
      </c>
      <c r="B1225" s="249" t="s">
        <v>456</v>
      </c>
      <c r="C1225" t="s">
        <v>205</v>
      </c>
      <c r="D1225" t="s">
        <v>205</v>
      </c>
      <c r="E1225" t="s">
        <v>205</v>
      </c>
      <c r="F1225" t="s">
        <v>205</v>
      </c>
      <c r="G1225" t="s">
        <v>205</v>
      </c>
      <c r="H1225" t="s">
        <v>207</v>
      </c>
      <c r="I1225" t="s">
        <v>207</v>
      </c>
      <c r="J1225" t="s">
        <v>205</v>
      </c>
      <c r="K1225" t="s">
        <v>207</v>
      </c>
      <c r="L1225" t="s">
        <v>207</v>
      </c>
      <c r="M1225" s="250" t="s">
        <v>207</v>
      </c>
      <c r="N1225" t="s">
        <v>207</v>
      </c>
      <c r="O1225" t="s">
        <v>205</v>
      </c>
      <c r="P1225" t="s">
        <v>207</v>
      </c>
      <c r="Q1225" t="s">
        <v>205</v>
      </c>
      <c r="R1225" t="s">
        <v>207</v>
      </c>
      <c r="S1225" t="s">
        <v>207</v>
      </c>
      <c r="T1225" t="s">
        <v>205</v>
      </c>
      <c r="U1225" t="s">
        <v>207</v>
      </c>
      <c r="V1225" t="s">
        <v>205</v>
      </c>
      <c r="W1225" t="s">
        <v>207</v>
      </c>
      <c r="X1225" s="250" t="s">
        <v>207</v>
      </c>
      <c r="Y1225" t="s">
        <v>205</v>
      </c>
      <c r="Z1225" t="s">
        <v>207</v>
      </c>
      <c r="AA1225" t="s">
        <v>207</v>
      </c>
      <c r="AB1225" t="s">
        <v>207</v>
      </c>
      <c r="AC1225" t="s">
        <v>206</v>
      </c>
      <c r="AD1225" t="s">
        <v>206</v>
      </c>
      <c r="AE1225" t="s">
        <v>206</v>
      </c>
      <c r="AF1225" t="s">
        <v>207</v>
      </c>
      <c r="AG1225" t="s">
        <v>344</v>
      </c>
      <c r="AH1225" t="s">
        <v>344</v>
      </c>
      <c r="AI1225" t="s">
        <v>344</v>
      </c>
      <c r="AJ1225" t="s">
        <v>344</v>
      </c>
      <c r="AK1225" t="s">
        <v>344</v>
      </c>
      <c r="AL1225" t="s">
        <v>344</v>
      </c>
      <c r="AM1225" t="s">
        <v>344</v>
      </c>
      <c r="AN1225" t="s">
        <v>344</v>
      </c>
      <c r="AO1225" t="s">
        <v>344</v>
      </c>
      <c r="AP1225" t="s">
        <v>344</v>
      </c>
      <c r="AQ1225"/>
      <c r="AR1225">
        <v>0</v>
      </c>
      <c r="AS1225">
        <v>3</v>
      </c>
    </row>
    <row r="1226" spans="1:45" ht="33" x14ac:dyDescent="0.45">
      <c r="A1226" s="248">
        <v>214244</v>
      </c>
      <c r="B1226" s="249" t="s">
        <v>67</v>
      </c>
      <c r="C1226" t="s">
        <v>205</v>
      </c>
      <c r="D1226" t="s">
        <v>207</v>
      </c>
      <c r="E1226" t="s">
        <v>207</v>
      </c>
      <c r="F1226" t="s">
        <v>207</v>
      </c>
      <c r="G1226" t="s">
        <v>205</v>
      </c>
      <c r="H1226" t="s">
        <v>205</v>
      </c>
      <c r="I1226" t="s">
        <v>207</v>
      </c>
      <c r="J1226" t="s">
        <v>207</v>
      </c>
      <c r="K1226" t="s">
        <v>207</v>
      </c>
      <c r="L1226" t="s">
        <v>207</v>
      </c>
      <c r="M1226" s="250" t="s">
        <v>207</v>
      </c>
      <c r="N1226" t="s">
        <v>207</v>
      </c>
      <c r="O1226" t="s">
        <v>207</v>
      </c>
      <c r="P1226" t="s">
        <v>207</v>
      </c>
      <c r="Q1226" t="s">
        <v>207</v>
      </c>
      <c r="R1226" t="s">
        <v>207</v>
      </c>
      <c r="S1226" t="s">
        <v>207</v>
      </c>
      <c r="T1226" t="s">
        <v>207</v>
      </c>
      <c r="U1226" t="s">
        <v>207</v>
      </c>
      <c r="V1226" t="s">
        <v>205</v>
      </c>
      <c r="W1226" t="s">
        <v>205</v>
      </c>
      <c r="X1226" s="250" t="s">
        <v>207</v>
      </c>
      <c r="Y1226" t="s">
        <v>205</v>
      </c>
      <c r="Z1226" t="s">
        <v>205</v>
      </c>
      <c r="AA1226" t="s">
        <v>205</v>
      </c>
      <c r="AB1226" t="s">
        <v>207</v>
      </c>
      <c r="AC1226" t="s">
        <v>207</v>
      </c>
      <c r="AD1226" t="s">
        <v>207</v>
      </c>
      <c r="AE1226" t="s">
        <v>207</v>
      </c>
      <c r="AF1226" t="s">
        <v>205</v>
      </c>
      <c r="AG1226" t="s">
        <v>206</v>
      </c>
      <c r="AH1226" t="s">
        <v>206</v>
      </c>
      <c r="AI1226" t="s">
        <v>206</v>
      </c>
      <c r="AJ1226" t="s">
        <v>206</v>
      </c>
      <c r="AK1226" t="s">
        <v>206</v>
      </c>
      <c r="AL1226" t="s">
        <v>344</v>
      </c>
      <c r="AM1226" t="s">
        <v>344</v>
      </c>
      <c r="AN1226" t="s">
        <v>344</v>
      </c>
      <c r="AO1226" t="s">
        <v>344</v>
      </c>
      <c r="AP1226" t="s">
        <v>344</v>
      </c>
      <c r="AQ1226"/>
      <c r="AR1226">
        <v>0</v>
      </c>
      <c r="AS1226">
        <v>6</v>
      </c>
    </row>
    <row r="1227" spans="1:45" ht="18.75" x14ac:dyDescent="0.45">
      <c r="A1227" s="248">
        <v>214246</v>
      </c>
      <c r="B1227" s="249" t="s">
        <v>61</v>
      </c>
      <c r="C1227" t="s">
        <v>207</v>
      </c>
      <c r="D1227" t="s">
        <v>207</v>
      </c>
      <c r="E1227" t="s">
        <v>207</v>
      </c>
      <c r="F1227" t="s">
        <v>207</v>
      </c>
      <c r="G1227" t="s">
        <v>205</v>
      </c>
      <c r="H1227" t="s">
        <v>205</v>
      </c>
      <c r="I1227" t="s">
        <v>207</v>
      </c>
      <c r="J1227" t="s">
        <v>207</v>
      </c>
      <c r="K1227" t="s">
        <v>207</v>
      </c>
      <c r="L1227" t="s">
        <v>207</v>
      </c>
      <c r="M1227" s="250" t="s">
        <v>207</v>
      </c>
      <c r="N1227" t="s">
        <v>207</v>
      </c>
      <c r="O1227" t="s">
        <v>207</v>
      </c>
      <c r="P1227" t="s">
        <v>205</v>
      </c>
      <c r="Q1227" t="s">
        <v>205</v>
      </c>
      <c r="R1227" t="s">
        <v>207</v>
      </c>
      <c r="S1227" t="s">
        <v>205</v>
      </c>
      <c r="T1227" t="s">
        <v>207</v>
      </c>
      <c r="U1227" t="s">
        <v>207</v>
      </c>
      <c r="V1227" t="s">
        <v>205</v>
      </c>
      <c r="W1227" t="s">
        <v>207</v>
      </c>
      <c r="X1227" s="250" t="s">
        <v>207</v>
      </c>
      <c r="Y1227" t="s">
        <v>206</v>
      </c>
      <c r="Z1227" t="s">
        <v>207</v>
      </c>
      <c r="AA1227" t="s">
        <v>205</v>
      </c>
      <c r="AB1227" t="s">
        <v>205</v>
      </c>
      <c r="AC1227" t="s">
        <v>207</v>
      </c>
      <c r="AD1227" t="s">
        <v>207</v>
      </c>
      <c r="AE1227" t="s">
        <v>206</v>
      </c>
      <c r="AF1227" t="s">
        <v>207</v>
      </c>
      <c r="AG1227" t="s">
        <v>205</v>
      </c>
      <c r="AH1227" t="s">
        <v>205</v>
      </c>
      <c r="AI1227" t="s">
        <v>205</v>
      </c>
      <c r="AJ1227" t="s">
        <v>205</v>
      </c>
      <c r="AK1227" t="s">
        <v>205</v>
      </c>
      <c r="AL1227" t="s">
        <v>206</v>
      </c>
      <c r="AM1227" t="s">
        <v>206</v>
      </c>
      <c r="AN1227" t="s">
        <v>206</v>
      </c>
      <c r="AO1227" t="s">
        <v>206</v>
      </c>
      <c r="AP1227" t="s">
        <v>206</v>
      </c>
      <c r="AQ1227"/>
      <c r="AR1227">
        <v>0</v>
      </c>
      <c r="AS1227">
        <v>4</v>
      </c>
    </row>
    <row r="1228" spans="1:45" ht="18.75" x14ac:dyDescent="0.45">
      <c r="A1228" s="248">
        <v>214248</v>
      </c>
      <c r="B1228" s="249" t="s">
        <v>61</v>
      </c>
      <c r="C1228" t="s">
        <v>207</v>
      </c>
      <c r="D1228" t="s">
        <v>205</v>
      </c>
      <c r="E1228" t="s">
        <v>205</v>
      </c>
      <c r="F1228" t="s">
        <v>205</v>
      </c>
      <c r="G1228" t="s">
        <v>205</v>
      </c>
      <c r="H1228" t="s">
        <v>205</v>
      </c>
      <c r="I1228" t="s">
        <v>207</v>
      </c>
      <c r="J1228" t="s">
        <v>205</v>
      </c>
      <c r="K1228" t="s">
        <v>207</v>
      </c>
      <c r="L1228" t="s">
        <v>207</v>
      </c>
      <c r="M1228" s="250" t="s">
        <v>205</v>
      </c>
      <c r="N1228" t="s">
        <v>207</v>
      </c>
      <c r="O1228" t="s">
        <v>205</v>
      </c>
      <c r="P1228" t="s">
        <v>205</v>
      </c>
      <c r="Q1228" t="s">
        <v>205</v>
      </c>
      <c r="R1228" t="s">
        <v>205</v>
      </c>
      <c r="S1228" t="s">
        <v>205</v>
      </c>
      <c r="T1228" t="s">
        <v>207</v>
      </c>
      <c r="U1228" t="s">
        <v>207</v>
      </c>
      <c r="V1228" t="s">
        <v>207</v>
      </c>
      <c r="W1228" t="s">
        <v>205</v>
      </c>
      <c r="X1228" s="250" t="s">
        <v>205</v>
      </c>
      <c r="Y1228" t="s">
        <v>205</v>
      </c>
      <c r="Z1228" t="s">
        <v>205</v>
      </c>
      <c r="AA1228" t="s">
        <v>205</v>
      </c>
      <c r="AB1228" t="s">
        <v>205</v>
      </c>
      <c r="AC1228" t="s">
        <v>205</v>
      </c>
      <c r="AD1228" t="s">
        <v>207</v>
      </c>
      <c r="AE1228" t="s">
        <v>207</v>
      </c>
      <c r="AF1228" t="s">
        <v>205</v>
      </c>
      <c r="AG1228" t="s">
        <v>207</v>
      </c>
      <c r="AH1228" t="s">
        <v>207</v>
      </c>
      <c r="AI1228" t="s">
        <v>207</v>
      </c>
      <c r="AJ1228" t="s">
        <v>207</v>
      </c>
      <c r="AK1228" t="s">
        <v>207</v>
      </c>
      <c r="AL1228" t="s">
        <v>206</v>
      </c>
      <c r="AM1228" t="s">
        <v>206</v>
      </c>
      <c r="AN1228" t="s">
        <v>206</v>
      </c>
      <c r="AO1228" t="s">
        <v>206</v>
      </c>
      <c r="AP1228" t="s">
        <v>206</v>
      </c>
      <c r="AQ1228"/>
      <c r="AR1228">
        <v>0</v>
      </c>
      <c r="AS1228">
        <v>3</v>
      </c>
    </row>
    <row r="1229" spans="1:45" ht="15" x14ac:dyDescent="0.25">
      <c r="A1229" s="258">
        <v>214249</v>
      </c>
      <c r="B1229" s="259" t="s">
        <v>61</v>
      </c>
      <c r="C1229" s="260" t="s">
        <v>207</v>
      </c>
      <c r="D1229" s="260" t="s">
        <v>207</v>
      </c>
      <c r="E1229" s="260" t="s">
        <v>207</v>
      </c>
      <c r="F1229" s="260" t="s">
        <v>207</v>
      </c>
      <c r="G1229" s="260" t="s">
        <v>207</v>
      </c>
      <c r="H1229" s="260" t="s">
        <v>207</v>
      </c>
      <c r="I1229" s="260" t="s">
        <v>205</v>
      </c>
      <c r="J1229" s="260" t="s">
        <v>207</v>
      </c>
      <c r="K1229" s="260" t="s">
        <v>207</v>
      </c>
      <c r="L1229" s="260" t="s">
        <v>207</v>
      </c>
      <c r="M1229" s="260" t="s">
        <v>207</v>
      </c>
      <c r="N1229" s="260" t="s">
        <v>207</v>
      </c>
      <c r="O1229" s="260" t="s">
        <v>207</v>
      </c>
      <c r="P1229" s="260" t="s">
        <v>207</v>
      </c>
      <c r="Q1229" s="260" t="s">
        <v>207</v>
      </c>
      <c r="R1229" s="260" t="s">
        <v>207</v>
      </c>
      <c r="S1229" s="260" t="s">
        <v>207</v>
      </c>
      <c r="T1229" s="260" t="s">
        <v>207</v>
      </c>
      <c r="U1229" s="260" t="s">
        <v>207</v>
      </c>
      <c r="V1229" s="260" t="s">
        <v>207</v>
      </c>
      <c r="W1229" s="260" t="s">
        <v>207</v>
      </c>
      <c r="X1229" s="260" t="s">
        <v>207</v>
      </c>
      <c r="Y1229" s="260" t="s">
        <v>206</v>
      </c>
      <c r="Z1229" s="260" t="s">
        <v>207</v>
      </c>
      <c r="AA1229" s="260" t="s">
        <v>207</v>
      </c>
      <c r="AB1229" s="260" t="s">
        <v>207</v>
      </c>
      <c r="AC1229" s="260" t="s">
        <v>207</v>
      </c>
      <c r="AD1229" s="260" t="s">
        <v>207</v>
      </c>
      <c r="AE1229" s="260" t="s">
        <v>207</v>
      </c>
      <c r="AF1229" s="260" t="s">
        <v>207</v>
      </c>
      <c r="AG1229" s="260" t="s">
        <v>206</v>
      </c>
      <c r="AH1229" s="260" t="s">
        <v>206</v>
      </c>
      <c r="AI1229" s="260" t="s">
        <v>206</v>
      </c>
      <c r="AJ1229" s="260" t="s">
        <v>206</v>
      </c>
      <c r="AK1229" s="260" t="s">
        <v>206</v>
      </c>
      <c r="AL1229" s="260" t="s">
        <v>206</v>
      </c>
      <c r="AM1229" s="260" t="s">
        <v>206</v>
      </c>
      <c r="AN1229" s="260" t="s">
        <v>206</v>
      </c>
      <c r="AO1229" s="260" t="s">
        <v>206</v>
      </c>
      <c r="AP1229" s="260" t="s">
        <v>206</v>
      </c>
      <c r="AQ1229" s="260"/>
      <c r="AR1229"/>
      <c r="AS1229">
        <v>2</v>
      </c>
    </row>
    <row r="1230" spans="1:45" ht="18.75" x14ac:dyDescent="0.45">
      <c r="A1230" s="248">
        <v>214250</v>
      </c>
      <c r="B1230" s="249" t="s">
        <v>61</v>
      </c>
      <c r="C1230" t="s">
        <v>207</v>
      </c>
      <c r="D1230" t="s">
        <v>207</v>
      </c>
      <c r="E1230" t="s">
        <v>207</v>
      </c>
      <c r="F1230" t="s">
        <v>207</v>
      </c>
      <c r="G1230" t="s">
        <v>207</v>
      </c>
      <c r="H1230" t="s">
        <v>207</v>
      </c>
      <c r="I1230" t="s">
        <v>207</v>
      </c>
      <c r="J1230" t="s">
        <v>207</v>
      </c>
      <c r="K1230" t="s">
        <v>207</v>
      </c>
      <c r="L1230" t="s">
        <v>207</v>
      </c>
      <c r="M1230" s="250" t="s">
        <v>207</v>
      </c>
      <c r="N1230" t="s">
        <v>207</v>
      </c>
      <c r="O1230" t="s">
        <v>207</v>
      </c>
      <c r="P1230" t="s">
        <v>205</v>
      </c>
      <c r="Q1230" t="s">
        <v>205</v>
      </c>
      <c r="R1230" t="s">
        <v>205</v>
      </c>
      <c r="S1230" t="s">
        <v>207</v>
      </c>
      <c r="T1230" t="s">
        <v>207</v>
      </c>
      <c r="U1230" t="s">
        <v>207</v>
      </c>
      <c r="V1230" t="s">
        <v>207</v>
      </c>
      <c r="W1230" t="s">
        <v>207</v>
      </c>
      <c r="X1230" s="250" t="s">
        <v>207</v>
      </c>
      <c r="Y1230" t="s">
        <v>205</v>
      </c>
      <c r="Z1230" t="s">
        <v>207</v>
      </c>
      <c r="AA1230" t="s">
        <v>207</v>
      </c>
      <c r="AB1230" t="s">
        <v>205</v>
      </c>
      <c r="AC1230" t="s">
        <v>207</v>
      </c>
      <c r="AD1230" t="s">
        <v>207</v>
      </c>
      <c r="AE1230" t="s">
        <v>205</v>
      </c>
      <c r="AF1230" t="s">
        <v>205</v>
      </c>
      <c r="AG1230" t="s">
        <v>207</v>
      </c>
      <c r="AH1230" t="s">
        <v>207</v>
      </c>
      <c r="AI1230" t="s">
        <v>207</v>
      </c>
      <c r="AJ1230" t="s">
        <v>205</v>
      </c>
      <c r="AK1230" t="s">
        <v>205</v>
      </c>
      <c r="AL1230" t="s">
        <v>207</v>
      </c>
      <c r="AM1230" t="s">
        <v>207</v>
      </c>
      <c r="AN1230" t="s">
        <v>205</v>
      </c>
      <c r="AO1230" t="s">
        <v>207</v>
      </c>
      <c r="AP1230" t="s">
        <v>205</v>
      </c>
      <c r="AQ1230"/>
      <c r="AR1230">
        <v>0</v>
      </c>
      <c r="AS1230">
        <v>3</v>
      </c>
    </row>
    <row r="1231" spans="1:45" ht="18.75" hidden="1" x14ac:dyDescent="0.45">
      <c r="A1231" s="252">
        <v>214251</v>
      </c>
      <c r="B1231" s="249" t="s">
        <v>456</v>
      </c>
      <c r="C1231" t="s">
        <v>207</v>
      </c>
      <c r="D1231" t="s">
        <v>207</v>
      </c>
      <c r="E1231" t="s">
        <v>207</v>
      </c>
      <c r="F1231" t="s">
        <v>207</v>
      </c>
      <c r="G1231" t="s">
        <v>205</v>
      </c>
      <c r="H1231" t="s">
        <v>207</v>
      </c>
      <c r="I1231" t="s">
        <v>207</v>
      </c>
      <c r="J1231" t="s">
        <v>207</v>
      </c>
      <c r="K1231" t="s">
        <v>207</v>
      </c>
      <c r="L1231" t="s">
        <v>207</v>
      </c>
      <c r="M1231" s="250" t="s">
        <v>205</v>
      </c>
      <c r="N1231" t="s">
        <v>207</v>
      </c>
      <c r="O1231" t="s">
        <v>207</v>
      </c>
      <c r="P1231" t="s">
        <v>207</v>
      </c>
      <c r="Q1231" t="s">
        <v>207</v>
      </c>
      <c r="R1231" t="s">
        <v>206</v>
      </c>
      <c r="S1231" t="s">
        <v>205</v>
      </c>
      <c r="T1231" t="s">
        <v>207</v>
      </c>
      <c r="U1231" t="s">
        <v>207</v>
      </c>
      <c r="V1231" t="s">
        <v>207</v>
      </c>
      <c r="W1231" t="s">
        <v>207</v>
      </c>
      <c r="X1231" s="250" t="s">
        <v>207</v>
      </c>
      <c r="Y1231" t="s">
        <v>206</v>
      </c>
      <c r="Z1231" t="s">
        <v>205</v>
      </c>
      <c r="AA1231" t="s">
        <v>207</v>
      </c>
      <c r="AB1231" t="s">
        <v>205</v>
      </c>
      <c r="AC1231" t="s">
        <v>207</v>
      </c>
      <c r="AD1231" t="s">
        <v>205</v>
      </c>
      <c r="AE1231" t="s">
        <v>207</v>
      </c>
      <c r="AF1231" t="s">
        <v>207</v>
      </c>
      <c r="AG1231" t="s">
        <v>344</v>
      </c>
      <c r="AH1231" t="s">
        <v>344</v>
      </c>
      <c r="AI1231" t="s">
        <v>344</v>
      </c>
      <c r="AJ1231" t="s">
        <v>344</v>
      </c>
      <c r="AK1231" t="s">
        <v>344</v>
      </c>
      <c r="AL1231" t="s">
        <v>344</v>
      </c>
      <c r="AM1231" t="s">
        <v>344</v>
      </c>
      <c r="AN1231" t="s">
        <v>344</v>
      </c>
      <c r="AO1231" t="s">
        <v>344</v>
      </c>
      <c r="AP1231" t="s">
        <v>344</v>
      </c>
      <c r="AQ1231"/>
      <c r="AR1231">
        <v>0</v>
      </c>
      <c r="AS1231">
        <v>2</v>
      </c>
    </row>
    <row r="1232" spans="1:45" ht="18.75" hidden="1" x14ac:dyDescent="0.45">
      <c r="A1232" s="248">
        <v>214254</v>
      </c>
      <c r="B1232" s="249" t="s">
        <v>609</v>
      </c>
      <c r="C1232" t="s">
        <v>849</v>
      </c>
      <c r="D1232" t="s">
        <v>849</v>
      </c>
      <c r="E1232" t="s">
        <v>849</v>
      </c>
      <c r="F1232" t="s">
        <v>849</v>
      </c>
      <c r="G1232" t="s">
        <v>849</v>
      </c>
      <c r="H1232" t="s">
        <v>849</v>
      </c>
      <c r="I1232" t="s">
        <v>849</v>
      </c>
      <c r="J1232" t="s">
        <v>849</v>
      </c>
      <c r="K1232" t="s">
        <v>849</v>
      </c>
      <c r="L1232" t="s">
        <v>849</v>
      </c>
      <c r="M1232" s="250" t="s">
        <v>344</v>
      </c>
      <c r="N1232" t="s">
        <v>344</v>
      </c>
      <c r="O1232" t="s">
        <v>344</v>
      </c>
      <c r="P1232" t="s">
        <v>344</v>
      </c>
      <c r="Q1232" t="s">
        <v>344</v>
      </c>
      <c r="R1232" t="s">
        <v>344</v>
      </c>
      <c r="S1232" t="s">
        <v>344</v>
      </c>
      <c r="T1232" t="s">
        <v>344</v>
      </c>
      <c r="U1232" t="s">
        <v>344</v>
      </c>
      <c r="V1232" t="s">
        <v>344</v>
      </c>
      <c r="W1232" t="s">
        <v>344</v>
      </c>
      <c r="X1232" s="250" t="s">
        <v>344</v>
      </c>
      <c r="Y1232" t="s">
        <v>344</v>
      </c>
      <c r="Z1232" t="s">
        <v>344</v>
      </c>
      <c r="AA1232" t="s">
        <v>344</v>
      </c>
      <c r="AB1232" t="s">
        <v>344</v>
      </c>
      <c r="AC1232" t="s">
        <v>344</v>
      </c>
      <c r="AD1232" t="s">
        <v>344</v>
      </c>
      <c r="AE1232" t="s">
        <v>344</v>
      </c>
      <c r="AF1232" t="s">
        <v>344</v>
      </c>
      <c r="AG1232" t="s">
        <v>344</v>
      </c>
      <c r="AH1232" t="s">
        <v>344</v>
      </c>
      <c r="AI1232" t="s">
        <v>344</v>
      </c>
      <c r="AJ1232" t="s">
        <v>344</v>
      </c>
      <c r="AK1232" t="s">
        <v>344</v>
      </c>
      <c r="AL1232" t="s">
        <v>344</v>
      </c>
      <c r="AM1232" t="s">
        <v>344</v>
      </c>
      <c r="AN1232" t="s">
        <v>344</v>
      </c>
      <c r="AO1232" t="s">
        <v>344</v>
      </c>
      <c r="AP1232" t="s">
        <v>344</v>
      </c>
      <c r="AQ1232"/>
      <c r="AR1232" t="s">
        <v>2170</v>
      </c>
      <c r="AS1232" t="s">
        <v>2170</v>
      </c>
    </row>
    <row r="1233" spans="1:45" ht="15" hidden="1" x14ac:dyDescent="0.25">
      <c r="A1233" s="258">
        <v>214256</v>
      </c>
      <c r="B1233" s="259" t="s">
        <v>458</v>
      </c>
      <c r="C1233" s="260" t="s">
        <v>849</v>
      </c>
      <c r="D1233" s="260" t="s">
        <v>849</v>
      </c>
      <c r="E1233" s="260" t="s">
        <v>849</v>
      </c>
      <c r="F1233" s="260" t="s">
        <v>849</v>
      </c>
      <c r="G1233" s="260" t="s">
        <v>849</v>
      </c>
      <c r="H1233" s="260" t="s">
        <v>849</v>
      </c>
      <c r="I1233" s="260" t="s">
        <v>849</v>
      </c>
      <c r="J1233" s="260" t="s">
        <v>849</v>
      </c>
      <c r="K1233" s="260" t="s">
        <v>849</v>
      </c>
      <c r="L1233" s="260" t="s">
        <v>849</v>
      </c>
      <c r="M1233" s="260" t="s">
        <v>849</v>
      </c>
      <c r="N1233" s="260" t="s">
        <v>849</v>
      </c>
      <c r="O1233" s="260" t="s">
        <v>849</v>
      </c>
      <c r="P1233" s="260" t="s">
        <v>849</v>
      </c>
      <c r="Q1233" s="260" t="s">
        <v>849</v>
      </c>
      <c r="R1233" s="260" t="s">
        <v>849</v>
      </c>
      <c r="S1233" s="260" t="s">
        <v>849</v>
      </c>
      <c r="T1233" s="260" t="s">
        <v>849</v>
      </c>
      <c r="U1233" s="260" t="s">
        <v>849</v>
      </c>
      <c r="V1233" s="260" t="s">
        <v>849</v>
      </c>
      <c r="W1233" s="260" t="s">
        <v>344</v>
      </c>
      <c r="X1233" s="260" t="s">
        <v>344</v>
      </c>
      <c r="Y1233" s="260" t="s">
        <v>344</v>
      </c>
      <c r="Z1233" s="260" t="s">
        <v>344</v>
      </c>
      <c r="AA1233" s="260" t="s">
        <v>344</v>
      </c>
      <c r="AB1233" s="260" t="s">
        <v>344</v>
      </c>
      <c r="AC1233" s="260" t="s">
        <v>344</v>
      </c>
      <c r="AD1233" s="260" t="s">
        <v>344</v>
      </c>
      <c r="AE1233" s="260" t="s">
        <v>344</v>
      </c>
      <c r="AF1233" s="260" t="s">
        <v>344</v>
      </c>
      <c r="AG1233" s="260" t="s">
        <v>344</v>
      </c>
      <c r="AH1233" s="260" t="s">
        <v>344</v>
      </c>
      <c r="AI1233" s="260" t="s">
        <v>344</v>
      </c>
      <c r="AJ1233" s="260" t="s">
        <v>344</v>
      </c>
      <c r="AK1233" s="260" t="s">
        <v>344</v>
      </c>
      <c r="AL1233" s="260" t="s">
        <v>344</v>
      </c>
      <c r="AM1233" s="260" t="s">
        <v>344</v>
      </c>
      <c r="AN1233" s="260" t="s">
        <v>344</v>
      </c>
      <c r="AO1233" s="260" t="s">
        <v>344</v>
      </c>
      <c r="AP1233" s="260" t="s">
        <v>344</v>
      </c>
      <c r="AQ1233" s="260"/>
      <c r="AR1233"/>
      <c r="AS1233">
        <v>1</v>
      </c>
    </row>
    <row r="1234" spans="1:45" ht="15" hidden="1" x14ac:dyDescent="0.25">
      <c r="A1234" s="258">
        <v>214260</v>
      </c>
      <c r="B1234" s="259" t="s">
        <v>456</v>
      </c>
      <c r="C1234" s="260" t="s">
        <v>849</v>
      </c>
      <c r="D1234" s="260" t="s">
        <v>849</v>
      </c>
      <c r="E1234" s="260" t="s">
        <v>849</v>
      </c>
      <c r="F1234" s="260" t="s">
        <v>849</v>
      </c>
      <c r="G1234" s="260" t="s">
        <v>849</v>
      </c>
      <c r="H1234" s="260" t="s">
        <v>849</v>
      </c>
      <c r="I1234" s="260" t="s">
        <v>849</v>
      </c>
      <c r="J1234" s="260" t="s">
        <v>849</v>
      </c>
      <c r="K1234" s="260" t="s">
        <v>849</v>
      </c>
      <c r="L1234" s="260" t="s">
        <v>849</v>
      </c>
      <c r="M1234" s="260" t="s">
        <v>849</v>
      </c>
      <c r="N1234" s="260" t="s">
        <v>849</v>
      </c>
      <c r="O1234" s="260" t="s">
        <v>849</v>
      </c>
      <c r="P1234" s="260" t="s">
        <v>849</v>
      </c>
      <c r="Q1234" s="260" t="s">
        <v>849</v>
      </c>
      <c r="R1234" s="260" t="s">
        <v>849</v>
      </c>
      <c r="S1234" s="260" t="s">
        <v>849</v>
      </c>
      <c r="T1234" s="260" t="s">
        <v>849</v>
      </c>
      <c r="U1234" s="260" t="s">
        <v>849</v>
      </c>
      <c r="V1234" s="260" t="s">
        <v>849</v>
      </c>
      <c r="W1234" s="260" t="s">
        <v>849</v>
      </c>
      <c r="X1234" s="260" t="s">
        <v>849</v>
      </c>
      <c r="Y1234" s="260" t="s">
        <v>849</v>
      </c>
      <c r="Z1234" s="260" t="s">
        <v>849</v>
      </c>
      <c r="AA1234" s="260" t="s">
        <v>849</v>
      </c>
      <c r="AB1234" s="260" t="s">
        <v>849</v>
      </c>
      <c r="AC1234" s="260" t="s">
        <v>849</v>
      </c>
      <c r="AD1234" s="260" t="s">
        <v>849</v>
      </c>
      <c r="AE1234" s="260" t="s">
        <v>849</v>
      </c>
      <c r="AF1234" s="260" t="s">
        <v>849</v>
      </c>
      <c r="AG1234" s="260" t="s">
        <v>344</v>
      </c>
      <c r="AH1234" s="260" t="s">
        <v>344</v>
      </c>
      <c r="AI1234" s="260" t="s">
        <v>344</v>
      </c>
      <c r="AJ1234" s="260" t="s">
        <v>344</v>
      </c>
      <c r="AK1234" s="260" t="s">
        <v>344</v>
      </c>
      <c r="AL1234" s="260" t="s">
        <v>344</v>
      </c>
      <c r="AM1234" s="260" t="s">
        <v>344</v>
      </c>
      <c r="AN1234" s="260" t="s">
        <v>344</v>
      </c>
      <c r="AO1234" s="260" t="s">
        <v>344</v>
      </c>
      <c r="AP1234" s="260" t="s">
        <v>344</v>
      </c>
      <c r="AQ1234" s="260"/>
      <c r="AR1234"/>
      <c r="AS1234" t="s">
        <v>2181</v>
      </c>
    </row>
    <row r="1235" spans="1:45" ht="15" hidden="1" x14ac:dyDescent="0.25">
      <c r="A1235" s="258">
        <v>214262</v>
      </c>
      <c r="B1235" s="259" t="s">
        <v>456</v>
      </c>
      <c r="C1235" s="260" t="s">
        <v>849</v>
      </c>
      <c r="D1235" s="260" t="s">
        <v>849</v>
      </c>
      <c r="E1235" s="260" t="s">
        <v>849</v>
      </c>
      <c r="F1235" s="260" t="s">
        <v>849</v>
      </c>
      <c r="G1235" s="260" t="s">
        <v>849</v>
      </c>
      <c r="H1235" s="260" t="s">
        <v>849</v>
      </c>
      <c r="I1235" s="260" t="s">
        <v>849</v>
      </c>
      <c r="J1235" s="260" t="s">
        <v>849</v>
      </c>
      <c r="K1235" s="260" t="s">
        <v>849</v>
      </c>
      <c r="L1235" s="260" t="s">
        <v>849</v>
      </c>
      <c r="M1235" s="260" t="s">
        <v>849</v>
      </c>
      <c r="N1235" s="260" t="s">
        <v>849</v>
      </c>
      <c r="O1235" s="260" t="s">
        <v>849</v>
      </c>
      <c r="P1235" s="260" t="s">
        <v>849</v>
      </c>
      <c r="Q1235" s="260" t="s">
        <v>849</v>
      </c>
      <c r="R1235" s="260" t="s">
        <v>849</v>
      </c>
      <c r="S1235" s="260" t="s">
        <v>849</v>
      </c>
      <c r="T1235" s="260" t="s">
        <v>849</v>
      </c>
      <c r="U1235" s="260" t="s">
        <v>849</v>
      </c>
      <c r="V1235" s="260" t="s">
        <v>849</v>
      </c>
      <c r="W1235" s="260" t="s">
        <v>849</v>
      </c>
      <c r="X1235" s="260" t="s">
        <v>849</v>
      </c>
      <c r="Y1235" s="260" t="s">
        <v>849</v>
      </c>
      <c r="Z1235" s="260" t="s">
        <v>849</v>
      </c>
      <c r="AA1235" s="260" t="s">
        <v>849</v>
      </c>
      <c r="AB1235" s="260" t="s">
        <v>849</v>
      </c>
      <c r="AC1235" s="260" t="s">
        <v>849</v>
      </c>
      <c r="AD1235" s="260" t="s">
        <v>849</v>
      </c>
      <c r="AE1235" s="260" t="s">
        <v>849</v>
      </c>
      <c r="AF1235" s="260" t="s">
        <v>849</v>
      </c>
      <c r="AG1235" s="260" t="s">
        <v>344</v>
      </c>
      <c r="AH1235" s="260" t="s">
        <v>344</v>
      </c>
      <c r="AI1235" s="260" t="s">
        <v>344</v>
      </c>
      <c r="AJ1235" s="260" t="s">
        <v>344</v>
      </c>
      <c r="AK1235" s="260" t="s">
        <v>344</v>
      </c>
      <c r="AL1235" s="260" t="s">
        <v>344</v>
      </c>
      <c r="AM1235" s="260" t="s">
        <v>344</v>
      </c>
      <c r="AN1235" s="260" t="s">
        <v>344</v>
      </c>
      <c r="AO1235" s="260" t="s">
        <v>344</v>
      </c>
      <c r="AP1235" s="260" t="s">
        <v>344</v>
      </c>
      <c r="AQ1235" s="260"/>
      <c r="AR1235"/>
      <c r="AS1235" t="s">
        <v>2181</v>
      </c>
    </row>
    <row r="1236" spans="1:45" ht="15" hidden="1" x14ac:dyDescent="0.25">
      <c r="A1236" s="258">
        <v>214263</v>
      </c>
      <c r="B1236" s="259" t="s">
        <v>458</v>
      </c>
      <c r="C1236" s="260" t="s">
        <v>849</v>
      </c>
      <c r="D1236" s="260" t="s">
        <v>849</v>
      </c>
      <c r="E1236" s="260" t="s">
        <v>849</v>
      </c>
      <c r="F1236" s="260" t="s">
        <v>849</v>
      </c>
      <c r="G1236" s="260" t="s">
        <v>849</v>
      </c>
      <c r="H1236" s="260" t="s">
        <v>849</v>
      </c>
      <c r="I1236" s="260" t="s">
        <v>849</v>
      </c>
      <c r="J1236" s="260" t="s">
        <v>849</v>
      </c>
      <c r="K1236" s="260" t="s">
        <v>849</v>
      </c>
      <c r="L1236" s="260" t="s">
        <v>849</v>
      </c>
      <c r="M1236" s="260" t="s">
        <v>849</v>
      </c>
      <c r="N1236" s="260" t="s">
        <v>849</v>
      </c>
      <c r="O1236" s="260" t="s">
        <v>849</v>
      </c>
      <c r="P1236" s="260" t="s">
        <v>849</v>
      </c>
      <c r="Q1236" s="260" t="s">
        <v>849</v>
      </c>
      <c r="R1236" s="260" t="s">
        <v>849</v>
      </c>
      <c r="S1236" s="260" t="s">
        <v>849</v>
      </c>
      <c r="T1236" s="260" t="s">
        <v>849</v>
      </c>
      <c r="U1236" s="260" t="s">
        <v>849</v>
      </c>
      <c r="V1236" s="260" t="s">
        <v>849</v>
      </c>
      <c r="W1236" s="260" t="s">
        <v>344</v>
      </c>
      <c r="X1236" s="260" t="s">
        <v>344</v>
      </c>
      <c r="Y1236" s="260" t="s">
        <v>344</v>
      </c>
      <c r="Z1236" s="260" t="s">
        <v>344</v>
      </c>
      <c r="AA1236" s="260" t="s">
        <v>344</v>
      </c>
      <c r="AB1236" s="260" t="s">
        <v>344</v>
      </c>
      <c r="AC1236" s="260" t="s">
        <v>344</v>
      </c>
      <c r="AD1236" s="260" t="s">
        <v>344</v>
      </c>
      <c r="AE1236" s="260" t="s">
        <v>344</v>
      </c>
      <c r="AF1236" s="260" t="s">
        <v>344</v>
      </c>
      <c r="AG1236" s="260" t="s">
        <v>344</v>
      </c>
      <c r="AH1236" s="260" t="s">
        <v>344</v>
      </c>
      <c r="AI1236" s="260" t="s">
        <v>344</v>
      </c>
      <c r="AJ1236" s="260" t="s">
        <v>344</v>
      </c>
      <c r="AK1236" s="260" t="s">
        <v>344</v>
      </c>
      <c r="AL1236" s="260" t="s">
        <v>344</v>
      </c>
      <c r="AM1236" s="260" t="s">
        <v>344</v>
      </c>
      <c r="AN1236" s="260" t="s">
        <v>344</v>
      </c>
      <c r="AO1236" s="260" t="s">
        <v>344</v>
      </c>
      <c r="AP1236" s="260" t="s">
        <v>344</v>
      </c>
      <c r="AQ1236" s="260"/>
      <c r="AR1236"/>
      <c r="AS1236" t="s">
        <v>2181</v>
      </c>
    </row>
    <row r="1237" spans="1:45" ht="18.75" hidden="1" x14ac:dyDescent="0.45">
      <c r="A1237" s="248">
        <v>214275</v>
      </c>
      <c r="B1237" s="249" t="s">
        <v>458</v>
      </c>
      <c r="C1237" t="s">
        <v>849</v>
      </c>
      <c r="D1237" t="s">
        <v>849</v>
      </c>
      <c r="E1237" t="s">
        <v>849</v>
      </c>
      <c r="F1237" t="s">
        <v>849</v>
      </c>
      <c r="G1237" t="s">
        <v>849</v>
      </c>
      <c r="H1237" t="s">
        <v>849</v>
      </c>
      <c r="I1237" t="s">
        <v>849</v>
      </c>
      <c r="J1237" t="s">
        <v>849</v>
      </c>
      <c r="K1237" t="s">
        <v>849</v>
      </c>
      <c r="L1237" t="s">
        <v>849</v>
      </c>
      <c r="M1237" s="250" t="s">
        <v>849</v>
      </c>
      <c r="N1237" t="s">
        <v>849</v>
      </c>
      <c r="O1237" t="s">
        <v>849</v>
      </c>
      <c r="P1237" t="s">
        <v>849</v>
      </c>
      <c r="Q1237" t="s">
        <v>849</v>
      </c>
      <c r="R1237" t="s">
        <v>849</v>
      </c>
      <c r="S1237" t="s">
        <v>849</v>
      </c>
      <c r="T1237" t="s">
        <v>849</v>
      </c>
      <c r="U1237" t="s">
        <v>849</v>
      </c>
      <c r="V1237" t="s">
        <v>849</v>
      </c>
      <c r="W1237" t="s">
        <v>344</v>
      </c>
      <c r="X1237" s="250" t="s">
        <v>344</v>
      </c>
      <c r="Y1237" t="s">
        <v>344</v>
      </c>
      <c r="Z1237" t="s">
        <v>344</v>
      </c>
      <c r="AA1237" t="s">
        <v>344</v>
      </c>
      <c r="AB1237" t="s">
        <v>344</v>
      </c>
      <c r="AC1237" t="s">
        <v>344</v>
      </c>
      <c r="AD1237" t="s">
        <v>344</v>
      </c>
      <c r="AE1237" t="s">
        <v>344</v>
      </c>
      <c r="AF1237" t="s">
        <v>344</v>
      </c>
      <c r="AG1237" t="s">
        <v>344</v>
      </c>
      <c r="AH1237" t="s">
        <v>344</v>
      </c>
      <c r="AI1237" t="s">
        <v>344</v>
      </c>
      <c r="AJ1237" t="s">
        <v>344</v>
      </c>
      <c r="AK1237" t="s">
        <v>344</v>
      </c>
      <c r="AL1237" t="s">
        <v>344</v>
      </c>
      <c r="AM1237" t="s">
        <v>344</v>
      </c>
      <c r="AN1237" t="s">
        <v>344</v>
      </c>
      <c r="AO1237" t="s">
        <v>344</v>
      </c>
      <c r="AP1237" t="s">
        <v>344</v>
      </c>
      <c r="AQ1237"/>
      <c r="AR1237" t="s">
        <v>1830</v>
      </c>
      <c r="AS1237" t="s">
        <v>2181</v>
      </c>
    </row>
    <row r="1238" spans="1:45" ht="15" hidden="1" x14ac:dyDescent="0.25">
      <c r="A1238" s="258">
        <v>214279</v>
      </c>
      <c r="B1238" s="259" t="s">
        <v>456</v>
      </c>
      <c r="C1238" s="260" t="s">
        <v>205</v>
      </c>
      <c r="D1238" s="260" t="s">
        <v>207</v>
      </c>
      <c r="E1238" s="260" t="s">
        <v>205</v>
      </c>
      <c r="F1238" s="260" t="s">
        <v>205</v>
      </c>
      <c r="G1238" s="260" t="s">
        <v>205</v>
      </c>
      <c r="H1238" s="260" t="s">
        <v>207</v>
      </c>
      <c r="I1238" s="260" t="s">
        <v>207</v>
      </c>
      <c r="J1238" s="260" t="s">
        <v>205</v>
      </c>
      <c r="K1238" s="260" t="s">
        <v>205</v>
      </c>
      <c r="L1238" s="260" t="s">
        <v>207</v>
      </c>
      <c r="M1238" s="260" t="s">
        <v>205</v>
      </c>
      <c r="N1238" s="260" t="s">
        <v>205</v>
      </c>
      <c r="O1238" s="260" t="s">
        <v>205</v>
      </c>
      <c r="P1238" s="260" t="s">
        <v>205</v>
      </c>
      <c r="Q1238" s="260" t="s">
        <v>207</v>
      </c>
      <c r="R1238" s="260" t="s">
        <v>205</v>
      </c>
      <c r="S1238" s="260" t="s">
        <v>207</v>
      </c>
      <c r="T1238" s="260" t="s">
        <v>207</v>
      </c>
      <c r="U1238" s="260" t="s">
        <v>207</v>
      </c>
      <c r="V1238" s="260" t="s">
        <v>207</v>
      </c>
      <c r="W1238" s="260" t="s">
        <v>207</v>
      </c>
      <c r="X1238" s="260" t="s">
        <v>207</v>
      </c>
      <c r="Y1238" s="260" t="s">
        <v>206</v>
      </c>
      <c r="Z1238" s="260" t="s">
        <v>206</v>
      </c>
      <c r="AA1238" s="260" t="s">
        <v>207</v>
      </c>
      <c r="AB1238" s="260" t="s">
        <v>207</v>
      </c>
      <c r="AC1238" s="260" t="s">
        <v>207</v>
      </c>
      <c r="AD1238" s="260" t="s">
        <v>206</v>
      </c>
      <c r="AE1238" s="260" t="s">
        <v>206</v>
      </c>
      <c r="AF1238" s="260" t="s">
        <v>206</v>
      </c>
      <c r="AG1238" s="260" t="s">
        <v>344</v>
      </c>
      <c r="AH1238" s="260" t="s">
        <v>344</v>
      </c>
      <c r="AI1238" s="260" t="s">
        <v>344</v>
      </c>
      <c r="AJ1238" s="260" t="s">
        <v>344</v>
      </c>
      <c r="AK1238" s="260" t="s">
        <v>344</v>
      </c>
      <c r="AL1238" s="260" t="s">
        <v>344</v>
      </c>
      <c r="AM1238" s="260" t="s">
        <v>344</v>
      </c>
      <c r="AN1238" s="260" t="s">
        <v>344</v>
      </c>
      <c r="AO1238" s="260" t="s">
        <v>344</v>
      </c>
      <c r="AP1238" s="260" t="s">
        <v>344</v>
      </c>
      <c r="AQ1238" s="260"/>
      <c r="AR1238"/>
      <c r="AS1238">
        <v>3</v>
      </c>
    </row>
    <row r="1239" spans="1:45" ht="18.75" x14ac:dyDescent="0.45">
      <c r="A1239" s="248">
        <v>214284</v>
      </c>
      <c r="B1239" s="249" t="s">
        <v>61</v>
      </c>
      <c r="C1239" t="s">
        <v>205</v>
      </c>
      <c r="D1239" t="s">
        <v>207</v>
      </c>
      <c r="E1239" t="s">
        <v>207</v>
      </c>
      <c r="F1239" t="s">
        <v>207</v>
      </c>
      <c r="G1239" t="s">
        <v>205</v>
      </c>
      <c r="H1239" t="s">
        <v>207</v>
      </c>
      <c r="I1239" t="s">
        <v>207</v>
      </c>
      <c r="J1239" t="s">
        <v>207</v>
      </c>
      <c r="K1239" t="s">
        <v>207</v>
      </c>
      <c r="L1239" t="s">
        <v>207</v>
      </c>
      <c r="M1239" s="250" t="s">
        <v>205</v>
      </c>
      <c r="N1239" t="s">
        <v>205</v>
      </c>
      <c r="O1239" t="s">
        <v>207</v>
      </c>
      <c r="P1239" t="s">
        <v>205</v>
      </c>
      <c r="Q1239" t="s">
        <v>205</v>
      </c>
      <c r="R1239" t="s">
        <v>207</v>
      </c>
      <c r="S1239" t="s">
        <v>207</v>
      </c>
      <c r="T1239" t="s">
        <v>207</v>
      </c>
      <c r="U1239" t="s">
        <v>207</v>
      </c>
      <c r="V1239" t="s">
        <v>207</v>
      </c>
      <c r="W1239" t="s">
        <v>207</v>
      </c>
      <c r="X1239" s="250" t="s">
        <v>207</v>
      </c>
      <c r="Y1239" t="s">
        <v>207</v>
      </c>
      <c r="Z1239" t="s">
        <v>207</v>
      </c>
      <c r="AA1239" t="s">
        <v>207</v>
      </c>
      <c r="AB1239" t="s">
        <v>206</v>
      </c>
      <c r="AC1239" t="s">
        <v>207</v>
      </c>
      <c r="AD1239" t="s">
        <v>207</v>
      </c>
      <c r="AE1239" t="s">
        <v>205</v>
      </c>
      <c r="AF1239" t="s">
        <v>207</v>
      </c>
      <c r="AG1239" t="s">
        <v>205</v>
      </c>
      <c r="AH1239" t="s">
        <v>205</v>
      </c>
      <c r="AI1239" t="s">
        <v>205</v>
      </c>
      <c r="AJ1239" t="s">
        <v>205</v>
      </c>
      <c r="AK1239" t="s">
        <v>205</v>
      </c>
      <c r="AL1239" t="s">
        <v>207</v>
      </c>
      <c r="AM1239" t="s">
        <v>206</v>
      </c>
      <c r="AN1239" t="s">
        <v>206</v>
      </c>
      <c r="AO1239" t="s">
        <v>207</v>
      </c>
      <c r="AP1239" t="s">
        <v>205</v>
      </c>
      <c r="AQ1239"/>
      <c r="AR1239">
        <v>0</v>
      </c>
      <c r="AS1239">
        <v>2</v>
      </c>
    </row>
    <row r="1240" spans="1:45" ht="18.75" hidden="1" x14ac:dyDescent="0.45">
      <c r="A1240" s="248">
        <v>214289</v>
      </c>
      <c r="B1240" s="249" t="s">
        <v>456</v>
      </c>
      <c r="C1240" t="s">
        <v>205</v>
      </c>
      <c r="D1240" t="s">
        <v>205</v>
      </c>
      <c r="E1240" t="s">
        <v>207</v>
      </c>
      <c r="F1240" t="s">
        <v>207</v>
      </c>
      <c r="G1240" t="s">
        <v>205</v>
      </c>
      <c r="H1240" t="s">
        <v>207</v>
      </c>
      <c r="I1240" t="s">
        <v>205</v>
      </c>
      <c r="J1240" t="s">
        <v>205</v>
      </c>
      <c r="K1240" t="s">
        <v>205</v>
      </c>
      <c r="L1240" t="s">
        <v>205</v>
      </c>
      <c r="M1240" s="250" t="s">
        <v>207</v>
      </c>
      <c r="N1240" t="s">
        <v>207</v>
      </c>
      <c r="O1240" t="s">
        <v>205</v>
      </c>
      <c r="P1240" t="s">
        <v>207</v>
      </c>
      <c r="Q1240" t="s">
        <v>207</v>
      </c>
      <c r="R1240" t="s">
        <v>207</v>
      </c>
      <c r="S1240" t="s">
        <v>207</v>
      </c>
      <c r="T1240" t="s">
        <v>205</v>
      </c>
      <c r="U1240" t="s">
        <v>205</v>
      </c>
      <c r="V1240" t="s">
        <v>207</v>
      </c>
      <c r="W1240" t="s">
        <v>205</v>
      </c>
      <c r="X1240" s="250" t="s">
        <v>207</v>
      </c>
      <c r="Y1240" t="s">
        <v>205</v>
      </c>
      <c r="Z1240" t="s">
        <v>207</v>
      </c>
      <c r="AA1240" t="s">
        <v>205</v>
      </c>
      <c r="AB1240" t="s">
        <v>207</v>
      </c>
      <c r="AC1240" t="s">
        <v>207</v>
      </c>
      <c r="AD1240" t="s">
        <v>205</v>
      </c>
      <c r="AE1240" t="s">
        <v>205</v>
      </c>
      <c r="AF1240" t="s">
        <v>206</v>
      </c>
      <c r="AG1240" t="s">
        <v>344</v>
      </c>
      <c r="AH1240" t="s">
        <v>344</v>
      </c>
      <c r="AI1240" t="s">
        <v>344</v>
      </c>
      <c r="AJ1240" t="s">
        <v>344</v>
      </c>
      <c r="AK1240" t="s">
        <v>344</v>
      </c>
      <c r="AL1240" t="s">
        <v>344</v>
      </c>
      <c r="AM1240" t="s">
        <v>344</v>
      </c>
      <c r="AN1240" t="s">
        <v>344</v>
      </c>
      <c r="AO1240" t="s">
        <v>344</v>
      </c>
      <c r="AP1240" t="s">
        <v>344</v>
      </c>
      <c r="AQ1240"/>
      <c r="AR1240">
        <v>0</v>
      </c>
      <c r="AS1240">
        <v>3</v>
      </c>
    </row>
    <row r="1241" spans="1:45" ht="18.75" hidden="1" x14ac:dyDescent="0.45">
      <c r="A1241" s="252">
        <v>214290</v>
      </c>
      <c r="B1241" s="249" t="s">
        <v>456</v>
      </c>
      <c r="C1241" t="s">
        <v>207</v>
      </c>
      <c r="D1241" t="s">
        <v>207</v>
      </c>
      <c r="E1241" t="s">
        <v>207</v>
      </c>
      <c r="F1241" t="s">
        <v>207</v>
      </c>
      <c r="G1241" t="s">
        <v>207</v>
      </c>
      <c r="H1241" t="s">
        <v>205</v>
      </c>
      <c r="I1241" t="s">
        <v>205</v>
      </c>
      <c r="J1241" t="s">
        <v>205</v>
      </c>
      <c r="K1241" t="s">
        <v>207</v>
      </c>
      <c r="L1241" t="s">
        <v>205</v>
      </c>
      <c r="M1241" s="250" t="s">
        <v>207</v>
      </c>
      <c r="N1241" t="s">
        <v>207</v>
      </c>
      <c r="O1241" t="s">
        <v>205</v>
      </c>
      <c r="P1241" t="s">
        <v>205</v>
      </c>
      <c r="Q1241" t="s">
        <v>205</v>
      </c>
      <c r="R1241" t="s">
        <v>206</v>
      </c>
      <c r="S1241" t="s">
        <v>207</v>
      </c>
      <c r="T1241" t="s">
        <v>207</v>
      </c>
      <c r="U1241" t="s">
        <v>205</v>
      </c>
      <c r="V1241" t="s">
        <v>207</v>
      </c>
      <c r="W1241" t="s">
        <v>205</v>
      </c>
      <c r="X1241" s="250" t="s">
        <v>205</v>
      </c>
      <c r="Y1241" t="s">
        <v>205</v>
      </c>
      <c r="Z1241" t="s">
        <v>205</v>
      </c>
      <c r="AA1241" t="s">
        <v>205</v>
      </c>
      <c r="AB1241" t="s">
        <v>206</v>
      </c>
      <c r="AC1241" t="s">
        <v>206</v>
      </c>
      <c r="AD1241" t="s">
        <v>206</v>
      </c>
      <c r="AE1241" t="s">
        <v>206</v>
      </c>
      <c r="AF1241" t="s">
        <v>206</v>
      </c>
      <c r="AG1241" t="s">
        <v>344</v>
      </c>
      <c r="AH1241" t="s">
        <v>344</v>
      </c>
      <c r="AI1241" t="s">
        <v>344</v>
      </c>
      <c r="AJ1241" t="s">
        <v>344</v>
      </c>
      <c r="AK1241" t="s">
        <v>344</v>
      </c>
      <c r="AL1241" t="s">
        <v>344</v>
      </c>
      <c r="AM1241" t="s">
        <v>344</v>
      </c>
      <c r="AN1241" t="s">
        <v>344</v>
      </c>
      <c r="AO1241" t="s">
        <v>344</v>
      </c>
      <c r="AP1241" t="s">
        <v>344</v>
      </c>
      <c r="AQ1241"/>
      <c r="AR1241">
        <v>0</v>
      </c>
      <c r="AS1241">
        <v>1</v>
      </c>
    </row>
    <row r="1242" spans="1:45" ht="15" hidden="1" x14ac:dyDescent="0.25">
      <c r="A1242" s="258">
        <v>214292</v>
      </c>
      <c r="B1242" s="259" t="s">
        <v>456</v>
      </c>
      <c r="C1242" s="260" t="s">
        <v>849</v>
      </c>
      <c r="D1242" s="260" t="s">
        <v>849</v>
      </c>
      <c r="E1242" s="260" t="s">
        <v>849</v>
      </c>
      <c r="F1242" s="260" t="s">
        <v>849</v>
      </c>
      <c r="G1242" s="260" t="s">
        <v>849</v>
      </c>
      <c r="H1242" s="260" t="s">
        <v>849</v>
      </c>
      <c r="I1242" s="260" t="s">
        <v>849</v>
      </c>
      <c r="J1242" s="260" t="s">
        <v>849</v>
      </c>
      <c r="K1242" s="260" t="s">
        <v>849</v>
      </c>
      <c r="L1242" s="260" t="s">
        <v>849</v>
      </c>
      <c r="M1242" s="260" t="s">
        <v>849</v>
      </c>
      <c r="N1242" s="260" t="s">
        <v>849</v>
      </c>
      <c r="O1242" s="260" t="s">
        <v>849</v>
      </c>
      <c r="P1242" s="260" t="s">
        <v>849</v>
      </c>
      <c r="Q1242" s="260" t="s">
        <v>849</v>
      </c>
      <c r="R1242" s="260" t="s">
        <v>849</v>
      </c>
      <c r="S1242" s="260" t="s">
        <v>849</v>
      </c>
      <c r="T1242" s="260" t="s">
        <v>849</v>
      </c>
      <c r="U1242" s="260" t="s">
        <v>849</v>
      </c>
      <c r="V1242" s="260" t="s">
        <v>849</v>
      </c>
      <c r="W1242" s="260" t="s">
        <v>849</v>
      </c>
      <c r="X1242" s="260" t="s">
        <v>849</v>
      </c>
      <c r="Y1242" s="260" t="s">
        <v>849</v>
      </c>
      <c r="Z1242" s="260" t="s">
        <v>849</v>
      </c>
      <c r="AA1242" s="260" t="s">
        <v>849</v>
      </c>
      <c r="AB1242" s="260" t="s">
        <v>849</v>
      </c>
      <c r="AC1242" s="260" t="s">
        <v>849</v>
      </c>
      <c r="AD1242" s="260" t="s">
        <v>849</v>
      </c>
      <c r="AE1242" s="260" t="s">
        <v>849</v>
      </c>
      <c r="AF1242" s="260" t="s">
        <v>849</v>
      </c>
      <c r="AG1242" s="260" t="s">
        <v>344</v>
      </c>
      <c r="AH1242" s="260" t="s">
        <v>344</v>
      </c>
      <c r="AI1242" s="260" t="s">
        <v>344</v>
      </c>
      <c r="AJ1242" s="260" t="s">
        <v>344</v>
      </c>
      <c r="AK1242" s="260" t="s">
        <v>344</v>
      </c>
      <c r="AL1242" s="260" t="s">
        <v>344</v>
      </c>
      <c r="AM1242" s="260" t="s">
        <v>344</v>
      </c>
      <c r="AN1242" s="260" t="s">
        <v>344</v>
      </c>
      <c r="AO1242" s="260" t="s">
        <v>344</v>
      </c>
      <c r="AP1242" s="260" t="s">
        <v>344</v>
      </c>
      <c r="AQ1242" s="260"/>
      <c r="AR1242"/>
      <c r="AS1242" t="s">
        <v>2181</v>
      </c>
    </row>
    <row r="1243" spans="1:45" ht="15" hidden="1" x14ac:dyDescent="0.25">
      <c r="A1243" s="258">
        <v>214295</v>
      </c>
      <c r="B1243" s="259" t="s">
        <v>456</v>
      </c>
      <c r="C1243" s="260" t="s">
        <v>849</v>
      </c>
      <c r="D1243" s="260" t="s">
        <v>849</v>
      </c>
      <c r="E1243" s="260" t="s">
        <v>849</v>
      </c>
      <c r="F1243" s="260" t="s">
        <v>849</v>
      </c>
      <c r="G1243" s="260" t="s">
        <v>849</v>
      </c>
      <c r="H1243" s="260" t="s">
        <v>849</v>
      </c>
      <c r="I1243" s="260" t="s">
        <v>849</v>
      </c>
      <c r="J1243" s="260" t="s">
        <v>849</v>
      </c>
      <c r="K1243" s="260" t="s">
        <v>849</v>
      </c>
      <c r="L1243" s="260" t="s">
        <v>849</v>
      </c>
      <c r="M1243" s="260" t="s">
        <v>849</v>
      </c>
      <c r="N1243" s="260" t="s">
        <v>849</v>
      </c>
      <c r="O1243" s="260" t="s">
        <v>849</v>
      </c>
      <c r="P1243" s="260" t="s">
        <v>849</v>
      </c>
      <c r="Q1243" s="260" t="s">
        <v>849</v>
      </c>
      <c r="R1243" s="260" t="s">
        <v>849</v>
      </c>
      <c r="S1243" s="260" t="s">
        <v>849</v>
      </c>
      <c r="T1243" s="260" t="s">
        <v>849</v>
      </c>
      <c r="U1243" s="260" t="s">
        <v>849</v>
      </c>
      <c r="V1243" s="260" t="s">
        <v>849</v>
      </c>
      <c r="W1243" s="260" t="s">
        <v>849</v>
      </c>
      <c r="X1243" s="260" t="s">
        <v>849</v>
      </c>
      <c r="Y1243" s="260" t="s">
        <v>849</v>
      </c>
      <c r="Z1243" s="260" t="s">
        <v>849</v>
      </c>
      <c r="AA1243" s="260" t="s">
        <v>849</v>
      </c>
      <c r="AB1243" s="260" t="s">
        <v>849</v>
      </c>
      <c r="AC1243" s="260" t="s">
        <v>849</v>
      </c>
      <c r="AD1243" s="260" t="s">
        <v>849</v>
      </c>
      <c r="AE1243" s="260" t="s">
        <v>849</v>
      </c>
      <c r="AF1243" s="260" t="s">
        <v>849</v>
      </c>
      <c r="AG1243" s="260" t="s">
        <v>344</v>
      </c>
      <c r="AH1243" s="260" t="s">
        <v>344</v>
      </c>
      <c r="AI1243" s="260" t="s">
        <v>344</v>
      </c>
      <c r="AJ1243" s="260" t="s">
        <v>344</v>
      </c>
      <c r="AK1243" s="260" t="s">
        <v>344</v>
      </c>
      <c r="AL1243" s="260" t="s">
        <v>344</v>
      </c>
      <c r="AM1243" s="260" t="s">
        <v>344</v>
      </c>
      <c r="AN1243" s="260" t="s">
        <v>344</v>
      </c>
      <c r="AO1243" s="260" t="s">
        <v>344</v>
      </c>
      <c r="AP1243" s="260" t="s">
        <v>344</v>
      </c>
      <c r="AQ1243" s="260"/>
      <c r="AR1243"/>
      <c r="AS1243" t="s">
        <v>2181</v>
      </c>
    </row>
    <row r="1244" spans="1:45" ht="18.75" hidden="1" x14ac:dyDescent="0.45">
      <c r="A1244" s="248">
        <v>214298</v>
      </c>
      <c r="B1244" s="249" t="s">
        <v>456</v>
      </c>
      <c r="C1244" t="s">
        <v>849</v>
      </c>
      <c r="D1244" t="s">
        <v>849</v>
      </c>
      <c r="E1244" t="s">
        <v>849</v>
      </c>
      <c r="F1244" t="s">
        <v>849</v>
      </c>
      <c r="G1244" t="s">
        <v>849</v>
      </c>
      <c r="H1244" t="s">
        <v>849</v>
      </c>
      <c r="I1244" t="s">
        <v>849</v>
      </c>
      <c r="J1244" t="s">
        <v>849</v>
      </c>
      <c r="K1244" t="s">
        <v>849</v>
      </c>
      <c r="L1244" t="s">
        <v>849</v>
      </c>
      <c r="M1244" s="250" t="s">
        <v>849</v>
      </c>
      <c r="N1244" t="s">
        <v>849</v>
      </c>
      <c r="O1244" t="s">
        <v>849</v>
      </c>
      <c r="P1244" t="s">
        <v>849</v>
      </c>
      <c r="Q1244" t="s">
        <v>849</v>
      </c>
      <c r="R1244" t="s">
        <v>849</v>
      </c>
      <c r="S1244" t="s">
        <v>849</v>
      </c>
      <c r="T1244" t="s">
        <v>849</v>
      </c>
      <c r="U1244" t="s">
        <v>849</v>
      </c>
      <c r="V1244" t="s">
        <v>849</v>
      </c>
      <c r="W1244" t="s">
        <v>849</v>
      </c>
      <c r="X1244" s="250" t="s">
        <v>849</v>
      </c>
      <c r="Y1244" t="s">
        <v>849</v>
      </c>
      <c r="Z1244" t="s">
        <v>849</v>
      </c>
      <c r="AA1244" t="s">
        <v>849</v>
      </c>
      <c r="AB1244" t="s">
        <v>849</v>
      </c>
      <c r="AC1244" t="s">
        <v>849</v>
      </c>
      <c r="AD1244" t="s">
        <v>849</v>
      </c>
      <c r="AE1244" t="s">
        <v>849</v>
      </c>
      <c r="AF1244" t="s">
        <v>849</v>
      </c>
      <c r="AG1244" t="s">
        <v>344</v>
      </c>
      <c r="AH1244" t="s">
        <v>344</v>
      </c>
      <c r="AI1244" t="s">
        <v>344</v>
      </c>
      <c r="AJ1244" t="s">
        <v>344</v>
      </c>
      <c r="AK1244" t="s">
        <v>344</v>
      </c>
      <c r="AL1244" t="s">
        <v>344</v>
      </c>
      <c r="AM1244" t="s">
        <v>344</v>
      </c>
      <c r="AN1244" t="s">
        <v>344</v>
      </c>
      <c r="AO1244" t="s">
        <v>344</v>
      </c>
      <c r="AP1244" t="s">
        <v>344</v>
      </c>
      <c r="AQ1244"/>
      <c r="AR1244" t="s">
        <v>2164</v>
      </c>
      <c r="AS1244" t="s">
        <v>2164</v>
      </c>
    </row>
    <row r="1245" spans="1:45" ht="18.75" hidden="1" x14ac:dyDescent="0.45">
      <c r="A1245" s="248">
        <v>214299</v>
      </c>
      <c r="B1245" s="249" t="s">
        <v>456</v>
      </c>
      <c r="C1245" t="s">
        <v>205</v>
      </c>
      <c r="D1245" t="s">
        <v>205</v>
      </c>
      <c r="E1245" t="s">
        <v>205</v>
      </c>
      <c r="F1245" t="s">
        <v>207</v>
      </c>
      <c r="G1245" t="s">
        <v>205</v>
      </c>
      <c r="H1245" t="s">
        <v>207</v>
      </c>
      <c r="I1245" t="s">
        <v>207</v>
      </c>
      <c r="J1245" t="s">
        <v>207</v>
      </c>
      <c r="K1245" t="s">
        <v>205</v>
      </c>
      <c r="L1245" t="s">
        <v>205</v>
      </c>
      <c r="M1245" s="250" t="s">
        <v>205</v>
      </c>
      <c r="N1245" t="s">
        <v>207</v>
      </c>
      <c r="O1245" t="s">
        <v>207</v>
      </c>
      <c r="P1245" t="s">
        <v>207</v>
      </c>
      <c r="Q1245" t="s">
        <v>207</v>
      </c>
      <c r="R1245" t="s">
        <v>205</v>
      </c>
      <c r="S1245" t="s">
        <v>205</v>
      </c>
      <c r="T1245" t="s">
        <v>205</v>
      </c>
      <c r="U1245" t="s">
        <v>207</v>
      </c>
      <c r="V1245" t="s">
        <v>207</v>
      </c>
      <c r="W1245" t="s">
        <v>206</v>
      </c>
      <c r="X1245" s="250" t="s">
        <v>207</v>
      </c>
      <c r="Y1245" t="s">
        <v>207</v>
      </c>
      <c r="Z1245" t="s">
        <v>207</v>
      </c>
      <c r="AA1245" t="s">
        <v>205</v>
      </c>
      <c r="AB1245" t="s">
        <v>207</v>
      </c>
      <c r="AC1245" t="s">
        <v>207</v>
      </c>
      <c r="AD1245" t="s">
        <v>207</v>
      </c>
      <c r="AE1245" t="s">
        <v>207</v>
      </c>
      <c r="AF1245" t="s">
        <v>206</v>
      </c>
      <c r="AG1245" t="s">
        <v>344</v>
      </c>
      <c r="AH1245" t="s">
        <v>344</v>
      </c>
      <c r="AI1245" t="s">
        <v>344</v>
      </c>
      <c r="AJ1245" t="s">
        <v>344</v>
      </c>
      <c r="AK1245" t="s">
        <v>344</v>
      </c>
      <c r="AL1245" t="s">
        <v>344</v>
      </c>
      <c r="AM1245" t="s">
        <v>344</v>
      </c>
      <c r="AN1245" t="s">
        <v>344</v>
      </c>
      <c r="AO1245" t="s">
        <v>344</v>
      </c>
      <c r="AP1245" t="s">
        <v>344</v>
      </c>
      <c r="AQ1245"/>
      <c r="AR1245">
        <v>0</v>
      </c>
      <c r="AS1245">
        <v>3</v>
      </c>
    </row>
    <row r="1246" spans="1:45" ht="18.75" hidden="1" x14ac:dyDescent="0.45">
      <c r="A1246" s="248">
        <v>214300</v>
      </c>
      <c r="B1246" s="249" t="s">
        <v>458</v>
      </c>
      <c r="C1246" t="s">
        <v>849</v>
      </c>
      <c r="D1246" t="s">
        <v>849</v>
      </c>
      <c r="E1246" t="s">
        <v>849</v>
      </c>
      <c r="F1246" t="s">
        <v>849</v>
      </c>
      <c r="G1246" t="s">
        <v>849</v>
      </c>
      <c r="H1246" t="s">
        <v>849</v>
      </c>
      <c r="I1246" t="s">
        <v>849</v>
      </c>
      <c r="J1246" t="s">
        <v>849</v>
      </c>
      <c r="K1246" t="s">
        <v>849</v>
      </c>
      <c r="L1246" t="s">
        <v>849</v>
      </c>
      <c r="M1246" s="250" t="s">
        <v>849</v>
      </c>
      <c r="N1246" t="s">
        <v>849</v>
      </c>
      <c r="O1246" t="s">
        <v>849</v>
      </c>
      <c r="P1246" t="s">
        <v>849</v>
      </c>
      <c r="Q1246" t="s">
        <v>849</v>
      </c>
      <c r="R1246" t="s">
        <v>849</v>
      </c>
      <c r="S1246" t="s">
        <v>849</v>
      </c>
      <c r="T1246" t="s">
        <v>849</v>
      </c>
      <c r="U1246" t="s">
        <v>849</v>
      </c>
      <c r="V1246" t="s">
        <v>849</v>
      </c>
      <c r="W1246" t="s">
        <v>849</v>
      </c>
      <c r="X1246" s="250" t="s">
        <v>849</v>
      </c>
      <c r="Y1246" t="s">
        <v>849</v>
      </c>
      <c r="Z1246" t="s">
        <v>849</v>
      </c>
      <c r="AA1246" t="s">
        <v>849</v>
      </c>
      <c r="AB1246" t="s">
        <v>849</v>
      </c>
      <c r="AC1246" t="s">
        <v>849</v>
      </c>
      <c r="AD1246" t="s">
        <v>849</v>
      </c>
      <c r="AE1246" t="s">
        <v>849</v>
      </c>
      <c r="AF1246" t="s">
        <v>849</v>
      </c>
      <c r="AG1246" t="s">
        <v>849</v>
      </c>
      <c r="AH1246" t="s">
        <v>849</v>
      </c>
      <c r="AI1246" t="s">
        <v>849</v>
      </c>
      <c r="AJ1246" t="s">
        <v>849</v>
      </c>
      <c r="AK1246" t="s">
        <v>849</v>
      </c>
      <c r="AL1246" t="s">
        <v>849</v>
      </c>
      <c r="AM1246" t="s">
        <v>849</v>
      </c>
      <c r="AN1246" t="s">
        <v>849</v>
      </c>
      <c r="AO1246" t="s">
        <v>849</v>
      </c>
      <c r="AP1246" t="s">
        <v>849</v>
      </c>
      <c r="AQ1246"/>
      <c r="AR1246" t="s">
        <v>1830</v>
      </c>
      <c r="AS1246" t="s">
        <v>2181</v>
      </c>
    </row>
    <row r="1247" spans="1:45" ht="15" hidden="1" x14ac:dyDescent="0.25">
      <c r="A1247" s="258">
        <v>214302</v>
      </c>
      <c r="B1247" s="259" t="s">
        <v>456</v>
      </c>
      <c r="C1247" s="260" t="s">
        <v>205</v>
      </c>
      <c r="D1247" s="260" t="s">
        <v>207</v>
      </c>
      <c r="E1247" s="260" t="s">
        <v>207</v>
      </c>
      <c r="F1247" s="260" t="s">
        <v>205</v>
      </c>
      <c r="G1247" s="260" t="s">
        <v>205</v>
      </c>
      <c r="H1247" s="260" t="s">
        <v>207</v>
      </c>
      <c r="I1247" s="260" t="s">
        <v>207</v>
      </c>
      <c r="J1247" s="260" t="s">
        <v>205</v>
      </c>
      <c r="K1247" s="260" t="s">
        <v>207</v>
      </c>
      <c r="L1247" s="260" t="s">
        <v>205</v>
      </c>
      <c r="M1247" s="260" t="s">
        <v>207</v>
      </c>
      <c r="N1247" s="260" t="s">
        <v>205</v>
      </c>
      <c r="O1247" s="260" t="s">
        <v>207</v>
      </c>
      <c r="P1247" s="260" t="s">
        <v>205</v>
      </c>
      <c r="Q1247" s="260" t="s">
        <v>205</v>
      </c>
      <c r="R1247" s="260" t="s">
        <v>207</v>
      </c>
      <c r="S1247" s="260" t="s">
        <v>205</v>
      </c>
      <c r="T1247" s="260" t="s">
        <v>207</v>
      </c>
      <c r="U1247" s="260" t="s">
        <v>205</v>
      </c>
      <c r="V1247" s="260" t="s">
        <v>205</v>
      </c>
      <c r="W1247" s="260" t="s">
        <v>207</v>
      </c>
      <c r="X1247" s="260" t="s">
        <v>207</v>
      </c>
      <c r="Y1247" s="260" t="s">
        <v>207</v>
      </c>
      <c r="Z1247" s="260" t="s">
        <v>207</v>
      </c>
      <c r="AA1247" s="260" t="s">
        <v>207</v>
      </c>
      <c r="AB1247" s="260" t="s">
        <v>206</v>
      </c>
      <c r="AC1247" s="260" t="s">
        <v>206</v>
      </c>
      <c r="AD1247" s="260" t="s">
        <v>206</v>
      </c>
      <c r="AE1247" s="260" t="s">
        <v>206</v>
      </c>
      <c r="AF1247" s="260" t="s">
        <v>206</v>
      </c>
      <c r="AG1247" s="260" t="s">
        <v>344</v>
      </c>
      <c r="AH1247" s="260" t="s">
        <v>344</v>
      </c>
      <c r="AI1247" s="260" t="s">
        <v>344</v>
      </c>
      <c r="AJ1247" s="260" t="s">
        <v>344</v>
      </c>
      <c r="AK1247" s="260" t="s">
        <v>344</v>
      </c>
      <c r="AL1247" s="260" t="s">
        <v>344</v>
      </c>
      <c r="AM1247" s="260" t="s">
        <v>344</v>
      </c>
      <c r="AN1247" s="260" t="s">
        <v>344</v>
      </c>
      <c r="AO1247" s="260" t="s">
        <v>344</v>
      </c>
      <c r="AP1247" s="260" t="s">
        <v>344</v>
      </c>
      <c r="AQ1247" s="260"/>
      <c r="AR1247"/>
      <c r="AS1247">
        <v>3</v>
      </c>
    </row>
    <row r="1248" spans="1:45" ht="15" hidden="1" x14ac:dyDescent="0.25">
      <c r="A1248" s="258">
        <v>214304</v>
      </c>
      <c r="B1248" s="259" t="s">
        <v>458</v>
      </c>
      <c r="C1248" s="260" t="s">
        <v>207</v>
      </c>
      <c r="D1248" s="260" t="s">
        <v>207</v>
      </c>
      <c r="E1248" s="260" t="s">
        <v>207</v>
      </c>
      <c r="F1248" s="260" t="s">
        <v>206</v>
      </c>
      <c r="G1248" s="260" t="s">
        <v>207</v>
      </c>
      <c r="H1248" s="260" t="s">
        <v>205</v>
      </c>
      <c r="I1248" s="260" t="s">
        <v>205</v>
      </c>
      <c r="J1248" s="260" t="s">
        <v>206</v>
      </c>
      <c r="K1248" s="260" t="s">
        <v>207</v>
      </c>
      <c r="L1248" s="260" t="s">
        <v>207</v>
      </c>
      <c r="M1248" s="260" t="s">
        <v>206</v>
      </c>
      <c r="N1248" s="260" t="s">
        <v>206</v>
      </c>
      <c r="O1248" s="260" t="s">
        <v>206</v>
      </c>
      <c r="P1248" s="260" t="s">
        <v>206</v>
      </c>
      <c r="Q1248" s="260" t="s">
        <v>206</v>
      </c>
      <c r="R1248" s="260" t="s">
        <v>206</v>
      </c>
      <c r="S1248" s="260" t="s">
        <v>206</v>
      </c>
      <c r="T1248" s="260" t="s">
        <v>206</v>
      </c>
      <c r="U1248" s="260" t="s">
        <v>206</v>
      </c>
      <c r="V1248" s="260" t="s">
        <v>206</v>
      </c>
      <c r="W1248" s="260" t="s">
        <v>344</v>
      </c>
      <c r="X1248" s="260" t="s">
        <v>344</v>
      </c>
      <c r="Y1248" s="260" t="s">
        <v>344</v>
      </c>
      <c r="Z1248" s="260" t="s">
        <v>344</v>
      </c>
      <c r="AA1248" s="260" t="s">
        <v>344</v>
      </c>
      <c r="AB1248" s="260" t="s">
        <v>344</v>
      </c>
      <c r="AC1248" s="260" t="s">
        <v>344</v>
      </c>
      <c r="AD1248" s="260" t="s">
        <v>344</v>
      </c>
      <c r="AE1248" s="260" t="s">
        <v>344</v>
      </c>
      <c r="AF1248" s="260" t="s">
        <v>344</v>
      </c>
      <c r="AG1248" s="260" t="s">
        <v>344</v>
      </c>
      <c r="AH1248" s="260" t="s">
        <v>344</v>
      </c>
      <c r="AI1248" s="260" t="s">
        <v>344</v>
      </c>
      <c r="AJ1248" s="260" t="s">
        <v>344</v>
      </c>
      <c r="AK1248" s="260" t="s">
        <v>344</v>
      </c>
      <c r="AL1248" s="260" t="s">
        <v>344</v>
      </c>
      <c r="AM1248" s="260" t="s">
        <v>344</v>
      </c>
      <c r="AN1248" s="260" t="s">
        <v>344</v>
      </c>
      <c r="AO1248" s="260" t="s">
        <v>344</v>
      </c>
      <c r="AP1248" s="260" t="s">
        <v>344</v>
      </c>
      <c r="AQ1248" s="260"/>
      <c r="AR1248"/>
      <c r="AS1248">
        <v>1</v>
      </c>
    </row>
    <row r="1249" spans="1:45" ht="18.75" x14ac:dyDescent="0.45">
      <c r="A1249" s="248">
        <v>214305</v>
      </c>
      <c r="B1249" s="249" t="s">
        <v>61</v>
      </c>
      <c r="C1249" t="s">
        <v>207</v>
      </c>
      <c r="D1249" t="s">
        <v>207</v>
      </c>
      <c r="E1249" t="s">
        <v>207</v>
      </c>
      <c r="F1249" t="s">
        <v>207</v>
      </c>
      <c r="G1249" t="s">
        <v>205</v>
      </c>
      <c r="H1249" t="s">
        <v>207</v>
      </c>
      <c r="I1249" t="s">
        <v>207</v>
      </c>
      <c r="J1249" t="s">
        <v>207</v>
      </c>
      <c r="K1249" t="s">
        <v>207</v>
      </c>
      <c r="L1249" t="s">
        <v>207</v>
      </c>
      <c r="M1249" s="250" t="s">
        <v>207</v>
      </c>
      <c r="N1249" t="s">
        <v>207</v>
      </c>
      <c r="O1249" t="s">
        <v>207</v>
      </c>
      <c r="P1249" t="s">
        <v>205</v>
      </c>
      <c r="Q1249" t="s">
        <v>205</v>
      </c>
      <c r="R1249" t="s">
        <v>205</v>
      </c>
      <c r="S1249" t="s">
        <v>205</v>
      </c>
      <c r="T1249" t="s">
        <v>207</v>
      </c>
      <c r="U1249" t="s">
        <v>207</v>
      </c>
      <c r="V1249" t="s">
        <v>207</v>
      </c>
      <c r="W1249" t="s">
        <v>205</v>
      </c>
      <c r="X1249" s="250" t="s">
        <v>207</v>
      </c>
      <c r="Y1249" t="s">
        <v>205</v>
      </c>
      <c r="Z1249" t="s">
        <v>205</v>
      </c>
      <c r="AA1249" t="s">
        <v>207</v>
      </c>
      <c r="AB1249" t="s">
        <v>207</v>
      </c>
      <c r="AC1249" t="s">
        <v>207</v>
      </c>
      <c r="AD1249" t="s">
        <v>205</v>
      </c>
      <c r="AE1249" t="s">
        <v>205</v>
      </c>
      <c r="AF1249" t="s">
        <v>205</v>
      </c>
      <c r="AG1249" t="s">
        <v>205</v>
      </c>
      <c r="AH1249" t="s">
        <v>205</v>
      </c>
      <c r="AI1249" t="s">
        <v>205</v>
      </c>
      <c r="AJ1249" t="s">
        <v>207</v>
      </c>
      <c r="AK1249" t="s">
        <v>205</v>
      </c>
      <c r="AL1249" t="s">
        <v>207</v>
      </c>
      <c r="AM1249" t="s">
        <v>207</v>
      </c>
      <c r="AN1249" t="s">
        <v>207</v>
      </c>
      <c r="AO1249" t="s">
        <v>205</v>
      </c>
      <c r="AP1249" t="s">
        <v>207</v>
      </c>
      <c r="AQ1249"/>
      <c r="AR1249">
        <v>0</v>
      </c>
      <c r="AS1249">
        <v>2</v>
      </c>
    </row>
    <row r="1250" spans="1:45" ht="15" hidden="1" x14ac:dyDescent="0.25">
      <c r="A1250" s="258">
        <v>214306</v>
      </c>
      <c r="B1250" s="259" t="s">
        <v>458</v>
      </c>
      <c r="C1250" s="260" t="s">
        <v>849</v>
      </c>
      <c r="D1250" s="260" t="s">
        <v>849</v>
      </c>
      <c r="E1250" s="260" t="s">
        <v>849</v>
      </c>
      <c r="F1250" s="260" t="s">
        <v>849</v>
      </c>
      <c r="G1250" s="260" t="s">
        <v>849</v>
      </c>
      <c r="H1250" s="260" t="s">
        <v>849</v>
      </c>
      <c r="I1250" s="260" t="s">
        <v>849</v>
      </c>
      <c r="J1250" s="260" t="s">
        <v>849</v>
      </c>
      <c r="K1250" s="260" t="s">
        <v>849</v>
      </c>
      <c r="L1250" s="260" t="s">
        <v>849</v>
      </c>
      <c r="M1250" s="260" t="s">
        <v>849</v>
      </c>
      <c r="N1250" s="260" t="s">
        <v>849</v>
      </c>
      <c r="O1250" s="260" t="s">
        <v>849</v>
      </c>
      <c r="P1250" s="260" t="s">
        <v>849</v>
      </c>
      <c r="Q1250" s="260" t="s">
        <v>849</v>
      </c>
      <c r="R1250" s="260" t="s">
        <v>849</v>
      </c>
      <c r="S1250" s="260" t="s">
        <v>849</v>
      </c>
      <c r="T1250" s="260" t="s">
        <v>849</v>
      </c>
      <c r="U1250" s="260" t="s">
        <v>849</v>
      </c>
      <c r="V1250" s="260" t="s">
        <v>849</v>
      </c>
      <c r="W1250" s="260" t="s">
        <v>344</v>
      </c>
      <c r="X1250" s="260" t="s">
        <v>344</v>
      </c>
      <c r="Y1250" s="260" t="s">
        <v>344</v>
      </c>
      <c r="Z1250" s="260" t="s">
        <v>344</v>
      </c>
      <c r="AA1250" s="260" t="s">
        <v>344</v>
      </c>
      <c r="AB1250" s="260" t="s">
        <v>344</v>
      </c>
      <c r="AC1250" s="260" t="s">
        <v>344</v>
      </c>
      <c r="AD1250" s="260" t="s">
        <v>344</v>
      </c>
      <c r="AE1250" s="260" t="s">
        <v>344</v>
      </c>
      <c r="AF1250" s="260" t="s">
        <v>344</v>
      </c>
      <c r="AG1250" s="260" t="s">
        <v>344</v>
      </c>
      <c r="AH1250" s="260" t="s">
        <v>344</v>
      </c>
      <c r="AI1250" s="260" t="s">
        <v>344</v>
      </c>
      <c r="AJ1250" s="260" t="s">
        <v>344</v>
      </c>
      <c r="AK1250" s="260" t="s">
        <v>344</v>
      </c>
      <c r="AL1250" s="260" t="s">
        <v>344</v>
      </c>
      <c r="AM1250" s="260" t="s">
        <v>344</v>
      </c>
      <c r="AN1250" s="260" t="s">
        <v>344</v>
      </c>
      <c r="AO1250" s="260" t="s">
        <v>344</v>
      </c>
      <c r="AP1250" s="260" t="s">
        <v>344</v>
      </c>
      <c r="AQ1250" s="260"/>
      <c r="AR1250"/>
      <c r="AS1250" t="s">
        <v>2181</v>
      </c>
    </row>
    <row r="1251" spans="1:45" ht="33" x14ac:dyDescent="0.45">
      <c r="A1251" s="248">
        <v>214308</v>
      </c>
      <c r="B1251" s="249" t="s">
        <v>67</v>
      </c>
      <c r="C1251" t="s">
        <v>207</v>
      </c>
      <c r="D1251" t="s">
        <v>205</v>
      </c>
      <c r="E1251" t="s">
        <v>205</v>
      </c>
      <c r="F1251" t="s">
        <v>205</v>
      </c>
      <c r="G1251" t="s">
        <v>207</v>
      </c>
      <c r="H1251" t="s">
        <v>207</v>
      </c>
      <c r="I1251" t="s">
        <v>207</v>
      </c>
      <c r="J1251" t="s">
        <v>207</v>
      </c>
      <c r="K1251" t="s">
        <v>207</v>
      </c>
      <c r="L1251" t="s">
        <v>207</v>
      </c>
      <c r="M1251" s="250" t="s">
        <v>207</v>
      </c>
      <c r="N1251" t="s">
        <v>207</v>
      </c>
      <c r="O1251" t="s">
        <v>207</v>
      </c>
      <c r="P1251" t="s">
        <v>205</v>
      </c>
      <c r="Q1251" t="s">
        <v>205</v>
      </c>
      <c r="R1251" t="s">
        <v>207</v>
      </c>
      <c r="S1251" t="s">
        <v>207</v>
      </c>
      <c r="T1251" t="s">
        <v>207</v>
      </c>
      <c r="U1251" t="s">
        <v>207</v>
      </c>
      <c r="V1251" t="s">
        <v>205</v>
      </c>
      <c r="W1251" t="s">
        <v>207</v>
      </c>
      <c r="X1251" s="250" t="s">
        <v>205</v>
      </c>
      <c r="Y1251" t="s">
        <v>205</v>
      </c>
      <c r="Z1251" t="s">
        <v>205</v>
      </c>
      <c r="AA1251" t="s">
        <v>205</v>
      </c>
      <c r="AB1251" t="s">
        <v>205</v>
      </c>
      <c r="AC1251" t="s">
        <v>205</v>
      </c>
      <c r="AD1251" t="s">
        <v>205</v>
      </c>
      <c r="AE1251" t="s">
        <v>1810</v>
      </c>
      <c r="AF1251" t="s">
        <v>207</v>
      </c>
      <c r="AG1251" t="s">
        <v>206</v>
      </c>
      <c r="AH1251" t="s">
        <v>206</v>
      </c>
      <c r="AI1251" t="s">
        <v>206</v>
      </c>
      <c r="AJ1251" t="s">
        <v>206</v>
      </c>
      <c r="AK1251" t="s">
        <v>206</v>
      </c>
      <c r="AL1251" t="s">
        <v>344</v>
      </c>
      <c r="AM1251" t="s">
        <v>344</v>
      </c>
      <c r="AN1251" t="s">
        <v>344</v>
      </c>
      <c r="AO1251" t="s">
        <v>344</v>
      </c>
      <c r="AP1251" t="s">
        <v>344</v>
      </c>
      <c r="AQ1251"/>
      <c r="AR1251">
        <v>0</v>
      </c>
      <c r="AS1251">
        <v>6</v>
      </c>
    </row>
    <row r="1252" spans="1:45" ht="18.75" x14ac:dyDescent="0.45">
      <c r="A1252" s="252">
        <v>214311</v>
      </c>
      <c r="B1252" s="249" t="s">
        <v>61</v>
      </c>
      <c r="C1252" t="s">
        <v>207</v>
      </c>
      <c r="D1252" t="s">
        <v>207</v>
      </c>
      <c r="E1252" t="s">
        <v>207</v>
      </c>
      <c r="F1252" t="s">
        <v>207</v>
      </c>
      <c r="G1252" t="s">
        <v>205</v>
      </c>
      <c r="H1252" t="s">
        <v>207</v>
      </c>
      <c r="I1252" t="s">
        <v>207</v>
      </c>
      <c r="J1252" t="s">
        <v>205</v>
      </c>
      <c r="K1252" t="s">
        <v>207</v>
      </c>
      <c r="L1252" t="s">
        <v>207</v>
      </c>
      <c r="M1252" s="250" t="s">
        <v>207</v>
      </c>
      <c r="N1252" t="s">
        <v>207</v>
      </c>
      <c r="O1252" t="s">
        <v>207</v>
      </c>
      <c r="P1252" t="s">
        <v>207</v>
      </c>
      <c r="Q1252" t="s">
        <v>207</v>
      </c>
      <c r="R1252" t="s">
        <v>207</v>
      </c>
      <c r="S1252" t="s">
        <v>205</v>
      </c>
      <c r="T1252" t="s">
        <v>207</v>
      </c>
      <c r="U1252" t="s">
        <v>207</v>
      </c>
      <c r="V1252" t="s">
        <v>207</v>
      </c>
      <c r="W1252" t="s">
        <v>207</v>
      </c>
      <c r="X1252" s="250" t="s">
        <v>207</v>
      </c>
      <c r="Y1252" t="s">
        <v>207</v>
      </c>
      <c r="Z1252" t="s">
        <v>205</v>
      </c>
      <c r="AA1252" t="s">
        <v>207</v>
      </c>
      <c r="AB1252" t="s">
        <v>207</v>
      </c>
      <c r="AC1252" t="s">
        <v>207</v>
      </c>
      <c r="AD1252" t="s">
        <v>207</v>
      </c>
      <c r="AE1252" t="s">
        <v>207</v>
      </c>
      <c r="AF1252" t="s">
        <v>205</v>
      </c>
      <c r="AG1252" t="s">
        <v>206</v>
      </c>
      <c r="AH1252" t="s">
        <v>207</v>
      </c>
      <c r="AI1252" t="s">
        <v>207</v>
      </c>
      <c r="AJ1252" t="s">
        <v>207</v>
      </c>
      <c r="AK1252" t="s">
        <v>207</v>
      </c>
      <c r="AL1252" t="s">
        <v>206</v>
      </c>
      <c r="AM1252" t="s">
        <v>206</v>
      </c>
      <c r="AN1252" t="s">
        <v>206</v>
      </c>
      <c r="AO1252" t="s">
        <v>206</v>
      </c>
      <c r="AP1252" t="s">
        <v>206</v>
      </c>
      <c r="AQ1252"/>
      <c r="AR1252">
        <v>0</v>
      </c>
      <c r="AS1252">
        <v>3</v>
      </c>
    </row>
    <row r="1253" spans="1:45" ht="18.75" hidden="1" x14ac:dyDescent="0.45">
      <c r="A1253" s="252">
        <v>214312</v>
      </c>
      <c r="B1253" s="249" t="s">
        <v>458</v>
      </c>
      <c r="C1253" t="s">
        <v>849</v>
      </c>
      <c r="D1253" t="s">
        <v>849</v>
      </c>
      <c r="E1253" t="s">
        <v>849</v>
      </c>
      <c r="F1253" t="s">
        <v>849</v>
      </c>
      <c r="G1253" t="s">
        <v>849</v>
      </c>
      <c r="H1253" t="s">
        <v>849</v>
      </c>
      <c r="I1253" t="s">
        <v>849</v>
      </c>
      <c r="J1253" t="s">
        <v>849</v>
      </c>
      <c r="K1253" t="s">
        <v>849</v>
      </c>
      <c r="L1253" t="s">
        <v>849</v>
      </c>
      <c r="M1253" s="250" t="s">
        <v>849</v>
      </c>
      <c r="N1253" t="s">
        <v>849</v>
      </c>
      <c r="O1253" t="s">
        <v>849</v>
      </c>
      <c r="P1253" t="s">
        <v>849</v>
      </c>
      <c r="Q1253" t="s">
        <v>849</v>
      </c>
      <c r="R1253" t="s">
        <v>849</v>
      </c>
      <c r="S1253" t="s">
        <v>849</v>
      </c>
      <c r="T1253" t="s">
        <v>849</v>
      </c>
      <c r="U1253" t="s">
        <v>849</v>
      </c>
      <c r="V1253" t="s">
        <v>849</v>
      </c>
      <c r="W1253" t="s">
        <v>344</v>
      </c>
      <c r="X1253" s="250" t="s">
        <v>344</v>
      </c>
      <c r="Y1253" t="s">
        <v>344</v>
      </c>
      <c r="Z1253" t="s">
        <v>344</v>
      </c>
      <c r="AA1253" t="s">
        <v>344</v>
      </c>
      <c r="AB1253" t="s">
        <v>344</v>
      </c>
      <c r="AC1253" t="s">
        <v>344</v>
      </c>
      <c r="AD1253" t="s">
        <v>344</v>
      </c>
      <c r="AE1253" t="s">
        <v>344</v>
      </c>
      <c r="AF1253" t="s">
        <v>344</v>
      </c>
      <c r="AG1253" t="s">
        <v>344</v>
      </c>
      <c r="AH1253" t="s">
        <v>344</v>
      </c>
      <c r="AI1253" t="s">
        <v>344</v>
      </c>
      <c r="AJ1253" t="s">
        <v>344</v>
      </c>
      <c r="AK1253" t="s">
        <v>344</v>
      </c>
      <c r="AL1253" t="s">
        <v>344</v>
      </c>
      <c r="AM1253" t="s">
        <v>344</v>
      </c>
      <c r="AN1253" t="s">
        <v>344</v>
      </c>
      <c r="AO1253" t="s">
        <v>344</v>
      </c>
      <c r="AP1253" t="s">
        <v>344</v>
      </c>
      <c r="AQ1253"/>
      <c r="AR1253" t="s">
        <v>2164</v>
      </c>
      <c r="AS1253" t="s">
        <v>2164</v>
      </c>
    </row>
    <row r="1254" spans="1:45" ht="18.75" hidden="1" x14ac:dyDescent="0.45">
      <c r="A1254" s="248">
        <v>214313</v>
      </c>
      <c r="B1254" s="249" t="s">
        <v>456</v>
      </c>
      <c r="C1254" t="s">
        <v>207</v>
      </c>
      <c r="D1254" t="s">
        <v>207</v>
      </c>
      <c r="E1254" t="s">
        <v>207</v>
      </c>
      <c r="F1254" t="s">
        <v>207</v>
      </c>
      <c r="G1254" t="s">
        <v>205</v>
      </c>
      <c r="H1254" t="s">
        <v>207</v>
      </c>
      <c r="I1254" t="s">
        <v>207</v>
      </c>
      <c r="J1254" t="s">
        <v>207</v>
      </c>
      <c r="K1254" t="s">
        <v>207</v>
      </c>
      <c r="L1254" t="s">
        <v>207</v>
      </c>
      <c r="M1254" s="250" t="s">
        <v>205</v>
      </c>
      <c r="N1254" t="s">
        <v>207</v>
      </c>
      <c r="O1254" t="s">
        <v>207</v>
      </c>
      <c r="P1254" t="s">
        <v>205</v>
      </c>
      <c r="Q1254" t="s">
        <v>207</v>
      </c>
      <c r="R1254" t="s">
        <v>207</v>
      </c>
      <c r="S1254" t="s">
        <v>205</v>
      </c>
      <c r="T1254" t="s">
        <v>207</v>
      </c>
      <c r="U1254" t="s">
        <v>207</v>
      </c>
      <c r="V1254" t="s">
        <v>207</v>
      </c>
      <c r="W1254" t="s">
        <v>205</v>
      </c>
      <c r="X1254" s="250" t="s">
        <v>207</v>
      </c>
      <c r="Y1254" t="s">
        <v>205</v>
      </c>
      <c r="Z1254" t="s">
        <v>207</v>
      </c>
      <c r="AA1254" t="s">
        <v>205</v>
      </c>
      <c r="AB1254" t="s">
        <v>205</v>
      </c>
      <c r="AC1254" t="s">
        <v>205</v>
      </c>
      <c r="AD1254" t="s">
        <v>207</v>
      </c>
      <c r="AE1254" t="s">
        <v>207</v>
      </c>
      <c r="AF1254" t="s">
        <v>206</v>
      </c>
      <c r="AG1254" t="s">
        <v>344</v>
      </c>
      <c r="AH1254" t="s">
        <v>344</v>
      </c>
      <c r="AI1254" t="s">
        <v>344</v>
      </c>
      <c r="AJ1254" t="s">
        <v>344</v>
      </c>
      <c r="AK1254" t="s">
        <v>344</v>
      </c>
      <c r="AL1254" t="s">
        <v>344</v>
      </c>
      <c r="AM1254" t="s">
        <v>344</v>
      </c>
      <c r="AN1254" t="s">
        <v>344</v>
      </c>
      <c r="AO1254" t="s">
        <v>344</v>
      </c>
      <c r="AP1254" t="s">
        <v>344</v>
      </c>
      <c r="AQ1254"/>
      <c r="AR1254">
        <v>0</v>
      </c>
      <c r="AS1254">
        <v>1</v>
      </c>
    </row>
    <row r="1255" spans="1:45" ht="15" hidden="1" x14ac:dyDescent="0.25">
      <c r="A1255" s="258">
        <v>214315</v>
      </c>
      <c r="B1255" s="259" t="s">
        <v>458</v>
      </c>
      <c r="C1255" s="260" t="s">
        <v>207</v>
      </c>
      <c r="D1255" s="260" t="s">
        <v>205</v>
      </c>
      <c r="E1255" s="260" t="s">
        <v>205</v>
      </c>
      <c r="F1255" s="260" t="s">
        <v>205</v>
      </c>
      <c r="G1255" s="260" t="s">
        <v>205</v>
      </c>
      <c r="H1255" s="260" t="s">
        <v>205</v>
      </c>
      <c r="I1255" s="260" t="s">
        <v>205</v>
      </c>
      <c r="J1255" s="260" t="s">
        <v>205</v>
      </c>
      <c r="K1255" s="260" t="s">
        <v>205</v>
      </c>
      <c r="L1255" s="260" t="s">
        <v>207</v>
      </c>
      <c r="M1255" s="260" t="s">
        <v>206</v>
      </c>
      <c r="N1255" s="260" t="s">
        <v>205</v>
      </c>
      <c r="O1255" s="260" t="s">
        <v>205</v>
      </c>
      <c r="P1255" s="260" t="s">
        <v>205</v>
      </c>
      <c r="Q1255" s="260" t="s">
        <v>206</v>
      </c>
      <c r="R1255" s="260" t="s">
        <v>206</v>
      </c>
      <c r="S1255" s="260" t="s">
        <v>206</v>
      </c>
      <c r="T1255" s="260" t="s">
        <v>206</v>
      </c>
      <c r="U1255" s="260" t="s">
        <v>206</v>
      </c>
      <c r="V1255" s="260" t="s">
        <v>206</v>
      </c>
      <c r="W1255" s="260" t="s">
        <v>344</v>
      </c>
      <c r="X1255" s="260" t="s">
        <v>344</v>
      </c>
      <c r="Y1255" s="260" t="s">
        <v>344</v>
      </c>
      <c r="Z1255" s="260" t="s">
        <v>344</v>
      </c>
      <c r="AA1255" s="260" t="s">
        <v>344</v>
      </c>
      <c r="AB1255" s="260" t="s">
        <v>344</v>
      </c>
      <c r="AC1255" s="260" t="s">
        <v>344</v>
      </c>
      <c r="AD1255" s="260" t="s">
        <v>344</v>
      </c>
      <c r="AE1255" s="260" t="s">
        <v>344</v>
      </c>
      <c r="AF1255" s="260" t="s">
        <v>344</v>
      </c>
      <c r="AG1255" s="260" t="s">
        <v>344</v>
      </c>
      <c r="AH1255" s="260" t="s">
        <v>344</v>
      </c>
      <c r="AI1255" s="260" t="s">
        <v>344</v>
      </c>
      <c r="AJ1255" s="260" t="s">
        <v>344</v>
      </c>
      <c r="AK1255" s="260" t="s">
        <v>344</v>
      </c>
      <c r="AL1255" s="260" t="s">
        <v>344</v>
      </c>
      <c r="AM1255" s="260" t="s">
        <v>344</v>
      </c>
      <c r="AN1255" s="260" t="s">
        <v>344</v>
      </c>
      <c r="AO1255" s="260" t="s">
        <v>344</v>
      </c>
      <c r="AP1255" s="260" t="s">
        <v>344</v>
      </c>
      <c r="AQ1255" s="260"/>
      <c r="AR1255"/>
      <c r="AS1255">
        <v>1</v>
      </c>
    </row>
    <row r="1256" spans="1:45" ht="15" hidden="1" x14ac:dyDescent="0.25">
      <c r="A1256" s="258">
        <v>214317</v>
      </c>
      <c r="B1256" s="259" t="s">
        <v>456</v>
      </c>
      <c r="C1256" s="260" t="s">
        <v>207</v>
      </c>
      <c r="D1256" s="260" t="s">
        <v>205</v>
      </c>
      <c r="E1256" s="260" t="s">
        <v>205</v>
      </c>
      <c r="F1256" s="260" t="s">
        <v>205</v>
      </c>
      <c r="G1256" s="260" t="s">
        <v>207</v>
      </c>
      <c r="H1256" s="260" t="s">
        <v>207</v>
      </c>
      <c r="I1256" s="260" t="s">
        <v>207</v>
      </c>
      <c r="J1256" s="260" t="s">
        <v>207</v>
      </c>
      <c r="K1256" s="260" t="s">
        <v>205</v>
      </c>
      <c r="L1256" s="260" t="s">
        <v>207</v>
      </c>
      <c r="M1256" s="260" t="s">
        <v>207</v>
      </c>
      <c r="N1256" s="260" t="s">
        <v>207</v>
      </c>
      <c r="O1256" s="260" t="s">
        <v>207</v>
      </c>
      <c r="P1256" s="260" t="s">
        <v>205</v>
      </c>
      <c r="Q1256" s="260" t="s">
        <v>207</v>
      </c>
      <c r="R1256" s="260" t="s">
        <v>207</v>
      </c>
      <c r="S1256" s="260" t="s">
        <v>207</v>
      </c>
      <c r="T1256" s="260" t="s">
        <v>205</v>
      </c>
      <c r="U1256" s="260" t="s">
        <v>207</v>
      </c>
      <c r="V1256" s="260" t="s">
        <v>205</v>
      </c>
      <c r="W1256" s="260" t="s">
        <v>207</v>
      </c>
      <c r="X1256" s="260" t="s">
        <v>207</v>
      </c>
      <c r="Y1256" s="260" t="s">
        <v>207</v>
      </c>
      <c r="Z1256" s="260" t="s">
        <v>207</v>
      </c>
      <c r="AA1256" s="260" t="s">
        <v>207</v>
      </c>
      <c r="AB1256" s="260" t="s">
        <v>206</v>
      </c>
      <c r="AC1256" s="260" t="s">
        <v>206</v>
      </c>
      <c r="AD1256" s="260" t="s">
        <v>206</v>
      </c>
      <c r="AE1256" s="260" t="s">
        <v>207</v>
      </c>
      <c r="AF1256" s="260" t="s">
        <v>207</v>
      </c>
      <c r="AG1256" s="260" t="s">
        <v>344</v>
      </c>
      <c r="AH1256" s="260" t="s">
        <v>344</v>
      </c>
      <c r="AI1256" s="260" t="s">
        <v>344</v>
      </c>
      <c r="AJ1256" s="260" t="s">
        <v>344</v>
      </c>
      <c r="AK1256" s="260" t="s">
        <v>344</v>
      </c>
      <c r="AL1256" s="260" t="s">
        <v>344</v>
      </c>
      <c r="AM1256" s="260" t="s">
        <v>344</v>
      </c>
      <c r="AN1256" s="260" t="s">
        <v>344</v>
      </c>
      <c r="AO1256" s="260" t="s">
        <v>344</v>
      </c>
      <c r="AP1256" s="260" t="s">
        <v>344</v>
      </c>
      <c r="AQ1256" s="260"/>
      <c r="AR1256"/>
      <c r="AS1256">
        <v>3</v>
      </c>
    </row>
    <row r="1257" spans="1:45" ht="15" hidden="1" x14ac:dyDescent="0.25">
      <c r="A1257" s="258">
        <v>214318</v>
      </c>
      <c r="B1257" s="259" t="s">
        <v>458</v>
      </c>
      <c r="C1257" s="260" t="s">
        <v>849</v>
      </c>
      <c r="D1257" s="260" t="s">
        <v>849</v>
      </c>
      <c r="E1257" s="260" t="s">
        <v>849</v>
      </c>
      <c r="F1257" s="260" t="s">
        <v>849</v>
      </c>
      <c r="G1257" s="260" t="s">
        <v>849</v>
      </c>
      <c r="H1257" s="260" t="s">
        <v>849</v>
      </c>
      <c r="I1257" s="260" t="s">
        <v>849</v>
      </c>
      <c r="J1257" s="260" t="s">
        <v>849</v>
      </c>
      <c r="K1257" s="260" t="s">
        <v>849</v>
      </c>
      <c r="L1257" s="260" t="s">
        <v>849</v>
      </c>
      <c r="M1257" s="260" t="s">
        <v>849</v>
      </c>
      <c r="N1257" s="260" t="s">
        <v>849</v>
      </c>
      <c r="O1257" s="260" t="s">
        <v>849</v>
      </c>
      <c r="P1257" s="260" t="s">
        <v>849</v>
      </c>
      <c r="Q1257" s="260" t="s">
        <v>849</v>
      </c>
      <c r="R1257" s="260" t="s">
        <v>849</v>
      </c>
      <c r="S1257" s="260" t="s">
        <v>849</v>
      </c>
      <c r="T1257" s="260" t="s">
        <v>849</v>
      </c>
      <c r="U1257" s="260" t="s">
        <v>849</v>
      </c>
      <c r="V1257" s="260" t="s">
        <v>849</v>
      </c>
      <c r="W1257" s="260" t="s">
        <v>344</v>
      </c>
      <c r="X1257" s="260" t="s">
        <v>344</v>
      </c>
      <c r="Y1257" s="260" t="s">
        <v>344</v>
      </c>
      <c r="Z1257" s="260" t="s">
        <v>344</v>
      </c>
      <c r="AA1257" s="260" t="s">
        <v>344</v>
      </c>
      <c r="AB1257" s="260" t="s">
        <v>344</v>
      </c>
      <c r="AC1257" s="260" t="s">
        <v>344</v>
      </c>
      <c r="AD1257" s="260" t="s">
        <v>344</v>
      </c>
      <c r="AE1257" s="260" t="s">
        <v>344</v>
      </c>
      <c r="AF1257" s="260" t="s">
        <v>344</v>
      </c>
      <c r="AG1257" s="260" t="s">
        <v>344</v>
      </c>
      <c r="AH1257" s="260" t="s">
        <v>344</v>
      </c>
      <c r="AI1257" s="260" t="s">
        <v>344</v>
      </c>
      <c r="AJ1257" s="260" t="s">
        <v>344</v>
      </c>
      <c r="AK1257" s="260" t="s">
        <v>344</v>
      </c>
      <c r="AL1257" s="260" t="s">
        <v>344</v>
      </c>
      <c r="AM1257" s="260" t="s">
        <v>344</v>
      </c>
      <c r="AN1257" s="260" t="s">
        <v>344</v>
      </c>
      <c r="AO1257" s="260" t="s">
        <v>344</v>
      </c>
      <c r="AP1257" s="260" t="s">
        <v>344</v>
      </c>
      <c r="AQ1257" s="260"/>
      <c r="AR1257"/>
      <c r="AS1257" t="s">
        <v>2181</v>
      </c>
    </row>
    <row r="1258" spans="1:45" ht="18.75" hidden="1" x14ac:dyDescent="0.45">
      <c r="A1258" s="252">
        <v>214319</v>
      </c>
      <c r="B1258" s="249" t="s">
        <v>456</v>
      </c>
      <c r="C1258" t="s">
        <v>205</v>
      </c>
      <c r="D1258" t="s">
        <v>207</v>
      </c>
      <c r="E1258" t="s">
        <v>207</v>
      </c>
      <c r="F1258" t="s">
        <v>207</v>
      </c>
      <c r="G1258" t="s">
        <v>207</v>
      </c>
      <c r="H1258" t="s">
        <v>205</v>
      </c>
      <c r="I1258" t="s">
        <v>207</v>
      </c>
      <c r="J1258" t="s">
        <v>207</v>
      </c>
      <c r="K1258" t="s">
        <v>207</v>
      </c>
      <c r="L1258" t="s">
        <v>207</v>
      </c>
      <c r="M1258" s="250" t="s">
        <v>207</v>
      </c>
      <c r="N1258" t="s">
        <v>207</v>
      </c>
      <c r="O1258" t="s">
        <v>205</v>
      </c>
      <c r="P1258" t="s">
        <v>205</v>
      </c>
      <c r="Q1258" t="s">
        <v>205</v>
      </c>
      <c r="R1258" t="s">
        <v>205</v>
      </c>
      <c r="S1258" t="s">
        <v>205</v>
      </c>
      <c r="T1258" t="s">
        <v>205</v>
      </c>
      <c r="U1258" t="s">
        <v>207</v>
      </c>
      <c r="V1258" t="s">
        <v>207</v>
      </c>
      <c r="W1258" t="s">
        <v>205</v>
      </c>
      <c r="X1258" s="250" t="s">
        <v>207</v>
      </c>
      <c r="Y1258" t="s">
        <v>205</v>
      </c>
      <c r="Z1258" t="s">
        <v>207</v>
      </c>
      <c r="AA1258" t="s">
        <v>205</v>
      </c>
      <c r="AB1258" t="s">
        <v>205</v>
      </c>
      <c r="AC1258" t="s">
        <v>207</v>
      </c>
      <c r="AD1258" t="s">
        <v>206</v>
      </c>
      <c r="AE1258" t="s">
        <v>206</v>
      </c>
      <c r="AF1258" t="s">
        <v>206</v>
      </c>
      <c r="AG1258" t="s">
        <v>344</v>
      </c>
      <c r="AH1258" t="s">
        <v>344</v>
      </c>
      <c r="AI1258" t="s">
        <v>344</v>
      </c>
      <c r="AJ1258" t="s">
        <v>344</v>
      </c>
      <c r="AK1258" t="s">
        <v>344</v>
      </c>
      <c r="AL1258" t="s">
        <v>344</v>
      </c>
      <c r="AM1258" t="s">
        <v>344</v>
      </c>
      <c r="AN1258" t="s">
        <v>344</v>
      </c>
      <c r="AO1258" t="s">
        <v>344</v>
      </c>
      <c r="AP1258" t="s">
        <v>344</v>
      </c>
      <c r="AQ1258"/>
      <c r="AR1258">
        <v>0</v>
      </c>
      <c r="AS1258">
        <v>2</v>
      </c>
    </row>
    <row r="1259" spans="1:45" ht="18.75" hidden="1" x14ac:dyDescent="0.45">
      <c r="A1259" s="252">
        <v>214322</v>
      </c>
      <c r="B1259" s="249" t="s">
        <v>458</v>
      </c>
      <c r="C1259" t="s">
        <v>849</v>
      </c>
      <c r="D1259" t="s">
        <v>849</v>
      </c>
      <c r="E1259" t="s">
        <v>849</v>
      </c>
      <c r="F1259" t="s">
        <v>849</v>
      </c>
      <c r="G1259" t="s">
        <v>849</v>
      </c>
      <c r="H1259" t="s">
        <v>849</v>
      </c>
      <c r="I1259" t="s">
        <v>849</v>
      </c>
      <c r="J1259" t="s">
        <v>849</v>
      </c>
      <c r="K1259" t="s">
        <v>849</v>
      </c>
      <c r="L1259" t="s">
        <v>849</v>
      </c>
      <c r="M1259" s="250" t="s">
        <v>849</v>
      </c>
      <c r="N1259" t="s">
        <v>849</v>
      </c>
      <c r="O1259" t="s">
        <v>849</v>
      </c>
      <c r="P1259" t="s">
        <v>849</v>
      </c>
      <c r="Q1259" t="s">
        <v>849</v>
      </c>
      <c r="R1259" t="s">
        <v>849</v>
      </c>
      <c r="S1259" t="s">
        <v>849</v>
      </c>
      <c r="T1259" t="s">
        <v>849</v>
      </c>
      <c r="U1259" t="s">
        <v>849</v>
      </c>
      <c r="V1259" t="s">
        <v>849</v>
      </c>
      <c r="W1259" t="s">
        <v>344</v>
      </c>
      <c r="X1259" s="250" t="s">
        <v>344</v>
      </c>
      <c r="Y1259" t="s">
        <v>344</v>
      </c>
      <c r="Z1259" t="s">
        <v>344</v>
      </c>
      <c r="AA1259" t="s">
        <v>344</v>
      </c>
      <c r="AB1259" t="s">
        <v>344</v>
      </c>
      <c r="AC1259" t="s">
        <v>344</v>
      </c>
      <c r="AD1259" t="s">
        <v>344</v>
      </c>
      <c r="AE1259" t="s">
        <v>344</v>
      </c>
      <c r="AF1259" t="s">
        <v>344</v>
      </c>
      <c r="AG1259" t="s">
        <v>344</v>
      </c>
      <c r="AH1259" t="s">
        <v>344</v>
      </c>
      <c r="AI1259" t="s">
        <v>344</v>
      </c>
      <c r="AJ1259" t="s">
        <v>344</v>
      </c>
      <c r="AK1259" t="s">
        <v>344</v>
      </c>
      <c r="AL1259" t="s">
        <v>344</v>
      </c>
      <c r="AM1259" t="s">
        <v>344</v>
      </c>
      <c r="AN1259" t="s">
        <v>344</v>
      </c>
      <c r="AO1259" t="s">
        <v>344</v>
      </c>
      <c r="AP1259" t="s">
        <v>344</v>
      </c>
      <c r="AQ1259"/>
      <c r="AR1259" t="s">
        <v>2164</v>
      </c>
      <c r="AS1259" t="s">
        <v>2164</v>
      </c>
    </row>
    <row r="1260" spans="1:45" ht="18.75" x14ac:dyDescent="0.45">
      <c r="A1260" s="248">
        <v>214324</v>
      </c>
      <c r="B1260" s="249" t="s">
        <v>61</v>
      </c>
      <c r="C1260" t="s">
        <v>207</v>
      </c>
      <c r="D1260" t="s">
        <v>207</v>
      </c>
      <c r="E1260" t="s">
        <v>207</v>
      </c>
      <c r="F1260" t="s">
        <v>207</v>
      </c>
      <c r="G1260" t="s">
        <v>207</v>
      </c>
      <c r="H1260" t="s">
        <v>207</v>
      </c>
      <c r="I1260" t="s">
        <v>207</v>
      </c>
      <c r="J1260" t="s">
        <v>207</v>
      </c>
      <c r="K1260" t="s">
        <v>207</v>
      </c>
      <c r="L1260" t="s">
        <v>207</v>
      </c>
      <c r="M1260" s="250" t="s">
        <v>205</v>
      </c>
      <c r="N1260" t="s">
        <v>205</v>
      </c>
      <c r="O1260" t="s">
        <v>207</v>
      </c>
      <c r="P1260" t="s">
        <v>207</v>
      </c>
      <c r="Q1260" t="s">
        <v>207</v>
      </c>
      <c r="R1260" t="s">
        <v>207</v>
      </c>
      <c r="S1260" t="s">
        <v>207</v>
      </c>
      <c r="T1260" t="s">
        <v>207</v>
      </c>
      <c r="U1260" t="s">
        <v>207</v>
      </c>
      <c r="V1260" t="s">
        <v>207</v>
      </c>
      <c r="W1260" t="s">
        <v>207</v>
      </c>
      <c r="X1260" s="250" t="s">
        <v>205</v>
      </c>
      <c r="Y1260" t="s">
        <v>205</v>
      </c>
      <c r="Z1260" t="s">
        <v>207</v>
      </c>
      <c r="AA1260" t="s">
        <v>205</v>
      </c>
      <c r="AB1260" t="s">
        <v>207</v>
      </c>
      <c r="AC1260" t="s">
        <v>205</v>
      </c>
      <c r="AD1260" t="s">
        <v>205</v>
      </c>
      <c r="AE1260" t="s">
        <v>207</v>
      </c>
      <c r="AF1260" t="s">
        <v>207</v>
      </c>
      <c r="AG1260" t="s">
        <v>206</v>
      </c>
      <c r="AH1260" t="s">
        <v>207</v>
      </c>
      <c r="AI1260" t="s">
        <v>206</v>
      </c>
      <c r="AJ1260" t="s">
        <v>207</v>
      </c>
      <c r="AK1260" t="s">
        <v>205</v>
      </c>
      <c r="AL1260" t="s">
        <v>207</v>
      </c>
      <c r="AM1260" t="s">
        <v>206</v>
      </c>
      <c r="AN1260" t="s">
        <v>206</v>
      </c>
      <c r="AO1260" t="s">
        <v>206</v>
      </c>
      <c r="AP1260" t="s">
        <v>206</v>
      </c>
      <c r="AQ1260"/>
      <c r="AR1260">
        <v>0</v>
      </c>
      <c r="AS1260">
        <v>4</v>
      </c>
    </row>
    <row r="1261" spans="1:45" ht="18.75" hidden="1" x14ac:dyDescent="0.45">
      <c r="A1261" s="252">
        <v>214325</v>
      </c>
      <c r="B1261" s="249" t="s">
        <v>456</v>
      </c>
      <c r="C1261" t="s">
        <v>205</v>
      </c>
      <c r="D1261" t="s">
        <v>207</v>
      </c>
      <c r="E1261" t="s">
        <v>207</v>
      </c>
      <c r="F1261" t="s">
        <v>205</v>
      </c>
      <c r="G1261" t="s">
        <v>207</v>
      </c>
      <c r="H1261" t="s">
        <v>207</v>
      </c>
      <c r="I1261" t="s">
        <v>205</v>
      </c>
      <c r="J1261" t="s">
        <v>205</v>
      </c>
      <c r="K1261" t="s">
        <v>207</v>
      </c>
      <c r="L1261" t="s">
        <v>207</v>
      </c>
      <c r="M1261" s="250" t="s">
        <v>205</v>
      </c>
      <c r="N1261" t="s">
        <v>205</v>
      </c>
      <c r="O1261" t="s">
        <v>205</v>
      </c>
      <c r="P1261" t="s">
        <v>207</v>
      </c>
      <c r="Q1261" t="s">
        <v>205</v>
      </c>
      <c r="R1261" t="s">
        <v>205</v>
      </c>
      <c r="S1261" t="s">
        <v>207</v>
      </c>
      <c r="T1261" t="s">
        <v>205</v>
      </c>
      <c r="U1261" t="s">
        <v>205</v>
      </c>
      <c r="V1261" t="s">
        <v>207</v>
      </c>
      <c r="W1261" t="s">
        <v>207</v>
      </c>
      <c r="X1261" s="250" t="s">
        <v>207</v>
      </c>
      <c r="Y1261" t="s">
        <v>207</v>
      </c>
      <c r="Z1261" t="s">
        <v>205</v>
      </c>
      <c r="AA1261" t="s">
        <v>207</v>
      </c>
      <c r="AB1261" t="s">
        <v>205</v>
      </c>
      <c r="AC1261" t="s">
        <v>205</v>
      </c>
      <c r="AD1261" t="s">
        <v>205</v>
      </c>
      <c r="AE1261" t="s">
        <v>205</v>
      </c>
      <c r="AF1261" t="s">
        <v>205</v>
      </c>
      <c r="AG1261" t="s">
        <v>344</v>
      </c>
      <c r="AH1261" t="s">
        <v>344</v>
      </c>
      <c r="AI1261" t="s">
        <v>344</v>
      </c>
      <c r="AJ1261" t="s">
        <v>344</v>
      </c>
      <c r="AK1261" t="s">
        <v>344</v>
      </c>
      <c r="AL1261" t="s">
        <v>344</v>
      </c>
      <c r="AM1261" t="s">
        <v>344</v>
      </c>
      <c r="AN1261" t="s">
        <v>344</v>
      </c>
      <c r="AO1261" t="s">
        <v>344</v>
      </c>
      <c r="AP1261" t="s">
        <v>344</v>
      </c>
      <c r="AQ1261"/>
      <c r="AR1261">
        <v>0</v>
      </c>
      <c r="AS1261">
        <v>3</v>
      </c>
    </row>
    <row r="1262" spans="1:45" ht="18.75" hidden="1" x14ac:dyDescent="0.45">
      <c r="A1262" s="248">
        <v>214329</v>
      </c>
      <c r="B1262" s="249" t="s">
        <v>459</v>
      </c>
      <c r="C1262" t="s">
        <v>849</v>
      </c>
      <c r="D1262" t="s">
        <v>849</v>
      </c>
      <c r="E1262" t="s">
        <v>849</v>
      </c>
      <c r="F1262" t="s">
        <v>849</v>
      </c>
      <c r="G1262" t="s">
        <v>849</v>
      </c>
      <c r="H1262" t="s">
        <v>849</v>
      </c>
      <c r="I1262" t="s">
        <v>849</v>
      </c>
      <c r="J1262" t="s">
        <v>849</v>
      </c>
      <c r="K1262" t="s">
        <v>849</v>
      </c>
      <c r="L1262" t="s">
        <v>849</v>
      </c>
      <c r="M1262" s="250" t="s">
        <v>849</v>
      </c>
      <c r="N1262" t="s">
        <v>849</v>
      </c>
      <c r="O1262" t="s">
        <v>849</v>
      </c>
      <c r="P1262" t="s">
        <v>849</v>
      </c>
      <c r="Q1262" t="s">
        <v>849</v>
      </c>
      <c r="R1262" t="s">
        <v>849</v>
      </c>
      <c r="S1262" t="s">
        <v>849</v>
      </c>
      <c r="T1262" t="s">
        <v>849</v>
      </c>
      <c r="U1262" t="s">
        <v>849</v>
      </c>
      <c r="V1262" t="s">
        <v>849</v>
      </c>
      <c r="W1262" t="s">
        <v>849</v>
      </c>
      <c r="X1262" t="s">
        <v>849</v>
      </c>
      <c r="Y1262" t="s">
        <v>849</v>
      </c>
      <c r="Z1262" t="s">
        <v>849</v>
      </c>
      <c r="AA1262" t="s">
        <v>849</v>
      </c>
      <c r="AB1262" t="s">
        <v>344</v>
      </c>
      <c r="AC1262" t="s">
        <v>344</v>
      </c>
      <c r="AD1262" t="s">
        <v>344</v>
      </c>
      <c r="AE1262" t="s">
        <v>344</v>
      </c>
      <c r="AF1262" t="s">
        <v>344</v>
      </c>
      <c r="AG1262" t="s">
        <v>344</v>
      </c>
      <c r="AH1262" t="s">
        <v>344</v>
      </c>
      <c r="AI1262" t="s">
        <v>344</v>
      </c>
      <c r="AJ1262" t="s">
        <v>344</v>
      </c>
      <c r="AK1262" t="s">
        <v>344</v>
      </c>
      <c r="AL1262" t="s">
        <v>344</v>
      </c>
      <c r="AM1262" t="s">
        <v>344</v>
      </c>
      <c r="AN1262" t="s">
        <v>344</v>
      </c>
      <c r="AO1262" t="s">
        <v>344</v>
      </c>
      <c r="AP1262" t="s">
        <v>344</v>
      </c>
      <c r="AQ1262"/>
      <c r="AR1262">
        <v>0</v>
      </c>
      <c r="AS1262" t="s">
        <v>2187</v>
      </c>
    </row>
    <row r="1263" spans="1:45" ht="15" hidden="1" x14ac:dyDescent="0.25">
      <c r="A1263" s="258">
        <v>214332</v>
      </c>
      <c r="B1263" s="259" t="s">
        <v>458</v>
      </c>
      <c r="C1263" s="260" t="s">
        <v>205</v>
      </c>
      <c r="D1263" s="260" t="s">
        <v>205</v>
      </c>
      <c r="E1263" s="260" t="s">
        <v>205</v>
      </c>
      <c r="F1263" s="260" t="s">
        <v>207</v>
      </c>
      <c r="G1263" s="260" t="s">
        <v>206</v>
      </c>
      <c r="H1263" s="260" t="s">
        <v>206</v>
      </c>
      <c r="I1263" s="260" t="s">
        <v>207</v>
      </c>
      <c r="J1263" s="260" t="s">
        <v>205</v>
      </c>
      <c r="K1263" s="260" t="s">
        <v>205</v>
      </c>
      <c r="L1263" s="260" t="s">
        <v>207</v>
      </c>
      <c r="M1263" s="260" t="s">
        <v>207</v>
      </c>
      <c r="N1263" s="260" t="s">
        <v>207</v>
      </c>
      <c r="O1263" s="260" t="s">
        <v>207</v>
      </c>
      <c r="P1263" s="260" t="s">
        <v>206</v>
      </c>
      <c r="Q1263" s="260" t="s">
        <v>207</v>
      </c>
      <c r="R1263" s="260" t="s">
        <v>206</v>
      </c>
      <c r="S1263" s="260" t="s">
        <v>206</v>
      </c>
      <c r="T1263" s="260" t="s">
        <v>207</v>
      </c>
      <c r="U1263" s="260" t="s">
        <v>207</v>
      </c>
      <c r="V1263" s="260" t="s">
        <v>207</v>
      </c>
      <c r="W1263" s="260" t="s">
        <v>344</v>
      </c>
      <c r="X1263" s="260" t="s">
        <v>344</v>
      </c>
      <c r="Y1263" s="260" t="s">
        <v>344</v>
      </c>
      <c r="Z1263" s="260" t="s">
        <v>344</v>
      </c>
      <c r="AA1263" s="260" t="s">
        <v>344</v>
      </c>
      <c r="AB1263" s="260" t="s">
        <v>344</v>
      </c>
      <c r="AC1263" s="260" t="s">
        <v>344</v>
      </c>
      <c r="AD1263" s="260" t="s">
        <v>344</v>
      </c>
      <c r="AE1263" s="260" t="s">
        <v>344</v>
      </c>
      <c r="AF1263" s="260" t="s">
        <v>344</v>
      </c>
      <c r="AG1263" s="260" t="s">
        <v>344</v>
      </c>
      <c r="AH1263" s="260" t="s">
        <v>344</v>
      </c>
      <c r="AI1263" s="260" t="s">
        <v>344</v>
      </c>
      <c r="AJ1263" s="260" t="s">
        <v>344</v>
      </c>
      <c r="AK1263" s="260" t="s">
        <v>344</v>
      </c>
      <c r="AL1263" s="260" t="s">
        <v>344</v>
      </c>
      <c r="AM1263" s="260" t="s">
        <v>344</v>
      </c>
      <c r="AN1263" s="260" t="s">
        <v>344</v>
      </c>
      <c r="AO1263" s="260" t="s">
        <v>344</v>
      </c>
      <c r="AP1263" s="260" t="s">
        <v>344</v>
      </c>
      <c r="AQ1263" s="260"/>
      <c r="AR1263"/>
      <c r="AS1263">
        <v>3</v>
      </c>
    </row>
    <row r="1264" spans="1:45" ht="15" hidden="1" x14ac:dyDescent="0.25">
      <c r="A1264" s="258">
        <v>214333</v>
      </c>
      <c r="B1264" s="259" t="s">
        <v>456</v>
      </c>
      <c r="C1264" s="260" t="s">
        <v>206</v>
      </c>
      <c r="D1264" s="260" t="s">
        <v>207</v>
      </c>
      <c r="E1264" s="260" t="s">
        <v>207</v>
      </c>
      <c r="F1264" s="260" t="s">
        <v>207</v>
      </c>
      <c r="G1264" s="260" t="s">
        <v>207</v>
      </c>
      <c r="H1264" s="260" t="s">
        <v>207</v>
      </c>
      <c r="I1264" s="260" t="s">
        <v>207</v>
      </c>
      <c r="J1264" s="260" t="s">
        <v>207</v>
      </c>
      <c r="K1264" s="260" t="s">
        <v>207</v>
      </c>
      <c r="L1264" s="260" t="s">
        <v>207</v>
      </c>
      <c r="M1264" s="260" t="s">
        <v>207</v>
      </c>
      <c r="N1264" s="260" t="s">
        <v>207</v>
      </c>
      <c r="O1264" s="260" t="s">
        <v>207</v>
      </c>
      <c r="P1264" s="260" t="s">
        <v>207</v>
      </c>
      <c r="Q1264" s="260" t="s">
        <v>207</v>
      </c>
      <c r="R1264" s="260" t="s">
        <v>207</v>
      </c>
      <c r="S1264" s="260" t="s">
        <v>207</v>
      </c>
      <c r="T1264" s="260" t="s">
        <v>207</v>
      </c>
      <c r="U1264" s="260" t="s">
        <v>207</v>
      </c>
      <c r="V1264" s="260" t="s">
        <v>207</v>
      </c>
      <c r="W1264" s="260" t="s">
        <v>207</v>
      </c>
      <c r="X1264" s="260" t="s">
        <v>205</v>
      </c>
      <c r="Y1264" s="260" t="s">
        <v>206</v>
      </c>
      <c r="Z1264" s="260" t="s">
        <v>207</v>
      </c>
      <c r="AA1264" s="260" t="s">
        <v>205</v>
      </c>
      <c r="AB1264" s="260" t="s">
        <v>206</v>
      </c>
      <c r="AC1264" s="260" t="s">
        <v>206</v>
      </c>
      <c r="AD1264" s="260" t="s">
        <v>206</v>
      </c>
      <c r="AE1264" s="260" t="s">
        <v>206</v>
      </c>
      <c r="AF1264" s="260" t="s">
        <v>206</v>
      </c>
      <c r="AG1264" s="260" t="s">
        <v>344</v>
      </c>
      <c r="AH1264" s="260" t="s">
        <v>344</v>
      </c>
      <c r="AI1264" s="260" t="s">
        <v>344</v>
      </c>
      <c r="AJ1264" s="260" t="s">
        <v>344</v>
      </c>
      <c r="AK1264" s="260" t="s">
        <v>344</v>
      </c>
      <c r="AL1264" s="260" t="s">
        <v>344</v>
      </c>
      <c r="AM1264" s="260" t="s">
        <v>344</v>
      </c>
      <c r="AN1264" s="260" t="s">
        <v>344</v>
      </c>
      <c r="AO1264" s="260" t="s">
        <v>344</v>
      </c>
      <c r="AP1264" s="260" t="s">
        <v>344</v>
      </c>
      <c r="AQ1264" s="260"/>
      <c r="AR1264"/>
      <c r="AS1264">
        <v>1</v>
      </c>
    </row>
    <row r="1265" spans="1:45" ht="18.75" hidden="1" x14ac:dyDescent="0.45">
      <c r="A1265" s="248">
        <v>214337</v>
      </c>
      <c r="B1265" s="249" t="s">
        <v>458</v>
      </c>
      <c r="C1265" t="s">
        <v>849</v>
      </c>
      <c r="D1265" t="s">
        <v>849</v>
      </c>
      <c r="E1265" t="s">
        <v>849</v>
      </c>
      <c r="F1265" t="s">
        <v>849</v>
      </c>
      <c r="G1265" t="s">
        <v>849</v>
      </c>
      <c r="H1265" t="s">
        <v>849</v>
      </c>
      <c r="I1265" t="s">
        <v>849</v>
      </c>
      <c r="J1265" t="s">
        <v>849</v>
      </c>
      <c r="K1265" t="s">
        <v>849</v>
      </c>
      <c r="L1265" t="s">
        <v>849</v>
      </c>
      <c r="M1265" s="250" t="s">
        <v>849</v>
      </c>
      <c r="N1265" t="s">
        <v>849</v>
      </c>
      <c r="O1265" t="s">
        <v>849</v>
      </c>
      <c r="P1265" t="s">
        <v>849</v>
      </c>
      <c r="Q1265" t="s">
        <v>849</v>
      </c>
      <c r="R1265" t="s">
        <v>849</v>
      </c>
      <c r="S1265" t="s">
        <v>849</v>
      </c>
      <c r="T1265" t="s">
        <v>849</v>
      </c>
      <c r="U1265" t="s">
        <v>849</v>
      </c>
      <c r="V1265" t="s">
        <v>849</v>
      </c>
      <c r="W1265" t="s">
        <v>344</v>
      </c>
      <c r="X1265" s="250" t="s">
        <v>344</v>
      </c>
      <c r="Y1265" t="s">
        <v>344</v>
      </c>
      <c r="Z1265" t="s">
        <v>344</v>
      </c>
      <c r="AA1265" t="s">
        <v>344</v>
      </c>
      <c r="AB1265" t="s">
        <v>344</v>
      </c>
      <c r="AC1265" t="s">
        <v>344</v>
      </c>
      <c r="AD1265" t="s">
        <v>344</v>
      </c>
      <c r="AE1265" t="s">
        <v>344</v>
      </c>
      <c r="AF1265" t="s">
        <v>344</v>
      </c>
      <c r="AG1265" t="s">
        <v>344</v>
      </c>
      <c r="AH1265" t="s">
        <v>344</v>
      </c>
      <c r="AI1265" t="s">
        <v>344</v>
      </c>
      <c r="AJ1265" t="s">
        <v>344</v>
      </c>
      <c r="AK1265" t="s">
        <v>344</v>
      </c>
      <c r="AL1265" t="s">
        <v>344</v>
      </c>
      <c r="AM1265" t="s">
        <v>344</v>
      </c>
      <c r="AN1265" t="s">
        <v>344</v>
      </c>
      <c r="AO1265" t="s">
        <v>344</v>
      </c>
      <c r="AP1265" t="s">
        <v>344</v>
      </c>
      <c r="AQ1265"/>
      <c r="AR1265" t="s">
        <v>1830</v>
      </c>
      <c r="AS1265" t="s">
        <v>2181</v>
      </c>
    </row>
    <row r="1266" spans="1:45" ht="18.75" hidden="1" x14ac:dyDescent="0.45">
      <c r="A1266" s="252">
        <v>214348</v>
      </c>
      <c r="B1266" s="249" t="s">
        <v>456</v>
      </c>
      <c r="C1266" t="s">
        <v>207</v>
      </c>
      <c r="D1266" t="s">
        <v>207</v>
      </c>
      <c r="E1266" t="s">
        <v>207</v>
      </c>
      <c r="F1266" t="s">
        <v>205</v>
      </c>
      <c r="G1266" t="s">
        <v>207</v>
      </c>
      <c r="H1266" t="s">
        <v>207</v>
      </c>
      <c r="I1266" t="s">
        <v>205</v>
      </c>
      <c r="J1266" t="s">
        <v>207</v>
      </c>
      <c r="K1266" t="s">
        <v>207</v>
      </c>
      <c r="L1266" t="s">
        <v>207</v>
      </c>
      <c r="M1266" s="250" t="s">
        <v>207</v>
      </c>
      <c r="N1266" t="s">
        <v>205</v>
      </c>
      <c r="O1266" t="s">
        <v>205</v>
      </c>
      <c r="P1266" t="s">
        <v>207</v>
      </c>
      <c r="Q1266" t="s">
        <v>207</v>
      </c>
      <c r="R1266" t="s">
        <v>205</v>
      </c>
      <c r="S1266" t="s">
        <v>205</v>
      </c>
      <c r="T1266" t="s">
        <v>207</v>
      </c>
      <c r="U1266" t="s">
        <v>207</v>
      </c>
      <c r="V1266" t="s">
        <v>205</v>
      </c>
      <c r="W1266" t="s">
        <v>207</v>
      </c>
      <c r="X1266" s="250" t="s">
        <v>207</v>
      </c>
      <c r="Y1266" t="s">
        <v>206</v>
      </c>
      <c r="Z1266" t="s">
        <v>206</v>
      </c>
      <c r="AA1266" t="s">
        <v>206</v>
      </c>
      <c r="AB1266" t="s">
        <v>206</v>
      </c>
      <c r="AC1266" t="s">
        <v>206</v>
      </c>
      <c r="AD1266" t="s">
        <v>206</v>
      </c>
      <c r="AE1266" t="s">
        <v>206</v>
      </c>
      <c r="AF1266" t="s">
        <v>206</v>
      </c>
      <c r="AG1266" t="s">
        <v>344</v>
      </c>
      <c r="AH1266" t="s">
        <v>344</v>
      </c>
      <c r="AI1266" t="s">
        <v>344</v>
      </c>
      <c r="AJ1266" t="s">
        <v>344</v>
      </c>
      <c r="AK1266" t="s">
        <v>344</v>
      </c>
      <c r="AL1266" t="s">
        <v>344</v>
      </c>
      <c r="AM1266" t="s">
        <v>344</v>
      </c>
      <c r="AN1266" t="s">
        <v>344</v>
      </c>
      <c r="AO1266" t="s">
        <v>344</v>
      </c>
      <c r="AP1266" t="s">
        <v>344</v>
      </c>
      <c r="AQ1266"/>
      <c r="AR1266">
        <v>0</v>
      </c>
      <c r="AS1266">
        <v>3</v>
      </c>
    </row>
    <row r="1267" spans="1:45" ht="18.75" hidden="1" x14ac:dyDescent="0.45">
      <c r="A1267" s="248">
        <v>214351</v>
      </c>
      <c r="B1267" s="249" t="s">
        <v>458</v>
      </c>
      <c r="C1267" t="s">
        <v>849</v>
      </c>
      <c r="D1267" t="s">
        <v>849</v>
      </c>
      <c r="E1267" t="s">
        <v>849</v>
      </c>
      <c r="F1267" t="s">
        <v>849</v>
      </c>
      <c r="G1267" t="s">
        <v>849</v>
      </c>
      <c r="H1267" t="s">
        <v>849</v>
      </c>
      <c r="I1267" t="s">
        <v>849</v>
      </c>
      <c r="J1267" t="s">
        <v>849</v>
      </c>
      <c r="K1267" t="s">
        <v>849</v>
      </c>
      <c r="L1267" t="s">
        <v>849</v>
      </c>
      <c r="M1267" s="250" t="s">
        <v>849</v>
      </c>
      <c r="N1267" t="s">
        <v>849</v>
      </c>
      <c r="O1267" t="s">
        <v>849</v>
      </c>
      <c r="P1267" t="s">
        <v>849</v>
      </c>
      <c r="Q1267" t="s">
        <v>849</v>
      </c>
      <c r="R1267" t="s">
        <v>849</v>
      </c>
      <c r="S1267" t="s">
        <v>849</v>
      </c>
      <c r="T1267" t="s">
        <v>849</v>
      </c>
      <c r="U1267" t="s">
        <v>849</v>
      </c>
      <c r="V1267" t="s">
        <v>849</v>
      </c>
      <c r="W1267" t="s">
        <v>344</v>
      </c>
      <c r="X1267" s="250" t="s">
        <v>344</v>
      </c>
      <c r="Y1267" t="s">
        <v>344</v>
      </c>
      <c r="Z1267" t="s">
        <v>344</v>
      </c>
      <c r="AA1267" t="s">
        <v>344</v>
      </c>
      <c r="AB1267" t="s">
        <v>344</v>
      </c>
      <c r="AC1267" t="s">
        <v>344</v>
      </c>
      <c r="AD1267" t="s">
        <v>344</v>
      </c>
      <c r="AE1267" t="s">
        <v>344</v>
      </c>
      <c r="AF1267" t="s">
        <v>344</v>
      </c>
      <c r="AG1267" t="s">
        <v>344</v>
      </c>
      <c r="AH1267" t="s">
        <v>344</v>
      </c>
      <c r="AI1267" t="s">
        <v>344</v>
      </c>
      <c r="AJ1267" t="s">
        <v>344</v>
      </c>
      <c r="AK1267" t="s">
        <v>344</v>
      </c>
      <c r="AL1267" t="s">
        <v>344</v>
      </c>
      <c r="AM1267" t="s">
        <v>344</v>
      </c>
      <c r="AN1267" t="s">
        <v>344</v>
      </c>
      <c r="AO1267" t="s">
        <v>344</v>
      </c>
      <c r="AP1267" t="s">
        <v>344</v>
      </c>
      <c r="AQ1267"/>
      <c r="AR1267" t="s">
        <v>2165</v>
      </c>
      <c r="AS1267" t="s">
        <v>2165</v>
      </c>
    </row>
    <row r="1268" spans="1:45" ht="18.75" hidden="1" x14ac:dyDescent="0.45">
      <c r="A1268" s="248">
        <v>214355</v>
      </c>
      <c r="B1268" s="249" t="s">
        <v>456</v>
      </c>
      <c r="C1268" t="s">
        <v>849</v>
      </c>
      <c r="D1268" t="s">
        <v>849</v>
      </c>
      <c r="E1268" t="s">
        <v>849</v>
      </c>
      <c r="F1268" t="s">
        <v>849</v>
      </c>
      <c r="G1268" t="s">
        <v>849</v>
      </c>
      <c r="H1268" t="s">
        <v>849</v>
      </c>
      <c r="I1268" t="s">
        <v>849</v>
      </c>
      <c r="J1268" t="s">
        <v>849</v>
      </c>
      <c r="K1268" t="s">
        <v>849</v>
      </c>
      <c r="L1268" t="s">
        <v>849</v>
      </c>
      <c r="M1268" s="250" t="s">
        <v>849</v>
      </c>
      <c r="N1268" t="s">
        <v>849</v>
      </c>
      <c r="O1268" t="s">
        <v>849</v>
      </c>
      <c r="P1268" t="s">
        <v>849</v>
      </c>
      <c r="Q1268" t="s">
        <v>849</v>
      </c>
      <c r="R1268" t="s">
        <v>849</v>
      </c>
      <c r="S1268" t="s">
        <v>849</v>
      </c>
      <c r="T1268" t="s">
        <v>849</v>
      </c>
      <c r="U1268" t="s">
        <v>849</v>
      </c>
      <c r="V1268" t="s">
        <v>849</v>
      </c>
      <c r="W1268" t="s">
        <v>849</v>
      </c>
      <c r="X1268" s="250" t="s">
        <v>849</v>
      </c>
      <c r="Y1268" t="s">
        <v>849</v>
      </c>
      <c r="Z1268" t="s">
        <v>849</v>
      </c>
      <c r="AA1268" t="s">
        <v>849</v>
      </c>
      <c r="AB1268" t="s">
        <v>849</v>
      </c>
      <c r="AC1268" t="s">
        <v>849</v>
      </c>
      <c r="AD1268" t="s">
        <v>849</v>
      </c>
      <c r="AE1268" t="s">
        <v>849</v>
      </c>
      <c r="AF1268" t="s">
        <v>849</v>
      </c>
      <c r="AG1268" t="s">
        <v>344</v>
      </c>
      <c r="AH1268" t="s">
        <v>344</v>
      </c>
      <c r="AI1268" t="s">
        <v>344</v>
      </c>
      <c r="AJ1268" t="s">
        <v>344</v>
      </c>
      <c r="AK1268" t="s">
        <v>344</v>
      </c>
      <c r="AL1268" t="s">
        <v>344</v>
      </c>
      <c r="AM1268" t="s">
        <v>344</v>
      </c>
      <c r="AN1268" t="s">
        <v>344</v>
      </c>
      <c r="AO1268" t="s">
        <v>344</v>
      </c>
      <c r="AP1268" t="s">
        <v>344</v>
      </c>
      <c r="AQ1268"/>
      <c r="AR1268" t="s">
        <v>1830</v>
      </c>
      <c r="AS1268" t="s">
        <v>2181</v>
      </c>
    </row>
    <row r="1269" spans="1:45" ht="18.75" x14ac:dyDescent="0.45">
      <c r="A1269" s="248">
        <v>214357</v>
      </c>
      <c r="B1269" s="249" t="s">
        <v>61</v>
      </c>
      <c r="C1269" t="s">
        <v>205</v>
      </c>
      <c r="D1269" t="s">
        <v>207</v>
      </c>
      <c r="E1269" t="s">
        <v>207</v>
      </c>
      <c r="F1269" t="s">
        <v>207</v>
      </c>
      <c r="G1269" t="s">
        <v>205</v>
      </c>
      <c r="H1269" t="s">
        <v>207</v>
      </c>
      <c r="I1269" t="s">
        <v>207</v>
      </c>
      <c r="J1269" t="s">
        <v>205</v>
      </c>
      <c r="K1269" t="s">
        <v>207</v>
      </c>
      <c r="L1269" t="s">
        <v>207</v>
      </c>
      <c r="M1269" s="250" t="s">
        <v>207</v>
      </c>
      <c r="N1269" t="s">
        <v>207</v>
      </c>
      <c r="O1269" t="s">
        <v>207</v>
      </c>
      <c r="P1269" t="s">
        <v>207</v>
      </c>
      <c r="Q1269" t="s">
        <v>207</v>
      </c>
      <c r="R1269" t="s">
        <v>207</v>
      </c>
      <c r="S1269" t="s">
        <v>207</v>
      </c>
      <c r="T1269" t="s">
        <v>207</v>
      </c>
      <c r="U1269" t="s">
        <v>207</v>
      </c>
      <c r="V1269" t="s">
        <v>207</v>
      </c>
      <c r="W1269" t="s">
        <v>205</v>
      </c>
      <c r="X1269" s="250" t="s">
        <v>207</v>
      </c>
      <c r="Y1269" t="s">
        <v>205</v>
      </c>
      <c r="Z1269" t="s">
        <v>207</v>
      </c>
      <c r="AA1269" t="s">
        <v>205</v>
      </c>
      <c r="AB1269" t="s">
        <v>207</v>
      </c>
      <c r="AC1269" t="s">
        <v>207</v>
      </c>
      <c r="AD1269" t="s">
        <v>205</v>
      </c>
      <c r="AE1269" t="s">
        <v>205</v>
      </c>
      <c r="AF1269" t="s">
        <v>207</v>
      </c>
      <c r="AG1269" t="s">
        <v>207</v>
      </c>
      <c r="AH1269" t="s">
        <v>205</v>
      </c>
      <c r="AI1269" t="s">
        <v>205</v>
      </c>
      <c r="AJ1269" t="s">
        <v>207</v>
      </c>
      <c r="AK1269" t="s">
        <v>205</v>
      </c>
      <c r="AL1269" t="s">
        <v>205</v>
      </c>
      <c r="AM1269" t="s">
        <v>205</v>
      </c>
      <c r="AN1269" t="s">
        <v>207</v>
      </c>
      <c r="AO1269" t="s">
        <v>205</v>
      </c>
      <c r="AP1269" t="s">
        <v>205</v>
      </c>
      <c r="AQ1269"/>
      <c r="AR1269">
        <v>0</v>
      </c>
      <c r="AS1269">
        <v>2</v>
      </c>
    </row>
    <row r="1270" spans="1:45" ht="15" hidden="1" x14ac:dyDescent="0.25">
      <c r="A1270" s="258">
        <v>214358</v>
      </c>
      <c r="B1270" s="259" t="s">
        <v>456</v>
      </c>
      <c r="C1270" s="260" t="s">
        <v>207</v>
      </c>
      <c r="D1270" s="260" t="s">
        <v>207</v>
      </c>
      <c r="E1270" s="260" t="s">
        <v>207</v>
      </c>
      <c r="F1270" s="260" t="s">
        <v>207</v>
      </c>
      <c r="G1270" s="260" t="s">
        <v>205</v>
      </c>
      <c r="H1270" s="260" t="s">
        <v>207</v>
      </c>
      <c r="I1270" s="260" t="s">
        <v>207</v>
      </c>
      <c r="J1270" s="260" t="s">
        <v>205</v>
      </c>
      <c r="K1270" s="260" t="s">
        <v>205</v>
      </c>
      <c r="L1270" s="260" t="s">
        <v>205</v>
      </c>
      <c r="M1270" s="260" t="s">
        <v>205</v>
      </c>
      <c r="N1270" s="260" t="s">
        <v>205</v>
      </c>
      <c r="O1270" s="260" t="s">
        <v>207</v>
      </c>
      <c r="P1270" s="260" t="s">
        <v>205</v>
      </c>
      <c r="Q1270" s="260" t="s">
        <v>205</v>
      </c>
      <c r="R1270" s="260" t="s">
        <v>205</v>
      </c>
      <c r="S1270" s="260" t="s">
        <v>207</v>
      </c>
      <c r="T1270" s="260" t="s">
        <v>207</v>
      </c>
      <c r="U1270" s="260" t="s">
        <v>205</v>
      </c>
      <c r="V1270" s="260" t="s">
        <v>205</v>
      </c>
      <c r="W1270" s="260" t="s">
        <v>205</v>
      </c>
      <c r="X1270" s="260" t="s">
        <v>207</v>
      </c>
      <c r="Y1270" s="260" t="s">
        <v>206</v>
      </c>
      <c r="Z1270" s="260" t="s">
        <v>206</v>
      </c>
      <c r="AA1270" s="260" t="s">
        <v>205</v>
      </c>
      <c r="AB1270" s="260" t="s">
        <v>206</v>
      </c>
      <c r="AC1270" s="260" t="s">
        <v>206</v>
      </c>
      <c r="AD1270" s="260" t="s">
        <v>206</v>
      </c>
      <c r="AE1270" s="260" t="s">
        <v>206</v>
      </c>
      <c r="AF1270" s="260" t="s">
        <v>206</v>
      </c>
      <c r="AG1270" s="260" t="s">
        <v>344</v>
      </c>
      <c r="AH1270" s="260" t="s">
        <v>344</v>
      </c>
      <c r="AI1270" s="260" t="s">
        <v>344</v>
      </c>
      <c r="AJ1270" s="260" t="s">
        <v>344</v>
      </c>
      <c r="AK1270" s="260" t="s">
        <v>344</v>
      </c>
      <c r="AL1270" s="260" t="s">
        <v>344</v>
      </c>
      <c r="AM1270" s="260" t="s">
        <v>344</v>
      </c>
      <c r="AN1270" s="260" t="s">
        <v>344</v>
      </c>
      <c r="AO1270" s="260" t="s">
        <v>344</v>
      </c>
      <c r="AP1270" s="260" t="s">
        <v>344</v>
      </c>
      <c r="AQ1270" s="260"/>
      <c r="AR1270"/>
      <c r="AS1270">
        <v>3</v>
      </c>
    </row>
    <row r="1271" spans="1:45" ht="15" hidden="1" x14ac:dyDescent="0.25">
      <c r="A1271" s="258">
        <v>214362</v>
      </c>
      <c r="B1271" s="259" t="s">
        <v>456</v>
      </c>
      <c r="C1271" s="260" t="s">
        <v>849</v>
      </c>
      <c r="D1271" s="260" t="s">
        <v>849</v>
      </c>
      <c r="E1271" s="260" t="s">
        <v>849</v>
      </c>
      <c r="F1271" s="260" t="s">
        <v>849</v>
      </c>
      <c r="G1271" s="260" t="s">
        <v>849</v>
      </c>
      <c r="H1271" s="260" t="s">
        <v>849</v>
      </c>
      <c r="I1271" s="260" t="s">
        <v>849</v>
      </c>
      <c r="J1271" s="260" t="s">
        <v>849</v>
      </c>
      <c r="K1271" s="260" t="s">
        <v>849</v>
      </c>
      <c r="L1271" s="260" t="s">
        <v>849</v>
      </c>
      <c r="M1271" s="260" t="s">
        <v>849</v>
      </c>
      <c r="N1271" s="260" t="s">
        <v>849</v>
      </c>
      <c r="O1271" s="260" t="s">
        <v>849</v>
      </c>
      <c r="P1271" s="260" t="s">
        <v>849</v>
      </c>
      <c r="Q1271" s="260" t="s">
        <v>849</v>
      </c>
      <c r="R1271" s="260" t="s">
        <v>849</v>
      </c>
      <c r="S1271" s="260" t="s">
        <v>849</v>
      </c>
      <c r="T1271" s="260" t="s">
        <v>849</v>
      </c>
      <c r="U1271" s="260" t="s">
        <v>849</v>
      </c>
      <c r="V1271" s="260" t="s">
        <v>849</v>
      </c>
      <c r="W1271" s="260" t="s">
        <v>849</v>
      </c>
      <c r="X1271" s="260" t="s">
        <v>849</v>
      </c>
      <c r="Y1271" s="260" t="s">
        <v>849</v>
      </c>
      <c r="Z1271" s="260" t="s">
        <v>849</v>
      </c>
      <c r="AA1271" s="260" t="s">
        <v>849</v>
      </c>
      <c r="AB1271" s="260" t="s">
        <v>849</v>
      </c>
      <c r="AC1271" s="260" t="s">
        <v>849</v>
      </c>
      <c r="AD1271" s="260" t="s">
        <v>849</v>
      </c>
      <c r="AE1271" s="260" t="s">
        <v>849</v>
      </c>
      <c r="AF1271" s="260" t="s">
        <v>849</v>
      </c>
      <c r="AG1271" s="260" t="s">
        <v>344</v>
      </c>
      <c r="AH1271" s="260" t="s">
        <v>344</v>
      </c>
      <c r="AI1271" s="260" t="s">
        <v>344</v>
      </c>
      <c r="AJ1271" s="260" t="s">
        <v>344</v>
      </c>
      <c r="AK1271" s="260" t="s">
        <v>344</v>
      </c>
      <c r="AL1271" s="260" t="s">
        <v>344</v>
      </c>
      <c r="AM1271" s="260" t="s">
        <v>344</v>
      </c>
      <c r="AN1271" s="260" t="s">
        <v>344</v>
      </c>
      <c r="AO1271" s="260" t="s">
        <v>344</v>
      </c>
      <c r="AP1271" s="260" t="s">
        <v>344</v>
      </c>
      <c r="AQ1271" s="260"/>
      <c r="AR1271"/>
      <c r="AS1271" t="s">
        <v>2181</v>
      </c>
    </row>
    <row r="1272" spans="1:45" ht="18.75" hidden="1" x14ac:dyDescent="0.45">
      <c r="A1272" s="248">
        <v>214366</v>
      </c>
      <c r="B1272" s="249" t="s">
        <v>456</v>
      </c>
      <c r="C1272" t="s">
        <v>849</v>
      </c>
      <c r="D1272" t="s">
        <v>849</v>
      </c>
      <c r="E1272" t="s">
        <v>849</v>
      </c>
      <c r="F1272" t="s">
        <v>849</v>
      </c>
      <c r="G1272" t="s">
        <v>849</v>
      </c>
      <c r="H1272" t="s">
        <v>849</v>
      </c>
      <c r="I1272" t="s">
        <v>849</v>
      </c>
      <c r="J1272" t="s">
        <v>849</v>
      </c>
      <c r="K1272" t="s">
        <v>849</v>
      </c>
      <c r="L1272" t="s">
        <v>849</v>
      </c>
      <c r="M1272" s="250" t="s">
        <v>849</v>
      </c>
      <c r="N1272" t="s">
        <v>849</v>
      </c>
      <c r="O1272" t="s">
        <v>849</v>
      </c>
      <c r="P1272" t="s">
        <v>849</v>
      </c>
      <c r="Q1272" t="s">
        <v>849</v>
      </c>
      <c r="R1272" t="s">
        <v>849</v>
      </c>
      <c r="S1272" t="s">
        <v>849</v>
      </c>
      <c r="T1272" t="s">
        <v>849</v>
      </c>
      <c r="U1272" t="s">
        <v>849</v>
      </c>
      <c r="V1272" t="s">
        <v>849</v>
      </c>
      <c r="W1272" t="s">
        <v>849</v>
      </c>
      <c r="X1272" s="250" t="s">
        <v>849</v>
      </c>
      <c r="Y1272" t="s">
        <v>849</v>
      </c>
      <c r="Z1272" t="s">
        <v>849</v>
      </c>
      <c r="AA1272" t="s">
        <v>849</v>
      </c>
      <c r="AB1272" t="s">
        <v>849</v>
      </c>
      <c r="AC1272" t="s">
        <v>849</v>
      </c>
      <c r="AD1272" t="s">
        <v>849</v>
      </c>
      <c r="AE1272" t="s">
        <v>849</v>
      </c>
      <c r="AF1272" t="s">
        <v>849</v>
      </c>
      <c r="AG1272" t="s">
        <v>344</v>
      </c>
      <c r="AH1272" t="s">
        <v>344</v>
      </c>
      <c r="AI1272" t="s">
        <v>344</v>
      </c>
      <c r="AJ1272" t="s">
        <v>344</v>
      </c>
      <c r="AK1272" t="s">
        <v>344</v>
      </c>
      <c r="AL1272" t="s">
        <v>344</v>
      </c>
      <c r="AM1272" t="s">
        <v>344</v>
      </c>
      <c r="AN1272" t="s">
        <v>344</v>
      </c>
      <c r="AO1272" t="s">
        <v>344</v>
      </c>
      <c r="AP1272" t="s">
        <v>344</v>
      </c>
      <c r="AQ1272"/>
      <c r="AR1272" t="s">
        <v>2161</v>
      </c>
      <c r="AS1272" t="s">
        <v>2161</v>
      </c>
    </row>
    <row r="1273" spans="1:45" ht="18.75" hidden="1" x14ac:dyDescent="0.45">
      <c r="A1273" s="248">
        <v>214369</v>
      </c>
      <c r="B1273" s="249" t="s">
        <v>456</v>
      </c>
      <c r="C1273" t="s">
        <v>205</v>
      </c>
      <c r="D1273" t="s">
        <v>207</v>
      </c>
      <c r="E1273" t="s">
        <v>207</v>
      </c>
      <c r="F1273" t="s">
        <v>205</v>
      </c>
      <c r="G1273" t="s">
        <v>205</v>
      </c>
      <c r="H1273" t="s">
        <v>207</v>
      </c>
      <c r="I1273" t="s">
        <v>207</v>
      </c>
      <c r="J1273" t="s">
        <v>205</v>
      </c>
      <c r="K1273" t="s">
        <v>205</v>
      </c>
      <c r="L1273" t="s">
        <v>205</v>
      </c>
      <c r="M1273" s="250" t="s">
        <v>205</v>
      </c>
      <c r="N1273" t="s">
        <v>205</v>
      </c>
      <c r="O1273" t="s">
        <v>205</v>
      </c>
      <c r="P1273" t="s">
        <v>205</v>
      </c>
      <c r="Q1273" t="s">
        <v>205</v>
      </c>
      <c r="R1273" t="s">
        <v>205</v>
      </c>
      <c r="S1273" t="s">
        <v>205</v>
      </c>
      <c r="T1273" t="s">
        <v>205</v>
      </c>
      <c r="U1273" t="s">
        <v>205</v>
      </c>
      <c r="V1273" t="s">
        <v>205</v>
      </c>
      <c r="W1273" t="s">
        <v>207</v>
      </c>
      <c r="X1273" s="250" t="s">
        <v>205</v>
      </c>
      <c r="Y1273" t="s">
        <v>207</v>
      </c>
      <c r="Z1273" t="s">
        <v>206</v>
      </c>
      <c r="AA1273" t="s">
        <v>207</v>
      </c>
      <c r="AB1273" t="s">
        <v>207</v>
      </c>
      <c r="AC1273" t="s">
        <v>206</v>
      </c>
      <c r="AD1273" t="s">
        <v>206</v>
      </c>
      <c r="AE1273" t="s">
        <v>206</v>
      </c>
      <c r="AF1273" t="s">
        <v>206</v>
      </c>
      <c r="AG1273" t="s">
        <v>344</v>
      </c>
      <c r="AH1273" t="s">
        <v>344</v>
      </c>
      <c r="AI1273" t="s">
        <v>344</v>
      </c>
      <c r="AJ1273" t="s">
        <v>344</v>
      </c>
      <c r="AK1273" t="s">
        <v>344</v>
      </c>
      <c r="AL1273" t="s">
        <v>344</v>
      </c>
      <c r="AM1273" t="s">
        <v>344</v>
      </c>
      <c r="AN1273" t="s">
        <v>344</v>
      </c>
      <c r="AO1273" t="s">
        <v>344</v>
      </c>
      <c r="AP1273" t="s">
        <v>344</v>
      </c>
      <c r="AQ1273"/>
      <c r="AR1273">
        <v>0</v>
      </c>
      <c r="AS1273">
        <v>4</v>
      </c>
    </row>
    <row r="1274" spans="1:45" ht="15" hidden="1" x14ac:dyDescent="0.25">
      <c r="A1274" s="258">
        <v>214372</v>
      </c>
      <c r="B1274" s="259" t="s">
        <v>458</v>
      </c>
      <c r="C1274" s="260" t="s">
        <v>205</v>
      </c>
      <c r="D1274" s="260" t="s">
        <v>205</v>
      </c>
      <c r="E1274" s="260" t="s">
        <v>205</v>
      </c>
      <c r="F1274" s="260" t="s">
        <v>205</v>
      </c>
      <c r="G1274" s="260" t="s">
        <v>207</v>
      </c>
      <c r="H1274" s="260" t="s">
        <v>206</v>
      </c>
      <c r="I1274" s="260" t="s">
        <v>207</v>
      </c>
      <c r="J1274" s="260" t="s">
        <v>207</v>
      </c>
      <c r="K1274" s="260" t="s">
        <v>207</v>
      </c>
      <c r="L1274" s="260" t="s">
        <v>205</v>
      </c>
      <c r="M1274" s="260" t="s">
        <v>205</v>
      </c>
      <c r="N1274" s="260" t="s">
        <v>207</v>
      </c>
      <c r="O1274" s="260" t="s">
        <v>205</v>
      </c>
      <c r="P1274" s="260" t="s">
        <v>207</v>
      </c>
      <c r="Q1274" s="260" t="s">
        <v>205</v>
      </c>
      <c r="R1274" s="260" t="s">
        <v>206</v>
      </c>
      <c r="S1274" s="260" t="s">
        <v>207</v>
      </c>
      <c r="T1274" s="260" t="s">
        <v>207</v>
      </c>
      <c r="U1274" s="260" t="s">
        <v>207</v>
      </c>
      <c r="V1274" s="260" t="s">
        <v>205</v>
      </c>
      <c r="W1274" s="260" t="s">
        <v>344</v>
      </c>
      <c r="X1274" s="260" t="s">
        <v>344</v>
      </c>
      <c r="Y1274" s="260" t="s">
        <v>344</v>
      </c>
      <c r="Z1274" s="260" t="s">
        <v>344</v>
      </c>
      <c r="AA1274" s="260" t="s">
        <v>344</v>
      </c>
      <c r="AB1274" s="260" t="s">
        <v>344</v>
      </c>
      <c r="AC1274" s="260" t="s">
        <v>344</v>
      </c>
      <c r="AD1274" s="260" t="s">
        <v>344</v>
      </c>
      <c r="AE1274" s="260" t="s">
        <v>344</v>
      </c>
      <c r="AF1274" s="260" t="s">
        <v>344</v>
      </c>
      <c r="AG1274" s="260" t="s">
        <v>344</v>
      </c>
      <c r="AH1274" s="260" t="s">
        <v>344</v>
      </c>
      <c r="AI1274" s="260" t="s">
        <v>344</v>
      </c>
      <c r="AJ1274" s="260" t="s">
        <v>344</v>
      </c>
      <c r="AK1274" s="260" t="s">
        <v>344</v>
      </c>
      <c r="AL1274" s="260" t="s">
        <v>344</v>
      </c>
      <c r="AM1274" s="260" t="s">
        <v>344</v>
      </c>
      <c r="AN1274" s="260" t="s">
        <v>344</v>
      </c>
      <c r="AO1274" s="260" t="s">
        <v>344</v>
      </c>
      <c r="AP1274" s="260" t="s">
        <v>344</v>
      </c>
      <c r="AQ1274" s="260"/>
      <c r="AR1274"/>
      <c r="AS1274">
        <v>1</v>
      </c>
    </row>
    <row r="1275" spans="1:45" ht="18.75" hidden="1" x14ac:dyDescent="0.45">
      <c r="A1275" s="248">
        <v>214373</v>
      </c>
      <c r="B1275" s="249" t="s">
        <v>456</v>
      </c>
      <c r="C1275" t="s">
        <v>207</v>
      </c>
      <c r="D1275" t="s">
        <v>205</v>
      </c>
      <c r="E1275" t="s">
        <v>207</v>
      </c>
      <c r="F1275" t="s">
        <v>205</v>
      </c>
      <c r="G1275" t="s">
        <v>207</v>
      </c>
      <c r="H1275" t="s">
        <v>207</v>
      </c>
      <c r="I1275" t="s">
        <v>205</v>
      </c>
      <c r="J1275" t="s">
        <v>205</v>
      </c>
      <c r="K1275" t="s">
        <v>205</v>
      </c>
      <c r="L1275" t="s">
        <v>205</v>
      </c>
      <c r="M1275" s="250" t="s">
        <v>207</v>
      </c>
      <c r="N1275" t="s">
        <v>207</v>
      </c>
      <c r="O1275" t="s">
        <v>205</v>
      </c>
      <c r="P1275" t="s">
        <v>207</v>
      </c>
      <c r="Q1275" t="s">
        <v>205</v>
      </c>
      <c r="R1275" t="s">
        <v>205</v>
      </c>
      <c r="S1275" t="s">
        <v>207</v>
      </c>
      <c r="T1275" t="s">
        <v>207</v>
      </c>
      <c r="U1275" t="s">
        <v>207</v>
      </c>
      <c r="V1275" t="s">
        <v>205</v>
      </c>
      <c r="W1275" t="s">
        <v>205</v>
      </c>
      <c r="X1275" s="250" t="s">
        <v>205</v>
      </c>
      <c r="Y1275" t="s">
        <v>207</v>
      </c>
      <c r="Z1275" t="s">
        <v>205</v>
      </c>
      <c r="AA1275" t="s">
        <v>205</v>
      </c>
      <c r="AB1275" t="s">
        <v>205</v>
      </c>
      <c r="AC1275" t="s">
        <v>205</v>
      </c>
      <c r="AD1275" t="s">
        <v>205</v>
      </c>
      <c r="AE1275" t="s">
        <v>207</v>
      </c>
      <c r="AF1275" t="s">
        <v>205</v>
      </c>
      <c r="AG1275" t="s">
        <v>344</v>
      </c>
      <c r="AH1275" t="s">
        <v>344</v>
      </c>
      <c r="AI1275" t="s">
        <v>344</v>
      </c>
      <c r="AJ1275" t="s">
        <v>344</v>
      </c>
      <c r="AK1275" t="s">
        <v>344</v>
      </c>
      <c r="AL1275" t="s">
        <v>344</v>
      </c>
      <c r="AM1275" t="s">
        <v>344</v>
      </c>
      <c r="AN1275" t="s">
        <v>344</v>
      </c>
      <c r="AO1275" t="s">
        <v>344</v>
      </c>
      <c r="AP1275" t="s">
        <v>344</v>
      </c>
      <c r="AQ1275"/>
      <c r="AR1275">
        <v>0</v>
      </c>
      <c r="AS1275">
        <v>2</v>
      </c>
    </row>
    <row r="1276" spans="1:45" ht="15" hidden="1" x14ac:dyDescent="0.25">
      <c r="A1276" s="258">
        <v>214374</v>
      </c>
      <c r="B1276" s="259" t="s">
        <v>456</v>
      </c>
      <c r="C1276" s="260" t="s">
        <v>207</v>
      </c>
      <c r="D1276" s="260" t="s">
        <v>207</v>
      </c>
      <c r="E1276" s="260" t="s">
        <v>207</v>
      </c>
      <c r="F1276" s="260" t="s">
        <v>207</v>
      </c>
      <c r="G1276" s="260" t="s">
        <v>205</v>
      </c>
      <c r="H1276" s="260" t="s">
        <v>205</v>
      </c>
      <c r="I1276" s="260" t="s">
        <v>205</v>
      </c>
      <c r="J1276" s="260" t="s">
        <v>205</v>
      </c>
      <c r="K1276" s="260" t="s">
        <v>205</v>
      </c>
      <c r="L1276" s="260" t="s">
        <v>205</v>
      </c>
      <c r="M1276" s="260" t="s">
        <v>205</v>
      </c>
      <c r="N1276" s="260" t="s">
        <v>207</v>
      </c>
      <c r="O1276" s="260" t="s">
        <v>207</v>
      </c>
      <c r="P1276" s="260" t="s">
        <v>207</v>
      </c>
      <c r="Q1276" s="260" t="s">
        <v>205</v>
      </c>
      <c r="R1276" s="260" t="s">
        <v>207</v>
      </c>
      <c r="S1276" s="260" t="s">
        <v>207</v>
      </c>
      <c r="T1276" s="260" t="s">
        <v>205</v>
      </c>
      <c r="U1276" s="260" t="s">
        <v>205</v>
      </c>
      <c r="V1276" s="260" t="s">
        <v>207</v>
      </c>
      <c r="W1276" s="260" t="s">
        <v>206</v>
      </c>
      <c r="X1276" s="260" t="s">
        <v>207</v>
      </c>
      <c r="Y1276" s="260" t="s">
        <v>207</v>
      </c>
      <c r="Z1276" s="260" t="s">
        <v>206</v>
      </c>
      <c r="AA1276" s="260" t="s">
        <v>206</v>
      </c>
      <c r="AB1276" s="260" t="s">
        <v>206</v>
      </c>
      <c r="AC1276" s="260" t="s">
        <v>206</v>
      </c>
      <c r="AD1276" s="260" t="s">
        <v>206</v>
      </c>
      <c r="AE1276" s="260" t="s">
        <v>206</v>
      </c>
      <c r="AF1276" s="260" t="s">
        <v>206</v>
      </c>
      <c r="AG1276" s="260" t="s">
        <v>344</v>
      </c>
      <c r="AH1276" s="260" t="s">
        <v>344</v>
      </c>
      <c r="AI1276" s="260" t="s">
        <v>344</v>
      </c>
      <c r="AJ1276" s="260" t="s">
        <v>344</v>
      </c>
      <c r="AK1276" s="260" t="s">
        <v>344</v>
      </c>
      <c r="AL1276" s="260" t="s">
        <v>344</v>
      </c>
      <c r="AM1276" s="260" t="s">
        <v>344</v>
      </c>
      <c r="AN1276" s="260" t="s">
        <v>344</v>
      </c>
      <c r="AO1276" s="260" t="s">
        <v>344</v>
      </c>
      <c r="AP1276" s="260" t="s">
        <v>344</v>
      </c>
      <c r="AQ1276" s="260"/>
      <c r="AR1276"/>
      <c r="AS1276">
        <v>3</v>
      </c>
    </row>
    <row r="1277" spans="1:45" hidden="1" x14ac:dyDescent="0.2">
      <c r="A1277" s="276">
        <v>214376</v>
      </c>
      <c r="B1277" s="274" t="s">
        <v>458</v>
      </c>
      <c r="C1277" s="53" t="s">
        <v>849</v>
      </c>
      <c r="D1277" s="53" t="s">
        <v>849</v>
      </c>
      <c r="E1277" s="53" t="s">
        <v>849</v>
      </c>
      <c r="F1277" s="53" t="s">
        <v>849</v>
      </c>
      <c r="G1277" s="53" t="s">
        <v>849</v>
      </c>
      <c r="H1277" s="53" t="s">
        <v>849</v>
      </c>
      <c r="I1277" s="53" t="s">
        <v>849</v>
      </c>
      <c r="J1277" s="53" t="s">
        <v>849</v>
      </c>
      <c r="K1277" s="53" t="s">
        <v>849</v>
      </c>
      <c r="L1277" s="53" t="s">
        <v>849</v>
      </c>
      <c r="M1277" s="53" t="s">
        <v>849</v>
      </c>
      <c r="N1277" s="53" t="s">
        <v>849</v>
      </c>
      <c r="O1277" s="53" t="s">
        <v>849</v>
      </c>
      <c r="P1277" s="53" t="s">
        <v>849</v>
      </c>
      <c r="Q1277" s="53" t="s">
        <v>849</v>
      </c>
      <c r="R1277" s="53" t="s">
        <v>849</v>
      </c>
      <c r="S1277" s="53" t="s">
        <v>849</v>
      </c>
      <c r="T1277" s="53" t="s">
        <v>849</v>
      </c>
      <c r="U1277" s="53" t="s">
        <v>849</v>
      </c>
      <c r="V1277" s="53" t="s">
        <v>849</v>
      </c>
    </row>
    <row r="1278" spans="1:45" ht="18.75" x14ac:dyDescent="0.45">
      <c r="A1278" s="248">
        <v>214377</v>
      </c>
      <c r="B1278" s="249" t="s">
        <v>61</v>
      </c>
      <c r="C1278" t="s">
        <v>207</v>
      </c>
      <c r="D1278" t="s">
        <v>205</v>
      </c>
      <c r="E1278" t="s">
        <v>207</v>
      </c>
      <c r="F1278" t="s">
        <v>207</v>
      </c>
      <c r="G1278" t="s">
        <v>207</v>
      </c>
      <c r="H1278" t="s">
        <v>207</v>
      </c>
      <c r="I1278" t="s">
        <v>207</v>
      </c>
      <c r="J1278" t="s">
        <v>207</v>
      </c>
      <c r="K1278" t="s">
        <v>207</v>
      </c>
      <c r="L1278" t="s">
        <v>207</v>
      </c>
      <c r="M1278" s="250" t="s">
        <v>205</v>
      </c>
      <c r="N1278" t="s">
        <v>207</v>
      </c>
      <c r="O1278" t="s">
        <v>207</v>
      </c>
      <c r="P1278" t="s">
        <v>207</v>
      </c>
      <c r="Q1278" t="s">
        <v>207</v>
      </c>
      <c r="R1278" t="s">
        <v>207</v>
      </c>
      <c r="S1278" t="s">
        <v>207</v>
      </c>
      <c r="T1278" t="s">
        <v>207</v>
      </c>
      <c r="U1278" t="s">
        <v>207</v>
      </c>
      <c r="V1278" t="s">
        <v>207</v>
      </c>
      <c r="W1278" t="s">
        <v>207</v>
      </c>
      <c r="X1278" s="250" t="s">
        <v>207</v>
      </c>
      <c r="Y1278" t="s">
        <v>205</v>
      </c>
      <c r="Z1278" t="s">
        <v>207</v>
      </c>
      <c r="AA1278" t="s">
        <v>207</v>
      </c>
      <c r="AB1278" t="s">
        <v>205</v>
      </c>
      <c r="AC1278" t="s">
        <v>207</v>
      </c>
      <c r="AD1278" t="s">
        <v>205</v>
      </c>
      <c r="AE1278" t="s">
        <v>205</v>
      </c>
      <c r="AF1278" t="s">
        <v>207</v>
      </c>
      <c r="AG1278" t="s">
        <v>207</v>
      </c>
      <c r="AH1278" t="s">
        <v>207</v>
      </c>
      <c r="AI1278" t="s">
        <v>207</v>
      </c>
      <c r="AJ1278" t="s">
        <v>207</v>
      </c>
      <c r="AK1278" t="s">
        <v>205</v>
      </c>
      <c r="AL1278" t="s">
        <v>207</v>
      </c>
      <c r="AM1278" t="s">
        <v>207</v>
      </c>
      <c r="AN1278" t="s">
        <v>207</v>
      </c>
      <c r="AO1278" t="s">
        <v>207</v>
      </c>
      <c r="AP1278" t="s">
        <v>207</v>
      </c>
      <c r="AQ1278"/>
      <c r="AR1278">
        <v>0</v>
      </c>
      <c r="AS1278">
        <v>3</v>
      </c>
    </row>
    <row r="1279" spans="1:45" ht="18.75" hidden="1" x14ac:dyDescent="0.45">
      <c r="A1279" s="248">
        <v>214384</v>
      </c>
      <c r="B1279" s="249" t="s">
        <v>456</v>
      </c>
      <c r="C1279" t="s">
        <v>207</v>
      </c>
      <c r="D1279" t="s">
        <v>207</v>
      </c>
      <c r="E1279" t="s">
        <v>205</v>
      </c>
      <c r="F1279" t="s">
        <v>205</v>
      </c>
      <c r="G1279" t="s">
        <v>207</v>
      </c>
      <c r="H1279" t="s">
        <v>207</v>
      </c>
      <c r="I1279" t="s">
        <v>207</v>
      </c>
      <c r="J1279" t="s">
        <v>205</v>
      </c>
      <c r="K1279" t="s">
        <v>205</v>
      </c>
      <c r="L1279" t="s">
        <v>205</v>
      </c>
      <c r="M1279" s="250" t="s">
        <v>207</v>
      </c>
      <c r="N1279" t="s">
        <v>207</v>
      </c>
      <c r="O1279" t="s">
        <v>205</v>
      </c>
      <c r="P1279" t="s">
        <v>205</v>
      </c>
      <c r="Q1279" t="s">
        <v>205</v>
      </c>
      <c r="R1279" t="s">
        <v>205</v>
      </c>
      <c r="S1279" t="s">
        <v>205</v>
      </c>
      <c r="T1279" t="s">
        <v>205</v>
      </c>
      <c r="U1279" t="s">
        <v>207</v>
      </c>
      <c r="V1279" t="s">
        <v>207</v>
      </c>
      <c r="W1279" t="s">
        <v>207</v>
      </c>
      <c r="X1279" s="250" t="s">
        <v>205</v>
      </c>
      <c r="Y1279" t="s">
        <v>206</v>
      </c>
      <c r="Z1279" t="s">
        <v>207</v>
      </c>
      <c r="AA1279" t="s">
        <v>205</v>
      </c>
      <c r="AB1279" t="s">
        <v>206</v>
      </c>
      <c r="AC1279" t="s">
        <v>207</v>
      </c>
      <c r="AD1279" t="s">
        <v>207</v>
      </c>
      <c r="AE1279" t="s">
        <v>206</v>
      </c>
      <c r="AF1279" t="s">
        <v>206</v>
      </c>
      <c r="AG1279" t="s">
        <v>344</v>
      </c>
      <c r="AH1279" t="s">
        <v>344</v>
      </c>
      <c r="AI1279" t="s">
        <v>344</v>
      </c>
      <c r="AJ1279" t="s">
        <v>344</v>
      </c>
      <c r="AK1279" t="s">
        <v>344</v>
      </c>
      <c r="AL1279" t="s">
        <v>344</v>
      </c>
      <c r="AM1279" t="s">
        <v>344</v>
      </c>
      <c r="AN1279" t="s">
        <v>344</v>
      </c>
      <c r="AO1279" t="s">
        <v>344</v>
      </c>
      <c r="AP1279" t="s">
        <v>344</v>
      </c>
      <c r="AQ1279"/>
      <c r="AR1279">
        <v>0</v>
      </c>
      <c r="AS1279">
        <v>4</v>
      </c>
    </row>
    <row r="1280" spans="1:45" ht="15" hidden="1" x14ac:dyDescent="0.25">
      <c r="A1280" s="258">
        <v>214385</v>
      </c>
      <c r="B1280" s="259" t="s">
        <v>458</v>
      </c>
      <c r="C1280" s="260" t="s">
        <v>849</v>
      </c>
      <c r="D1280" s="260" t="s">
        <v>849</v>
      </c>
      <c r="E1280" s="260" t="s">
        <v>849</v>
      </c>
      <c r="F1280" s="260" t="s">
        <v>849</v>
      </c>
      <c r="G1280" s="260" t="s">
        <v>849</v>
      </c>
      <c r="H1280" s="260" t="s">
        <v>849</v>
      </c>
      <c r="I1280" s="260" t="s">
        <v>849</v>
      </c>
      <c r="J1280" s="260" t="s">
        <v>849</v>
      </c>
      <c r="K1280" s="260" t="s">
        <v>849</v>
      </c>
      <c r="L1280" s="260" t="s">
        <v>849</v>
      </c>
      <c r="M1280" s="260" t="s">
        <v>849</v>
      </c>
      <c r="N1280" s="260" t="s">
        <v>849</v>
      </c>
      <c r="O1280" s="260" t="s">
        <v>849</v>
      </c>
      <c r="P1280" s="260" t="s">
        <v>849</v>
      </c>
      <c r="Q1280" s="260" t="s">
        <v>849</v>
      </c>
      <c r="R1280" s="260" t="s">
        <v>849</v>
      </c>
      <c r="S1280" s="260" t="s">
        <v>849</v>
      </c>
      <c r="T1280" s="260" t="s">
        <v>849</v>
      </c>
      <c r="U1280" s="260" t="s">
        <v>849</v>
      </c>
      <c r="V1280" s="260" t="s">
        <v>849</v>
      </c>
      <c r="W1280" s="260" t="s">
        <v>344</v>
      </c>
      <c r="X1280" s="260" t="s">
        <v>344</v>
      </c>
      <c r="Y1280" s="260" t="s">
        <v>344</v>
      </c>
      <c r="Z1280" s="260" t="s">
        <v>344</v>
      </c>
      <c r="AA1280" s="260" t="s">
        <v>344</v>
      </c>
      <c r="AB1280" s="260" t="s">
        <v>344</v>
      </c>
      <c r="AC1280" s="260" t="s">
        <v>344</v>
      </c>
      <c r="AD1280" s="260" t="s">
        <v>344</v>
      </c>
      <c r="AE1280" s="260" t="s">
        <v>344</v>
      </c>
      <c r="AF1280" s="260" t="s">
        <v>344</v>
      </c>
      <c r="AG1280" s="260" t="s">
        <v>344</v>
      </c>
      <c r="AH1280" s="260" t="s">
        <v>344</v>
      </c>
      <c r="AI1280" s="260" t="s">
        <v>344</v>
      </c>
      <c r="AJ1280" s="260" t="s">
        <v>344</v>
      </c>
      <c r="AK1280" s="260" t="s">
        <v>344</v>
      </c>
      <c r="AL1280" s="260" t="s">
        <v>344</v>
      </c>
      <c r="AM1280" s="260" t="s">
        <v>344</v>
      </c>
      <c r="AN1280" s="260" t="s">
        <v>344</v>
      </c>
      <c r="AO1280" s="260" t="s">
        <v>344</v>
      </c>
      <c r="AP1280" s="260" t="s">
        <v>344</v>
      </c>
      <c r="AQ1280" s="260"/>
      <c r="AR1280"/>
      <c r="AS1280" t="s">
        <v>2181</v>
      </c>
    </row>
    <row r="1281" spans="1:45" ht="18.75" x14ac:dyDescent="0.45">
      <c r="A1281" s="248">
        <v>214386</v>
      </c>
      <c r="B1281" s="249" t="s">
        <v>61</v>
      </c>
      <c r="C1281" t="s">
        <v>207</v>
      </c>
      <c r="D1281" t="s">
        <v>207</v>
      </c>
      <c r="E1281" t="s">
        <v>207</v>
      </c>
      <c r="F1281" t="s">
        <v>207</v>
      </c>
      <c r="G1281" t="s">
        <v>207</v>
      </c>
      <c r="H1281" t="s">
        <v>207</v>
      </c>
      <c r="I1281" t="s">
        <v>207</v>
      </c>
      <c r="J1281" t="s">
        <v>207</v>
      </c>
      <c r="K1281" t="s">
        <v>207</v>
      </c>
      <c r="L1281" t="s">
        <v>207</v>
      </c>
      <c r="M1281" s="250" t="s">
        <v>207</v>
      </c>
      <c r="N1281" t="s">
        <v>207</v>
      </c>
      <c r="O1281" t="s">
        <v>205</v>
      </c>
      <c r="P1281" t="s">
        <v>207</v>
      </c>
      <c r="Q1281" t="s">
        <v>205</v>
      </c>
      <c r="R1281" t="s">
        <v>205</v>
      </c>
      <c r="S1281" t="s">
        <v>207</v>
      </c>
      <c r="T1281" t="s">
        <v>207</v>
      </c>
      <c r="U1281" t="s">
        <v>207</v>
      </c>
      <c r="V1281" t="s">
        <v>205</v>
      </c>
      <c r="W1281" t="s">
        <v>207</v>
      </c>
      <c r="X1281" s="250" t="s">
        <v>207</v>
      </c>
      <c r="Y1281" t="s">
        <v>207</v>
      </c>
      <c r="Z1281" t="s">
        <v>205</v>
      </c>
      <c r="AA1281" t="s">
        <v>205</v>
      </c>
      <c r="AB1281" t="s">
        <v>207</v>
      </c>
      <c r="AC1281" t="s">
        <v>207</v>
      </c>
      <c r="AD1281" t="s">
        <v>207</v>
      </c>
      <c r="AE1281" t="s">
        <v>205</v>
      </c>
      <c r="AF1281" t="s">
        <v>205</v>
      </c>
      <c r="AG1281" t="s">
        <v>207</v>
      </c>
      <c r="AH1281" t="s">
        <v>207</v>
      </c>
      <c r="AI1281" t="s">
        <v>205</v>
      </c>
      <c r="AJ1281" t="s">
        <v>205</v>
      </c>
      <c r="AK1281" t="s">
        <v>205</v>
      </c>
      <c r="AL1281" t="s">
        <v>206</v>
      </c>
      <c r="AM1281" t="s">
        <v>206</v>
      </c>
      <c r="AN1281" t="s">
        <v>206</v>
      </c>
      <c r="AO1281" t="s">
        <v>206</v>
      </c>
      <c r="AP1281" t="s">
        <v>207</v>
      </c>
      <c r="AQ1281"/>
      <c r="AR1281">
        <v>0</v>
      </c>
      <c r="AS1281">
        <v>4</v>
      </c>
    </row>
    <row r="1282" spans="1:45" ht="15" hidden="1" x14ac:dyDescent="0.25">
      <c r="A1282" s="258">
        <v>214388</v>
      </c>
      <c r="B1282" s="259" t="s">
        <v>456</v>
      </c>
      <c r="C1282" s="260" t="s">
        <v>207</v>
      </c>
      <c r="D1282" s="260" t="s">
        <v>207</v>
      </c>
      <c r="E1282" s="260" t="s">
        <v>205</v>
      </c>
      <c r="F1282" s="260" t="s">
        <v>207</v>
      </c>
      <c r="G1282" s="260" t="s">
        <v>206</v>
      </c>
      <c r="H1282" s="260" t="s">
        <v>206</v>
      </c>
      <c r="I1282" s="260" t="s">
        <v>206</v>
      </c>
      <c r="J1282" s="260" t="s">
        <v>207</v>
      </c>
      <c r="K1282" s="260" t="s">
        <v>207</v>
      </c>
      <c r="L1282" s="260" t="s">
        <v>206</v>
      </c>
      <c r="M1282" s="260" t="s">
        <v>207</v>
      </c>
      <c r="N1282" s="260" t="s">
        <v>207</v>
      </c>
      <c r="O1282" s="260" t="s">
        <v>207</v>
      </c>
      <c r="P1282" s="260" t="s">
        <v>207</v>
      </c>
      <c r="Q1282" s="260" t="s">
        <v>207</v>
      </c>
      <c r="R1282" s="260" t="s">
        <v>207</v>
      </c>
      <c r="S1282" s="260" t="s">
        <v>205</v>
      </c>
      <c r="T1282" s="260" t="s">
        <v>207</v>
      </c>
      <c r="U1282" s="260" t="s">
        <v>205</v>
      </c>
      <c r="V1282" s="260" t="s">
        <v>207</v>
      </c>
      <c r="W1282" s="260" t="s">
        <v>205</v>
      </c>
      <c r="X1282" s="260" t="s">
        <v>207</v>
      </c>
      <c r="Y1282" s="260" t="s">
        <v>207</v>
      </c>
      <c r="Z1282" s="260" t="s">
        <v>205</v>
      </c>
      <c r="AA1282" s="260" t="s">
        <v>206</v>
      </c>
      <c r="AB1282" s="260" t="s">
        <v>206</v>
      </c>
      <c r="AC1282" s="260" t="s">
        <v>206</v>
      </c>
      <c r="AD1282" s="260" t="s">
        <v>206</v>
      </c>
      <c r="AE1282" s="260" t="s">
        <v>206</v>
      </c>
      <c r="AF1282" s="260" t="s">
        <v>207</v>
      </c>
      <c r="AG1282" s="260" t="s">
        <v>344</v>
      </c>
      <c r="AH1282" s="260" t="s">
        <v>344</v>
      </c>
      <c r="AI1282" s="260" t="s">
        <v>344</v>
      </c>
      <c r="AJ1282" s="260" t="s">
        <v>344</v>
      </c>
      <c r="AK1282" s="260" t="s">
        <v>344</v>
      </c>
      <c r="AL1282" s="260" t="s">
        <v>344</v>
      </c>
      <c r="AM1282" s="260" t="s">
        <v>344</v>
      </c>
      <c r="AN1282" s="260" t="s">
        <v>344</v>
      </c>
      <c r="AO1282" s="260" t="s">
        <v>344</v>
      </c>
      <c r="AP1282" s="260" t="s">
        <v>344</v>
      </c>
      <c r="AQ1282" s="260"/>
      <c r="AR1282"/>
      <c r="AS1282">
        <v>2</v>
      </c>
    </row>
    <row r="1283" spans="1:45" ht="18.75" x14ac:dyDescent="0.45">
      <c r="A1283" s="248">
        <v>214390</v>
      </c>
      <c r="B1283" s="249" t="s">
        <v>61</v>
      </c>
      <c r="C1283" t="s">
        <v>206</v>
      </c>
      <c r="D1283" t="s">
        <v>207</v>
      </c>
      <c r="E1283" t="s">
        <v>207</v>
      </c>
      <c r="F1283" t="s">
        <v>207</v>
      </c>
      <c r="G1283" t="s">
        <v>207</v>
      </c>
      <c r="H1283" t="s">
        <v>206</v>
      </c>
      <c r="I1283" t="s">
        <v>207</v>
      </c>
      <c r="J1283" t="s">
        <v>207</v>
      </c>
      <c r="K1283" t="s">
        <v>207</v>
      </c>
      <c r="L1283" t="s">
        <v>207</v>
      </c>
      <c r="M1283" s="250" t="s">
        <v>207</v>
      </c>
      <c r="N1283" t="s">
        <v>207</v>
      </c>
      <c r="O1283" t="s">
        <v>207</v>
      </c>
      <c r="P1283" t="s">
        <v>207</v>
      </c>
      <c r="Q1283" t="s">
        <v>207</v>
      </c>
      <c r="R1283" t="s">
        <v>207</v>
      </c>
      <c r="S1283" t="s">
        <v>207</v>
      </c>
      <c r="T1283" t="s">
        <v>207</v>
      </c>
      <c r="U1283" t="s">
        <v>207</v>
      </c>
      <c r="V1283" t="s">
        <v>207</v>
      </c>
      <c r="W1283" t="s">
        <v>207</v>
      </c>
      <c r="X1283" s="250" t="s">
        <v>207</v>
      </c>
      <c r="Y1283" t="s">
        <v>207</v>
      </c>
      <c r="Z1283" t="s">
        <v>207</v>
      </c>
      <c r="AA1283" t="s">
        <v>205</v>
      </c>
      <c r="AB1283" t="s">
        <v>207</v>
      </c>
      <c r="AC1283" t="s">
        <v>207</v>
      </c>
      <c r="AD1283" t="s">
        <v>207</v>
      </c>
      <c r="AE1283" t="s">
        <v>207</v>
      </c>
      <c r="AF1283" t="s">
        <v>207</v>
      </c>
      <c r="AG1283" t="s">
        <v>205</v>
      </c>
      <c r="AH1283" t="s">
        <v>205</v>
      </c>
      <c r="AI1283" t="s">
        <v>207</v>
      </c>
      <c r="AJ1283" t="s">
        <v>207</v>
      </c>
      <c r="AK1283" t="s">
        <v>207</v>
      </c>
      <c r="AL1283" t="s">
        <v>207</v>
      </c>
      <c r="AM1283" t="s">
        <v>205</v>
      </c>
      <c r="AN1283" t="s">
        <v>207</v>
      </c>
      <c r="AO1283" t="s">
        <v>207</v>
      </c>
      <c r="AP1283" t="s">
        <v>205</v>
      </c>
      <c r="AQ1283"/>
      <c r="AR1283">
        <v>0</v>
      </c>
      <c r="AS1283">
        <v>1</v>
      </c>
    </row>
    <row r="1284" spans="1:45" ht="15" hidden="1" x14ac:dyDescent="0.25">
      <c r="A1284" s="258">
        <v>214392</v>
      </c>
      <c r="B1284" s="259" t="s">
        <v>456</v>
      </c>
      <c r="C1284" s="260" t="s">
        <v>207</v>
      </c>
      <c r="D1284" s="260" t="s">
        <v>207</v>
      </c>
      <c r="E1284" s="260" t="s">
        <v>205</v>
      </c>
      <c r="F1284" s="260" t="s">
        <v>207</v>
      </c>
      <c r="G1284" s="260" t="s">
        <v>205</v>
      </c>
      <c r="H1284" s="260" t="s">
        <v>207</v>
      </c>
      <c r="I1284" s="260" t="s">
        <v>205</v>
      </c>
      <c r="J1284" s="260" t="s">
        <v>207</v>
      </c>
      <c r="K1284" s="260" t="s">
        <v>207</v>
      </c>
      <c r="L1284" s="260" t="s">
        <v>207</v>
      </c>
      <c r="M1284" s="260" t="s">
        <v>205</v>
      </c>
      <c r="N1284" s="260" t="s">
        <v>207</v>
      </c>
      <c r="O1284" s="260" t="s">
        <v>207</v>
      </c>
      <c r="P1284" s="260" t="s">
        <v>205</v>
      </c>
      <c r="Q1284" s="260" t="s">
        <v>207</v>
      </c>
      <c r="R1284" s="260" t="s">
        <v>207</v>
      </c>
      <c r="S1284" s="260" t="s">
        <v>206</v>
      </c>
      <c r="T1284" s="260" t="s">
        <v>207</v>
      </c>
      <c r="U1284" s="260" t="s">
        <v>207</v>
      </c>
      <c r="V1284" s="260" t="s">
        <v>207</v>
      </c>
      <c r="W1284" s="260" t="s">
        <v>206</v>
      </c>
      <c r="X1284" s="260" t="s">
        <v>206</v>
      </c>
      <c r="Y1284" s="260" t="s">
        <v>206</v>
      </c>
      <c r="Z1284" s="260" t="s">
        <v>206</v>
      </c>
      <c r="AA1284" s="260" t="s">
        <v>206</v>
      </c>
      <c r="AB1284" s="260" t="s">
        <v>206</v>
      </c>
      <c r="AC1284" s="260" t="s">
        <v>206</v>
      </c>
      <c r="AD1284" s="260" t="s">
        <v>206</v>
      </c>
      <c r="AE1284" s="260" t="s">
        <v>206</v>
      </c>
      <c r="AF1284" s="260" t="s">
        <v>206</v>
      </c>
      <c r="AG1284" s="260" t="s">
        <v>344</v>
      </c>
      <c r="AH1284" s="260" t="s">
        <v>344</v>
      </c>
      <c r="AI1284" s="260" t="s">
        <v>344</v>
      </c>
      <c r="AJ1284" s="260" t="s">
        <v>344</v>
      </c>
      <c r="AK1284" s="260" t="s">
        <v>344</v>
      </c>
      <c r="AL1284" s="260" t="s">
        <v>344</v>
      </c>
      <c r="AM1284" s="260" t="s">
        <v>344</v>
      </c>
      <c r="AN1284" s="260" t="s">
        <v>344</v>
      </c>
      <c r="AO1284" s="260" t="s">
        <v>344</v>
      </c>
      <c r="AP1284" s="260" t="s">
        <v>344</v>
      </c>
      <c r="AQ1284" s="260"/>
      <c r="AR1284"/>
      <c r="AS1284">
        <v>2</v>
      </c>
    </row>
    <row r="1285" spans="1:45" ht="18.75" x14ac:dyDescent="0.45">
      <c r="A1285" s="248">
        <v>214397</v>
      </c>
      <c r="B1285" s="249" t="s">
        <v>61</v>
      </c>
      <c r="C1285" t="s">
        <v>205</v>
      </c>
      <c r="D1285" t="s">
        <v>205</v>
      </c>
      <c r="E1285" t="s">
        <v>205</v>
      </c>
      <c r="F1285" t="s">
        <v>205</v>
      </c>
      <c r="G1285" t="s">
        <v>205</v>
      </c>
      <c r="H1285" t="s">
        <v>205</v>
      </c>
      <c r="I1285" t="s">
        <v>207</v>
      </c>
      <c r="J1285" t="s">
        <v>207</v>
      </c>
      <c r="K1285" t="s">
        <v>207</v>
      </c>
      <c r="L1285" t="s">
        <v>207</v>
      </c>
      <c r="M1285" s="250" t="s">
        <v>207</v>
      </c>
      <c r="N1285" t="s">
        <v>207</v>
      </c>
      <c r="O1285" t="s">
        <v>207</v>
      </c>
      <c r="P1285" t="s">
        <v>207</v>
      </c>
      <c r="Q1285" t="s">
        <v>207</v>
      </c>
      <c r="R1285" t="s">
        <v>207</v>
      </c>
      <c r="S1285" t="s">
        <v>207</v>
      </c>
      <c r="T1285" t="s">
        <v>207</v>
      </c>
      <c r="U1285" t="s">
        <v>207</v>
      </c>
      <c r="V1285" t="s">
        <v>207</v>
      </c>
      <c r="W1285" t="s">
        <v>207</v>
      </c>
      <c r="X1285" s="250" t="s">
        <v>207</v>
      </c>
      <c r="Y1285" t="s">
        <v>207</v>
      </c>
      <c r="Z1285" t="s">
        <v>207</v>
      </c>
      <c r="AA1285" t="s">
        <v>207</v>
      </c>
      <c r="AB1285" t="s">
        <v>207</v>
      </c>
      <c r="AC1285" t="s">
        <v>207</v>
      </c>
      <c r="AD1285" t="s">
        <v>207</v>
      </c>
      <c r="AE1285" t="s">
        <v>205</v>
      </c>
      <c r="AF1285" t="s">
        <v>205</v>
      </c>
      <c r="AG1285" t="s">
        <v>207</v>
      </c>
      <c r="AH1285" t="s">
        <v>207</v>
      </c>
      <c r="AI1285" t="s">
        <v>207</v>
      </c>
      <c r="AJ1285" t="s">
        <v>207</v>
      </c>
      <c r="AK1285" t="s">
        <v>207</v>
      </c>
      <c r="AL1285" t="s">
        <v>206</v>
      </c>
      <c r="AM1285" t="s">
        <v>206</v>
      </c>
      <c r="AN1285" t="s">
        <v>206</v>
      </c>
      <c r="AO1285" t="s">
        <v>206</v>
      </c>
      <c r="AP1285" t="s">
        <v>206</v>
      </c>
      <c r="AQ1285"/>
      <c r="AR1285">
        <v>0</v>
      </c>
      <c r="AS1285">
        <v>3</v>
      </c>
    </row>
    <row r="1286" spans="1:45" ht="18.75" hidden="1" x14ac:dyDescent="0.45">
      <c r="A1286" s="248">
        <v>214398</v>
      </c>
      <c r="B1286" s="249" t="s">
        <v>456</v>
      </c>
      <c r="C1286" t="s">
        <v>205</v>
      </c>
      <c r="D1286" t="s">
        <v>207</v>
      </c>
      <c r="E1286" t="s">
        <v>205</v>
      </c>
      <c r="F1286" t="s">
        <v>205</v>
      </c>
      <c r="G1286" t="s">
        <v>207</v>
      </c>
      <c r="H1286" t="s">
        <v>207</v>
      </c>
      <c r="I1286" t="s">
        <v>207</v>
      </c>
      <c r="J1286" t="s">
        <v>205</v>
      </c>
      <c r="K1286" t="s">
        <v>205</v>
      </c>
      <c r="L1286" t="s">
        <v>205</v>
      </c>
      <c r="M1286" s="250" t="s">
        <v>205</v>
      </c>
      <c r="N1286" t="s">
        <v>205</v>
      </c>
      <c r="O1286" t="s">
        <v>205</v>
      </c>
      <c r="P1286" t="s">
        <v>205</v>
      </c>
      <c r="Q1286" t="s">
        <v>205</v>
      </c>
      <c r="R1286" t="s">
        <v>205</v>
      </c>
      <c r="S1286" t="s">
        <v>207</v>
      </c>
      <c r="T1286" t="s">
        <v>207</v>
      </c>
      <c r="U1286" t="s">
        <v>205</v>
      </c>
      <c r="V1286" t="s">
        <v>207</v>
      </c>
      <c r="W1286" t="s">
        <v>207</v>
      </c>
      <c r="X1286" s="250" t="s">
        <v>207</v>
      </c>
      <c r="Y1286" t="s">
        <v>207</v>
      </c>
      <c r="Z1286" t="s">
        <v>207</v>
      </c>
      <c r="AA1286" t="s">
        <v>207</v>
      </c>
      <c r="AB1286" t="s">
        <v>206</v>
      </c>
      <c r="AC1286" t="s">
        <v>206</v>
      </c>
      <c r="AD1286" t="s">
        <v>206</v>
      </c>
      <c r="AE1286" t="s">
        <v>206</v>
      </c>
      <c r="AF1286" t="s">
        <v>206</v>
      </c>
      <c r="AG1286" t="s">
        <v>344</v>
      </c>
      <c r="AH1286" t="s">
        <v>344</v>
      </c>
      <c r="AI1286" t="s">
        <v>344</v>
      </c>
      <c r="AJ1286" t="s">
        <v>344</v>
      </c>
      <c r="AK1286" t="s">
        <v>344</v>
      </c>
      <c r="AL1286" t="s">
        <v>344</v>
      </c>
      <c r="AM1286" t="s">
        <v>344</v>
      </c>
      <c r="AN1286" t="s">
        <v>344</v>
      </c>
      <c r="AO1286" t="s">
        <v>344</v>
      </c>
      <c r="AP1286" t="s">
        <v>344</v>
      </c>
      <c r="AQ1286"/>
      <c r="AR1286">
        <v>0</v>
      </c>
      <c r="AS1286">
        <v>5</v>
      </c>
    </row>
    <row r="1287" spans="1:45" ht="15" hidden="1" x14ac:dyDescent="0.25">
      <c r="A1287" s="258">
        <v>214400</v>
      </c>
      <c r="B1287" s="259" t="s">
        <v>456</v>
      </c>
      <c r="C1287" s="260" t="s">
        <v>205</v>
      </c>
      <c r="D1287" s="260" t="s">
        <v>205</v>
      </c>
      <c r="E1287" s="260" t="s">
        <v>207</v>
      </c>
      <c r="F1287" s="260" t="s">
        <v>207</v>
      </c>
      <c r="G1287" s="260" t="s">
        <v>207</v>
      </c>
      <c r="H1287" s="260" t="s">
        <v>207</v>
      </c>
      <c r="I1287" s="260" t="s">
        <v>207</v>
      </c>
      <c r="J1287" s="260" t="s">
        <v>205</v>
      </c>
      <c r="K1287" s="260" t="s">
        <v>207</v>
      </c>
      <c r="L1287" s="260" t="s">
        <v>205</v>
      </c>
      <c r="M1287" s="260" t="s">
        <v>205</v>
      </c>
      <c r="N1287" s="260" t="s">
        <v>207</v>
      </c>
      <c r="O1287" s="260" t="s">
        <v>207</v>
      </c>
      <c r="P1287" s="260" t="s">
        <v>207</v>
      </c>
      <c r="Q1287" s="260" t="s">
        <v>207</v>
      </c>
      <c r="R1287" s="260" t="s">
        <v>207</v>
      </c>
      <c r="S1287" s="260" t="s">
        <v>207</v>
      </c>
      <c r="T1287" s="260" t="s">
        <v>207</v>
      </c>
      <c r="U1287" s="260" t="s">
        <v>207</v>
      </c>
      <c r="V1287" s="260" t="s">
        <v>205</v>
      </c>
      <c r="W1287" s="260" t="s">
        <v>207</v>
      </c>
      <c r="X1287" s="260" t="s">
        <v>205</v>
      </c>
      <c r="Y1287" s="260" t="s">
        <v>205</v>
      </c>
      <c r="Z1287" s="260" t="s">
        <v>207</v>
      </c>
      <c r="AA1287" s="260" t="s">
        <v>207</v>
      </c>
      <c r="AB1287" s="260" t="s">
        <v>205</v>
      </c>
      <c r="AC1287" s="260" t="s">
        <v>207</v>
      </c>
      <c r="AD1287" s="260" t="s">
        <v>207</v>
      </c>
      <c r="AE1287" s="260" t="s">
        <v>206</v>
      </c>
      <c r="AF1287" s="260" t="s">
        <v>207</v>
      </c>
      <c r="AG1287" s="260" t="s">
        <v>344</v>
      </c>
      <c r="AH1287" s="260" t="s">
        <v>344</v>
      </c>
      <c r="AI1287" s="260" t="s">
        <v>344</v>
      </c>
      <c r="AJ1287" s="260" t="s">
        <v>344</v>
      </c>
      <c r="AK1287" s="260" t="s">
        <v>344</v>
      </c>
      <c r="AL1287" s="260" t="s">
        <v>344</v>
      </c>
      <c r="AM1287" s="260" t="s">
        <v>344</v>
      </c>
      <c r="AN1287" s="260" t="s">
        <v>344</v>
      </c>
      <c r="AO1287" s="260" t="s">
        <v>344</v>
      </c>
      <c r="AP1287" s="260" t="s">
        <v>344</v>
      </c>
      <c r="AQ1287" s="260"/>
      <c r="AR1287"/>
      <c r="AS1287">
        <v>1</v>
      </c>
    </row>
    <row r="1288" spans="1:45" ht="18.75" hidden="1" x14ac:dyDescent="0.45">
      <c r="A1288" s="252">
        <v>214401</v>
      </c>
      <c r="B1288" s="249" t="s">
        <v>456</v>
      </c>
      <c r="C1288" t="s">
        <v>205</v>
      </c>
      <c r="D1288" t="s">
        <v>207</v>
      </c>
      <c r="E1288" t="s">
        <v>205</v>
      </c>
      <c r="F1288" t="s">
        <v>207</v>
      </c>
      <c r="G1288" t="s">
        <v>207</v>
      </c>
      <c r="H1288" t="s">
        <v>207</v>
      </c>
      <c r="I1288" t="s">
        <v>207</v>
      </c>
      <c r="J1288" t="s">
        <v>207</v>
      </c>
      <c r="K1288" t="s">
        <v>207</v>
      </c>
      <c r="L1288" t="s">
        <v>205</v>
      </c>
      <c r="M1288" s="250" t="s">
        <v>207</v>
      </c>
      <c r="N1288" t="s">
        <v>207</v>
      </c>
      <c r="O1288" t="s">
        <v>207</v>
      </c>
      <c r="P1288" t="s">
        <v>206</v>
      </c>
      <c r="Q1288" t="s">
        <v>207</v>
      </c>
      <c r="R1288" t="s">
        <v>207</v>
      </c>
      <c r="S1288" t="s">
        <v>205</v>
      </c>
      <c r="T1288" t="s">
        <v>205</v>
      </c>
      <c r="U1288" t="s">
        <v>205</v>
      </c>
      <c r="V1288" t="s">
        <v>205</v>
      </c>
      <c r="W1288" t="s">
        <v>207</v>
      </c>
      <c r="X1288" s="250" t="s">
        <v>207</v>
      </c>
      <c r="Y1288" t="s">
        <v>207</v>
      </c>
      <c r="Z1288" t="s">
        <v>206</v>
      </c>
      <c r="AA1288" t="s">
        <v>206</v>
      </c>
      <c r="AB1288" t="s">
        <v>206</v>
      </c>
      <c r="AC1288" t="s">
        <v>206</v>
      </c>
      <c r="AD1288" t="s">
        <v>206</v>
      </c>
      <c r="AE1288" t="s">
        <v>206</v>
      </c>
      <c r="AF1288" t="s">
        <v>206</v>
      </c>
      <c r="AG1288" t="s">
        <v>344</v>
      </c>
      <c r="AH1288" t="s">
        <v>344</v>
      </c>
      <c r="AI1288" t="s">
        <v>344</v>
      </c>
      <c r="AJ1288" t="s">
        <v>344</v>
      </c>
      <c r="AK1288" t="s">
        <v>344</v>
      </c>
      <c r="AL1288" t="s">
        <v>344</v>
      </c>
      <c r="AM1288" t="s">
        <v>344</v>
      </c>
      <c r="AN1288" t="s">
        <v>344</v>
      </c>
      <c r="AO1288" t="s">
        <v>344</v>
      </c>
      <c r="AP1288" t="s">
        <v>344</v>
      </c>
      <c r="AQ1288"/>
      <c r="AR1288">
        <v>0</v>
      </c>
      <c r="AS1288">
        <v>5</v>
      </c>
    </row>
    <row r="1289" spans="1:45" ht="18.75" hidden="1" x14ac:dyDescent="0.45">
      <c r="A1289" s="248">
        <v>214403</v>
      </c>
      <c r="B1289" s="249" t="s">
        <v>458</v>
      </c>
      <c r="C1289" t="s">
        <v>205</v>
      </c>
      <c r="D1289" t="s">
        <v>205</v>
      </c>
      <c r="E1289" t="s">
        <v>205</v>
      </c>
      <c r="F1289" t="s">
        <v>205</v>
      </c>
      <c r="G1289" t="s">
        <v>205</v>
      </c>
      <c r="H1289" t="s">
        <v>207</v>
      </c>
      <c r="I1289" t="s">
        <v>205</v>
      </c>
      <c r="J1289" t="s">
        <v>207</v>
      </c>
      <c r="K1289" t="s">
        <v>207</v>
      </c>
      <c r="L1289" t="s">
        <v>205</v>
      </c>
      <c r="M1289" s="250" t="s">
        <v>207</v>
      </c>
      <c r="N1289" t="s">
        <v>205</v>
      </c>
      <c r="O1289" t="s">
        <v>205</v>
      </c>
      <c r="P1289" t="s">
        <v>205</v>
      </c>
      <c r="Q1289" t="s">
        <v>206</v>
      </c>
      <c r="R1289" t="s">
        <v>205</v>
      </c>
      <c r="S1289" t="s">
        <v>205</v>
      </c>
      <c r="T1289" t="s">
        <v>205</v>
      </c>
      <c r="U1289" t="s">
        <v>205</v>
      </c>
      <c r="V1289" t="s">
        <v>205</v>
      </c>
      <c r="W1289" t="s">
        <v>344</v>
      </c>
      <c r="X1289" s="250" t="s">
        <v>344</v>
      </c>
      <c r="Y1289" t="s">
        <v>344</v>
      </c>
      <c r="Z1289" t="s">
        <v>344</v>
      </c>
      <c r="AA1289" t="s">
        <v>344</v>
      </c>
      <c r="AB1289" t="s">
        <v>344</v>
      </c>
      <c r="AC1289" t="s">
        <v>344</v>
      </c>
      <c r="AD1289" t="s">
        <v>344</v>
      </c>
      <c r="AE1289" t="s">
        <v>344</v>
      </c>
      <c r="AF1289" t="s">
        <v>344</v>
      </c>
      <c r="AG1289" t="s">
        <v>344</v>
      </c>
      <c r="AH1289" t="s">
        <v>344</v>
      </c>
      <c r="AI1289" t="s">
        <v>344</v>
      </c>
      <c r="AJ1289" t="s">
        <v>344</v>
      </c>
      <c r="AK1289" t="s">
        <v>344</v>
      </c>
      <c r="AL1289" t="s">
        <v>344</v>
      </c>
      <c r="AM1289" t="s">
        <v>344</v>
      </c>
      <c r="AN1289" t="s">
        <v>344</v>
      </c>
      <c r="AO1289" t="s">
        <v>344</v>
      </c>
      <c r="AP1289" t="s">
        <v>344</v>
      </c>
      <c r="AQ1289"/>
      <c r="AR1289">
        <v>0</v>
      </c>
      <c r="AS1289">
        <v>2</v>
      </c>
    </row>
    <row r="1290" spans="1:45" ht="15" hidden="1" x14ac:dyDescent="0.25">
      <c r="A1290" s="258">
        <v>214407</v>
      </c>
      <c r="B1290" s="259" t="s">
        <v>456</v>
      </c>
      <c r="C1290" s="260" t="s">
        <v>205</v>
      </c>
      <c r="D1290" s="260" t="s">
        <v>207</v>
      </c>
      <c r="E1290" s="260" t="s">
        <v>207</v>
      </c>
      <c r="F1290" s="260" t="s">
        <v>205</v>
      </c>
      <c r="G1290" s="260" t="s">
        <v>205</v>
      </c>
      <c r="H1290" s="260" t="s">
        <v>205</v>
      </c>
      <c r="I1290" s="260" t="s">
        <v>205</v>
      </c>
      <c r="J1290" s="260" t="s">
        <v>205</v>
      </c>
      <c r="K1290" s="260" t="s">
        <v>205</v>
      </c>
      <c r="L1290" s="260" t="s">
        <v>207</v>
      </c>
      <c r="M1290" s="260" t="s">
        <v>205</v>
      </c>
      <c r="N1290" s="260" t="s">
        <v>207</v>
      </c>
      <c r="O1290" s="260" t="s">
        <v>207</v>
      </c>
      <c r="P1290" s="260" t="s">
        <v>205</v>
      </c>
      <c r="Q1290" s="260" t="s">
        <v>205</v>
      </c>
      <c r="R1290" s="260" t="s">
        <v>207</v>
      </c>
      <c r="S1290" s="260" t="s">
        <v>207</v>
      </c>
      <c r="T1290" s="260" t="s">
        <v>207</v>
      </c>
      <c r="U1290" s="260" t="s">
        <v>207</v>
      </c>
      <c r="V1290" s="260" t="s">
        <v>207</v>
      </c>
      <c r="W1290" s="260" t="s">
        <v>205</v>
      </c>
      <c r="X1290" s="260" t="s">
        <v>205</v>
      </c>
      <c r="Y1290" s="260" t="s">
        <v>205</v>
      </c>
      <c r="Z1290" s="260" t="s">
        <v>205</v>
      </c>
      <c r="AA1290" s="260" t="s">
        <v>205</v>
      </c>
      <c r="AB1290" s="260" t="s">
        <v>207</v>
      </c>
      <c r="AC1290" s="260" t="s">
        <v>207</v>
      </c>
      <c r="AD1290" s="260" t="s">
        <v>207</v>
      </c>
      <c r="AE1290" s="260" t="s">
        <v>207</v>
      </c>
      <c r="AF1290" s="260" t="s">
        <v>207</v>
      </c>
      <c r="AG1290" s="260" t="s">
        <v>344</v>
      </c>
      <c r="AH1290" s="260" t="s">
        <v>344</v>
      </c>
      <c r="AI1290" s="260" t="s">
        <v>344</v>
      </c>
      <c r="AJ1290" s="260" t="s">
        <v>344</v>
      </c>
      <c r="AK1290" s="260" t="s">
        <v>344</v>
      </c>
      <c r="AL1290" s="260" t="s">
        <v>344</v>
      </c>
      <c r="AM1290" s="260" t="s">
        <v>344</v>
      </c>
      <c r="AN1290" s="260" t="s">
        <v>344</v>
      </c>
      <c r="AO1290" s="260" t="s">
        <v>344</v>
      </c>
      <c r="AP1290" s="260" t="s">
        <v>344</v>
      </c>
      <c r="AQ1290" s="260"/>
      <c r="AR1290"/>
      <c r="AS1290">
        <v>1</v>
      </c>
    </row>
    <row r="1291" spans="1:45" ht="18.75" hidden="1" x14ac:dyDescent="0.45">
      <c r="A1291" s="248">
        <v>214408</v>
      </c>
      <c r="B1291" s="249" t="s">
        <v>456</v>
      </c>
      <c r="C1291" t="s">
        <v>205</v>
      </c>
      <c r="D1291" t="s">
        <v>207</v>
      </c>
      <c r="E1291" t="s">
        <v>205</v>
      </c>
      <c r="F1291" t="s">
        <v>205</v>
      </c>
      <c r="G1291" t="s">
        <v>205</v>
      </c>
      <c r="H1291" t="s">
        <v>205</v>
      </c>
      <c r="I1291" t="s">
        <v>205</v>
      </c>
      <c r="J1291" t="s">
        <v>205</v>
      </c>
      <c r="K1291" t="s">
        <v>205</v>
      </c>
      <c r="L1291" t="s">
        <v>205</v>
      </c>
      <c r="M1291" s="250" t="s">
        <v>205</v>
      </c>
      <c r="N1291" t="s">
        <v>205</v>
      </c>
      <c r="O1291" t="s">
        <v>207</v>
      </c>
      <c r="P1291" t="s">
        <v>205</v>
      </c>
      <c r="Q1291" t="s">
        <v>207</v>
      </c>
      <c r="R1291" t="s">
        <v>207</v>
      </c>
      <c r="S1291" t="s">
        <v>205</v>
      </c>
      <c r="T1291" t="s">
        <v>207</v>
      </c>
      <c r="U1291" t="s">
        <v>207</v>
      </c>
      <c r="V1291" t="s">
        <v>205</v>
      </c>
      <c r="W1291" t="s">
        <v>205</v>
      </c>
      <c r="X1291" s="250" t="s">
        <v>205</v>
      </c>
      <c r="Y1291" t="s">
        <v>205</v>
      </c>
      <c r="Z1291" t="s">
        <v>205</v>
      </c>
      <c r="AA1291" t="s">
        <v>205</v>
      </c>
      <c r="AB1291" t="s">
        <v>207</v>
      </c>
      <c r="AC1291" t="s">
        <v>205</v>
      </c>
      <c r="AD1291" t="s">
        <v>205</v>
      </c>
      <c r="AE1291" t="s">
        <v>206</v>
      </c>
      <c r="AF1291" t="s">
        <v>207</v>
      </c>
      <c r="AG1291" t="s">
        <v>344</v>
      </c>
      <c r="AH1291" t="s">
        <v>344</v>
      </c>
      <c r="AI1291" t="s">
        <v>344</v>
      </c>
      <c r="AJ1291" t="s">
        <v>344</v>
      </c>
      <c r="AK1291" t="s">
        <v>344</v>
      </c>
      <c r="AL1291" t="s">
        <v>344</v>
      </c>
      <c r="AM1291" t="s">
        <v>344</v>
      </c>
      <c r="AN1291" t="s">
        <v>344</v>
      </c>
      <c r="AO1291" t="s">
        <v>344</v>
      </c>
      <c r="AP1291" t="s">
        <v>344</v>
      </c>
      <c r="AQ1291"/>
      <c r="AR1291">
        <v>0</v>
      </c>
      <c r="AS1291">
        <v>2</v>
      </c>
    </row>
    <row r="1292" spans="1:45" ht="18.75" hidden="1" x14ac:dyDescent="0.45">
      <c r="A1292" s="248">
        <v>214411</v>
      </c>
      <c r="B1292" s="249" t="s">
        <v>458</v>
      </c>
      <c r="C1292" t="s">
        <v>205</v>
      </c>
      <c r="D1292" t="s">
        <v>207</v>
      </c>
      <c r="E1292" t="s">
        <v>207</v>
      </c>
      <c r="F1292" t="s">
        <v>205</v>
      </c>
      <c r="G1292" t="s">
        <v>205</v>
      </c>
      <c r="H1292" t="s">
        <v>205</v>
      </c>
      <c r="I1292" t="s">
        <v>205</v>
      </c>
      <c r="J1292" t="s">
        <v>205</v>
      </c>
      <c r="K1292" t="s">
        <v>205</v>
      </c>
      <c r="L1292" t="s">
        <v>205</v>
      </c>
      <c r="M1292" s="250" t="s">
        <v>205</v>
      </c>
      <c r="N1292" t="s">
        <v>207</v>
      </c>
      <c r="O1292" t="s">
        <v>205</v>
      </c>
      <c r="P1292" t="s">
        <v>205</v>
      </c>
      <c r="Q1292" t="s">
        <v>205</v>
      </c>
      <c r="R1292" t="s">
        <v>207</v>
      </c>
      <c r="S1292" t="s">
        <v>207</v>
      </c>
      <c r="T1292" t="s">
        <v>205</v>
      </c>
      <c r="U1292" t="s">
        <v>205</v>
      </c>
      <c r="V1292" t="s">
        <v>207</v>
      </c>
      <c r="W1292" t="s">
        <v>344</v>
      </c>
      <c r="X1292" s="250" t="s">
        <v>344</v>
      </c>
      <c r="Y1292" t="s">
        <v>344</v>
      </c>
      <c r="Z1292" t="s">
        <v>344</v>
      </c>
      <c r="AA1292" t="s">
        <v>344</v>
      </c>
      <c r="AB1292" t="s">
        <v>344</v>
      </c>
      <c r="AC1292" t="s">
        <v>344</v>
      </c>
      <c r="AD1292" t="s">
        <v>344</v>
      </c>
      <c r="AE1292" t="s">
        <v>344</v>
      </c>
      <c r="AF1292" t="s">
        <v>344</v>
      </c>
      <c r="AG1292" t="s">
        <v>344</v>
      </c>
      <c r="AH1292" t="s">
        <v>344</v>
      </c>
      <c r="AI1292" t="s">
        <v>344</v>
      </c>
      <c r="AJ1292" t="s">
        <v>344</v>
      </c>
      <c r="AK1292" t="s">
        <v>344</v>
      </c>
      <c r="AL1292" t="s">
        <v>344</v>
      </c>
      <c r="AM1292" t="s">
        <v>344</v>
      </c>
      <c r="AN1292" t="s">
        <v>344</v>
      </c>
      <c r="AO1292" t="s">
        <v>344</v>
      </c>
      <c r="AP1292" t="s">
        <v>344</v>
      </c>
      <c r="AQ1292"/>
      <c r="AR1292">
        <v>0</v>
      </c>
      <c r="AS1292">
        <v>2</v>
      </c>
    </row>
    <row r="1293" spans="1:45" ht="18.75" x14ac:dyDescent="0.45">
      <c r="A1293" s="248">
        <v>214413</v>
      </c>
      <c r="B1293" s="249" t="s">
        <v>61</v>
      </c>
      <c r="C1293" t="s">
        <v>205</v>
      </c>
      <c r="D1293" t="s">
        <v>207</v>
      </c>
      <c r="E1293" t="s">
        <v>207</v>
      </c>
      <c r="F1293" t="s">
        <v>207</v>
      </c>
      <c r="G1293" t="s">
        <v>207</v>
      </c>
      <c r="H1293" t="s">
        <v>207</v>
      </c>
      <c r="I1293" t="s">
        <v>207</v>
      </c>
      <c r="J1293" t="s">
        <v>207</v>
      </c>
      <c r="K1293" t="s">
        <v>207</v>
      </c>
      <c r="L1293" t="s">
        <v>205</v>
      </c>
      <c r="M1293" s="250" t="s">
        <v>205</v>
      </c>
      <c r="N1293" t="s">
        <v>207</v>
      </c>
      <c r="O1293" t="s">
        <v>207</v>
      </c>
      <c r="P1293" t="s">
        <v>205</v>
      </c>
      <c r="Q1293" t="s">
        <v>205</v>
      </c>
      <c r="R1293" t="s">
        <v>207</v>
      </c>
      <c r="S1293" t="s">
        <v>207</v>
      </c>
      <c r="T1293" t="s">
        <v>207</v>
      </c>
      <c r="U1293" t="s">
        <v>207</v>
      </c>
      <c r="V1293" t="s">
        <v>205</v>
      </c>
      <c r="W1293" t="s">
        <v>205</v>
      </c>
      <c r="X1293" s="250" t="s">
        <v>207</v>
      </c>
      <c r="Y1293" t="s">
        <v>205</v>
      </c>
      <c r="Z1293" t="s">
        <v>207</v>
      </c>
      <c r="AA1293" t="s">
        <v>207</v>
      </c>
      <c r="AB1293" t="s">
        <v>205</v>
      </c>
      <c r="AC1293" t="s">
        <v>207</v>
      </c>
      <c r="AD1293" t="s">
        <v>207</v>
      </c>
      <c r="AE1293" t="s">
        <v>205</v>
      </c>
      <c r="AF1293" t="s">
        <v>207</v>
      </c>
      <c r="AG1293" t="s">
        <v>205</v>
      </c>
      <c r="AH1293" t="s">
        <v>206</v>
      </c>
      <c r="AI1293" t="s">
        <v>207</v>
      </c>
      <c r="AJ1293" t="s">
        <v>205</v>
      </c>
      <c r="AK1293" t="s">
        <v>205</v>
      </c>
      <c r="AL1293" t="s">
        <v>207</v>
      </c>
      <c r="AM1293" t="s">
        <v>205</v>
      </c>
      <c r="AN1293" t="s">
        <v>207</v>
      </c>
      <c r="AO1293" t="s">
        <v>205</v>
      </c>
      <c r="AP1293" t="s">
        <v>207</v>
      </c>
      <c r="AQ1293"/>
      <c r="AR1293">
        <v>0</v>
      </c>
      <c r="AS1293">
        <v>3</v>
      </c>
    </row>
    <row r="1294" spans="1:45" ht="15" hidden="1" x14ac:dyDescent="0.25">
      <c r="A1294" s="258">
        <v>214416</v>
      </c>
      <c r="B1294" s="259" t="s">
        <v>457</v>
      </c>
      <c r="C1294" s="260" t="s">
        <v>849</v>
      </c>
      <c r="D1294" s="260" t="s">
        <v>849</v>
      </c>
      <c r="E1294" s="260" t="s">
        <v>849</v>
      </c>
      <c r="F1294" s="260" t="s">
        <v>849</v>
      </c>
      <c r="G1294" s="260" t="s">
        <v>849</v>
      </c>
      <c r="H1294" s="260" t="s">
        <v>849</v>
      </c>
      <c r="I1294" s="260" t="s">
        <v>849</v>
      </c>
      <c r="J1294" s="260" t="s">
        <v>849</v>
      </c>
      <c r="K1294" s="260" t="s">
        <v>849</v>
      </c>
      <c r="L1294" s="260" t="s">
        <v>849</v>
      </c>
      <c r="M1294" s="260" t="s">
        <v>344</v>
      </c>
      <c r="N1294" s="260" t="s">
        <v>344</v>
      </c>
      <c r="O1294" s="260" t="s">
        <v>344</v>
      </c>
      <c r="P1294" s="260" t="s">
        <v>344</v>
      </c>
      <c r="Q1294" s="260" t="s">
        <v>344</v>
      </c>
      <c r="R1294" s="260" t="s">
        <v>344</v>
      </c>
      <c r="S1294" s="260" t="s">
        <v>344</v>
      </c>
      <c r="T1294" s="260" t="s">
        <v>344</v>
      </c>
      <c r="U1294" s="260" t="s">
        <v>344</v>
      </c>
      <c r="V1294" s="260" t="s">
        <v>344</v>
      </c>
      <c r="W1294" s="260" t="s">
        <v>344</v>
      </c>
      <c r="X1294" s="260" t="s">
        <v>344</v>
      </c>
      <c r="Y1294" s="260" t="s">
        <v>344</v>
      </c>
      <c r="Z1294" s="260" t="s">
        <v>344</v>
      </c>
      <c r="AA1294" s="260" t="s">
        <v>344</v>
      </c>
      <c r="AB1294" s="260" t="s">
        <v>344</v>
      </c>
      <c r="AC1294" s="260" t="s">
        <v>344</v>
      </c>
      <c r="AD1294" s="260" t="s">
        <v>344</v>
      </c>
      <c r="AE1294" s="260" t="s">
        <v>344</v>
      </c>
      <c r="AF1294" s="260" t="s">
        <v>344</v>
      </c>
      <c r="AG1294" s="260" t="s">
        <v>344</v>
      </c>
      <c r="AH1294" s="260" t="s">
        <v>344</v>
      </c>
      <c r="AI1294" s="260" t="s">
        <v>344</v>
      </c>
      <c r="AJ1294" s="260" t="s">
        <v>344</v>
      </c>
      <c r="AK1294" s="260" t="s">
        <v>344</v>
      </c>
      <c r="AL1294" s="260" t="s">
        <v>344</v>
      </c>
      <c r="AM1294" s="260" t="s">
        <v>344</v>
      </c>
      <c r="AN1294" s="260" t="s">
        <v>344</v>
      </c>
      <c r="AO1294" s="260" t="s">
        <v>344</v>
      </c>
      <c r="AP1294" s="260" t="s">
        <v>344</v>
      </c>
      <c r="AQ1294" s="260"/>
      <c r="AR1294"/>
      <c r="AS1294" t="s">
        <v>2181</v>
      </c>
    </row>
    <row r="1295" spans="1:45" ht="18.75" x14ac:dyDescent="0.45">
      <c r="A1295" s="248">
        <v>214423</v>
      </c>
      <c r="B1295" s="249" t="s">
        <v>61</v>
      </c>
      <c r="C1295" t="s">
        <v>207</v>
      </c>
      <c r="D1295" t="s">
        <v>207</v>
      </c>
      <c r="E1295" t="s">
        <v>207</v>
      </c>
      <c r="F1295" t="s">
        <v>205</v>
      </c>
      <c r="G1295" t="s">
        <v>205</v>
      </c>
      <c r="H1295" t="s">
        <v>207</v>
      </c>
      <c r="I1295" t="s">
        <v>207</v>
      </c>
      <c r="J1295" t="s">
        <v>207</v>
      </c>
      <c r="K1295" t="s">
        <v>207</v>
      </c>
      <c r="L1295" t="s">
        <v>207</v>
      </c>
      <c r="M1295" s="250" t="s">
        <v>207</v>
      </c>
      <c r="N1295" t="s">
        <v>207</v>
      </c>
      <c r="O1295" t="s">
        <v>207</v>
      </c>
      <c r="P1295" t="s">
        <v>207</v>
      </c>
      <c r="Q1295" t="s">
        <v>207</v>
      </c>
      <c r="R1295" t="s">
        <v>205</v>
      </c>
      <c r="S1295" t="s">
        <v>207</v>
      </c>
      <c r="T1295" t="s">
        <v>207</v>
      </c>
      <c r="U1295" t="s">
        <v>207</v>
      </c>
      <c r="V1295" t="s">
        <v>207</v>
      </c>
      <c r="W1295" t="s">
        <v>207</v>
      </c>
      <c r="X1295" s="250" t="s">
        <v>207</v>
      </c>
      <c r="Y1295" t="s">
        <v>205</v>
      </c>
      <c r="Z1295" t="s">
        <v>207</v>
      </c>
      <c r="AA1295" t="s">
        <v>207</v>
      </c>
      <c r="AB1295" t="s">
        <v>205</v>
      </c>
      <c r="AC1295" t="s">
        <v>207</v>
      </c>
      <c r="AD1295" t="s">
        <v>207</v>
      </c>
      <c r="AE1295" t="s">
        <v>207</v>
      </c>
      <c r="AF1295" t="s">
        <v>207</v>
      </c>
      <c r="AG1295" t="s">
        <v>205</v>
      </c>
      <c r="AH1295" t="s">
        <v>207</v>
      </c>
      <c r="AI1295" t="s">
        <v>205</v>
      </c>
      <c r="AJ1295" t="s">
        <v>207</v>
      </c>
      <c r="AK1295" t="s">
        <v>207</v>
      </c>
      <c r="AL1295" t="s">
        <v>207</v>
      </c>
      <c r="AM1295" t="s">
        <v>207</v>
      </c>
      <c r="AN1295" t="s">
        <v>206</v>
      </c>
      <c r="AO1295" t="s">
        <v>207</v>
      </c>
      <c r="AP1295" t="s">
        <v>207</v>
      </c>
      <c r="AQ1295"/>
      <c r="AR1295">
        <v>0</v>
      </c>
      <c r="AS1295">
        <v>2</v>
      </c>
    </row>
    <row r="1296" spans="1:45" ht="18.75" hidden="1" x14ac:dyDescent="0.45">
      <c r="A1296" s="248">
        <v>214424</v>
      </c>
      <c r="B1296" s="249" t="s">
        <v>456</v>
      </c>
      <c r="C1296" t="s">
        <v>849</v>
      </c>
      <c r="D1296" t="s">
        <v>849</v>
      </c>
      <c r="E1296" t="s">
        <v>849</v>
      </c>
      <c r="F1296" t="s">
        <v>849</v>
      </c>
      <c r="G1296" t="s">
        <v>849</v>
      </c>
      <c r="H1296" t="s">
        <v>849</v>
      </c>
      <c r="I1296" t="s">
        <v>849</v>
      </c>
      <c r="J1296" t="s">
        <v>849</v>
      </c>
      <c r="K1296" t="s">
        <v>849</v>
      </c>
      <c r="L1296" t="s">
        <v>849</v>
      </c>
      <c r="M1296" s="250" t="s">
        <v>849</v>
      </c>
      <c r="N1296" t="s">
        <v>849</v>
      </c>
      <c r="O1296" t="s">
        <v>849</v>
      </c>
      <c r="P1296" t="s">
        <v>849</v>
      </c>
      <c r="Q1296" t="s">
        <v>849</v>
      </c>
      <c r="R1296" t="s">
        <v>849</v>
      </c>
      <c r="S1296" t="s">
        <v>849</v>
      </c>
      <c r="T1296" t="s">
        <v>849</v>
      </c>
      <c r="U1296" t="s">
        <v>849</v>
      </c>
      <c r="V1296" t="s">
        <v>849</v>
      </c>
      <c r="W1296" t="s">
        <v>849</v>
      </c>
      <c r="X1296" s="250" t="s">
        <v>849</v>
      </c>
      <c r="Y1296" t="s">
        <v>849</v>
      </c>
      <c r="Z1296" t="s">
        <v>849</v>
      </c>
      <c r="AA1296" t="s">
        <v>849</v>
      </c>
      <c r="AB1296" t="s">
        <v>849</v>
      </c>
      <c r="AC1296" t="s">
        <v>849</v>
      </c>
      <c r="AD1296" t="s">
        <v>849</v>
      </c>
      <c r="AE1296" t="s">
        <v>849</v>
      </c>
      <c r="AF1296" t="s">
        <v>849</v>
      </c>
      <c r="AG1296" t="s">
        <v>344</v>
      </c>
      <c r="AH1296" t="s">
        <v>344</v>
      </c>
      <c r="AI1296" t="s">
        <v>344</v>
      </c>
      <c r="AJ1296" t="s">
        <v>344</v>
      </c>
      <c r="AK1296" t="s">
        <v>344</v>
      </c>
      <c r="AL1296" t="s">
        <v>344</v>
      </c>
      <c r="AM1296" t="s">
        <v>344</v>
      </c>
      <c r="AN1296" t="s">
        <v>344</v>
      </c>
      <c r="AO1296" t="s">
        <v>344</v>
      </c>
      <c r="AP1296" t="s">
        <v>344</v>
      </c>
      <c r="AQ1296"/>
      <c r="AR1296" t="s">
        <v>1830</v>
      </c>
      <c r="AS1296" t="s">
        <v>2181</v>
      </c>
    </row>
    <row r="1297" spans="1:45" ht="18.75" hidden="1" x14ac:dyDescent="0.45">
      <c r="A1297" s="248">
        <v>214425</v>
      </c>
      <c r="B1297" s="249" t="s">
        <v>456</v>
      </c>
      <c r="C1297" t="s">
        <v>205</v>
      </c>
      <c r="D1297" t="s">
        <v>205</v>
      </c>
      <c r="E1297" t="s">
        <v>205</v>
      </c>
      <c r="F1297" t="s">
        <v>207</v>
      </c>
      <c r="G1297" t="s">
        <v>207</v>
      </c>
      <c r="H1297" t="s">
        <v>207</v>
      </c>
      <c r="I1297" t="s">
        <v>207</v>
      </c>
      <c r="J1297" t="s">
        <v>205</v>
      </c>
      <c r="K1297" t="s">
        <v>205</v>
      </c>
      <c r="L1297" t="s">
        <v>207</v>
      </c>
      <c r="M1297" s="250" t="s">
        <v>207</v>
      </c>
      <c r="N1297" t="s">
        <v>207</v>
      </c>
      <c r="O1297" t="s">
        <v>205</v>
      </c>
      <c r="P1297" t="s">
        <v>207</v>
      </c>
      <c r="Q1297" t="s">
        <v>205</v>
      </c>
      <c r="R1297" t="s">
        <v>207</v>
      </c>
      <c r="S1297" t="s">
        <v>207</v>
      </c>
      <c r="T1297" t="s">
        <v>205</v>
      </c>
      <c r="U1297" t="s">
        <v>207</v>
      </c>
      <c r="V1297" t="s">
        <v>205</v>
      </c>
      <c r="W1297" t="s">
        <v>206</v>
      </c>
      <c r="X1297" s="250" t="s">
        <v>205</v>
      </c>
      <c r="Y1297" t="s">
        <v>207</v>
      </c>
      <c r="Z1297" t="s">
        <v>205</v>
      </c>
      <c r="AA1297" t="s">
        <v>205</v>
      </c>
      <c r="AB1297" t="s">
        <v>206</v>
      </c>
      <c r="AC1297" t="s">
        <v>206</v>
      </c>
      <c r="AD1297" t="s">
        <v>206</v>
      </c>
      <c r="AE1297" t="s">
        <v>206</v>
      </c>
      <c r="AF1297" t="s">
        <v>206</v>
      </c>
      <c r="AG1297" t="s">
        <v>344</v>
      </c>
      <c r="AH1297" t="s">
        <v>344</v>
      </c>
      <c r="AI1297" t="s">
        <v>344</v>
      </c>
      <c r="AJ1297" t="s">
        <v>344</v>
      </c>
      <c r="AK1297" t="s">
        <v>344</v>
      </c>
      <c r="AL1297" t="s">
        <v>344</v>
      </c>
      <c r="AM1297" t="s">
        <v>344</v>
      </c>
      <c r="AN1297" t="s">
        <v>344</v>
      </c>
      <c r="AO1297" t="s">
        <v>344</v>
      </c>
      <c r="AP1297" t="s">
        <v>344</v>
      </c>
      <c r="AQ1297"/>
      <c r="AR1297">
        <v>0</v>
      </c>
      <c r="AS1297">
        <v>3</v>
      </c>
    </row>
    <row r="1298" spans="1:45" ht="15" hidden="1" x14ac:dyDescent="0.25">
      <c r="A1298" s="258">
        <v>214433</v>
      </c>
      <c r="B1298" s="259" t="s">
        <v>458</v>
      </c>
      <c r="C1298" s="260" t="s">
        <v>849</v>
      </c>
      <c r="D1298" s="260" t="s">
        <v>849</v>
      </c>
      <c r="E1298" s="260" t="s">
        <v>849</v>
      </c>
      <c r="F1298" s="260" t="s">
        <v>849</v>
      </c>
      <c r="G1298" s="260" t="s">
        <v>849</v>
      </c>
      <c r="H1298" s="260" t="s">
        <v>849</v>
      </c>
      <c r="I1298" s="260" t="s">
        <v>849</v>
      </c>
      <c r="J1298" s="260" t="s">
        <v>849</v>
      </c>
      <c r="K1298" s="260" t="s">
        <v>849</v>
      </c>
      <c r="L1298" s="260" t="s">
        <v>849</v>
      </c>
      <c r="M1298" s="260" t="s">
        <v>849</v>
      </c>
      <c r="N1298" s="260" t="s">
        <v>849</v>
      </c>
      <c r="O1298" s="260" t="s">
        <v>849</v>
      </c>
      <c r="P1298" s="260" t="s">
        <v>849</v>
      </c>
      <c r="Q1298" s="260" t="s">
        <v>849</v>
      </c>
      <c r="R1298" s="260" t="s">
        <v>849</v>
      </c>
      <c r="S1298" s="260" t="s">
        <v>849</v>
      </c>
      <c r="T1298" s="260" t="s">
        <v>849</v>
      </c>
      <c r="U1298" s="260" t="s">
        <v>849</v>
      </c>
      <c r="V1298" s="260" t="s">
        <v>849</v>
      </c>
      <c r="W1298" s="260" t="s">
        <v>344</v>
      </c>
      <c r="X1298" s="260" t="s">
        <v>344</v>
      </c>
      <c r="Y1298" s="260" t="s">
        <v>344</v>
      </c>
      <c r="Z1298" s="260" t="s">
        <v>344</v>
      </c>
      <c r="AA1298" s="260" t="s">
        <v>344</v>
      </c>
      <c r="AB1298" s="260" t="s">
        <v>344</v>
      </c>
      <c r="AC1298" s="260" t="s">
        <v>344</v>
      </c>
      <c r="AD1298" s="260" t="s">
        <v>344</v>
      </c>
      <c r="AE1298" s="260" t="s">
        <v>344</v>
      </c>
      <c r="AF1298" s="260" t="s">
        <v>344</v>
      </c>
      <c r="AG1298" s="260" t="s">
        <v>344</v>
      </c>
      <c r="AH1298" s="260" t="s">
        <v>344</v>
      </c>
      <c r="AI1298" s="260" t="s">
        <v>344</v>
      </c>
      <c r="AJ1298" s="260" t="s">
        <v>344</v>
      </c>
      <c r="AK1298" s="260" t="s">
        <v>344</v>
      </c>
      <c r="AL1298" s="260" t="s">
        <v>344</v>
      </c>
      <c r="AM1298" s="260" t="s">
        <v>344</v>
      </c>
      <c r="AN1298" s="260" t="s">
        <v>344</v>
      </c>
      <c r="AO1298" s="260" t="s">
        <v>344</v>
      </c>
      <c r="AP1298" s="260" t="s">
        <v>344</v>
      </c>
      <c r="AQ1298" s="260"/>
      <c r="AR1298"/>
      <c r="AS1298" t="s">
        <v>2181</v>
      </c>
    </row>
    <row r="1299" spans="1:45" ht="18.75" hidden="1" x14ac:dyDescent="0.45">
      <c r="A1299" s="248">
        <v>214438</v>
      </c>
      <c r="B1299" s="249" t="s">
        <v>609</v>
      </c>
      <c r="C1299" t="s">
        <v>849</v>
      </c>
      <c r="D1299" t="s">
        <v>849</v>
      </c>
      <c r="E1299" t="s">
        <v>849</v>
      </c>
      <c r="F1299" t="s">
        <v>849</v>
      </c>
      <c r="G1299" t="s">
        <v>849</v>
      </c>
      <c r="H1299" t="s">
        <v>849</v>
      </c>
      <c r="I1299" t="s">
        <v>849</v>
      </c>
      <c r="J1299" t="s">
        <v>849</v>
      </c>
      <c r="K1299" t="s">
        <v>849</v>
      </c>
      <c r="L1299" t="s">
        <v>849</v>
      </c>
      <c r="M1299" s="250" t="s">
        <v>344</v>
      </c>
      <c r="N1299" t="s">
        <v>344</v>
      </c>
      <c r="O1299" t="s">
        <v>344</v>
      </c>
      <c r="P1299" t="s">
        <v>344</v>
      </c>
      <c r="Q1299" t="s">
        <v>344</v>
      </c>
      <c r="R1299" t="s">
        <v>344</v>
      </c>
      <c r="S1299" t="s">
        <v>344</v>
      </c>
      <c r="T1299" t="s">
        <v>344</v>
      </c>
      <c r="U1299" t="s">
        <v>344</v>
      </c>
      <c r="V1299" t="s">
        <v>344</v>
      </c>
      <c r="W1299" t="s">
        <v>344</v>
      </c>
      <c r="X1299" s="250" t="s">
        <v>344</v>
      </c>
      <c r="Y1299" t="s">
        <v>344</v>
      </c>
      <c r="Z1299" t="s">
        <v>344</v>
      </c>
      <c r="AA1299" t="s">
        <v>344</v>
      </c>
      <c r="AB1299" t="s">
        <v>344</v>
      </c>
      <c r="AC1299" t="s">
        <v>344</v>
      </c>
      <c r="AD1299" t="s">
        <v>344</v>
      </c>
      <c r="AE1299" t="s">
        <v>344</v>
      </c>
      <c r="AF1299" t="s">
        <v>344</v>
      </c>
      <c r="AG1299" t="s">
        <v>344</v>
      </c>
      <c r="AH1299" t="s">
        <v>344</v>
      </c>
      <c r="AI1299" t="s">
        <v>344</v>
      </c>
      <c r="AJ1299" t="s">
        <v>344</v>
      </c>
      <c r="AK1299" t="s">
        <v>344</v>
      </c>
      <c r="AL1299" t="s">
        <v>344</v>
      </c>
      <c r="AM1299" t="s">
        <v>344</v>
      </c>
      <c r="AN1299" t="s">
        <v>344</v>
      </c>
      <c r="AO1299" t="s">
        <v>344</v>
      </c>
      <c r="AP1299" t="s">
        <v>344</v>
      </c>
      <c r="AQ1299"/>
      <c r="AR1299" t="s">
        <v>2170</v>
      </c>
      <c r="AS1299" t="s">
        <v>2170</v>
      </c>
    </row>
    <row r="1300" spans="1:45" ht="18.75" hidden="1" x14ac:dyDescent="0.45">
      <c r="A1300" s="248">
        <v>214439</v>
      </c>
      <c r="B1300" s="249" t="s">
        <v>459</v>
      </c>
      <c r="C1300" t="s">
        <v>205</v>
      </c>
      <c r="D1300" t="s">
        <v>207</v>
      </c>
      <c r="E1300" t="s">
        <v>205</v>
      </c>
      <c r="F1300" t="s">
        <v>205</v>
      </c>
      <c r="G1300" t="s">
        <v>205</v>
      </c>
      <c r="H1300" t="s">
        <v>207</v>
      </c>
      <c r="I1300" t="s">
        <v>205</v>
      </c>
      <c r="J1300" t="s">
        <v>205</v>
      </c>
      <c r="K1300" t="s">
        <v>207</v>
      </c>
      <c r="L1300" t="s">
        <v>205</v>
      </c>
      <c r="M1300" s="250" t="s">
        <v>207</v>
      </c>
      <c r="N1300" t="s">
        <v>207</v>
      </c>
      <c r="O1300" t="s">
        <v>205</v>
      </c>
      <c r="P1300" t="s">
        <v>205</v>
      </c>
      <c r="Q1300" t="s">
        <v>205</v>
      </c>
      <c r="R1300" t="s">
        <v>205</v>
      </c>
      <c r="S1300" t="s">
        <v>207</v>
      </c>
      <c r="T1300" t="s">
        <v>205</v>
      </c>
      <c r="U1300" t="s">
        <v>205</v>
      </c>
      <c r="V1300" t="s">
        <v>205</v>
      </c>
      <c r="W1300" t="s">
        <v>206</v>
      </c>
      <c r="X1300" t="s">
        <v>206</v>
      </c>
      <c r="Y1300" t="s">
        <v>206</v>
      </c>
      <c r="Z1300" t="s">
        <v>206</v>
      </c>
      <c r="AA1300" t="s">
        <v>206</v>
      </c>
      <c r="AB1300" t="s">
        <v>344</v>
      </c>
      <c r="AC1300" t="s">
        <v>344</v>
      </c>
      <c r="AD1300" t="s">
        <v>344</v>
      </c>
      <c r="AE1300" t="s">
        <v>344</v>
      </c>
      <c r="AF1300" t="s">
        <v>344</v>
      </c>
      <c r="AG1300" t="s">
        <v>344</v>
      </c>
      <c r="AH1300" t="s">
        <v>344</v>
      </c>
      <c r="AI1300" t="s">
        <v>344</v>
      </c>
      <c r="AJ1300" t="s">
        <v>344</v>
      </c>
      <c r="AK1300" t="s">
        <v>344</v>
      </c>
      <c r="AL1300" t="s">
        <v>344</v>
      </c>
      <c r="AM1300" t="s">
        <v>344</v>
      </c>
      <c r="AN1300" t="s">
        <v>344</v>
      </c>
      <c r="AO1300" t="s">
        <v>344</v>
      </c>
      <c r="AP1300" t="s">
        <v>344</v>
      </c>
      <c r="AQ1300"/>
      <c r="AR1300">
        <v>0</v>
      </c>
      <c r="AS1300">
        <v>6</v>
      </c>
    </row>
    <row r="1301" spans="1:45" ht="33" x14ac:dyDescent="0.45">
      <c r="A1301" s="248">
        <v>214452</v>
      </c>
      <c r="B1301" s="249" t="s">
        <v>67</v>
      </c>
      <c r="C1301" t="s">
        <v>205</v>
      </c>
      <c r="D1301" t="s">
        <v>207</v>
      </c>
      <c r="E1301" t="s">
        <v>205</v>
      </c>
      <c r="F1301" t="s">
        <v>207</v>
      </c>
      <c r="G1301" t="s">
        <v>205</v>
      </c>
      <c r="H1301" t="s">
        <v>205</v>
      </c>
      <c r="I1301" t="s">
        <v>207</v>
      </c>
      <c r="J1301" t="s">
        <v>205</v>
      </c>
      <c r="K1301" t="s">
        <v>207</v>
      </c>
      <c r="L1301" t="s">
        <v>207</v>
      </c>
      <c r="M1301" s="250" t="s">
        <v>207</v>
      </c>
      <c r="N1301" t="s">
        <v>207</v>
      </c>
      <c r="O1301" t="s">
        <v>207</v>
      </c>
      <c r="P1301" t="s">
        <v>207</v>
      </c>
      <c r="Q1301" t="s">
        <v>205</v>
      </c>
      <c r="R1301" t="s">
        <v>207</v>
      </c>
      <c r="S1301" t="s">
        <v>207</v>
      </c>
      <c r="T1301" t="s">
        <v>207</v>
      </c>
      <c r="U1301" t="s">
        <v>207</v>
      </c>
      <c r="V1301" t="s">
        <v>207</v>
      </c>
      <c r="W1301" t="s">
        <v>207</v>
      </c>
      <c r="X1301" s="250" t="s">
        <v>207</v>
      </c>
      <c r="Y1301" t="s">
        <v>205</v>
      </c>
      <c r="Z1301" t="s">
        <v>205</v>
      </c>
      <c r="AA1301" t="s">
        <v>205</v>
      </c>
      <c r="AB1301" t="s">
        <v>207</v>
      </c>
      <c r="AC1301" t="s">
        <v>207</v>
      </c>
      <c r="AD1301" t="s">
        <v>205</v>
      </c>
      <c r="AE1301" t="s">
        <v>205</v>
      </c>
      <c r="AF1301" t="s">
        <v>205</v>
      </c>
      <c r="AG1301" t="s">
        <v>206</v>
      </c>
      <c r="AH1301" t="s">
        <v>206</v>
      </c>
      <c r="AI1301" t="s">
        <v>206</v>
      </c>
      <c r="AJ1301" t="s">
        <v>206</v>
      </c>
      <c r="AK1301" t="s">
        <v>206</v>
      </c>
      <c r="AL1301" t="s">
        <v>344</v>
      </c>
      <c r="AM1301" t="s">
        <v>344</v>
      </c>
      <c r="AN1301" t="s">
        <v>344</v>
      </c>
      <c r="AO1301" t="s">
        <v>344</v>
      </c>
      <c r="AP1301" t="s">
        <v>344</v>
      </c>
      <c r="AQ1301"/>
      <c r="AR1301">
        <v>0</v>
      </c>
      <c r="AS1301">
        <v>6</v>
      </c>
    </row>
    <row r="1302" spans="1:45" ht="18.75" hidden="1" x14ac:dyDescent="0.45">
      <c r="A1302" s="248">
        <v>214453</v>
      </c>
      <c r="B1302" s="249" t="s">
        <v>458</v>
      </c>
      <c r="C1302" t="s">
        <v>849</v>
      </c>
      <c r="D1302" t="s">
        <v>849</v>
      </c>
      <c r="E1302" t="s">
        <v>849</v>
      </c>
      <c r="F1302" t="s">
        <v>849</v>
      </c>
      <c r="G1302" t="s">
        <v>849</v>
      </c>
      <c r="H1302" t="s">
        <v>849</v>
      </c>
      <c r="I1302" t="s">
        <v>849</v>
      </c>
      <c r="J1302" t="s">
        <v>849</v>
      </c>
      <c r="K1302" t="s">
        <v>849</v>
      </c>
      <c r="L1302" t="s">
        <v>849</v>
      </c>
      <c r="M1302" s="250" t="s">
        <v>849</v>
      </c>
      <c r="N1302" t="s">
        <v>849</v>
      </c>
      <c r="O1302" t="s">
        <v>849</v>
      </c>
      <c r="P1302" t="s">
        <v>849</v>
      </c>
      <c r="Q1302" t="s">
        <v>849</v>
      </c>
      <c r="R1302" t="s">
        <v>849</v>
      </c>
      <c r="S1302" t="s">
        <v>849</v>
      </c>
      <c r="T1302" t="s">
        <v>849</v>
      </c>
      <c r="U1302" t="s">
        <v>849</v>
      </c>
      <c r="V1302" t="s">
        <v>849</v>
      </c>
      <c r="W1302" t="s">
        <v>344</v>
      </c>
      <c r="X1302" s="250" t="s">
        <v>344</v>
      </c>
      <c r="Y1302" t="s">
        <v>344</v>
      </c>
      <c r="Z1302" t="s">
        <v>344</v>
      </c>
      <c r="AA1302" t="s">
        <v>344</v>
      </c>
      <c r="AB1302" t="s">
        <v>344</v>
      </c>
      <c r="AC1302" t="s">
        <v>344</v>
      </c>
      <c r="AD1302" t="s">
        <v>344</v>
      </c>
      <c r="AE1302" t="s">
        <v>344</v>
      </c>
      <c r="AF1302" t="s">
        <v>344</v>
      </c>
      <c r="AG1302" t="s">
        <v>344</v>
      </c>
      <c r="AH1302" t="s">
        <v>344</v>
      </c>
      <c r="AI1302" t="s">
        <v>344</v>
      </c>
      <c r="AJ1302" t="s">
        <v>344</v>
      </c>
      <c r="AK1302" t="s">
        <v>344</v>
      </c>
      <c r="AL1302" t="s">
        <v>344</v>
      </c>
      <c r="AM1302" t="s">
        <v>344</v>
      </c>
      <c r="AN1302" t="s">
        <v>344</v>
      </c>
      <c r="AO1302" t="s">
        <v>344</v>
      </c>
      <c r="AP1302" t="s">
        <v>344</v>
      </c>
      <c r="AQ1302"/>
      <c r="AR1302" t="s">
        <v>2165</v>
      </c>
      <c r="AS1302" t="s">
        <v>2165</v>
      </c>
    </row>
    <row r="1303" spans="1:45" ht="18.75" hidden="1" x14ac:dyDescent="0.45">
      <c r="A1303" s="248">
        <v>214454</v>
      </c>
      <c r="B1303" s="249" t="s">
        <v>456</v>
      </c>
      <c r="C1303">
        <v>0</v>
      </c>
      <c r="D1303">
        <v>0</v>
      </c>
      <c r="E1303">
        <v>0</v>
      </c>
      <c r="F1303">
        <v>0</v>
      </c>
      <c r="G1303">
        <v>0</v>
      </c>
      <c r="H1303">
        <v>0</v>
      </c>
      <c r="I1303">
        <v>0</v>
      </c>
      <c r="J1303">
        <v>0</v>
      </c>
      <c r="K1303">
        <v>0</v>
      </c>
      <c r="L1303">
        <v>0</v>
      </c>
      <c r="M1303" s="250">
        <v>0</v>
      </c>
      <c r="N1303">
        <v>0</v>
      </c>
      <c r="O1303">
        <v>0</v>
      </c>
      <c r="P1303">
        <v>0</v>
      </c>
      <c r="Q1303">
        <v>0</v>
      </c>
      <c r="R1303">
        <v>0</v>
      </c>
      <c r="S1303">
        <v>0</v>
      </c>
      <c r="T1303">
        <v>0</v>
      </c>
      <c r="U1303">
        <v>0</v>
      </c>
      <c r="V1303">
        <v>0</v>
      </c>
      <c r="W1303">
        <v>0</v>
      </c>
      <c r="X1303" s="250">
        <v>0</v>
      </c>
      <c r="Y1303">
        <v>0</v>
      </c>
      <c r="Z1303">
        <v>0</v>
      </c>
      <c r="AA1303">
        <v>0</v>
      </c>
      <c r="AB1303">
        <v>0</v>
      </c>
      <c r="AC1303">
        <v>0</v>
      </c>
      <c r="AD1303">
        <v>0</v>
      </c>
      <c r="AE1303">
        <v>0</v>
      </c>
      <c r="AF1303">
        <v>0</v>
      </c>
      <c r="AG1303">
        <v>0</v>
      </c>
      <c r="AH1303">
        <v>0</v>
      </c>
      <c r="AI1303">
        <v>0</v>
      </c>
      <c r="AJ1303">
        <v>0</v>
      </c>
      <c r="AK1303">
        <v>0</v>
      </c>
      <c r="AL1303">
        <v>0</v>
      </c>
      <c r="AM1303">
        <v>0</v>
      </c>
      <c r="AN1303">
        <v>0</v>
      </c>
      <c r="AO1303">
        <v>0</v>
      </c>
      <c r="AP1303">
        <v>0</v>
      </c>
      <c r="AQ1303"/>
      <c r="AR1303">
        <v>0</v>
      </c>
      <c r="AS1303">
        <v>1</v>
      </c>
    </row>
    <row r="1304" spans="1:45" ht="18.75" x14ac:dyDescent="0.45">
      <c r="A1304" s="248">
        <v>214455</v>
      </c>
      <c r="B1304" s="249" t="s">
        <v>61</v>
      </c>
      <c r="C1304" t="s">
        <v>207</v>
      </c>
      <c r="D1304" t="s">
        <v>207</v>
      </c>
      <c r="E1304" t="s">
        <v>207</v>
      </c>
      <c r="F1304" t="s">
        <v>207</v>
      </c>
      <c r="G1304" t="s">
        <v>205</v>
      </c>
      <c r="H1304" t="s">
        <v>205</v>
      </c>
      <c r="I1304" t="s">
        <v>205</v>
      </c>
      <c r="J1304" t="s">
        <v>207</v>
      </c>
      <c r="K1304" t="s">
        <v>207</v>
      </c>
      <c r="L1304" t="s">
        <v>207</v>
      </c>
      <c r="M1304" s="250" t="s">
        <v>207</v>
      </c>
      <c r="N1304" t="s">
        <v>207</v>
      </c>
      <c r="O1304" t="s">
        <v>207</v>
      </c>
      <c r="P1304" t="s">
        <v>205</v>
      </c>
      <c r="Q1304" t="s">
        <v>205</v>
      </c>
      <c r="R1304" t="s">
        <v>207</v>
      </c>
      <c r="S1304" t="s">
        <v>207</v>
      </c>
      <c r="T1304" t="s">
        <v>207</v>
      </c>
      <c r="U1304" t="s">
        <v>207</v>
      </c>
      <c r="V1304" t="s">
        <v>207</v>
      </c>
      <c r="W1304" t="s">
        <v>205</v>
      </c>
      <c r="X1304" s="250" t="s">
        <v>207</v>
      </c>
      <c r="Y1304" t="s">
        <v>205</v>
      </c>
      <c r="Z1304" t="s">
        <v>207</v>
      </c>
      <c r="AA1304" t="s">
        <v>205</v>
      </c>
      <c r="AB1304" t="s">
        <v>207</v>
      </c>
      <c r="AC1304" t="s">
        <v>205</v>
      </c>
      <c r="AD1304" t="s">
        <v>205</v>
      </c>
      <c r="AE1304" t="s">
        <v>205</v>
      </c>
      <c r="AF1304" t="s">
        <v>207</v>
      </c>
      <c r="AG1304" t="s">
        <v>207</v>
      </c>
      <c r="AH1304" t="s">
        <v>205</v>
      </c>
      <c r="AI1304" t="s">
        <v>205</v>
      </c>
      <c r="AJ1304" t="s">
        <v>205</v>
      </c>
      <c r="AK1304" t="s">
        <v>205</v>
      </c>
      <c r="AL1304" t="s">
        <v>205</v>
      </c>
      <c r="AM1304" t="s">
        <v>205</v>
      </c>
      <c r="AN1304" t="s">
        <v>205</v>
      </c>
      <c r="AO1304" t="s">
        <v>205</v>
      </c>
      <c r="AP1304" t="s">
        <v>207</v>
      </c>
      <c r="AQ1304"/>
      <c r="AR1304">
        <v>0</v>
      </c>
      <c r="AS1304">
        <v>3</v>
      </c>
    </row>
    <row r="1305" spans="1:45" ht="18.75" x14ac:dyDescent="0.45">
      <c r="A1305" s="248">
        <v>214456</v>
      </c>
      <c r="B1305" s="249" t="s">
        <v>61</v>
      </c>
      <c r="C1305" t="s">
        <v>205</v>
      </c>
      <c r="D1305" t="s">
        <v>207</v>
      </c>
      <c r="E1305" t="s">
        <v>207</v>
      </c>
      <c r="F1305" t="s">
        <v>207</v>
      </c>
      <c r="G1305" t="s">
        <v>207</v>
      </c>
      <c r="H1305" t="s">
        <v>207</v>
      </c>
      <c r="I1305" t="s">
        <v>207</v>
      </c>
      <c r="J1305" t="s">
        <v>205</v>
      </c>
      <c r="K1305" t="s">
        <v>207</v>
      </c>
      <c r="L1305" t="s">
        <v>207</v>
      </c>
      <c r="M1305" s="250" t="s">
        <v>205</v>
      </c>
      <c r="N1305" t="s">
        <v>207</v>
      </c>
      <c r="O1305" t="s">
        <v>207</v>
      </c>
      <c r="P1305" t="s">
        <v>205</v>
      </c>
      <c r="Q1305" t="s">
        <v>205</v>
      </c>
      <c r="R1305" t="s">
        <v>205</v>
      </c>
      <c r="S1305" t="s">
        <v>207</v>
      </c>
      <c r="T1305" t="s">
        <v>207</v>
      </c>
      <c r="U1305" t="s">
        <v>207</v>
      </c>
      <c r="V1305" t="s">
        <v>207</v>
      </c>
      <c r="W1305" t="s">
        <v>207</v>
      </c>
      <c r="X1305" s="250" t="s">
        <v>205</v>
      </c>
      <c r="Y1305" t="s">
        <v>205</v>
      </c>
      <c r="Z1305" t="s">
        <v>205</v>
      </c>
      <c r="AA1305" t="s">
        <v>205</v>
      </c>
      <c r="AB1305" t="s">
        <v>205</v>
      </c>
      <c r="AC1305" t="s">
        <v>207</v>
      </c>
      <c r="AD1305" t="s">
        <v>207</v>
      </c>
      <c r="AE1305" t="s">
        <v>206</v>
      </c>
      <c r="AF1305" t="s">
        <v>205</v>
      </c>
      <c r="AG1305" t="s">
        <v>205</v>
      </c>
      <c r="AH1305" t="s">
        <v>207</v>
      </c>
      <c r="AI1305" t="s">
        <v>205</v>
      </c>
      <c r="AJ1305" t="s">
        <v>205</v>
      </c>
      <c r="AK1305" t="s">
        <v>205</v>
      </c>
      <c r="AL1305" t="s">
        <v>206</v>
      </c>
      <c r="AM1305" t="s">
        <v>206</v>
      </c>
      <c r="AN1305" t="s">
        <v>206</v>
      </c>
      <c r="AO1305" t="s">
        <v>206</v>
      </c>
      <c r="AP1305" t="s">
        <v>206</v>
      </c>
      <c r="AQ1305"/>
      <c r="AR1305">
        <v>0</v>
      </c>
      <c r="AS1305">
        <v>3</v>
      </c>
    </row>
    <row r="1306" spans="1:45" ht="15" hidden="1" x14ac:dyDescent="0.25">
      <c r="A1306" s="258">
        <v>214457</v>
      </c>
      <c r="B1306" s="259" t="s">
        <v>457</v>
      </c>
      <c r="C1306" s="260" t="s">
        <v>849</v>
      </c>
      <c r="D1306" s="260" t="s">
        <v>849</v>
      </c>
      <c r="E1306" s="260" t="s">
        <v>849</v>
      </c>
      <c r="F1306" s="260" t="s">
        <v>849</v>
      </c>
      <c r="G1306" s="260" t="s">
        <v>849</v>
      </c>
      <c r="H1306" s="260" t="s">
        <v>849</v>
      </c>
      <c r="I1306" s="260" t="s">
        <v>849</v>
      </c>
      <c r="J1306" s="260" t="s">
        <v>849</v>
      </c>
      <c r="K1306" s="260" t="s">
        <v>849</v>
      </c>
      <c r="L1306" s="260" t="s">
        <v>849</v>
      </c>
      <c r="M1306" s="260" t="s">
        <v>344</v>
      </c>
      <c r="N1306" s="260" t="s">
        <v>344</v>
      </c>
      <c r="O1306" s="260" t="s">
        <v>344</v>
      </c>
      <c r="P1306" s="260" t="s">
        <v>344</v>
      </c>
      <c r="Q1306" s="260" t="s">
        <v>344</v>
      </c>
      <c r="R1306" s="260" t="s">
        <v>344</v>
      </c>
      <c r="S1306" s="260" t="s">
        <v>344</v>
      </c>
      <c r="T1306" s="260" t="s">
        <v>344</v>
      </c>
      <c r="U1306" s="260" t="s">
        <v>344</v>
      </c>
      <c r="V1306" s="260" t="s">
        <v>344</v>
      </c>
      <c r="W1306" s="260" t="s">
        <v>344</v>
      </c>
      <c r="X1306" s="260" t="s">
        <v>344</v>
      </c>
      <c r="Y1306" s="260" t="s">
        <v>344</v>
      </c>
      <c r="Z1306" s="260" t="s">
        <v>344</v>
      </c>
      <c r="AA1306" s="260" t="s">
        <v>344</v>
      </c>
      <c r="AB1306" s="260" t="s">
        <v>344</v>
      </c>
      <c r="AC1306" s="260" t="s">
        <v>344</v>
      </c>
      <c r="AD1306" s="260" t="s">
        <v>344</v>
      </c>
      <c r="AE1306" s="260" t="s">
        <v>344</v>
      </c>
      <c r="AF1306" s="260" t="s">
        <v>344</v>
      </c>
      <c r="AG1306" s="260" t="s">
        <v>344</v>
      </c>
      <c r="AH1306" s="260" t="s">
        <v>344</v>
      </c>
      <c r="AI1306" s="260" t="s">
        <v>344</v>
      </c>
      <c r="AJ1306" s="260" t="s">
        <v>344</v>
      </c>
      <c r="AK1306" s="260" t="s">
        <v>344</v>
      </c>
      <c r="AL1306" s="260" t="s">
        <v>344</v>
      </c>
      <c r="AM1306" s="260" t="s">
        <v>344</v>
      </c>
      <c r="AN1306" s="260" t="s">
        <v>344</v>
      </c>
      <c r="AO1306" s="260" t="s">
        <v>344</v>
      </c>
      <c r="AP1306" s="260" t="s">
        <v>344</v>
      </c>
      <c r="AQ1306" s="260"/>
      <c r="AR1306"/>
      <c r="AS1306" t="s">
        <v>2181</v>
      </c>
    </row>
    <row r="1307" spans="1:45" ht="15" hidden="1" x14ac:dyDescent="0.25">
      <c r="A1307" s="258">
        <v>214460</v>
      </c>
      <c r="B1307" s="259" t="s">
        <v>456</v>
      </c>
      <c r="C1307" s="260" t="s">
        <v>849</v>
      </c>
      <c r="D1307" s="260" t="s">
        <v>849</v>
      </c>
      <c r="E1307" s="260" t="s">
        <v>849</v>
      </c>
      <c r="F1307" s="260" t="s">
        <v>849</v>
      </c>
      <c r="G1307" s="260" t="s">
        <v>849</v>
      </c>
      <c r="H1307" s="260" t="s">
        <v>849</v>
      </c>
      <c r="I1307" s="260" t="s">
        <v>849</v>
      </c>
      <c r="J1307" s="260" t="s">
        <v>849</v>
      </c>
      <c r="K1307" s="260" t="s">
        <v>849</v>
      </c>
      <c r="L1307" s="260" t="s">
        <v>849</v>
      </c>
      <c r="M1307" s="260" t="s">
        <v>849</v>
      </c>
      <c r="N1307" s="260" t="s">
        <v>849</v>
      </c>
      <c r="O1307" s="260" t="s">
        <v>849</v>
      </c>
      <c r="P1307" s="260" t="s">
        <v>849</v>
      </c>
      <c r="Q1307" s="260" t="s">
        <v>849</v>
      </c>
      <c r="R1307" s="260" t="s">
        <v>849</v>
      </c>
      <c r="S1307" s="260" t="s">
        <v>849</v>
      </c>
      <c r="T1307" s="260" t="s">
        <v>849</v>
      </c>
      <c r="U1307" s="260" t="s">
        <v>849</v>
      </c>
      <c r="V1307" s="260" t="s">
        <v>849</v>
      </c>
      <c r="W1307" s="260" t="s">
        <v>849</v>
      </c>
      <c r="X1307" s="260" t="s">
        <v>849</v>
      </c>
      <c r="Y1307" s="260" t="s">
        <v>849</v>
      </c>
      <c r="Z1307" s="260" t="s">
        <v>849</v>
      </c>
      <c r="AA1307" s="260" t="s">
        <v>849</v>
      </c>
      <c r="AB1307" s="260" t="s">
        <v>849</v>
      </c>
      <c r="AC1307" s="260" t="s">
        <v>849</v>
      </c>
      <c r="AD1307" s="260" t="s">
        <v>849</v>
      </c>
      <c r="AE1307" s="260" t="s">
        <v>849</v>
      </c>
      <c r="AF1307" s="260" t="s">
        <v>849</v>
      </c>
      <c r="AG1307" s="260" t="s">
        <v>344</v>
      </c>
      <c r="AH1307" s="260" t="s">
        <v>344</v>
      </c>
      <c r="AI1307" s="260" t="s">
        <v>344</v>
      </c>
      <c r="AJ1307" s="260" t="s">
        <v>344</v>
      </c>
      <c r="AK1307" s="260" t="s">
        <v>344</v>
      </c>
      <c r="AL1307" s="260" t="s">
        <v>344</v>
      </c>
      <c r="AM1307" s="260" t="s">
        <v>344</v>
      </c>
      <c r="AN1307" s="260" t="s">
        <v>344</v>
      </c>
      <c r="AO1307" s="260" t="s">
        <v>344</v>
      </c>
      <c r="AP1307" s="260" t="s">
        <v>344</v>
      </c>
      <c r="AQ1307" s="260"/>
      <c r="AR1307"/>
      <c r="AS1307" t="s">
        <v>2181</v>
      </c>
    </row>
    <row r="1308" spans="1:45" ht="18.75" hidden="1" x14ac:dyDescent="0.45">
      <c r="A1308" s="248">
        <v>214463</v>
      </c>
      <c r="B1308" s="249" t="s">
        <v>459</v>
      </c>
      <c r="C1308" t="s">
        <v>205</v>
      </c>
      <c r="D1308" t="s">
        <v>205</v>
      </c>
      <c r="E1308" t="s">
        <v>205</v>
      </c>
      <c r="F1308" t="s">
        <v>205</v>
      </c>
      <c r="G1308" t="s">
        <v>207</v>
      </c>
      <c r="H1308" t="s">
        <v>205</v>
      </c>
      <c r="I1308" t="s">
        <v>207</v>
      </c>
      <c r="J1308" t="s">
        <v>207</v>
      </c>
      <c r="K1308" t="s">
        <v>207</v>
      </c>
      <c r="L1308" t="s">
        <v>207</v>
      </c>
      <c r="M1308" s="250" t="s">
        <v>207</v>
      </c>
      <c r="N1308" t="s">
        <v>207</v>
      </c>
      <c r="O1308" t="s">
        <v>207</v>
      </c>
      <c r="P1308" t="s">
        <v>207</v>
      </c>
      <c r="Q1308" t="s">
        <v>207</v>
      </c>
      <c r="R1308" t="s">
        <v>207</v>
      </c>
      <c r="S1308" t="s">
        <v>207</v>
      </c>
      <c r="T1308" t="s">
        <v>205</v>
      </c>
      <c r="U1308" t="s">
        <v>207</v>
      </c>
      <c r="V1308" t="s">
        <v>207</v>
      </c>
      <c r="W1308" t="s">
        <v>206</v>
      </c>
      <c r="X1308" t="s">
        <v>206</v>
      </c>
      <c r="Y1308" t="s">
        <v>206</v>
      </c>
      <c r="Z1308" t="s">
        <v>206</v>
      </c>
      <c r="AA1308" t="s">
        <v>206</v>
      </c>
      <c r="AB1308" t="s">
        <v>344</v>
      </c>
      <c r="AC1308" t="s">
        <v>344</v>
      </c>
      <c r="AD1308" t="s">
        <v>344</v>
      </c>
      <c r="AE1308" t="s">
        <v>344</v>
      </c>
      <c r="AF1308" t="s">
        <v>344</v>
      </c>
      <c r="AG1308" t="s">
        <v>344</v>
      </c>
      <c r="AH1308" t="s">
        <v>344</v>
      </c>
      <c r="AI1308" t="s">
        <v>344</v>
      </c>
      <c r="AJ1308" t="s">
        <v>344</v>
      </c>
      <c r="AK1308" t="s">
        <v>344</v>
      </c>
      <c r="AL1308" t="s">
        <v>344</v>
      </c>
      <c r="AM1308" t="s">
        <v>344</v>
      </c>
      <c r="AN1308" t="s">
        <v>344</v>
      </c>
      <c r="AO1308" t="s">
        <v>344</v>
      </c>
      <c r="AP1308" t="s">
        <v>344</v>
      </c>
      <c r="AQ1308"/>
      <c r="AR1308">
        <v>0</v>
      </c>
      <c r="AS1308">
        <v>6</v>
      </c>
    </row>
    <row r="1309" spans="1:45" ht="18.75" x14ac:dyDescent="0.45">
      <c r="A1309" s="252">
        <v>214467</v>
      </c>
      <c r="B1309" s="249" t="s">
        <v>61</v>
      </c>
      <c r="C1309" t="s">
        <v>205</v>
      </c>
      <c r="D1309" t="s">
        <v>207</v>
      </c>
      <c r="E1309" t="s">
        <v>205</v>
      </c>
      <c r="F1309" t="s">
        <v>207</v>
      </c>
      <c r="G1309" t="s">
        <v>207</v>
      </c>
      <c r="H1309" t="s">
        <v>207</v>
      </c>
      <c r="I1309" t="s">
        <v>207</v>
      </c>
      <c r="J1309" t="s">
        <v>205</v>
      </c>
      <c r="K1309" t="s">
        <v>207</v>
      </c>
      <c r="L1309" t="s">
        <v>205</v>
      </c>
      <c r="M1309" s="250" t="s">
        <v>205</v>
      </c>
      <c r="N1309" t="s">
        <v>207</v>
      </c>
      <c r="O1309" t="s">
        <v>205</v>
      </c>
      <c r="P1309" t="s">
        <v>205</v>
      </c>
      <c r="Q1309" t="s">
        <v>207</v>
      </c>
      <c r="R1309" t="s">
        <v>207</v>
      </c>
      <c r="S1309" t="s">
        <v>207</v>
      </c>
      <c r="T1309" t="s">
        <v>207</v>
      </c>
      <c r="U1309" t="s">
        <v>207</v>
      </c>
      <c r="V1309" t="s">
        <v>207</v>
      </c>
      <c r="W1309" t="s">
        <v>205</v>
      </c>
      <c r="X1309" s="250" t="s">
        <v>205</v>
      </c>
      <c r="Y1309" t="s">
        <v>205</v>
      </c>
      <c r="Z1309" t="s">
        <v>207</v>
      </c>
      <c r="AA1309" t="s">
        <v>207</v>
      </c>
      <c r="AB1309" t="s">
        <v>205</v>
      </c>
      <c r="AC1309" t="s">
        <v>207</v>
      </c>
      <c r="AD1309" t="s">
        <v>207</v>
      </c>
      <c r="AE1309" t="s">
        <v>207</v>
      </c>
      <c r="AF1309" t="s">
        <v>207</v>
      </c>
      <c r="AG1309" t="s">
        <v>207</v>
      </c>
      <c r="AH1309" t="s">
        <v>207</v>
      </c>
      <c r="AI1309" t="s">
        <v>206</v>
      </c>
      <c r="AJ1309" t="s">
        <v>207</v>
      </c>
      <c r="AK1309" t="s">
        <v>207</v>
      </c>
      <c r="AL1309" t="s">
        <v>206</v>
      </c>
      <c r="AM1309" t="s">
        <v>207</v>
      </c>
      <c r="AN1309" t="s">
        <v>206</v>
      </c>
      <c r="AO1309" t="s">
        <v>207</v>
      </c>
      <c r="AP1309" t="s">
        <v>207</v>
      </c>
      <c r="AQ1309"/>
      <c r="AR1309">
        <v>0</v>
      </c>
      <c r="AS1309">
        <v>4</v>
      </c>
    </row>
    <row r="1310" spans="1:45" ht="15" hidden="1" x14ac:dyDescent="0.25">
      <c r="A1310" s="258">
        <v>214468</v>
      </c>
      <c r="B1310" s="259" t="s">
        <v>458</v>
      </c>
      <c r="C1310" s="260" t="s">
        <v>849</v>
      </c>
      <c r="D1310" s="260" t="s">
        <v>849</v>
      </c>
      <c r="E1310" s="260" t="s">
        <v>849</v>
      </c>
      <c r="F1310" s="260" t="s">
        <v>849</v>
      </c>
      <c r="G1310" s="260" t="s">
        <v>849</v>
      </c>
      <c r="H1310" s="260" t="s">
        <v>849</v>
      </c>
      <c r="I1310" s="260" t="s">
        <v>849</v>
      </c>
      <c r="J1310" s="260" t="s">
        <v>849</v>
      </c>
      <c r="K1310" s="260" t="s">
        <v>849</v>
      </c>
      <c r="L1310" s="260" t="s">
        <v>849</v>
      </c>
      <c r="M1310" s="260" t="s">
        <v>849</v>
      </c>
      <c r="N1310" s="260" t="s">
        <v>849</v>
      </c>
      <c r="O1310" s="260" t="s">
        <v>849</v>
      </c>
      <c r="P1310" s="260" t="s">
        <v>849</v>
      </c>
      <c r="Q1310" s="260" t="s">
        <v>849</v>
      </c>
      <c r="R1310" s="260" t="s">
        <v>849</v>
      </c>
      <c r="S1310" s="260" t="s">
        <v>849</v>
      </c>
      <c r="T1310" s="260" t="s">
        <v>849</v>
      </c>
      <c r="U1310" s="260" t="s">
        <v>849</v>
      </c>
      <c r="V1310" s="260" t="s">
        <v>849</v>
      </c>
      <c r="W1310" s="260" t="s">
        <v>344</v>
      </c>
      <c r="X1310" s="260" t="s">
        <v>344</v>
      </c>
      <c r="Y1310" s="260" t="s">
        <v>344</v>
      </c>
      <c r="Z1310" s="260" t="s">
        <v>344</v>
      </c>
      <c r="AA1310" s="260" t="s">
        <v>344</v>
      </c>
      <c r="AB1310" s="260" t="s">
        <v>344</v>
      </c>
      <c r="AC1310" s="260" t="s">
        <v>344</v>
      </c>
      <c r="AD1310" s="260" t="s">
        <v>344</v>
      </c>
      <c r="AE1310" s="260" t="s">
        <v>344</v>
      </c>
      <c r="AF1310" s="260" t="s">
        <v>344</v>
      </c>
      <c r="AG1310" s="260" t="s">
        <v>344</v>
      </c>
      <c r="AH1310" s="260" t="s">
        <v>344</v>
      </c>
      <c r="AI1310" s="260" t="s">
        <v>344</v>
      </c>
      <c r="AJ1310" s="260" t="s">
        <v>344</v>
      </c>
      <c r="AK1310" s="260" t="s">
        <v>344</v>
      </c>
      <c r="AL1310" s="260" t="s">
        <v>344</v>
      </c>
      <c r="AM1310" s="260" t="s">
        <v>344</v>
      </c>
      <c r="AN1310" s="260" t="s">
        <v>344</v>
      </c>
      <c r="AO1310" s="260" t="s">
        <v>344</v>
      </c>
      <c r="AP1310" s="260" t="s">
        <v>344</v>
      </c>
      <c r="AQ1310" s="260"/>
      <c r="AR1310"/>
      <c r="AS1310" t="s">
        <v>2181</v>
      </c>
    </row>
    <row r="1311" spans="1:45" ht="18.75" hidden="1" x14ac:dyDescent="0.45">
      <c r="A1311" s="248">
        <v>214469</v>
      </c>
      <c r="B1311" s="249" t="s">
        <v>456</v>
      </c>
      <c r="C1311" t="s">
        <v>207</v>
      </c>
      <c r="D1311" t="s">
        <v>207</v>
      </c>
      <c r="E1311" t="s">
        <v>207</v>
      </c>
      <c r="F1311" t="s">
        <v>207</v>
      </c>
      <c r="G1311" t="s">
        <v>205</v>
      </c>
      <c r="H1311" t="s">
        <v>205</v>
      </c>
      <c r="I1311" t="s">
        <v>207</v>
      </c>
      <c r="J1311" t="s">
        <v>207</v>
      </c>
      <c r="K1311" t="s">
        <v>207</v>
      </c>
      <c r="L1311" t="s">
        <v>207</v>
      </c>
      <c r="M1311" s="250" t="s">
        <v>205</v>
      </c>
      <c r="N1311" t="s">
        <v>207</v>
      </c>
      <c r="O1311" t="s">
        <v>207</v>
      </c>
      <c r="P1311" t="s">
        <v>205</v>
      </c>
      <c r="Q1311" t="s">
        <v>205</v>
      </c>
      <c r="R1311" t="s">
        <v>206</v>
      </c>
      <c r="S1311" t="s">
        <v>205</v>
      </c>
      <c r="T1311" t="s">
        <v>207</v>
      </c>
      <c r="U1311" t="s">
        <v>207</v>
      </c>
      <c r="V1311" t="s">
        <v>207</v>
      </c>
      <c r="W1311" t="s">
        <v>205</v>
      </c>
      <c r="X1311" s="250" t="s">
        <v>205</v>
      </c>
      <c r="Y1311" t="s">
        <v>205</v>
      </c>
      <c r="Z1311" t="s">
        <v>206</v>
      </c>
      <c r="AA1311" t="s">
        <v>205</v>
      </c>
      <c r="AB1311" t="s">
        <v>207</v>
      </c>
      <c r="AC1311" t="s">
        <v>205</v>
      </c>
      <c r="AD1311" t="s">
        <v>207</v>
      </c>
      <c r="AE1311" t="s">
        <v>205</v>
      </c>
      <c r="AF1311" t="s">
        <v>206</v>
      </c>
      <c r="AG1311" t="s">
        <v>344</v>
      </c>
      <c r="AH1311" t="s">
        <v>344</v>
      </c>
      <c r="AI1311" t="s">
        <v>344</v>
      </c>
      <c r="AJ1311" t="s">
        <v>344</v>
      </c>
      <c r="AK1311" t="s">
        <v>344</v>
      </c>
      <c r="AL1311" t="s">
        <v>344</v>
      </c>
      <c r="AM1311" t="s">
        <v>344</v>
      </c>
      <c r="AN1311" t="s">
        <v>344</v>
      </c>
      <c r="AO1311" t="s">
        <v>344</v>
      </c>
      <c r="AP1311" t="s">
        <v>344</v>
      </c>
      <c r="AQ1311"/>
      <c r="AR1311">
        <v>0</v>
      </c>
      <c r="AS1311">
        <v>1</v>
      </c>
    </row>
    <row r="1312" spans="1:45" ht="18.75" hidden="1" x14ac:dyDescent="0.45">
      <c r="A1312" s="248">
        <v>214470</v>
      </c>
      <c r="B1312" s="249" t="s">
        <v>457</v>
      </c>
      <c r="C1312" t="s">
        <v>849</v>
      </c>
      <c r="D1312" t="s">
        <v>849</v>
      </c>
      <c r="E1312" t="s">
        <v>849</v>
      </c>
      <c r="F1312" t="s">
        <v>849</v>
      </c>
      <c r="G1312" t="s">
        <v>849</v>
      </c>
      <c r="H1312" t="s">
        <v>849</v>
      </c>
      <c r="I1312" t="s">
        <v>849</v>
      </c>
      <c r="J1312" t="s">
        <v>849</v>
      </c>
      <c r="K1312" t="s">
        <v>849</v>
      </c>
      <c r="L1312" t="s">
        <v>849</v>
      </c>
      <c r="M1312" s="250" t="s">
        <v>344</v>
      </c>
      <c r="N1312" t="s">
        <v>344</v>
      </c>
      <c r="O1312" t="s">
        <v>344</v>
      </c>
      <c r="P1312" t="s">
        <v>344</v>
      </c>
      <c r="Q1312" t="s">
        <v>344</v>
      </c>
      <c r="R1312" t="s">
        <v>344</v>
      </c>
      <c r="S1312" t="s">
        <v>344</v>
      </c>
      <c r="T1312" t="s">
        <v>344</v>
      </c>
      <c r="U1312" t="s">
        <v>344</v>
      </c>
      <c r="V1312" t="s">
        <v>344</v>
      </c>
      <c r="W1312" t="s">
        <v>344</v>
      </c>
      <c r="X1312" s="250" t="s">
        <v>344</v>
      </c>
      <c r="Y1312" t="s">
        <v>344</v>
      </c>
      <c r="Z1312" t="s">
        <v>344</v>
      </c>
      <c r="AA1312" t="s">
        <v>344</v>
      </c>
      <c r="AB1312" t="s">
        <v>344</v>
      </c>
      <c r="AC1312" t="s">
        <v>344</v>
      </c>
      <c r="AD1312" t="s">
        <v>344</v>
      </c>
      <c r="AE1312" t="s">
        <v>344</v>
      </c>
      <c r="AF1312" t="s">
        <v>344</v>
      </c>
      <c r="AG1312" t="s">
        <v>344</v>
      </c>
      <c r="AH1312" t="s">
        <v>344</v>
      </c>
      <c r="AI1312" t="s">
        <v>344</v>
      </c>
      <c r="AJ1312" t="s">
        <v>344</v>
      </c>
      <c r="AK1312" t="s">
        <v>344</v>
      </c>
      <c r="AL1312" t="s">
        <v>344</v>
      </c>
      <c r="AM1312" t="s">
        <v>344</v>
      </c>
      <c r="AN1312" t="s">
        <v>344</v>
      </c>
      <c r="AO1312" t="s">
        <v>344</v>
      </c>
      <c r="AP1312" t="s">
        <v>344</v>
      </c>
      <c r="AQ1312"/>
      <c r="AR1312" t="s">
        <v>2164</v>
      </c>
      <c r="AS1312" t="s">
        <v>2164</v>
      </c>
    </row>
    <row r="1313" spans="1:45" ht="15" hidden="1" x14ac:dyDescent="0.25">
      <c r="A1313" s="258">
        <v>214472</v>
      </c>
      <c r="B1313" s="259" t="s">
        <v>456</v>
      </c>
      <c r="C1313" s="260" t="s">
        <v>205</v>
      </c>
      <c r="D1313" s="260" t="s">
        <v>207</v>
      </c>
      <c r="E1313" s="260" t="s">
        <v>207</v>
      </c>
      <c r="F1313" s="260" t="s">
        <v>207</v>
      </c>
      <c r="G1313" s="260" t="s">
        <v>207</v>
      </c>
      <c r="H1313" s="260" t="s">
        <v>207</v>
      </c>
      <c r="I1313" s="260" t="s">
        <v>207</v>
      </c>
      <c r="J1313" s="260" t="s">
        <v>207</v>
      </c>
      <c r="K1313" s="260" t="s">
        <v>205</v>
      </c>
      <c r="L1313" s="260" t="s">
        <v>207</v>
      </c>
      <c r="M1313" s="260" t="s">
        <v>205</v>
      </c>
      <c r="N1313" s="260" t="s">
        <v>205</v>
      </c>
      <c r="O1313" s="260" t="s">
        <v>207</v>
      </c>
      <c r="P1313" s="260" t="s">
        <v>207</v>
      </c>
      <c r="Q1313" s="260" t="s">
        <v>205</v>
      </c>
      <c r="R1313" s="260" t="s">
        <v>207</v>
      </c>
      <c r="S1313" s="260" t="s">
        <v>207</v>
      </c>
      <c r="T1313" s="260" t="s">
        <v>205</v>
      </c>
      <c r="U1313" s="260" t="s">
        <v>205</v>
      </c>
      <c r="V1313" s="260" t="s">
        <v>207</v>
      </c>
      <c r="W1313" s="260" t="s">
        <v>206</v>
      </c>
      <c r="X1313" s="260" t="s">
        <v>207</v>
      </c>
      <c r="Y1313" s="260" t="s">
        <v>206</v>
      </c>
      <c r="Z1313" s="260" t="s">
        <v>206</v>
      </c>
      <c r="AA1313" s="260" t="s">
        <v>206</v>
      </c>
      <c r="AB1313" s="260" t="s">
        <v>206</v>
      </c>
      <c r="AC1313" s="260" t="s">
        <v>206</v>
      </c>
      <c r="AD1313" s="260" t="s">
        <v>206</v>
      </c>
      <c r="AE1313" s="260" t="s">
        <v>206</v>
      </c>
      <c r="AF1313" s="260" t="s">
        <v>206</v>
      </c>
      <c r="AG1313" s="260" t="s">
        <v>344</v>
      </c>
      <c r="AH1313" s="260" t="s">
        <v>344</v>
      </c>
      <c r="AI1313" s="260" t="s">
        <v>344</v>
      </c>
      <c r="AJ1313" s="260" t="s">
        <v>344</v>
      </c>
      <c r="AK1313" s="260" t="s">
        <v>344</v>
      </c>
      <c r="AL1313" s="260" t="s">
        <v>344</v>
      </c>
      <c r="AM1313" s="260" t="s">
        <v>344</v>
      </c>
      <c r="AN1313" s="260" t="s">
        <v>344</v>
      </c>
      <c r="AO1313" s="260" t="s">
        <v>344</v>
      </c>
      <c r="AP1313" s="260" t="s">
        <v>344</v>
      </c>
      <c r="AQ1313" s="260"/>
      <c r="AR1313"/>
      <c r="AS1313">
        <v>3</v>
      </c>
    </row>
    <row r="1314" spans="1:45" ht="18.75" hidden="1" x14ac:dyDescent="0.45">
      <c r="A1314" s="252">
        <v>214474</v>
      </c>
      <c r="B1314" s="249" t="s">
        <v>459</v>
      </c>
      <c r="C1314" t="s">
        <v>849</v>
      </c>
      <c r="D1314" t="s">
        <v>849</v>
      </c>
      <c r="E1314" t="s">
        <v>849</v>
      </c>
      <c r="F1314" t="s">
        <v>849</v>
      </c>
      <c r="G1314" t="s">
        <v>849</v>
      </c>
      <c r="H1314" t="s">
        <v>849</v>
      </c>
      <c r="I1314" t="s">
        <v>849</v>
      </c>
      <c r="J1314" t="s">
        <v>849</v>
      </c>
      <c r="K1314" t="s">
        <v>849</v>
      </c>
      <c r="L1314" t="s">
        <v>849</v>
      </c>
      <c r="M1314" s="250" t="s">
        <v>849</v>
      </c>
      <c r="N1314" t="s">
        <v>849</v>
      </c>
      <c r="O1314" t="s">
        <v>849</v>
      </c>
      <c r="P1314" t="s">
        <v>849</v>
      </c>
      <c r="Q1314" t="s">
        <v>849</v>
      </c>
      <c r="R1314" t="s">
        <v>849</v>
      </c>
      <c r="S1314" t="s">
        <v>849</v>
      </c>
      <c r="T1314" t="s">
        <v>849</v>
      </c>
      <c r="U1314" t="s">
        <v>849</v>
      </c>
      <c r="V1314" t="s">
        <v>849</v>
      </c>
      <c r="W1314" t="s">
        <v>849</v>
      </c>
      <c r="X1314" t="s">
        <v>849</v>
      </c>
      <c r="Y1314" t="s">
        <v>849</v>
      </c>
      <c r="Z1314" t="s">
        <v>849</v>
      </c>
      <c r="AA1314" t="s">
        <v>849</v>
      </c>
      <c r="AB1314" t="s">
        <v>344</v>
      </c>
      <c r="AC1314" t="s">
        <v>344</v>
      </c>
      <c r="AD1314" t="s">
        <v>344</v>
      </c>
      <c r="AE1314" t="s">
        <v>344</v>
      </c>
      <c r="AF1314" t="s">
        <v>344</v>
      </c>
      <c r="AG1314" t="s">
        <v>344</v>
      </c>
      <c r="AH1314" t="s">
        <v>344</v>
      </c>
      <c r="AI1314" t="s">
        <v>344</v>
      </c>
      <c r="AJ1314" t="s">
        <v>344</v>
      </c>
      <c r="AK1314" t="s">
        <v>344</v>
      </c>
      <c r="AL1314" t="s">
        <v>344</v>
      </c>
      <c r="AM1314" t="s">
        <v>344</v>
      </c>
      <c r="AN1314" t="s">
        <v>344</v>
      </c>
      <c r="AO1314" t="s">
        <v>344</v>
      </c>
      <c r="AP1314" t="s">
        <v>344</v>
      </c>
      <c r="AQ1314"/>
      <c r="AR1314">
        <v>0</v>
      </c>
      <c r="AS1314" t="s">
        <v>2187</v>
      </c>
    </row>
    <row r="1315" spans="1:45" ht="18.75" x14ac:dyDescent="0.45">
      <c r="A1315" s="248">
        <v>214477</v>
      </c>
      <c r="B1315" s="249" t="s">
        <v>61</v>
      </c>
      <c r="C1315" t="s">
        <v>207</v>
      </c>
      <c r="D1315" t="s">
        <v>207</v>
      </c>
      <c r="E1315" t="s">
        <v>207</v>
      </c>
      <c r="F1315" t="s">
        <v>207</v>
      </c>
      <c r="G1315" t="s">
        <v>205</v>
      </c>
      <c r="H1315" t="s">
        <v>207</v>
      </c>
      <c r="I1315" t="s">
        <v>207</v>
      </c>
      <c r="J1315" t="s">
        <v>205</v>
      </c>
      <c r="K1315" t="s">
        <v>205</v>
      </c>
      <c r="L1315" t="s">
        <v>205</v>
      </c>
      <c r="M1315" s="250" t="s">
        <v>207</v>
      </c>
      <c r="N1315" t="s">
        <v>205</v>
      </c>
      <c r="O1315" t="s">
        <v>207</v>
      </c>
      <c r="P1315" t="s">
        <v>207</v>
      </c>
      <c r="Q1315" t="s">
        <v>205</v>
      </c>
      <c r="R1315" t="s">
        <v>207</v>
      </c>
      <c r="S1315" t="s">
        <v>207</v>
      </c>
      <c r="T1315" t="s">
        <v>207</v>
      </c>
      <c r="U1315" t="s">
        <v>207</v>
      </c>
      <c r="V1315" t="s">
        <v>207</v>
      </c>
      <c r="W1315" t="s">
        <v>207</v>
      </c>
      <c r="X1315" s="250" t="s">
        <v>207</v>
      </c>
      <c r="Y1315" t="s">
        <v>207</v>
      </c>
      <c r="Z1315" t="s">
        <v>205</v>
      </c>
      <c r="AA1315" t="s">
        <v>205</v>
      </c>
      <c r="AB1315" t="s">
        <v>205</v>
      </c>
      <c r="AC1315" t="s">
        <v>207</v>
      </c>
      <c r="AD1315" t="s">
        <v>205</v>
      </c>
      <c r="AE1315" t="s">
        <v>205</v>
      </c>
      <c r="AF1315" t="s">
        <v>205</v>
      </c>
      <c r="AG1315" t="s">
        <v>205</v>
      </c>
      <c r="AH1315" t="s">
        <v>207</v>
      </c>
      <c r="AI1315" t="s">
        <v>205</v>
      </c>
      <c r="AJ1315" t="s">
        <v>207</v>
      </c>
      <c r="AK1315" t="s">
        <v>205</v>
      </c>
      <c r="AL1315" t="s">
        <v>207</v>
      </c>
      <c r="AM1315" t="s">
        <v>207</v>
      </c>
      <c r="AN1315" t="s">
        <v>207</v>
      </c>
      <c r="AO1315" t="s">
        <v>207</v>
      </c>
      <c r="AP1315" t="s">
        <v>207</v>
      </c>
      <c r="AQ1315"/>
      <c r="AR1315">
        <v>0</v>
      </c>
      <c r="AS1315">
        <v>4</v>
      </c>
    </row>
    <row r="1316" spans="1:45" ht="18.75" x14ac:dyDescent="0.45">
      <c r="A1316" s="248">
        <v>214478</v>
      </c>
      <c r="B1316" s="249" t="s">
        <v>61</v>
      </c>
      <c r="C1316" t="s">
        <v>205</v>
      </c>
      <c r="D1316" t="s">
        <v>207</v>
      </c>
      <c r="E1316" t="s">
        <v>207</v>
      </c>
      <c r="F1316" t="s">
        <v>207</v>
      </c>
      <c r="G1316" t="s">
        <v>205</v>
      </c>
      <c r="H1316" t="s">
        <v>207</v>
      </c>
      <c r="I1316" t="s">
        <v>207</v>
      </c>
      <c r="J1316" t="s">
        <v>207</v>
      </c>
      <c r="K1316" t="s">
        <v>207</v>
      </c>
      <c r="L1316" t="s">
        <v>207</v>
      </c>
      <c r="M1316" s="250" t="s">
        <v>205</v>
      </c>
      <c r="N1316" t="s">
        <v>207</v>
      </c>
      <c r="O1316" t="s">
        <v>207</v>
      </c>
      <c r="P1316" t="s">
        <v>205</v>
      </c>
      <c r="Q1316" t="s">
        <v>207</v>
      </c>
      <c r="R1316" t="s">
        <v>207</v>
      </c>
      <c r="S1316" t="s">
        <v>205</v>
      </c>
      <c r="T1316" t="s">
        <v>207</v>
      </c>
      <c r="U1316" t="s">
        <v>207</v>
      </c>
      <c r="V1316" t="s">
        <v>207</v>
      </c>
      <c r="W1316" t="s">
        <v>205</v>
      </c>
      <c r="X1316" s="250" t="s">
        <v>205</v>
      </c>
      <c r="Y1316" t="s">
        <v>207</v>
      </c>
      <c r="Z1316" t="s">
        <v>205</v>
      </c>
      <c r="AA1316" t="s">
        <v>205</v>
      </c>
      <c r="AB1316" t="s">
        <v>207</v>
      </c>
      <c r="AC1316" t="s">
        <v>207</v>
      </c>
      <c r="AD1316" t="s">
        <v>207</v>
      </c>
      <c r="AE1316" t="s">
        <v>206</v>
      </c>
      <c r="AF1316" t="s">
        <v>205</v>
      </c>
      <c r="AG1316" t="s">
        <v>207</v>
      </c>
      <c r="AH1316" t="s">
        <v>206</v>
      </c>
      <c r="AI1316" t="s">
        <v>206</v>
      </c>
      <c r="AJ1316" t="s">
        <v>207</v>
      </c>
      <c r="AK1316" t="s">
        <v>207</v>
      </c>
      <c r="AL1316" t="s">
        <v>206</v>
      </c>
      <c r="AM1316" t="s">
        <v>206</v>
      </c>
      <c r="AN1316" t="s">
        <v>206</v>
      </c>
      <c r="AO1316" t="s">
        <v>206</v>
      </c>
      <c r="AP1316" t="s">
        <v>206</v>
      </c>
      <c r="AQ1316"/>
      <c r="AR1316">
        <v>0</v>
      </c>
      <c r="AS1316">
        <v>4</v>
      </c>
    </row>
    <row r="1317" spans="1:45" ht="18.75" hidden="1" x14ac:dyDescent="0.45">
      <c r="A1317" s="248">
        <v>214479</v>
      </c>
      <c r="B1317" s="249" t="s">
        <v>456</v>
      </c>
      <c r="C1317" t="s">
        <v>849</v>
      </c>
      <c r="D1317" t="s">
        <v>849</v>
      </c>
      <c r="E1317" t="s">
        <v>849</v>
      </c>
      <c r="F1317" t="s">
        <v>849</v>
      </c>
      <c r="G1317" t="s">
        <v>849</v>
      </c>
      <c r="H1317" t="s">
        <v>849</v>
      </c>
      <c r="I1317" t="s">
        <v>849</v>
      </c>
      <c r="J1317" t="s">
        <v>849</v>
      </c>
      <c r="K1317" t="s">
        <v>849</v>
      </c>
      <c r="L1317" t="s">
        <v>849</v>
      </c>
      <c r="M1317" s="250" t="s">
        <v>849</v>
      </c>
      <c r="N1317" t="s">
        <v>849</v>
      </c>
      <c r="O1317" t="s">
        <v>849</v>
      </c>
      <c r="P1317" t="s">
        <v>849</v>
      </c>
      <c r="Q1317" t="s">
        <v>849</v>
      </c>
      <c r="R1317" t="s">
        <v>849</v>
      </c>
      <c r="S1317" t="s">
        <v>849</v>
      </c>
      <c r="T1317" t="s">
        <v>849</v>
      </c>
      <c r="U1317" t="s">
        <v>849</v>
      </c>
      <c r="V1317" t="s">
        <v>849</v>
      </c>
      <c r="W1317" t="s">
        <v>849</v>
      </c>
      <c r="X1317" s="250" t="s">
        <v>849</v>
      </c>
      <c r="Y1317" t="s">
        <v>849</v>
      </c>
      <c r="Z1317" t="s">
        <v>849</v>
      </c>
      <c r="AA1317" t="s">
        <v>849</v>
      </c>
      <c r="AB1317" t="s">
        <v>849</v>
      </c>
      <c r="AC1317" t="s">
        <v>849</v>
      </c>
      <c r="AD1317" t="s">
        <v>849</v>
      </c>
      <c r="AE1317" t="s">
        <v>849</v>
      </c>
      <c r="AF1317" t="s">
        <v>849</v>
      </c>
      <c r="AG1317" t="s">
        <v>344</v>
      </c>
      <c r="AH1317" t="s">
        <v>344</v>
      </c>
      <c r="AI1317" t="s">
        <v>344</v>
      </c>
      <c r="AJ1317" t="s">
        <v>344</v>
      </c>
      <c r="AK1317" t="s">
        <v>344</v>
      </c>
      <c r="AL1317" t="s">
        <v>344</v>
      </c>
      <c r="AM1317" t="s">
        <v>344</v>
      </c>
      <c r="AN1317" t="s">
        <v>344</v>
      </c>
      <c r="AO1317" t="s">
        <v>344</v>
      </c>
      <c r="AP1317" t="s">
        <v>344</v>
      </c>
      <c r="AQ1317"/>
      <c r="AR1317" t="s">
        <v>1830</v>
      </c>
      <c r="AS1317" t="s">
        <v>2181</v>
      </c>
    </row>
    <row r="1318" spans="1:45" ht="30" x14ac:dyDescent="0.25">
      <c r="A1318" s="258">
        <v>214482</v>
      </c>
      <c r="B1318" s="249" t="s">
        <v>67</v>
      </c>
      <c r="C1318" s="260" t="s">
        <v>207</v>
      </c>
      <c r="D1318" s="260" t="s">
        <v>207</v>
      </c>
      <c r="E1318" s="260" t="s">
        <v>205</v>
      </c>
      <c r="F1318" s="260" t="s">
        <v>207</v>
      </c>
      <c r="G1318" s="260" t="s">
        <v>205</v>
      </c>
      <c r="H1318" s="260" t="s">
        <v>207</v>
      </c>
      <c r="I1318" s="260" t="s">
        <v>207</v>
      </c>
      <c r="J1318" s="260" t="s">
        <v>207</v>
      </c>
      <c r="K1318" s="260" t="s">
        <v>205</v>
      </c>
      <c r="L1318" s="260" t="s">
        <v>207</v>
      </c>
      <c r="M1318" s="260" t="s">
        <v>205</v>
      </c>
      <c r="N1318" s="260" t="s">
        <v>207</v>
      </c>
      <c r="O1318" s="260" t="s">
        <v>207</v>
      </c>
      <c r="P1318" s="260" t="s">
        <v>207</v>
      </c>
      <c r="Q1318" s="260" t="s">
        <v>207</v>
      </c>
      <c r="R1318" s="260" t="s">
        <v>207</v>
      </c>
      <c r="S1318" s="260" t="s">
        <v>205</v>
      </c>
      <c r="T1318" s="260" t="s">
        <v>207</v>
      </c>
      <c r="U1318" s="260" t="s">
        <v>207</v>
      </c>
      <c r="V1318" s="260" t="s">
        <v>205</v>
      </c>
      <c r="W1318" s="260" t="s">
        <v>207</v>
      </c>
      <c r="X1318" s="260" t="s">
        <v>207</v>
      </c>
      <c r="Y1318" s="260" t="s">
        <v>205</v>
      </c>
      <c r="Z1318" s="260" t="s">
        <v>207</v>
      </c>
      <c r="AA1318" s="260" t="s">
        <v>205</v>
      </c>
      <c r="AB1318" s="260" t="s">
        <v>205</v>
      </c>
      <c r="AC1318" s="260" t="s">
        <v>207</v>
      </c>
      <c r="AD1318" s="260" t="s">
        <v>207</v>
      </c>
      <c r="AE1318" s="260" t="s">
        <v>205</v>
      </c>
      <c r="AF1318" s="260" t="s">
        <v>205</v>
      </c>
      <c r="AG1318" s="260" t="s">
        <v>206</v>
      </c>
      <c r="AH1318" s="260" t="s">
        <v>206</v>
      </c>
      <c r="AI1318" s="260" t="s">
        <v>206</v>
      </c>
      <c r="AJ1318" s="260" t="s">
        <v>206</v>
      </c>
      <c r="AK1318" s="260" t="s">
        <v>206</v>
      </c>
      <c r="AL1318" s="260" t="s">
        <v>344</v>
      </c>
      <c r="AM1318" s="260" t="s">
        <v>344</v>
      </c>
      <c r="AN1318" s="260" t="s">
        <v>344</v>
      </c>
      <c r="AO1318" s="260" t="s">
        <v>344</v>
      </c>
      <c r="AP1318" s="260" t="s">
        <v>344</v>
      </c>
      <c r="AQ1318" s="260"/>
      <c r="AR1318"/>
      <c r="AS1318">
        <v>5</v>
      </c>
    </row>
    <row r="1319" spans="1:45" ht="33" x14ac:dyDescent="0.45">
      <c r="A1319" s="248">
        <v>214487</v>
      </c>
      <c r="B1319" s="249" t="s">
        <v>67</v>
      </c>
      <c r="C1319" t="s">
        <v>849</v>
      </c>
      <c r="D1319" t="s">
        <v>849</v>
      </c>
      <c r="E1319" t="s">
        <v>849</v>
      </c>
      <c r="F1319" t="s">
        <v>849</v>
      </c>
      <c r="G1319" t="s">
        <v>849</v>
      </c>
      <c r="H1319" t="s">
        <v>849</v>
      </c>
      <c r="I1319" t="s">
        <v>849</v>
      </c>
      <c r="J1319" t="s">
        <v>849</v>
      </c>
      <c r="K1319" t="s">
        <v>849</v>
      </c>
      <c r="L1319" t="s">
        <v>849</v>
      </c>
      <c r="M1319" s="250" t="s">
        <v>849</v>
      </c>
      <c r="N1319" t="s">
        <v>849</v>
      </c>
      <c r="O1319" t="s">
        <v>849</v>
      </c>
      <c r="P1319" t="s">
        <v>849</v>
      </c>
      <c r="Q1319" t="s">
        <v>849</v>
      </c>
      <c r="R1319" t="s">
        <v>849</v>
      </c>
      <c r="S1319" t="s">
        <v>849</v>
      </c>
      <c r="T1319" t="s">
        <v>849</v>
      </c>
      <c r="U1319" t="s">
        <v>849</v>
      </c>
      <c r="V1319" t="s">
        <v>849</v>
      </c>
      <c r="W1319" t="s">
        <v>849</v>
      </c>
      <c r="X1319" s="250" t="s">
        <v>849</v>
      </c>
      <c r="Y1319" t="s">
        <v>849</v>
      </c>
      <c r="Z1319" t="s">
        <v>849</v>
      </c>
      <c r="AA1319" t="s">
        <v>849</v>
      </c>
      <c r="AB1319" t="s">
        <v>849</v>
      </c>
      <c r="AC1319" t="s">
        <v>849</v>
      </c>
      <c r="AD1319" t="s">
        <v>849</v>
      </c>
      <c r="AE1319" t="s">
        <v>849</v>
      </c>
      <c r="AF1319" t="s">
        <v>849</v>
      </c>
      <c r="AG1319" t="s">
        <v>849</v>
      </c>
      <c r="AH1319" t="s">
        <v>849</v>
      </c>
      <c r="AI1319" t="s">
        <v>849</v>
      </c>
      <c r="AJ1319" t="s">
        <v>849</v>
      </c>
      <c r="AK1319" t="s">
        <v>849</v>
      </c>
      <c r="AL1319" t="s">
        <v>344</v>
      </c>
      <c r="AM1319" t="s">
        <v>344</v>
      </c>
      <c r="AN1319" t="s">
        <v>344</v>
      </c>
      <c r="AO1319" t="s">
        <v>344</v>
      </c>
      <c r="AP1319" t="s">
        <v>344</v>
      </c>
      <c r="AQ1319"/>
      <c r="AR1319">
        <v>0</v>
      </c>
      <c r="AS1319" t="s">
        <v>2188</v>
      </c>
    </row>
    <row r="1320" spans="1:45" ht="15" x14ac:dyDescent="0.25">
      <c r="A1320" s="258">
        <v>214488</v>
      </c>
      <c r="B1320" s="259" t="s">
        <v>61</v>
      </c>
      <c r="C1320" s="260" t="s">
        <v>207</v>
      </c>
      <c r="D1320" s="260" t="s">
        <v>207</v>
      </c>
      <c r="E1320" s="260" t="s">
        <v>205</v>
      </c>
      <c r="F1320" s="260" t="s">
        <v>207</v>
      </c>
      <c r="G1320" s="260" t="s">
        <v>205</v>
      </c>
      <c r="H1320" s="260" t="s">
        <v>207</v>
      </c>
      <c r="I1320" s="260" t="s">
        <v>207</v>
      </c>
      <c r="J1320" s="260" t="s">
        <v>205</v>
      </c>
      <c r="K1320" s="260" t="s">
        <v>207</v>
      </c>
      <c r="L1320" s="260" t="s">
        <v>207</v>
      </c>
      <c r="M1320" s="260" t="s">
        <v>205</v>
      </c>
      <c r="N1320" s="260" t="s">
        <v>205</v>
      </c>
      <c r="O1320" s="260" t="s">
        <v>207</v>
      </c>
      <c r="P1320" s="260" t="s">
        <v>205</v>
      </c>
      <c r="Q1320" s="260" t="s">
        <v>207</v>
      </c>
      <c r="R1320" s="260" t="s">
        <v>207</v>
      </c>
      <c r="S1320" s="260" t="s">
        <v>205</v>
      </c>
      <c r="T1320" s="260" t="s">
        <v>207</v>
      </c>
      <c r="U1320" s="260" t="s">
        <v>207</v>
      </c>
      <c r="V1320" s="260" t="s">
        <v>207</v>
      </c>
      <c r="W1320" s="260" t="s">
        <v>205</v>
      </c>
      <c r="X1320" s="260" t="s">
        <v>205</v>
      </c>
      <c r="Y1320" s="260" t="s">
        <v>206</v>
      </c>
      <c r="Z1320" s="260" t="s">
        <v>207</v>
      </c>
      <c r="AA1320" s="260" t="s">
        <v>207</v>
      </c>
      <c r="AB1320" s="260" t="s">
        <v>207</v>
      </c>
      <c r="AC1320" s="260" t="s">
        <v>207</v>
      </c>
      <c r="AD1320" s="260" t="s">
        <v>206</v>
      </c>
      <c r="AE1320" s="260" t="s">
        <v>207</v>
      </c>
      <c r="AF1320" s="260" t="s">
        <v>207</v>
      </c>
      <c r="AG1320" s="260" t="s">
        <v>206</v>
      </c>
      <c r="AH1320" s="260" t="s">
        <v>206</v>
      </c>
      <c r="AI1320" s="260" t="s">
        <v>206</v>
      </c>
      <c r="AJ1320" s="260" t="s">
        <v>206</v>
      </c>
      <c r="AK1320" s="260" t="s">
        <v>206</v>
      </c>
      <c r="AL1320" s="260" t="s">
        <v>206</v>
      </c>
      <c r="AM1320" s="260" t="s">
        <v>206</v>
      </c>
      <c r="AN1320" s="260" t="s">
        <v>206</v>
      </c>
      <c r="AO1320" s="260" t="s">
        <v>206</v>
      </c>
      <c r="AP1320" s="260" t="s">
        <v>206</v>
      </c>
      <c r="AQ1320" s="260"/>
      <c r="AR1320"/>
      <c r="AS1320">
        <v>4</v>
      </c>
    </row>
    <row r="1321" spans="1:45" ht="18.75" hidden="1" x14ac:dyDescent="0.45">
      <c r="A1321" s="248">
        <v>214490</v>
      </c>
      <c r="B1321" s="249" t="s">
        <v>456</v>
      </c>
      <c r="C1321" t="s">
        <v>849</v>
      </c>
      <c r="D1321" t="s">
        <v>849</v>
      </c>
      <c r="E1321" t="s">
        <v>849</v>
      </c>
      <c r="F1321" t="s">
        <v>849</v>
      </c>
      <c r="G1321" t="s">
        <v>849</v>
      </c>
      <c r="H1321" t="s">
        <v>849</v>
      </c>
      <c r="I1321" t="s">
        <v>849</v>
      </c>
      <c r="J1321" t="s">
        <v>849</v>
      </c>
      <c r="K1321" t="s">
        <v>849</v>
      </c>
      <c r="L1321" t="s">
        <v>849</v>
      </c>
      <c r="M1321" s="250" t="s">
        <v>849</v>
      </c>
      <c r="N1321" t="s">
        <v>849</v>
      </c>
      <c r="O1321" t="s">
        <v>849</v>
      </c>
      <c r="P1321" t="s">
        <v>849</v>
      </c>
      <c r="Q1321" t="s">
        <v>849</v>
      </c>
      <c r="R1321" t="s">
        <v>849</v>
      </c>
      <c r="S1321" t="s">
        <v>849</v>
      </c>
      <c r="T1321" t="s">
        <v>849</v>
      </c>
      <c r="U1321" t="s">
        <v>849</v>
      </c>
      <c r="V1321" t="s">
        <v>849</v>
      </c>
      <c r="W1321" t="s">
        <v>849</v>
      </c>
      <c r="X1321" s="250" t="s">
        <v>849</v>
      </c>
      <c r="Y1321" t="s">
        <v>849</v>
      </c>
      <c r="Z1321" t="s">
        <v>849</v>
      </c>
      <c r="AA1321" t="s">
        <v>849</v>
      </c>
      <c r="AB1321" t="s">
        <v>849</v>
      </c>
      <c r="AC1321" t="s">
        <v>849</v>
      </c>
      <c r="AD1321" t="s">
        <v>849</v>
      </c>
      <c r="AE1321" t="s">
        <v>849</v>
      </c>
      <c r="AF1321" t="s">
        <v>849</v>
      </c>
      <c r="AG1321" t="s">
        <v>344</v>
      </c>
      <c r="AH1321" t="s">
        <v>344</v>
      </c>
      <c r="AI1321" t="s">
        <v>344</v>
      </c>
      <c r="AJ1321" t="s">
        <v>344</v>
      </c>
      <c r="AK1321" t="s">
        <v>344</v>
      </c>
      <c r="AL1321" t="s">
        <v>344</v>
      </c>
      <c r="AM1321" t="s">
        <v>344</v>
      </c>
      <c r="AN1321" t="s">
        <v>344</v>
      </c>
      <c r="AO1321" t="s">
        <v>344</v>
      </c>
      <c r="AP1321" t="s">
        <v>344</v>
      </c>
      <c r="AQ1321"/>
      <c r="AR1321" t="s">
        <v>2161</v>
      </c>
      <c r="AS1321" t="s">
        <v>2165</v>
      </c>
    </row>
    <row r="1322" spans="1:45" ht="18.75" hidden="1" x14ac:dyDescent="0.45">
      <c r="A1322" s="252">
        <v>214494</v>
      </c>
      <c r="B1322" s="249" t="s">
        <v>458</v>
      </c>
      <c r="C1322" t="s">
        <v>849</v>
      </c>
      <c r="D1322" t="s">
        <v>849</v>
      </c>
      <c r="E1322" t="s">
        <v>849</v>
      </c>
      <c r="F1322" t="s">
        <v>849</v>
      </c>
      <c r="G1322" t="s">
        <v>849</v>
      </c>
      <c r="H1322" t="s">
        <v>849</v>
      </c>
      <c r="I1322" t="s">
        <v>849</v>
      </c>
      <c r="J1322" t="s">
        <v>849</v>
      </c>
      <c r="K1322" t="s">
        <v>849</v>
      </c>
      <c r="L1322" t="s">
        <v>849</v>
      </c>
      <c r="M1322" s="250" t="s">
        <v>849</v>
      </c>
      <c r="N1322" t="s">
        <v>849</v>
      </c>
      <c r="O1322" t="s">
        <v>849</v>
      </c>
      <c r="P1322" t="s">
        <v>849</v>
      </c>
      <c r="Q1322" t="s">
        <v>849</v>
      </c>
      <c r="R1322" t="s">
        <v>849</v>
      </c>
      <c r="S1322" t="s">
        <v>849</v>
      </c>
      <c r="T1322" t="s">
        <v>849</v>
      </c>
      <c r="U1322" t="s">
        <v>849</v>
      </c>
      <c r="V1322" t="s">
        <v>849</v>
      </c>
      <c r="W1322" t="s">
        <v>849</v>
      </c>
      <c r="X1322" s="250" t="s">
        <v>849</v>
      </c>
      <c r="Y1322" t="s">
        <v>849</v>
      </c>
      <c r="Z1322" t="s">
        <v>849</v>
      </c>
      <c r="AA1322" t="s">
        <v>849</v>
      </c>
      <c r="AB1322" t="s">
        <v>849</v>
      </c>
      <c r="AC1322" t="s">
        <v>849</v>
      </c>
      <c r="AD1322" t="s">
        <v>849</v>
      </c>
      <c r="AE1322" t="s">
        <v>849</v>
      </c>
      <c r="AF1322" t="s">
        <v>849</v>
      </c>
      <c r="AG1322" t="s">
        <v>849</v>
      </c>
      <c r="AH1322" t="s">
        <v>849</v>
      </c>
      <c r="AI1322" t="s">
        <v>849</v>
      </c>
      <c r="AJ1322" t="s">
        <v>849</v>
      </c>
      <c r="AK1322" t="s">
        <v>849</v>
      </c>
      <c r="AL1322" t="s">
        <v>849</v>
      </c>
      <c r="AM1322" t="s">
        <v>849</v>
      </c>
      <c r="AN1322" t="s">
        <v>849</v>
      </c>
      <c r="AO1322" t="s">
        <v>849</v>
      </c>
      <c r="AP1322" t="s">
        <v>849</v>
      </c>
      <c r="AQ1322"/>
      <c r="AR1322" t="s">
        <v>1830</v>
      </c>
      <c r="AS1322" t="s">
        <v>2181</v>
      </c>
    </row>
    <row r="1323" spans="1:45" ht="18.75" hidden="1" x14ac:dyDescent="0.45">
      <c r="A1323" s="248">
        <v>214495</v>
      </c>
      <c r="B1323" s="249" t="s">
        <v>456</v>
      </c>
      <c r="C1323" t="s">
        <v>207</v>
      </c>
      <c r="D1323" t="s">
        <v>207</v>
      </c>
      <c r="E1323" t="s">
        <v>205</v>
      </c>
      <c r="F1323" t="s">
        <v>205</v>
      </c>
      <c r="G1323" t="s">
        <v>205</v>
      </c>
      <c r="H1323" t="s">
        <v>207</v>
      </c>
      <c r="I1323" t="s">
        <v>207</v>
      </c>
      <c r="J1323" t="s">
        <v>205</v>
      </c>
      <c r="K1323" t="s">
        <v>207</v>
      </c>
      <c r="L1323" t="s">
        <v>207</v>
      </c>
      <c r="M1323" s="250" t="s">
        <v>205</v>
      </c>
      <c r="N1323" t="s">
        <v>205</v>
      </c>
      <c r="O1323" t="s">
        <v>207</v>
      </c>
      <c r="P1323" t="s">
        <v>205</v>
      </c>
      <c r="Q1323" t="s">
        <v>207</v>
      </c>
      <c r="R1323" t="s">
        <v>206</v>
      </c>
      <c r="S1323" t="s">
        <v>207</v>
      </c>
      <c r="T1323" t="s">
        <v>207</v>
      </c>
      <c r="U1323" t="s">
        <v>207</v>
      </c>
      <c r="V1323" t="s">
        <v>207</v>
      </c>
      <c r="W1323" t="s">
        <v>205</v>
      </c>
      <c r="X1323" s="250" t="s">
        <v>207</v>
      </c>
      <c r="Y1323" t="s">
        <v>205</v>
      </c>
      <c r="Z1323" t="s">
        <v>205</v>
      </c>
      <c r="AA1323" t="s">
        <v>205</v>
      </c>
      <c r="AB1323" t="s">
        <v>207</v>
      </c>
      <c r="AC1323" t="s">
        <v>205</v>
      </c>
      <c r="AD1323" t="s">
        <v>205</v>
      </c>
      <c r="AE1323" t="s">
        <v>206</v>
      </c>
      <c r="AF1323" t="s">
        <v>205</v>
      </c>
      <c r="AG1323" t="s">
        <v>344</v>
      </c>
      <c r="AH1323" t="s">
        <v>344</v>
      </c>
      <c r="AI1323" t="s">
        <v>344</v>
      </c>
      <c r="AJ1323" t="s">
        <v>344</v>
      </c>
      <c r="AK1323" t="s">
        <v>344</v>
      </c>
      <c r="AL1323" t="s">
        <v>344</v>
      </c>
      <c r="AM1323" t="s">
        <v>344</v>
      </c>
      <c r="AN1323" t="s">
        <v>344</v>
      </c>
      <c r="AO1323" t="s">
        <v>344</v>
      </c>
      <c r="AP1323" t="s">
        <v>344</v>
      </c>
      <c r="AQ1323"/>
      <c r="AR1323">
        <v>0</v>
      </c>
      <c r="AS1323">
        <v>1</v>
      </c>
    </row>
    <row r="1324" spans="1:45" ht="18.75" x14ac:dyDescent="0.45">
      <c r="A1324" s="248">
        <v>214496</v>
      </c>
      <c r="B1324" s="249" t="s">
        <v>61</v>
      </c>
      <c r="C1324" t="s">
        <v>207</v>
      </c>
      <c r="D1324" t="s">
        <v>207</v>
      </c>
      <c r="E1324" t="s">
        <v>207</v>
      </c>
      <c r="F1324" t="s">
        <v>207</v>
      </c>
      <c r="G1324" t="s">
        <v>205</v>
      </c>
      <c r="H1324" t="s">
        <v>207</v>
      </c>
      <c r="I1324" t="s">
        <v>207</v>
      </c>
      <c r="J1324" t="s">
        <v>205</v>
      </c>
      <c r="K1324" t="s">
        <v>207</v>
      </c>
      <c r="L1324" t="s">
        <v>207</v>
      </c>
      <c r="M1324" s="250" t="s">
        <v>205</v>
      </c>
      <c r="N1324" t="s">
        <v>205</v>
      </c>
      <c r="O1324" t="s">
        <v>207</v>
      </c>
      <c r="P1324" t="s">
        <v>207</v>
      </c>
      <c r="Q1324" t="s">
        <v>207</v>
      </c>
      <c r="R1324" t="s">
        <v>207</v>
      </c>
      <c r="S1324" t="s">
        <v>207</v>
      </c>
      <c r="T1324" t="s">
        <v>207</v>
      </c>
      <c r="U1324" t="s">
        <v>205</v>
      </c>
      <c r="V1324" t="s">
        <v>205</v>
      </c>
      <c r="W1324" t="s">
        <v>207</v>
      </c>
      <c r="X1324" s="250" t="s">
        <v>205</v>
      </c>
      <c r="Y1324" t="s">
        <v>205</v>
      </c>
      <c r="Z1324" t="s">
        <v>207</v>
      </c>
      <c r="AA1324" t="s">
        <v>207</v>
      </c>
      <c r="AB1324" t="s">
        <v>207</v>
      </c>
      <c r="AC1324" t="s">
        <v>207</v>
      </c>
      <c r="AD1324" t="s">
        <v>207</v>
      </c>
      <c r="AE1324" t="s">
        <v>207</v>
      </c>
      <c r="AF1324" t="s">
        <v>207</v>
      </c>
      <c r="AG1324" t="s">
        <v>205</v>
      </c>
      <c r="AH1324" t="s">
        <v>207</v>
      </c>
      <c r="AI1324" t="s">
        <v>207</v>
      </c>
      <c r="AJ1324" t="s">
        <v>207</v>
      </c>
      <c r="AK1324" t="s">
        <v>205</v>
      </c>
      <c r="AL1324" t="s">
        <v>207</v>
      </c>
      <c r="AM1324" t="s">
        <v>206</v>
      </c>
      <c r="AN1324" t="s">
        <v>206</v>
      </c>
      <c r="AO1324" t="s">
        <v>207</v>
      </c>
      <c r="AP1324" t="s">
        <v>207</v>
      </c>
      <c r="AQ1324"/>
      <c r="AR1324">
        <v>0</v>
      </c>
      <c r="AS1324">
        <v>4</v>
      </c>
    </row>
    <row r="1325" spans="1:45" ht="18.75" x14ac:dyDescent="0.45">
      <c r="A1325" s="248">
        <v>214497</v>
      </c>
      <c r="B1325" s="249" t="s">
        <v>61</v>
      </c>
      <c r="C1325" t="s">
        <v>205</v>
      </c>
      <c r="D1325" t="s">
        <v>205</v>
      </c>
      <c r="E1325" t="s">
        <v>205</v>
      </c>
      <c r="F1325" t="s">
        <v>207</v>
      </c>
      <c r="G1325" t="s">
        <v>207</v>
      </c>
      <c r="H1325" t="s">
        <v>207</v>
      </c>
      <c r="I1325" t="s">
        <v>207</v>
      </c>
      <c r="J1325" t="s">
        <v>205</v>
      </c>
      <c r="K1325" t="s">
        <v>205</v>
      </c>
      <c r="L1325" t="s">
        <v>207</v>
      </c>
      <c r="M1325" s="250" t="s">
        <v>205</v>
      </c>
      <c r="N1325" t="s">
        <v>205</v>
      </c>
      <c r="O1325" t="s">
        <v>207</v>
      </c>
      <c r="P1325" t="s">
        <v>207</v>
      </c>
      <c r="Q1325" t="s">
        <v>205</v>
      </c>
      <c r="R1325" t="s">
        <v>207</v>
      </c>
      <c r="S1325" t="s">
        <v>207</v>
      </c>
      <c r="T1325" t="s">
        <v>207</v>
      </c>
      <c r="U1325" t="s">
        <v>207</v>
      </c>
      <c r="V1325" t="s">
        <v>205</v>
      </c>
      <c r="W1325" t="s">
        <v>205</v>
      </c>
      <c r="X1325" s="250" t="s">
        <v>205</v>
      </c>
      <c r="Y1325" t="s">
        <v>207</v>
      </c>
      <c r="Z1325" t="s">
        <v>205</v>
      </c>
      <c r="AA1325" t="s">
        <v>207</v>
      </c>
      <c r="AB1325" t="s">
        <v>205</v>
      </c>
      <c r="AC1325" t="s">
        <v>207</v>
      </c>
      <c r="AD1325" t="s">
        <v>207</v>
      </c>
      <c r="AE1325" t="s">
        <v>205</v>
      </c>
      <c r="AF1325" t="s">
        <v>205</v>
      </c>
      <c r="AG1325" t="s">
        <v>207</v>
      </c>
      <c r="AH1325" t="s">
        <v>207</v>
      </c>
      <c r="AI1325" t="s">
        <v>207</v>
      </c>
      <c r="AJ1325" t="s">
        <v>207</v>
      </c>
      <c r="AK1325" t="s">
        <v>207</v>
      </c>
      <c r="AL1325" t="s">
        <v>206</v>
      </c>
      <c r="AM1325" t="s">
        <v>206</v>
      </c>
      <c r="AN1325" t="s">
        <v>206</v>
      </c>
      <c r="AO1325" t="s">
        <v>206</v>
      </c>
      <c r="AP1325" t="s">
        <v>206</v>
      </c>
      <c r="AQ1325"/>
      <c r="AR1325">
        <v>0</v>
      </c>
      <c r="AS1325">
        <v>5</v>
      </c>
    </row>
    <row r="1326" spans="1:45" ht="15" hidden="1" x14ac:dyDescent="0.25">
      <c r="A1326" s="258">
        <v>214498</v>
      </c>
      <c r="B1326" s="259" t="s">
        <v>458</v>
      </c>
      <c r="C1326" s="260" t="s">
        <v>205</v>
      </c>
      <c r="D1326" s="260" t="s">
        <v>205</v>
      </c>
      <c r="E1326" s="260" t="s">
        <v>205</v>
      </c>
      <c r="F1326" s="260" t="s">
        <v>205</v>
      </c>
      <c r="G1326" s="260" t="s">
        <v>205</v>
      </c>
      <c r="H1326" s="260" t="s">
        <v>206</v>
      </c>
      <c r="I1326" s="260" t="s">
        <v>207</v>
      </c>
      <c r="J1326" s="260" t="s">
        <v>205</v>
      </c>
      <c r="K1326" s="260" t="s">
        <v>207</v>
      </c>
      <c r="L1326" s="260" t="s">
        <v>207</v>
      </c>
      <c r="M1326" s="260" t="s">
        <v>205</v>
      </c>
      <c r="N1326" s="260" t="s">
        <v>205</v>
      </c>
      <c r="O1326" s="260" t="s">
        <v>207</v>
      </c>
      <c r="P1326" s="260" t="s">
        <v>206</v>
      </c>
      <c r="Q1326" s="260" t="s">
        <v>205</v>
      </c>
      <c r="R1326" s="260" t="s">
        <v>206</v>
      </c>
      <c r="S1326" s="260" t="s">
        <v>206</v>
      </c>
      <c r="T1326" s="260" t="s">
        <v>206</v>
      </c>
      <c r="U1326" s="260" t="s">
        <v>206</v>
      </c>
      <c r="V1326" s="260" t="s">
        <v>206</v>
      </c>
      <c r="W1326" s="260" t="s">
        <v>344</v>
      </c>
      <c r="X1326" s="260" t="s">
        <v>344</v>
      </c>
      <c r="Y1326" s="260" t="s">
        <v>344</v>
      </c>
      <c r="Z1326" s="260" t="s">
        <v>344</v>
      </c>
      <c r="AA1326" s="260" t="s">
        <v>344</v>
      </c>
      <c r="AB1326" s="260" t="s">
        <v>344</v>
      </c>
      <c r="AC1326" s="260" t="s">
        <v>344</v>
      </c>
      <c r="AD1326" s="260" t="s">
        <v>344</v>
      </c>
      <c r="AE1326" s="260" t="s">
        <v>344</v>
      </c>
      <c r="AF1326" s="260" t="s">
        <v>344</v>
      </c>
      <c r="AG1326" s="260" t="s">
        <v>344</v>
      </c>
      <c r="AH1326" s="260" t="s">
        <v>344</v>
      </c>
      <c r="AI1326" s="260" t="s">
        <v>344</v>
      </c>
      <c r="AJ1326" s="260" t="s">
        <v>344</v>
      </c>
      <c r="AK1326" s="260" t="s">
        <v>344</v>
      </c>
      <c r="AL1326" s="260" t="s">
        <v>344</v>
      </c>
      <c r="AM1326" s="260" t="s">
        <v>344</v>
      </c>
      <c r="AN1326" s="260" t="s">
        <v>344</v>
      </c>
      <c r="AO1326" s="260" t="s">
        <v>344</v>
      </c>
      <c r="AP1326" s="260" t="s">
        <v>344</v>
      </c>
      <c r="AQ1326" s="260"/>
      <c r="AR1326"/>
      <c r="AS1326">
        <v>1</v>
      </c>
    </row>
    <row r="1327" spans="1:45" ht="15" hidden="1" x14ac:dyDescent="0.25">
      <c r="A1327" s="258">
        <v>214500</v>
      </c>
      <c r="B1327" s="259" t="s">
        <v>458</v>
      </c>
      <c r="C1327" s="260" t="s">
        <v>205</v>
      </c>
      <c r="D1327" s="260" t="s">
        <v>205</v>
      </c>
      <c r="E1327" s="260" t="s">
        <v>205</v>
      </c>
      <c r="F1327" s="260" t="s">
        <v>205</v>
      </c>
      <c r="G1327" s="260" t="s">
        <v>205</v>
      </c>
      <c r="H1327" s="260" t="s">
        <v>205</v>
      </c>
      <c r="I1327" s="260" t="s">
        <v>207</v>
      </c>
      <c r="J1327" s="260" t="s">
        <v>205</v>
      </c>
      <c r="K1327" s="260" t="s">
        <v>205</v>
      </c>
      <c r="L1327" s="260" t="s">
        <v>207</v>
      </c>
      <c r="M1327" s="260" t="s">
        <v>205</v>
      </c>
      <c r="N1327" s="260" t="s">
        <v>205</v>
      </c>
      <c r="O1327" s="260" t="s">
        <v>205</v>
      </c>
      <c r="P1327" s="260" t="s">
        <v>205</v>
      </c>
      <c r="Q1327" s="260" t="s">
        <v>205</v>
      </c>
      <c r="R1327" s="260" t="s">
        <v>207</v>
      </c>
      <c r="S1327" s="260" t="s">
        <v>207</v>
      </c>
      <c r="T1327" s="260" t="s">
        <v>207</v>
      </c>
      <c r="U1327" s="260" t="s">
        <v>207</v>
      </c>
      <c r="V1327" s="260" t="s">
        <v>207</v>
      </c>
      <c r="W1327" s="260" t="s">
        <v>344</v>
      </c>
      <c r="X1327" s="260" t="s">
        <v>344</v>
      </c>
      <c r="Y1327" s="260" t="s">
        <v>344</v>
      </c>
      <c r="Z1327" s="260" t="s">
        <v>344</v>
      </c>
      <c r="AA1327" s="260" t="s">
        <v>344</v>
      </c>
      <c r="AB1327" s="260" t="s">
        <v>344</v>
      </c>
      <c r="AC1327" s="260" t="s">
        <v>344</v>
      </c>
      <c r="AD1327" s="260" t="s">
        <v>344</v>
      </c>
      <c r="AE1327" s="260" t="s">
        <v>344</v>
      </c>
      <c r="AF1327" s="260" t="s">
        <v>344</v>
      </c>
      <c r="AG1327" s="260" t="s">
        <v>344</v>
      </c>
      <c r="AH1327" s="260" t="s">
        <v>344</v>
      </c>
      <c r="AI1327" s="260" t="s">
        <v>344</v>
      </c>
      <c r="AJ1327" s="260" t="s">
        <v>344</v>
      </c>
      <c r="AK1327" s="260" t="s">
        <v>344</v>
      </c>
      <c r="AL1327" s="260" t="s">
        <v>344</v>
      </c>
      <c r="AM1327" s="260" t="s">
        <v>344</v>
      </c>
      <c r="AN1327" s="260" t="s">
        <v>344</v>
      </c>
      <c r="AO1327" s="260" t="s">
        <v>344</v>
      </c>
      <c r="AP1327" s="260" t="s">
        <v>344</v>
      </c>
      <c r="AQ1327" s="260"/>
      <c r="AR1327"/>
      <c r="AS1327">
        <v>1</v>
      </c>
    </row>
    <row r="1328" spans="1:45" ht="15" hidden="1" x14ac:dyDescent="0.25">
      <c r="A1328" s="258">
        <v>214502</v>
      </c>
      <c r="B1328" s="259" t="s">
        <v>456</v>
      </c>
      <c r="C1328" s="260" t="s">
        <v>849</v>
      </c>
      <c r="D1328" s="260" t="s">
        <v>849</v>
      </c>
      <c r="E1328" s="260" t="s">
        <v>849</v>
      </c>
      <c r="F1328" s="260" t="s">
        <v>849</v>
      </c>
      <c r="G1328" s="260" t="s">
        <v>849</v>
      </c>
      <c r="H1328" s="260" t="s">
        <v>849</v>
      </c>
      <c r="I1328" s="260" t="s">
        <v>849</v>
      </c>
      <c r="J1328" s="260" t="s">
        <v>849</v>
      </c>
      <c r="K1328" s="260" t="s">
        <v>849</v>
      </c>
      <c r="L1328" s="260" t="s">
        <v>849</v>
      </c>
      <c r="M1328" s="260" t="s">
        <v>849</v>
      </c>
      <c r="N1328" s="260" t="s">
        <v>849</v>
      </c>
      <c r="O1328" s="260" t="s">
        <v>849</v>
      </c>
      <c r="P1328" s="260" t="s">
        <v>849</v>
      </c>
      <c r="Q1328" s="260" t="s">
        <v>849</v>
      </c>
      <c r="R1328" s="260" t="s">
        <v>849</v>
      </c>
      <c r="S1328" s="260" t="s">
        <v>849</v>
      </c>
      <c r="T1328" s="260" t="s">
        <v>849</v>
      </c>
      <c r="U1328" s="260" t="s">
        <v>849</v>
      </c>
      <c r="V1328" s="260" t="s">
        <v>849</v>
      </c>
      <c r="W1328" s="260" t="s">
        <v>849</v>
      </c>
      <c r="X1328" s="260" t="s">
        <v>849</v>
      </c>
      <c r="Y1328" s="260" t="s">
        <v>849</v>
      </c>
      <c r="Z1328" s="260" t="s">
        <v>849</v>
      </c>
      <c r="AA1328" s="260" t="s">
        <v>849</v>
      </c>
      <c r="AB1328" s="260" t="s">
        <v>849</v>
      </c>
      <c r="AC1328" s="260" t="s">
        <v>849</v>
      </c>
      <c r="AD1328" s="260" t="s">
        <v>849</v>
      </c>
      <c r="AE1328" s="260" t="s">
        <v>849</v>
      </c>
      <c r="AF1328" s="260" t="s">
        <v>849</v>
      </c>
      <c r="AG1328" s="260" t="s">
        <v>344</v>
      </c>
      <c r="AH1328" s="260" t="s">
        <v>344</v>
      </c>
      <c r="AI1328" s="260" t="s">
        <v>344</v>
      </c>
      <c r="AJ1328" s="260" t="s">
        <v>344</v>
      </c>
      <c r="AK1328" s="260" t="s">
        <v>344</v>
      </c>
      <c r="AL1328" s="260" t="s">
        <v>344</v>
      </c>
      <c r="AM1328" s="260" t="s">
        <v>344</v>
      </c>
      <c r="AN1328" s="260" t="s">
        <v>344</v>
      </c>
      <c r="AO1328" s="260" t="s">
        <v>344</v>
      </c>
      <c r="AP1328" s="260" t="s">
        <v>344</v>
      </c>
      <c r="AQ1328" s="260"/>
      <c r="AR1328"/>
      <c r="AS1328" t="s">
        <v>2181</v>
      </c>
    </row>
    <row r="1329" spans="1:45" ht="18.75" hidden="1" x14ac:dyDescent="0.45">
      <c r="A1329" s="248">
        <v>214505</v>
      </c>
      <c r="B1329" s="249" t="s">
        <v>456</v>
      </c>
      <c r="C1329">
        <v>0</v>
      </c>
      <c r="D1329">
        <v>0</v>
      </c>
      <c r="E1329">
        <v>0</v>
      </c>
      <c r="F1329">
        <v>0</v>
      </c>
      <c r="G1329">
        <v>0</v>
      </c>
      <c r="H1329">
        <v>0</v>
      </c>
      <c r="I1329">
        <v>0</v>
      </c>
      <c r="J1329">
        <v>0</v>
      </c>
      <c r="K1329">
        <v>0</v>
      </c>
      <c r="L1329">
        <v>0</v>
      </c>
      <c r="M1329" s="250">
        <v>0</v>
      </c>
      <c r="N1329">
        <v>0</v>
      </c>
      <c r="O1329">
        <v>0</v>
      </c>
      <c r="P1329">
        <v>0</v>
      </c>
      <c r="Q1329">
        <v>0</v>
      </c>
      <c r="R1329">
        <v>0</v>
      </c>
      <c r="S1329">
        <v>0</v>
      </c>
      <c r="T1329">
        <v>0</v>
      </c>
      <c r="U1329">
        <v>0</v>
      </c>
      <c r="V1329">
        <v>0</v>
      </c>
      <c r="W1329">
        <v>0</v>
      </c>
      <c r="X1329" s="250">
        <v>0</v>
      </c>
      <c r="Y1329">
        <v>0</v>
      </c>
      <c r="Z1329">
        <v>0</v>
      </c>
      <c r="AA1329">
        <v>0</v>
      </c>
      <c r="AB1329">
        <v>0</v>
      </c>
      <c r="AC1329">
        <v>0</v>
      </c>
      <c r="AD1329">
        <v>0</v>
      </c>
      <c r="AE1329">
        <v>0</v>
      </c>
      <c r="AF1329">
        <v>0</v>
      </c>
      <c r="AG1329">
        <v>0</v>
      </c>
      <c r="AH1329">
        <v>0</v>
      </c>
      <c r="AI1329">
        <v>0</v>
      </c>
      <c r="AJ1329">
        <v>0</v>
      </c>
      <c r="AK1329">
        <v>0</v>
      </c>
      <c r="AL1329">
        <v>0</v>
      </c>
      <c r="AM1329">
        <v>0</v>
      </c>
      <c r="AN1329">
        <v>0</v>
      </c>
      <c r="AO1329">
        <v>0</v>
      </c>
      <c r="AP1329">
        <v>0</v>
      </c>
      <c r="AQ1329"/>
      <c r="AR1329">
        <v>0</v>
      </c>
      <c r="AS1329">
        <v>2</v>
      </c>
    </row>
    <row r="1330" spans="1:45" ht="18.75" hidden="1" x14ac:dyDescent="0.45">
      <c r="A1330" s="248">
        <v>214506</v>
      </c>
      <c r="B1330" s="249" t="s">
        <v>456</v>
      </c>
      <c r="C1330" t="s">
        <v>205</v>
      </c>
      <c r="D1330" t="s">
        <v>205</v>
      </c>
      <c r="E1330" t="s">
        <v>205</v>
      </c>
      <c r="F1330" t="s">
        <v>205</v>
      </c>
      <c r="G1330" t="s">
        <v>207</v>
      </c>
      <c r="H1330" t="s">
        <v>205</v>
      </c>
      <c r="I1330" t="s">
        <v>205</v>
      </c>
      <c r="J1330" t="s">
        <v>207</v>
      </c>
      <c r="K1330" t="s">
        <v>207</v>
      </c>
      <c r="L1330" t="s">
        <v>205</v>
      </c>
      <c r="M1330" s="250" t="s">
        <v>206</v>
      </c>
      <c r="N1330" t="s">
        <v>207</v>
      </c>
      <c r="O1330" t="s">
        <v>207</v>
      </c>
      <c r="P1330" t="s">
        <v>205</v>
      </c>
      <c r="Q1330" t="s">
        <v>207</v>
      </c>
      <c r="R1330" t="s">
        <v>207</v>
      </c>
      <c r="S1330" t="s">
        <v>207</v>
      </c>
      <c r="T1330" t="s">
        <v>207</v>
      </c>
      <c r="U1330" t="s">
        <v>207</v>
      </c>
      <c r="V1330" t="s">
        <v>207</v>
      </c>
      <c r="W1330" t="s">
        <v>206</v>
      </c>
      <c r="X1330" s="250" t="s">
        <v>205</v>
      </c>
      <c r="Y1330" t="s">
        <v>205</v>
      </c>
      <c r="Z1330" t="s">
        <v>207</v>
      </c>
      <c r="AA1330" t="s">
        <v>205</v>
      </c>
      <c r="AB1330" t="s">
        <v>206</v>
      </c>
      <c r="AC1330" t="s">
        <v>207</v>
      </c>
      <c r="AD1330" t="s">
        <v>206</v>
      </c>
      <c r="AE1330" t="s">
        <v>205</v>
      </c>
      <c r="AF1330" t="s">
        <v>207</v>
      </c>
      <c r="AG1330" t="s">
        <v>344</v>
      </c>
      <c r="AH1330" t="s">
        <v>344</v>
      </c>
      <c r="AI1330" t="s">
        <v>344</v>
      </c>
      <c r="AJ1330" t="s">
        <v>344</v>
      </c>
      <c r="AK1330" t="s">
        <v>344</v>
      </c>
      <c r="AL1330" t="s">
        <v>344</v>
      </c>
      <c r="AM1330" t="s">
        <v>344</v>
      </c>
      <c r="AN1330" t="s">
        <v>344</v>
      </c>
      <c r="AO1330" t="s">
        <v>344</v>
      </c>
      <c r="AP1330" t="s">
        <v>344</v>
      </c>
      <c r="AQ1330"/>
      <c r="AR1330">
        <v>0</v>
      </c>
      <c r="AS1330">
        <v>2</v>
      </c>
    </row>
    <row r="1331" spans="1:45" ht="18.75" hidden="1" x14ac:dyDescent="0.45">
      <c r="A1331" s="248">
        <v>214507</v>
      </c>
      <c r="B1331" s="249" t="s">
        <v>458</v>
      </c>
      <c r="C1331" t="s">
        <v>205</v>
      </c>
      <c r="D1331" t="s">
        <v>207</v>
      </c>
      <c r="E1331" t="s">
        <v>205</v>
      </c>
      <c r="F1331" t="s">
        <v>205</v>
      </c>
      <c r="G1331" t="s">
        <v>207</v>
      </c>
      <c r="H1331" t="s">
        <v>205</v>
      </c>
      <c r="I1331" t="s">
        <v>207</v>
      </c>
      <c r="J1331" t="s">
        <v>206</v>
      </c>
      <c r="K1331" t="s">
        <v>205</v>
      </c>
      <c r="L1331" t="s">
        <v>207</v>
      </c>
      <c r="M1331" s="250" t="s">
        <v>206</v>
      </c>
      <c r="N1331" t="s">
        <v>207</v>
      </c>
      <c r="O1331" t="s">
        <v>205</v>
      </c>
      <c r="P1331" t="s">
        <v>206</v>
      </c>
      <c r="Q1331" t="s">
        <v>206</v>
      </c>
      <c r="R1331" t="s">
        <v>206</v>
      </c>
      <c r="S1331" t="s">
        <v>206</v>
      </c>
      <c r="T1331" t="s">
        <v>205</v>
      </c>
      <c r="U1331" t="s">
        <v>205</v>
      </c>
      <c r="V1331" t="s">
        <v>206</v>
      </c>
      <c r="W1331" t="s">
        <v>344</v>
      </c>
      <c r="X1331" s="250" t="s">
        <v>344</v>
      </c>
      <c r="Y1331" t="s">
        <v>344</v>
      </c>
      <c r="Z1331" t="s">
        <v>344</v>
      </c>
      <c r="AA1331" t="s">
        <v>344</v>
      </c>
      <c r="AB1331" t="s">
        <v>344</v>
      </c>
      <c r="AC1331" t="s">
        <v>344</v>
      </c>
      <c r="AD1331" t="s">
        <v>344</v>
      </c>
      <c r="AE1331" t="s">
        <v>344</v>
      </c>
      <c r="AF1331" t="s">
        <v>344</v>
      </c>
      <c r="AG1331" t="s">
        <v>344</v>
      </c>
      <c r="AH1331" t="s">
        <v>344</v>
      </c>
      <c r="AI1331" t="s">
        <v>344</v>
      </c>
      <c r="AJ1331" t="s">
        <v>344</v>
      </c>
      <c r="AK1331" t="s">
        <v>344</v>
      </c>
      <c r="AL1331" t="s">
        <v>344</v>
      </c>
      <c r="AM1331" t="s">
        <v>344</v>
      </c>
      <c r="AN1331" t="s">
        <v>344</v>
      </c>
      <c r="AO1331" t="s">
        <v>344</v>
      </c>
      <c r="AP1331" t="s">
        <v>344</v>
      </c>
      <c r="AQ1331"/>
      <c r="AR1331">
        <v>0</v>
      </c>
      <c r="AS1331">
        <v>1</v>
      </c>
    </row>
    <row r="1332" spans="1:45" ht="18.75" hidden="1" x14ac:dyDescent="0.45">
      <c r="A1332" s="248">
        <v>214511</v>
      </c>
      <c r="B1332" s="249" t="s">
        <v>456</v>
      </c>
      <c r="C1332" t="s">
        <v>205</v>
      </c>
      <c r="D1332" t="s">
        <v>205</v>
      </c>
      <c r="E1332" t="s">
        <v>205</v>
      </c>
      <c r="F1332" t="s">
        <v>205</v>
      </c>
      <c r="G1332" t="s">
        <v>205</v>
      </c>
      <c r="H1332" t="s">
        <v>205</v>
      </c>
      <c r="I1332" t="s">
        <v>207</v>
      </c>
      <c r="J1332" t="s">
        <v>205</v>
      </c>
      <c r="K1332" t="s">
        <v>205</v>
      </c>
      <c r="L1332" t="s">
        <v>207</v>
      </c>
      <c r="M1332" s="250" t="s">
        <v>207</v>
      </c>
      <c r="N1332" t="s">
        <v>205</v>
      </c>
      <c r="O1332" t="s">
        <v>207</v>
      </c>
      <c r="P1332" t="s">
        <v>205</v>
      </c>
      <c r="Q1332" t="s">
        <v>207</v>
      </c>
      <c r="R1332" t="s">
        <v>205</v>
      </c>
      <c r="S1332" t="s">
        <v>207</v>
      </c>
      <c r="T1332" t="s">
        <v>205</v>
      </c>
      <c r="U1332" t="s">
        <v>205</v>
      </c>
      <c r="V1332" t="s">
        <v>205</v>
      </c>
      <c r="W1332" t="s">
        <v>205</v>
      </c>
      <c r="X1332" s="250" t="s">
        <v>207</v>
      </c>
      <c r="Y1332" t="s">
        <v>205</v>
      </c>
      <c r="Z1332" t="s">
        <v>205</v>
      </c>
      <c r="AA1332" t="s">
        <v>205</v>
      </c>
      <c r="AB1332" t="s">
        <v>205</v>
      </c>
      <c r="AC1332" t="s">
        <v>207</v>
      </c>
      <c r="AD1332" t="s">
        <v>207</v>
      </c>
      <c r="AE1332" t="s">
        <v>205</v>
      </c>
      <c r="AF1332" t="s">
        <v>207</v>
      </c>
      <c r="AG1332" t="s">
        <v>344</v>
      </c>
      <c r="AH1332" t="s">
        <v>344</v>
      </c>
      <c r="AI1332" t="s">
        <v>344</v>
      </c>
      <c r="AJ1332" t="s">
        <v>344</v>
      </c>
      <c r="AK1332" t="s">
        <v>344</v>
      </c>
      <c r="AL1332" t="s">
        <v>344</v>
      </c>
      <c r="AM1332" t="s">
        <v>344</v>
      </c>
      <c r="AN1332" t="s">
        <v>344</v>
      </c>
      <c r="AO1332" t="s">
        <v>344</v>
      </c>
      <c r="AP1332" t="s">
        <v>344</v>
      </c>
      <c r="AQ1332"/>
      <c r="AR1332">
        <v>0</v>
      </c>
      <c r="AS1332">
        <v>3</v>
      </c>
    </row>
    <row r="1333" spans="1:45" ht="18.75" x14ac:dyDescent="0.45">
      <c r="A1333" s="248">
        <v>214513</v>
      </c>
      <c r="B1333" s="249" t="s">
        <v>61</v>
      </c>
      <c r="C1333" t="s">
        <v>205</v>
      </c>
      <c r="D1333" t="s">
        <v>205</v>
      </c>
      <c r="E1333" t="s">
        <v>205</v>
      </c>
      <c r="F1333" t="s">
        <v>205</v>
      </c>
      <c r="G1333" t="s">
        <v>205</v>
      </c>
      <c r="H1333" t="s">
        <v>207</v>
      </c>
      <c r="I1333" t="s">
        <v>207</v>
      </c>
      <c r="J1333" t="s">
        <v>205</v>
      </c>
      <c r="K1333" t="s">
        <v>207</v>
      </c>
      <c r="L1333" t="s">
        <v>207</v>
      </c>
      <c r="M1333" s="250" t="s">
        <v>207</v>
      </c>
      <c r="N1333" t="s">
        <v>207</v>
      </c>
      <c r="O1333" t="s">
        <v>207</v>
      </c>
      <c r="P1333" t="s">
        <v>205</v>
      </c>
      <c r="Q1333" t="s">
        <v>207</v>
      </c>
      <c r="R1333" t="s">
        <v>207</v>
      </c>
      <c r="S1333" t="s">
        <v>207</v>
      </c>
      <c r="T1333" t="s">
        <v>207</v>
      </c>
      <c r="U1333" t="s">
        <v>207</v>
      </c>
      <c r="V1333" t="s">
        <v>205</v>
      </c>
      <c r="W1333" t="s">
        <v>207</v>
      </c>
      <c r="X1333" s="250" t="s">
        <v>205</v>
      </c>
      <c r="Y1333" t="s">
        <v>205</v>
      </c>
      <c r="Z1333" t="s">
        <v>205</v>
      </c>
      <c r="AA1333" t="s">
        <v>207</v>
      </c>
      <c r="AB1333" t="s">
        <v>205</v>
      </c>
      <c r="AC1333" t="s">
        <v>207</v>
      </c>
      <c r="AD1333" t="s">
        <v>207</v>
      </c>
      <c r="AE1333" t="s">
        <v>205</v>
      </c>
      <c r="AF1333" t="s">
        <v>205</v>
      </c>
      <c r="AG1333" t="s">
        <v>207</v>
      </c>
      <c r="AH1333" t="s">
        <v>207</v>
      </c>
      <c r="AI1333" t="s">
        <v>207</v>
      </c>
      <c r="AJ1333" t="s">
        <v>207</v>
      </c>
      <c r="AK1333" t="s">
        <v>207</v>
      </c>
      <c r="AL1333" t="s">
        <v>207</v>
      </c>
      <c r="AM1333" t="s">
        <v>207</v>
      </c>
      <c r="AN1333" t="s">
        <v>207</v>
      </c>
      <c r="AO1333" t="s">
        <v>207</v>
      </c>
      <c r="AP1333" t="s">
        <v>207</v>
      </c>
      <c r="AQ1333"/>
      <c r="AR1333">
        <v>0</v>
      </c>
      <c r="AS1333">
        <v>4</v>
      </c>
    </row>
    <row r="1334" spans="1:45" ht="18.75" x14ac:dyDescent="0.45">
      <c r="A1334" s="252">
        <v>214514</v>
      </c>
      <c r="B1334" s="249" t="s">
        <v>61</v>
      </c>
      <c r="C1334" t="s">
        <v>207</v>
      </c>
      <c r="D1334" t="s">
        <v>207</v>
      </c>
      <c r="E1334" t="s">
        <v>207</v>
      </c>
      <c r="F1334" t="s">
        <v>207</v>
      </c>
      <c r="G1334" t="s">
        <v>205</v>
      </c>
      <c r="H1334" t="s">
        <v>205</v>
      </c>
      <c r="I1334" t="s">
        <v>207</v>
      </c>
      <c r="J1334" t="s">
        <v>207</v>
      </c>
      <c r="K1334" t="s">
        <v>207</v>
      </c>
      <c r="L1334" t="s">
        <v>207</v>
      </c>
      <c r="M1334" s="250" t="s">
        <v>205</v>
      </c>
      <c r="N1334" t="s">
        <v>207</v>
      </c>
      <c r="O1334" t="s">
        <v>207</v>
      </c>
      <c r="P1334" t="s">
        <v>205</v>
      </c>
      <c r="Q1334" t="s">
        <v>205</v>
      </c>
      <c r="R1334" t="s">
        <v>205</v>
      </c>
      <c r="S1334" t="s">
        <v>207</v>
      </c>
      <c r="T1334" t="s">
        <v>207</v>
      </c>
      <c r="U1334" t="s">
        <v>207</v>
      </c>
      <c r="V1334" t="s">
        <v>207</v>
      </c>
      <c r="W1334" t="s">
        <v>207</v>
      </c>
      <c r="X1334" s="250" t="s">
        <v>205</v>
      </c>
      <c r="Y1334" t="s">
        <v>205</v>
      </c>
      <c r="Z1334" t="s">
        <v>207</v>
      </c>
      <c r="AA1334" t="s">
        <v>205</v>
      </c>
      <c r="AB1334" t="s">
        <v>205</v>
      </c>
      <c r="AC1334" t="s">
        <v>207</v>
      </c>
      <c r="AD1334" t="s">
        <v>205</v>
      </c>
      <c r="AE1334" t="s">
        <v>207</v>
      </c>
      <c r="AF1334" t="s">
        <v>205</v>
      </c>
      <c r="AG1334" t="s">
        <v>206</v>
      </c>
      <c r="AH1334" t="s">
        <v>206</v>
      </c>
      <c r="AI1334" t="s">
        <v>206</v>
      </c>
      <c r="AJ1334" t="s">
        <v>206</v>
      </c>
      <c r="AK1334" t="s">
        <v>206</v>
      </c>
      <c r="AL1334" t="s">
        <v>206</v>
      </c>
      <c r="AM1334" t="s">
        <v>206</v>
      </c>
      <c r="AN1334" t="s">
        <v>206</v>
      </c>
      <c r="AO1334" t="s">
        <v>206</v>
      </c>
      <c r="AP1334" t="s">
        <v>206</v>
      </c>
      <c r="AQ1334"/>
      <c r="AR1334">
        <v>0</v>
      </c>
      <c r="AS1334">
        <v>6</v>
      </c>
    </row>
    <row r="1335" spans="1:45" ht="18.75" hidden="1" x14ac:dyDescent="0.45">
      <c r="A1335" s="252">
        <v>214518</v>
      </c>
      <c r="B1335" s="249" t="s">
        <v>458</v>
      </c>
      <c r="C1335" t="s">
        <v>849</v>
      </c>
      <c r="D1335" t="s">
        <v>849</v>
      </c>
      <c r="E1335" t="s">
        <v>849</v>
      </c>
      <c r="F1335" t="s">
        <v>849</v>
      </c>
      <c r="G1335" t="s">
        <v>849</v>
      </c>
      <c r="H1335" t="s">
        <v>849</v>
      </c>
      <c r="I1335" t="s">
        <v>849</v>
      </c>
      <c r="J1335" t="s">
        <v>849</v>
      </c>
      <c r="K1335" t="s">
        <v>849</v>
      </c>
      <c r="L1335" t="s">
        <v>849</v>
      </c>
      <c r="M1335" s="250" t="s">
        <v>849</v>
      </c>
      <c r="N1335" t="s">
        <v>849</v>
      </c>
      <c r="O1335" t="s">
        <v>849</v>
      </c>
      <c r="P1335" t="s">
        <v>849</v>
      </c>
      <c r="Q1335" t="s">
        <v>849</v>
      </c>
      <c r="R1335" t="s">
        <v>849</v>
      </c>
      <c r="S1335" t="s">
        <v>849</v>
      </c>
      <c r="T1335" t="s">
        <v>849</v>
      </c>
      <c r="U1335" t="s">
        <v>849</v>
      </c>
      <c r="V1335" t="s">
        <v>849</v>
      </c>
      <c r="W1335" t="s">
        <v>344</v>
      </c>
      <c r="X1335" s="250" t="s">
        <v>344</v>
      </c>
      <c r="Y1335" t="s">
        <v>344</v>
      </c>
      <c r="Z1335" t="s">
        <v>344</v>
      </c>
      <c r="AA1335" t="s">
        <v>344</v>
      </c>
      <c r="AB1335" t="s">
        <v>344</v>
      </c>
      <c r="AC1335" t="s">
        <v>344</v>
      </c>
      <c r="AD1335" t="s">
        <v>344</v>
      </c>
      <c r="AE1335" t="s">
        <v>344</v>
      </c>
      <c r="AF1335" t="s">
        <v>344</v>
      </c>
      <c r="AG1335" t="s">
        <v>344</v>
      </c>
      <c r="AH1335" t="s">
        <v>344</v>
      </c>
      <c r="AI1335" t="s">
        <v>344</v>
      </c>
      <c r="AJ1335" t="s">
        <v>344</v>
      </c>
      <c r="AK1335" t="s">
        <v>344</v>
      </c>
      <c r="AL1335" t="s">
        <v>344</v>
      </c>
      <c r="AM1335" t="s">
        <v>344</v>
      </c>
      <c r="AN1335" t="s">
        <v>344</v>
      </c>
      <c r="AO1335" t="s">
        <v>344</v>
      </c>
      <c r="AP1335" t="s">
        <v>344</v>
      </c>
      <c r="AQ1335"/>
      <c r="AR1335" t="s">
        <v>1830</v>
      </c>
      <c r="AS1335" t="s">
        <v>2181</v>
      </c>
    </row>
    <row r="1336" spans="1:45" ht="33" x14ac:dyDescent="0.45">
      <c r="A1336" s="252">
        <v>214519</v>
      </c>
      <c r="B1336" s="249" t="s">
        <v>67</v>
      </c>
      <c r="C1336" t="s">
        <v>205</v>
      </c>
      <c r="D1336" t="s">
        <v>205</v>
      </c>
      <c r="E1336" t="s">
        <v>205</v>
      </c>
      <c r="F1336" t="s">
        <v>205</v>
      </c>
      <c r="G1336" t="s">
        <v>205</v>
      </c>
      <c r="H1336" t="s">
        <v>205</v>
      </c>
      <c r="I1336" t="s">
        <v>207</v>
      </c>
      <c r="J1336" t="s">
        <v>205</v>
      </c>
      <c r="K1336" t="s">
        <v>205</v>
      </c>
      <c r="L1336" t="s">
        <v>207</v>
      </c>
      <c r="M1336" s="250" t="s">
        <v>207</v>
      </c>
      <c r="N1336" t="s">
        <v>205</v>
      </c>
      <c r="O1336" t="s">
        <v>207</v>
      </c>
      <c r="P1336" t="s">
        <v>205</v>
      </c>
      <c r="Q1336" t="s">
        <v>207</v>
      </c>
      <c r="R1336" t="s">
        <v>207</v>
      </c>
      <c r="S1336" t="s">
        <v>207</v>
      </c>
      <c r="T1336" t="s">
        <v>207</v>
      </c>
      <c r="U1336" t="s">
        <v>205</v>
      </c>
      <c r="V1336" t="s">
        <v>205</v>
      </c>
      <c r="W1336" t="s">
        <v>207</v>
      </c>
      <c r="X1336" s="250" t="s">
        <v>207</v>
      </c>
      <c r="Y1336" t="s">
        <v>205</v>
      </c>
      <c r="Z1336" t="s">
        <v>205</v>
      </c>
      <c r="AA1336" t="s">
        <v>205</v>
      </c>
      <c r="AB1336" t="s">
        <v>205</v>
      </c>
      <c r="AC1336" t="s">
        <v>205</v>
      </c>
      <c r="AD1336" t="s">
        <v>205</v>
      </c>
      <c r="AE1336" t="s">
        <v>205</v>
      </c>
      <c r="AF1336" t="s">
        <v>205</v>
      </c>
      <c r="AG1336" t="s">
        <v>206</v>
      </c>
      <c r="AH1336" t="s">
        <v>206</v>
      </c>
      <c r="AI1336" t="s">
        <v>206</v>
      </c>
      <c r="AJ1336" t="s">
        <v>206</v>
      </c>
      <c r="AK1336" t="s">
        <v>206</v>
      </c>
      <c r="AL1336" t="s">
        <v>344</v>
      </c>
      <c r="AM1336" t="s">
        <v>344</v>
      </c>
      <c r="AN1336" t="s">
        <v>344</v>
      </c>
      <c r="AO1336" t="s">
        <v>344</v>
      </c>
      <c r="AP1336" t="s">
        <v>344</v>
      </c>
      <c r="AQ1336"/>
      <c r="AR1336">
        <v>0</v>
      </c>
      <c r="AS1336">
        <v>6</v>
      </c>
    </row>
    <row r="1337" spans="1:45" ht="18.75" hidden="1" x14ac:dyDescent="0.45">
      <c r="A1337" s="248">
        <v>214520</v>
      </c>
      <c r="B1337" s="249" t="s">
        <v>459</v>
      </c>
      <c r="C1337" t="s">
        <v>205</v>
      </c>
      <c r="D1337" t="s">
        <v>205</v>
      </c>
      <c r="E1337" t="s">
        <v>205</v>
      </c>
      <c r="F1337" t="s">
        <v>205</v>
      </c>
      <c r="G1337" t="s">
        <v>205</v>
      </c>
      <c r="H1337" t="s">
        <v>205</v>
      </c>
      <c r="I1337" t="s">
        <v>207</v>
      </c>
      <c r="J1337" t="s">
        <v>205</v>
      </c>
      <c r="K1337" t="s">
        <v>205</v>
      </c>
      <c r="L1337" t="s">
        <v>207</v>
      </c>
      <c r="M1337" s="250" t="s">
        <v>205</v>
      </c>
      <c r="N1337" t="s">
        <v>205</v>
      </c>
      <c r="O1337" t="s">
        <v>205</v>
      </c>
      <c r="P1337" t="s">
        <v>205</v>
      </c>
      <c r="Q1337" t="s">
        <v>205</v>
      </c>
      <c r="R1337" t="s">
        <v>205</v>
      </c>
      <c r="S1337" t="s">
        <v>205</v>
      </c>
      <c r="T1337" t="s">
        <v>205</v>
      </c>
      <c r="U1337" t="s">
        <v>205</v>
      </c>
      <c r="V1337" t="s">
        <v>207</v>
      </c>
      <c r="W1337" t="s">
        <v>206</v>
      </c>
      <c r="X1337" t="s">
        <v>206</v>
      </c>
      <c r="Y1337" t="s">
        <v>206</v>
      </c>
      <c r="Z1337" t="s">
        <v>206</v>
      </c>
      <c r="AA1337" t="s">
        <v>206</v>
      </c>
      <c r="AB1337" t="s">
        <v>344</v>
      </c>
      <c r="AC1337" t="s">
        <v>344</v>
      </c>
      <c r="AD1337" t="s">
        <v>344</v>
      </c>
      <c r="AE1337" t="s">
        <v>344</v>
      </c>
      <c r="AF1337" t="s">
        <v>344</v>
      </c>
      <c r="AG1337" t="s">
        <v>344</v>
      </c>
      <c r="AH1337" t="s">
        <v>344</v>
      </c>
      <c r="AI1337" t="s">
        <v>344</v>
      </c>
      <c r="AJ1337" t="s">
        <v>344</v>
      </c>
      <c r="AK1337" t="s">
        <v>344</v>
      </c>
      <c r="AL1337" t="s">
        <v>344</v>
      </c>
      <c r="AM1337" t="s">
        <v>344</v>
      </c>
      <c r="AN1337" t="s">
        <v>344</v>
      </c>
      <c r="AO1337" t="s">
        <v>344</v>
      </c>
      <c r="AP1337" t="s">
        <v>344</v>
      </c>
      <c r="AQ1337"/>
      <c r="AR1337">
        <v>0</v>
      </c>
      <c r="AS1337">
        <v>6</v>
      </c>
    </row>
    <row r="1338" spans="1:45" ht="33" x14ac:dyDescent="0.45">
      <c r="A1338" s="248">
        <v>214522</v>
      </c>
      <c r="B1338" s="249" t="s">
        <v>67</v>
      </c>
      <c r="C1338" t="s">
        <v>207</v>
      </c>
      <c r="D1338" t="s">
        <v>205</v>
      </c>
      <c r="E1338" t="s">
        <v>207</v>
      </c>
      <c r="F1338" t="s">
        <v>207</v>
      </c>
      <c r="G1338" t="s">
        <v>205</v>
      </c>
      <c r="H1338" t="s">
        <v>207</v>
      </c>
      <c r="I1338" t="s">
        <v>207</v>
      </c>
      <c r="J1338" t="s">
        <v>207</v>
      </c>
      <c r="K1338" t="s">
        <v>205</v>
      </c>
      <c r="L1338" t="s">
        <v>207</v>
      </c>
      <c r="M1338" s="250" t="s">
        <v>205</v>
      </c>
      <c r="N1338" t="s">
        <v>205</v>
      </c>
      <c r="O1338" t="s">
        <v>207</v>
      </c>
      <c r="P1338" t="s">
        <v>206</v>
      </c>
      <c r="Q1338" t="s">
        <v>207</v>
      </c>
      <c r="R1338" t="s">
        <v>206</v>
      </c>
      <c r="S1338" t="s">
        <v>207</v>
      </c>
      <c r="T1338" t="s">
        <v>207</v>
      </c>
      <c r="U1338" t="s">
        <v>205</v>
      </c>
      <c r="V1338" t="s">
        <v>207</v>
      </c>
      <c r="W1338" t="s">
        <v>207</v>
      </c>
      <c r="X1338" s="250" t="s">
        <v>207</v>
      </c>
      <c r="Y1338" t="s">
        <v>206</v>
      </c>
      <c r="Z1338" t="s">
        <v>207</v>
      </c>
      <c r="AA1338" t="s">
        <v>207</v>
      </c>
      <c r="AB1338" t="s">
        <v>205</v>
      </c>
      <c r="AC1338" t="s">
        <v>207</v>
      </c>
      <c r="AD1338" t="s">
        <v>205</v>
      </c>
      <c r="AE1338" t="s">
        <v>205</v>
      </c>
      <c r="AF1338" t="s">
        <v>207</v>
      </c>
      <c r="AG1338" t="s">
        <v>206</v>
      </c>
      <c r="AH1338" t="s">
        <v>206</v>
      </c>
      <c r="AI1338" t="s">
        <v>206</v>
      </c>
      <c r="AJ1338" t="s">
        <v>206</v>
      </c>
      <c r="AK1338" t="s">
        <v>206</v>
      </c>
      <c r="AL1338" t="s">
        <v>344</v>
      </c>
      <c r="AM1338" t="s">
        <v>344</v>
      </c>
      <c r="AN1338" t="s">
        <v>344</v>
      </c>
      <c r="AO1338" t="s">
        <v>344</v>
      </c>
      <c r="AP1338" t="s">
        <v>344</v>
      </c>
      <c r="AQ1338"/>
      <c r="AR1338">
        <v>0</v>
      </c>
      <c r="AS1338">
        <v>6</v>
      </c>
    </row>
    <row r="1339" spans="1:45" ht="33" x14ac:dyDescent="0.45">
      <c r="A1339" s="248">
        <v>214524</v>
      </c>
      <c r="B1339" s="249" t="s">
        <v>67</v>
      </c>
      <c r="C1339" t="s">
        <v>205</v>
      </c>
      <c r="D1339" t="s">
        <v>207</v>
      </c>
      <c r="E1339" t="s">
        <v>207</v>
      </c>
      <c r="F1339" t="s">
        <v>205</v>
      </c>
      <c r="G1339" t="s">
        <v>205</v>
      </c>
      <c r="H1339" t="s">
        <v>205</v>
      </c>
      <c r="I1339" t="s">
        <v>205</v>
      </c>
      <c r="J1339" t="s">
        <v>205</v>
      </c>
      <c r="K1339" t="s">
        <v>205</v>
      </c>
      <c r="L1339" t="s">
        <v>207</v>
      </c>
      <c r="M1339" s="250" t="s">
        <v>207</v>
      </c>
      <c r="N1339" t="s">
        <v>205</v>
      </c>
      <c r="O1339" t="s">
        <v>207</v>
      </c>
      <c r="P1339" t="s">
        <v>205</v>
      </c>
      <c r="Q1339" t="s">
        <v>207</v>
      </c>
      <c r="R1339" t="s">
        <v>207</v>
      </c>
      <c r="S1339" t="s">
        <v>207</v>
      </c>
      <c r="T1339" t="s">
        <v>207</v>
      </c>
      <c r="U1339" t="s">
        <v>207</v>
      </c>
      <c r="V1339" t="s">
        <v>207</v>
      </c>
      <c r="W1339" t="s">
        <v>205</v>
      </c>
      <c r="X1339" s="250" t="s">
        <v>207</v>
      </c>
      <c r="Y1339" t="s">
        <v>205</v>
      </c>
      <c r="Z1339" t="s">
        <v>207</v>
      </c>
      <c r="AA1339" t="s">
        <v>205</v>
      </c>
      <c r="AB1339" t="s">
        <v>207</v>
      </c>
      <c r="AC1339" t="s">
        <v>207</v>
      </c>
      <c r="AD1339" t="s">
        <v>207</v>
      </c>
      <c r="AE1339" t="s">
        <v>207</v>
      </c>
      <c r="AF1339" t="s">
        <v>207</v>
      </c>
      <c r="AG1339" t="s">
        <v>206</v>
      </c>
      <c r="AH1339" t="s">
        <v>206</v>
      </c>
      <c r="AI1339" t="s">
        <v>206</v>
      </c>
      <c r="AJ1339" t="s">
        <v>206</v>
      </c>
      <c r="AK1339" t="s">
        <v>206</v>
      </c>
      <c r="AL1339" t="s">
        <v>344</v>
      </c>
      <c r="AM1339" t="s">
        <v>344</v>
      </c>
      <c r="AN1339" t="s">
        <v>344</v>
      </c>
      <c r="AO1339" t="s">
        <v>344</v>
      </c>
      <c r="AP1339" t="s">
        <v>344</v>
      </c>
      <c r="AQ1339"/>
      <c r="AR1339">
        <v>0</v>
      </c>
      <c r="AS1339">
        <v>6</v>
      </c>
    </row>
    <row r="1340" spans="1:45" ht="18.75" hidden="1" x14ac:dyDescent="0.45">
      <c r="A1340" s="248">
        <v>214525</v>
      </c>
      <c r="B1340" s="249" t="s">
        <v>456</v>
      </c>
      <c r="C1340" t="s">
        <v>205</v>
      </c>
      <c r="D1340" t="s">
        <v>207</v>
      </c>
      <c r="E1340" t="s">
        <v>205</v>
      </c>
      <c r="F1340" t="s">
        <v>205</v>
      </c>
      <c r="G1340" t="s">
        <v>205</v>
      </c>
      <c r="H1340" t="s">
        <v>207</v>
      </c>
      <c r="I1340" t="s">
        <v>207</v>
      </c>
      <c r="J1340" t="s">
        <v>207</v>
      </c>
      <c r="K1340" t="s">
        <v>205</v>
      </c>
      <c r="L1340" t="s">
        <v>207</v>
      </c>
      <c r="M1340" s="250" t="s">
        <v>205</v>
      </c>
      <c r="N1340" t="s">
        <v>207</v>
      </c>
      <c r="O1340" t="s">
        <v>207</v>
      </c>
      <c r="P1340" t="s">
        <v>207</v>
      </c>
      <c r="Q1340" t="s">
        <v>207</v>
      </c>
      <c r="R1340" t="s">
        <v>207</v>
      </c>
      <c r="S1340" t="s">
        <v>207</v>
      </c>
      <c r="T1340" t="s">
        <v>207</v>
      </c>
      <c r="U1340" t="s">
        <v>207</v>
      </c>
      <c r="V1340" t="s">
        <v>207</v>
      </c>
      <c r="W1340" t="s">
        <v>205</v>
      </c>
      <c r="X1340" s="250" t="s">
        <v>205</v>
      </c>
      <c r="Y1340" t="s">
        <v>207</v>
      </c>
      <c r="Z1340" t="s">
        <v>205</v>
      </c>
      <c r="AA1340" t="s">
        <v>205</v>
      </c>
      <c r="AB1340" t="s">
        <v>205</v>
      </c>
      <c r="AC1340" t="s">
        <v>205</v>
      </c>
      <c r="AD1340" t="s">
        <v>205</v>
      </c>
      <c r="AE1340" t="s">
        <v>206</v>
      </c>
      <c r="AF1340" t="s">
        <v>205</v>
      </c>
      <c r="AG1340" t="s">
        <v>344</v>
      </c>
      <c r="AH1340" t="s">
        <v>344</v>
      </c>
      <c r="AI1340" t="s">
        <v>344</v>
      </c>
      <c r="AJ1340" t="s">
        <v>344</v>
      </c>
      <c r="AK1340" t="s">
        <v>344</v>
      </c>
      <c r="AL1340" t="s">
        <v>344</v>
      </c>
      <c r="AM1340" t="s">
        <v>344</v>
      </c>
      <c r="AN1340" t="s">
        <v>344</v>
      </c>
      <c r="AO1340" t="s">
        <v>344</v>
      </c>
      <c r="AP1340" t="s">
        <v>344</v>
      </c>
      <c r="AQ1340"/>
      <c r="AR1340">
        <v>0</v>
      </c>
      <c r="AS1340">
        <v>1</v>
      </c>
    </row>
    <row r="1341" spans="1:45" ht="18.75" hidden="1" x14ac:dyDescent="0.45">
      <c r="A1341" s="248">
        <v>214527</v>
      </c>
      <c r="B1341" s="249" t="s">
        <v>459</v>
      </c>
      <c r="C1341" t="s">
        <v>207</v>
      </c>
      <c r="D1341" t="s">
        <v>205</v>
      </c>
      <c r="E1341" t="s">
        <v>205</v>
      </c>
      <c r="F1341" t="s">
        <v>207</v>
      </c>
      <c r="G1341" t="s">
        <v>205</v>
      </c>
      <c r="H1341" t="s">
        <v>205</v>
      </c>
      <c r="I1341" t="s">
        <v>207</v>
      </c>
      <c r="J1341" t="s">
        <v>205</v>
      </c>
      <c r="K1341" t="s">
        <v>207</v>
      </c>
      <c r="L1341" t="s">
        <v>207</v>
      </c>
      <c r="M1341" s="250" t="s">
        <v>207</v>
      </c>
      <c r="N1341" t="s">
        <v>207</v>
      </c>
      <c r="O1341" t="s">
        <v>205</v>
      </c>
      <c r="P1341" t="s">
        <v>205</v>
      </c>
      <c r="Q1341" t="s">
        <v>207</v>
      </c>
      <c r="R1341" t="s">
        <v>206</v>
      </c>
      <c r="S1341" t="s">
        <v>207</v>
      </c>
      <c r="T1341" t="s">
        <v>205</v>
      </c>
      <c r="U1341" t="s">
        <v>205</v>
      </c>
      <c r="V1341" t="s">
        <v>205</v>
      </c>
      <c r="W1341" t="s">
        <v>206</v>
      </c>
      <c r="X1341" t="s">
        <v>206</v>
      </c>
      <c r="Y1341" t="s">
        <v>206</v>
      </c>
      <c r="Z1341" t="s">
        <v>206</v>
      </c>
      <c r="AA1341" t="s">
        <v>206</v>
      </c>
      <c r="AB1341" t="s">
        <v>344</v>
      </c>
      <c r="AC1341" t="s">
        <v>344</v>
      </c>
      <c r="AD1341" t="s">
        <v>344</v>
      </c>
      <c r="AE1341" t="s">
        <v>344</v>
      </c>
      <c r="AF1341" t="s">
        <v>344</v>
      </c>
      <c r="AG1341" t="s">
        <v>344</v>
      </c>
      <c r="AH1341" t="s">
        <v>344</v>
      </c>
      <c r="AI1341" t="s">
        <v>344</v>
      </c>
      <c r="AJ1341" t="s">
        <v>344</v>
      </c>
      <c r="AK1341" t="s">
        <v>344</v>
      </c>
      <c r="AL1341" t="s">
        <v>344</v>
      </c>
      <c r="AM1341" t="s">
        <v>344</v>
      </c>
      <c r="AN1341" t="s">
        <v>344</v>
      </c>
      <c r="AO1341" t="s">
        <v>344</v>
      </c>
      <c r="AP1341" t="s">
        <v>344</v>
      </c>
      <c r="AQ1341"/>
      <c r="AR1341">
        <v>0</v>
      </c>
      <c r="AS1341">
        <v>6</v>
      </c>
    </row>
    <row r="1342" spans="1:45" ht="30" x14ac:dyDescent="0.25">
      <c r="A1342" s="258">
        <v>214531</v>
      </c>
      <c r="B1342" s="249" t="s">
        <v>67</v>
      </c>
      <c r="C1342" s="260" t="s">
        <v>207</v>
      </c>
      <c r="D1342" s="260" t="s">
        <v>207</v>
      </c>
      <c r="E1342" s="260" t="s">
        <v>205</v>
      </c>
      <c r="F1342" s="260" t="s">
        <v>207</v>
      </c>
      <c r="G1342" s="260" t="s">
        <v>205</v>
      </c>
      <c r="H1342" s="260" t="s">
        <v>207</v>
      </c>
      <c r="I1342" s="260" t="s">
        <v>207</v>
      </c>
      <c r="J1342" s="260" t="s">
        <v>205</v>
      </c>
      <c r="K1342" s="260" t="s">
        <v>207</v>
      </c>
      <c r="L1342" s="260" t="s">
        <v>207</v>
      </c>
      <c r="M1342" s="260" t="s">
        <v>205</v>
      </c>
      <c r="N1342" s="260" t="s">
        <v>207</v>
      </c>
      <c r="O1342" s="260" t="s">
        <v>207</v>
      </c>
      <c r="P1342" s="260" t="s">
        <v>207</v>
      </c>
      <c r="Q1342" s="260" t="s">
        <v>207</v>
      </c>
      <c r="R1342" s="260" t="s">
        <v>207</v>
      </c>
      <c r="S1342" s="260" t="s">
        <v>205</v>
      </c>
      <c r="T1342" s="260" t="s">
        <v>207</v>
      </c>
      <c r="U1342" s="260" t="s">
        <v>207</v>
      </c>
      <c r="V1342" s="260" t="s">
        <v>207</v>
      </c>
      <c r="W1342" s="260" t="s">
        <v>207</v>
      </c>
      <c r="X1342" s="260" t="s">
        <v>205</v>
      </c>
      <c r="Y1342" s="260" t="s">
        <v>207</v>
      </c>
      <c r="Z1342" s="260" t="s">
        <v>207</v>
      </c>
      <c r="AA1342" s="260" t="s">
        <v>205</v>
      </c>
      <c r="AB1342" s="260" t="s">
        <v>207</v>
      </c>
      <c r="AC1342" s="260" t="s">
        <v>205</v>
      </c>
      <c r="AD1342" s="260" t="s">
        <v>205</v>
      </c>
      <c r="AE1342" s="260" t="s">
        <v>205</v>
      </c>
      <c r="AF1342" s="260" t="s">
        <v>207</v>
      </c>
      <c r="AG1342" s="260" t="s">
        <v>206</v>
      </c>
      <c r="AH1342" s="260" t="s">
        <v>206</v>
      </c>
      <c r="AI1342" s="260" t="s">
        <v>206</v>
      </c>
      <c r="AJ1342" s="260" t="s">
        <v>206</v>
      </c>
      <c r="AK1342" s="260" t="s">
        <v>206</v>
      </c>
      <c r="AL1342" s="260" t="s">
        <v>344</v>
      </c>
      <c r="AM1342" s="260" t="s">
        <v>344</v>
      </c>
      <c r="AN1342" s="260" t="s">
        <v>344</v>
      </c>
      <c r="AO1342" s="260" t="s">
        <v>344</v>
      </c>
      <c r="AP1342" s="260" t="s">
        <v>344</v>
      </c>
      <c r="AQ1342" s="260"/>
      <c r="AR1342"/>
      <c r="AS1342">
        <v>5</v>
      </c>
    </row>
    <row r="1343" spans="1:45" ht="18.75" x14ac:dyDescent="0.45">
      <c r="A1343" s="248">
        <v>214535</v>
      </c>
      <c r="B1343" s="249" t="s">
        <v>61</v>
      </c>
      <c r="C1343" t="s">
        <v>207</v>
      </c>
      <c r="D1343" t="s">
        <v>205</v>
      </c>
      <c r="E1343" t="s">
        <v>207</v>
      </c>
      <c r="F1343" t="s">
        <v>207</v>
      </c>
      <c r="G1343" t="s">
        <v>205</v>
      </c>
      <c r="H1343" t="s">
        <v>207</v>
      </c>
      <c r="I1343" t="s">
        <v>207</v>
      </c>
      <c r="J1343" t="s">
        <v>207</v>
      </c>
      <c r="K1343" t="s">
        <v>207</v>
      </c>
      <c r="L1343" t="s">
        <v>207</v>
      </c>
      <c r="M1343" s="250" t="s">
        <v>207</v>
      </c>
      <c r="N1343" t="s">
        <v>207</v>
      </c>
      <c r="O1343" t="s">
        <v>205</v>
      </c>
      <c r="P1343" t="s">
        <v>205</v>
      </c>
      <c r="Q1343" t="s">
        <v>207</v>
      </c>
      <c r="R1343" t="s">
        <v>205</v>
      </c>
      <c r="S1343" t="s">
        <v>207</v>
      </c>
      <c r="T1343" t="s">
        <v>207</v>
      </c>
      <c r="U1343" t="s">
        <v>207</v>
      </c>
      <c r="V1343" t="s">
        <v>207</v>
      </c>
      <c r="W1343" t="s">
        <v>207</v>
      </c>
      <c r="X1343" s="250" t="s">
        <v>207</v>
      </c>
      <c r="Y1343" t="s">
        <v>205</v>
      </c>
      <c r="Z1343" t="s">
        <v>205</v>
      </c>
      <c r="AA1343" t="s">
        <v>205</v>
      </c>
      <c r="AB1343" t="s">
        <v>207</v>
      </c>
      <c r="AC1343" t="s">
        <v>207</v>
      </c>
      <c r="AD1343" t="s">
        <v>207</v>
      </c>
      <c r="AE1343" t="s">
        <v>205</v>
      </c>
      <c r="AF1343" t="s">
        <v>205</v>
      </c>
      <c r="AG1343" t="s">
        <v>205</v>
      </c>
      <c r="AH1343" t="s">
        <v>207</v>
      </c>
      <c r="AI1343" t="s">
        <v>205</v>
      </c>
      <c r="AJ1343" t="s">
        <v>205</v>
      </c>
      <c r="AK1343" t="s">
        <v>205</v>
      </c>
      <c r="AL1343" t="s">
        <v>207</v>
      </c>
      <c r="AM1343" t="s">
        <v>207</v>
      </c>
      <c r="AN1343" t="s">
        <v>207</v>
      </c>
      <c r="AO1343" t="s">
        <v>207</v>
      </c>
      <c r="AP1343" t="s">
        <v>207</v>
      </c>
      <c r="AQ1343"/>
      <c r="AR1343">
        <v>0</v>
      </c>
      <c r="AS1343">
        <v>4</v>
      </c>
    </row>
    <row r="1344" spans="1:45" ht="15" hidden="1" x14ac:dyDescent="0.25">
      <c r="A1344" s="258">
        <v>214537</v>
      </c>
      <c r="B1344" s="259" t="s">
        <v>458</v>
      </c>
      <c r="C1344" s="260" t="s">
        <v>849</v>
      </c>
      <c r="D1344" s="260" t="s">
        <v>849</v>
      </c>
      <c r="E1344" s="260" t="s">
        <v>849</v>
      </c>
      <c r="F1344" s="260" t="s">
        <v>849</v>
      </c>
      <c r="G1344" s="260" t="s">
        <v>849</v>
      </c>
      <c r="H1344" s="260" t="s">
        <v>849</v>
      </c>
      <c r="I1344" s="260" t="s">
        <v>849</v>
      </c>
      <c r="J1344" s="260" t="s">
        <v>849</v>
      </c>
      <c r="K1344" s="260" t="s">
        <v>849</v>
      </c>
      <c r="L1344" s="260" t="s">
        <v>849</v>
      </c>
      <c r="M1344" s="260" t="s">
        <v>849</v>
      </c>
      <c r="N1344" s="260" t="s">
        <v>849</v>
      </c>
      <c r="O1344" s="260" t="s">
        <v>849</v>
      </c>
      <c r="P1344" s="260" t="s">
        <v>849</v>
      </c>
      <c r="Q1344" s="260" t="s">
        <v>849</v>
      </c>
      <c r="R1344" s="260" t="s">
        <v>849</v>
      </c>
      <c r="S1344" s="260" t="s">
        <v>849</v>
      </c>
      <c r="T1344" s="260" t="s">
        <v>849</v>
      </c>
      <c r="U1344" s="260" t="s">
        <v>849</v>
      </c>
      <c r="V1344" s="260" t="s">
        <v>849</v>
      </c>
      <c r="W1344" s="260" t="s">
        <v>344</v>
      </c>
      <c r="X1344" s="260" t="s">
        <v>344</v>
      </c>
      <c r="Y1344" s="260" t="s">
        <v>344</v>
      </c>
      <c r="Z1344" s="260" t="s">
        <v>344</v>
      </c>
      <c r="AA1344" s="260" t="s">
        <v>344</v>
      </c>
      <c r="AB1344" s="260" t="s">
        <v>344</v>
      </c>
      <c r="AC1344" s="260" t="s">
        <v>344</v>
      </c>
      <c r="AD1344" s="260" t="s">
        <v>344</v>
      </c>
      <c r="AE1344" s="260" t="s">
        <v>344</v>
      </c>
      <c r="AF1344" s="260" t="s">
        <v>344</v>
      </c>
      <c r="AG1344" s="260" t="s">
        <v>344</v>
      </c>
      <c r="AH1344" s="260" t="s">
        <v>344</v>
      </c>
      <c r="AI1344" s="260" t="s">
        <v>344</v>
      </c>
      <c r="AJ1344" s="260" t="s">
        <v>344</v>
      </c>
      <c r="AK1344" s="260" t="s">
        <v>344</v>
      </c>
      <c r="AL1344" s="260" t="s">
        <v>344</v>
      </c>
      <c r="AM1344" s="260" t="s">
        <v>344</v>
      </c>
      <c r="AN1344" s="260" t="s">
        <v>344</v>
      </c>
      <c r="AO1344" s="260" t="s">
        <v>344</v>
      </c>
      <c r="AP1344" s="260" t="s">
        <v>344</v>
      </c>
      <c r="AQ1344" s="260"/>
      <c r="AR1344"/>
      <c r="AS1344" t="s">
        <v>2181</v>
      </c>
    </row>
    <row r="1345" spans="1:45" ht="15" hidden="1" x14ac:dyDescent="0.25">
      <c r="A1345" s="258">
        <v>214539</v>
      </c>
      <c r="B1345" s="259" t="s">
        <v>457</v>
      </c>
      <c r="C1345" s="260" t="s">
        <v>849</v>
      </c>
      <c r="D1345" s="260" t="s">
        <v>849</v>
      </c>
      <c r="E1345" s="260" t="s">
        <v>849</v>
      </c>
      <c r="F1345" s="260" t="s">
        <v>849</v>
      </c>
      <c r="G1345" s="260" t="s">
        <v>849</v>
      </c>
      <c r="H1345" s="260" t="s">
        <v>849</v>
      </c>
      <c r="I1345" s="260" t="s">
        <v>849</v>
      </c>
      <c r="J1345" s="260" t="s">
        <v>849</v>
      </c>
      <c r="K1345" s="260" t="s">
        <v>849</v>
      </c>
      <c r="L1345" s="260" t="s">
        <v>849</v>
      </c>
      <c r="M1345" s="260" t="s">
        <v>344</v>
      </c>
      <c r="N1345" s="260" t="s">
        <v>344</v>
      </c>
      <c r="O1345" s="260" t="s">
        <v>344</v>
      </c>
      <c r="P1345" s="260" t="s">
        <v>344</v>
      </c>
      <c r="Q1345" s="260" t="s">
        <v>344</v>
      </c>
      <c r="R1345" s="260" t="s">
        <v>344</v>
      </c>
      <c r="S1345" s="260" t="s">
        <v>344</v>
      </c>
      <c r="T1345" s="260" t="s">
        <v>344</v>
      </c>
      <c r="U1345" s="260" t="s">
        <v>344</v>
      </c>
      <c r="V1345" s="260" t="s">
        <v>344</v>
      </c>
      <c r="W1345" s="260" t="s">
        <v>344</v>
      </c>
      <c r="X1345" s="260" t="s">
        <v>344</v>
      </c>
      <c r="Y1345" s="260" t="s">
        <v>344</v>
      </c>
      <c r="Z1345" s="260" t="s">
        <v>344</v>
      </c>
      <c r="AA1345" s="260" t="s">
        <v>344</v>
      </c>
      <c r="AB1345" s="260" t="s">
        <v>344</v>
      </c>
      <c r="AC1345" s="260" t="s">
        <v>344</v>
      </c>
      <c r="AD1345" s="260" t="s">
        <v>344</v>
      </c>
      <c r="AE1345" s="260" t="s">
        <v>344</v>
      </c>
      <c r="AF1345" s="260" t="s">
        <v>344</v>
      </c>
      <c r="AG1345" s="260" t="s">
        <v>344</v>
      </c>
      <c r="AH1345" s="260" t="s">
        <v>344</v>
      </c>
      <c r="AI1345" s="260" t="s">
        <v>344</v>
      </c>
      <c r="AJ1345" s="260" t="s">
        <v>344</v>
      </c>
      <c r="AK1345" s="260" t="s">
        <v>344</v>
      </c>
      <c r="AL1345" s="260" t="s">
        <v>344</v>
      </c>
      <c r="AM1345" s="260" t="s">
        <v>344</v>
      </c>
      <c r="AN1345" s="260" t="s">
        <v>344</v>
      </c>
      <c r="AO1345" s="260" t="s">
        <v>344</v>
      </c>
      <c r="AP1345" s="260" t="s">
        <v>344</v>
      </c>
      <c r="AQ1345" s="260"/>
      <c r="AR1345"/>
      <c r="AS1345" t="s">
        <v>2170</v>
      </c>
    </row>
    <row r="1346" spans="1:45" ht="18.75" hidden="1" x14ac:dyDescent="0.45">
      <c r="A1346" s="252">
        <v>214542</v>
      </c>
      <c r="B1346" s="249" t="s">
        <v>456</v>
      </c>
      <c r="C1346" t="s">
        <v>207</v>
      </c>
      <c r="D1346" t="s">
        <v>207</v>
      </c>
      <c r="E1346" t="s">
        <v>205</v>
      </c>
      <c r="F1346" t="s">
        <v>207</v>
      </c>
      <c r="G1346" t="s">
        <v>205</v>
      </c>
      <c r="H1346" t="s">
        <v>207</v>
      </c>
      <c r="I1346" t="s">
        <v>207</v>
      </c>
      <c r="J1346" t="s">
        <v>207</v>
      </c>
      <c r="K1346" t="s">
        <v>207</v>
      </c>
      <c r="L1346" t="s">
        <v>205</v>
      </c>
      <c r="M1346" s="250" t="s">
        <v>207</v>
      </c>
      <c r="N1346" t="s">
        <v>207</v>
      </c>
      <c r="O1346" t="s">
        <v>207</v>
      </c>
      <c r="P1346" t="s">
        <v>207</v>
      </c>
      <c r="Q1346" t="s">
        <v>207</v>
      </c>
      <c r="R1346" t="s">
        <v>206</v>
      </c>
      <c r="S1346" t="s">
        <v>207</v>
      </c>
      <c r="T1346" t="s">
        <v>207</v>
      </c>
      <c r="U1346" t="s">
        <v>207</v>
      </c>
      <c r="V1346" t="s">
        <v>205</v>
      </c>
      <c r="W1346" t="s">
        <v>205</v>
      </c>
      <c r="X1346" s="250" t="s">
        <v>207</v>
      </c>
      <c r="Y1346" t="s">
        <v>205</v>
      </c>
      <c r="Z1346" t="s">
        <v>205</v>
      </c>
      <c r="AA1346" t="s">
        <v>205</v>
      </c>
      <c r="AB1346" t="s">
        <v>207</v>
      </c>
      <c r="AC1346" t="s">
        <v>207</v>
      </c>
      <c r="AD1346" t="s">
        <v>205</v>
      </c>
      <c r="AE1346" t="s">
        <v>205</v>
      </c>
      <c r="AF1346" t="s">
        <v>206</v>
      </c>
      <c r="AG1346" t="s">
        <v>344</v>
      </c>
      <c r="AH1346" t="s">
        <v>344</v>
      </c>
      <c r="AI1346" t="s">
        <v>344</v>
      </c>
      <c r="AJ1346" t="s">
        <v>344</v>
      </c>
      <c r="AK1346" t="s">
        <v>344</v>
      </c>
      <c r="AL1346" t="s">
        <v>344</v>
      </c>
      <c r="AM1346" t="s">
        <v>344</v>
      </c>
      <c r="AN1346" t="s">
        <v>344</v>
      </c>
      <c r="AO1346" t="s">
        <v>344</v>
      </c>
      <c r="AP1346" t="s">
        <v>344</v>
      </c>
      <c r="AQ1346"/>
      <c r="AR1346">
        <v>0</v>
      </c>
      <c r="AS1346">
        <v>2</v>
      </c>
    </row>
    <row r="1347" spans="1:45" ht="18.75" hidden="1" x14ac:dyDescent="0.45">
      <c r="A1347" s="248">
        <v>214543</v>
      </c>
      <c r="B1347" s="249" t="s">
        <v>457</v>
      </c>
      <c r="C1347" t="s">
        <v>849</v>
      </c>
      <c r="D1347" t="s">
        <v>849</v>
      </c>
      <c r="E1347" t="s">
        <v>849</v>
      </c>
      <c r="F1347" t="s">
        <v>849</v>
      </c>
      <c r="G1347" t="s">
        <v>849</v>
      </c>
      <c r="H1347" t="s">
        <v>849</v>
      </c>
      <c r="I1347" t="s">
        <v>849</v>
      </c>
      <c r="J1347" t="s">
        <v>849</v>
      </c>
      <c r="K1347" t="s">
        <v>849</v>
      </c>
      <c r="L1347" t="s">
        <v>849</v>
      </c>
      <c r="M1347" s="250" t="s">
        <v>344</v>
      </c>
      <c r="N1347" t="s">
        <v>344</v>
      </c>
      <c r="O1347" t="s">
        <v>344</v>
      </c>
      <c r="P1347" t="s">
        <v>344</v>
      </c>
      <c r="Q1347" t="s">
        <v>344</v>
      </c>
      <c r="R1347" t="s">
        <v>344</v>
      </c>
      <c r="S1347" t="s">
        <v>344</v>
      </c>
      <c r="T1347" t="s">
        <v>344</v>
      </c>
      <c r="U1347" t="s">
        <v>344</v>
      </c>
      <c r="V1347" t="s">
        <v>344</v>
      </c>
      <c r="W1347" t="s">
        <v>344</v>
      </c>
      <c r="X1347" s="250" t="s">
        <v>344</v>
      </c>
      <c r="Y1347" t="s">
        <v>344</v>
      </c>
      <c r="Z1347" t="s">
        <v>344</v>
      </c>
      <c r="AA1347" t="s">
        <v>344</v>
      </c>
      <c r="AB1347" t="s">
        <v>344</v>
      </c>
      <c r="AC1347" t="s">
        <v>344</v>
      </c>
      <c r="AD1347" t="s">
        <v>344</v>
      </c>
      <c r="AE1347" t="s">
        <v>344</v>
      </c>
      <c r="AF1347" t="s">
        <v>344</v>
      </c>
      <c r="AG1347" t="s">
        <v>344</v>
      </c>
      <c r="AH1347" t="s">
        <v>344</v>
      </c>
      <c r="AI1347" t="s">
        <v>344</v>
      </c>
      <c r="AJ1347" t="s">
        <v>344</v>
      </c>
      <c r="AK1347" t="s">
        <v>344</v>
      </c>
      <c r="AL1347" t="s">
        <v>344</v>
      </c>
      <c r="AM1347" t="s">
        <v>344</v>
      </c>
      <c r="AN1347" t="s">
        <v>344</v>
      </c>
      <c r="AO1347" t="s">
        <v>344</v>
      </c>
      <c r="AP1347" t="s">
        <v>344</v>
      </c>
      <c r="AQ1347"/>
      <c r="AR1347" t="s">
        <v>2165</v>
      </c>
      <c r="AS1347" t="s">
        <v>2165</v>
      </c>
    </row>
    <row r="1348" spans="1:45" ht="15" hidden="1" x14ac:dyDescent="0.25">
      <c r="A1348" s="258">
        <v>214545</v>
      </c>
      <c r="B1348" s="259" t="s">
        <v>458</v>
      </c>
      <c r="C1348" s="260" t="s">
        <v>205</v>
      </c>
      <c r="D1348" s="260" t="s">
        <v>205</v>
      </c>
      <c r="E1348" s="260" t="s">
        <v>207</v>
      </c>
      <c r="F1348" s="260" t="s">
        <v>205</v>
      </c>
      <c r="G1348" s="260" t="s">
        <v>205</v>
      </c>
      <c r="H1348" s="260" t="s">
        <v>207</v>
      </c>
      <c r="I1348" s="260" t="s">
        <v>205</v>
      </c>
      <c r="J1348" s="260" t="s">
        <v>205</v>
      </c>
      <c r="K1348" s="260" t="s">
        <v>205</v>
      </c>
      <c r="L1348" s="260" t="s">
        <v>205</v>
      </c>
      <c r="M1348" s="260" t="s">
        <v>205</v>
      </c>
      <c r="N1348" s="260" t="s">
        <v>207</v>
      </c>
      <c r="O1348" s="260" t="s">
        <v>205</v>
      </c>
      <c r="P1348" s="260" t="s">
        <v>205</v>
      </c>
      <c r="Q1348" s="260" t="s">
        <v>207</v>
      </c>
      <c r="R1348" s="260" t="s">
        <v>207</v>
      </c>
      <c r="S1348" s="260" t="s">
        <v>206</v>
      </c>
      <c r="T1348" s="260" t="s">
        <v>205</v>
      </c>
      <c r="U1348" s="260" t="s">
        <v>207</v>
      </c>
      <c r="V1348" s="260" t="s">
        <v>205</v>
      </c>
      <c r="W1348" s="260" t="s">
        <v>344</v>
      </c>
      <c r="X1348" s="260" t="s">
        <v>344</v>
      </c>
      <c r="Y1348" s="260" t="s">
        <v>344</v>
      </c>
      <c r="Z1348" s="260" t="s">
        <v>344</v>
      </c>
      <c r="AA1348" s="260" t="s">
        <v>344</v>
      </c>
      <c r="AB1348" s="260" t="s">
        <v>344</v>
      </c>
      <c r="AC1348" s="260" t="s">
        <v>344</v>
      </c>
      <c r="AD1348" s="260" t="s">
        <v>344</v>
      </c>
      <c r="AE1348" s="260" t="s">
        <v>344</v>
      </c>
      <c r="AF1348" s="260" t="s">
        <v>344</v>
      </c>
      <c r="AG1348" s="260" t="s">
        <v>344</v>
      </c>
      <c r="AH1348" s="260" t="s">
        <v>344</v>
      </c>
      <c r="AI1348" s="260" t="s">
        <v>344</v>
      </c>
      <c r="AJ1348" s="260" t="s">
        <v>344</v>
      </c>
      <c r="AK1348" s="260" t="s">
        <v>344</v>
      </c>
      <c r="AL1348" s="260" t="s">
        <v>344</v>
      </c>
      <c r="AM1348" s="260" t="s">
        <v>344</v>
      </c>
      <c r="AN1348" s="260" t="s">
        <v>344</v>
      </c>
      <c r="AO1348" s="260" t="s">
        <v>344</v>
      </c>
      <c r="AP1348" s="260" t="s">
        <v>344</v>
      </c>
      <c r="AQ1348" s="260"/>
      <c r="AR1348"/>
      <c r="AS1348">
        <v>1</v>
      </c>
    </row>
    <row r="1349" spans="1:45" ht="18.75" hidden="1" x14ac:dyDescent="0.45">
      <c r="A1349" s="248">
        <v>214548</v>
      </c>
      <c r="B1349" s="249" t="s">
        <v>458</v>
      </c>
      <c r="C1349" t="s">
        <v>849</v>
      </c>
      <c r="D1349" t="s">
        <v>849</v>
      </c>
      <c r="E1349" t="s">
        <v>849</v>
      </c>
      <c r="F1349" t="s">
        <v>849</v>
      </c>
      <c r="G1349" t="s">
        <v>849</v>
      </c>
      <c r="H1349" t="s">
        <v>849</v>
      </c>
      <c r="I1349" t="s">
        <v>849</v>
      </c>
      <c r="J1349" t="s">
        <v>849</v>
      </c>
      <c r="K1349" t="s">
        <v>849</v>
      </c>
      <c r="L1349" t="s">
        <v>849</v>
      </c>
      <c r="M1349" s="250" t="s">
        <v>849</v>
      </c>
      <c r="N1349" t="s">
        <v>849</v>
      </c>
      <c r="O1349" t="s">
        <v>849</v>
      </c>
      <c r="P1349" t="s">
        <v>849</v>
      </c>
      <c r="Q1349" t="s">
        <v>849</v>
      </c>
      <c r="R1349" t="s">
        <v>849</v>
      </c>
      <c r="S1349" t="s">
        <v>849</v>
      </c>
      <c r="T1349" t="s">
        <v>849</v>
      </c>
      <c r="U1349" t="s">
        <v>849</v>
      </c>
      <c r="V1349" t="s">
        <v>849</v>
      </c>
      <c r="W1349" t="s">
        <v>344</v>
      </c>
      <c r="X1349" s="250" t="s">
        <v>344</v>
      </c>
      <c r="Y1349" t="s">
        <v>344</v>
      </c>
      <c r="Z1349" t="s">
        <v>344</v>
      </c>
      <c r="AA1349" t="s">
        <v>344</v>
      </c>
      <c r="AB1349" t="s">
        <v>344</v>
      </c>
      <c r="AC1349" t="s">
        <v>344</v>
      </c>
      <c r="AD1349" t="s">
        <v>344</v>
      </c>
      <c r="AE1349" t="s">
        <v>344</v>
      </c>
      <c r="AF1349" t="s">
        <v>344</v>
      </c>
      <c r="AG1349" t="s">
        <v>344</v>
      </c>
      <c r="AH1349" t="s">
        <v>344</v>
      </c>
      <c r="AI1349" t="s">
        <v>344</v>
      </c>
      <c r="AJ1349" t="s">
        <v>344</v>
      </c>
      <c r="AK1349" t="s">
        <v>344</v>
      </c>
      <c r="AL1349" t="s">
        <v>344</v>
      </c>
      <c r="AM1349" t="s">
        <v>344</v>
      </c>
      <c r="AN1349" t="s">
        <v>344</v>
      </c>
      <c r="AO1349" t="s">
        <v>344</v>
      </c>
      <c r="AP1349" t="s">
        <v>344</v>
      </c>
      <c r="AQ1349"/>
      <c r="AR1349" t="s">
        <v>1830</v>
      </c>
      <c r="AS1349" t="s">
        <v>2181</v>
      </c>
    </row>
    <row r="1350" spans="1:45" ht="18.75" hidden="1" x14ac:dyDescent="0.45">
      <c r="A1350" s="248">
        <v>214550</v>
      </c>
      <c r="B1350" s="249" t="s">
        <v>456</v>
      </c>
      <c r="C1350" t="s">
        <v>205</v>
      </c>
      <c r="D1350" t="s">
        <v>205</v>
      </c>
      <c r="E1350" t="s">
        <v>205</v>
      </c>
      <c r="F1350" t="s">
        <v>205</v>
      </c>
      <c r="G1350" t="s">
        <v>205</v>
      </c>
      <c r="H1350" t="s">
        <v>207</v>
      </c>
      <c r="I1350" t="s">
        <v>205</v>
      </c>
      <c r="J1350" t="s">
        <v>205</v>
      </c>
      <c r="K1350" t="s">
        <v>205</v>
      </c>
      <c r="L1350" t="s">
        <v>205</v>
      </c>
      <c r="M1350" s="250" t="s">
        <v>207</v>
      </c>
      <c r="N1350" t="s">
        <v>205</v>
      </c>
      <c r="O1350" t="s">
        <v>207</v>
      </c>
      <c r="P1350" t="s">
        <v>207</v>
      </c>
      <c r="Q1350" t="s">
        <v>207</v>
      </c>
      <c r="R1350" t="s">
        <v>207</v>
      </c>
      <c r="S1350" t="s">
        <v>207</v>
      </c>
      <c r="T1350" t="s">
        <v>207</v>
      </c>
      <c r="U1350" t="s">
        <v>207</v>
      </c>
      <c r="V1350" t="s">
        <v>207</v>
      </c>
      <c r="W1350" t="s">
        <v>207</v>
      </c>
      <c r="X1350" s="250" t="s">
        <v>207</v>
      </c>
      <c r="Y1350" t="s">
        <v>207</v>
      </c>
      <c r="Z1350" t="s">
        <v>207</v>
      </c>
      <c r="AA1350" t="s">
        <v>207</v>
      </c>
      <c r="AB1350" t="s">
        <v>206</v>
      </c>
      <c r="AC1350" t="s">
        <v>206</v>
      </c>
      <c r="AD1350" t="s">
        <v>206</v>
      </c>
      <c r="AE1350" t="s">
        <v>206</v>
      </c>
      <c r="AF1350" t="s">
        <v>206</v>
      </c>
      <c r="AG1350" t="s">
        <v>344</v>
      </c>
      <c r="AH1350" t="s">
        <v>344</v>
      </c>
      <c r="AI1350" t="s">
        <v>344</v>
      </c>
      <c r="AJ1350" t="s">
        <v>344</v>
      </c>
      <c r="AK1350" t="s">
        <v>344</v>
      </c>
      <c r="AL1350" t="s">
        <v>344</v>
      </c>
      <c r="AM1350" t="s">
        <v>344</v>
      </c>
      <c r="AN1350" t="s">
        <v>344</v>
      </c>
      <c r="AO1350" t="s">
        <v>344</v>
      </c>
      <c r="AP1350" t="s">
        <v>344</v>
      </c>
      <c r="AQ1350"/>
      <c r="AR1350">
        <v>0</v>
      </c>
      <c r="AS1350">
        <v>5</v>
      </c>
    </row>
    <row r="1351" spans="1:45" ht="33" x14ac:dyDescent="0.45">
      <c r="A1351" s="248">
        <v>214552</v>
      </c>
      <c r="B1351" s="249" t="s">
        <v>67</v>
      </c>
      <c r="C1351" t="s">
        <v>205</v>
      </c>
      <c r="D1351" t="s">
        <v>207</v>
      </c>
      <c r="E1351" t="s">
        <v>207</v>
      </c>
      <c r="F1351" t="s">
        <v>205</v>
      </c>
      <c r="G1351" t="s">
        <v>207</v>
      </c>
      <c r="H1351" t="s">
        <v>207</v>
      </c>
      <c r="I1351" t="s">
        <v>207</v>
      </c>
      <c r="J1351" t="s">
        <v>205</v>
      </c>
      <c r="K1351" t="s">
        <v>205</v>
      </c>
      <c r="L1351" t="s">
        <v>207</v>
      </c>
      <c r="M1351" s="250" t="s">
        <v>207</v>
      </c>
      <c r="N1351" t="s">
        <v>205</v>
      </c>
      <c r="O1351" t="s">
        <v>207</v>
      </c>
      <c r="P1351" t="s">
        <v>207</v>
      </c>
      <c r="Q1351" t="s">
        <v>207</v>
      </c>
      <c r="R1351" t="s">
        <v>207</v>
      </c>
      <c r="S1351" t="s">
        <v>205</v>
      </c>
      <c r="T1351" t="s">
        <v>207</v>
      </c>
      <c r="U1351" t="s">
        <v>207</v>
      </c>
      <c r="V1351" t="s">
        <v>207</v>
      </c>
      <c r="W1351" t="s">
        <v>207</v>
      </c>
      <c r="X1351" s="250" t="s">
        <v>205</v>
      </c>
      <c r="Y1351" t="s">
        <v>205</v>
      </c>
      <c r="Z1351" t="s">
        <v>207</v>
      </c>
      <c r="AA1351" t="s">
        <v>207</v>
      </c>
      <c r="AB1351" t="s">
        <v>205</v>
      </c>
      <c r="AC1351" t="s">
        <v>207</v>
      </c>
      <c r="AD1351" t="s">
        <v>205</v>
      </c>
      <c r="AE1351" t="s">
        <v>205</v>
      </c>
      <c r="AF1351" t="s">
        <v>205</v>
      </c>
      <c r="AG1351" t="s">
        <v>206</v>
      </c>
      <c r="AH1351" t="s">
        <v>206</v>
      </c>
      <c r="AI1351" t="s">
        <v>206</v>
      </c>
      <c r="AJ1351" t="s">
        <v>206</v>
      </c>
      <c r="AK1351" t="s">
        <v>206</v>
      </c>
      <c r="AL1351" t="s">
        <v>344</v>
      </c>
      <c r="AM1351" t="s">
        <v>344</v>
      </c>
      <c r="AN1351" t="s">
        <v>344</v>
      </c>
      <c r="AO1351" t="s">
        <v>344</v>
      </c>
      <c r="AP1351" t="s">
        <v>344</v>
      </c>
      <c r="AQ1351"/>
      <c r="AR1351">
        <v>0</v>
      </c>
      <c r="AS1351">
        <v>6</v>
      </c>
    </row>
    <row r="1352" spans="1:45" ht="18.75" x14ac:dyDescent="0.45">
      <c r="A1352" s="248">
        <v>214553</v>
      </c>
      <c r="B1352" s="249" t="s">
        <v>61</v>
      </c>
      <c r="C1352" t="s">
        <v>205</v>
      </c>
      <c r="D1352" t="s">
        <v>205</v>
      </c>
      <c r="E1352" t="s">
        <v>205</v>
      </c>
      <c r="F1352" t="s">
        <v>207</v>
      </c>
      <c r="G1352" t="s">
        <v>207</v>
      </c>
      <c r="H1352" t="s">
        <v>205</v>
      </c>
      <c r="I1352" t="s">
        <v>205</v>
      </c>
      <c r="J1352" t="s">
        <v>205</v>
      </c>
      <c r="K1352" t="s">
        <v>205</v>
      </c>
      <c r="L1352" t="s">
        <v>207</v>
      </c>
      <c r="M1352" s="250" t="s">
        <v>207</v>
      </c>
      <c r="N1352" t="s">
        <v>207</v>
      </c>
      <c r="O1352" t="s">
        <v>207</v>
      </c>
      <c r="P1352" t="s">
        <v>207</v>
      </c>
      <c r="Q1352" t="s">
        <v>205</v>
      </c>
      <c r="R1352" t="s">
        <v>207</v>
      </c>
      <c r="S1352" t="s">
        <v>206</v>
      </c>
      <c r="T1352" t="s">
        <v>207</v>
      </c>
      <c r="U1352" t="s">
        <v>207</v>
      </c>
      <c r="V1352" t="s">
        <v>207</v>
      </c>
      <c r="W1352" t="s">
        <v>207</v>
      </c>
      <c r="X1352" s="250" t="s">
        <v>207</v>
      </c>
      <c r="Y1352" t="s">
        <v>207</v>
      </c>
      <c r="Z1352" t="s">
        <v>207</v>
      </c>
      <c r="AA1352" t="s">
        <v>207</v>
      </c>
      <c r="AB1352" t="s">
        <v>207</v>
      </c>
      <c r="AC1352" t="s">
        <v>207</v>
      </c>
      <c r="AD1352" t="s">
        <v>205</v>
      </c>
      <c r="AE1352" t="s">
        <v>207</v>
      </c>
      <c r="AF1352" t="s">
        <v>207</v>
      </c>
      <c r="AG1352" t="s">
        <v>205</v>
      </c>
      <c r="AH1352" t="s">
        <v>207</v>
      </c>
      <c r="AI1352" t="s">
        <v>207</v>
      </c>
      <c r="AJ1352" t="s">
        <v>205</v>
      </c>
      <c r="AK1352" t="s">
        <v>205</v>
      </c>
      <c r="AL1352" t="s">
        <v>205</v>
      </c>
      <c r="AM1352" t="s">
        <v>207</v>
      </c>
      <c r="AN1352" t="s">
        <v>207</v>
      </c>
      <c r="AO1352" t="s">
        <v>205</v>
      </c>
      <c r="AP1352" t="s">
        <v>207</v>
      </c>
      <c r="AQ1352"/>
      <c r="AR1352">
        <v>0</v>
      </c>
      <c r="AS1352">
        <v>3</v>
      </c>
    </row>
    <row r="1353" spans="1:45" ht="18.75" hidden="1" x14ac:dyDescent="0.45">
      <c r="A1353" s="252">
        <v>214555</v>
      </c>
      <c r="B1353" s="249" t="s">
        <v>458</v>
      </c>
      <c r="C1353" t="s">
        <v>207</v>
      </c>
      <c r="D1353" t="s">
        <v>205</v>
      </c>
      <c r="E1353" t="s">
        <v>205</v>
      </c>
      <c r="F1353" t="s">
        <v>205</v>
      </c>
      <c r="G1353" t="s">
        <v>207</v>
      </c>
      <c r="H1353" t="s">
        <v>205</v>
      </c>
      <c r="I1353" t="s">
        <v>205</v>
      </c>
      <c r="J1353" t="s">
        <v>207</v>
      </c>
      <c r="K1353" t="s">
        <v>207</v>
      </c>
      <c r="L1353" t="s">
        <v>207</v>
      </c>
      <c r="M1353" s="250" t="s">
        <v>207</v>
      </c>
      <c r="N1353" t="s">
        <v>205</v>
      </c>
      <c r="O1353" t="s">
        <v>205</v>
      </c>
      <c r="P1353" t="s">
        <v>206</v>
      </c>
      <c r="Q1353" t="s">
        <v>207</v>
      </c>
      <c r="R1353" t="s">
        <v>206</v>
      </c>
      <c r="S1353" t="s">
        <v>207</v>
      </c>
      <c r="T1353" t="s">
        <v>207</v>
      </c>
      <c r="U1353" t="s">
        <v>207</v>
      </c>
      <c r="V1353" t="s">
        <v>207</v>
      </c>
      <c r="W1353" t="s">
        <v>344</v>
      </c>
      <c r="X1353" s="250" t="s">
        <v>344</v>
      </c>
      <c r="Y1353" t="s">
        <v>344</v>
      </c>
      <c r="Z1353" t="s">
        <v>344</v>
      </c>
      <c r="AA1353" t="s">
        <v>344</v>
      </c>
      <c r="AB1353" t="s">
        <v>344</v>
      </c>
      <c r="AC1353" t="s">
        <v>344</v>
      </c>
      <c r="AD1353" t="s">
        <v>344</v>
      </c>
      <c r="AE1353" t="s">
        <v>344</v>
      </c>
      <c r="AF1353" t="s">
        <v>344</v>
      </c>
      <c r="AG1353" t="s">
        <v>344</v>
      </c>
      <c r="AH1353" t="s">
        <v>344</v>
      </c>
      <c r="AI1353" t="s">
        <v>344</v>
      </c>
      <c r="AJ1353" t="s">
        <v>344</v>
      </c>
      <c r="AK1353" t="s">
        <v>344</v>
      </c>
      <c r="AL1353" t="s">
        <v>344</v>
      </c>
      <c r="AM1353" t="s">
        <v>344</v>
      </c>
      <c r="AN1353" t="s">
        <v>344</v>
      </c>
      <c r="AO1353" t="s">
        <v>344</v>
      </c>
      <c r="AP1353" t="s">
        <v>344</v>
      </c>
      <c r="AQ1353"/>
      <c r="AR1353">
        <v>0</v>
      </c>
      <c r="AS1353">
        <v>2</v>
      </c>
    </row>
    <row r="1354" spans="1:45" ht="18.75" x14ac:dyDescent="0.45">
      <c r="A1354" s="248">
        <v>214558</v>
      </c>
      <c r="B1354" s="249" t="s">
        <v>61</v>
      </c>
      <c r="C1354" t="s">
        <v>207</v>
      </c>
      <c r="D1354" t="s">
        <v>207</v>
      </c>
      <c r="E1354" t="s">
        <v>205</v>
      </c>
      <c r="F1354" t="s">
        <v>207</v>
      </c>
      <c r="G1354" t="s">
        <v>205</v>
      </c>
      <c r="H1354" t="s">
        <v>207</v>
      </c>
      <c r="I1354" t="s">
        <v>207</v>
      </c>
      <c r="J1354" t="s">
        <v>207</v>
      </c>
      <c r="K1354" t="s">
        <v>207</v>
      </c>
      <c r="L1354" t="s">
        <v>207</v>
      </c>
      <c r="M1354" s="250" t="s">
        <v>207</v>
      </c>
      <c r="N1354" t="s">
        <v>207</v>
      </c>
      <c r="O1354" t="s">
        <v>207</v>
      </c>
      <c r="P1354" t="s">
        <v>205</v>
      </c>
      <c r="Q1354" t="s">
        <v>205</v>
      </c>
      <c r="R1354" t="s">
        <v>207</v>
      </c>
      <c r="S1354" t="s">
        <v>207</v>
      </c>
      <c r="T1354" t="s">
        <v>207</v>
      </c>
      <c r="U1354" t="s">
        <v>207</v>
      </c>
      <c r="V1354" t="s">
        <v>207</v>
      </c>
      <c r="W1354" t="s">
        <v>205</v>
      </c>
      <c r="X1354" s="250" t="s">
        <v>207</v>
      </c>
      <c r="Y1354" t="s">
        <v>207</v>
      </c>
      <c r="Z1354" t="s">
        <v>205</v>
      </c>
      <c r="AA1354" t="s">
        <v>205</v>
      </c>
      <c r="AB1354" t="s">
        <v>207</v>
      </c>
      <c r="AC1354" t="s">
        <v>207</v>
      </c>
      <c r="AD1354" t="s">
        <v>205</v>
      </c>
      <c r="AE1354" t="s">
        <v>205</v>
      </c>
      <c r="AF1354" t="s">
        <v>205</v>
      </c>
      <c r="AG1354" t="s">
        <v>205</v>
      </c>
      <c r="AH1354" t="s">
        <v>207</v>
      </c>
      <c r="AI1354" t="s">
        <v>205</v>
      </c>
      <c r="AJ1354" t="s">
        <v>205</v>
      </c>
      <c r="AK1354" t="s">
        <v>205</v>
      </c>
      <c r="AL1354" t="s">
        <v>207</v>
      </c>
      <c r="AM1354" t="s">
        <v>207</v>
      </c>
      <c r="AN1354" t="s">
        <v>207</v>
      </c>
      <c r="AO1354" t="s">
        <v>207</v>
      </c>
      <c r="AP1354" t="s">
        <v>205</v>
      </c>
      <c r="AQ1354"/>
      <c r="AR1354">
        <v>0</v>
      </c>
      <c r="AS1354">
        <v>1</v>
      </c>
    </row>
    <row r="1355" spans="1:45" ht="15" hidden="1" x14ac:dyDescent="0.25">
      <c r="A1355" s="258">
        <v>214562</v>
      </c>
      <c r="B1355" s="259" t="s">
        <v>458</v>
      </c>
      <c r="C1355" s="260" t="s">
        <v>849</v>
      </c>
      <c r="D1355" s="260" t="s">
        <v>849</v>
      </c>
      <c r="E1355" s="260" t="s">
        <v>849</v>
      </c>
      <c r="F1355" s="260" t="s">
        <v>849</v>
      </c>
      <c r="G1355" s="260" t="s">
        <v>849</v>
      </c>
      <c r="H1355" s="260" t="s">
        <v>849</v>
      </c>
      <c r="I1355" s="260" t="s">
        <v>849</v>
      </c>
      <c r="J1355" s="260" t="s">
        <v>849</v>
      </c>
      <c r="K1355" s="260" t="s">
        <v>849</v>
      </c>
      <c r="L1355" s="260" t="s">
        <v>849</v>
      </c>
      <c r="M1355" s="260" t="s">
        <v>849</v>
      </c>
      <c r="N1355" s="260" t="s">
        <v>849</v>
      </c>
      <c r="O1355" s="260" t="s">
        <v>849</v>
      </c>
      <c r="P1355" s="260" t="s">
        <v>849</v>
      </c>
      <c r="Q1355" s="260" t="s">
        <v>849</v>
      </c>
      <c r="R1355" s="260" t="s">
        <v>849</v>
      </c>
      <c r="S1355" s="260" t="s">
        <v>849</v>
      </c>
      <c r="T1355" s="260" t="s">
        <v>849</v>
      </c>
      <c r="U1355" s="260" t="s">
        <v>849</v>
      </c>
      <c r="V1355" s="260" t="s">
        <v>849</v>
      </c>
      <c r="W1355" s="260" t="s">
        <v>344</v>
      </c>
      <c r="X1355" s="260" t="s">
        <v>344</v>
      </c>
      <c r="Y1355" s="260" t="s">
        <v>344</v>
      </c>
      <c r="Z1355" s="260" t="s">
        <v>344</v>
      </c>
      <c r="AA1355" s="260" t="s">
        <v>344</v>
      </c>
      <c r="AB1355" s="260" t="s">
        <v>344</v>
      </c>
      <c r="AC1355" s="260" t="s">
        <v>344</v>
      </c>
      <c r="AD1355" s="260" t="s">
        <v>344</v>
      </c>
      <c r="AE1355" s="260" t="s">
        <v>344</v>
      </c>
      <c r="AF1355" s="260" t="s">
        <v>344</v>
      </c>
      <c r="AG1355" s="260" t="s">
        <v>344</v>
      </c>
      <c r="AH1355" s="260" t="s">
        <v>344</v>
      </c>
      <c r="AI1355" s="260" t="s">
        <v>344</v>
      </c>
      <c r="AJ1355" s="260" t="s">
        <v>344</v>
      </c>
      <c r="AK1355" s="260" t="s">
        <v>344</v>
      </c>
      <c r="AL1355" s="260" t="s">
        <v>344</v>
      </c>
      <c r="AM1355" s="260" t="s">
        <v>344</v>
      </c>
      <c r="AN1355" s="260" t="s">
        <v>344</v>
      </c>
      <c r="AO1355" s="260" t="s">
        <v>344</v>
      </c>
      <c r="AP1355" s="260" t="s">
        <v>344</v>
      </c>
      <c r="AQ1355" s="260"/>
      <c r="AR1355"/>
      <c r="AS1355" t="s">
        <v>2181</v>
      </c>
    </row>
    <row r="1356" spans="1:45" ht="15" hidden="1" x14ac:dyDescent="0.25">
      <c r="A1356" s="258">
        <v>214563</v>
      </c>
      <c r="B1356" s="259" t="s">
        <v>456</v>
      </c>
      <c r="C1356" s="260" t="s">
        <v>205</v>
      </c>
      <c r="D1356" s="260" t="s">
        <v>207</v>
      </c>
      <c r="E1356" s="260" t="s">
        <v>205</v>
      </c>
      <c r="F1356" s="260" t="s">
        <v>207</v>
      </c>
      <c r="G1356" s="260" t="s">
        <v>205</v>
      </c>
      <c r="H1356" s="260" t="s">
        <v>207</v>
      </c>
      <c r="I1356" s="260" t="s">
        <v>207</v>
      </c>
      <c r="J1356" s="260" t="s">
        <v>205</v>
      </c>
      <c r="K1356" s="260" t="s">
        <v>205</v>
      </c>
      <c r="L1356" s="260" t="s">
        <v>205</v>
      </c>
      <c r="M1356" s="260" t="s">
        <v>207</v>
      </c>
      <c r="N1356" s="260" t="s">
        <v>207</v>
      </c>
      <c r="O1356" s="260" t="s">
        <v>207</v>
      </c>
      <c r="P1356" s="260" t="s">
        <v>205</v>
      </c>
      <c r="Q1356" s="260" t="s">
        <v>207</v>
      </c>
      <c r="R1356" s="260" t="s">
        <v>207</v>
      </c>
      <c r="S1356" s="260" t="s">
        <v>207</v>
      </c>
      <c r="T1356" s="260" t="s">
        <v>207</v>
      </c>
      <c r="U1356" s="260" t="s">
        <v>207</v>
      </c>
      <c r="V1356" s="260" t="s">
        <v>207</v>
      </c>
      <c r="W1356" s="260" t="s">
        <v>207</v>
      </c>
      <c r="X1356" s="260" t="s">
        <v>205</v>
      </c>
      <c r="Y1356" s="260" t="s">
        <v>205</v>
      </c>
      <c r="Z1356" s="260" t="s">
        <v>207</v>
      </c>
      <c r="AA1356" s="260" t="s">
        <v>205</v>
      </c>
      <c r="AB1356" s="260" t="s">
        <v>205</v>
      </c>
      <c r="AC1356" s="260" t="s">
        <v>205</v>
      </c>
      <c r="AD1356" s="260" t="s">
        <v>207</v>
      </c>
      <c r="AE1356" s="260" t="s">
        <v>207</v>
      </c>
      <c r="AF1356" s="260" t="s">
        <v>206</v>
      </c>
      <c r="AG1356" s="260" t="s">
        <v>344</v>
      </c>
      <c r="AH1356" s="260" t="s">
        <v>344</v>
      </c>
      <c r="AI1356" s="260" t="s">
        <v>344</v>
      </c>
      <c r="AJ1356" s="260" t="s">
        <v>344</v>
      </c>
      <c r="AK1356" s="260" t="s">
        <v>344</v>
      </c>
      <c r="AL1356" s="260" t="s">
        <v>344</v>
      </c>
      <c r="AM1356" s="260" t="s">
        <v>344</v>
      </c>
      <c r="AN1356" s="260" t="s">
        <v>344</v>
      </c>
      <c r="AO1356" s="260" t="s">
        <v>344</v>
      </c>
      <c r="AP1356" s="260" t="s">
        <v>344</v>
      </c>
      <c r="AQ1356" s="260"/>
      <c r="AR1356"/>
      <c r="AS1356">
        <v>1</v>
      </c>
    </row>
    <row r="1357" spans="1:45" ht="18.75" x14ac:dyDescent="0.45">
      <c r="A1357" s="248">
        <v>214565</v>
      </c>
      <c r="B1357" s="249" t="s">
        <v>61</v>
      </c>
      <c r="C1357" t="s">
        <v>205</v>
      </c>
      <c r="D1357" t="s">
        <v>207</v>
      </c>
      <c r="E1357" t="s">
        <v>207</v>
      </c>
      <c r="F1357" t="s">
        <v>207</v>
      </c>
      <c r="G1357" t="s">
        <v>207</v>
      </c>
      <c r="H1357" t="s">
        <v>207</v>
      </c>
      <c r="I1357" t="s">
        <v>207</v>
      </c>
      <c r="J1357" t="s">
        <v>207</v>
      </c>
      <c r="K1357" t="s">
        <v>207</v>
      </c>
      <c r="L1357" t="s">
        <v>207</v>
      </c>
      <c r="M1357" s="250" t="s">
        <v>207</v>
      </c>
      <c r="N1357" t="s">
        <v>207</v>
      </c>
      <c r="O1357" t="s">
        <v>207</v>
      </c>
      <c r="P1357" t="s">
        <v>207</v>
      </c>
      <c r="Q1357" t="s">
        <v>207</v>
      </c>
      <c r="R1357" t="s">
        <v>207</v>
      </c>
      <c r="S1357" t="s">
        <v>207</v>
      </c>
      <c r="T1357" t="s">
        <v>207</v>
      </c>
      <c r="U1357" t="s">
        <v>207</v>
      </c>
      <c r="V1357" t="s">
        <v>207</v>
      </c>
      <c r="W1357" t="s">
        <v>207</v>
      </c>
      <c r="X1357" s="250" t="s">
        <v>207</v>
      </c>
      <c r="Y1357" t="s">
        <v>205</v>
      </c>
      <c r="Z1357" t="s">
        <v>207</v>
      </c>
      <c r="AA1357" t="s">
        <v>207</v>
      </c>
      <c r="AB1357" t="s">
        <v>207</v>
      </c>
      <c r="AC1357" t="s">
        <v>207</v>
      </c>
      <c r="AD1357" t="s">
        <v>207</v>
      </c>
      <c r="AE1357" t="s">
        <v>205</v>
      </c>
      <c r="AF1357" t="s">
        <v>207</v>
      </c>
      <c r="AG1357" t="s">
        <v>207</v>
      </c>
      <c r="AH1357" t="s">
        <v>205</v>
      </c>
      <c r="AI1357" t="s">
        <v>205</v>
      </c>
      <c r="AJ1357" t="s">
        <v>207</v>
      </c>
      <c r="AK1357" t="s">
        <v>205</v>
      </c>
      <c r="AL1357" t="s">
        <v>207</v>
      </c>
      <c r="AM1357" t="s">
        <v>207</v>
      </c>
      <c r="AN1357" t="s">
        <v>205</v>
      </c>
      <c r="AO1357" t="s">
        <v>207</v>
      </c>
      <c r="AP1357" t="s">
        <v>207</v>
      </c>
      <c r="AQ1357"/>
      <c r="AR1357">
        <v>0</v>
      </c>
      <c r="AS1357">
        <v>1</v>
      </c>
    </row>
    <row r="1358" spans="1:45" ht="18.75" hidden="1" x14ac:dyDescent="0.45">
      <c r="A1358" s="248">
        <v>214566</v>
      </c>
      <c r="B1358" s="249" t="s">
        <v>456</v>
      </c>
      <c r="C1358">
        <v>0</v>
      </c>
      <c r="D1358">
        <v>0</v>
      </c>
      <c r="E1358">
        <v>0</v>
      </c>
      <c r="F1358">
        <v>0</v>
      </c>
      <c r="G1358">
        <v>0</v>
      </c>
      <c r="H1358">
        <v>0</v>
      </c>
      <c r="I1358">
        <v>0</v>
      </c>
      <c r="J1358">
        <v>0</v>
      </c>
      <c r="K1358">
        <v>0</v>
      </c>
      <c r="L1358">
        <v>0</v>
      </c>
      <c r="M1358" s="250">
        <v>0</v>
      </c>
      <c r="N1358">
        <v>0</v>
      </c>
      <c r="O1358">
        <v>0</v>
      </c>
      <c r="P1358">
        <v>0</v>
      </c>
      <c r="Q1358">
        <v>0</v>
      </c>
      <c r="R1358">
        <v>0</v>
      </c>
      <c r="S1358">
        <v>0</v>
      </c>
      <c r="T1358">
        <v>0</v>
      </c>
      <c r="U1358">
        <v>0</v>
      </c>
      <c r="V1358">
        <v>0</v>
      </c>
      <c r="W1358">
        <v>0</v>
      </c>
      <c r="X1358" s="250">
        <v>0</v>
      </c>
      <c r="Y1358">
        <v>0</v>
      </c>
      <c r="Z1358">
        <v>0</v>
      </c>
      <c r="AA1358">
        <v>0</v>
      </c>
      <c r="AB1358">
        <v>0</v>
      </c>
      <c r="AC1358">
        <v>0</v>
      </c>
      <c r="AD1358">
        <v>0</v>
      </c>
      <c r="AE1358">
        <v>0</v>
      </c>
      <c r="AF1358">
        <v>0</v>
      </c>
      <c r="AG1358">
        <v>0</v>
      </c>
      <c r="AH1358">
        <v>0</v>
      </c>
      <c r="AI1358">
        <v>0</v>
      </c>
      <c r="AJ1358">
        <v>0</v>
      </c>
      <c r="AK1358">
        <v>0</v>
      </c>
      <c r="AL1358">
        <v>0</v>
      </c>
      <c r="AM1358">
        <v>0</v>
      </c>
      <c r="AN1358">
        <v>0</v>
      </c>
      <c r="AO1358">
        <v>0</v>
      </c>
      <c r="AP1358">
        <v>0</v>
      </c>
      <c r="AQ1358"/>
      <c r="AR1358">
        <v>0</v>
      </c>
      <c r="AS1358">
        <v>3</v>
      </c>
    </row>
    <row r="1359" spans="1:45" ht="15" hidden="1" x14ac:dyDescent="0.25">
      <c r="A1359" s="258">
        <v>214569</v>
      </c>
      <c r="B1359" s="259" t="s">
        <v>456</v>
      </c>
      <c r="C1359" s="260" t="s">
        <v>207</v>
      </c>
      <c r="D1359" s="260" t="s">
        <v>207</v>
      </c>
      <c r="E1359" s="260" t="s">
        <v>207</v>
      </c>
      <c r="F1359" s="260" t="s">
        <v>207</v>
      </c>
      <c r="G1359" s="260" t="s">
        <v>206</v>
      </c>
      <c r="H1359" s="260" t="s">
        <v>205</v>
      </c>
      <c r="I1359" s="260" t="s">
        <v>207</v>
      </c>
      <c r="J1359" s="260" t="s">
        <v>205</v>
      </c>
      <c r="K1359" s="260" t="s">
        <v>207</v>
      </c>
      <c r="L1359" s="260" t="s">
        <v>207</v>
      </c>
      <c r="M1359" s="260" t="s">
        <v>205</v>
      </c>
      <c r="N1359" s="260" t="s">
        <v>205</v>
      </c>
      <c r="O1359" s="260" t="s">
        <v>207</v>
      </c>
      <c r="P1359" s="260" t="s">
        <v>205</v>
      </c>
      <c r="Q1359" s="260" t="s">
        <v>205</v>
      </c>
      <c r="R1359" s="260" t="s">
        <v>207</v>
      </c>
      <c r="S1359" s="260" t="s">
        <v>207</v>
      </c>
      <c r="T1359" s="260" t="s">
        <v>207</v>
      </c>
      <c r="U1359" s="260" t="s">
        <v>207</v>
      </c>
      <c r="V1359" s="260" t="s">
        <v>205</v>
      </c>
      <c r="W1359" s="260" t="s">
        <v>207</v>
      </c>
      <c r="X1359" s="260" t="s">
        <v>207</v>
      </c>
      <c r="Y1359" s="260" t="s">
        <v>206</v>
      </c>
      <c r="Z1359" s="260" t="s">
        <v>206</v>
      </c>
      <c r="AA1359" s="260" t="s">
        <v>207</v>
      </c>
      <c r="AB1359" s="260" t="s">
        <v>206</v>
      </c>
      <c r="AC1359" s="260" t="s">
        <v>206</v>
      </c>
      <c r="AD1359" s="260" t="s">
        <v>206</v>
      </c>
      <c r="AE1359" s="260" t="s">
        <v>206</v>
      </c>
      <c r="AF1359" s="260" t="s">
        <v>206</v>
      </c>
      <c r="AG1359" s="260" t="s">
        <v>344</v>
      </c>
      <c r="AH1359" s="260" t="s">
        <v>344</v>
      </c>
      <c r="AI1359" s="260" t="s">
        <v>344</v>
      </c>
      <c r="AJ1359" s="260" t="s">
        <v>344</v>
      </c>
      <c r="AK1359" s="260" t="s">
        <v>344</v>
      </c>
      <c r="AL1359" s="260" t="s">
        <v>344</v>
      </c>
      <c r="AM1359" s="260" t="s">
        <v>344</v>
      </c>
      <c r="AN1359" s="260" t="s">
        <v>344</v>
      </c>
      <c r="AO1359" s="260" t="s">
        <v>344</v>
      </c>
      <c r="AP1359" s="260" t="s">
        <v>344</v>
      </c>
      <c r="AQ1359" s="260"/>
      <c r="AR1359"/>
      <c r="AS1359">
        <v>3</v>
      </c>
    </row>
    <row r="1360" spans="1:45" ht="30" x14ac:dyDescent="0.25">
      <c r="A1360" s="258">
        <v>214571</v>
      </c>
      <c r="B1360" s="249" t="s">
        <v>67</v>
      </c>
      <c r="C1360" s="260" t="s">
        <v>207</v>
      </c>
      <c r="D1360" s="260" t="s">
        <v>207</v>
      </c>
      <c r="E1360" s="260" t="s">
        <v>205</v>
      </c>
      <c r="F1360" s="260" t="s">
        <v>207</v>
      </c>
      <c r="G1360" s="260" t="s">
        <v>207</v>
      </c>
      <c r="H1360" s="260" t="s">
        <v>205</v>
      </c>
      <c r="I1360" s="260" t="s">
        <v>207</v>
      </c>
      <c r="J1360" s="260" t="s">
        <v>205</v>
      </c>
      <c r="K1360" s="260" t="s">
        <v>207</v>
      </c>
      <c r="L1360" s="260" t="s">
        <v>207</v>
      </c>
      <c r="M1360" s="260" t="s">
        <v>207</v>
      </c>
      <c r="N1360" s="260" t="s">
        <v>207</v>
      </c>
      <c r="O1360" s="260" t="s">
        <v>207</v>
      </c>
      <c r="P1360" s="260" t="s">
        <v>207</v>
      </c>
      <c r="Q1360" s="260" t="s">
        <v>205</v>
      </c>
      <c r="R1360" s="260" t="s">
        <v>205</v>
      </c>
      <c r="S1360" s="260" t="s">
        <v>206</v>
      </c>
      <c r="T1360" s="260" t="s">
        <v>207</v>
      </c>
      <c r="U1360" s="260" t="s">
        <v>207</v>
      </c>
      <c r="V1360" s="260" t="s">
        <v>207</v>
      </c>
      <c r="W1360" s="260" t="s">
        <v>205</v>
      </c>
      <c r="X1360" s="260" t="s">
        <v>207</v>
      </c>
      <c r="Y1360" s="260" t="s">
        <v>207</v>
      </c>
      <c r="Z1360" s="260" t="s">
        <v>207</v>
      </c>
      <c r="AA1360" s="260" t="s">
        <v>207</v>
      </c>
      <c r="AB1360" s="260" t="s">
        <v>205</v>
      </c>
      <c r="AC1360" s="260" t="s">
        <v>207</v>
      </c>
      <c r="AD1360" s="260" t="s">
        <v>207</v>
      </c>
      <c r="AE1360" s="260" t="s">
        <v>207</v>
      </c>
      <c r="AF1360" s="260" t="s">
        <v>205</v>
      </c>
      <c r="AG1360" s="260" t="s">
        <v>206</v>
      </c>
      <c r="AH1360" s="260" t="s">
        <v>206</v>
      </c>
      <c r="AI1360" s="260" t="s">
        <v>206</v>
      </c>
      <c r="AJ1360" s="260" t="s">
        <v>206</v>
      </c>
      <c r="AK1360" s="260" t="s">
        <v>206</v>
      </c>
      <c r="AL1360" s="260" t="s">
        <v>344</v>
      </c>
      <c r="AM1360" s="260" t="s">
        <v>344</v>
      </c>
      <c r="AN1360" s="260" t="s">
        <v>344</v>
      </c>
      <c r="AO1360" s="260" t="s">
        <v>344</v>
      </c>
      <c r="AP1360" s="260" t="s">
        <v>344</v>
      </c>
      <c r="AQ1360" s="260"/>
      <c r="AR1360"/>
      <c r="AS1360">
        <v>5</v>
      </c>
    </row>
    <row r="1361" spans="1:45" ht="18.75" hidden="1" x14ac:dyDescent="0.45">
      <c r="A1361" s="252">
        <v>214576</v>
      </c>
      <c r="B1361" s="249" t="s">
        <v>456</v>
      </c>
      <c r="C1361" t="s">
        <v>849</v>
      </c>
      <c r="D1361" t="s">
        <v>849</v>
      </c>
      <c r="E1361" t="s">
        <v>849</v>
      </c>
      <c r="F1361" t="s">
        <v>849</v>
      </c>
      <c r="G1361" t="s">
        <v>849</v>
      </c>
      <c r="H1361" t="s">
        <v>849</v>
      </c>
      <c r="I1361" t="s">
        <v>849</v>
      </c>
      <c r="J1361" t="s">
        <v>849</v>
      </c>
      <c r="K1361" t="s">
        <v>849</v>
      </c>
      <c r="L1361" t="s">
        <v>849</v>
      </c>
      <c r="M1361" s="250" t="s">
        <v>849</v>
      </c>
      <c r="N1361" t="s">
        <v>849</v>
      </c>
      <c r="O1361" t="s">
        <v>849</v>
      </c>
      <c r="P1361" t="s">
        <v>849</v>
      </c>
      <c r="Q1361" t="s">
        <v>849</v>
      </c>
      <c r="R1361" t="s">
        <v>849</v>
      </c>
      <c r="S1361" t="s">
        <v>849</v>
      </c>
      <c r="T1361" t="s">
        <v>849</v>
      </c>
      <c r="U1361" t="s">
        <v>849</v>
      </c>
      <c r="V1361" t="s">
        <v>849</v>
      </c>
      <c r="W1361" t="s">
        <v>849</v>
      </c>
      <c r="X1361" s="250" t="s">
        <v>849</v>
      </c>
      <c r="Y1361" t="s">
        <v>849</v>
      </c>
      <c r="Z1361" t="s">
        <v>849</v>
      </c>
      <c r="AA1361" t="s">
        <v>849</v>
      </c>
      <c r="AB1361" t="s">
        <v>849</v>
      </c>
      <c r="AC1361" t="s">
        <v>849</v>
      </c>
      <c r="AD1361" t="s">
        <v>849</v>
      </c>
      <c r="AE1361" t="s">
        <v>849</v>
      </c>
      <c r="AF1361" t="s">
        <v>849</v>
      </c>
      <c r="AG1361" t="s">
        <v>344</v>
      </c>
      <c r="AH1361" t="s">
        <v>344</v>
      </c>
      <c r="AI1361" t="s">
        <v>344</v>
      </c>
      <c r="AJ1361" t="s">
        <v>344</v>
      </c>
      <c r="AK1361" t="s">
        <v>344</v>
      </c>
      <c r="AL1361" t="s">
        <v>344</v>
      </c>
      <c r="AM1361" t="s">
        <v>344</v>
      </c>
      <c r="AN1361" t="s">
        <v>344</v>
      </c>
      <c r="AO1361" t="s">
        <v>344</v>
      </c>
      <c r="AP1361" t="s">
        <v>344</v>
      </c>
      <c r="AQ1361"/>
      <c r="AR1361" t="s">
        <v>1830</v>
      </c>
      <c r="AS1361" t="s">
        <v>2181</v>
      </c>
    </row>
    <row r="1362" spans="1:45" ht="18.75" hidden="1" x14ac:dyDescent="0.45">
      <c r="A1362" s="248">
        <v>214577</v>
      </c>
      <c r="B1362" s="249" t="s">
        <v>456</v>
      </c>
      <c r="C1362">
        <v>0</v>
      </c>
      <c r="D1362">
        <v>0</v>
      </c>
      <c r="E1362">
        <v>0</v>
      </c>
      <c r="F1362">
        <v>0</v>
      </c>
      <c r="G1362">
        <v>0</v>
      </c>
      <c r="H1362">
        <v>0</v>
      </c>
      <c r="I1362">
        <v>0</v>
      </c>
      <c r="J1362">
        <v>0</v>
      </c>
      <c r="K1362">
        <v>0</v>
      </c>
      <c r="L1362">
        <v>0</v>
      </c>
      <c r="M1362" s="250">
        <v>0</v>
      </c>
      <c r="N1362">
        <v>0</v>
      </c>
      <c r="O1362">
        <v>0</v>
      </c>
      <c r="P1362">
        <v>0</v>
      </c>
      <c r="Q1362">
        <v>0</v>
      </c>
      <c r="R1362">
        <v>0</v>
      </c>
      <c r="S1362">
        <v>0</v>
      </c>
      <c r="T1362">
        <v>0</v>
      </c>
      <c r="U1362">
        <v>0</v>
      </c>
      <c r="V1362">
        <v>0</v>
      </c>
      <c r="W1362">
        <v>0</v>
      </c>
      <c r="X1362" s="250">
        <v>0</v>
      </c>
      <c r="Y1362">
        <v>0</v>
      </c>
      <c r="Z1362">
        <v>0</v>
      </c>
      <c r="AA1362">
        <v>0</v>
      </c>
      <c r="AB1362">
        <v>0</v>
      </c>
      <c r="AC1362">
        <v>0</v>
      </c>
      <c r="AD1362">
        <v>0</v>
      </c>
      <c r="AE1362">
        <v>0</v>
      </c>
      <c r="AF1362">
        <v>0</v>
      </c>
      <c r="AG1362">
        <v>0</v>
      </c>
      <c r="AH1362">
        <v>0</v>
      </c>
      <c r="AI1362">
        <v>0</v>
      </c>
      <c r="AJ1362">
        <v>0</v>
      </c>
      <c r="AK1362">
        <v>0</v>
      </c>
      <c r="AL1362">
        <v>0</v>
      </c>
      <c r="AM1362">
        <v>0</v>
      </c>
      <c r="AN1362">
        <v>0</v>
      </c>
      <c r="AO1362">
        <v>0</v>
      </c>
      <c r="AP1362">
        <v>0</v>
      </c>
      <c r="AQ1362"/>
      <c r="AR1362">
        <v>0</v>
      </c>
      <c r="AS1362">
        <v>3</v>
      </c>
    </row>
    <row r="1363" spans="1:45" ht="18.75" hidden="1" x14ac:dyDescent="0.45">
      <c r="A1363" s="248">
        <v>214581</v>
      </c>
      <c r="B1363" s="249" t="s">
        <v>456</v>
      </c>
      <c r="C1363" t="s">
        <v>207</v>
      </c>
      <c r="D1363" t="s">
        <v>207</v>
      </c>
      <c r="E1363" t="s">
        <v>207</v>
      </c>
      <c r="F1363" t="s">
        <v>205</v>
      </c>
      <c r="G1363" t="s">
        <v>205</v>
      </c>
      <c r="H1363" t="s">
        <v>207</v>
      </c>
      <c r="I1363" t="s">
        <v>207</v>
      </c>
      <c r="J1363" t="s">
        <v>205</v>
      </c>
      <c r="K1363" t="s">
        <v>207</v>
      </c>
      <c r="L1363" t="s">
        <v>205</v>
      </c>
      <c r="M1363" s="250" t="s">
        <v>205</v>
      </c>
      <c r="N1363" t="s">
        <v>205</v>
      </c>
      <c r="O1363" t="s">
        <v>207</v>
      </c>
      <c r="P1363" t="s">
        <v>205</v>
      </c>
      <c r="Q1363" t="s">
        <v>205</v>
      </c>
      <c r="R1363" t="s">
        <v>207</v>
      </c>
      <c r="S1363" t="s">
        <v>205</v>
      </c>
      <c r="T1363" t="s">
        <v>207</v>
      </c>
      <c r="U1363" t="s">
        <v>207</v>
      </c>
      <c r="V1363" t="s">
        <v>205</v>
      </c>
      <c r="W1363" t="s">
        <v>205</v>
      </c>
      <c r="X1363" s="250" t="s">
        <v>205</v>
      </c>
      <c r="Y1363" t="s">
        <v>205</v>
      </c>
      <c r="Z1363" t="s">
        <v>205</v>
      </c>
      <c r="AA1363" t="s">
        <v>205</v>
      </c>
      <c r="AB1363" t="s">
        <v>207</v>
      </c>
      <c r="AC1363" t="s">
        <v>207</v>
      </c>
      <c r="AD1363" t="s">
        <v>207</v>
      </c>
      <c r="AE1363" t="s">
        <v>207</v>
      </c>
      <c r="AF1363" t="s">
        <v>207</v>
      </c>
      <c r="AG1363" t="s">
        <v>344</v>
      </c>
      <c r="AH1363" t="s">
        <v>344</v>
      </c>
      <c r="AI1363" t="s">
        <v>344</v>
      </c>
      <c r="AJ1363" t="s">
        <v>344</v>
      </c>
      <c r="AK1363" t="s">
        <v>344</v>
      </c>
      <c r="AL1363" t="s">
        <v>344</v>
      </c>
      <c r="AM1363" t="s">
        <v>344</v>
      </c>
      <c r="AN1363" t="s">
        <v>344</v>
      </c>
      <c r="AO1363" t="s">
        <v>344</v>
      </c>
      <c r="AP1363" t="s">
        <v>344</v>
      </c>
      <c r="AQ1363"/>
      <c r="AR1363">
        <v>0</v>
      </c>
      <c r="AS1363">
        <v>3</v>
      </c>
    </row>
    <row r="1364" spans="1:45" ht="15" hidden="1" x14ac:dyDescent="0.25">
      <c r="A1364" s="258">
        <v>214585</v>
      </c>
      <c r="B1364" s="259" t="s">
        <v>458</v>
      </c>
      <c r="C1364" s="260" t="s">
        <v>205</v>
      </c>
      <c r="D1364" s="260" t="s">
        <v>205</v>
      </c>
      <c r="E1364" s="260" t="s">
        <v>205</v>
      </c>
      <c r="F1364" s="260" t="s">
        <v>205</v>
      </c>
      <c r="G1364" s="260" t="s">
        <v>206</v>
      </c>
      <c r="H1364" s="260" t="s">
        <v>207</v>
      </c>
      <c r="I1364" s="260" t="s">
        <v>207</v>
      </c>
      <c r="J1364" s="260" t="s">
        <v>207</v>
      </c>
      <c r="K1364" s="260" t="s">
        <v>205</v>
      </c>
      <c r="L1364" s="260" t="s">
        <v>207</v>
      </c>
      <c r="M1364" s="260" t="s">
        <v>206</v>
      </c>
      <c r="N1364" s="260" t="s">
        <v>206</v>
      </c>
      <c r="O1364" s="260" t="s">
        <v>206</v>
      </c>
      <c r="P1364" s="260" t="s">
        <v>206</v>
      </c>
      <c r="Q1364" s="260" t="s">
        <v>206</v>
      </c>
      <c r="R1364" s="260" t="s">
        <v>206</v>
      </c>
      <c r="S1364" s="260" t="s">
        <v>206</v>
      </c>
      <c r="T1364" s="260" t="s">
        <v>206</v>
      </c>
      <c r="U1364" s="260" t="s">
        <v>206</v>
      </c>
      <c r="V1364" s="260" t="s">
        <v>206</v>
      </c>
      <c r="W1364" s="260" t="s">
        <v>344</v>
      </c>
      <c r="X1364" s="260" t="s">
        <v>344</v>
      </c>
      <c r="Y1364" s="260" t="s">
        <v>344</v>
      </c>
      <c r="Z1364" s="260" t="s">
        <v>344</v>
      </c>
      <c r="AA1364" s="260" t="s">
        <v>344</v>
      </c>
      <c r="AB1364" s="260" t="s">
        <v>344</v>
      </c>
      <c r="AC1364" s="260" t="s">
        <v>344</v>
      </c>
      <c r="AD1364" s="260" t="s">
        <v>344</v>
      </c>
      <c r="AE1364" s="260" t="s">
        <v>344</v>
      </c>
      <c r="AF1364" s="260" t="s">
        <v>344</v>
      </c>
      <c r="AG1364" s="260" t="s">
        <v>344</v>
      </c>
      <c r="AH1364" s="260" t="s">
        <v>344</v>
      </c>
      <c r="AI1364" s="260" t="s">
        <v>344</v>
      </c>
      <c r="AJ1364" s="260" t="s">
        <v>344</v>
      </c>
      <c r="AK1364" s="260" t="s">
        <v>344</v>
      </c>
      <c r="AL1364" s="260" t="s">
        <v>344</v>
      </c>
      <c r="AM1364" s="260" t="s">
        <v>344</v>
      </c>
      <c r="AN1364" s="260" t="s">
        <v>344</v>
      </c>
      <c r="AO1364" s="260" t="s">
        <v>344</v>
      </c>
      <c r="AP1364" s="260" t="s">
        <v>344</v>
      </c>
      <c r="AQ1364" s="260"/>
      <c r="AR1364"/>
      <c r="AS1364">
        <v>1</v>
      </c>
    </row>
    <row r="1365" spans="1:45" ht="18.75" hidden="1" x14ac:dyDescent="0.45">
      <c r="A1365" s="248">
        <v>214586</v>
      </c>
      <c r="B1365" s="249" t="s">
        <v>458</v>
      </c>
      <c r="C1365" t="s">
        <v>205</v>
      </c>
      <c r="D1365" t="s">
        <v>207</v>
      </c>
      <c r="E1365" t="s">
        <v>205</v>
      </c>
      <c r="F1365" t="s">
        <v>205</v>
      </c>
      <c r="G1365" t="s">
        <v>205</v>
      </c>
      <c r="H1365" t="s">
        <v>205</v>
      </c>
      <c r="I1365" t="s">
        <v>205</v>
      </c>
      <c r="J1365" t="s">
        <v>205</v>
      </c>
      <c r="K1365" t="s">
        <v>205</v>
      </c>
      <c r="L1365" t="s">
        <v>207</v>
      </c>
      <c r="M1365" s="250" t="s">
        <v>205</v>
      </c>
      <c r="N1365" t="s">
        <v>205</v>
      </c>
      <c r="O1365" t="s">
        <v>205</v>
      </c>
      <c r="P1365" t="s">
        <v>205</v>
      </c>
      <c r="Q1365" t="s">
        <v>205</v>
      </c>
      <c r="R1365" t="s">
        <v>205</v>
      </c>
      <c r="S1365" t="s">
        <v>205</v>
      </c>
      <c r="T1365" t="s">
        <v>207</v>
      </c>
      <c r="U1365" t="s">
        <v>205</v>
      </c>
      <c r="V1365" t="s">
        <v>205</v>
      </c>
      <c r="W1365" t="s">
        <v>344</v>
      </c>
      <c r="X1365" s="250" t="s">
        <v>344</v>
      </c>
      <c r="Y1365" t="s">
        <v>344</v>
      </c>
      <c r="Z1365" t="s">
        <v>344</v>
      </c>
      <c r="AA1365" t="s">
        <v>344</v>
      </c>
      <c r="AB1365" t="s">
        <v>344</v>
      </c>
      <c r="AC1365" t="s">
        <v>344</v>
      </c>
      <c r="AD1365" t="s">
        <v>344</v>
      </c>
      <c r="AE1365" t="s">
        <v>344</v>
      </c>
      <c r="AF1365" t="s">
        <v>344</v>
      </c>
      <c r="AG1365" t="s">
        <v>344</v>
      </c>
      <c r="AH1365" t="s">
        <v>344</v>
      </c>
      <c r="AI1365" t="s">
        <v>344</v>
      </c>
      <c r="AJ1365" t="s">
        <v>344</v>
      </c>
      <c r="AK1365" t="s">
        <v>344</v>
      </c>
      <c r="AL1365" t="s">
        <v>344</v>
      </c>
      <c r="AM1365" t="s">
        <v>344</v>
      </c>
      <c r="AN1365" t="s">
        <v>344</v>
      </c>
      <c r="AO1365" t="s">
        <v>344</v>
      </c>
      <c r="AP1365" t="s">
        <v>344</v>
      </c>
      <c r="AQ1365"/>
      <c r="AR1365">
        <v>0</v>
      </c>
      <c r="AS1365">
        <v>1</v>
      </c>
    </row>
    <row r="1366" spans="1:45" ht="18.75" hidden="1" x14ac:dyDescent="0.45">
      <c r="A1366" s="248">
        <v>214588</v>
      </c>
      <c r="B1366" s="249" t="s">
        <v>456</v>
      </c>
      <c r="C1366" t="s">
        <v>205</v>
      </c>
      <c r="D1366" t="s">
        <v>207</v>
      </c>
      <c r="E1366" t="s">
        <v>205</v>
      </c>
      <c r="F1366" t="s">
        <v>207</v>
      </c>
      <c r="G1366" t="s">
        <v>205</v>
      </c>
      <c r="H1366" t="s">
        <v>207</v>
      </c>
      <c r="I1366" t="s">
        <v>207</v>
      </c>
      <c r="J1366" t="s">
        <v>205</v>
      </c>
      <c r="K1366" t="s">
        <v>205</v>
      </c>
      <c r="L1366" t="s">
        <v>205</v>
      </c>
      <c r="M1366" s="250" t="s">
        <v>205</v>
      </c>
      <c r="N1366" t="s">
        <v>205</v>
      </c>
      <c r="O1366" t="s">
        <v>207</v>
      </c>
      <c r="P1366" t="s">
        <v>205</v>
      </c>
      <c r="Q1366" t="s">
        <v>205</v>
      </c>
      <c r="R1366" t="s">
        <v>207</v>
      </c>
      <c r="S1366" t="s">
        <v>207</v>
      </c>
      <c r="T1366" t="s">
        <v>207</v>
      </c>
      <c r="U1366" t="s">
        <v>207</v>
      </c>
      <c r="V1366" t="s">
        <v>205</v>
      </c>
      <c r="W1366" t="s">
        <v>207</v>
      </c>
      <c r="X1366" s="250" t="s">
        <v>205</v>
      </c>
      <c r="Y1366" t="s">
        <v>205</v>
      </c>
      <c r="Z1366" t="s">
        <v>205</v>
      </c>
      <c r="AA1366" t="s">
        <v>207</v>
      </c>
      <c r="AB1366" t="s">
        <v>205</v>
      </c>
      <c r="AC1366" t="s">
        <v>205</v>
      </c>
      <c r="AD1366" t="s">
        <v>207</v>
      </c>
      <c r="AE1366" t="s">
        <v>207</v>
      </c>
      <c r="AF1366" t="s">
        <v>205</v>
      </c>
      <c r="AG1366" t="s">
        <v>344</v>
      </c>
      <c r="AH1366" t="s">
        <v>344</v>
      </c>
      <c r="AI1366" t="s">
        <v>344</v>
      </c>
      <c r="AJ1366" t="s">
        <v>344</v>
      </c>
      <c r="AK1366" t="s">
        <v>344</v>
      </c>
      <c r="AL1366" t="s">
        <v>344</v>
      </c>
      <c r="AM1366" t="s">
        <v>344</v>
      </c>
      <c r="AN1366" t="s">
        <v>344</v>
      </c>
      <c r="AO1366" t="s">
        <v>344</v>
      </c>
      <c r="AP1366" t="s">
        <v>344</v>
      </c>
      <c r="AQ1366"/>
      <c r="AR1366">
        <v>0</v>
      </c>
      <c r="AS1366">
        <v>2</v>
      </c>
    </row>
    <row r="1367" spans="1:45" ht="18.75" x14ac:dyDescent="0.45">
      <c r="A1367" s="248">
        <v>214593</v>
      </c>
      <c r="B1367" s="249" t="s">
        <v>61</v>
      </c>
      <c r="C1367" t="s">
        <v>205</v>
      </c>
      <c r="D1367" t="s">
        <v>205</v>
      </c>
      <c r="E1367" t="s">
        <v>205</v>
      </c>
      <c r="F1367" t="s">
        <v>205</v>
      </c>
      <c r="G1367" t="s">
        <v>205</v>
      </c>
      <c r="H1367" t="s">
        <v>207</v>
      </c>
      <c r="I1367" t="s">
        <v>207</v>
      </c>
      <c r="J1367" t="s">
        <v>205</v>
      </c>
      <c r="K1367" t="s">
        <v>207</v>
      </c>
      <c r="L1367" t="s">
        <v>207</v>
      </c>
      <c r="M1367" s="250" t="s">
        <v>207</v>
      </c>
      <c r="N1367" t="s">
        <v>207</v>
      </c>
      <c r="O1367" t="s">
        <v>205</v>
      </c>
      <c r="P1367" t="s">
        <v>205</v>
      </c>
      <c r="Q1367" t="s">
        <v>207</v>
      </c>
      <c r="R1367" t="s">
        <v>207</v>
      </c>
      <c r="S1367" t="s">
        <v>207</v>
      </c>
      <c r="T1367" t="s">
        <v>205</v>
      </c>
      <c r="U1367" t="s">
        <v>207</v>
      </c>
      <c r="V1367" t="s">
        <v>205</v>
      </c>
      <c r="W1367" t="s">
        <v>207</v>
      </c>
      <c r="X1367" s="250" t="s">
        <v>205</v>
      </c>
      <c r="Y1367" t="s">
        <v>207</v>
      </c>
      <c r="Z1367" t="s">
        <v>207</v>
      </c>
      <c r="AA1367" t="s">
        <v>207</v>
      </c>
      <c r="AB1367" t="s">
        <v>207</v>
      </c>
      <c r="AC1367" t="s">
        <v>205</v>
      </c>
      <c r="AD1367" t="s">
        <v>207</v>
      </c>
      <c r="AE1367" t="s">
        <v>207</v>
      </c>
      <c r="AF1367" t="s">
        <v>207</v>
      </c>
      <c r="AG1367" t="s">
        <v>205</v>
      </c>
      <c r="AH1367" t="s">
        <v>207</v>
      </c>
      <c r="AI1367" t="s">
        <v>205</v>
      </c>
      <c r="AJ1367" t="s">
        <v>207</v>
      </c>
      <c r="AK1367" t="s">
        <v>205</v>
      </c>
      <c r="AL1367" t="s">
        <v>207</v>
      </c>
      <c r="AM1367" t="s">
        <v>207</v>
      </c>
      <c r="AN1367" t="s">
        <v>207</v>
      </c>
      <c r="AO1367" t="s">
        <v>207</v>
      </c>
      <c r="AP1367" t="s">
        <v>207</v>
      </c>
      <c r="AQ1367"/>
      <c r="AR1367">
        <v>0</v>
      </c>
      <c r="AS1367">
        <v>4</v>
      </c>
    </row>
    <row r="1368" spans="1:45" ht="15" hidden="1" x14ac:dyDescent="0.25">
      <c r="A1368" s="258">
        <v>214594</v>
      </c>
      <c r="B1368" s="259" t="s">
        <v>456</v>
      </c>
      <c r="C1368" s="260" t="s">
        <v>207</v>
      </c>
      <c r="D1368" s="260" t="s">
        <v>207</v>
      </c>
      <c r="E1368" s="260" t="s">
        <v>207</v>
      </c>
      <c r="F1368" s="260" t="s">
        <v>207</v>
      </c>
      <c r="G1368" s="260" t="s">
        <v>205</v>
      </c>
      <c r="H1368" s="260" t="s">
        <v>206</v>
      </c>
      <c r="I1368" s="260" t="s">
        <v>207</v>
      </c>
      <c r="J1368" s="260" t="s">
        <v>207</v>
      </c>
      <c r="K1368" s="260" t="s">
        <v>207</v>
      </c>
      <c r="L1368" s="260" t="s">
        <v>205</v>
      </c>
      <c r="M1368" s="260" t="s">
        <v>207</v>
      </c>
      <c r="N1368" s="260" t="s">
        <v>207</v>
      </c>
      <c r="O1368" s="260" t="s">
        <v>207</v>
      </c>
      <c r="P1368" s="260" t="s">
        <v>205</v>
      </c>
      <c r="Q1368" s="260" t="s">
        <v>205</v>
      </c>
      <c r="R1368" s="260" t="s">
        <v>206</v>
      </c>
      <c r="S1368" s="260" t="s">
        <v>205</v>
      </c>
      <c r="T1368" s="260" t="s">
        <v>207</v>
      </c>
      <c r="U1368" s="260" t="s">
        <v>207</v>
      </c>
      <c r="V1368" s="260" t="s">
        <v>207</v>
      </c>
      <c r="W1368" s="260" t="s">
        <v>207</v>
      </c>
      <c r="X1368" s="260" t="s">
        <v>205</v>
      </c>
      <c r="Y1368" s="260" t="s">
        <v>207</v>
      </c>
      <c r="Z1368" s="260" t="s">
        <v>205</v>
      </c>
      <c r="AA1368" s="260" t="s">
        <v>207</v>
      </c>
      <c r="AB1368" s="260" t="s">
        <v>207</v>
      </c>
      <c r="AC1368" s="260" t="s">
        <v>207</v>
      </c>
      <c r="AD1368" s="260" t="s">
        <v>207</v>
      </c>
      <c r="AE1368" s="260" t="s">
        <v>207</v>
      </c>
      <c r="AF1368" s="260" t="s">
        <v>207</v>
      </c>
      <c r="AG1368" s="260" t="s">
        <v>344</v>
      </c>
      <c r="AH1368" s="260" t="s">
        <v>344</v>
      </c>
      <c r="AI1368" s="260" t="s">
        <v>344</v>
      </c>
      <c r="AJ1368" s="260" t="s">
        <v>344</v>
      </c>
      <c r="AK1368" s="260" t="s">
        <v>344</v>
      </c>
      <c r="AL1368" s="260" t="s">
        <v>344</v>
      </c>
      <c r="AM1368" s="260" t="s">
        <v>344</v>
      </c>
      <c r="AN1368" s="260" t="s">
        <v>344</v>
      </c>
      <c r="AO1368" s="260" t="s">
        <v>344</v>
      </c>
      <c r="AP1368" s="260" t="s">
        <v>344</v>
      </c>
      <c r="AQ1368" s="260"/>
      <c r="AR1368"/>
      <c r="AS1368">
        <v>0</v>
      </c>
    </row>
    <row r="1369" spans="1:45" ht="15" hidden="1" x14ac:dyDescent="0.25">
      <c r="A1369" s="258">
        <v>214596</v>
      </c>
      <c r="B1369" s="259" t="s">
        <v>458</v>
      </c>
      <c r="C1369" s="260" t="s">
        <v>849</v>
      </c>
      <c r="D1369" s="260" t="s">
        <v>849</v>
      </c>
      <c r="E1369" s="260" t="s">
        <v>849</v>
      </c>
      <c r="F1369" s="260" t="s">
        <v>849</v>
      </c>
      <c r="G1369" s="260" t="s">
        <v>849</v>
      </c>
      <c r="H1369" s="260" t="s">
        <v>849</v>
      </c>
      <c r="I1369" s="260" t="s">
        <v>849</v>
      </c>
      <c r="J1369" s="260" t="s">
        <v>849</v>
      </c>
      <c r="K1369" s="260" t="s">
        <v>849</v>
      </c>
      <c r="L1369" s="260" t="s">
        <v>849</v>
      </c>
      <c r="M1369" s="260" t="s">
        <v>849</v>
      </c>
      <c r="N1369" s="260" t="s">
        <v>849</v>
      </c>
      <c r="O1369" s="260" t="s">
        <v>849</v>
      </c>
      <c r="P1369" s="260" t="s">
        <v>849</v>
      </c>
      <c r="Q1369" s="260" t="s">
        <v>849</v>
      </c>
      <c r="R1369" s="260" t="s">
        <v>849</v>
      </c>
      <c r="S1369" s="260" t="s">
        <v>849</v>
      </c>
      <c r="T1369" s="260" t="s">
        <v>849</v>
      </c>
      <c r="U1369" s="260" t="s">
        <v>849</v>
      </c>
      <c r="V1369" s="260" t="s">
        <v>849</v>
      </c>
      <c r="W1369" s="260" t="s">
        <v>344</v>
      </c>
      <c r="X1369" s="260" t="s">
        <v>344</v>
      </c>
      <c r="Y1369" s="260" t="s">
        <v>344</v>
      </c>
      <c r="Z1369" s="260" t="s">
        <v>344</v>
      </c>
      <c r="AA1369" s="260" t="s">
        <v>344</v>
      </c>
      <c r="AB1369" s="260" t="s">
        <v>344</v>
      </c>
      <c r="AC1369" s="260" t="s">
        <v>344</v>
      </c>
      <c r="AD1369" s="260" t="s">
        <v>344</v>
      </c>
      <c r="AE1369" s="260" t="s">
        <v>344</v>
      </c>
      <c r="AF1369" s="260" t="s">
        <v>344</v>
      </c>
      <c r="AG1369" s="260" t="s">
        <v>344</v>
      </c>
      <c r="AH1369" s="260" t="s">
        <v>344</v>
      </c>
      <c r="AI1369" s="260" t="s">
        <v>344</v>
      </c>
      <c r="AJ1369" s="260" t="s">
        <v>344</v>
      </c>
      <c r="AK1369" s="260" t="s">
        <v>344</v>
      </c>
      <c r="AL1369" s="260" t="s">
        <v>344</v>
      </c>
      <c r="AM1369" s="260" t="s">
        <v>344</v>
      </c>
      <c r="AN1369" s="260" t="s">
        <v>344</v>
      </c>
      <c r="AO1369" s="260" t="s">
        <v>344</v>
      </c>
      <c r="AP1369" s="260" t="s">
        <v>344</v>
      </c>
      <c r="AQ1369" s="260"/>
      <c r="AR1369"/>
      <c r="AS1369" t="s">
        <v>2166</v>
      </c>
    </row>
    <row r="1370" spans="1:45" ht="18.75" hidden="1" x14ac:dyDescent="0.45">
      <c r="A1370" s="248">
        <v>214597</v>
      </c>
      <c r="B1370" s="249" t="s">
        <v>458</v>
      </c>
      <c r="C1370" t="s">
        <v>205</v>
      </c>
      <c r="D1370" t="s">
        <v>207</v>
      </c>
      <c r="E1370" t="s">
        <v>207</v>
      </c>
      <c r="F1370" t="s">
        <v>205</v>
      </c>
      <c r="G1370" t="s">
        <v>207</v>
      </c>
      <c r="H1370" t="s">
        <v>205</v>
      </c>
      <c r="I1370" t="s">
        <v>205</v>
      </c>
      <c r="J1370" t="s">
        <v>207</v>
      </c>
      <c r="K1370" t="s">
        <v>207</v>
      </c>
      <c r="L1370" t="s">
        <v>207</v>
      </c>
      <c r="M1370" s="250" t="s">
        <v>207</v>
      </c>
      <c r="N1370" t="s">
        <v>206</v>
      </c>
      <c r="O1370" t="s">
        <v>207</v>
      </c>
      <c r="P1370" t="s">
        <v>207</v>
      </c>
      <c r="Q1370" t="s">
        <v>206</v>
      </c>
      <c r="R1370" t="s">
        <v>205</v>
      </c>
      <c r="S1370" t="s">
        <v>206</v>
      </c>
      <c r="T1370" t="s">
        <v>206</v>
      </c>
      <c r="U1370" t="s">
        <v>206</v>
      </c>
      <c r="V1370" t="s">
        <v>205</v>
      </c>
      <c r="W1370" t="s">
        <v>344</v>
      </c>
      <c r="X1370" s="250" t="s">
        <v>344</v>
      </c>
      <c r="Y1370" t="s">
        <v>344</v>
      </c>
      <c r="Z1370" t="s">
        <v>344</v>
      </c>
      <c r="AA1370" t="s">
        <v>344</v>
      </c>
      <c r="AB1370" t="s">
        <v>344</v>
      </c>
      <c r="AC1370" t="s">
        <v>344</v>
      </c>
      <c r="AD1370" t="s">
        <v>344</v>
      </c>
      <c r="AE1370" t="s">
        <v>344</v>
      </c>
      <c r="AF1370" t="s">
        <v>344</v>
      </c>
      <c r="AG1370" t="s">
        <v>344</v>
      </c>
      <c r="AH1370" t="s">
        <v>344</v>
      </c>
      <c r="AI1370" t="s">
        <v>344</v>
      </c>
      <c r="AJ1370" t="s">
        <v>344</v>
      </c>
      <c r="AK1370" t="s">
        <v>344</v>
      </c>
      <c r="AL1370" t="s">
        <v>344</v>
      </c>
      <c r="AM1370" t="s">
        <v>344</v>
      </c>
      <c r="AN1370" t="s">
        <v>344</v>
      </c>
      <c r="AO1370" t="s">
        <v>344</v>
      </c>
      <c r="AP1370" t="s">
        <v>344</v>
      </c>
      <c r="AQ1370"/>
      <c r="AR1370">
        <v>0</v>
      </c>
      <c r="AS1370">
        <v>1</v>
      </c>
    </row>
    <row r="1371" spans="1:45" ht="18.75" hidden="1" x14ac:dyDescent="0.45">
      <c r="A1371" s="248">
        <v>214599</v>
      </c>
      <c r="B1371" s="249" t="s">
        <v>456</v>
      </c>
      <c r="C1371" t="s">
        <v>205</v>
      </c>
      <c r="D1371" t="s">
        <v>205</v>
      </c>
      <c r="E1371" t="s">
        <v>205</v>
      </c>
      <c r="F1371" t="s">
        <v>205</v>
      </c>
      <c r="G1371" t="s">
        <v>205</v>
      </c>
      <c r="H1371" t="s">
        <v>205</v>
      </c>
      <c r="I1371" t="s">
        <v>205</v>
      </c>
      <c r="J1371" t="s">
        <v>205</v>
      </c>
      <c r="K1371" t="s">
        <v>205</v>
      </c>
      <c r="L1371" t="s">
        <v>205</v>
      </c>
      <c r="M1371" s="250" t="s">
        <v>205</v>
      </c>
      <c r="N1371" t="s">
        <v>205</v>
      </c>
      <c r="O1371" t="s">
        <v>207</v>
      </c>
      <c r="P1371" t="s">
        <v>205</v>
      </c>
      <c r="Q1371" t="s">
        <v>207</v>
      </c>
      <c r="R1371" t="s">
        <v>207</v>
      </c>
      <c r="S1371" t="s">
        <v>205</v>
      </c>
      <c r="T1371" t="s">
        <v>205</v>
      </c>
      <c r="U1371" t="s">
        <v>205</v>
      </c>
      <c r="V1371" t="s">
        <v>207</v>
      </c>
      <c r="W1371" t="s">
        <v>207</v>
      </c>
      <c r="X1371" s="250" t="s">
        <v>207</v>
      </c>
      <c r="Y1371" t="s">
        <v>206</v>
      </c>
      <c r="Z1371" t="s">
        <v>207</v>
      </c>
      <c r="AA1371" t="s">
        <v>207</v>
      </c>
      <c r="AB1371" t="s">
        <v>206</v>
      </c>
      <c r="AC1371" t="s">
        <v>206</v>
      </c>
      <c r="AD1371" t="s">
        <v>206</v>
      </c>
      <c r="AE1371" t="s">
        <v>206</v>
      </c>
      <c r="AF1371" t="s">
        <v>206</v>
      </c>
      <c r="AG1371" t="s">
        <v>344</v>
      </c>
      <c r="AH1371" t="s">
        <v>344</v>
      </c>
      <c r="AI1371" t="s">
        <v>344</v>
      </c>
      <c r="AJ1371" t="s">
        <v>344</v>
      </c>
      <c r="AK1371" t="s">
        <v>344</v>
      </c>
      <c r="AL1371" t="s">
        <v>344</v>
      </c>
      <c r="AM1371" t="s">
        <v>344</v>
      </c>
      <c r="AN1371" t="s">
        <v>344</v>
      </c>
      <c r="AO1371" t="s">
        <v>344</v>
      </c>
      <c r="AP1371" t="s">
        <v>344</v>
      </c>
      <c r="AQ1371"/>
      <c r="AR1371">
        <v>0</v>
      </c>
      <c r="AS1371">
        <v>5</v>
      </c>
    </row>
    <row r="1372" spans="1:45" ht="15" hidden="1" x14ac:dyDescent="0.25">
      <c r="A1372" s="258">
        <v>214601</v>
      </c>
      <c r="B1372" s="259" t="s">
        <v>457</v>
      </c>
      <c r="C1372" s="260" t="s">
        <v>849</v>
      </c>
      <c r="D1372" s="260" t="s">
        <v>849</v>
      </c>
      <c r="E1372" s="260" t="s">
        <v>849</v>
      </c>
      <c r="F1372" s="260" t="s">
        <v>849</v>
      </c>
      <c r="G1372" s="260" t="s">
        <v>849</v>
      </c>
      <c r="H1372" s="260" t="s">
        <v>849</v>
      </c>
      <c r="I1372" s="260" t="s">
        <v>849</v>
      </c>
      <c r="J1372" s="260" t="s">
        <v>849</v>
      </c>
      <c r="K1372" s="260" t="s">
        <v>849</v>
      </c>
      <c r="L1372" s="260" t="s">
        <v>849</v>
      </c>
      <c r="M1372" s="260" t="s">
        <v>344</v>
      </c>
      <c r="N1372" s="260" t="s">
        <v>344</v>
      </c>
      <c r="O1372" s="260" t="s">
        <v>344</v>
      </c>
      <c r="P1372" s="260" t="s">
        <v>344</v>
      </c>
      <c r="Q1372" s="260" t="s">
        <v>344</v>
      </c>
      <c r="R1372" s="260" t="s">
        <v>344</v>
      </c>
      <c r="S1372" s="260" t="s">
        <v>344</v>
      </c>
      <c r="T1372" s="260" t="s">
        <v>344</v>
      </c>
      <c r="U1372" s="260" t="s">
        <v>344</v>
      </c>
      <c r="V1372" s="260" t="s">
        <v>344</v>
      </c>
      <c r="W1372" s="260" t="s">
        <v>344</v>
      </c>
      <c r="X1372" s="260" t="s">
        <v>344</v>
      </c>
      <c r="Y1372" s="260" t="s">
        <v>344</v>
      </c>
      <c r="Z1372" s="260" t="s">
        <v>344</v>
      </c>
      <c r="AA1372" s="260" t="s">
        <v>344</v>
      </c>
      <c r="AB1372" s="260" t="s">
        <v>344</v>
      </c>
      <c r="AC1372" s="260" t="s">
        <v>344</v>
      </c>
      <c r="AD1372" s="260" t="s">
        <v>344</v>
      </c>
      <c r="AE1372" s="260" t="s">
        <v>344</v>
      </c>
      <c r="AF1372" s="260" t="s">
        <v>344</v>
      </c>
      <c r="AG1372" s="260" t="s">
        <v>344</v>
      </c>
      <c r="AH1372" s="260" t="s">
        <v>344</v>
      </c>
      <c r="AI1372" s="260" t="s">
        <v>344</v>
      </c>
      <c r="AJ1372" s="260" t="s">
        <v>344</v>
      </c>
      <c r="AK1372" s="260" t="s">
        <v>344</v>
      </c>
      <c r="AL1372" s="260" t="s">
        <v>344</v>
      </c>
      <c r="AM1372" s="260" t="s">
        <v>344</v>
      </c>
      <c r="AN1372" s="260" t="s">
        <v>344</v>
      </c>
      <c r="AO1372" s="260" t="s">
        <v>344</v>
      </c>
      <c r="AP1372" s="260" t="s">
        <v>344</v>
      </c>
      <c r="AQ1372" s="260"/>
      <c r="AR1372"/>
      <c r="AS1372" t="s">
        <v>2181</v>
      </c>
    </row>
    <row r="1373" spans="1:45" ht="18.75" hidden="1" x14ac:dyDescent="0.45">
      <c r="A1373" s="248">
        <v>214606</v>
      </c>
      <c r="B1373" s="249" t="s">
        <v>456</v>
      </c>
      <c r="C1373" t="s">
        <v>207</v>
      </c>
      <c r="D1373" t="s">
        <v>207</v>
      </c>
      <c r="E1373" t="s">
        <v>205</v>
      </c>
      <c r="F1373" t="s">
        <v>207</v>
      </c>
      <c r="G1373" t="s">
        <v>205</v>
      </c>
      <c r="H1373" t="s">
        <v>207</v>
      </c>
      <c r="I1373" t="s">
        <v>207</v>
      </c>
      <c r="J1373" t="s">
        <v>205</v>
      </c>
      <c r="K1373" t="s">
        <v>207</v>
      </c>
      <c r="L1373" t="s">
        <v>207</v>
      </c>
      <c r="M1373" s="250" t="s">
        <v>205</v>
      </c>
      <c r="N1373" t="s">
        <v>205</v>
      </c>
      <c r="O1373" t="s">
        <v>207</v>
      </c>
      <c r="P1373" t="s">
        <v>205</v>
      </c>
      <c r="Q1373" t="s">
        <v>207</v>
      </c>
      <c r="R1373" t="s">
        <v>205</v>
      </c>
      <c r="S1373" t="s">
        <v>205</v>
      </c>
      <c r="T1373" t="s">
        <v>207</v>
      </c>
      <c r="U1373" t="s">
        <v>207</v>
      </c>
      <c r="V1373" t="s">
        <v>207</v>
      </c>
      <c r="W1373" t="s">
        <v>207</v>
      </c>
      <c r="X1373" s="250" t="s">
        <v>206</v>
      </c>
      <c r="Y1373" t="s">
        <v>206</v>
      </c>
      <c r="Z1373" t="s">
        <v>207</v>
      </c>
      <c r="AA1373" t="s">
        <v>206</v>
      </c>
      <c r="AB1373" t="s">
        <v>207</v>
      </c>
      <c r="AC1373" t="s">
        <v>207</v>
      </c>
      <c r="AD1373" t="s">
        <v>206</v>
      </c>
      <c r="AE1373" t="s">
        <v>206</v>
      </c>
      <c r="AF1373" t="s">
        <v>205</v>
      </c>
      <c r="AG1373" t="s">
        <v>344</v>
      </c>
      <c r="AH1373" t="s">
        <v>344</v>
      </c>
      <c r="AI1373" t="s">
        <v>344</v>
      </c>
      <c r="AJ1373" t="s">
        <v>344</v>
      </c>
      <c r="AK1373" t="s">
        <v>344</v>
      </c>
      <c r="AL1373" t="s">
        <v>344</v>
      </c>
      <c r="AM1373" t="s">
        <v>344</v>
      </c>
      <c r="AN1373" t="s">
        <v>344</v>
      </c>
      <c r="AO1373" t="s">
        <v>344</v>
      </c>
      <c r="AP1373" t="s">
        <v>344</v>
      </c>
      <c r="AQ1373"/>
      <c r="AR1373">
        <v>0</v>
      </c>
      <c r="AS1373">
        <v>3</v>
      </c>
    </row>
    <row r="1374" spans="1:45" ht="15" hidden="1" x14ac:dyDescent="0.25">
      <c r="A1374" s="258">
        <v>214608</v>
      </c>
      <c r="B1374" s="259" t="s">
        <v>457</v>
      </c>
      <c r="C1374" s="260" t="s">
        <v>849</v>
      </c>
      <c r="D1374" s="260" t="s">
        <v>849</v>
      </c>
      <c r="E1374" s="260" t="s">
        <v>849</v>
      </c>
      <c r="F1374" s="260" t="s">
        <v>849</v>
      </c>
      <c r="G1374" s="260" t="s">
        <v>849</v>
      </c>
      <c r="H1374" s="260" t="s">
        <v>849</v>
      </c>
      <c r="I1374" s="260" t="s">
        <v>849</v>
      </c>
      <c r="J1374" s="260" t="s">
        <v>849</v>
      </c>
      <c r="K1374" s="260" t="s">
        <v>849</v>
      </c>
      <c r="L1374" s="260" t="s">
        <v>849</v>
      </c>
      <c r="M1374" s="260" t="s">
        <v>344</v>
      </c>
      <c r="N1374" s="260" t="s">
        <v>344</v>
      </c>
      <c r="O1374" s="260" t="s">
        <v>344</v>
      </c>
      <c r="P1374" s="260" t="s">
        <v>344</v>
      </c>
      <c r="Q1374" s="260" t="s">
        <v>344</v>
      </c>
      <c r="R1374" s="260" t="s">
        <v>344</v>
      </c>
      <c r="S1374" s="260" t="s">
        <v>344</v>
      </c>
      <c r="T1374" s="260" t="s">
        <v>344</v>
      </c>
      <c r="U1374" s="260" t="s">
        <v>344</v>
      </c>
      <c r="V1374" s="260" t="s">
        <v>344</v>
      </c>
      <c r="W1374" s="260" t="s">
        <v>344</v>
      </c>
      <c r="X1374" s="260" t="s">
        <v>344</v>
      </c>
      <c r="Y1374" s="260" t="s">
        <v>344</v>
      </c>
      <c r="Z1374" s="260" t="s">
        <v>344</v>
      </c>
      <c r="AA1374" s="260" t="s">
        <v>344</v>
      </c>
      <c r="AB1374" s="260" t="s">
        <v>344</v>
      </c>
      <c r="AC1374" s="260" t="s">
        <v>344</v>
      </c>
      <c r="AD1374" s="260" t="s">
        <v>344</v>
      </c>
      <c r="AE1374" s="260" t="s">
        <v>344</v>
      </c>
      <c r="AF1374" s="260" t="s">
        <v>344</v>
      </c>
      <c r="AG1374" s="260" t="s">
        <v>344</v>
      </c>
      <c r="AH1374" s="260" t="s">
        <v>344</v>
      </c>
      <c r="AI1374" s="260" t="s">
        <v>344</v>
      </c>
      <c r="AJ1374" s="260" t="s">
        <v>344</v>
      </c>
      <c r="AK1374" s="260" t="s">
        <v>344</v>
      </c>
      <c r="AL1374" s="260" t="s">
        <v>344</v>
      </c>
      <c r="AM1374" s="260" t="s">
        <v>344</v>
      </c>
      <c r="AN1374" s="260" t="s">
        <v>344</v>
      </c>
      <c r="AO1374" s="260" t="s">
        <v>344</v>
      </c>
      <c r="AP1374" s="260" t="s">
        <v>344</v>
      </c>
      <c r="AQ1374" s="260"/>
      <c r="AR1374"/>
      <c r="AS1374" t="s">
        <v>2181</v>
      </c>
    </row>
    <row r="1375" spans="1:45" ht="15" hidden="1" x14ac:dyDescent="0.25">
      <c r="A1375" s="258">
        <v>214610</v>
      </c>
      <c r="B1375" s="259" t="s">
        <v>458</v>
      </c>
      <c r="C1375" s="260" t="s">
        <v>207</v>
      </c>
      <c r="D1375" s="260" t="s">
        <v>205</v>
      </c>
      <c r="E1375" s="260" t="s">
        <v>207</v>
      </c>
      <c r="F1375" s="260" t="s">
        <v>207</v>
      </c>
      <c r="G1375" s="260" t="s">
        <v>206</v>
      </c>
      <c r="H1375" s="260" t="s">
        <v>206</v>
      </c>
      <c r="I1375" s="260" t="s">
        <v>205</v>
      </c>
      <c r="J1375" s="260" t="s">
        <v>205</v>
      </c>
      <c r="K1375" s="260" t="s">
        <v>205</v>
      </c>
      <c r="L1375" s="260" t="s">
        <v>207</v>
      </c>
      <c r="M1375" s="260" t="s">
        <v>206</v>
      </c>
      <c r="N1375" s="260" t="s">
        <v>207</v>
      </c>
      <c r="O1375" s="260" t="s">
        <v>205</v>
      </c>
      <c r="P1375" s="260" t="s">
        <v>206</v>
      </c>
      <c r="Q1375" s="260" t="s">
        <v>206</v>
      </c>
      <c r="R1375" s="260" t="s">
        <v>206</v>
      </c>
      <c r="S1375" s="260" t="s">
        <v>206</v>
      </c>
      <c r="T1375" s="260" t="s">
        <v>207</v>
      </c>
      <c r="U1375" s="260" t="s">
        <v>207</v>
      </c>
      <c r="V1375" s="260" t="s">
        <v>207</v>
      </c>
      <c r="W1375" s="260" t="s">
        <v>344</v>
      </c>
      <c r="X1375" s="260" t="s">
        <v>344</v>
      </c>
      <c r="Y1375" s="260" t="s">
        <v>344</v>
      </c>
      <c r="Z1375" s="260" t="s">
        <v>344</v>
      </c>
      <c r="AA1375" s="260" t="s">
        <v>344</v>
      </c>
      <c r="AB1375" s="260" t="s">
        <v>344</v>
      </c>
      <c r="AC1375" s="260" t="s">
        <v>344</v>
      </c>
      <c r="AD1375" s="260" t="s">
        <v>344</v>
      </c>
      <c r="AE1375" s="260" t="s">
        <v>344</v>
      </c>
      <c r="AF1375" s="260" t="s">
        <v>344</v>
      </c>
      <c r="AG1375" s="260" t="s">
        <v>344</v>
      </c>
      <c r="AH1375" s="260" t="s">
        <v>344</v>
      </c>
      <c r="AI1375" s="260" t="s">
        <v>344</v>
      </c>
      <c r="AJ1375" s="260" t="s">
        <v>344</v>
      </c>
      <c r="AK1375" s="260" t="s">
        <v>344</v>
      </c>
      <c r="AL1375" s="260" t="s">
        <v>344</v>
      </c>
      <c r="AM1375" s="260" t="s">
        <v>344</v>
      </c>
      <c r="AN1375" s="260" t="s">
        <v>344</v>
      </c>
      <c r="AO1375" s="260" t="s">
        <v>344</v>
      </c>
      <c r="AP1375" s="260" t="s">
        <v>344</v>
      </c>
      <c r="AQ1375" s="260"/>
      <c r="AR1375"/>
      <c r="AS1375">
        <v>1</v>
      </c>
    </row>
    <row r="1376" spans="1:45" ht="18.75" hidden="1" x14ac:dyDescent="0.45">
      <c r="A1376" s="248">
        <v>214614</v>
      </c>
      <c r="B1376" s="249" t="e">
        <v>#N/A</v>
      </c>
      <c r="C1376" t="s">
        <v>207</v>
      </c>
      <c r="D1376" t="s">
        <v>207</v>
      </c>
      <c r="E1376" t="s">
        <v>207</v>
      </c>
      <c r="F1376" t="s">
        <v>207</v>
      </c>
      <c r="G1376" t="s">
        <v>207</v>
      </c>
      <c r="H1376" t="s">
        <v>207</v>
      </c>
      <c r="I1376" t="s">
        <v>207</v>
      </c>
      <c r="J1376" t="s">
        <v>207</v>
      </c>
      <c r="K1376" t="s">
        <v>207</v>
      </c>
      <c r="L1376" t="s">
        <v>207</v>
      </c>
      <c r="M1376" s="250" t="s">
        <v>205</v>
      </c>
      <c r="N1376" t="s">
        <v>207</v>
      </c>
      <c r="O1376" t="s">
        <v>207</v>
      </c>
      <c r="P1376" t="s">
        <v>207</v>
      </c>
      <c r="Q1376" t="s">
        <v>207</v>
      </c>
      <c r="R1376" t="s">
        <v>207</v>
      </c>
      <c r="S1376" t="s">
        <v>205</v>
      </c>
      <c r="T1376" t="s">
        <v>207</v>
      </c>
      <c r="U1376" t="s">
        <v>207</v>
      </c>
      <c r="V1376" t="s">
        <v>207</v>
      </c>
      <c r="W1376" t="s">
        <v>205</v>
      </c>
      <c r="X1376" s="250" t="s">
        <v>205</v>
      </c>
      <c r="Y1376" t="s">
        <v>205</v>
      </c>
      <c r="Z1376" t="s">
        <v>207</v>
      </c>
      <c r="AA1376" t="s">
        <v>207</v>
      </c>
      <c r="AB1376" t="s">
        <v>205</v>
      </c>
      <c r="AC1376" t="s">
        <v>205</v>
      </c>
      <c r="AD1376" t="s">
        <v>205</v>
      </c>
      <c r="AE1376" t="s">
        <v>205</v>
      </c>
      <c r="AF1376" t="s">
        <v>205</v>
      </c>
      <c r="AG1376" t="s">
        <v>205</v>
      </c>
      <c r="AH1376" t="s">
        <v>205</v>
      </c>
      <c r="AI1376" t="s">
        <v>205</v>
      </c>
      <c r="AJ1376" t="s">
        <v>205</v>
      </c>
      <c r="AK1376" t="s">
        <v>205</v>
      </c>
      <c r="AL1376" t="s">
        <v>207</v>
      </c>
      <c r="AM1376" t="s">
        <v>207</v>
      </c>
      <c r="AN1376" t="s">
        <v>207</v>
      </c>
      <c r="AO1376" t="s">
        <v>207</v>
      </c>
      <c r="AP1376" t="s">
        <v>207</v>
      </c>
      <c r="AQ1376"/>
      <c r="AR1376" t="e">
        <v>#N/A</v>
      </c>
      <c r="AS1376" t="e">
        <v>#N/A</v>
      </c>
    </row>
    <row r="1377" spans="1:45" ht="18.75" hidden="1" x14ac:dyDescent="0.45">
      <c r="A1377" s="248">
        <v>214617</v>
      </c>
      <c r="B1377" s="249" t="s">
        <v>458</v>
      </c>
      <c r="C1377" t="s">
        <v>205</v>
      </c>
      <c r="D1377" t="s">
        <v>205</v>
      </c>
      <c r="E1377" t="s">
        <v>205</v>
      </c>
      <c r="F1377" t="s">
        <v>205</v>
      </c>
      <c r="G1377" t="s">
        <v>205</v>
      </c>
      <c r="H1377" t="s">
        <v>205</v>
      </c>
      <c r="I1377" t="s">
        <v>207</v>
      </c>
      <c r="J1377" t="s">
        <v>205</v>
      </c>
      <c r="K1377" t="s">
        <v>205</v>
      </c>
      <c r="L1377" t="s">
        <v>207</v>
      </c>
      <c r="M1377" s="250" t="s">
        <v>207</v>
      </c>
      <c r="N1377" t="s">
        <v>205</v>
      </c>
      <c r="O1377" t="s">
        <v>205</v>
      </c>
      <c r="P1377" t="s">
        <v>205</v>
      </c>
      <c r="Q1377" t="s">
        <v>207</v>
      </c>
      <c r="R1377" t="s">
        <v>205</v>
      </c>
      <c r="S1377" t="s">
        <v>205</v>
      </c>
      <c r="T1377" t="s">
        <v>207</v>
      </c>
      <c r="U1377" t="s">
        <v>205</v>
      </c>
      <c r="V1377" t="s">
        <v>205</v>
      </c>
      <c r="W1377" t="s">
        <v>344</v>
      </c>
      <c r="X1377" s="250" t="s">
        <v>344</v>
      </c>
      <c r="Y1377" t="s">
        <v>344</v>
      </c>
      <c r="Z1377" t="s">
        <v>344</v>
      </c>
      <c r="AA1377" t="s">
        <v>344</v>
      </c>
      <c r="AB1377" t="s">
        <v>344</v>
      </c>
      <c r="AC1377" t="s">
        <v>344</v>
      </c>
      <c r="AD1377" t="s">
        <v>344</v>
      </c>
      <c r="AE1377" t="s">
        <v>344</v>
      </c>
      <c r="AF1377" t="s">
        <v>344</v>
      </c>
      <c r="AG1377" t="s">
        <v>344</v>
      </c>
      <c r="AH1377" t="s">
        <v>344</v>
      </c>
      <c r="AI1377" t="s">
        <v>344</v>
      </c>
      <c r="AJ1377" t="s">
        <v>344</v>
      </c>
      <c r="AK1377" t="s">
        <v>344</v>
      </c>
      <c r="AL1377" t="s">
        <v>344</v>
      </c>
      <c r="AM1377" t="s">
        <v>344</v>
      </c>
      <c r="AN1377" t="s">
        <v>344</v>
      </c>
      <c r="AO1377" t="s">
        <v>344</v>
      </c>
      <c r="AP1377" t="s">
        <v>344</v>
      </c>
      <c r="AQ1377"/>
      <c r="AR1377">
        <v>0</v>
      </c>
      <c r="AS1377">
        <v>1</v>
      </c>
    </row>
    <row r="1378" spans="1:45" ht="18.75" x14ac:dyDescent="0.45">
      <c r="A1378" s="248">
        <v>214619</v>
      </c>
      <c r="B1378" s="249" t="s">
        <v>61</v>
      </c>
      <c r="C1378" t="s">
        <v>205</v>
      </c>
      <c r="D1378" t="s">
        <v>207</v>
      </c>
      <c r="E1378" t="s">
        <v>207</v>
      </c>
      <c r="F1378" t="s">
        <v>207</v>
      </c>
      <c r="G1378" t="s">
        <v>205</v>
      </c>
      <c r="H1378" t="s">
        <v>207</v>
      </c>
      <c r="I1378" t="s">
        <v>207</v>
      </c>
      <c r="J1378" t="s">
        <v>205</v>
      </c>
      <c r="K1378" t="s">
        <v>207</v>
      </c>
      <c r="L1378" t="s">
        <v>207</v>
      </c>
      <c r="M1378" s="250" t="s">
        <v>205</v>
      </c>
      <c r="N1378" t="s">
        <v>205</v>
      </c>
      <c r="O1378" t="s">
        <v>207</v>
      </c>
      <c r="P1378" t="s">
        <v>207</v>
      </c>
      <c r="Q1378" t="s">
        <v>205</v>
      </c>
      <c r="R1378" t="s">
        <v>205</v>
      </c>
      <c r="S1378" t="s">
        <v>207</v>
      </c>
      <c r="T1378" t="s">
        <v>207</v>
      </c>
      <c r="U1378" t="s">
        <v>207</v>
      </c>
      <c r="V1378" t="s">
        <v>205</v>
      </c>
      <c r="W1378" t="s">
        <v>205</v>
      </c>
      <c r="X1378" s="250" t="s">
        <v>207</v>
      </c>
      <c r="Y1378" t="s">
        <v>205</v>
      </c>
      <c r="Z1378" t="s">
        <v>205</v>
      </c>
      <c r="AA1378" t="s">
        <v>207</v>
      </c>
      <c r="AB1378" t="s">
        <v>205</v>
      </c>
      <c r="AC1378" t="s">
        <v>207</v>
      </c>
      <c r="AD1378" t="s">
        <v>205</v>
      </c>
      <c r="AE1378" t="s">
        <v>205</v>
      </c>
      <c r="AF1378" t="s">
        <v>207</v>
      </c>
      <c r="AG1378" t="s">
        <v>207</v>
      </c>
      <c r="AH1378" t="s">
        <v>207</v>
      </c>
      <c r="AI1378" t="s">
        <v>207</v>
      </c>
      <c r="AJ1378" t="s">
        <v>205</v>
      </c>
      <c r="AK1378" t="s">
        <v>207</v>
      </c>
      <c r="AL1378" t="s">
        <v>207</v>
      </c>
      <c r="AM1378" t="s">
        <v>207</v>
      </c>
      <c r="AN1378" t="s">
        <v>207</v>
      </c>
      <c r="AO1378" t="s">
        <v>207</v>
      </c>
      <c r="AP1378" t="s">
        <v>207</v>
      </c>
      <c r="AQ1378"/>
      <c r="AR1378">
        <v>0</v>
      </c>
      <c r="AS1378">
        <v>4</v>
      </c>
    </row>
    <row r="1379" spans="1:45" ht="18.75" x14ac:dyDescent="0.45">
      <c r="A1379" s="248">
        <v>214620</v>
      </c>
      <c r="B1379" s="249" t="s">
        <v>61</v>
      </c>
      <c r="C1379" t="s">
        <v>205</v>
      </c>
      <c r="D1379" t="s">
        <v>205</v>
      </c>
      <c r="E1379" t="s">
        <v>205</v>
      </c>
      <c r="F1379" t="s">
        <v>205</v>
      </c>
      <c r="G1379" t="s">
        <v>205</v>
      </c>
      <c r="H1379" t="s">
        <v>207</v>
      </c>
      <c r="I1379" t="s">
        <v>207</v>
      </c>
      <c r="J1379" t="s">
        <v>207</v>
      </c>
      <c r="K1379" t="s">
        <v>207</v>
      </c>
      <c r="L1379" t="s">
        <v>207</v>
      </c>
      <c r="M1379" s="250" t="s">
        <v>205</v>
      </c>
      <c r="N1379" t="s">
        <v>207</v>
      </c>
      <c r="O1379" t="s">
        <v>207</v>
      </c>
      <c r="P1379" t="s">
        <v>205</v>
      </c>
      <c r="Q1379" t="s">
        <v>205</v>
      </c>
      <c r="R1379" t="s">
        <v>205</v>
      </c>
      <c r="S1379" t="s">
        <v>207</v>
      </c>
      <c r="T1379" t="s">
        <v>207</v>
      </c>
      <c r="U1379" t="s">
        <v>207</v>
      </c>
      <c r="V1379" t="s">
        <v>207</v>
      </c>
      <c r="W1379" t="s">
        <v>207</v>
      </c>
      <c r="X1379" s="250" t="s">
        <v>207</v>
      </c>
      <c r="Y1379" t="s">
        <v>205</v>
      </c>
      <c r="Z1379" t="s">
        <v>207</v>
      </c>
      <c r="AA1379" t="s">
        <v>207</v>
      </c>
      <c r="AB1379" t="s">
        <v>207</v>
      </c>
      <c r="AC1379" t="s">
        <v>207</v>
      </c>
      <c r="AD1379" t="s">
        <v>207</v>
      </c>
      <c r="AE1379" t="s">
        <v>205</v>
      </c>
      <c r="AF1379" t="s">
        <v>207</v>
      </c>
      <c r="AG1379" t="s">
        <v>207</v>
      </c>
      <c r="AH1379" t="s">
        <v>205</v>
      </c>
      <c r="AI1379" t="s">
        <v>205</v>
      </c>
      <c r="AJ1379" t="s">
        <v>205</v>
      </c>
      <c r="AK1379" t="s">
        <v>205</v>
      </c>
      <c r="AL1379" t="s">
        <v>207</v>
      </c>
      <c r="AM1379" t="s">
        <v>207</v>
      </c>
      <c r="AN1379" t="s">
        <v>207</v>
      </c>
      <c r="AO1379" t="s">
        <v>207</v>
      </c>
      <c r="AP1379" t="s">
        <v>207</v>
      </c>
      <c r="AQ1379"/>
      <c r="AR1379">
        <v>0</v>
      </c>
      <c r="AS1379">
        <v>3</v>
      </c>
    </row>
    <row r="1380" spans="1:45" ht="15" hidden="1" x14ac:dyDescent="0.25">
      <c r="A1380" s="258">
        <v>214621</v>
      </c>
      <c r="B1380" s="259" t="s">
        <v>458</v>
      </c>
      <c r="C1380" s="260" t="s">
        <v>205</v>
      </c>
      <c r="D1380" s="260" t="s">
        <v>205</v>
      </c>
      <c r="E1380" s="260" t="s">
        <v>205</v>
      </c>
      <c r="F1380" s="260" t="s">
        <v>205</v>
      </c>
      <c r="G1380" s="260" t="s">
        <v>205</v>
      </c>
      <c r="H1380" s="260" t="s">
        <v>207</v>
      </c>
      <c r="I1380" s="260" t="s">
        <v>207</v>
      </c>
      <c r="J1380" s="260" t="s">
        <v>205</v>
      </c>
      <c r="K1380" s="260" t="s">
        <v>205</v>
      </c>
      <c r="L1380" s="260" t="s">
        <v>205</v>
      </c>
      <c r="M1380" s="260" t="s">
        <v>205</v>
      </c>
      <c r="N1380" s="260" t="s">
        <v>205</v>
      </c>
      <c r="O1380" s="260" t="s">
        <v>205</v>
      </c>
      <c r="P1380" s="260" t="s">
        <v>207</v>
      </c>
      <c r="Q1380" s="260" t="s">
        <v>205</v>
      </c>
      <c r="R1380" s="260" t="s">
        <v>207</v>
      </c>
      <c r="S1380" s="260" t="s">
        <v>205</v>
      </c>
      <c r="T1380" s="260" t="s">
        <v>205</v>
      </c>
      <c r="U1380" s="260" t="s">
        <v>205</v>
      </c>
      <c r="V1380" s="260" t="s">
        <v>205</v>
      </c>
      <c r="W1380" s="260" t="s">
        <v>344</v>
      </c>
      <c r="X1380" s="260" t="s">
        <v>344</v>
      </c>
      <c r="Y1380" s="260" t="s">
        <v>344</v>
      </c>
      <c r="Z1380" s="260" t="s">
        <v>344</v>
      </c>
      <c r="AA1380" s="260" t="s">
        <v>344</v>
      </c>
      <c r="AB1380" s="260" t="s">
        <v>344</v>
      </c>
      <c r="AC1380" s="260" t="s">
        <v>344</v>
      </c>
      <c r="AD1380" s="260" t="s">
        <v>344</v>
      </c>
      <c r="AE1380" s="260" t="s">
        <v>344</v>
      </c>
      <c r="AF1380" s="260" t="s">
        <v>344</v>
      </c>
      <c r="AG1380" s="260" t="s">
        <v>344</v>
      </c>
      <c r="AH1380" s="260" t="s">
        <v>344</v>
      </c>
      <c r="AI1380" s="260" t="s">
        <v>344</v>
      </c>
      <c r="AJ1380" s="260" t="s">
        <v>344</v>
      </c>
      <c r="AK1380" s="260" t="s">
        <v>344</v>
      </c>
      <c r="AL1380" s="260" t="s">
        <v>344</v>
      </c>
      <c r="AM1380" s="260" t="s">
        <v>344</v>
      </c>
      <c r="AN1380" s="260" t="s">
        <v>344</v>
      </c>
      <c r="AO1380" s="260" t="s">
        <v>344</v>
      </c>
      <c r="AP1380" s="260" t="s">
        <v>344</v>
      </c>
      <c r="AQ1380" s="260"/>
      <c r="AR1380"/>
      <c r="AS1380">
        <v>1</v>
      </c>
    </row>
    <row r="1381" spans="1:45" ht="18.75" hidden="1" x14ac:dyDescent="0.45">
      <c r="A1381" s="248">
        <v>214623</v>
      </c>
      <c r="B1381" s="249" t="s">
        <v>456</v>
      </c>
      <c r="C1381" t="s">
        <v>205</v>
      </c>
      <c r="D1381" t="s">
        <v>205</v>
      </c>
      <c r="E1381" t="s">
        <v>205</v>
      </c>
      <c r="F1381" t="s">
        <v>205</v>
      </c>
      <c r="G1381" t="s">
        <v>205</v>
      </c>
      <c r="H1381" t="s">
        <v>205</v>
      </c>
      <c r="I1381" t="s">
        <v>205</v>
      </c>
      <c r="J1381" t="s">
        <v>205</v>
      </c>
      <c r="K1381" t="s">
        <v>205</v>
      </c>
      <c r="L1381" t="s">
        <v>205</v>
      </c>
      <c r="M1381" s="250" t="s">
        <v>205</v>
      </c>
      <c r="N1381" t="s">
        <v>205</v>
      </c>
      <c r="O1381" t="s">
        <v>205</v>
      </c>
      <c r="P1381" t="s">
        <v>207</v>
      </c>
      <c r="Q1381" t="s">
        <v>205</v>
      </c>
      <c r="R1381" t="s">
        <v>207</v>
      </c>
      <c r="S1381" t="s">
        <v>207</v>
      </c>
      <c r="T1381" t="s">
        <v>207</v>
      </c>
      <c r="U1381" t="s">
        <v>205</v>
      </c>
      <c r="V1381" t="s">
        <v>205</v>
      </c>
      <c r="W1381" t="s">
        <v>205</v>
      </c>
      <c r="X1381" s="250" t="s">
        <v>205</v>
      </c>
      <c r="Y1381" t="s">
        <v>205</v>
      </c>
      <c r="Z1381" t="s">
        <v>206</v>
      </c>
      <c r="AA1381" t="s">
        <v>205</v>
      </c>
      <c r="AB1381" t="s">
        <v>206</v>
      </c>
      <c r="AC1381" t="s">
        <v>206</v>
      </c>
      <c r="AD1381" t="s">
        <v>206</v>
      </c>
      <c r="AE1381" t="s">
        <v>207</v>
      </c>
      <c r="AF1381" t="s">
        <v>206</v>
      </c>
      <c r="AG1381" t="s">
        <v>344</v>
      </c>
      <c r="AH1381" t="s">
        <v>344</v>
      </c>
      <c r="AI1381" t="s">
        <v>344</v>
      </c>
      <c r="AJ1381" t="s">
        <v>344</v>
      </c>
      <c r="AK1381" t="s">
        <v>344</v>
      </c>
      <c r="AL1381" t="s">
        <v>344</v>
      </c>
      <c r="AM1381" t="s">
        <v>344</v>
      </c>
      <c r="AN1381" t="s">
        <v>344</v>
      </c>
      <c r="AO1381" t="s">
        <v>344</v>
      </c>
      <c r="AP1381" t="s">
        <v>344</v>
      </c>
      <c r="AQ1381"/>
      <c r="AR1381">
        <v>0</v>
      </c>
      <c r="AS1381">
        <v>4</v>
      </c>
    </row>
    <row r="1382" spans="1:45" ht="18.75" x14ac:dyDescent="0.45">
      <c r="A1382" s="248">
        <v>214627</v>
      </c>
      <c r="B1382" s="249" t="s">
        <v>61</v>
      </c>
      <c r="C1382" t="s">
        <v>207</v>
      </c>
      <c r="D1382" t="s">
        <v>207</v>
      </c>
      <c r="E1382" t="s">
        <v>207</v>
      </c>
      <c r="F1382" t="s">
        <v>207</v>
      </c>
      <c r="G1382" t="s">
        <v>207</v>
      </c>
      <c r="H1382" t="s">
        <v>207</v>
      </c>
      <c r="I1382" t="s">
        <v>207</v>
      </c>
      <c r="J1382" t="s">
        <v>205</v>
      </c>
      <c r="K1382" t="s">
        <v>207</v>
      </c>
      <c r="L1382" t="s">
        <v>207</v>
      </c>
      <c r="M1382" s="250" t="s">
        <v>205</v>
      </c>
      <c r="N1382" t="s">
        <v>207</v>
      </c>
      <c r="O1382" t="s">
        <v>207</v>
      </c>
      <c r="P1382" t="s">
        <v>205</v>
      </c>
      <c r="Q1382" t="s">
        <v>207</v>
      </c>
      <c r="R1382" t="s">
        <v>205</v>
      </c>
      <c r="S1382" t="s">
        <v>207</v>
      </c>
      <c r="T1382" t="s">
        <v>207</v>
      </c>
      <c r="U1382" t="s">
        <v>207</v>
      </c>
      <c r="V1382" t="s">
        <v>207</v>
      </c>
      <c r="W1382" t="s">
        <v>205</v>
      </c>
      <c r="X1382" s="250" t="s">
        <v>207</v>
      </c>
      <c r="Y1382" t="s">
        <v>205</v>
      </c>
      <c r="Z1382" t="s">
        <v>205</v>
      </c>
      <c r="AA1382" t="s">
        <v>205</v>
      </c>
      <c r="AB1382" t="s">
        <v>205</v>
      </c>
      <c r="AC1382" t="s">
        <v>205</v>
      </c>
      <c r="AD1382" t="s">
        <v>205</v>
      </c>
      <c r="AE1382" t="s">
        <v>205</v>
      </c>
      <c r="AF1382" t="s">
        <v>207</v>
      </c>
      <c r="AG1382" t="s">
        <v>207</v>
      </c>
      <c r="AH1382" t="s">
        <v>205</v>
      </c>
      <c r="AI1382" t="s">
        <v>207</v>
      </c>
      <c r="AJ1382" t="s">
        <v>207</v>
      </c>
      <c r="AK1382" t="s">
        <v>205</v>
      </c>
      <c r="AL1382" t="s">
        <v>206</v>
      </c>
      <c r="AM1382" t="s">
        <v>206</v>
      </c>
      <c r="AN1382" t="s">
        <v>206</v>
      </c>
      <c r="AO1382" t="s">
        <v>206</v>
      </c>
      <c r="AP1382" t="s">
        <v>206</v>
      </c>
      <c r="AQ1382"/>
      <c r="AR1382">
        <v>0</v>
      </c>
      <c r="AS1382">
        <v>4</v>
      </c>
    </row>
    <row r="1383" spans="1:45" ht="18.75" x14ac:dyDescent="0.45">
      <c r="A1383" s="248">
        <v>214628</v>
      </c>
      <c r="B1383" s="249" t="s">
        <v>61</v>
      </c>
      <c r="C1383" t="s">
        <v>207</v>
      </c>
      <c r="D1383" t="s">
        <v>207</v>
      </c>
      <c r="E1383" t="s">
        <v>205</v>
      </c>
      <c r="F1383" t="s">
        <v>207</v>
      </c>
      <c r="G1383" t="s">
        <v>205</v>
      </c>
      <c r="H1383" t="s">
        <v>207</v>
      </c>
      <c r="I1383" t="s">
        <v>205</v>
      </c>
      <c r="J1383" t="s">
        <v>207</v>
      </c>
      <c r="K1383" t="s">
        <v>207</v>
      </c>
      <c r="L1383" t="s">
        <v>207</v>
      </c>
      <c r="M1383" s="250" t="s">
        <v>205</v>
      </c>
      <c r="N1383" t="s">
        <v>207</v>
      </c>
      <c r="O1383" t="s">
        <v>207</v>
      </c>
      <c r="P1383" t="s">
        <v>205</v>
      </c>
      <c r="Q1383" t="s">
        <v>207</v>
      </c>
      <c r="R1383" t="s">
        <v>207</v>
      </c>
      <c r="S1383" t="s">
        <v>205</v>
      </c>
      <c r="T1383" t="s">
        <v>207</v>
      </c>
      <c r="U1383" t="s">
        <v>207</v>
      </c>
      <c r="V1383" t="s">
        <v>207</v>
      </c>
      <c r="W1383" t="s">
        <v>205</v>
      </c>
      <c r="X1383" s="250" t="s">
        <v>207</v>
      </c>
      <c r="Y1383" t="s">
        <v>205</v>
      </c>
      <c r="Z1383" t="s">
        <v>207</v>
      </c>
      <c r="AA1383" t="s">
        <v>205</v>
      </c>
      <c r="AB1383" t="s">
        <v>207</v>
      </c>
      <c r="AC1383" t="s">
        <v>207</v>
      </c>
      <c r="AD1383" t="s">
        <v>205</v>
      </c>
      <c r="AE1383" t="s">
        <v>205</v>
      </c>
      <c r="AF1383" t="s">
        <v>207</v>
      </c>
      <c r="AG1383" t="s">
        <v>205</v>
      </c>
      <c r="AH1383" t="s">
        <v>205</v>
      </c>
      <c r="AI1383" t="s">
        <v>207</v>
      </c>
      <c r="AJ1383" t="s">
        <v>207</v>
      </c>
      <c r="AK1383" t="s">
        <v>207</v>
      </c>
      <c r="AL1383" t="s">
        <v>207</v>
      </c>
      <c r="AM1383" t="s">
        <v>205</v>
      </c>
      <c r="AN1383" t="s">
        <v>205</v>
      </c>
      <c r="AO1383" t="s">
        <v>207</v>
      </c>
      <c r="AP1383" t="s">
        <v>207</v>
      </c>
      <c r="AQ1383"/>
      <c r="AR1383">
        <v>0</v>
      </c>
      <c r="AS1383">
        <v>2</v>
      </c>
    </row>
    <row r="1384" spans="1:45" ht="15" hidden="1" x14ac:dyDescent="0.25">
      <c r="A1384" s="258">
        <v>214633</v>
      </c>
      <c r="B1384" s="259" t="s">
        <v>456</v>
      </c>
      <c r="C1384" s="260" t="s">
        <v>849</v>
      </c>
      <c r="D1384" s="260" t="s">
        <v>849</v>
      </c>
      <c r="E1384" s="260" t="s">
        <v>849</v>
      </c>
      <c r="F1384" s="260" t="s">
        <v>849</v>
      </c>
      <c r="G1384" s="260" t="s">
        <v>849</v>
      </c>
      <c r="H1384" s="260" t="s">
        <v>849</v>
      </c>
      <c r="I1384" s="260" t="s">
        <v>849</v>
      </c>
      <c r="J1384" s="260" t="s">
        <v>849</v>
      </c>
      <c r="K1384" s="260" t="s">
        <v>849</v>
      </c>
      <c r="L1384" s="260" t="s">
        <v>849</v>
      </c>
      <c r="M1384" s="260" t="s">
        <v>849</v>
      </c>
      <c r="N1384" s="260" t="s">
        <v>849</v>
      </c>
      <c r="O1384" s="260" t="s">
        <v>849</v>
      </c>
      <c r="P1384" s="260" t="s">
        <v>849</v>
      </c>
      <c r="Q1384" s="260" t="s">
        <v>849</v>
      </c>
      <c r="R1384" s="260" t="s">
        <v>849</v>
      </c>
      <c r="S1384" s="260" t="s">
        <v>849</v>
      </c>
      <c r="T1384" s="260" t="s">
        <v>849</v>
      </c>
      <c r="U1384" s="260" t="s">
        <v>849</v>
      </c>
      <c r="V1384" s="260" t="s">
        <v>849</v>
      </c>
      <c r="W1384" s="260" t="s">
        <v>849</v>
      </c>
      <c r="X1384" s="260" t="s">
        <v>849</v>
      </c>
      <c r="Y1384" s="260" t="s">
        <v>849</v>
      </c>
      <c r="Z1384" s="260" t="s">
        <v>849</v>
      </c>
      <c r="AA1384" s="260" t="s">
        <v>849</v>
      </c>
      <c r="AB1384" s="260" t="s">
        <v>849</v>
      </c>
      <c r="AC1384" s="260" t="s">
        <v>849</v>
      </c>
      <c r="AD1384" s="260" t="s">
        <v>849</v>
      </c>
      <c r="AE1384" s="260" t="s">
        <v>849</v>
      </c>
      <c r="AF1384" s="260" t="s">
        <v>849</v>
      </c>
      <c r="AG1384" s="260" t="s">
        <v>344</v>
      </c>
      <c r="AH1384" s="260" t="s">
        <v>344</v>
      </c>
      <c r="AI1384" s="260" t="s">
        <v>344</v>
      </c>
      <c r="AJ1384" s="260" t="s">
        <v>344</v>
      </c>
      <c r="AK1384" s="260" t="s">
        <v>344</v>
      </c>
      <c r="AL1384" s="260" t="s">
        <v>344</v>
      </c>
      <c r="AM1384" s="260" t="s">
        <v>344</v>
      </c>
      <c r="AN1384" s="260" t="s">
        <v>344</v>
      </c>
      <c r="AO1384" s="260" t="s">
        <v>344</v>
      </c>
      <c r="AP1384" s="260" t="s">
        <v>344</v>
      </c>
      <c r="AQ1384" s="260"/>
      <c r="AR1384"/>
      <c r="AS1384" t="s">
        <v>2181</v>
      </c>
    </row>
    <row r="1385" spans="1:45" ht="18.75" hidden="1" x14ac:dyDescent="0.45">
      <c r="A1385" s="252">
        <v>214634</v>
      </c>
      <c r="B1385" s="249" t="s">
        <v>456</v>
      </c>
      <c r="C1385" t="s">
        <v>205</v>
      </c>
      <c r="D1385" t="s">
        <v>207</v>
      </c>
      <c r="E1385" t="s">
        <v>205</v>
      </c>
      <c r="F1385" t="s">
        <v>207</v>
      </c>
      <c r="G1385" t="s">
        <v>207</v>
      </c>
      <c r="H1385" t="s">
        <v>205</v>
      </c>
      <c r="I1385" t="s">
        <v>207</v>
      </c>
      <c r="J1385" t="s">
        <v>205</v>
      </c>
      <c r="K1385" t="s">
        <v>205</v>
      </c>
      <c r="L1385" t="s">
        <v>207</v>
      </c>
      <c r="M1385" s="250" t="s">
        <v>205</v>
      </c>
      <c r="N1385" t="s">
        <v>207</v>
      </c>
      <c r="O1385" t="s">
        <v>207</v>
      </c>
      <c r="P1385" t="s">
        <v>207</v>
      </c>
      <c r="Q1385" t="s">
        <v>205</v>
      </c>
      <c r="R1385" t="s">
        <v>207</v>
      </c>
      <c r="S1385" t="s">
        <v>207</v>
      </c>
      <c r="T1385" t="s">
        <v>207</v>
      </c>
      <c r="U1385" t="s">
        <v>207</v>
      </c>
      <c r="V1385" t="s">
        <v>207</v>
      </c>
      <c r="W1385" t="s">
        <v>205</v>
      </c>
      <c r="X1385" s="250" t="s">
        <v>205</v>
      </c>
      <c r="Y1385" t="s">
        <v>207</v>
      </c>
      <c r="Z1385" t="s">
        <v>205</v>
      </c>
      <c r="AA1385" t="s">
        <v>205</v>
      </c>
      <c r="AB1385" t="s">
        <v>205</v>
      </c>
      <c r="AC1385" t="s">
        <v>205</v>
      </c>
      <c r="AD1385" t="s">
        <v>205</v>
      </c>
      <c r="AE1385" t="s">
        <v>205</v>
      </c>
      <c r="AF1385" t="s">
        <v>205</v>
      </c>
      <c r="AG1385" t="s">
        <v>344</v>
      </c>
      <c r="AH1385" t="s">
        <v>344</v>
      </c>
      <c r="AI1385" t="s">
        <v>344</v>
      </c>
      <c r="AJ1385" t="s">
        <v>344</v>
      </c>
      <c r="AK1385" t="s">
        <v>344</v>
      </c>
      <c r="AL1385" t="s">
        <v>344</v>
      </c>
      <c r="AM1385" t="s">
        <v>344</v>
      </c>
      <c r="AN1385" t="s">
        <v>344</v>
      </c>
      <c r="AO1385" t="s">
        <v>344</v>
      </c>
      <c r="AP1385" t="s">
        <v>344</v>
      </c>
      <c r="AQ1385"/>
      <c r="AR1385">
        <v>0</v>
      </c>
      <c r="AS1385">
        <v>1</v>
      </c>
    </row>
    <row r="1386" spans="1:45" ht="18.75" hidden="1" x14ac:dyDescent="0.45">
      <c r="A1386" s="248">
        <v>214636</v>
      </c>
      <c r="B1386" s="249" t="s">
        <v>456</v>
      </c>
      <c r="C1386" t="s">
        <v>205</v>
      </c>
      <c r="D1386" t="s">
        <v>206</v>
      </c>
      <c r="E1386" t="s">
        <v>207</v>
      </c>
      <c r="F1386" t="s">
        <v>207</v>
      </c>
      <c r="G1386" t="s">
        <v>207</v>
      </c>
      <c r="H1386" t="s">
        <v>206</v>
      </c>
      <c r="I1386" t="s">
        <v>207</v>
      </c>
      <c r="J1386" t="s">
        <v>207</v>
      </c>
      <c r="K1386" t="s">
        <v>207</v>
      </c>
      <c r="L1386" t="s">
        <v>207</v>
      </c>
      <c r="M1386" s="250" t="s">
        <v>207</v>
      </c>
      <c r="N1386" t="s">
        <v>207</v>
      </c>
      <c r="O1386" t="s">
        <v>207</v>
      </c>
      <c r="P1386" t="s">
        <v>206</v>
      </c>
      <c r="Q1386" t="s">
        <v>207</v>
      </c>
      <c r="R1386" t="s">
        <v>207</v>
      </c>
      <c r="S1386" t="s">
        <v>205</v>
      </c>
      <c r="T1386" t="s">
        <v>205</v>
      </c>
      <c r="U1386" t="s">
        <v>207</v>
      </c>
      <c r="V1386" t="s">
        <v>207</v>
      </c>
      <c r="W1386" t="s">
        <v>205</v>
      </c>
      <c r="X1386" s="250" t="s">
        <v>207</v>
      </c>
      <c r="Y1386" t="s">
        <v>207</v>
      </c>
      <c r="Z1386" t="s">
        <v>207</v>
      </c>
      <c r="AA1386" t="s">
        <v>207</v>
      </c>
      <c r="AB1386" t="s">
        <v>207</v>
      </c>
      <c r="AC1386" t="s">
        <v>207</v>
      </c>
      <c r="AD1386" t="s">
        <v>207</v>
      </c>
      <c r="AE1386" t="s">
        <v>207</v>
      </c>
      <c r="AF1386" t="s">
        <v>207</v>
      </c>
      <c r="AG1386" t="s">
        <v>344</v>
      </c>
      <c r="AH1386" t="s">
        <v>344</v>
      </c>
      <c r="AI1386" t="s">
        <v>344</v>
      </c>
      <c r="AJ1386" t="s">
        <v>344</v>
      </c>
      <c r="AK1386" t="s">
        <v>344</v>
      </c>
      <c r="AL1386" t="s">
        <v>344</v>
      </c>
      <c r="AM1386" t="s">
        <v>344</v>
      </c>
      <c r="AN1386" t="s">
        <v>344</v>
      </c>
      <c r="AO1386" t="s">
        <v>344</v>
      </c>
      <c r="AP1386" t="s">
        <v>344</v>
      </c>
      <c r="AQ1386"/>
      <c r="AR1386">
        <v>0</v>
      </c>
      <c r="AS1386">
        <v>3</v>
      </c>
    </row>
    <row r="1387" spans="1:45" ht="15" hidden="1" x14ac:dyDescent="0.25">
      <c r="A1387" s="258">
        <v>214637</v>
      </c>
      <c r="B1387" s="259" t="s">
        <v>456</v>
      </c>
      <c r="C1387" s="260" t="s">
        <v>205</v>
      </c>
      <c r="D1387" s="260" t="s">
        <v>207</v>
      </c>
      <c r="E1387" s="260" t="s">
        <v>205</v>
      </c>
      <c r="F1387" s="260" t="s">
        <v>207</v>
      </c>
      <c r="G1387" s="260" t="s">
        <v>205</v>
      </c>
      <c r="H1387" s="260" t="s">
        <v>207</v>
      </c>
      <c r="I1387" s="260" t="s">
        <v>205</v>
      </c>
      <c r="J1387" s="260" t="s">
        <v>207</v>
      </c>
      <c r="K1387" s="260" t="s">
        <v>207</v>
      </c>
      <c r="L1387" s="260" t="s">
        <v>205</v>
      </c>
      <c r="M1387" s="260" t="s">
        <v>205</v>
      </c>
      <c r="N1387" s="260" t="s">
        <v>205</v>
      </c>
      <c r="O1387" s="260" t="s">
        <v>207</v>
      </c>
      <c r="P1387" s="260" t="s">
        <v>207</v>
      </c>
      <c r="Q1387" s="260" t="s">
        <v>207</v>
      </c>
      <c r="R1387" s="260" t="s">
        <v>207</v>
      </c>
      <c r="S1387" s="260" t="s">
        <v>207</v>
      </c>
      <c r="T1387" s="260" t="s">
        <v>205</v>
      </c>
      <c r="U1387" s="260" t="s">
        <v>207</v>
      </c>
      <c r="V1387" s="260" t="s">
        <v>207</v>
      </c>
      <c r="W1387" s="260" t="s">
        <v>205</v>
      </c>
      <c r="X1387" s="260" t="s">
        <v>205</v>
      </c>
      <c r="Y1387" s="260" t="s">
        <v>207</v>
      </c>
      <c r="Z1387" s="260" t="s">
        <v>206</v>
      </c>
      <c r="AA1387" s="260" t="s">
        <v>205</v>
      </c>
      <c r="AB1387" s="260" t="s">
        <v>207</v>
      </c>
      <c r="AC1387" s="260" t="s">
        <v>207</v>
      </c>
      <c r="AD1387" s="260" t="s">
        <v>207</v>
      </c>
      <c r="AE1387" s="260" t="s">
        <v>206</v>
      </c>
      <c r="AF1387" s="260" t="s">
        <v>206</v>
      </c>
      <c r="AG1387" s="260" t="s">
        <v>344</v>
      </c>
      <c r="AH1387" s="260" t="s">
        <v>344</v>
      </c>
      <c r="AI1387" s="260" t="s">
        <v>344</v>
      </c>
      <c r="AJ1387" s="260" t="s">
        <v>344</v>
      </c>
      <c r="AK1387" s="260" t="s">
        <v>344</v>
      </c>
      <c r="AL1387" s="260" t="s">
        <v>344</v>
      </c>
      <c r="AM1387" s="260" t="s">
        <v>344</v>
      </c>
      <c r="AN1387" s="260" t="s">
        <v>344</v>
      </c>
      <c r="AO1387" s="260" t="s">
        <v>344</v>
      </c>
      <c r="AP1387" s="260" t="s">
        <v>344</v>
      </c>
      <c r="AQ1387" s="260"/>
      <c r="AR1387"/>
      <c r="AS1387" t="s">
        <v>2197</v>
      </c>
    </row>
    <row r="1388" spans="1:45" ht="18.75" hidden="1" x14ac:dyDescent="0.45">
      <c r="A1388" s="248">
        <v>214639</v>
      </c>
      <c r="B1388" s="249" t="s">
        <v>609</v>
      </c>
      <c r="C1388" t="s">
        <v>849</v>
      </c>
      <c r="D1388" t="s">
        <v>849</v>
      </c>
      <c r="E1388" t="s">
        <v>849</v>
      </c>
      <c r="F1388" t="s">
        <v>849</v>
      </c>
      <c r="G1388" t="s">
        <v>849</v>
      </c>
      <c r="H1388" t="s">
        <v>849</v>
      </c>
      <c r="I1388" t="s">
        <v>849</v>
      </c>
      <c r="J1388" t="s">
        <v>849</v>
      </c>
      <c r="K1388" t="s">
        <v>849</v>
      </c>
      <c r="L1388" t="s">
        <v>849</v>
      </c>
      <c r="M1388" s="250" t="s">
        <v>849</v>
      </c>
      <c r="N1388" t="s">
        <v>849</v>
      </c>
      <c r="O1388" t="s">
        <v>849</v>
      </c>
      <c r="P1388" t="s">
        <v>849</v>
      </c>
      <c r="Q1388" t="s">
        <v>849</v>
      </c>
      <c r="R1388" t="s">
        <v>849</v>
      </c>
      <c r="S1388" t="s">
        <v>849</v>
      </c>
      <c r="T1388" t="s">
        <v>849</v>
      </c>
      <c r="U1388" t="s">
        <v>849</v>
      </c>
      <c r="V1388" t="s">
        <v>849</v>
      </c>
      <c r="W1388" t="s">
        <v>849</v>
      </c>
      <c r="X1388" s="250" t="s">
        <v>849</v>
      </c>
      <c r="Y1388" t="s">
        <v>849</v>
      </c>
      <c r="Z1388" t="s">
        <v>849</v>
      </c>
      <c r="AA1388" t="s">
        <v>849</v>
      </c>
      <c r="AB1388" t="s">
        <v>849</v>
      </c>
      <c r="AC1388" t="s">
        <v>849</v>
      </c>
      <c r="AD1388" t="s">
        <v>849</v>
      </c>
      <c r="AE1388" t="s">
        <v>849</v>
      </c>
      <c r="AF1388" t="s">
        <v>849</v>
      </c>
      <c r="AG1388" t="s">
        <v>344</v>
      </c>
      <c r="AH1388" t="s">
        <v>344</v>
      </c>
      <c r="AI1388" t="s">
        <v>344</v>
      </c>
      <c r="AJ1388" t="s">
        <v>344</v>
      </c>
      <c r="AK1388" t="s">
        <v>344</v>
      </c>
      <c r="AL1388" t="s">
        <v>344</v>
      </c>
      <c r="AM1388" t="s">
        <v>344</v>
      </c>
      <c r="AN1388" t="s">
        <v>344</v>
      </c>
      <c r="AO1388" t="s">
        <v>344</v>
      </c>
      <c r="AP1388" t="s">
        <v>344</v>
      </c>
      <c r="AQ1388"/>
      <c r="AR1388" t="s">
        <v>2160</v>
      </c>
      <c r="AS1388" t="s">
        <v>2160</v>
      </c>
    </row>
    <row r="1389" spans="1:45" ht="15" hidden="1" x14ac:dyDescent="0.25">
      <c r="A1389" s="258">
        <v>214640</v>
      </c>
      <c r="B1389" s="259" t="s">
        <v>456</v>
      </c>
      <c r="C1389" s="260" t="s">
        <v>205</v>
      </c>
      <c r="D1389" s="260" t="s">
        <v>207</v>
      </c>
      <c r="E1389" s="260" t="s">
        <v>207</v>
      </c>
      <c r="F1389" s="260" t="s">
        <v>207</v>
      </c>
      <c r="G1389" s="260" t="s">
        <v>205</v>
      </c>
      <c r="H1389" s="260" t="s">
        <v>207</v>
      </c>
      <c r="I1389" s="260" t="s">
        <v>205</v>
      </c>
      <c r="J1389" s="260" t="s">
        <v>205</v>
      </c>
      <c r="K1389" s="260" t="s">
        <v>207</v>
      </c>
      <c r="L1389" s="260" t="s">
        <v>207</v>
      </c>
      <c r="M1389" s="260" t="s">
        <v>207</v>
      </c>
      <c r="N1389" s="260" t="s">
        <v>207</v>
      </c>
      <c r="O1389" s="260" t="s">
        <v>207</v>
      </c>
      <c r="P1389" s="260" t="s">
        <v>207</v>
      </c>
      <c r="Q1389" s="260" t="s">
        <v>207</v>
      </c>
      <c r="R1389" s="260" t="s">
        <v>207</v>
      </c>
      <c r="S1389" s="260" t="s">
        <v>207</v>
      </c>
      <c r="T1389" s="260" t="s">
        <v>207</v>
      </c>
      <c r="U1389" s="260" t="s">
        <v>207</v>
      </c>
      <c r="V1389" s="260" t="s">
        <v>205</v>
      </c>
      <c r="W1389" s="260" t="s">
        <v>205</v>
      </c>
      <c r="X1389" s="260" t="s">
        <v>205</v>
      </c>
      <c r="Y1389" s="260" t="s">
        <v>205</v>
      </c>
      <c r="Z1389" s="260" t="s">
        <v>207</v>
      </c>
      <c r="AA1389" s="260" t="s">
        <v>205</v>
      </c>
      <c r="AB1389" s="260" t="s">
        <v>207</v>
      </c>
      <c r="AC1389" s="260" t="s">
        <v>207</v>
      </c>
      <c r="AD1389" s="260" t="s">
        <v>207</v>
      </c>
      <c r="AE1389" s="260" t="s">
        <v>206</v>
      </c>
      <c r="AF1389" s="260" t="s">
        <v>207</v>
      </c>
      <c r="AG1389" s="260" t="s">
        <v>344</v>
      </c>
      <c r="AH1389" s="260" t="s">
        <v>344</v>
      </c>
      <c r="AI1389" s="260" t="s">
        <v>344</v>
      </c>
      <c r="AJ1389" s="260" t="s">
        <v>344</v>
      </c>
      <c r="AK1389" s="260" t="s">
        <v>344</v>
      </c>
      <c r="AL1389" s="260" t="s">
        <v>344</v>
      </c>
      <c r="AM1389" s="260" t="s">
        <v>344</v>
      </c>
      <c r="AN1389" s="260" t="s">
        <v>344</v>
      </c>
      <c r="AO1389" s="260" t="s">
        <v>344</v>
      </c>
      <c r="AP1389" s="260" t="s">
        <v>344</v>
      </c>
      <c r="AQ1389" s="260"/>
      <c r="AR1389"/>
      <c r="AS1389">
        <v>1</v>
      </c>
    </row>
    <row r="1390" spans="1:45" ht="15" hidden="1" x14ac:dyDescent="0.25">
      <c r="A1390" s="258">
        <v>214647</v>
      </c>
      <c r="B1390" s="259" t="s">
        <v>458</v>
      </c>
      <c r="C1390" s="260" t="s">
        <v>207</v>
      </c>
      <c r="D1390" s="260" t="s">
        <v>205</v>
      </c>
      <c r="E1390" s="260" t="s">
        <v>205</v>
      </c>
      <c r="F1390" s="260" t="s">
        <v>207</v>
      </c>
      <c r="G1390" s="260" t="s">
        <v>206</v>
      </c>
      <c r="H1390" s="260" t="s">
        <v>207</v>
      </c>
      <c r="I1390" s="260" t="s">
        <v>207</v>
      </c>
      <c r="J1390" s="260" t="s">
        <v>207</v>
      </c>
      <c r="K1390" s="260" t="s">
        <v>207</v>
      </c>
      <c r="L1390" s="260" t="s">
        <v>206</v>
      </c>
      <c r="M1390" s="260" t="s">
        <v>206</v>
      </c>
      <c r="N1390" s="260" t="s">
        <v>206</v>
      </c>
      <c r="O1390" s="260" t="s">
        <v>206</v>
      </c>
      <c r="P1390" s="260" t="s">
        <v>206</v>
      </c>
      <c r="Q1390" s="260" t="s">
        <v>206</v>
      </c>
      <c r="R1390" s="260" t="s">
        <v>206</v>
      </c>
      <c r="S1390" s="260" t="s">
        <v>206</v>
      </c>
      <c r="T1390" s="260" t="s">
        <v>206</v>
      </c>
      <c r="U1390" s="260" t="s">
        <v>206</v>
      </c>
      <c r="V1390" s="260" t="s">
        <v>206</v>
      </c>
      <c r="W1390" s="260" t="s">
        <v>344</v>
      </c>
      <c r="X1390" s="260" t="s">
        <v>344</v>
      </c>
      <c r="Y1390" s="260" t="s">
        <v>344</v>
      </c>
      <c r="Z1390" s="260" t="s">
        <v>344</v>
      </c>
      <c r="AA1390" s="260" t="s">
        <v>344</v>
      </c>
      <c r="AB1390" s="260" t="s">
        <v>344</v>
      </c>
      <c r="AC1390" s="260" t="s">
        <v>344</v>
      </c>
      <c r="AD1390" s="260" t="s">
        <v>344</v>
      </c>
      <c r="AE1390" s="260" t="s">
        <v>344</v>
      </c>
      <c r="AF1390" s="260" t="s">
        <v>344</v>
      </c>
      <c r="AG1390" s="260" t="s">
        <v>344</v>
      </c>
      <c r="AH1390" s="260" t="s">
        <v>344</v>
      </c>
      <c r="AI1390" s="260" t="s">
        <v>344</v>
      </c>
      <c r="AJ1390" s="260" t="s">
        <v>344</v>
      </c>
      <c r="AK1390" s="260" t="s">
        <v>344</v>
      </c>
      <c r="AL1390" s="260" t="s">
        <v>344</v>
      </c>
      <c r="AM1390" s="260" t="s">
        <v>344</v>
      </c>
      <c r="AN1390" s="260" t="s">
        <v>344</v>
      </c>
      <c r="AO1390" s="260" t="s">
        <v>344</v>
      </c>
      <c r="AP1390" s="260" t="s">
        <v>344</v>
      </c>
      <c r="AQ1390" s="260"/>
      <c r="AR1390"/>
      <c r="AS1390">
        <v>4</v>
      </c>
    </row>
    <row r="1391" spans="1:45" ht="18.75" hidden="1" x14ac:dyDescent="0.45">
      <c r="A1391" s="248">
        <v>214650</v>
      </c>
      <c r="B1391" s="249" t="s">
        <v>459</v>
      </c>
      <c r="C1391" t="s">
        <v>205</v>
      </c>
      <c r="D1391" t="s">
        <v>207</v>
      </c>
      <c r="E1391" t="s">
        <v>205</v>
      </c>
      <c r="F1391" t="s">
        <v>205</v>
      </c>
      <c r="G1391" t="s">
        <v>205</v>
      </c>
      <c r="H1391" t="s">
        <v>205</v>
      </c>
      <c r="I1391" t="s">
        <v>205</v>
      </c>
      <c r="J1391" t="s">
        <v>205</v>
      </c>
      <c r="K1391" t="s">
        <v>205</v>
      </c>
      <c r="L1391" t="s">
        <v>205</v>
      </c>
      <c r="M1391" s="250" t="s">
        <v>207</v>
      </c>
      <c r="N1391" t="s">
        <v>207</v>
      </c>
      <c r="O1391" t="s">
        <v>205</v>
      </c>
      <c r="P1391" t="s">
        <v>205</v>
      </c>
      <c r="Q1391" t="s">
        <v>205</v>
      </c>
      <c r="R1391" t="s">
        <v>205</v>
      </c>
      <c r="S1391" t="s">
        <v>205</v>
      </c>
      <c r="T1391" t="s">
        <v>205</v>
      </c>
      <c r="U1391" t="s">
        <v>207</v>
      </c>
      <c r="V1391" t="s">
        <v>205</v>
      </c>
      <c r="W1391" t="s">
        <v>206</v>
      </c>
      <c r="X1391" t="s">
        <v>206</v>
      </c>
      <c r="Y1391" t="s">
        <v>206</v>
      </c>
      <c r="Z1391" t="s">
        <v>206</v>
      </c>
      <c r="AA1391" t="s">
        <v>206</v>
      </c>
      <c r="AB1391" t="s">
        <v>344</v>
      </c>
      <c r="AC1391" t="s">
        <v>344</v>
      </c>
      <c r="AD1391" t="s">
        <v>344</v>
      </c>
      <c r="AE1391" t="s">
        <v>344</v>
      </c>
      <c r="AF1391" t="s">
        <v>344</v>
      </c>
      <c r="AG1391" t="s">
        <v>344</v>
      </c>
      <c r="AH1391" t="s">
        <v>344</v>
      </c>
      <c r="AI1391" t="s">
        <v>344</v>
      </c>
      <c r="AJ1391" t="s">
        <v>344</v>
      </c>
      <c r="AK1391" t="s">
        <v>344</v>
      </c>
      <c r="AL1391" t="s">
        <v>344</v>
      </c>
      <c r="AM1391" t="s">
        <v>344</v>
      </c>
      <c r="AN1391" t="s">
        <v>344</v>
      </c>
      <c r="AO1391" t="s">
        <v>344</v>
      </c>
      <c r="AP1391" t="s">
        <v>344</v>
      </c>
      <c r="AQ1391"/>
      <c r="AR1391">
        <v>0</v>
      </c>
      <c r="AS1391">
        <v>6</v>
      </c>
    </row>
    <row r="1392" spans="1:45" ht="15" hidden="1" x14ac:dyDescent="0.25">
      <c r="A1392" s="258">
        <v>214655</v>
      </c>
      <c r="B1392" s="259" t="s">
        <v>456</v>
      </c>
      <c r="C1392" s="260" t="s">
        <v>207</v>
      </c>
      <c r="D1392" s="260" t="s">
        <v>207</v>
      </c>
      <c r="E1392" s="260" t="s">
        <v>207</v>
      </c>
      <c r="F1392" s="260" t="s">
        <v>207</v>
      </c>
      <c r="G1392" s="260" t="s">
        <v>207</v>
      </c>
      <c r="H1392" s="260" t="s">
        <v>207</v>
      </c>
      <c r="I1392" s="260" t="s">
        <v>207</v>
      </c>
      <c r="J1392" s="260" t="s">
        <v>207</v>
      </c>
      <c r="K1392" s="260" t="s">
        <v>207</v>
      </c>
      <c r="L1392" s="260" t="s">
        <v>207</v>
      </c>
      <c r="M1392" s="260" t="s">
        <v>207</v>
      </c>
      <c r="N1392" s="260" t="s">
        <v>207</v>
      </c>
      <c r="O1392" s="260" t="s">
        <v>207</v>
      </c>
      <c r="P1392" s="260" t="s">
        <v>207</v>
      </c>
      <c r="Q1392" s="260" t="s">
        <v>207</v>
      </c>
      <c r="R1392" s="260" t="s">
        <v>207</v>
      </c>
      <c r="S1392" s="260" t="s">
        <v>207</v>
      </c>
      <c r="T1392" s="260" t="s">
        <v>205</v>
      </c>
      <c r="U1392" s="260" t="s">
        <v>207</v>
      </c>
      <c r="V1392" s="260" t="s">
        <v>207</v>
      </c>
      <c r="W1392" s="260" t="s">
        <v>207</v>
      </c>
      <c r="X1392" s="260" t="s">
        <v>207</v>
      </c>
      <c r="Y1392" s="260" t="s">
        <v>205</v>
      </c>
      <c r="Z1392" s="260" t="s">
        <v>207</v>
      </c>
      <c r="AA1392" s="260" t="s">
        <v>207</v>
      </c>
      <c r="AB1392" s="260" t="s">
        <v>205</v>
      </c>
      <c r="AC1392" s="260" t="s">
        <v>205</v>
      </c>
      <c r="AD1392" s="260" t="s">
        <v>207</v>
      </c>
      <c r="AE1392" s="260" t="s">
        <v>2175</v>
      </c>
      <c r="AF1392" s="260" t="s">
        <v>207</v>
      </c>
      <c r="AG1392" s="260" t="s">
        <v>344</v>
      </c>
      <c r="AH1392" s="260" t="s">
        <v>344</v>
      </c>
      <c r="AI1392" s="260" t="s">
        <v>344</v>
      </c>
      <c r="AJ1392" s="260" t="s">
        <v>344</v>
      </c>
      <c r="AK1392" s="260" t="s">
        <v>344</v>
      </c>
      <c r="AL1392" s="260" t="s">
        <v>344</v>
      </c>
      <c r="AM1392" s="260" t="s">
        <v>344</v>
      </c>
      <c r="AN1392" s="260" t="s">
        <v>344</v>
      </c>
      <c r="AO1392" s="260" t="s">
        <v>344</v>
      </c>
      <c r="AP1392" s="260" t="s">
        <v>344</v>
      </c>
      <c r="AQ1392" s="260"/>
      <c r="AR1392"/>
      <c r="AS1392">
        <v>2</v>
      </c>
    </row>
    <row r="1393" spans="1:45" ht="18.75" hidden="1" x14ac:dyDescent="0.45">
      <c r="A1393" s="248">
        <v>214656</v>
      </c>
      <c r="B1393" s="249" t="s">
        <v>457</v>
      </c>
      <c r="C1393" t="s">
        <v>849</v>
      </c>
      <c r="D1393" t="s">
        <v>849</v>
      </c>
      <c r="E1393" t="s">
        <v>849</v>
      </c>
      <c r="F1393" t="s">
        <v>849</v>
      </c>
      <c r="G1393" t="s">
        <v>849</v>
      </c>
      <c r="H1393" t="s">
        <v>849</v>
      </c>
      <c r="I1393" t="s">
        <v>849</v>
      </c>
      <c r="J1393" t="s">
        <v>849</v>
      </c>
      <c r="K1393" t="s">
        <v>849</v>
      </c>
      <c r="L1393" t="s">
        <v>849</v>
      </c>
      <c r="M1393" s="250"/>
      <c r="N1393"/>
      <c r="O1393"/>
      <c r="P1393"/>
      <c r="Q1393"/>
      <c r="R1393"/>
      <c r="S1393"/>
      <c r="T1393"/>
      <c r="U1393"/>
      <c r="V1393"/>
      <c r="W1393"/>
      <c r="X1393" s="250"/>
      <c r="Y1393"/>
      <c r="Z1393"/>
      <c r="AA1393"/>
      <c r="AB1393"/>
      <c r="AC1393"/>
      <c r="AD1393"/>
      <c r="AE1393"/>
      <c r="AF1393"/>
      <c r="AG1393"/>
      <c r="AH1393"/>
      <c r="AI1393"/>
      <c r="AJ1393"/>
      <c r="AK1393"/>
      <c r="AL1393"/>
      <c r="AM1393"/>
      <c r="AN1393"/>
      <c r="AO1393"/>
      <c r="AP1393"/>
      <c r="AQ1393"/>
      <c r="AR1393" t="s">
        <v>1830</v>
      </c>
      <c r="AS1393" t="s">
        <v>2181</v>
      </c>
    </row>
    <row r="1394" spans="1:45" ht="18.75" hidden="1" x14ac:dyDescent="0.45">
      <c r="A1394" s="248">
        <v>214660</v>
      </c>
      <c r="B1394" s="249" t="s">
        <v>458</v>
      </c>
      <c r="C1394" t="s">
        <v>205</v>
      </c>
      <c r="D1394" t="s">
        <v>205</v>
      </c>
      <c r="E1394" t="s">
        <v>205</v>
      </c>
      <c r="F1394" t="s">
        <v>205</v>
      </c>
      <c r="G1394" t="s">
        <v>205</v>
      </c>
      <c r="H1394" t="s">
        <v>205</v>
      </c>
      <c r="I1394" t="s">
        <v>207</v>
      </c>
      <c r="J1394" t="s">
        <v>205</v>
      </c>
      <c r="K1394" t="s">
        <v>205</v>
      </c>
      <c r="L1394" t="s">
        <v>207</v>
      </c>
      <c r="M1394" s="250" t="s">
        <v>205</v>
      </c>
      <c r="N1394" t="s">
        <v>205</v>
      </c>
      <c r="O1394" t="s">
        <v>205</v>
      </c>
      <c r="P1394" t="s">
        <v>205</v>
      </c>
      <c r="Q1394" t="s">
        <v>207</v>
      </c>
      <c r="R1394" t="s">
        <v>205</v>
      </c>
      <c r="S1394" t="s">
        <v>207</v>
      </c>
      <c r="T1394" t="s">
        <v>205</v>
      </c>
      <c r="U1394" t="s">
        <v>207</v>
      </c>
      <c r="V1394" t="s">
        <v>205</v>
      </c>
      <c r="W1394" t="s">
        <v>344</v>
      </c>
      <c r="X1394" s="250" t="s">
        <v>344</v>
      </c>
      <c r="Y1394" t="s">
        <v>344</v>
      </c>
      <c r="Z1394" t="s">
        <v>344</v>
      </c>
      <c r="AA1394" t="s">
        <v>344</v>
      </c>
      <c r="AB1394" t="s">
        <v>344</v>
      </c>
      <c r="AC1394" t="s">
        <v>344</v>
      </c>
      <c r="AD1394" t="s">
        <v>344</v>
      </c>
      <c r="AE1394" t="s">
        <v>344</v>
      </c>
      <c r="AF1394" t="s">
        <v>344</v>
      </c>
      <c r="AG1394" t="s">
        <v>344</v>
      </c>
      <c r="AH1394" t="s">
        <v>344</v>
      </c>
      <c r="AI1394" t="s">
        <v>344</v>
      </c>
      <c r="AJ1394" t="s">
        <v>344</v>
      </c>
      <c r="AK1394" t="s">
        <v>344</v>
      </c>
      <c r="AL1394" t="s">
        <v>344</v>
      </c>
      <c r="AM1394" t="s">
        <v>344</v>
      </c>
      <c r="AN1394" t="s">
        <v>344</v>
      </c>
      <c r="AO1394" t="s">
        <v>344</v>
      </c>
      <c r="AP1394" t="s">
        <v>344</v>
      </c>
      <c r="AQ1394"/>
      <c r="AR1394">
        <v>0</v>
      </c>
      <c r="AS1394">
        <v>1</v>
      </c>
    </row>
    <row r="1395" spans="1:45" ht="15" hidden="1" x14ac:dyDescent="0.25">
      <c r="A1395" s="258">
        <v>214661</v>
      </c>
      <c r="B1395" s="259" t="s">
        <v>456</v>
      </c>
      <c r="C1395" s="260" t="s">
        <v>207</v>
      </c>
      <c r="D1395" s="260" t="s">
        <v>207</v>
      </c>
      <c r="E1395" s="260" t="s">
        <v>207</v>
      </c>
      <c r="F1395" s="260" t="s">
        <v>207</v>
      </c>
      <c r="G1395" s="260" t="s">
        <v>206</v>
      </c>
      <c r="H1395" s="260" t="s">
        <v>207</v>
      </c>
      <c r="I1395" s="260" t="s">
        <v>207</v>
      </c>
      <c r="J1395" s="260" t="s">
        <v>207</v>
      </c>
      <c r="K1395" s="260" t="s">
        <v>207</v>
      </c>
      <c r="L1395" s="260" t="s">
        <v>207</v>
      </c>
      <c r="M1395" s="260" t="s">
        <v>207</v>
      </c>
      <c r="N1395" s="260" t="s">
        <v>207</v>
      </c>
      <c r="O1395" s="260" t="s">
        <v>207</v>
      </c>
      <c r="P1395" s="260" t="s">
        <v>205</v>
      </c>
      <c r="Q1395" s="260" t="s">
        <v>207</v>
      </c>
      <c r="R1395" s="260" t="s">
        <v>207</v>
      </c>
      <c r="S1395" s="260" t="s">
        <v>207</v>
      </c>
      <c r="T1395" s="260" t="s">
        <v>207</v>
      </c>
      <c r="U1395" s="260" t="s">
        <v>207</v>
      </c>
      <c r="V1395" s="260" t="s">
        <v>207</v>
      </c>
      <c r="W1395" s="260" t="s">
        <v>207</v>
      </c>
      <c r="X1395" s="260" t="s">
        <v>205</v>
      </c>
      <c r="Y1395" s="260" t="s">
        <v>207</v>
      </c>
      <c r="Z1395" s="260" t="s">
        <v>207</v>
      </c>
      <c r="AA1395" s="260" t="s">
        <v>205</v>
      </c>
      <c r="AB1395" s="260" t="s">
        <v>207</v>
      </c>
      <c r="AC1395" s="260" t="s">
        <v>206</v>
      </c>
      <c r="AD1395" s="260" t="s">
        <v>206</v>
      </c>
      <c r="AE1395" s="260" t="s">
        <v>206</v>
      </c>
      <c r="AF1395" s="260" t="s">
        <v>206</v>
      </c>
      <c r="AG1395" s="260" t="s">
        <v>344</v>
      </c>
      <c r="AH1395" s="260" t="s">
        <v>344</v>
      </c>
      <c r="AI1395" s="260" t="s">
        <v>344</v>
      </c>
      <c r="AJ1395" s="260" t="s">
        <v>344</v>
      </c>
      <c r="AK1395" s="260" t="s">
        <v>344</v>
      </c>
      <c r="AL1395" s="260" t="s">
        <v>344</v>
      </c>
      <c r="AM1395" s="260" t="s">
        <v>344</v>
      </c>
      <c r="AN1395" s="260" t="s">
        <v>344</v>
      </c>
      <c r="AO1395" s="260" t="s">
        <v>344</v>
      </c>
      <c r="AP1395" s="260" t="s">
        <v>344</v>
      </c>
      <c r="AQ1395" s="260"/>
      <c r="AR1395"/>
      <c r="AS1395">
        <v>1</v>
      </c>
    </row>
    <row r="1396" spans="1:45" ht="15" hidden="1" x14ac:dyDescent="0.25">
      <c r="A1396" s="258">
        <v>214667</v>
      </c>
      <c r="B1396" s="259" t="s">
        <v>456</v>
      </c>
      <c r="C1396" s="260" t="s">
        <v>207</v>
      </c>
      <c r="D1396" s="260" t="s">
        <v>207</v>
      </c>
      <c r="E1396" s="260" t="s">
        <v>207</v>
      </c>
      <c r="F1396" s="260" t="s">
        <v>207</v>
      </c>
      <c r="G1396" s="260" t="s">
        <v>205</v>
      </c>
      <c r="H1396" s="260" t="s">
        <v>207</v>
      </c>
      <c r="I1396" s="260" t="s">
        <v>207</v>
      </c>
      <c r="J1396" s="260" t="s">
        <v>205</v>
      </c>
      <c r="K1396" s="260" t="s">
        <v>207</v>
      </c>
      <c r="L1396" s="260" t="s">
        <v>207</v>
      </c>
      <c r="M1396" s="260" t="s">
        <v>207</v>
      </c>
      <c r="N1396" s="260" t="s">
        <v>207</v>
      </c>
      <c r="O1396" s="260" t="s">
        <v>207</v>
      </c>
      <c r="P1396" s="260" t="s">
        <v>207</v>
      </c>
      <c r="Q1396" s="260" t="s">
        <v>207</v>
      </c>
      <c r="R1396" s="260" t="s">
        <v>207</v>
      </c>
      <c r="S1396" s="260" t="s">
        <v>207</v>
      </c>
      <c r="T1396" s="260" t="s">
        <v>207</v>
      </c>
      <c r="U1396" s="260" t="s">
        <v>207</v>
      </c>
      <c r="V1396" s="260" t="s">
        <v>207</v>
      </c>
      <c r="W1396" s="260" t="s">
        <v>207</v>
      </c>
      <c r="X1396" s="260" t="s">
        <v>207</v>
      </c>
      <c r="Y1396" s="260" t="s">
        <v>207</v>
      </c>
      <c r="Z1396" s="260" t="s">
        <v>205</v>
      </c>
      <c r="AA1396" s="260" t="s">
        <v>205</v>
      </c>
      <c r="AB1396" s="260" t="s">
        <v>206</v>
      </c>
      <c r="AC1396" s="260" t="s">
        <v>206</v>
      </c>
      <c r="AD1396" s="260" t="s">
        <v>207</v>
      </c>
      <c r="AE1396" s="260" t="s">
        <v>207</v>
      </c>
      <c r="AF1396" s="260" t="s">
        <v>206</v>
      </c>
      <c r="AG1396" s="260" t="s">
        <v>344</v>
      </c>
      <c r="AH1396" s="260" t="s">
        <v>344</v>
      </c>
      <c r="AI1396" s="260" t="s">
        <v>344</v>
      </c>
      <c r="AJ1396" s="260" t="s">
        <v>344</v>
      </c>
      <c r="AK1396" s="260" t="s">
        <v>344</v>
      </c>
      <c r="AL1396" s="260" t="s">
        <v>344</v>
      </c>
      <c r="AM1396" s="260" t="s">
        <v>344</v>
      </c>
      <c r="AN1396" s="260" t="s">
        <v>344</v>
      </c>
      <c r="AO1396" s="260" t="s">
        <v>344</v>
      </c>
      <c r="AP1396" s="260" t="s">
        <v>344</v>
      </c>
      <c r="AQ1396" s="260"/>
      <c r="AR1396"/>
      <c r="AS1396">
        <v>2</v>
      </c>
    </row>
    <row r="1397" spans="1:45" ht="15" hidden="1" x14ac:dyDescent="0.25">
      <c r="A1397" s="258">
        <v>214674</v>
      </c>
      <c r="B1397" s="259" t="s">
        <v>458</v>
      </c>
      <c r="C1397" s="260" t="s">
        <v>206</v>
      </c>
      <c r="D1397" s="260" t="s">
        <v>207</v>
      </c>
      <c r="E1397" s="260" t="s">
        <v>207</v>
      </c>
      <c r="F1397" s="260" t="s">
        <v>207</v>
      </c>
      <c r="G1397" s="260" t="s">
        <v>205</v>
      </c>
      <c r="H1397" s="260" t="s">
        <v>205</v>
      </c>
      <c r="I1397" s="260" t="s">
        <v>206</v>
      </c>
      <c r="J1397" s="260" t="s">
        <v>205</v>
      </c>
      <c r="K1397" s="260" t="s">
        <v>207</v>
      </c>
      <c r="L1397" s="260" t="s">
        <v>207</v>
      </c>
      <c r="M1397" s="260" t="s">
        <v>207</v>
      </c>
      <c r="N1397" s="260" t="s">
        <v>207</v>
      </c>
      <c r="O1397" s="260" t="s">
        <v>207</v>
      </c>
      <c r="P1397" s="260" t="s">
        <v>207</v>
      </c>
      <c r="Q1397" s="260" t="s">
        <v>207</v>
      </c>
      <c r="R1397" s="260" t="s">
        <v>206</v>
      </c>
      <c r="S1397" s="260" t="s">
        <v>206</v>
      </c>
      <c r="T1397" s="260" t="s">
        <v>206</v>
      </c>
      <c r="U1397" s="260" t="s">
        <v>206</v>
      </c>
      <c r="V1397" s="260" t="s">
        <v>206</v>
      </c>
      <c r="W1397" s="260" t="s">
        <v>344</v>
      </c>
      <c r="X1397" s="260" t="s">
        <v>344</v>
      </c>
      <c r="Y1397" s="260" t="s">
        <v>344</v>
      </c>
      <c r="Z1397" s="260" t="s">
        <v>344</v>
      </c>
      <c r="AA1397" s="260" t="s">
        <v>344</v>
      </c>
      <c r="AB1397" s="260" t="s">
        <v>344</v>
      </c>
      <c r="AC1397" s="260" t="s">
        <v>344</v>
      </c>
      <c r="AD1397" s="260" t="s">
        <v>344</v>
      </c>
      <c r="AE1397" s="260" t="s">
        <v>344</v>
      </c>
      <c r="AF1397" s="260" t="s">
        <v>344</v>
      </c>
      <c r="AG1397" s="260" t="s">
        <v>344</v>
      </c>
      <c r="AH1397" s="260" t="s">
        <v>344</v>
      </c>
      <c r="AI1397" s="260" t="s">
        <v>344</v>
      </c>
      <c r="AJ1397" s="260" t="s">
        <v>344</v>
      </c>
      <c r="AK1397" s="260" t="s">
        <v>344</v>
      </c>
      <c r="AL1397" s="260" t="s">
        <v>344</v>
      </c>
      <c r="AM1397" s="260" t="s">
        <v>344</v>
      </c>
      <c r="AN1397" s="260" t="s">
        <v>344</v>
      </c>
      <c r="AO1397" s="260" t="s">
        <v>344</v>
      </c>
      <c r="AP1397" s="260" t="s">
        <v>344</v>
      </c>
      <c r="AQ1397" s="260"/>
      <c r="AR1397"/>
      <c r="AS1397">
        <v>1</v>
      </c>
    </row>
    <row r="1398" spans="1:45" ht="15" hidden="1" x14ac:dyDescent="0.25">
      <c r="A1398" s="258">
        <v>214679</v>
      </c>
      <c r="B1398" s="259" t="s">
        <v>458</v>
      </c>
      <c r="C1398" s="260" t="s">
        <v>207</v>
      </c>
      <c r="D1398" s="260" t="s">
        <v>207</v>
      </c>
      <c r="E1398" s="260" t="s">
        <v>207</v>
      </c>
      <c r="F1398" s="260" t="s">
        <v>205</v>
      </c>
      <c r="G1398" s="260" t="s">
        <v>207</v>
      </c>
      <c r="H1398" s="260" t="s">
        <v>207</v>
      </c>
      <c r="I1398" s="260" t="s">
        <v>207</v>
      </c>
      <c r="J1398" s="260" t="s">
        <v>205</v>
      </c>
      <c r="K1398" s="260" t="s">
        <v>207</v>
      </c>
      <c r="L1398" s="260" t="s">
        <v>207</v>
      </c>
      <c r="M1398" s="260" t="s">
        <v>206</v>
      </c>
      <c r="N1398" s="260" t="s">
        <v>207</v>
      </c>
      <c r="O1398" s="260" t="s">
        <v>205</v>
      </c>
      <c r="P1398" s="260" t="s">
        <v>206</v>
      </c>
      <c r="Q1398" s="260" t="s">
        <v>205</v>
      </c>
      <c r="R1398" s="260" t="s">
        <v>206</v>
      </c>
      <c r="S1398" s="260" t="s">
        <v>206</v>
      </c>
      <c r="T1398" s="260" t="s">
        <v>206</v>
      </c>
      <c r="U1398" s="260" t="s">
        <v>206</v>
      </c>
      <c r="V1398" s="260" t="s">
        <v>206</v>
      </c>
      <c r="W1398" s="260" t="s">
        <v>344</v>
      </c>
      <c r="X1398" s="260" t="s">
        <v>344</v>
      </c>
      <c r="Y1398" s="260" t="s">
        <v>344</v>
      </c>
      <c r="Z1398" s="260" t="s">
        <v>344</v>
      </c>
      <c r="AA1398" s="260" t="s">
        <v>344</v>
      </c>
      <c r="AB1398" s="260" t="s">
        <v>344</v>
      </c>
      <c r="AC1398" s="260" t="s">
        <v>344</v>
      </c>
      <c r="AD1398" s="260" t="s">
        <v>344</v>
      </c>
      <c r="AE1398" s="260" t="s">
        <v>344</v>
      </c>
      <c r="AF1398" s="260" t="s">
        <v>344</v>
      </c>
      <c r="AG1398" s="260" t="s">
        <v>344</v>
      </c>
      <c r="AH1398" s="260" t="s">
        <v>344</v>
      </c>
      <c r="AI1398" s="260" t="s">
        <v>344</v>
      </c>
      <c r="AJ1398" s="260" t="s">
        <v>344</v>
      </c>
      <c r="AK1398" s="260" t="s">
        <v>344</v>
      </c>
      <c r="AL1398" s="260" t="s">
        <v>344</v>
      </c>
      <c r="AM1398" s="260" t="s">
        <v>344</v>
      </c>
      <c r="AN1398" s="260" t="s">
        <v>344</v>
      </c>
      <c r="AO1398" s="260" t="s">
        <v>344</v>
      </c>
      <c r="AP1398" s="260" t="s">
        <v>344</v>
      </c>
      <c r="AQ1398" s="260"/>
      <c r="AR1398"/>
      <c r="AS1398">
        <v>1</v>
      </c>
    </row>
    <row r="1399" spans="1:45" ht="15" hidden="1" x14ac:dyDescent="0.25">
      <c r="A1399" s="258">
        <v>214681</v>
      </c>
      <c r="B1399" s="259" t="s">
        <v>460</v>
      </c>
      <c r="C1399" s="260" t="s">
        <v>849</v>
      </c>
      <c r="D1399" s="260" t="s">
        <v>849</v>
      </c>
      <c r="E1399" s="260" t="s">
        <v>849</v>
      </c>
      <c r="F1399" s="260" t="s">
        <v>849</v>
      </c>
      <c r="G1399" s="260" t="s">
        <v>849</v>
      </c>
      <c r="H1399" s="260" t="s">
        <v>849</v>
      </c>
      <c r="I1399" s="260" t="s">
        <v>849</v>
      </c>
      <c r="J1399" s="260" t="s">
        <v>849</v>
      </c>
      <c r="K1399" s="260" t="s">
        <v>849</v>
      </c>
      <c r="L1399" s="260" t="s">
        <v>849</v>
      </c>
      <c r="M1399" s="260" t="s">
        <v>849</v>
      </c>
      <c r="N1399" s="260" t="s">
        <v>849</v>
      </c>
      <c r="O1399" s="260" t="s">
        <v>849</v>
      </c>
      <c r="P1399" s="260" t="s">
        <v>849</v>
      </c>
      <c r="Q1399" s="260" t="s">
        <v>849</v>
      </c>
      <c r="R1399" s="260" t="s">
        <v>344</v>
      </c>
      <c r="S1399" s="260" t="s">
        <v>344</v>
      </c>
      <c r="T1399" s="260" t="s">
        <v>344</v>
      </c>
      <c r="U1399" s="260" t="s">
        <v>344</v>
      </c>
      <c r="V1399" s="260" t="s">
        <v>344</v>
      </c>
      <c r="W1399" s="260" t="s">
        <v>344</v>
      </c>
      <c r="X1399" s="260" t="s">
        <v>344</v>
      </c>
      <c r="Y1399" s="260" t="s">
        <v>344</v>
      </c>
      <c r="Z1399" s="260" t="s">
        <v>344</v>
      </c>
      <c r="AA1399" s="260" t="s">
        <v>344</v>
      </c>
      <c r="AB1399" s="260" t="s">
        <v>344</v>
      </c>
      <c r="AC1399" s="260" t="s">
        <v>344</v>
      </c>
      <c r="AD1399" s="260" t="s">
        <v>344</v>
      </c>
      <c r="AE1399" s="260" t="s">
        <v>344</v>
      </c>
      <c r="AF1399" s="260" t="s">
        <v>344</v>
      </c>
      <c r="AG1399" s="260" t="s">
        <v>344</v>
      </c>
      <c r="AH1399" s="260" t="s">
        <v>344</v>
      </c>
      <c r="AI1399" s="260" t="s">
        <v>344</v>
      </c>
      <c r="AJ1399" s="260" t="s">
        <v>344</v>
      </c>
      <c r="AK1399" s="260" t="s">
        <v>344</v>
      </c>
      <c r="AL1399" s="260" t="s">
        <v>344</v>
      </c>
      <c r="AM1399" s="260" t="s">
        <v>344</v>
      </c>
      <c r="AN1399" s="260" t="s">
        <v>344</v>
      </c>
      <c r="AO1399" s="260" t="s">
        <v>344</v>
      </c>
      <c r="AP1399" s="260" t="s">
        <v>344</v>
      </c>
      <c r="AQ1399" s="260"/>
      <c r="AR1399"/>
      <c r="AS1399" t="s">
        <v>2190</v>
      </c>
    </row>
    <row r="1400" spans="1:45" ht="18.75" hidden="1" x14ac:dyDescent="0.45">
      <c r="A1400" s="248">
        <v>214684</v>
      </c>
      <c r="B1400" s="249" t="s">
        <v>456</v>
      </c>
      <c r="C1400" t="s">
        <v>207</v>
      </c>
      <c r="D1400" t="s">
        <v>207</v>
      </c>
      <c r="E1400" t="s">
        <v>207</v>
      </c>
      <c r="F1400" t="s">
        <v>205</v>
      </c>
      <c r="G1400" t="s">
        <v>207</v>
      </c>
      <c r="H1400" t="s">
        <v>207</v>
      </c>
      <c r="I1400" t="s">
        <v>205</v>
      </c>
      <c r="J1400" t="s">
        <v>207</v>
      </c>
      <c r="K1400" t="s">
        <v>207</v>
      </c>
      <c r="L1400" t="s">
        <v>205</v>
      </c>
      <c r="M1400" s="250" t="s">
        <v>207</v>
      </c>
      <c r="N1400" t="s">
        <v>205</v>
      </c>
      <c r="O1400" t="s">
        <v>207</v>
      </c>
      <c r="P1400" t="s">
        <v>207</v>
      </c>
      <c r="Q1400" t="s">
        <v>205</v>
      </c>
      <c r="R1400" t="s">
        <v>207</v>
      </c>
      <c r="S1400" t="s">
        <v>207</v>
      </c>
      <c r="T1400" t="s">
        <v>205</v>
      </c>
      <c r="U1400" t="s">
        <v>205</v>
      </c>
      <c r="V1400" t="s">
        <v>207</v>
      </c>
      <c r="W1400" t="s">
        <v>207</v>
      </c>
      <c r="X1400" s="250" t="s">
        <v>207</v>
      </c>
      <c r="Y1400" t="s">
        <v>205</v>
      </c>
      <c r="Z1400" t="s">
        <v>207</v>
      </c>
      <c r="AA1400" t="s">
        <v>207</v>
      </c>
      <c r="AB1400" t="s">
        <v>205</v>
      </c>
      <c r="AC1400" t="s">
        <v>205</v>
      </c>
      <c r="AD1400" t="s">
        <v>207</v>
      </c>
      <c r="AE1400" t="s">
        <v>207</v>
      </c>
      <c r="AF1400" t="s">
        <v>207</v>
      </c>
      <c r="AG1400" t="s">
        <v>344</v>
      </c>
      <c r="AH1400" t="s">
        <v>344</v>
      </c>
      <c r="AI1400" t="s">
        <v>344</v>
      </c>
      <c r="AJ1400" t="s">
        <v>344</v>
      </c>
      <c r="AK1400" t="s">
        <v>344</v>
      </c>
      <c r="AL1400" t="s">
        <v>344</v>
      </c>
      <c r="AM1400" t="s">
        <v>344</v>
      </c>
      <c r="AN1400" t="s">
        <v>344</v>
      </c>
      <c r="AO1400" t="s">
        <v>344</v>
      </c>
      <c r="AP1400" t="s">
        <v>344</v>
      </c>
      <c r="AQ1400"/>
      <c r="AR1400">
        <v>0</v>
      </c>
      <c r="AS1400">
        <v>3</v>
      </c>
    </row>
    <row r="1401" spans="1:45" ht="18.75" hidden="1" x14ac:dyDescent="0.45">
      <c r="A1401" s="248">
        <v>214686</v>
      </c>
      <c r="B1401" s="249" t="s">
        <v>458</v>
      </c>
      <c r="C1401" t="s">
        <v>205</v>
      </c>
      <c r="D1401" t="s">
        <v>205</v>
      </c>
      <c r="E1401" t="s">
        <v>205</v>
      </c>
      <c r="F1401" t="s">
        <v>205</v>
      </c>
      <c r="G1401" t="s">
        <v>206</v>
      </c>
      <c r="H1401" t="s">
        <v>207</v>
      </c>
      <c r="I1401" t="s">
        <v>207</v>
      </c>
      <c r="J1401" t="s">
        <v>205</v>
      </c>
      <c r="K1401" t="s">
        <v>205</v>
      </c>
      <c r="L1401" t="s">
        <v>207</v>
      </c>
      <c r="M1401" s="250" t="s">
        <v>205</v>
      </c>
      <c r="N1401" t="s">
        <v>205</v>
      </c>
      <c r="O1401" t="s">
        <v>207</v>
      </c>
      <c r="P1401" t="s">
        <v>205</v>
      </c>
      <c r="Q1401" t="s">
        <v>205</v>
      </c>
      <c r="R1401" t="s">
        <v>207</v>
      </c>
      <c r="S1401" t="s">
        <v>207</v>
      </c>
      <c r="T1401" t="s">
        <v>207</v>
      </c>
      <c r="U1401" t="s">
        <v>207</v>
      </c>
      <c r="V1401" t="s">
        <v>207</v>
      </c>
      <c r="W1401" t="s">
        <v>344</v>
      </c>
      <c r="X1401" s="250" t="s">
        <v>344</v>
      </c>
      <c r="Y1401" t="s">
        <v>344</v>
      </c>
      <c r="Z1401" t="s">
        <v>344</v>
      </c>
      <c r="AA1401" t="s">
        <v>344</v>
      </c>
      <c r="AB1401" t="s">
        <v>344</v>
      </c>
      <c r="AC1401" t="s">
        <v>344</v>
      </c>
      <c r="AD1401" t="s">
        <v>344</v>
      </c>
      <c r="AE1401" t="s">
        <v>344</v>
      </c>
      <c r="AF1401" t="s">
        <v>344</v>
      </c>
      <c r="AG1401" t="s">
        <v>344</v>
      </c>
      <c r="AH1401" t="s">
        <v>344</v>
      </c>
      <c r="AI1401" t="s">
        <v>344</v>
      </c>
      <c r="AJ1401" t="s">
        <v>344</v>
      </c>
      <c r="AK1401" t="s">
        <v>344</v>
      </c>
      <c r="AL1401" t="s">
        <v>344</v>
      </c>
      <c r="AM1401" t="s">
        <v>344</v>
      </c>
      <c r="AN1401" t="s">
        <v>344</v>
      </c>
      <c r="AO1401" t="s">
        <v>344</v>
      </c>
      <c r="AP1401" t="s">
        <v>344</v>
      </c>
      <c r="AQ1401"/>
      <c r="AR1401">
        <v>0</v>
      </c>
      <c r="AS1401">
        <v>2</v>
      </c>
    </row>
    <row r="1402" spans="1:45" ht="18.75" x14ac:dyDescent="0.45">
      <c r="A1402" s="248">
        <v>214689</v>
      </c>
      <c r="B1402" s="249" t="s">
        <v>61</v>
      </c>
      <c r="C1402" t="s">
        <v>207</v>
      </c>
      <c r="D1402" t="s">
        <v>207</v>
      </c>
      <c r="E1402" t="s">
        <v>207</v>
      </c>
      <c r="F1402" t="s">
        <v>207</v>
      </c>
      <c r="G1402" t="s">
        <v>207</v>
      </c>
      <c r="H1402" t="s">
        <v>207</v>
      </c>
      <c r="I1402" t="s">
        <v>207</v>
      </c>
      <c r="J1402" t="s">
        <v>207</v>
      </c>
      <c r="K1402" t="s">
        <v>207</v>
      </c>
      <c r="L1402" t="s">
        <v>207</v>
      </c>
      <c r="M1402" s="250" t="s">
        <v>207</v>
      </c>
      <c r="N1402" t="s">
        <v>207</v>
      </c>
      <c r="O1402" t="s">
        <v>207</v>
      </c>
      <c r="P1402" t="s">
        <v>207</v>
      </c>
      <c r="Q1402" t="s">
        <v>207</v>
      </c>
      <c r="R1402" t="s">
        <v>207</v>
      </c>
      <c r="S1402" t="s">
        <v>207</v>
      </c>
      <c r="T1402" t="s">
        <v>207</v>
      </c>
      <c r="U1402" t="s">
        <v>207</v>
      </c>
      <c r="V1402" t="s">
        <v>207</v>
      </c>
      <c r="W1402" t="s">
        <v>207</v>
      </c>
      <c r="X1402" s="250" t="s">
        <v>207</v>
      </c>
      <c r="Y1402" t="s">
        <v>207</v>
      </c>
      <c r="Z1402" t="s">
        <v>207</v>
      </c>
      <c r="AA1402" t="s">
        <v>205</v>
      </c>
      <c r="AB1402" t="s">
        <v>207</v>
      </c>
      <c r="AC1402" t="s">
        <v>207</v>
      </c>
      <c r="AD1402" t="s">
        <v>207</v>
      </c>
      <c r="AE1402" t="s">
        <v>207</v>
      </c>
      <c r="AF1402" t="s">
        <v>207</v>
      </c>
      <c r="AG1402" t="s">
        <v>205</v>
      </c>
      <c r="AH1402" t="s">
        <v>205</v>
      </c>
      <c r="AI1402" t="s">
        <v>205</v>
      </c>
      <c r="AJ1402" t="s">
        <v>205</v>
      </c>
      <c r="AK1402" t="s">
        <v>205</v>
      </c>
      <c r="AL1402" t="s">
        <v>205</v>
      </c>
      <c r="AM1402" t="s">
        <v>207</v>
      </c>
      <c r="AN1402" t="s">
        <v>207</v>
      </c>
      <c r="AO1402" t="s">
        <v>205</v>
      </c>
      <c r="AP1402" t="s">
        <v>205</v>
      </c>
      <c r="AQ1402"/>
      <c r="AR1402">
        <v>0</v>
      </c>
      <c r="AS1402">
        <v>3</v>
      </c>
    </row>
    <row r="1403" spans="1:45" ht="18.75" x14ac:dyDescent="0.45">
      <c r="A1403" s="248">
        <v>214692</v>
      </c>
      <c r="B1403" s="249" t="s">
        <v>61</v>
      </c>
      <c r="C1403" t="s">
        <v>207</v>
      </c>
      <c r="D1403" t="s">
        <v>205</v>
      </c>
      <c r="E1403" t="s">
        <v>207</v>
      </c>
      <c r="F1403" t="s">
        <v>207</v>
      </c>
      <c r="G1403" t="s">
        <v>205</v>
      </c>
      <c r="H1403" t="s">
        <v>207</v>
      </c>
      <c r="I1403" t="s">
        <v>207</v>
      </c>
      <c r="J1403" t="s">
        <v>207</v>
      </c>
      <c r="K1403" t="s">
        <v>207</v>
      </c>
      <c r="L1403" t="s">
        <v>207</v>
      </c>
      <c r="M1403" s="250" t="s">
        <v>207</v>
      </c>
      <c r="N1403" t="s">
        <v>207</v>
      </c>
      <c r="O1403" t="s">
        <v>207</v>
      </c>
      <c r="P1403" t="s">
        <v>207</v>
      </c>
      <c r="Q1403" t="s">
        <v>207</v>
      </c>
      <c r="R1403" t="s">
        <v>207</v>
      </c>
      <c r="S1403" t="s">
        <v>207</v>
      </c>
      <c r="T1403" t="s">
        <v>207</v>
      </c>
      <c r="U1403" t="s">
        <v>207</v>
      </c>
      <c r="V1403" t="s">
        <v>207</v>
      </c>
      <c r="W1403" t="s">
        <v>207</v>
      </c>
      <c r="X1403" s="250" t="s">
        <v>205</v>
      </c>
      <c r="Y1403" t="s">
        <v>205</v>
      </c>
      <c r="Z1403" t="s">
        <v>205</v>
      </c>
      <c r="AA1403" t="s">
        <v>207</v>
      </c>
      <c r="AB1403" t="s">
        <v>205</v>
      </c>
      <c r="AC1403" t="s">
        <v>205</v>
      </c>
      <c r="AD1403" t="s">
        <v>205</v>
      </c>
      <c r="AE1403" t="s">
        <v>207</v>
      </c>
      <c r="AF1403" t="s">
        <v>205</v>
      </c>
      <c r="AG1403" t="s">
        <v>207</v>
      </c>
      <c r="AH1403" t="s">
        <v>207</v>
      </c>
      <c r="AI1403" t="s">
        <v>207</v>
      </c>
      <c r="AJ1403" t="s">
        <v>207</v>
      </c>
      <c r="AK1403" t="s">
        <v>207</v>
      </c>
      <c r="AL1403" t="s">
        <v>206</v>
      </c>
      <c r="AM1403" t="s">
        <v>206</v>
      </c>
      <c r="AN1403" t="s">
        <v>206</v>
      </c>
      <c r="AO1403" t="s">
        <v>206</v>
      </c>
      <c r="AP1403" t="s">
        <v>206</v>
      </c>
      <c r="AQ1403"/>
      <c r="AR1403">
        <v>0</v>
      </c>
      <c r="AS1403">
        <v>4</v>
      </c>
    </row>
    <row r="1404" spans="1:45" ht="18.75" x14ac:dyDescent="0.45">
      <c r="A1404" s="248">
        <v>214693</v>
      </c>
      <c r="B1404" s="249" t="s">
        <v>61</v>
      </c>
      <c r="C1404" t="s">
        <v>205</v>
      </c>
      <c r="D1404" t="s">
        <v>207</v>
      </c>
      <c r="E1404" t="s">
        <v>207</v>
      </c>
      <c r="F1404" t="s">
        <v>207</v>
      </c>
      <c r="G1404" t="s">
        <v>207</v>
      </c>
      <c r="H1404" t="s">
        <v>205</v>
      </c>
      <c r="I1404" t="s">
        <v>207</v>
      </c>
      <c r="J1404" t="s">
        <v>207</v>
      </c>
      <c r="K1404" t="s">
        <v>207</v>
      </c>
      <c r="L1404" t="s">
        <v>207</v>
      </c>
      <c r="M1404" s="250" t="s">
        <v>207</v>
      </c>
      <c r="N1404" t="s">
        <v>207</v>
      </c>
      <c r="O1404" t="s">
        <v>207</v>
      </c>
      <c r="P1404" t="s">
        <v>207</v>
      </c>
      <c r="Q1404" t="s">
        <v>207</v>
      </c>
      <c r="R1404" t="s">
        <v>207</v>
      </c>
      <c r="S1404" t="s">
        <v>207</v>
      </c>
      <c r="T1404" t="s">
        <v>207</v>
      </c>
      <c r="U1404" t="s">
        <v>207</v>
      </c>
      <c r="V1404" t="s">
        <v>207</v>
      </c>
      <c r="W1404" t="s">
        <v>205</v>
      </c>
      <c r="X1404" s="250" t="s">
        <v>205</v>
      </c>
      <c r="Y1404" t="s">
        <v>205</v>
      </c>
      <c r="Z1404" t="s">
        <v>207</v>
      </c>
      <c r="AA1404" t="s">
        <v>205</v>
      </c>
      <c r="AB1404" t="s">
        <v>205</v>
      </c>
      <c r="AC1404" t="s">
        <v>207</v>
      </c>
      <c r="AD1404" t="s">
        <v>207</v>
      </c>
      <c r="AE1404" t="s">
        <v>207</v>
      </c>
      <c r="AF1404" t="s">
        <v>205</v>
      </c>
      <c r="AG1404" t="s">
        <v>207</v>
      </c>
      <c r="AH1404" t="s">
        <v>207</v>
      </c>
      <c r="AI1404" t="s">
        <v>205</v>
      </c>
      <c r="AJ1404" t="s">
        <v>205</v>
      </c>
      <c r="AK1404" t="s">
        <v>207</v>
      </c>
      <c r="AL1404" t="s">
        <v>207</v>
      </c>
      <c r="AM1404" t="s">
        <v>207</v>
      </c>
      <c r="AN1404" t="s">
        <v>207</v>
      </c>
      <c r="AO1404" t="s">
        <v>205</v>
      </c>
      <c r="AP1404" t="s">
        <v>207</v>
      </c>
      <c r="AQ1404"/>
      <c r="AR1404">
        <v>0</v>
      </c>
      <c r="AS1404">
        <v>3</v>
      </c>
    </row>
    <row r="1405" spans="1:45" ht="18.75" x14ac:dyDescent="0.45">
      <c r="A1405" s="248">
        <v>214694</v>
      </c>
      <c r="B1405" s="249" t="s">
        <v>61</v>
      </c>
      <c r="C1405" t="s">
        <v>207</v>
      </c>
      <c r="D1405" t="s">
        <v>207</v>
      </c>
      <c r="E1405" t="s">
        <v>207</v>
      </c>
      <c r="F1405" t="s">
        <v>207</v>
      </c>
      <c r="G1405" t="s">
        <v>205</v>
      </c>
      <c r="H1405" t="s">
        <v>205</v>
      </c>
      <c r="I1405" t="s">
        <v>207</v>
      </c>
      <c r="J1405" t="s">
        <v>205</v>
      </c>
      <c r="K1405" t="s">
        <v>205</v>
      </c>
      <c r="L1405" t="s">
        <v>207</v>
      </c>
      <c r="M1405" s="250" t="s">
        <v>207</v>
      </c>
      <c r="N1405" t="s">
        <v>207</v>
      </c>
      <c r="O1405" t="s">
        <v>207</v>
      </c>
      <c r="P1405" t="s">
        <v>207</v>
      </c>
      <c r="Q1405" t="s">
        <v>205</v>
      </c>
      <c r="R1405" t="s">
        <v>207</v>
      </c>
      <c r="S1405" t="s">
        <v>207</v>
      </c>
      <c r="T1405" t="s">
        <v>207</v>
      </c>
      <c r="U1405" t="s">
        <v>205</v>
      </c>
      <c r="V1405" t="s">
        <v>207</v>
      </c>
      <c r="W1405" t="s">
        <v>207</v>
      </c>
      <c r="X1405" s="250" t="s">
        <v>205</v>
      </c>
      <c r="Y1405" t="s">
        <v>205</v>
      </c>
      <c r="Z1405" t="s">
        <v>205</v>
      </c>
      <c r="AA1405" t="s">
        <v>207</v>
      </c>
      <c r="AB1405" t="s">
        <v>205</v>
      </c>
      <c r="AC1405" t="s">
        <v>207</v>
      </c>
      <c r="AD1405" t="s">
        <v>205</v>
      </c>
      <c r="AE1405" t="s">
        <v>205</v>
      </c>
      <c r="AF1405" t="s">
        <v>207</v>
      </c>
      <c r="AG1405" t="s">
        <v>205</v>
      </c>
      <c r="AH1405" t="s">
        <v>207</v>
      </c>
      <c r="AI1405" t="s">
        <v>207</v>
      </c>
      <c r="AJ1405" t="s">
        <v>205</v>
      </c>
      <c r="AK1405" t="s">
        <v>205</v>
      </c>
      <c r="AL1405" t="s">
        <v>207</v>
      </c>
      <c r="AM1405" t="s">
        <v>207</v>
      </c>
      <c r="AN1405" t="s">
        <v>207</v>
      </c>
      <c r="AO1405" t="s">
        <v>207</v>
      </c>
      <c r="AP1405" t="s">
        <v>207</v>
      </c>
      <c r="AQ1405"/>
      <c r="AR1405">
        <v>0</v>
      </c>
      <c r="AS1405">
        <v>4</v>
      </c>
    </row>
    <row r="1406" spans="1:45" ht="18.75" x14ac:dyDescent="0.45">
      <c r="A1406" s="248">
        <v>214697</v>
      </c>
      <c r="B1406" s="249" t="s">
        <v>61</v>
      </c>
      <c r="C1406" t="s">
        <v>205</v>
      </c>
      <c r="D1406" t="s">
        <v>205</v>
      </c>
      <c r="E1406" t="s">
        <v>207</v>
      </c>
      <c r="F1406" t="s">
        <v>207</v>
      </c>
      <c r="G1406" t="s">
        <v>205</v>
      </c>
      <c r="H1406" t="s">
        <v>207</v>
      </c>
      <c r="I1406" t="s">
        <v>207</v>
      </c>
      <c r="J1406" t="s">
        <v>207</v>
      </c>
      <c r="K1406" t="s">
        <v>207</v>
      </c>
      <c r="L1406" t="s">
        <v>207</v>
      </c>
      <c r="M1406" s="250" t="s">
        <v>207</v>
      </c>
      <c r="N1406" t="s">
        <v>207</v>
      </c>
      <c r="O1406" t="s">
        <v>207</v>
      </c>
      <c r="P1406" t="s">
        <v>207</v>
      </c>
      <c r="Q1406" t="s">
        <v>207</v>
      </c>
      <c r="R1406" t="s">
        <v>207</v>
      </c>
      <c r="S1406" t="s">
        <v>207</v>
      </c>
      <c r="T1406" t="s">
        <v>207</v>
      </c>
      <c r="U1406" t="s">
        <v>207</v>
      </c>
      <c r="V1406" t="s">
        <v>205</v>
      </c>
      <c r="W1406" t="s">
        <v>205</v>
      </c>
      <c r="X1406" s="250" t="s">
        <v>205</v>
      </c>
      <c r="Y1406" t="s">
        <v>207</v>
      </c>
      <c r="Z1406" t="s">
        <v>207</v>
      </c>
      <c r="AA1406" t="s">
        <v>205</v>
      </c>
      <c r="AB1406" t="s">
        <v>207</v>
      </c>
      <c r="AC1406" t="s">
        <v>205</v>
      </c>
      <c r="AD1406" t="s">
        <v>205</v>
      </c>
      <c r="AE1406" t="s">
        <v>207</v>
      </c>
      <c r="AF1406" t="s">
        <v>205</v>
      </c>
      <c r="AG1406" t="s">
        <v>205</v>
      </c>
      <c r="AH1406" t="s">
        <v>205</v>
      </c>
      <c r="AI1406" t="s">
        <v>206</v>
      </c>
      <c r="AJ1406" t="s">
        <v>207</v>
      </c>
      <c r="AK1406" t="s">
        <v>206</v>
      </c>
      <c r="AL1406" t="s">
        <v>206</v>
      </c>
      <c r="AM1406" t="s">
        <v>206</v>
      </c>
      <c r="AN1406" t="s">
        <v>206</v>
      </c>
      <c r="AO1406" t="s">
        <v>207</v>
      </c>
      <c r="AP1406" t="s">
        <v>207</v>
      </c>
      <c r="AQ1406"/>
      <c r="AR1406">
        <v>0</v>
      </c>
      <c r="AS1406">
        <v>4</v>
      </c>
    </row>
    <row r="1407" spans="1:45" ht="18.75" x14ac:dyDescent="0.45">
      <c r="A1407" s="248">
        <v>214699</v>
      </c>
      <c r="B1407" s="249" t="s">
        <v>61</v>
      </c>
      <c r="C1407" t="s">
        <v>205</v>
      </c>
      <c r="D1407" t="s">
        <v>205</v>
      </c>
      <c r="E1407" t="s">
        <v>207</v>
      </c>
      <c r="F1407" t="s">
        <v>207</v>
      </c>
      <c r="G1407" t="s">
        <v>207</v>
      </c>
      <c r="H1407" t="s">
        <v>207</v>
      </c>
      <c r="I1407" t="s">
        <v>207</v>
      </c>
      <c r="J1407" t="s">
        <v>205</v>
      </c>
      <c r="K1407" t="s">
        <v>207</v>
      </c>
      <c r="L1407" t="s">
        <v>207</v>
      </c>
      <c r="M1407" s="250" t="s">
        <v>207</v>
      </c>
      <c r="N1407" t="s">
        <v>205</v>
      </c>
      <c r="O1407" t="s">
        <v>207</v>
      </c>
      <c r="P1407" t="s">
        <v>205</v>
      </c>
      <c r="Q1407" t="s">
        <v>207</v>
      </c>
      <c r="R1407" t="s">
        <v>207</v>
      </c>
      <c r="S1407" t="s">
        <v>207</v>
      </c>
      <c r="T1407" t="s">
        <v>207</v>
      </c>
      <c r="U1407" t="s">
        <v>207</v>
      </c>
      <c r="V1407" t="s">
        <v>205</v>
      </c>
      <c r="W1407" t="s">
        <v>207</v>
      </c>
      <c r="X1407" s="250" t="s">
        <v>205</v>
      </c>
      <c r="Y1407" t="s">
        <v>205</v>
      </c>
      <c r="Z1407" t="s">
        <v>205</v>
      </c>
      <c r="AA1407" t="s">
        <v>205</v>
      </c>
      <c r="AB1407" t="s">
        <v>205</v>
      </c>
      <c r="AC1407" t="s">
        <v>205</v>
      </c>
      <c r="AD1407" t="s">
        <v>207</v>
      </c>
      <c r="AE1407" t="s">
        <v>207</v>
      </c>
      <c r="AF1407" t="s">
        <v>205</v>
      </c>
      <c r="AG1407" t="s">
        <v>207</v>
      </c>
      <c r="AH1407" t="s">
        <v>207</v>
      </c>
      <c r="AI1407" t="s">
        <v>207</v>
      </c>
      <c r="AJ1407" t="s">
        <v>207</v>
      </c>
      <c r="AK1407" t="s">
        <v>206</v>
      </c>
      <c r="AL1407" t="s">
        <v>206</v>
      </c>
      <c r="AM1407" t="s">
        <v>206</v>
      </c>
      <c r="AN1407" t="s">
        <v>206</v>
      </c>
      <c r="AO1407" t="s">
        <v>206</v>
      </c>
      <c r="AP1407" t="s">
        <v>206</v>
      </c>
      <c r="AQ1407"/>
      <c r="AR1407">
        <v>0</v>
      </c>
      <c r="AS1407">
        <v>5</v>
      </c>
    </row>
    <row r="1408" spans="1:45" ht="15" hidden="1" x14ac:dyDescent="0.25">
      <c r="A1408" s="258">
        <v>214705</v>
      </c>
      <c r="B1408" s="259" t="s">
        <v>457</v>
      </c>
      <c r="C1408" s="260" t="s">
        <v>849</v>
      </c>
      <c r="D1408" s="260" t="s">
        <v>849</v>
      </c>
      <c r="E1408" s="260" t="s">
        <v>849</v>
      </c>
      <c r="F1408" s="260" t="s">
        <v>849</v>
      </c>
      <c r="G1408" s="260" t="s">
        <v>849</v>
      </c>
      <c r="H1408" s="260" t="s">
        <v>849</v>
      </c>
      <c r="I1408" s="260" t="s">
        <v>849</v>
      </c>
      <c r="J1408" s="260" t="s">
        <v>849</v>
      </c>
      <c r="K1408" s="260" t="s">
        <v>849</v>
      </c>
      <c r="L1408" s="260" t="s">
        <v>849</v>
      </c>
      <c r="M1408" s="260" t="s">
        <v>344</v>
      </c>
      <c r="N1408" s="260" t="s">
        <v>344</v>
      </c>
      <c r="O1408" s="260" t="s">
        <v>344</v>
      </c>
      <c r="P1408" s="260" t="s">
        <v>344</v>
      </c>
      <c r="Q1408" s="260" t="s">
        <v>344</v>
      </c>
      <c r="R1408" s="260" t="s">
        <v>344</v>
      </c>
      <c r="S1408" s="260" t="s">
        <v>344</v>
      </c>
      <c r="T1408" s="260" t="s">
        <v>344</v>
      </c>
      <c r="U1408" s="260" t="s">
        <v>344</v>
      </c>
      <c r="V1408" s="260" t="s">
        <v>344</v>
      </c>
      <c r="W1408" s="260" t="s">
        <v>344</v>
      </c>
      <c r="X1408" s="260" t="s">
        <v>344</v>
      </c>
      <c r="Y1408" s="260" t="s">
        <v>344</v>
      </c>
      <c r="Z1408" s="260" t="s">
        <v>344</v>
      </c>
      <c r="AA1408" s="260" t="s">
        <v>344</v>
      </c>
      <c r="AB1408" s="260" t="s">
        <v>344</v>
      </c>
      <c r="AC1408" s="260" t="s">
        <v>344</v>
      </c>
      <c r="AD1408" s="260" t="s">
        <v>344</v>
      </c>
      <c r="AE1408" s="260" t="s">
        <v>344</v>
      </c>
      <c r="AF1408" s="260" t="s">
        <v>344</v>
      </c>
      <c r="AG1408" s="260" t="s">
        <v>344</v>
      </c>
      <c r="AH1408" s="260" t="s">
        <v>344</v>
      </c>
      <c r="AI1408" s="260" t="s">
        <v>344</v>
      </c>
      <c r="AJ1408" s="260" t="s">
        <v>344</v>
      </c>
      <c r="AK1408" s="260" t="s">
        <v>344</v>
      </c>
      <c r="AL1408" s="260" t="s">
        <v>344</v>
      </c>
      <c r="AM1408" s="260" t="s">
        <v>344</v>
      </c>
      <c r="AN1408" s="260" t="s">
        <v>344</v>
      </c>
      <c r="AO1408" s="260" t="s">
        <v>344</v>
      </c>
      <c r="AP1408" s="260" t="s">
        <v>344</v>
      </c>
      <c r="AQ1408" s="260"/>
      <c r="AR1408"/>
      <c r="AS1408" t="s">
        <v>2170</v>
      </c>
    </row>
    <row r="1409" spans="1:45" ht="18.75" hidden="1" x14ac:dyDescent="0.45">
      <c r="A1409" s="248">
        <v>214706</v>
      </c>
      <c r="B1409" s="249" t="s">
        <v>459</v>
      </c>
      <c r="C1409" t="s">
        <v>205</v>
      </c>
      <c r="D1409" t="s">
        <v>205</v>
      </c>
      <c r="E1409" t="s">
        <v>205</v>
      </c>
      <c r="F1409" t="s">
        <v>205</v>
      </c>
      <c r="G1409" t="s">
        <v>205</v>
      </c>
      <c r="H1409" t="s">
        <v>207</v>
      </c>
      <c r="I1409" t="s">
        <v>207</v>
      </c>
      <c r="J1409" t="s">
        <v>205</v>
      </c>
      <c r="K1409" t="s">
        <v>205</v>
      </c>
      <c r="L1409" t="s">
        <v>205</v>
      </c>
      <c r="M1409" s="250" t="s">
        <v>205</v>
      </c>
      <c r="N1409" t="s">
        <v>205</v>
      </c>
      <c r="O1409" t="s">
        <v>205</v>
      </c>
      <c r="P1409" t="s">
        <v>205</v>
      </c>
      <c r="Q1409" t="s">
        <v>207</v>
      </c>
      <c r="R1409" t="s">
        <v>207</v>
      </c>
      <c r="S1409" t="s">
        <v>207</v>
      </c>
      <c r="T1409" t="s">
        <v>207</v>
      </c>
      <c r="U1409" t="s">
        <v>207</v>
      </c>
      <c r="V1409" t="s">
        <v>207</v>
      </c>
      <c r="W1409" t="s">
        <v>206</v>
      </c>
      <c r="X1409" t="s">
        <v>206</v>
      </c>
      <c r="Y1409" t="s">
        <v>206</v>
      </c>
      <c r="Z1409" t="s">
        <v>206</v>
      </c>
      <c r="AA1409" t="s">
        <v>206</v>
      </c>
      <c r="AB1409" t="s">
        <v>344</v>
      </c>
      <c r="AC1409" t="s">
        <v>344</v>
      </c>
      <c r="AD1409" t="s">
        <v>344</v>
      </c>
      <c r="AE1409" t="s">
        <v>344</v>
      </c>
      <c r="AF1409" t="s">
        <v>344</v>
      </c>
      <c r="AG1409" t="s">
        <v>344</v>
      </c>
      <c r="AH1409" t="s">
        <v>344</v>
      </c>
      <c r="AI1409" t="s">
        <v>344</v>
      </c>
      <c r="AJ1409" t="s">
        <v>344</v>
      </c>
      <c r="AK1409" t="s">
        <v>344</v>
      </c>
      <c r="AL1409" t="s">
        <v>344</v>
      </c>
      <c r="AM1409" t="s">
        <v>344</v>
      </c>
      <c r="AN1409" t="s">
        <v>344</v>
      </c>
      <c r="AO1409" t="s">
        <v>344</v>
      </c>
      <c r="AP1409" t="s">
        <v>344</v>
      </c>
      <c r="AQ1409"/>
      <c r="AR1409">
        <v>0</v>
      </c>
      <c r="AS1409">
        <v>6</v>
      </c>
    </row>
    <row r="1410" spans="1:45" ht="18.75" x14ac:dyDescent="0.45">
      <c r="A1410" s="248">
        <v>214707</v>
      </c>
      <c r="B1410" s="249" t="s">
        <v>61</v>
      </c>
      <c r="C1410" t="s">
        <v>207</v>
      </c>
      <c r="D1410" t="s">
        <v>207</v>
      </c>
      <c r="E1410" t="s">
        <v>207</v>
      </c>
      <c r="F1410" t="s">
        <v>207</v>
      </c>
      <c r="G1410" t="s">
        <v>207</v>
      </c>
      <c r="H1410" t="s">
        <v>207</v>
      </c>
      <c r="I1410" t="s">
        <v>207</v>
      </c>
      <c r="J1410" t="s">
        <v>207</v>
      </c>
      <c r="K1410" t="s">
        <v>207</v>
      </c>
      <c r="L1410" t="s">
        <v>207</v>
      </c>
      <c r="M1410" s="250" t="s">
        <v>207</v>
      </c>
      <c r="N1410" t="s">
        <v>207</v>
      </c>
      <c r="O1410" t="s">
        <v>207</v>
      </c>
      <c r="P1410" t="s">
        <v>207</v>
      </c>
      <c r="Q1410" t="s">
        <v>207</v>
      </c>
      <c r="R1410" t="s">
        <v>207</v>
      </c>
      <c r="S1410" t="s">
        <v>207</v>
      </c>
      <c r="T1410" t="s">
        <v>207</v>
      </c>
      <c r="U1410" t="s">
        <v>207</v>
      </c>
      <c r="V1410" t="s">
        <v>207</v>
      </c>
      <c r="W1410" t="s">
        <v>205</v>
      </c>
      <c r="X1410" s="250" t="s">
        <v>207</v>
      </c>
      <c r="Y1410" t="s">
        <v>207</v>
      </c>
      <c r="Z1410" t="s">
        <v>207</v>
      </c>
      <c r="AA1410" t="s">
        <v>205</v>
      </c>
      <c r="AB1410" t="s">
        <v>205</v>
      </c>
      <c r="AC1410" t="s">
        <v>207</v>
      </c>
      <c r="AD1410" t="s">
        <v>207</v>
      </c>
      <c r="AE1410" t="s">
        <v>207</v>
      </c>
      <c r="AF1410" t="s">
        <v>207</v>
      </c>
      <c r="AG1410" t="s">
        <v>207</v>
      </c>
      <c r="AH1410" t="s">
        <v>207</v>
      </c>
      <c r="AI1410" t="s">
        <v>205</v>
      </c>
      <c r="AJ1410" t="s">
        <v>207</v>
      </c>
      <c r="AK1410" t="s">
        <v>207</v>
      </c>
      <c r="AL1410" t="s">
        <v>207</v>
      </c>
      <c r="AM1410" t="s">
        <v>207</v>
      </c>
      <c r="AN1410" t="s">
        <v>207</v>
      </c>
      <c r="AO1410" t="s">
        <v>207</v>
      </c>
      <c r="AP1410" t="s">
        <v>207</v>
      </c>
      <c r="AQ1410"/>
      <c r="AR1410">
        <v>0</v>
      </c>
      <c r="AS1410">
        <v>4</v>
      </c>
    </row>
    <row r="1411" spans="1:45" ht="18.75" hidden="1" x14ac:dyDescent="0.45">
      <c r="A1411" s="248">
        <v>214711</v>
      </c>
      <c r="B1411" s="249" t="s">
        <v>458</v>
      </c>
      <c r="C1411" t="s">
        <v>849</v>
      </c>
      <c r="D1411" t="s">
        <v>849</v>
      </c>
      <c r="E1411" t="s">
        <v>849</v>
      </c>
      <c r="F1411" t="s">
        <v>849</v>
      </c>
      <c r="G1411" t="s">
        <v>849</v>
      </c>
      <c r="H1411" t="s">
        <v>849</v>
      </c>
      <c r="I1411" t="s">
        <v>849</v>
      </c>
      <c r="J1411" t="s">
        <v>849</v>
      </c>
      <c r="K1411" t="s">
        <v>849</v>
      </c>
      <c r="L1411" t="s">
        <v>849</v>
      </c>
      <c r="M1411" s="250" t="s">
        <v>849</v>
      </c>
      <c r="N1411" t="s">
        <v>849</v>
      </c>
      <c r="O1411" t="s">
        <v>849</v>
      </c>
      <c r="P1411" t="s">
        <v>849</v>
      </c>
      <c r="Q1411" t="s">
        <v>849</v>
      </c>
      <c r="R1411" t="s">
        <v>849</v>
      </c>
      <c r="S1411" t="s">
        <v>849</v>
      </c>
      <c r="T1411" t="s">
        <v>849</v>
      </c>
      <c r="U1411" t="s">
        <v>849</v>
      </c>
      <c r="V1411" t="s">
        <v>849</v>
      </c>
      <c r="W1411" t="s">
        <v>344</v>
      </c>
      <c r="X1411" s="250" t="s">
        <v>344</v>
      </c>
      <c r="Y1411" t="s">
        <v>344</v>
      </c>
      <c r="Z1411" t="s">
        <v>344</v>
      </c>
      <c r="AA1411" t="s">
        <v>344</v>
      </c>
      <c r="AB1411" t="s">
        <v>344</v>
      </c>
      <c r="AC1411" t="s">
        <v>344</v>
      </c>
      <c r="AD1411" t="s">
        <v>344</v>
      </c>
      <c r="AE1411" t="s">
        <v>344</v>
      </c>
      <c r="AF1411" t="s">
        <v>344</v>
      </c>
      <c r="AG1411" t="s">
        <v>344</v>
      </c>
      <c r="AH1411" t="s">
        <v>344</v>
      </c>
      <c r="AI1411" t="s">
        <v>344</v>
      </c>
      <c r="AJ1411" t="s">
        <v>344</v>
      </c>
      <c r="AK1411" t="s">
        <v>344</v>
      </c>
      <c r="AL1411" t="s">
        <v>344</v>
      </c>
      <c r="AM1411" t="s">
        <v>344</v>
      </c>
      <c r="AN1411" t="s">
        <v>344</v>
      </c>
      <c r="AO1411" t="s">
        <v>344</v>
      </c>
      <c r="AP1411" t="s">
        <v>344</v>
      </c>
      <c r="AQ1411"/>
      <c r="AR1411" t="s">
        <v>2165</v>
      </c>
      <c r="AS1411" t="s">
        <v>2165</v>
      </c>
    </row>
    <row r="1412" spans="1:45" ht="18.75" x14ac:dyDescent="0.45">
      <c r="A1412" s="252">
        <v>214712</v>
      </c>
      <c r="B1412" s="249" t="s">
        <v>61</v>
      </c>
      <c r="C1412" t="s">
        <v>205</v>
      </c>
      <c r="D1412" t="s">
        <v>205</v>
      </c>
      <c r="E1412" t="s">
        <v>205</v>
      </c>
      <c r="F1412" t="s">
        <v>207</v>
      </c>
      <c r="G1412" t="s">
        <v>205</v>
      </c>
      <c r="H1412" t="s">
        <v>207</v>
      </c>
      <c r="I1412" t="s">
        <v>207</v>
      </c>
      <c r="J1412" t="s">
        <v>205</v>
      </c>
      <c r="K1412" t="s">
        <v>207</v>
      </c>
      <c r="L1412" t="s">
        <v>207</v>
      </c>
      <c r="M1412" s="250" t="s">
        <v>205</v>
      </c>
      <c r="N1412" t="s">
        <v>207</v>
      </c>
      <c r="O1412" t="s">
        <v>207</v>
      </c>
      <c r="P1412" t="s">
        <v>205</v>
      </c>
      <c r="Q1412" t="s">
        <v>207</v>
      </c>
      <c r="R1412" t="s">
        <v>207</v>
      </c>
      <c r="S1412" t="s">
        <v>207</v>
      </c>
      <c r="T1412" t="s">
        <v>205</v>
      </c>
      <c r="U1412" t="s">
        <v>207</v>
      </c>
      <c r="V1412" t="s">
        <v>207</v>
      </c>
      <c r="W1412" t="s">
        <v>205</v>
      </c>
      <c r="X1412" s="250" t="s">
        <v>207</v>
      </c>
      <c r="Y1412" t="s">
        <v>205</v>
      </c>
      <c r="Z1412" t="s">
        <v>207</v>
      </c>
      <c r="AA1412" t="s">
        <v>207</v>
      </c>
      <c r="AB1412" t="s">
        <v>207</v>
      </c>
      <c r="AC1412" t="s">
        <v>207</v>
      </c>
      <c r="AD1412" t="s">
        <v>207</v>
      </c>
      <c r="AE1412" t="s">
        <v>205</v>
      </c>
      <c r="AF1412" t="s">
        <v>205</v>
      </c>
      <c r="AG1412" t="s">
        <v>207</v>
      </c>
      <c r="AH1412" t="s">
        <v>207</v>
      </c>
      <c r="AI1412" t="s">
        <v>207</v>
      </c>
      <c r="AJ1412" t="s">
        <v>207</v>
      </c>
      <c r="AK1412" t="s">
        <v>206</v>
      </c>
      <c r="AL1412" t="s">
        <v>206</v>
      </c>
      <c r="AM1412" t="s">
        <v>344</v>
      </c>
      <c r="AN1412" t="s">
        <v>344</v>
      </c>
      <c r="AO1412" t="s">
        <v>344</v>
      </c>
      <c r="AP1412" t="s">
        <v>344</v>
      </c>
      <c r="AQ1412"/>
      <c r="AR1412">
        <v>0</v>
      </c>
      <c r="AS1412">
        <v>5</v>
      </c>
    </row>
    <row r="1413" spans="1:45" ht="18.75" hidden="1" x14ac:dyDescent="0.45">
      <c r="A1413" s="248">
        <v>214714</v>
      </c>
      <c r="B1413" s="249" t="s">
        <v>458</v>
      </c>
      <c r="C1413" t="s">
        <v>205</v>
      </c>
      <c r="D1413" t="s">
        <v>205</v>
      </c>
      <c r="E1413" t="s">
        <v>207</v>
      </c>
      <c r="F1413" t="s">
        <v>205</v>
      </c>
      <c r="G1413" t="s">
        <v>205</v>
      </c>
      <c r="H1413" t="s">
        <v>207</v>
      </c>
      <c r="I1413" t="s">
        <v>207</v>
      </c>
      <c r="J1413" t="s">
        <v>205</v>
      </c>
      <c r="K1413" t="s">
        <v>207</v>
      </c>
      <c r="L1413" t="s">
        <v>207</v>
      </c>
      <c r="M1413" s="250" t="s">
        <v>206</v>
      </c>
      <c r="N1413" t="s">
        <v>206</v>
      </c>
      <c r="O1413" t="s">
        <v>206</v>
      </c>
      <c r="P1413" t="s">
        <v>206</v>
      </c>
      <c r="Q1413" t="s">
        <v>206</v>
      </c>
      <c r="R1413" t="s">
        <v>206</v>
      </c>
      <c r="S1413" t="s">
        <v>206</v>
      </c>
      <c r="T1413" t="s">
        <v>206</v>
      </c>
      <c r="U1413" t="s">
        <v>206</v>
      </c>
      <c r="V1413" t="s">
        <v>206</v>
      </c>
      <c r="W1413" t="s">
        <v>344</v>
      </c>
      <c r="X1413" s="250" t="s">
        <v>344</v>
      </c>
      <c r="Y1413" t="s">
        <v>344</v>
      </c>
      <c r="Z1413" t="s">
        <v>344</v>
      </c>
      <c r="AA1413" t="s">
        <v>344</v>
      </c>
      <c r="AB1413" t="s">
        <v>344</v>
      </c>
      <c r="AC1413" t="s">
        <v>344</v>
      </c>
      <c r="AD1413" t="s">
        <v>344</v>
      </c>
      <c r="AE1413" t="s">
        <v>344</v>
      </c>
      <c r="AF1413" t="s">
        <v>344</v>
      </c>
      <c r="AG1413" t="s">
        <v>344</v>
      </c>
      <c r="AH1413" t="s">
        <v>344</v>
      </c>
      <c r="AI1413" t="s">
        <v>344</v>
      </c>
      <c r="AJ1413" t="s">
        <v>344</v>
      </c>
      <c r="AK1413" t="s">
        <v>344</v>
      </c>
      <c r="AL1413" t="s">
        <v>344</v>
      </c>
      <c r="AM1413" t="s">
        <v>344</v>
      </c>
      <c r="AN1413" t="s">
        <v>344</v>
      </c>
      <c r="AO1413" t="s">
        <v>344</v>
      </c>
      <c r="AP1413" t="s">
        <v>344</v>
      </c>
      <c r="AQ1413"/>
      <c r="AR1413">
        <v>0</v>
      </c>
      <c r="AS1413">
        <v>2</v>
      </c>
    </row>
    <row r="1414" spans="1:45" ht="15" hidden="1" x14ac:dyDescent="0.25">
      <c r="A1414" s="258">
        <v>214716</v>
      </c>
      <c r="B1414" s="259" t="s">
        <v>456</v>
      </c>
      <c r="C1414" s="260" t="s">
        <v>205</v>
      </c>
      <c r="D1414" s="260" t="s">
        <v>205</v>
      </c>
      <c r="E1414" s="260" t="s">
        <v>207</v>
      </c>
      <c r="F1414" s="260" t="s">
        <v>207</v>
      </c>
      <c r="G1414" s="260" t="s">
        <v>207</v>
      </c>
      <c r="H1414" s="260" t="s">
        <v>207</v>
      </c>
      <c r="I1414" s="260" t="s">
        <v>205</v>
      </c>
      <c r="J1414" s="260" t="s">
        <v>207</v>
      </c>
      <c r="K1414" s="260" t="s">
        <v>207</v>
      </c>
      <c r="L1414" s="260" t="s">
        <v>207</v>
      </c>
      <c r="M1414" s="260" t="s">
        <v>205</v>
      </c>
      <c r="N1414" s="260" t="s">
        <v>207</v>
      </c>
      <c r="O1414" s="260" t="s">
        <v>207</v>
      </c>
      <c r="P1414" s="260" t="s">
        <v>205</v>
      </c>
      <c r="Q1414" s="260" t="s">
        <v>207</v>
      </c>
      <c r="R1414" s="260" t="s">
        <v>205</v>
      </c>
      <c r="S1414" s="260" t="s">
        <v>207</v>
      </c>
      <c r="T1414" s="260" t="s">
        <v>205</v>
      </c>
      <c r="U1414" s="260" t="s">
        <v>205</v>
      </c>
      <c r="V1414" s="260" t="s">
        <v>205</v>
      </c>
      <c r="W1414" s="260" t="s">
        <v>206</v>
      </c>
      <c r="X1414" s="260" t="s">
        <v>207</v>
      </c>
      <c r="Y1414" s="260" t="s">
        <v>206</v>
      </c>
      <c r="Z1414" s="260" t="s">
        <v>206</v>
      </c>
      <c r="AA1414" s="260" t="s">
        <v>206</v>
      </c>
      <c r="AB1414" s="260" t="s">
        <v>206</v>
      </c>
      <c r="AC1414" s="260" t="s">
        <v>206</v>
      </c>
      <c r="AD1414" s="260" t="s">
        <v>206</v>
      </c>
      <c r="AE1414" s="260" t="s">
        <v>206</v>
      </c>
      <c r="AF1414" s="260" t="s">
        <v>206</v>
      </c>
      <c r="AG1414" s="260" t="s">
        <v>344</v>
      </c>
      <c r="AH1414" s="260" t="s">
        <v>344</v>
      </c>
      <c r="AI1414" s="260" t="s">
        <v>344</v>
      </c>
      <c r="AJ1414" s="260" t="s">
        <v>344</v>
      </c>
      <c r="AK1414" s="260" t="s">
        <v>344</v>
      </c>
      <c r="AL1414" s="260" t="s">
        <v>344</v>
      </c>
      <c r="AM1414" s="260" t="s">
        <v>344</v>
      </c>
      <c r="AN1414" s="260" t="s">
        <v>344</v>
      </c>
      <c r="AO1414" s="260" t="s">
        <v>344</v>
      </c>
      <c r="AP1414" s="260" t="s">
        <v>344</v>
      </c>
      <c r="AQ1414" s="260"/>
      <c r="AR1414"/>
      <c r="AS1414">
        <v>3</v>
      </c>
    </row>
    <row r="1415" spans="1:45" ht="18.75" hidden="1" x14ac:dyDescent="0.45">
      <c r="A1415" s="252">
        <v>214717</v>
      </c>
      <c r="B1415" s="249" t="s">
        <v>458</v>
      </c>
      <c r="C1415" t="s">
        <v>205</v>
      </c>
      <c r="D1415" t="s">
        <v>205</v>
      </c>
      <c r="E1415" t="s">
        <v>207</v>
      </c>
      <c r="F1415" t="s">
        <v>205</v>
      </c>
      <c r="G1415" t="s">
        <v>207</v>
      </c>
      <c r="H1415" t="s">
        <v>207</v>
      </c>
      <c r="I1415" t="s">
        <v>205</v>
      </c>
      <c r="J1415" t="s">
        <v>207</v>
      </c>
      <c r="K1415" t="s">
        <v>205</v>
      </c>
      <c r="L1415" t="s">
        <v>207</v>
      </c>
      <c r="M1415" s="250" t="s">
        <v>206</v>
      </c>
      <c r="N1415" t="s">
        <v>206</v>
      </c>
      <c r="O1415" t="s">
        <v>207</v>
      </c>
      <c r="P1415" t="s">
        <v>206</v>
      </c>
      <c r="Q1415" t="s">
        <v>206</v>
      </c>
      <c r="R1415" t="s">
        <v>206</v>
      </c>
      <c r="S1415" t="s">
        <v>206</v>
      </c>
      <c r="T1415" t="s">
        <v>206</v>
      </c>
      <c r="U1415" t="s">
        <v>206</v>
      </c>
      <c r="V1415" t="s">
        <v>206</v>
      </c>
      <c r="W1415" t="s">
        <v>344</v>
      </c>
      <c r="X1415" s="250" t="s">
        <v>344</v>
      </c>
      <c r="Y1415" t="s">
        <v>344</v>
      </c>
      <c r="Z1415" t="s">
        <v>344</v>
      </c>
      <c r="AA1415" t="s">
        <v>344</v>
      </c>
      <c r="AB1415" t="s">
        <v>344</v>
      </c>
      <c r="AC1415" t="s">
        <v>344</v>
      </c>
      <c r="AD1415" t="s">
        <v>344</v>
      </c>
      <c r="AE1415" t="s">
        <v>344</v>
      </c>
      <c r="AF1415" t="s">
        <v>344</v>
      </c>
      <c r="AG1415" t="s">
        <v>344</v>
      </c>
      <c r="AH1415" t="s">
        <v>344</v>
      </c>
      <c r="AI1415" t="s">
        <v>344</v>
      </c>
      <c r="AJ1415" t="s">
        <v>344</v>
      </c>
      <c r="AK1415" t="s">
        <v>344</v>
      </c>
      <c r="AL1415" t="s">
        <v>344</v>
      </c>
      <c r="AM1415" t="s">
        <v>344</v>
      </c>
      <c r="AN1415" t="s">
        <v>344</v>
      </c>
      <c r="AO1415" t="s">
        <v>344</v>
      </c>
      <c r="AP1415" t="s">
        <v>344</v>
      </c>
      <c r="AQ1415"/>
      <c r="AR1415">
        <v>0</v>
      </c>
      <c r="AS1415">
        <v>5</v>
      </c>
    </row>
    <row r="1416" spans="1:45" ht="15" hidden="1" x14ac:dyDescent="0.25">
      <c r="A1416" s="258">
        <v>214720</v>
      </c>
      <c r="B1416" s="259" t="s">
        <v>458</v>
      </c>
      <c r="C1416" s="260" t="s">
        <v>849</v>
      </c>
      <c r="D1416" s="260" t="s">
        <v>849</v>
      </c>
      <c r="E1416" s="260" t="s">
        <v>849</v>
      </c>
      <c r="F1416" s="260" t="s">
        <v>849</v>
      </c>
      <c r="G1416" s="260" t="s">
        <v>849</v>
      </c>
      <c r="H1416" s="260" t="s">
        <v>849</v>
      </c>
      <c r="I1416" s="260" t="s">
        <v>849</v>
      </c>
      <c r="J1416" s="260" t="s">
        <v>849</v>
      </c>
      <c r="K1416" s="260" t="s">
        <v>849</v>
      </c>
      <c r="L1416" s="260" t="s">
        <v>849</v>
      </c>
      <c r="M1416" s="260" t="s">
        <v>849</v>
      </c>
      <c r="N1416" s="260" t="s">
        <v>849</v>
      </c>
      <c r="O1416" s="260" t="s">
        <v>849</v>
      </c>
      <c r="P1416" s="260" t="s">
        <v>849</v>
      </c>
      <c r="Q1416" s="260" t="s">
        <v>849</v>
      </c>
      <c r="R1416" s="260" t="s">
        <v>849</v>
      </c>
      <c r="S1416" s="260" t="s">
        <v>849</v>
      </c>
      <c r="T1416" s="260" t="s">
        <v>849</v>
      </c>
      <c r="U1416" s="260" t="s">
        <v>849</v>
      </c>
      <c r="V1416" s="260" t="s">
        <v>849</v>
      </c>
      <c r="W1416" s="260" t="s">
        <v>344</v>
      </c>
      <c r="X1416" s="260" t="s">
        <v>344</v>
      </c>
      <c r="Y1416" s="260" t="s">
        <v>344</v>
      </c>
      <c r="Z1416" s="260" t="s">
        <v>344</v>
      </c>
      <c r="AA1416" s="260" t="s">
        <v>344</v>
      </c>
      <c r="AB1416" s="260" t="s">
        <v>344</v>
      </c>
      <c r="AC1416" s="260" t="s">
        <v>344</v>
      </c>
      <c r="AD1416" s="260" t="s">
        <v>344</v>
      </c>
      <c r="AE1416" s="260" t="s">
        <v>344</v>
      </c>
      <c r="AF1416" s="260" t="s">
        <v>344</v>
      </c>
      <c r="AG1416" s="260" t="s">
        <v>344</v>
      </c>
      <c r="AH1416" s="260" t="s">
        <v>344</v>
      </c>
      <c r="AI1416" s="260" t="s">
        <v>344</v>
      </c>
      <c r="AJ1416" s="260" t="s">
        <v>344</v>
      </c>
      <c r="AK1416" s="260" t="s">
        <v>344</v>
      </c>
      <c r="AL1416" s="260" t="s">
        <v>344</v>
      </c>
      <c r="AM1416" s="260" t="s">
        <v>344</v>
      </c>
      <c r="AN1416" s="260" t="s">
        <v>344</v>
      </c>
      <c r="AO1416" s="260" t="s">
        <v>344</v>
      </c>
      <c r="AP1416" s="260" t="s">
        <v>344</v>
      </c>
      <c r="AQ1416" s="260"/>
      <c r="AR1416"/>
      <c r="AS1416" t="s">
        <v>2181</v>
      </c>
    </row>
    <row r="1417" spans="1:45" ht="18.75" hidden="1" x14ac:dyDescent="0.45">
      <c r="A1417" s="248">
        <v>214722</v>
      </c>
      <c r="B1417" s="249" t="s">
        <v>456</v>
      </c>
      <c r="C1417" t="s">
        <v>207</v>
      </c>
      <c r="D1417" t="s">
        <v>205</v>
      </c>
      <c r="E1417" t="s">
        <v>207</v>
      </c>
      <c r="F1417" t="s">
        <v>205</v>
      </c>
      <c r="G1417" t="s">
        <v>205</v>
      </c>
      <c r="H1417" t="s">
        <v>207</v>
      </c>
      <c r="I1417" t="s">
        <v>207</v>
      </c>
      <c r="J1417" t="s">
        <v>207</v>
      </c>
      <c r="K1417" t="s">
        <v>207</v>
      </c>
      <c r="L1417" t="s">
        <v>205</v>
      </c>
      <c r="M1417" s="250" t="s">
        <v>207</v>
      </c>
      <c r="N1417" t="s">
        <v>207</v>
      </c>
      <c r="O1417" t="s">
        <v>205</v>
      </c>
      <c r="P1417" t="s">
        <v>205</v>
      </c>
      <c r="Q1417" t="s">
        <v>207</v>
      </c>
      <c r="R1417" t="s">
        <v>205</v>
      </c>
      <c r="S1417" t="s">
        <v>207</v>
      </c>
      <c r="T1417" t="s">
        <v>207</v>
      </c>
      <c r="U1417" t="s">
        <v>207</v>
      </c>
      <c r="V1417" t="s">
        <v>205</v>
      </c>
      <c r="W1417" t="s">
        <v>207</v>
      </c>
      <c r="X1417" s="250" t="s">
        <v>207</v>
      </c>
      <c r="Y1417" t="s">
        <v>207</v>
      </c>
      <c r="Z1417" t="s">
        <v>207</v>
      </c>
      <c r="AA1417" t="s">
        <v>207</v>
      </c>
      <c r="AB1417" t="s">
        <v>207</v>
      </c>
      <c r="AC1417" t="s">
        <v>207</v>
      </c>
      <c r="AD1417" t="s">
        <v>207</v>
      </c>
      <c r="AE1417" t="s">
        <v>207</v>
      </c>
      <c r="AF1417" t="s">
        <v>207</v>
      </c>
      <c r="AG1417" t="s">
        <v>344</v>
      </c>
      <c r="AH1417" t="s">
        <v>344</v>
      </c>
      <c r="AI1417" t="s">
        <v>344</v>
      </c>
      <c r="AJ1417" t="s">
        <v>344</v>
      </c>
      <c r="AK1417" t="s">
        <v>344</v>
      </c>
      <c r="AL1417" t="s">
        <v>344</v>
      </c>
      <c r="AM1417" t="s">
        <v>344</v>
      </c>
      <c r="AN1417" t="s">
        <v>344</v>
      </c>
      <c r="AO1417" t="s">
        <v>344</v>
      </c>
      <c r="AP1417" t="s">
        <v>344</v>
      </c>
      <c r="AQ1417"/>
      <c r="AR1417">
        <v>0</v>
      </c>
      <c r="AS1417">
        <v>4</v>
      </c>
    </row>
    <row r="1418" spans="1:45" ht="18.75" x14ac:dyDescent="0.45">
      <c r="A1418" s="252">
        <v>214723</v>
      </c>
      <c r="B1418" s="249" t="s">
        <v>61</v>
      </c>
      <c r="C1418" t="s">
        <v>206</v>
      </c>
      <c r="D1418" t="s">
        <v>207</v>
      </c>
      <c r="E1418" t="s">
        <v>207</v>
      </c>
      <c r="F1418" t="s">
        <v>207</v>
      </c>
      <c r="G1418" t="s">
        <v>206</v>
      </c>
      <c r="H1418" t="s">
        <v>207</v>
      </c>
      <c r="I1418" t="s">
        <v>207</v>
      </c>
      <c r="J1418" t="s">
        <v>207</v>
      </c>
      <c r="K1418" t="s">
        <v>207</v>
      </c>
      <c r="L1418" t="s">
        <v>207</v>
      </c>
      <c r="M1418" s="250" t="s">
        <v>207</v>
      </c>
      <c r="N1418" t="s">
        <v>207</v>
      </c>
      <c r="O1418" t="s">
        <v>207</v>
      </c>
      <c r="P1418" t="s">
        <v>207</v>
      </c>
      <c r="Q1418" t="s">
        <v>207</v>
      </c>
      <c r="R1418" t="s">
        <v>207</v>
      </c>
      <c r="S1418" t="s">
        <v>207</v>
      </c>
      <c r="T1418" t="s">
        <v>207</v>
      </c>
      <c r="U1418" t="s">
        <v>207</v>
      </c>
      <c r="V1418" t="s">
        <v>207</v>
      </c>
      <c r="W1418" t="s">
        <v>207</v>
      </c>
      <c r="X1418" s="250" t="s">
        <v>207</v>
      </c>
      <c r="Y1418" t="s">
        <v>207</v>
      </c>
      <c r="Z1418" t="s">
        <v>207</v>
      </c>
      <c r="AA1418" t="s">
        <v>205</v>
      </c>
      <c r="AB1418" t="s">
        <v>205</v>
      </c>
      <c r="AC1418" t="s">
        <v>205</v>
      </c>
      <c r="AD1418" t="s">
        <v>207</v>
      </c>
      <c r="AE1418" t="s">
        <v>207</v>
      </c>
      <c r="AF1418" t="s">
        <v>207</v>
      </c>
      <c r="AG1418" t="s">
        <v>206</v>
      </c>
      <c r="AH1418" t="s">
        <v>206</v>
      </c>
      <c r="AI1418" t="s">
        <v>206</v>
      </c>
      <c r="AJ1418" t="s">
        <v>206</v>
      </c>
      <c r="AK1418" t="s">
        <v>206</v>
      </c>
      <c r="AL1418" t="s">
        <v>206</v>
      </c>
      <c r="AM1418" t="s">
        <v>206</v>
      </c>
      <c r="AN1418" t="s">
        <v>206</v>
      </c>
      <c r="AO1418" t="s">
        <v>206</v>
      </c>
      <c r="AP1418" t="s">
        <v>206</v>
      </c>
      <c r="AQ1418"/>
      <c r="AR1418">
        <v>0</v>
      </c>
      <c r="AS1418">
        <v>5</v>
      </c>
    </row>
    <row r="1419" spans="1:45" ht="18.75" hidden="1" x14ac:dyDescent="0.45">
      <c r="A1419" s="248">
        <v>214726</v>
      </c>
      <c r="B1419" s="249" t="s">
        <v>458</v>
      </c>
      <c r="C1419" t="s">
        <v>206</v>
      </c>
      <c r="D1419" t="s">
        <v>207</v>
      </c>
      <c r="E1419" t="s">
        <v>205</v>
      </c>
      <c r="F1419" t="s">
        <v>207</v>
      </c>
      <c r="G1419" t="s">
        <v>205</v>
      </c>
      <c r="H1419" t="s">
        <v>207</v>
      </c>
      <c r="I1419" t="s">
        <v>207</v>
      </c>
      <c r="J1419" t="s">
        <v>207</v>
      </c>
      <c r="K1419" t="s">
        <v>207</v>
      </c>
      <c r="L1419" t="s">
        <v>206</v>
      </c>
      <c r="M1419" s="250" t="s">
        <v>206</v>
      </c>
      <c r="N1419" t="s">
        <v>206</v>
      </c>
      <c r="O1419" t="s">
        <v>207</v>
      </c>
      <c r="P1419" t="s">
        <v>205</v>
      </c>
      <c r="Q1419" t="s">
        <v>206</v>
      </c>
      <c r="R1419" t="s">
        <v>206</v>
      </c>
      <c r="S1419" t="s">
        <v>206</v>
      </c>
      <c r="T1419" t="s">
        <v>206</v>
      </c>
      <c r="U1419" t="s">
        <v>207</v>
      </c>
      <c r="V1419" t="s">
        <v>206</v>
      </c>
      <c r="W1419" t="s">
        <v>344</v>
      </c>
      <c r="X1419" s="250" t="s">
        <v>344</v>
      </c>
      <c r="Y1419" t="s">
        <v>344</v>
      </c>
      <c r="Z1419" t="s">
        <v>344</v>
      </c>
      <c r="AA1419" t="s">
        <v>344</v>
      </c>
      <c r="AB1419" t="s">
        <v>344</v>
      </c>
      <c r="AC1419" t="s">
        <v>344</v>
      </c>
      <c r="AD1419" t="s">
        <v>344</v>
      </c>
      <c r="AE1419" t="s">
        <v>344</v>
      </c>
      <c r="AF1419" t="s">
        <v>344</v>
      </c>
      <c r="AG1419" t="s">
        <v>344</v>
      </c>
      <c r="AH1419" t="s">
        <v>344</v>
      </c>
      <c r="AI1419" t="s">
        <v>344</v>
      </c>
      <c r="AJ1419" t="s">
        <v>344</v>
      </c>
      <c r="AK1419" t="s">
        <v>344</v>
      </c>
      <c r="AL1419" t="s">
        <v>344</v>
      </c>
      <c r="AM1419" t="s">
        <v>344</v>
      </c>
      <c r="AN1419" t="s">
        <v>344</v>
      </c>
      <c r="AO1419" t="s">
        <v>344</v>
      </c>
      <c r="AP1419" t="s">
        <v>344</v>
      </c>
      <c r="AQ1419"/>
      <c r="AR1419">
        <v>0</v>
      </c>
      <c r="AS1419">
        <v>3</v>
      </c>
    </row>
    <row r="1420" spans="1:45" ht="18.75" x14ac:dyDescent="0.45">
      <c r="A1420" s="248">
        <v>214729</v>
      </c>
      <c r="B1420" s="249" t="s">
        <v>61</v>
      </c>
      <c r="C1420" t="s">
        <v>205</v>
      </c>
      <c r="D1420" t="s">
        <v>205</v>
      </c>
      <c r="E1420" t="s">
        <v>205</v>
      </c>
      <c r="F1420" t="s">
        <v>207</v>
      </c>
      <c r="G1420" t="s">
        <v>207</v>
      </c>
      <c r="H1420" t="s">
        <v>207</v>
      </c>
      <c r="I1420" t="s">
        <v>207</v>
      </c>
      <c r="J1420" t="s">
        <v>207</v>
      </c>
      <c r="K1420" t="s">
        <v>207</v>
      </c>
      <c r="L1420" t="s">
        <v>207</v>
      </c>
      <c r="M1420" s="250" t="s">
        <v>207</v>
      </c>
      <c r="N1420" t="s">
        <v>207</v>
      </c>
      <c r="O1420" t="s">
        <v>207</v>
      </c>
      <c r="P1420" t="s">
        <v>207</v>
      </c>
      <c r="Q1420" t="s">
        <v>207</v>
      </c>
      <c r="R1420" t="s">
        <v>207</v>
      </c>
      <c r="S1420" t="s">
        <v>207</v>
      </c>
      <c r="T1420" t="s">
        <v>207</v>
      </c>
      <c r="U1420" t="s">
        <v>207</v>
      </c>
      <c r="V1420" t="s">
        <v>207</v>
      </c>
      <c r="W1420" t="s">
        <v>207</v>
      </c>
      <c r="X1420" s="250" t="s">
        <v>207</v>
      </c>
      <c r="Y1420" t="s">
        <v>207</v>
      </c>
      <c r="Z1420" t="s">
        <v>207</v>
      </c>
      <c r="AA1420" t="s">
        <v>207</v>
      </c>
      <c r="AB1420" t="s">
        <v>207</v>
      </c>
      <c r="AC1420" t="s">
        <v>207</v>
      </c>
      <c r="AD1420" t="s">
        <v>207</v>
      </c>
      <c r="AE1420" t="s">
        <v>206</v>
      </c>
      <c r="AF1420" t="s">
        <v>207</v>
      </c>
      <c r="AG1420" t="s">
        <v>207</v>
      </c>
      <c r="AH1420" t="s">
        <v>207</v>
      </c>
      <c r="AI1420" t="s">
        <v>207</v>
      </c>
      <c r="AJ1420" t="s">
        <v>207</v>
      </c>
      <c r="AK1420" t="s">
        <v>207</v>
      </c>
      <c r="AL1420" t="s">
        <v>206</v>
      </c>
      <c r="AM1420" t="s">
        <v>206</v>
      </c>
      <c r="AN1420" t="s">
        <v>206</v>
      </c>
      <c r="AO1420" t="s">
        <v>206</v>
      </c>
      <c r="AP1420" t="s">
        <v>206</v>
      </c>
      <c r="AQ1420"/>
      <c r="AR1420">
        <v>0</v>
      </c>
      <c r="AS1420">
        <v>5</v>
      </c>
    </row>
    <row r="1421" spans="1:45" ht="15" hidden="1" x14ac:dyDescent="0.25">
      <c r="A1421" s="258">
        <v>214730</v>
      </c>
      <c r="B1421" s="259" t="s">
        <v>458</v>
      </c>
      <c r="C1421" s="260" t="s">
        <v>205</v>
      </c>
      <c r="D1421" s="260" t="s">
        <v>207</v>
      </c>
      <c r="E1421" s="260" t="s">
        <v>205</v>
      </c>
      <c r="F1421" s="260" t="s">
        <v>205</v>
      </c>
      <c r="G1421" s="260" t="s">
        <v>205</v>
      </c>
      <c r="H1421" s="260" t="s">
        <v>207</v>
      </c>
      <c r="I1421" s="260" t="s">
        <v>205</v>
      </c>
      <c r="J1421" s="260" t="s">
        <v>205</v>
      </c>
      <c r="K1421" s="260" t="s">
        <v>205</v>
      </c>
      <c r="L1421" s="260" t="s">
        <v>207</v>
      </c>
      <c r="M1421" s="260" t="s">
        <v>206</v>
      </c>
      <c r="N1421" s="260" t="s">
        <v>206</v>
      </c>
      <c r="O1421" s="260" t="s">
        <v>207</v>
      </c>
      <c r="P1421" s="260" t="s">
        <v>206</v>
      </c>
      <c r="Q1421" s="260" t="s">
        <v>207</v>
      </c>
      <c r="R1421" s="260" t="s">
        <v>207</v>
      </c>
      <c r="S1421" s="260" t="s">
        <v>207</v>
      </c>
      <c r="T1421" s="260" t="s">
        <v>206</v>
      </c>
      <c r="U1421" s="260" t="s">
        <v>206</v>
      </c>
      <c r="V1421" s="260" t="s">
        <v>206</v>
      </c>
      <c r="W1421" s="260" t="s">
        <v>344</v>
      </c>
      <c r="X1421" s="260" t="s">
        <v>344</v>
      </c>
      <c r="Y1421" s="260" t="s">
        <v>344</v>
      </c>
      <c r="Z1421" s="260" t="s">
        <v>344</v>
      </c>
      <c r="AA1421" s="260" t="s">
        <v>344</v>
      </c>
      <c r="AB1421" s="260" t="s">
        <v>344</v>
      </c>
      <c r="AC1421" s="260" t="s">
        <v>344</v>
      </c>
      <c r="AD1421" s="260" t="s">
        <v>344</v>
      </c>
      <c r="AE1421" s="260" t="s">
        <v>344</v>
      </c>
      <c r="AF1421" s="260" t="s">
        <v>344</v>
      </c>
      <c r="AG1421" s="260" t="s">
        <v>344</v>
      </c>
      <c r="AH1421" s="260" t="s">
        <v>344</v>
      </c>
      <c r="AI1421" s="260" t="s">
        <v>344</v>
      </c>
      <c r="AJ1421" s="260" t="s">
        <v>344</v>
      </c>
      <c r="AK1421" s="260" t="s">
        <v>344</v>
      </c>
      <c r="AL1421" s="260" t="s">
        <v>344</v>
      </c>
      <c r="AM1421" s="260" t="s">
        <v>344</v>
      </c>
      <c r="AN1421" s="260" t="s">
        <v>344</v>
      </c>
      <c r="AO1421" s="260" t="s">
        <v>344</v>
      </c>
      <c r="AP1421" s="260" t="s">
        <v>344</v>
      </c>
      <c r="AQ1421" s="260"/>
      <c r="AR1421"/>
      <c r="AS1421">
        <v>1</v>
      </c>
    </row>
    <row r="1422" spans="1:45" ht="18.75" hidden="1" x14ac:dyDescent="0.45">
      <c r="A1422" s="248">
        <v>214731</v>
      </c>
      <c r="B1422" s="249" t="s">
        <v>456</v>
      </c>
      <c r="C1422" t="s">
        <v>205</v>
      </c>
      <c r="D1422" t="s">
        <v>205</v>
      </c>
      <c r="E1422" t="s">
        <v>207</v>
      </c>
      <c r="F1422" t="s">
        <v>207</v>
      </c>
      <c r="G1422" t="s">
        <v>205</v>
      </c>
      <c r="H1422" t="s">
        <v>207</v>
      </c>
      <c r="I1422" t="s">
        <v>205</v>
      </c>
      <c r="J1422" t="s">
        <v>205</v>
      </c>
      <c r="K1422" t="s">
        <v>207</v>
      </c>
      <c r="L1422" t="s">
        <v>207</v>
      </c>
      <c r="M1422" s="250" t="s">
        <v>205</v>
      </c>
      <c r="N1422" t="s">
        <v>205</v>
      </c>
      <c r="O1422" t="s">
        <v>207</v>
      </c>
      <c r="P1422" t="s">
        <v>207</v>
      </c>
      <c r="Q1422" t="s">
        <v>205</v>
      </c>
      <c r="R1422" t="s">
        <v>207</v>
      </c>
      <c r="S1422" t="s">
        <v>205</v>
      </c>
      <c r="T1422" t="s">
        <v>205</v>
      </c>
      <c r="U1422" t="s">
        <v>205</v>
      </c>
      <c r="V1422" t="s">
        <v>205</v>
      </c>
      <c r="W1422" t="s">
        <v>205</v>
      </c>
      <c r="X1422" s="250" t="s">
        <v>205</v>
      </c>
      <c r="Y1422" t="s">
        <v>206</v>
      </c>
      <c r="Z1422" t="s">
        <v>207</v>
      </c>
      <c r="AA1422" t="s">
        <v>205</v>
      </c>
      <c r="AB1422" t="s">
        <v>207</v>
      </c>
      <c r="AC1422" t="s">
        <v>207</v>
      </c>
      <c r="AD1422" t="s">
        <v>207</v>
      </c>
      <c r="AE1422" t="s">
        <v>206</v>
      </c>
      <c r="AF1422" t="s">
        <v>207</v>
      </c>
      <c r="AG1422" t="s">
        <v>344</v>
      </c>
      <c r="AH1422" t="s">
        <v>344</v>
      </c>
      <c r="AI1422" t="s">
        <v>344</v>
      </c>
      <c r="AJ1422" t="s">
        <v>344</v>
      </c>
      <c r="AK1422" t="s">
        <v>344</v>
      </c>
      <c r="AL1422" t="s">
        <v>344</v>
      </c>
      <c r="AM1422" t="s">
        <v>344</v>
      </c>
      <c r="AN1422" t="s">
        <v>344</v>
      </c>
      <c r="AO1422" t="s">
        <v>344</v>
      </c>
      <c r="AP1422" t="s">
        <v>344</v>
      </c>
      <c r="AQ1422"/>
      <c r="AR1422">
        <v>0</v>
      </c>
      <c r="AS1422">
        <v>4</v>
      </c>
    </row>
    <row r="1423" spans="1:45" ht="18.75" hidden="1" x14ac:dyDescent="0.45">
      <c r="A1423" s="248">
        <v>214741</v>
      </c>
      <c r="B1423" s="249" t="e">
        <v>#N/A</v>
      </c>
      <c r="C1423" t="s">
        <v>207</v>
      </c>
      <c r="D1423" t="s">
        <v>207</v>
      </c>
      <c r="E1423" t="s">
        <v>207</v>
      </c>
      <c r="F1423" t="s">
        <v>207</v>
      </c>
      <c r="G1423" t="s">
        <v>205</v>
      </c>
      <c r="H1423" t="s">
        <v>207</v>
      </c>
      <c r="I1423" t="s">
        <v>207</v>
      </c>
      <c r="J1423" t="s">
        <v>207</v>
      </c>
      <c r="K1423" t="s">
        <v>207</v>
      </c>
      <c r="L1423" t="s">
        <v>207</v>
      </c>
      <c r="M1423" s="250" t="s">
        <v>205</v>
      </c>
      <c r="N1423" t="s">
        <v>207</v>
      </c>
      <c r="O1423" t="s">
        <v>207</v>
      </c>
      <c r="P1423" t="s">
        <v>205</v>
      </c>
      <c r="Q1423" t="s">
        <v>207</v>
      </c>
      <c r="R1423" t="s">
        <v>207</v>
      </c>
      <c r="S1423" t="s">
        <v>207</v>
      </c>
      <c r="T1423" t="s">
        <v>207</v>
      </c>
      <c r="U1423" t="s">
        <v>207</v>
      </c>
      <c r="V1423" t="s">
        <v>207</v>
      </c>
      <c r="W1423" t="s">
        <v>207</v>
      </c>
      <c r="X1423" s="250" t="s">
        <v>205</v>
      </c>
      <c r="Y1423" t="s">
        <v>207</v>
      </c>
      <c r="Z1423" t="s">
        <v>207</v>
      </c>
      <c r="AA1423" t="s">
        <v>205</v>
      </c>
      <c r="AB1423" t="s">
        <v>207</v>
      </c>
      <c r="AC1423" t="s">
        <v>207</v>
      </c>
      <c r="AD1423" t="s">
        <v>207</v>
      </c>
      <c r="AE1423" t="s">
        <v>207</v>
      </c>
      <c r="AF1423" t="s">
        <v>205</v>
      </c>
      <c r="AG1423" t="s">
        <v>207</v>
      </c>
      <c r="AH1423" t="s">
        <v>207</v>
      </c>
      <c r="AI1423" t="s">
        <v>205</v>
      </c>
      <c r="AJ1423" t="s">
        <v>207</v>
      </c>
      <c r="AK1423" t="s">
        <v>207</v>
      </c>
      <c r="AL1423" t="s">
        <v>207</v>
      </c>
      <c r="AM1423" t="s">
        <v>207</v>
      </c>
      <c r="AN1423" t="s">
        <v>207</v>
      </c>
      <c r="AO1423" t="s">
        <v>205</v>
      </c>
      <c r="AP1423" t="s">
        <v>207</v>
      </c>
      <c r="AQ1423"/>
      <c r="AR1423" t="e">
        <v>#N/A</v>
      </c>
      <c r="AS1423" t="e">
        <v>#N/A</v>
      </c>
    </row>
    <row r="1424" spans="1:45" ht="18.75" x14ac:dyDescent="0.45">
      <c r="A1424" s="248">
        <v>214742</v>
      </c>
      <c r="B1424" s="249" t="s">
        <v>61</v>
      </c>
      <c r="C1424" t="s">
        <v>207</v>
      </c>
      <c r="D1424" t="s">
        <v>207</v>
      </c>
      <c r="E1424" t="s">
        <v>207</v>
      </c>
      <c r="F1424" t="s">
        <v>207</v>
      </c>
      <c r="G1424" t="s">
        <v>205</v>
      </c>
      <c r="H1424" t="s">
        <v>207</v>
      </c>
      <c r="I1424" t="s">
        <v>205</v>
      </c>
      <c r="J1424" t="s">
        <v>207</v>
      </c>
      <c r="K1424" t="s">
        <v>205</v>
      </c>
      <c r="L1424" t="s">
        <v>207</v>
      </c>
      <c r="M1424" s="250" t="s">
        <v>207</v>
      </c>
      <c r="N1424" t="s">
        <v>207</v>
      </c>
      <c r="O1424" t="s">
        <v>207</v>
      </c>
      <c r="P1424" t="s">
        <v>207</v>
      </c>
      <c r="Q1424" t="s">
        <v>207</v>
      </c>
      <c r="R1424" t="s">
        <v>207</v>
      </c>
      <c r="S1424" t="s">
        <v>207</v>
      </c>
      <c r="T1424" t="s">
        <v>207</v>
      </c>
      <c r="U1424" t="s">
        <v>205</v>
      </c>
      <c r="V1424" t="s">
        <v>205</v>
      </c>
      <c r="W1424" t="s">
        <v>207</v>
      </c>
      <c r="X1424" s="250" t="s">
        <v>207</v>
      </c>
      <c r="Y1424" t="s">
        <v>205</v>
      </c>
      <c r="Z1424" t="s">
        <v>207</v>
      </c>
      <c r="AA1424" t="s">
        <v>205</v>
      </c>
      <c r="AB1424" t="s">
        <v>207</v>
      </c>
      <c r="AC1424" t="s">
        <v>207</v>
      </c>
      <c r="AD1424" t="s">
        <v>205</v>
      </c>
      <c r="AE1424" t="s">
        <v>205</v>
      </c>
      <c r="AF1424" t="s">
        <v>207</v>
      </c>
      <c r="AG1424" t="s">
        <v>205</v>
      </c>
      <c r="AH1424" t="s">
        <v>207</v>
      </c>
      <c r="AI1424" t="s">
        <v>207</v>
      </c>
      <c r="AJ1424" t="s">
        <v>207</v>
      </c>
      <c r="AK1424" t="s">
        <v>207</v>
      </c>
      <c r="AL1424" t="s">
        <v>207</v>
      </c>
      <c r="AM1424" t="s">
        <v>207</v>
      </c>
      <c r="AN1424" t="s">
        <v>207</v>
      </c>
      <c r="AO1424" t="s">
        <v>207</v>
      </c>
      <c r="AP1424" t="s">
        <v>207</v>
      </c>
      <c r="AQ1424"/>
      <c r="AR1424">
        <v>0</v>
      </c>
      <c r="AS1424">
        <v>4</v>
      </c>
    </row>
    <row r="1425" spans="1:45" ht="18.75" x14ac:dyDescent="0.45">
      <c r="A1425" s="248">
        <v>214744</v>
      </c>
      <c r="B1425" s="249" t="s">
        <v>61</v>
      </c>
      <c r="C1425" t="s">
        <v>207</v>
      </c>
      <c r="D1425" t="s">
        <v>205</v>
      </c>
      <c r="E1425" t="s">
        <v>207</v>
      </c>
      <c r="F1425" t="s">
        <v>207</v>
      </c>
      <c r="G1425" t="s">
        <v>205</v>
      </c>
      <c r="H1425" t="s">
        <v>205</v>
      </c>
      <c r="I1425" t="s">
        <v>207</v>
      </c>
      <c r="J1425" t="s">
        <v>207</v>
      </c>
      <c r="K1425" t="s">
        <v>207</v>
      </c>
      <c r="L1425" t="s">
        <v>207</v>
      </c>
      <c r="M1425" s="250" t="s">
        <v>207</v>
      </c>
      <c r="N1425" t="s">
        <v>207</v>
      </c>
      <c r="O1425" t="s">
        <v>207</v>
      </c>
      <c r="P1425" t="s">
        <v>207</v>
      </c>
      <c r="Q1425" t="s">
        <v>207</v>
      </c>
      <c r="R1425" t="s">
        <v>207</v>
      </c>
      <c r="S1425" t="s">
        <v>207</v>
      </c>
      <c r="T1425" t="s">
        <v>207</v>
      </c>
      <c r="U1425" t="s">
        <v>207</v>
      </c>
      <c r="V1425" t="s">
        <v>207</v>
      </c>
      <c r="W1425" t="s">
        <v>207</v>
      </c>
      <c r="X1425" s="250" t="s">
        <v>205</v>
      </c>
      <c r="Y1425" t="s">
        <v>205</v>
      </c>
      <c r="Z1425" t="s">
        <v>207</v>
      </c>
      <c r="AA1425" t="s">
        <v>205</v>
      </c>
      <c r="AB1425" t="s">
        <v>205</v>
      </c>
      <c r="AC1425" t="s">
        <v>205</v>
      </c>
      <c r="AD1425" t="s">
        <v>205</v>
      </c>
      <c r="AE1425" t="s">
        <v>207</v>
      </c>
      <c r="AF1425" t="s">
        <v>205</v>
      </c>
      <c r="AG1425" t="s">
        <v>207</v>
      </c>
      <c r="AH1425" t="s">
        <v>207</v>
      </c>
      <c r="AI1425" t="s">
        <v>207</v>
      </c>
      <c r="AJ1425" t="s">
        <v>207</v>
      </c>
      <c r="AK1425" t="s">
        <v>205</v>
      </c>
      <c r="AL1425" t="s">
        <v>206</v>
      </c>
      <c r="AM1425" t="s">
        <v>206</v>
      </c>
      <c r="AN1425" t="s">
        <v>206</v>
      </c>
      <c r="AO1425" t="s">
        <v>206</v>
      </c>
      <c r="AP1425" t="s">
        <v>206</v>
      </c>
      <c r="AQ1425"/>
      <c r="AR1425">
        <v>0</v>
      </c>
      <c r="AS1425">
        <v>4</v>
      </c>
    </row>
    <row r="1426" spans="1:45" ht="15" hidden="1" x14ac:dyDescent="0.25">
      <c r="A1426" s="258">
        <v>214746</v>
      </c>
      <c r="B1426" s="259" t="s">
        <v>456</v>
      </c>
      <c r="C1426" s="260" t="s">
        <v>206</v>
      </c>
      <c r="D1426" s="260" t="s">
        <v>207</v>
      </c>
      <c r="E1426" s="260" t="s">
        <v>207</v>
      </c>
      <c r="F1426" s="260" t="s">
        <v>207</v>
      </c>
      <c r="G1426" s="260" t="s">
        <v>206</v>
      </c>
      <c r="H1426" s="260" t="s">
        <v>207</v>
      </c>
      <c r="I1426" s="260" t="s">
        <v>207</v>
      </c>
      <c r="J1426" s="260" t="s">
        <v>207</v>
      </c>
      <c r="K1426" s="260" t="s">
        <v>207</v>
      </c>
      <c r="L1426" s="260" t="s">
        <v>207</v>
      </c>
      <c r="M1426" s="260" t="s">
        <v>207</v>
      </c>
      <c r="N1426" s="260" t="s">
        <v>207</v>
      </c>
      <c r="O1426" s="260" t="s">
        <v>207</v>
      </c>
      <c r="P1426" s="260" t="s">
        <v>207</v>
      </c>
      <c r="Q1426" s="260" t="s">
        <v>207</v>
      </c>
      <c r="R1426" s="260" t="s">
        <v>207</v>
      </c>
      <c r="S1426" s="260" t="s">
        <v>207</v>
      </c>
      <c r="T1426" s="260" t="s">
        <v>207</v>
      </c>
      <c r="U1426" s="260" t="s">
        <v>207</v>
      </c>
      <c r="V1426" s="260" t="s">
        <v>207</v>
      </c>
      <c r="W1426" s="260" t="s">
        <v>206</v>
      </c>
      <c r="X1426" s="260" t="s">
        <v>205</v>
      </c>
      <c r="Y1426" s="260" t="s">
        <v>207</v>
      </c>
      <c r="Z1426" s="260" t="s">
        <v>207</v>
      </c>
      <c r="AA1426" s="260" t="s">
        <v>205</v>
      </c>
      <c r="AB1426" s="260" t="s">
        <v>207</v>
      </c>
      <c r="AC1426" s="260" t="s">
        <v>205</v>
      </c>
      <c r="AD1426" s="260" t="s">
        <v>206</v>
      </c>
      <c r="AE1426" s="260" t="s">
        <v>206</v>
      </c>
      <c r="AF1426" s="260" t="s">
        <v>206</v>
      </c>
      <c r="AG1426" s="260" t="s">
        <v>344</v>
      </c>
      <c r="AH1426" s="260" t="s">
        <v>344</v>
      </c>
      <c r="AI1426" s="260" t="s">
        <v>344</v>
      </c>
      <c r="AJ1426" s="260" t="s">
        <v>344</v>
      </c>
      <c r="AK1426" s="260" t="s">
        <v>344</v>
      </c>
      <c r="AL1426" s="260" t="s">
        <v>344</v>
      </c>
      <c r="AM1426" s="260" t="s">
        <v>344</v>
      </c>
      <c r="AN1426" s="260" t="s">
        <v>344</v>
      </c>
      <c r="AO1426" s="260" t="s">
        <v>344</v>
      </c>
      <c r="AP1426" s="260" t="s">
        <v>344</v>
      </c>
      <c r="AQ1426" s="260"/>
      <c r="AR1426"/>
      <c r="AS1426">
        <v>2</v>
      </c>
    </row>
    <row r="1427" spans="1:45" ht="18.75" hidden="1" x14ac:dyDescent="0.45">
      <c r="A1427" s="248">
        <v>214748</v>
      </c>
      <c r="B1427" s="249" t="s">
        <v>456</v>
      </c>
      <c r="C1427" t="s">
        <v>207</v>
      </c>
      <c r="D1427" t="s">
        <v>207</v>
      </c>
      <c r="E1427" t="s">
        <v>205</v>
      </c>
      <c r="F1427" t="s">
        <v>207</v>
      </c>
      <c r="G1427" t="s">
        <v>206</v>
      </c>
      <c r="H1427" t="s">
        <v>207</v>
      </c>
      <c r="I1427" t="s">
        <v>207</v>
      </c>
      <c r="J1427" t="s">
        <v>207</v>
      </c>
      <c r="K1427" t="s">
        <v>207</v>
      </c>
      <c r="L1427" t="s">
        <v>207</v>
      </c>
      <c r="M1427" s="250" t="s">
        <v>207</v>
      </c>
      <c r="N1427" t="s">
        <v>207</v>
      </c>
      <c r="O1427" t="s">
        <v>207</v>
      </c>
      <c r="P1427" t="s">
        <v>205</v>
      </c>
      <c r="Q1427" t="s">
        <v>207</v>
      </c>
      <c r="R1427" t="s">
        <v>207</v>
      </c>
      <c r="S1427" t="s">
        <v>207</v>
      </c>
      <c r="T1427" t="s">
        <v>207</v>
      </c>
      <c r="U1427" t="s">
        <v>207</v>
      </c>
      <c r="V1427" t="s">
        <v>207</v>
      </c>
      <c r="W1427" t="s">
        <v>207</v>
      </c>
      <c r="X1427" s="250" t="s">
        <v>207</v>
      </c>
      <c r="Y1427" t="s">
        <v>207</v>
      </c>
      <c r="Z1427" t="s">
        <v>205</v>
      </c>
      <c r="AA1427" t="s">
        <v>205</v>
      </c>
      <c r="AB1427" t="s">
        <v>205</v>
      </c>
      <c r="AC1427" t="s">
        <v>205</v>
      </c>
      <c r="AD1427" t="s">
        <v>205</v>
      </c>
      <c r="AE1427" t="s">
        <v>205</v>
      </c>
      <c r="AF1427" t="s">
        <v>205</v>
      </c>
      <c r="AG1427" t="s">
        <v>344</v>
      </c>
      <c r="AH1427" t="s">
        <v>344</v>
      </c>
      <c r="AI1427" t="s">
        <v>344</v>
      </c>
      <c r="AJ1427" t="s">
        <v>344</v>
      </c>
      <c r="AK1427" t="s">
        <v>344</v>
      </c>
      <c r="AL1427" t="s">
        <v>344</v>
      </c>
      <c r="AM1427" t="s">
        <v>344</v>
      </c>
      <c r="AN1427" t="s">
        <v>344</v>
      </c>
      <c r="AO1427" t="s">
        <v>344</v>
      </c>
      <c r="AP1427" t="s">
        <v>344</v>
      </c>
      <c r="AQ1427"/>
      <c r="AR1427">
        <v>0</v>
      </c>
      <c r="AS1427">
        <v>2</v>
      </c>
    </row>
    <row r="1428" spans="1:45" ht="18.75" x14ac:dyDescent="0.45">
      <c r="A1428" s="248">
        <v>214751</v>
      </c>
      <c r="B1428" s="249" t="s">
        <v>61</v>
      </c>
      <c r="C1428" t="s">
        <v>207</v>
      </c>
      <c r="D1428" t="s">
        <v>207</v>
      </c>
      <c r="E1428" t="s">
        <v>207</v>
      </c>
      <c r="F1428" t="s">
        <v>207</v>
      </c>
      <c r="G1428" t="s">
        <v>205</v>
      </c>
      <c r="H1428" t="s">
        <v>207</v>
      </c>
      <c r="I1428" t="s">
        <v>207</v>
      </c>
      <c r="J1428" t="s">
        <v>205</v>
      </c>
      <c r="K1428" t="s">
        <v>207</v>
      </c>
      <c r="L1428" t="s">
        <v>207</v>
      </c>
      <c r="M1428" s="250" t="s">
        <v>207</v>
      </c>
      <c r="N1428" t="s">
        <v>207</v>
      </c>
      <c r="O1428" t="s">
        <v>207</v>
      </c>
      <c r="P1428" t="s">
        <v>205</v>
      </c>
      <c r="Q1428" t="s">
        <v>207</v>
      </c>
      <c r="R1428" t="s">
        <v>207</v>
      </c>
      <c r="S1428" t="s">
        <v>207</v>
      </c>
      <c r="T1428" t="s">
        <v>205</v>
      </c>
      <c r="U1428" t="s">
        <v>207</v>
      </c>
      <c r="V1428" t="s">
        <v>207</v>
      </c>
      <c r="W1428" t="s">
        <v>205</v>
      </c>
      <c r="X1428" s="250" t="s">
        <v>205</v>
      </c>
      <c r="Y1428" t="s">
        <v>205</v>
      </c>
      <c r="Z1428" t="s">
        <v>205</v>
      </c>
      <c r="AA1428" t="s">
        <v>205</v>
      </c>
      <c r="AB1428" t="s">
        <v>205</v>
      </c>
      <c r="AC1428" t="s">
        <v>205</v>
      </c>
      <c r="AD1428" t="s">
        <v>205</v>
      </c>
      <c r="AE1428" t="s">
        <v>207</v>
      </c>
      <c r="AF1428" t="s">
        <v>207</v>
      </c>
      <c r="AG1428" t="s">
        <v>207</v>
      </c>
      <c r="AH1428" t="s">
        <v>207</v>
      </c>
      <c r="AI1428" t="s">
        <v>207</v>
      </c>
      <c r="AJ1428" t="s">
        <v>207</v>
      </c>
      <c r="AK1428" t="s">
        <v>207</v>
      </c>
      <c r="AL1428" t="s">
        <v>206</v>
      </c>
      <c r="AM1428" t="s">
        <v>206</v>
      </c>
      <c r="AN1428" t="s">
        <v>206</v>
      </c>
      <c r="AO1428" t="s">
        <v>206</v>
      </c>
      <c r="AP1428" t="s">
        <v>206</v>
      </c>
      <c r="AQ1428"/>
      <c r="AR1428">
        <v>0</v>
      </c>
      <c r="AS1428">
        <v>5</v>
      </c>
    </row>
    <row r="1429" spans="1:45" ht="18.75" x14ac:dyDescent="0.45">
      <c r="A1429" s="248">
        <v>214752</v>
      </c>
      <c r="B1429" s="249" t="s">
        <v>61</v>
      </c>
      <c r="C1429" t="s">
        <v>207</v>
      </c>
      <c r="D1429" t="s">
        <v>207</v>
      </c>
      <c r="E1429" t="s">
        <v>207</v>
      </c>
      <c r="F1429" t="s">
        <v>207</v>
      </c>
      <c r="G1429" t="s">
        <v>207</v>
      </c>
      <c r="H1429" t="s">
        <v>207</v>
      </c>
      <c r="I1429" t="s">
        <v>207</v>
      </c>
      <c r="J1429" t="s">
        <v>207</v>
      </c>
      <c r="K1429" t="s">
        <v>207</v>
      </c>
      <c r="L1429" t="s">
        <v>207</v>
      </c>
      <c r="M1429" s="250" t="s">
        <v>205</v>
      </c>
      <c r="N1429" t="s">
        <v>207</v>
      </c>
      <c r="O1429" t="s">
        <v>207</v>
      </c>
      <c r="P1429" t="s">
        <v>207</v>
      </c>
      <c r="Q1429" t="s">
        <v>207</v>
      </c>
      <c r="R1429" t="s">
        <v>207</v>
      </c>
      <c r="S1429" t="s">
        <v>207</v>
      </c>
      <c r="T1429" t="s">
        <v>207</v>
      </c>
      <c r="U1429" t="s">
        <v>207</v>
      </c>
      <c r="V1429" t="s">
        <v>207</v>
      </c>
      <c r="W1429" t="s">
        <v>205</v>
      </c>
      <c r="X1429" s="250" t="s">
        <v>205</v>
      </c>
      <c r="Y1429" t="s">
        <v>205</v>
      </c>
      <c r="Z1429" t="s">
        <v>205</v>
      </c>
      <c r="AA1429" t="s">
        <v>207</v>
      </c>
      <c r="AB1429" t="s">
        <v>205</v>
      </c>
      <c r="AC1429" t="s">
        <v>207</v>
      </c>
      <c r="AD1429" t="s">
        <v>207</v>
      </c>
      <c r="AE1429" t="s">
        <v>206</v>
      </c>
      <c r="AF1429" t="s">
        <v>207</v>
      </c>
      <c r="AG1429" t="s">
        <v>207</v>
      </c>
      <c r="AH1429" t="s">
        <v>207</v>
      </c>
      <c r="AI1429" t="s">
        <v>207</v>
      </c>
      <c r="AJ1429" t="s">
        <v>207</v>
      </c>
      <c r="AK1429" t="s">
        <v>206</v>
      </c>
      <c r="AL1429" t="s">
        <v>206</v>
      </c>
      <c r="AM1429" t="s">
        <v>206</v>
      </c>
      <c r="AN1429" t="s">
        <v>206</v>
      </c>
      <c r="AO1429" t="s">
        <v>206</v>
      </c>
      <c r="AP1429" t="s">
        <v>206</v>
      </c>
      <c r="AQ1429"/>
      <c r="AR1429">
        <v>0</v>
      </c>
      <c r="AS1429">
        <v>5</v>
      </c>
    </row>
    <row r="1430" spans="1:45" ht="18.75" x14ac:dyDescent="0.45">
      <c r="A1430" s="248">
        <v>214753</v>
      </c>
      <c r="B1430" s="249" t="s">
        <v>61</v>
      </c>
      <c r="C1430" t="s">
        <v>205</v>
      </c>
      <c r="D1430" t="s">
        <v>207</v>
      </c>
      <c r="E1430" t="s">
        <v>207</v>
      </c>
      <c r="F1430" t="s">
        <v>207</v>
      </c>
      <c r="G1430" t="s">
        <v>205</v>
      </c>
      <c r="H1430" t="s">
        <v>205</v>
      </c>
      <c r="I1430" t="s">
        <v>207</v>
      </c>
      <c r="J1430" t="s">
        <v>205</v>
      </c>
      <c r="K1430" t="s">
        <v>207</v>
      </c>
      <c r="L1430" t="s">
        <v>207</v>
      </c>
      <c r="M1430" s="250" t="s">
        <v>205</v>
      </c>
      <c r="N1430" t="s">
        <v>207</v>
      </c>
      <c r="O1430" t="s">
        <v>207</v>
      </c>
      <c r="P1430" t="s">
        <v>205</v>
      </c>
      <c r="Q1430" t="s">
        <v>207</v>
      </c>
      <c r="R1430" t="s">
        <v>207</v>
      </c>
      <c r="S1430" t="s">
        <v>207</v>
      </c>
      <c r="T1430" t="s">
        <v>207</v>
      </c>
      <c r="U1430" t="s">
        <v>207</v>
      </c>
      <c r="V1430" t="s">
        <v>207</v>
      </c>
      <c r="W1430" t="s">
        <v>205</v>
      </c>
      <c r="X1430" s="250" t="s">
        <v>207</v>
      </c>
      <c r="Y1430" t="s">
        <v>205</v>
      </c>
      <c r="Z1430" t="s">
        <v>207</v>
      </c>
      <c r="AA1430" t="s">
        <v>207</v>
      </c>
      <c r="AB1430" t="s">
        <v>205</v>
      </c>
      <c r="AC1430" t="s">
        <v>207</v>
      </c>
      <c r="AD1430" t="s">
        <v>205</v>
      </c>
      <c r="AE1430" t="s">
        <v>205</v>
      </c>
      <c r="AF1430" t="s">
        <v>207</v>
      </c>
      <c r="AG1430" t="s">
        <v>207</v>
      </c>
      <c r="AH1430" t="s">
        <v>207</v>
      </c>
      <c r="AI1430" t="s">
        <v>207</v>
      </c>
      <c r="AJ1430" t="s">
        <v>207</v>
      </c>
      <c r="AK1430" t="s">
        <v>207</v>
      </c>
      <c r="AL1430" t="s">
        <v>207</v>
      </c>
      <c r="AM1430" t="s">
        <v>207</v>
      </c>
      <c r="AN1430" t="s">
        <v>207</v>
      </c>
      <c r="AO1430" t="s">
        <v>207</v>
      </c>
      <c r="AP1430" t="s">
        <v>207</v>
      </c>
      <c r="AQ1430"/>
      <c r="AR1430">
        <v>0</v>
      </c>
      <c r="AS1430">
        <v>4</v>
      </c>
    </row>
    <row r="1431" spans="1:45" ht="18.75" x14ac:dyDescent="0.45">
      <c r="A1431" s="248">
        <v>214755</v>
      </c>
      <c r="B1431" s="249" t="s">
        <v>61</v>
      </c>
      <c r="C1431" t="s">
        <v>205</v>
      </c>
      <c r="D1431" t="s">
        <v>207</v>
      </c>
      <c r="E1431" t="s">
        <v>205</v>
      </c>
      <c r="F1431" t="s">
        <v>205</v>
      </c>
      <c r="G1431" t="s">
        <v>205</v>
      </c>
      <c r="H1431" t="s">
        <v>207</v>
      </c>
      <c r="I1431" t="s">
        <v>207</v>
      </c>
      <c r="J1431" t="s">
        <v>205</v>
      </c>
      <c r="K1431" t="s">
        <v>207</v>
      </c>
      <c r="L1431" t="s">
        <v>207</v>
      </c>
      <c r="M1431" s="250" t="s">
        <v>207</v>
      </c>
      <c r="N1431" t="s">
        <v>207</v>
      </c>
      <c r="O1431" t="s">
        <v>207</v>
      </c>
      <c r="P1431" t="s">
        <v>207</v>
      </c>
      <c r="Q1431" t="s">
        <v>207</v>
      </c>
      <c r="R1431" t="s">
        <v>207</v>
      </c>
      <c r="S1431" t="s">
        <v>207</v>
      </c>
      <c r="T1431" t="s">
        <v>205</v>
      </c>
      <c r="U1431" t="s">
        <v>205</v>
      </c>
      <c r="V1431" t="s">
        <v>207</v>
      </c>
      <c r="W1431" t="s">
        <v>207</v>
      </c>
      <c r="X1431" s="250" t="s">
        <v>207</v>
      </c>
      <c r="Y1431" t="s">
        <v>205</v>
      </c>
      <c r="Z1431" t="s">
        <v>205</v>
      </c>
      <c r="AA1431" t="s">
        <v>207</v>
      </c>
      <c r="AB1431" t="s">
        <v>207</v>
      </c>
      <c r="AC1431" t="s">
        <v>205</v>
      </c>
      <c r="AD1431" t="s">
        <v>205</v>
      </c>
      <c r="AE1431" t="s">
        <v>207</v>
      </c>
      <c r="AF1431" t="s">
        <v>207</v>
      </c>
      <c r="AG1431" t="s">
        <v>207</v>
      </c>
      <c r="AH1431" t="s">
        <v>207</v>
      </c>
      <c r="AI1431" t="s">
        <v>207</v>
      </c>
      <c r="AJ1431" t="s">
        <v>207</v>
      </c>
      <c r="AK1431" t="s">
        <v>207</v>
      </c>
      <c r="AL1431" t="s">
        <v>206</v>
      </c>
      <c r="AM1431" t="s">
        <v>206</v>
      </c>
      <c r="AN1431" t="s">
        <v>206</v>
      </c>
      <c r="AO1431" t="s">
        <v>206</v>
      </c>
      <c r="AP1431" t="s">
        <v>206</v>
      </c>
      <c r="AQ1431"/>
      <c r="AR1431">
        <v>0</v>
      </c>
      <c r="AS1431">
        <v>5</v>
      </c>
    </row>
    <row r="1432" spans="1:45" ht="15" hidden="1" x14ac:dyDescent="0.25">
      <c r="A1432" s="258">
        <v>214759</v>
      </c>
      <c r="B1432" s="259" t="s">
        <v>458</v>
      </c>
      <c r="C1432" s="260" t="s">
        <v>849</v>
      </c>
      <c r="D1432" s="260" t="s">
        <v>849</v>
      </c>
      <c r="E1432" s="260" t="s">
        <v>849</v>
      </c>
      <c r="F1432" s="260" t="s">
        <v>849</v>
      </c>
      <c r="G1432" s="260" t="s">
        <v>849</v>
      </c>
      <c r="H1432" s="260" t="s">
        <v>849</v>
      </c>
      <c r="I1432" s="260" t="s">
        <v>849</v>
      </c>
      <c r="J1432" s="260" t="s">
        <v>849</v>
      </c>
      <c r="K1432" s="260" t="s">
        <v>849</v>
      </c>
      <c r="L1432" s="260" t="s">
        <v>849</v>
      </c>
      <c r="M1432" s="260" t="s">
        <v>849</v>
      </c>
      <c r="N1432" s="260" t="s">
        <v>849</v>
      </c>
      <c r="O1432" s="260" t="s">
        <v>849</v>
      </c>
      <c r="P1432" s="260" t="s">
        <v>849</v>
      </c>
      <c r="Q1432" s="260" t="s">
        <v>849</v>
      </c>
      <c r="R1432" s="260" t="s">
        <v>849</v>
      </c>
      <c r="S1432" s="260" t="s">
        <v>849</v>
      </c>
      <c r="T1432" s="260" t="s">
        <v>849</v>
      </c>
      <c r="U1432" s="260" t="s">
        <v>849</v>
      </c>
      <c r="V1432" s="260" t="s">
        <v>849</v>
      </c>
      <c r="W1432" s="260" t="s">
        <v>344</v>
      </c>
      <c r="X1432" s="260" t="s">
        <v>344</v>
      </c>
      <c r="Y1432" s="260" t="s">
        <v>344</v>
      </c>
      <c r="Z1432" s="260" t="s">
        <v>344</v>
      </c>
      <c r="AA1432" s="260" t="s">
        <v>344</v>
      </c>
      <c r="AB1432" s="260" t="s">
        <v>344</v>
      </c>
      <c r="AC1432" s="260" t="s">
        <v>344</v>
      </c>
      <c r="AD1432" s="260" t="s">
        <v>344</v>
      </c>
      <c r="AE1432" s="260" t="s">
        <v>344</v>
      </c>
      <c r="AF1432" s="260" t="s">
        <v>344</v>
      </c>
      <c r="AG1432" s="260" t="s">
        <v>344</v>
      </c>
      <c r="AH1432" s="260" t="s">
        <v>344</v>
      </c>
      <c r="AI1432" s="260" t="s">
        <v>344</v>
      </c>
      <c r="AJ1432" s="260" t="s">
        <v>344</v>
      </c>
      <c r="AK1432" s="260" t="s">
        <v>344</v>
      </c>
      <c r="AL1432" s="260" t="s">
        <v>344</v>
      </c>
      <c r="AM1432" s="260" t="s">
        <v>344</v>
      </c>
      <c r="AN1432" s="260" t="s">
        <v>344</v>
      </c>
      <c r="AO1432" s="260" t="s">
        <v>344</v>
      </c>
      <c r="AP1432" s="260" t="s">
        <v>344</v>
      </c>
      <c r="AQ1432" s="260"/>
      <c r="AR1432"/>
      <c r="AS1432" t="s">
        <v>2181</v>
      </c>
    </row>
    <row r="1433" spans="1:45" ht="18.75" hidden="1" x14ac:dyDescent="0.45">
      <c r="A1433" s="248">
        <v>214761</v>
      </c>
      <c r="B1433" s="249" t="s">
        <v>456</v>
      </c>
      <c r="C1433" t="s">
        <v>205</v>
      </c>
      <c r="D1433" t="s">
        <v>207</v>
      </c>
      <c r="E1433" t="s">
        <v>205</v>
      </c>
      <c r="F1433" t="s">
        <v>205</v>
      </c>
      <c r="G1433" t="s">
        <v>205</v>
      </c>
      <c r="H1433" t="s">
        <v>207</v>
      </c>
      <c r="I1433" t="s">
        <v>205</v>
      </c>
      <c r="J1433" t="s">
        <v>205</v>
      </c>
      <c r="K1433" t="s">
        <v>207</v>
      </c>
      <c r="L1433" t="s">
        <v>205</v>
      </c>
      <c r="M1433" s="250" t="s">
        <v>207</v>
      </c>
      <c r="N1433" t="s">
        <v>205</v>
      </c>
      <c r="O1433" t="s">
        <v>205</v>
      </c>
      <c r="P1433" t="s">
        <v>205</v>
      </c>
      <c r="Q1433" t="s">
        <v>207</v>
      </c>
      <c r="R1433" t="s">
        <v>207</v>
      </c>
      <c r="S1433" t="s">
        <v>207</v>
      </c>
      <c r="T1433" t="s">
        <v>205</v>
      </c>
      <c r="U1433" t="s">
        <v>207</v>
      </c>
      <c r="V1433" t="s">
        <v>205</v>
      </c>
      <c r="W1433" t="s">
        <v>207</v>
      </c>
      <c r="X1433" s="250" t="s">
        <v>207</v>
      </c>
      <c r="Y1433" t="s">
        <v>207</v>
      </c>
      <c r="Z1433" t="s">
        <v>206</v>
      </c>
      <c r="AA1433" t="s">
        <v>207</v>
      </c>
      <c r="AB1433" t="s">
        <v>206</v>
      </c>
      <c r="AC1433" t="s">
        <v>206</v>
      </c>
      <c r="AD1433" t="s">
        <v>206</v>
      </c>
      <c r="AE1433" t="s">
        <v>206</v>
      </c>
      <c r="AF1433" t="s">
        <v>206</v>
      </c>
      <c r="AG1433" t="s">
        <v>344</v>
      </c>
      <c r="AH1433" t="s">
        <v>344</v>
      </c>
      <c r="AI1433" t="s">
        <v>344</v>
      </c>
      <c r="AJ1433" t="s">
        <v>344</v>
      </c>
      <c r="AK1433" t="s">
        <v>344</v>
      </c>
      <c r="AL1433" t="s">
        <v>344</v>
      </c>
      <c r="AM1433" t="s">
        <v>344</v>
      </c>
      <c r="AN1433" t="s">
        <v>344</v>
      </c>
      <c r="AO1433" t="s">
        <v>344</v>
      </c>
      <c r="AP1433" t="s">
        <v>344</v>
      </c>
      <c r="AQ1433"/>
      <c r="AR1433">
        <v>0</v>
      </c>
      <c r="AS1433">
        <v>5</v>
      </c>
    </row>
    <row r="1434" spans="1:45" ht="18.75" hidden="1" x14ac:dyDescent="0.45">
      <c r="A1434" s="248">
        <v>214763</v>
      </c>
      <c r="B1434" s="249" t="s">
        <v>458</v>
      </c>
      <c r="C1434">
        <v>0</v>
      </c>
      <c r="D1434">
        <v>0</v>
      </c>
      <c r="E1434">
        <v>0</v>
      </c>
      <c r="F1434">
        <v>0</v>
      </c>
      <c r="G1434">
        <v>0</v>
      </c>
      <c r="H1434">
        <v>0</v>
      </c>
      <c r="I1434">
        <v>0</v>
      </c>
      <c r="J1434">
        <v>0</v>
      </c>
      <c r="K1434">
        <v>0</v>
      </c>
      <c r="L1434">
        <v>0</v>
      </c>
      <c r="M1434" s="250">
        <v>0</v>
      </c>
      <c r="N1434">
        <v>0</v>
      </c>
      <c r="O1434">
        <v>1</v>
      </c>
      <c r="P1434">
        <v>0</v>
      </c>
      <c r="Q1434">
        <v>0</v>
      </c>
      <c r="R1434">
        <v>0</v>
      </c>
      <c r="S1434">
        <v>0</v>
      </c>
      <c r="T1434">
        <v>0</v>
      </c>
      <c r="U1434">
        <v>0</v>
      </c>
      <c r="V1434">
        <v>0</v>
      </c>
      <c r="W1434">
        <v>0</v>
      </c>
      <c r="X1434" s="250">
        <v>0</v>
      </c>
      <c r="Y1434">
        <v>0</v>
      </c>
      <c r="Z1434">
        <v>0</v>
      </c>
      <c r="AA1434">
        <v>0</v>
      </c>
      <c r="AB1434">
        <v>0</v>
      </c>
      <c r="AC1434">
        <v>0</v>
      </c>
      <c r="AD1434">
        <v>0</v>
      </c>
      <c r="AE1434">
        <v>0</v>
      </c>
      <c r="AF1434">
        <v>0</v>
      </c>
      <c r="AG1434">
        <v>0</v>
      </c>
      <c r="AH1434">
        <v>0</v>
      </c>
      <c r="AI1434">
        <v>0</v>
      </c>
      <c r="AJ1434">
        <v>0</v>
      </c>
      <c r="AK1434">
        <v>0</v>
      </c>
      <c r="AL1434">
        <v>0</v>
      </c>
      <c r="AM1434">
        <v>0</v>
      </c>
      <c r="AN1434">
        <v>0</v>
      </c>
      <c r="AO1434">
        <v>0</v>
      </c>
      <c r="AP1434">
        <v>0</v>
      </c>
      <c r="AQ1434"/>
      <c r="AR1434">
        <v>0</v>
      </c>
      <c r="AS1434">
        <v>1</v>
      </c>
    </row>
    <row r="1435" spans="1:45" ht="15" hidden="1" x14ac:dyDescent="0.25">
      <c r="A1435" s="258">
        <v>214764</v>
      </c>
      <c r="B1435" s="259" t="s">
        <v>458</v>
      </c>
      <c r="C1435" s="260" t="s">
        <v>207</v>
      </c>
      <c r="D1435" s="260" t="s">
        <v>207</v>
      </c>
      <c r="E1435" s="260" t="s">
        <v>205</v>
      </c>
      <c r="F1435" s="260" t="s">
        <v>207</v>
      </c>
      <c r="G1435" s="260" t="s">
        <v>207</v>
      </c>
      <c r="H1435" s="260" t="s">
        <v>205</v>
      </c>
      <c r="I1435" s="260" t="s">
        <v>205</v>
      </c>
      <c r="J1435" s="260" t="s">
        <v>205</v>
      </c>
      <c r="K1435" s="260" t="s">
        <v>205</v>
      </c>
      <c r="L1435" s="260" t="s">
        <v>205</v>
      </c>
      <c r="M1435" s="260" t="s">
        <v>206</v>
      </c>
      <c r="N1435" s="260" t="s">
        <v>207</v>
      </c>
      <c r="O1435" s="260" t="s">
        <v>205</v>
      </c>
      <c r="P1435" s="260" t="s">
        <v>207</v>
      </c>
      <c r="Q1435" s="260" t="s">
        <v>207</v>
      </c>
      <c r="R1435" s="260" t="s">
        <v>207</v>
      </c>
      <c r="S1435" s="260" t="s">
        <v>207</v>
      </c>
      <c r="T1435" s="260" t="s">
        <v>206</v>
      </c>
      <c r="U1435" s="260" t="s">
        <v>207</v>
      </c>
      <c r="V1435" s="260" t="s">
        <v>206</v>
      </c>
      <c r="W1435" s="260" t="s">
        <v>344</v>
      </c>
      <c r="X1435" s="260" t="s">
        <v>344</v>
      </c>
      <c r="Y1435" s="260" t="s">
        <v>344</v>
      </c>
      <c r="Z1435" s="260" t="s">
        <v>344</v>
      </c>
      <c r="AA1435" s="260" t="s">
        <v>344</v>
      </c>
      <c r="AB1435" s="260" t="s">
        <v>344</v>
      </c>
      <c r="AC1435" s="260" t="s">
        <v>344</v>
      </c>
      <c r="AD1435" s="260" t="s">
        <v>344</v>
      </c>
      <c r="AE1435" s="260" t="s">
        <v>344</v>
      </c>
      <c r="AF1435" s="260" t="s">
        <v>344</v>
      </c>
      <c r="AG1435" s="260" t="s">
        <v>344</v>
      </c>
      <c r="AH1435" s="260" t="s">
        <v>344</v>
      </c>
      <c r="AI1435" s="260" t="s">
        <v>344</v>
      </c>
      <c r="AJ1435" s="260" t="s">
        <v>344</v>
      </c>
      <c r="AK1435" s="260" t="s">
        <v>344</v>
      </c>
      <c r="AL1435" s="260" t="s">
        <v>344</v>
      </c>
      <c r="AM1435" s="260" t="s">
        <v>344</v>
      </c>
      <c r="AN1435" s="260" t="s">
        <v>344</v>
      </c>
      <c r="AO1435" s="260" t="s">
        <v>344</v>
      </c>
      <c r="AP1435" s="260" t="s">
        <v>344</v>
      </c>
      <c r="AQ1435" s="260"/>
      <c r="AR1435"/>
      <c r="AS1435">
        <v>1</v>
      </c>
    </row>
    <row r="1436" spans="1:45" ht="18.75" x14ac:dyDescent="0.45">
      <c r="A1436" s="248">
        <v>214768</v>
      </c>
      <c r="B1436" s="249" t="s">
        <v>61</v>
      </c>
      <c r="C1436" t="s">
        <v>205</v>
      </c>
      <c r="D1436" t="s">
        <v>207</v>
      </c>
      <c r="E1436" t="s">
        <v>207</v>
      </c>
      <c r="F1436" t="s">
        <v>207</v>
      </c>
      <c r="G1436" t="s">
        <v>205</v>
      </c>
      <c r="H1436" t="s">
        <v>207</v>
      </c>
      <c r="I1436" t="s">
        <v>207</v>
      </c>
      <c r="J1436" t="s">
        <v>207</v>
      </c>
      <c r="K1436" t="s">
        <v>207</v>
      </c>
      <c r="L1436" t="s">
        <v>205</v>
      </c>
      <c r="M1436" s="250" t="s">
        <v>207</v>
      </c>
      <c r="N1436" t="s">
        <v>207</v>
      </c>
      <c r="O1436" t="s">
        <v>207</v>
      </c>
      <c r="P1436" t="s">
        <v>205</v>
      </c>
      <c r="Q1436" t="s">
        <v>207</v>
      </c>
      <c r="R1436" t="s">
        <v>207</v>
      </c>
      <c r="S1436" t="s">
        <v>207</v>
      </c>
      <c r="T1436" t="s">
        <v>207</v>
      </c>
      <c r="U1436" t="s">
        <v>207</v>
      </c>
      <c r="V1436" t="s">
        <v>205</v>
      </c>
      <c r="W1436" t="s">
        <v>207</v>
      </c>
      <c r="X1436" s="250" t="s">
        <v>205</v>
      </c>
      <c r="Y1436" t="s">
        <v>206</v>
      </c>
      <c r="Z1436" t="s">
        <v>207</v>
      </c>
      <c r="AA1436" t="s">
        <v>205</v>
      </c>
      <c r="AB1436" t="s">
        <v>205</v>
      </c>
      <c r="AC1436" t="s">
        <v>205</v>
      </c>
      <c r="AD1436" t="s">
        <v>205</v>
      </c>
      <c r="AE1436" t="s">
        <v>206</v>
      </c>
      <c r="AF1436" t="s">
        <v>205</v>
      </c>
      <c r="AG1436" t="s">
        <v>207</v>
      </c>
      <c r="AH1436" t="s">
        <v>207</v>
      </c>
      <c r="AI1436" t="s">
        <v>206</v>
      </c>
      <c r="AJ1436" t="s">
        <v>207</v>
      </c>
      <c r="AK1436" t="s">
        <v>207</v>
      </c>
      <c r="AL1436" t="s">
        <v>206</v>
      </c>
      <c r="AM1436" t="s">
        <v>206</v>
      </c>
      <c r="AN1436" t="s">
        <v>206</v>
      </c>
      <c r="AO1436" t="s">
        <v>206</v>
      </c>
      <c r="AP1436" t="s">
        <v>206</v>
      </c>
      <c r="AQ1436"/>
      <c r="AR1436">
        <v>0</v>
      </c>
      <c r="AS1436">
        <v>5</v>
      </c>
    </row>
    <row r="1437" spans="1:45" ht="18.75" hidden="1" x14ac:dyDescent="0.45">
      <c r="A1437" s="248">
        <v>214778</v>
      </c>
      <c r="B1437" s="249" t="s">
        <v>456</v>
      </c>
      <c r="C1437" t="s">
        <v>207</v>
      </c>
      <c r="D1437" t="s">
        <v>207</v>
      </c>
      <c r="E1437" t="s">
        <v>207</v>
      </c>
      <c r="F1437" t="s">
        <v>205</v>
      </c>
      <c r="G1437" t="s">
        <v>205</v>
      </c>
      <c r="H1437" t="s">
        <v>207</v>
      </c>
      <c r="I1437" t="s">
        <v>207</v>
      </c>
      <c r="J1437" t="s">
        <v>207</v>
      </c>
      <c r="K1437" t="s">
        <v>207</v>
      </c>
      <c r="L1437" t="s">
        <v>207</v>
      </c>
      <c r="M1437" s="250" t="s">
        <v>207</v>
      </c>
      <c r="N1437" t="s">
        <v>207</v>
      </c>
      <c r="O1437" t="s">
        <v>207</v>
      </c>
      <c r="P1437" t="s">
        <v>205</v>
      </c>
      <c r="Q1437" t="s">
        <v>207</v>
      </c>
      <c r="R1437" t="s">
        <v>205</v>
      </c>
      <c r="S1437" t="s">
        <v>207</v>
      </c>
      <c r="T1437" t="s">
        <v>207</v>
      </c>
      <c r="U1437" t="s">
        <v>207</v>
      </c>
      <c r="V1437" t="s">
        <v>207</v>
      </c>
      <c r="W1437" t="s">
        <v>205</v>
      </c>
      <c r="X1437" s="250" t="s">
        <v>205</v>
      </c>
      <c r="Y1437" t="s">
        <v>205</v>
      </c>
      <c r="Z1437" t="s">
        <v>205</v>
      </c>
      <c r="AA1437" t="s">
        <v>205</v>
      </c>
      <c r="AB1437" t="s">
        <v>205</v>
      </c>
      <c r="AC1437" t="s">
        <v>205</v>
      </c>
      <c r="AD1437" t="s">
        <v>207</v>
      </c>
      <c r="AE1437" t="s">
        <v>205</v>
      </c>
      <c r="AF1437" t="s">
        <v>205</v>
      </c>
      <c r="AG1437" t="s">
        <v>344</v>
      </c>
      <c r="AH1437" t="s">
        <v>344</v>
      </c>
      <c r="AI1437" t="s">
        <v>344</v>
      </c>
      <c r="AJ1437" t="s">
        <v>344</v>
      </c>
      <c r="AK1437" t="s">
        <v>344</v>
      </c>
      <c r="AL1437" t="s">
        <v>344</v>
      </c>
      <c r="AM1437" t="s">
        <v>344</v>
      </c>
      <c r="AN1437" t="s">
        <v>344</v>
      </c>
      <c r="AO1437" t="s">
        <v>344</v>
      </c>
      <c r="AP1437" t="s">
        <v>344</v>
      </c>
      <c r="AQ1437"/>
      <c r="AR1437">
        <v>0</v>
      </c>
      <c r="AS1437">
        <v>1</v>
      </c>
    </row>
    <row r="1438" spans="1:45" ht="18.75" hidden="1" x14ac:dyDescent="0.45">
      <c r="A1438" s="248">
        <v>214779</v>
      </c>
      <c r="B1438" s="249" t="s">
        <v>456</v>
      </c>
      <c r="C1438" t="s">
        <v>205</v>
      </c>
      <c r="D1438" t="s">
        <v>207</v>
      </c>
      <c r="E1438" t="s">
        <v>207</v>
      </c>
      <c r="F1438" t="s">
        <v>207</v>
      </c>
      <c r="G1438" t="s">
        <v>205</v>
      </c>
      <c r="H1438" t="s">
        <v>207</v>
      </c>
      <c r="I1438" t="s">
        <v>207</v>
      </c>
      <c r="J1438" t="s">
        <v>207</v>
      </c>
      <c r="K1438" t="s">
        <v>207</v>
      </c>
      <c r="L1438" t="s">
        <v>207</v>
      </c>
      <c r="M1438" s="250" t="s">
        <v>205</v>
      </c>
      <c r="N1438" t="s">
        <v>207</v>
      </c>
      <c r="O1438" t="s">
        <v>207</v>
      </c>
      <c r="P1438" t="s">
        <v>207</v>
      </c>
      <c r="Q1438" t="s">
        <v>207</v>
      </c>
      <c r="R1438" t="s">
        <v>207</v>
      </c>
      <c r="S1438" t="s">
        <v>207</v>
      </c>
      <c r="T1438" t="s">
        <v>205</v>
      </c>
      <c r="U1438" t="s">
        <v>205</v>
      </c>
      <c r="V1438" t="s">
        <v>205</v>
      </c>
      <c r="W1438" t="s">
        <v>207</v>
      </c>
      <c r="X1438" s="250" t="s">
        <v>207</v>
      </c>
      <c r="Y1438" t="s">
        <v>205</v>
      </c>
      <c r="Z1438" t="s">
        <v>207</v>
      </c>
      <c r="AA1438" t="s">
        <v>206</v>
      </c>
      <c r="AB1438" t="s">
        <v>205</v>
      </c>
      <c r="AC1438" t="s">
        <v>207</v>
      </c>
      <c r="AD1438" t="s">
        <v>205</v>
      </c>
      <c r="AE1438" t="s">
        <v>206</v>
      </c>
      <c r="AF1438" t="s">
        <v>206</v>
      </c>
      <c r="AG1438" t="s">
        <v>344</v>
      </c>
      <c r="AH1438" t="s">
        <v>344</v>
      </c>
      <c r="AI1438" t="s">
        <v>344</v>
      </c>
      <c r="AJ1438" t="s">
        <v>344</v>
      </c>
      <c r="AK1438" t="s">
        <v>344</v>
      </c>
      <c r="AL1438" t="s">
        <v>344</v>
      </c>
      <c r="AM1438" t="s">
        <v>344</v>
      </c>
      <c r="AN1438" t="s">
        <v>344</v>
      </c>
      <c r="AO1438" t="s">
        <v>344</v>
      </c>
      <c r="AP1438" t="s">
        <v>344</v>
      </c>
      <c r="AQ1438"/>
      <c r="AR1438">
        <v>0</v>
      </c>
      <c r="AS1438">
        <v>2</v>
      </c>
    </row>
    <row r="1439" spans="1:45" ht="18.75" x14ac:dyDescent="0.45">
      <c r="A1439" s="248">
        <v>214782</v>
      </c>
      <c r="B1439" s="249" t="s">
        <v>61</v>
      </c>
      <c r="C1439" t="s">
        <v>207</v>
      </c>
      <c r="D1439" t="s">
        <v>207</v>
      </c>
      <c r="E1439" t="s">
        <v>207</v>
      </c>
      <c r="F1439" t="s">
        <v>207</v>
      </c>
      <c r="G1439" t="s">
        <v>207</v>
      </c>
      <c r="H1439" t="s">
        <v>207</v>
      </c>
      <c r="I1439" t="s">
        <v>207</v>
      </c>
      <c r="J1439" t="s">
        <v>205</v>
      </c>
      <c r="K1439" t="s">
        <v>207</v>
      </c>
      <c r="L1439" t="s">
        <v>207</v>
      </c>
      <c r="M1439" s="250" t="s">
        <v>207</v>
      </c>
      <c r="N1439" t="s">
        <v>207</v>
      </c>
      <c r="O1439" t="s">
        <v>207</v>
      </c>
      <c r="P1439" t="s">
        <v>207</v>
      </c>
      <c r="Q1439" t="s">
        <v>207</v>
      </c>
      <c r="R1439" t="s">
        <v>207</v>
      </c>
      <c r="S1439" t="s">
        <v>207</v>
      </c>
      <c r="T1439" t="s">
        <v>207</v>
      </c>
      <c r="U1439" t="s">
        <v>207</v>
      </c>
      <c r="V1439" t="s">
        <v>207</v>
      </c>
      <c r="W1439" t="s">
        <v>207</v>
      </c>
      <c r="X1439" s="250" t="s">
        <v>205</v>
      </c>
      <c r="Y1439" t="s">
        <v>205</v>
      </c>
      <c r="Z1439" t="s">
        <v>207</v>
      </c>
      <c r="AA1439" t="s">
        <v>205</v>
      </c>
      <c r="AB1439" t="s">
        <v>205</v>
      </c>
      <c r="AC1439" t="s">
        <v>207</v>
      </c>
      <c r="AD1439" t="s">
        <v>205</v>
      </c>
      <c r="AE1439" t="s">
        <v>207</v>
      </c>
      <c r="AF1439" t="s">
        <v>207</v>
      </c>
      <c r="AG1439" t="s">
        <v>206</v>
      </c>
      <c r="AH1439" t="s">
        <v>207</v>
      </c>
      <c r="AI1439" t="s">
        <v>206</v>
      </c>
      <c r="AJ1439" t="s">
        <v>207</v>
      </c>
      <c r="AK1439" t="s">
        <v>207</v>
      </c>
      <c r="AL1439" t="s">
        <v>207</v>
      </c>
      <c r="AM1439" t="s">
        <v>207</v>
      </c>
      <c r="AN1439" t="s">
        <v>206</v>
      </c>
      <c r="AO1439" t="s">
        <v>207</v>
      </c>
      <c r="AP1439" t="s">
        <v>206</v>
      </c>
      <c r="AQ1439"/>
      <c r="AR1439">
        <v>0</v>
      </c>
      <c r="AS1439">
        <v>4</v>
      </c>
    </row>
    <row r="1440" spans="1:45" ht="18.75" hidden="1" x14ac:dyDescent="0.45">
      <c r="A1440" s="252">
        <v>214785</v>
      </c>
      <c r="B1440" s="249" t="s">
        <v>458</v>
      </c>
      <c r="C1440" t="s">
        <v>207</v>
      </c>
      <c r="D1440" t="s">
        <v>205</v>
      </c>
      <c r="E1440" t="s">
        <v>205</v>
      </c>
      <c r="F1440" t="s">
        <v>205</v>
      </c>
      <c r="G1440" t="s">
        <v>205</v>
      </c>
      <c r="H1440" t="s">
        <v>205</v>
      </c>
      <c r="I1440" t="s">
        <v>205</v>
      </c>
      <c r="J1440" t="s">
        <v>205</v>
      </c>
      <c r="K1440" t="s">
        <v>205</v>
      </c>
      <c r="L1440" t="s">
        <v>207</v>
      </c>
      <c r="M1440" s="250" t="s">
        <v>207</v>
      </c>
      <c r="N1440" t="s">
        <v>207</v>
      </c>
      <c r="O1440" t="s">
        <v>205</v>
      </c>
      <c r="P1440" t="s">
        <v>207</v>
      </c>
      <c r="Q1440" t="s">
        <v>206</v>
      </c>
      <c r="R1440" t="s">
        <v>205</v>
      </c>
      <c r="S1440" t="s">
        <v>206</v>
      </c>
      <c r="T1440" t="s">
        <v>207</v>
      </c>
      <c r="U1440" t="s">
        <v>207</v>
      </c>
      <c r="V1440" t="s">
        <v>205</v>
      </c>
      <c r="W1440" t="s">
        <v>344</v>
      </c>
      <c r="X1440" s="250" t="s">
        <v>344</v>
      </c>
      <c r="Y1440" t="s">
        <v>344</v>
      </c>
      <c r="Z1440" t="s">
        <v>344</v>
      </c>
      <c r="AA1440" t="s">
        <v>344</v>
      </c>
      <c r="AB1440" t="s">
        <v>344</v>
      </c>
      <c r="AC1440" t="s">
        <v>344</v>
      </c>
      <c r="AD1440" t="s">
        <v>344</v>
      </c>
      <c r="AE1440" t="s">
        <v>344</v>
      </c>
      <c r="AF1440" t="s">
        <v>344</v>
      </c>
      <c r="AG1440" t="s">
        <v>344</v>
      </c>
      <c r="AH1440" t="s">
        <v>344</v>
      </c>
      <c r="AI1440" t="s">
        <v>344</v>
      </c>
      <c r="AJ1440" t="s">
        <v>344</v>
      </c>
      <c r="AK1440" t="s">
        <v>344</v>
      </c>
      <c r="AL1440" t="s">
        <v>344</v>
      </c>
      <c r="AM1440" t="s">
        <v>344</v>
      </c>
      <c r="AN1440" t="s">
        <v>344</v>
      </c>
      <c r="AO1440" t="s">
        <v>344</v>
      </c>
      <c r="AP1440" t="s">
        <v>344</v>
      </c>
      <c r="AQ1440"/>
      <c r="AR1440">
        <v>0</v>
      </c>
      <c r="AS1440">
        <v>3</v>
      </c>
    </row>
    <row r="1441" spans="1:45" ht="15" hidden="1" x14ac:dyDescent="0.25">
      <c r="A1441" s="258">
        <v>214786</v>
      </c>
      <c r="B1441" s="259" t="s">
        <v>456</v>
      </c>
      <c r="C1441" s="260" t="s">
        <v>205</v>
      </c>
      <c r="D1441" s="260" t="s">
        <v>207</v>
      </c>
      <c r="E1441" s="260" t="s">
        <v>205</v>
      </c>
      <c r="F1441" s="260" t="s">
        <v>205</v>
      </c>
      <c r="G1441" s="260" t="s">
        <v>207</v>
      </c>
      <c r="H1441" s="260" t="s">
        <v>207</v>
      </c>
      <c r="I1441" s="260" t="s">
        <v>207</v>
      </c>
      <c r="J1441" s="260" t="s">
        <v>207</v>
      </c>
      <c r="K1441" s="260" t="s">
        <v>205</v>
      </c>
      <c r="L1441" s="260" t="s">
        <v>207</v>
      </c>
      <c r="M1441" s="260" t="s">
        <v>205</v>
      </c>
      <c r="N1441" s="260" t="s">
        <v>207</v>
      </c>
      <c r="O1441" s="260" t="s">
        <v>205</v>
      </c>
      <c r="P1441" s="260" t="s">
        <v>205</v>
      </c>
      <c r="Q1441" s="260" t="s">
        <v>207</v>
      </c>
      <c r="R1441" s="260" t="s">
        <v>207</v>
      </c>
      <c r="S1441" s="260" t="s">
        <v>207</v>
      </c>
      <c r="T1441" s="260" t="s">
        <v>207</v>
      </c>
      <c r="U1441" s="260" t="s">
        <v>205</v>
      </c>
      <c r="V1441" s="260" t="s">
        <v>205</v>
      </c>
      <c r="W1441" s="260" t="s">
        <v>205</v>
      </c>
      <c r="X1441" s="260" t="s">
        <v>205</v>
      </c>
      <c r="Y1441" s="260" t="s">
        <v>207</v>
      </c>
      <c r="Z1441" s="260" t="s">
        <v>205</v>
      </c>
      <c r="AA1441" s="260" t="s">
        <v>205</v>
      </c>
      <c r="AB1441" s="260" t="s">
        <v>207</v>
      </c>
      <c r="AC1441" s="260" t="s">
        <v>207</v>
      </c>
      <c r="AD1441" s="260" t="s">
        <v>207</v>
      </c>
      <c r="AE1441" s="260" t="s">
        <v>206</v>
      </c>
      <c r="AF1441" s="260" t="s">
        <v>207</v>
      </c>
      <c r="AG1441" s="260" t="s">
        <v>344</v>
      </c>
      <c r="AH1441" s="260" t="s">
        <v>344</v>
      </c>
      <c r="AI1441" s="260" t="s">
        <v>344</v>
      </c>
      <c r="AJ1441" s="260" t="s">
        <v>344</v>
      </c>
      <c r="AK1441" s="260" t="s">
        <v>344</v>
      </c>
      <c r="AL1441" s="260" t="s">
        <v>344</v>
      </c>
      <c r="AM1441" s="260" t="s">
        <v>344</v>
      </c>
      <c r="AN1441" s="260" t="s">
        <v>344</v>
      </c>
      <c r="AO1441" s="260" t="s">
        <v>344</v>
      </c>
      <c r="AP1441" s="260" t="s">
        <v>344</v>
      </c>
      <c r="AQ1441" s="260"/>
      <c r="AR1441"/>
      <c r="AS1441">
        <v>3</v>
      </c>
    </row>
    <row r="1442" spans="1:45" ht="18.75" x14ac:dyDescent="0.45">
      <c r="A1442" s="248">
        <v>214788</v>
      </c>
      <c r="B1442" s="249" t="s">
        <v>61</v>
      </c>
      <c r="C1442" t="s">
        <v>207</v>
      </c>
      <c r="D1442" t="s">
        <v>207</v>
      </c>
      <c r="E1442" t="s">
        <v>205</v>
      </c>
      <c r="F1442" t="s">
        <v>205</v>
      </c>
      <c r="G1442" t="s">
        <v>207</v>
      </c>
      <c r="H1442" t="s">
        <v>207</v>
      </c>
      <c r="I1442" t="s">
        <v>205</v>
      </c>
      <c r="J1442" t="s">
        <v>207</v>
      </c>
      <c r="K1442" t="s">
        <v>207</v>
      </c>
      <c r="L1442" t="s">
        <v>207</v>
      </c>
      <c r="M1442" s="250" t="s">
        <v>207</v>
      </c>
      <c r="N1442" t="s">
        <v>207</v>
      </c>
      <c r="O1442" t="s">
        <v>207</v>
      </c>
      <c r="P1442" t="s">
        <v>207</v>
      </c>
      <c r="Q1442" t="s">
        <v>207</v>
      </c>
      <c r="R1442" t="s">
        <v>207</v>
      </c>
      <c r="S1442" t="s">
        <v>207</v>
      </c>
      <c r="T1442" t="s">
        <v>207</v>
      </c>
      <c r="U1442" t="s">
        <v>207</v>
      </c>
      <c r="V1442" t="s">
        <v>207</v>
      </c>
      <c r="W1442" t="s">
        <v>207</v>
      </c>
      <c r="X1442" s="250" t="s">
        <v>207</v>
      </c>
      <c r="Y1442" t="s">
        <v>207</v>
      </c>
      <c r="Z1442" t="s">
        <v>205</v>
      </c>
      <c r="AA1442" t="s">
        <v>205</v>
      </c>
      <c r="AB1442" t="s">
        <v>205</v>
      </c>
      <c r="AC1442" t="s">
        <v>207</v>
      </c>
      <c r="AD1442" t="s">
        <v>207</v>
      </c>
      <c r="AE1442" t="s">
        <v>205</v>
      </c>
      <c r="AF1442" t="s">
        <v>205</v>
      </c>
      <c r="AG1442" t="s">
        <v>207</v>
      </c>
      <c r="AH1442" t="s">
        <v>207</v>
      </c>
      <c r="AI1442" t="s">
        <v>205</v>
      </c>
      <c r="AJ1442" t="s">
        <v>205</v>
      </c>
      <c r="AK1442" t="s">
        <v>205</v>
      </c>
      <c r="AL1442" t="s">
        <v>205</v>
      </c>
      <c r="AM1442" t="s">
        <v>205</v>
      </c>
      <c r="AN1442" t="s">
        <v>205</v>
      </c>
      <c r="AO1442" t="s">
        <v>205</v>
      </c>
      <c r="AP1442" t="s">
        <v>205</v>
      </c>
      <c r="AQ1442"/>
      <c r="AR1442">
        <v>0</v>
      </c>
      <c r="AS1442">
        <v>3</v>
      </c>
    </row>
    <row r="1443" spans="1:45" ht="18.75" hidden="1" x14ac:dyDescent="0.45">
      <c r="A1443" s="248">
        <v>214798</v>
      </c>
      <c r="B1443" s="249" t="s">
        <v>456</v>
      </c>
      <c r="C1443" t="s">
        <v>207</v>
      </c>
      <c r="D1443" t="s">
        <v>207</v>
      </c>
      <c r="E1443" t="s">
        <v>205</v>
      </c>
      <c r="F1443" t="s">
        <v>205</v>
      </c>
      <c r="G1443" t="s">
        <v>206</v>
      </c>
      <c r="H1443" t="s">
        <v>207</v>
      </c>
      <c r="I1443" t="s">
        <v>207</v>
      </c>
      <c r="J1443" t="s">
        <v>207</v>
      </c>
      <c r="K1443" t="s">
        <v>207</v>
      </c>
      <c r="L1443" t="s">
        <v>207</v>
      </c>
      <c r="M1443" s="250" t="s">
        <v>205</v>
      </c>
      <c r="N1443" t="s">
        <v>205</v>
      </c>
      <c r="O1443" t="s">
        <v>205</v>
      </c>
      <c r="P1443" t="s">
        <v>205</v>
      </c>
      <c r="Q1443" t="s">
        <v>207</v>
      </c>
      <c r="R1443" t="s">
        <v>205</v>
      </c>
      <c r="S1443" t="s">
        <v>206</v>
      </c>
      <c r="T1443" t="s">
        <v>205</v>
      </c>
      <c r="U1443" t="s">
        <v>205</v>
      </c>
      <c r="V1443" t="s">
        <v>205</v>
      </c>
      <c r="W1443" t="s">
        <v>206</v>
      </c>
      <c r="X1443" s="250" t="s">
        <v>207</v>
      </c>
      <c r="Y1443" t="s">
        <v>206</v>
      </c>
      <c r="Z1443" t="s">
        <v>207</v>
      </c>
      <c r="AA1443" t="s">
        <v>207</v>
      </c>
      <c r="AB1443" t="s">
        <v>206</v>
      </c>
      <c r="AC1443" t="s">
        <v>206</v>
      </c>
      <c r="AD1443" t="s">
        <v>206</v>
      </c>
      <c r="AE1443" t="s">
        <v>206</v>
      </c>
      <c r="AF1443" t="s">
        <v>206</v>
      </c>
      <c r="AG1443" t="s">
        <v>344</v>
      </c>
      <c r="AH1443" t="s">
        <v>344</v>
      </c>
      <c r="AI1443" t="s">
        <v>344</v>
      </c>
      <c r="AJ1443" t="s">
        <v>344</v>
      </c>
      <c r="AK1443" t="s">
        <v>344</v>
      </c>
      <c r="AL1443" t="s">
        <v>344</v>
      </c>
      <c r="AM1443" t="s">
        <v>344</v>
      </c>
      <c r="AN1443" t="s">
        <v>344</v>
      </c>
      <c r="AO1443" t="s">
        <v>344</v>
      </c>
      <c r="AP1443" t="s">
        <v>344</v>
      </c>
      <c r="AQ1443"/>
      <c r="AR1443">
        <v>0</v>
      </c>
      <c r="AS1443">
        <v>5</v>
      </c>
    </row>
    <row r="1444" spans="1:45" ht="18.75" hidden="1" x14ac:dyDescent="0.45">
      <c r="A1444" s="248">
        <v>214799</v>
      </c>
      <c r="B1444" s="249" t="s">
        <v>458</v>
      </c>
      <c r="C1444" t="s">
        <v>207</v>
      </c>
      <c r="D1444" t="s">
        <v>205</v>
      </c>
      <c r="E1444" t="s">
        <v>205</v>
      </c>
      <c r="F1444" t="s">
        <v>207</v>
      </c>
      <c r="G1444" t="s">
        <v>207</v>
      </c>
      <c r="H1444" t="s">
        <v>207</v>
      </c>
      <c r="I1444" t="s">
        <v>205</v>
      </c>
      <c r="J1444" t="s">
        <v>205</v>
      </c>
      <c r="K1444" t="s">
        <v>207</v>
      </c>
      <c r="L1444" t="s">
        <v>207</v>
      </c>
      <c r="M1444" s="250" t="s">
        <v>205</v>
      </c>
      <c r="N1444" t="s">
        <v>205</v>
      </c>
      <c r="O1444" t="s">
        <v>205</v>
      </c>
      <c r="P1444" t="s">
        <v>207</v>
      </c>
      <c r="Q1444" t="s">
        <v>207</v>
      </c>
      <c r="R1444" t="s">
        <v>207</v>
      </c>
      <c r="S1444" t="s">
        <v>207</v>
      </c>
      <c r="T1444" t="s">
        <v>205</v>
      </c>
      <c r="U1444" t="s">
        <v>205</v>
      </c>
      <c r="V1444" t="s">
        <v>205</v>
      </c>
      <c r="W1444" t="s">
        <v>344</v>
      </c>
      <c r="X1444" s="250" t="s">
        <v>344</v>
      </c>
      <c r="Y1444" t="s">
        <v>344</v>
      </c>
      <c r="Z1444" t="s">
        <v>344</v>
      </c>
      <c r="AA1444" t="s">
        <v>344</v>
      </c>
      <c r="AB1444" t="s">
        <v>344</v>
      </c>
      <c r="AC1444" t="s">
        <v>344</v>
      </c>
      <c r="AD1444" t="s">
        <v>344</v>
      </c>
      <c r="AE1444" t="s">
        <v>344</v>
      </c>
      <c r="AF1444" t="s">
        <v>344</v>
      </c>
      <c r="AG1444" t="s">
        <v>344</v>
      </c>
      <c r="AH1444" t="s">
        <v>344</v>
      </c>
      <c r="AI1444" t="s">
        <v>344</v>
      </c>
      <c r="AJ1444" t="s">
        <v>344</v>
      </c>
      <c r="AK1444" t="s">
        <v>344</v>
      </c>
      <c r="AL1444" t="s">
        <v>344</v>
      </c>
      <c r="AM1444" t="s">
        <v>344</v>
      </c>
      <c r="AN1444" t="s">
        <v>344</v>
      </c>
      <c r="AO1444" t="s">
        <v>344</v>
      </c>
      <c r="AP1444" t="s">
        <v>344</v>
      </c>
      <c r="AQ1444"/>
      <c r="AR1444">
        <v>0</v>
      </c>
      <c r="AS1444">
        <v>1</v>
      </c>
    </row>
    <row r="1445" spans="1:45" ht="18.75" x14ac:dyDescent="0.45">
      <c r="A1445" s="248">
        <v>214800</v>
      </c>
      <c r="B1445" s="249" t="s">
        <v>61</v>
      </c>
      <c r="C1445" t="s">
        <v>207</v>
      </c>
      <c r="D1445" t="s">
        <v>207</v>
      </c>
      <c r="E1445" t="s">
        <v>207</v>
      </c>
      <c r="F1445" t="s">
        <v>207</v>
      </c>
      <c r="G1445" t="s">
        <v>207</v>
      </c>
      <c r="H1445" t="s">
        <v>207</v>
      </c>
      <c r="I1445" t="s">
        <v>207</v>
      </c>
      <c r="J1445" t="s">
        <v>207</v>
      </c>
      <c r="K1445" t="s">
        <v>207</v>
      </c>
      <c r="L1445" t="s">
        <v>207</v>
      </c>
      <c r="M1445" s="250" t="s">
        <v>207</v>
      </c>
      <c r="N1445" t="s">
        <v>207</v>
      </c>
      <c r="O1445" t="s">
        <v>207</v>
      </c>
      <c r="P1445" t="s">
        <v>207</v>
      </c>
      <c r="Q1445" t="s">
        <v>207</v>
      </c>
      <c r="R1445" t="s">
        <v>207</v>
      </c>
      <c r="S1445" t="s">
        <v>207</v>
      </c>
      <c r="T1445" t="s">
        <v>207</v>
      </c>
      <c r="U1445" t="s">
        <v>207</v>
      </c>
      <c r="V1445" t="s">
        <v>207</v>
      </c>
      <c r="W1445" t="s">
        <v>206</v>
      </c>
      <c r="X1445" s="250" t="s">
        <v>207</v>
      </c>
      <c r="Y1445" t="s">
        <v>206</v>
      </c>
      <c r="Z1445" t="s">
        <v>207</v>
      </c>
      <c r="AA1445" t="s">
        <v>205</v>
      </c>
      <c r="AB1445" t="s">
        <v>207</v>
      </c>
      <c r="AC1445" t="s">
        <v>207</v>
      </c>
      <c r="AD1445" t="s">
        <v>207</v>
      </c>
      <c r="AE1445" t="s">
        <v>207</v>
      </c>
      <c r="AF1445" t="s">
        <v>207</v>
      </c>
      <c r="AG1445" t="s">
        <v>207</v>
      </c>
      <c r="AH1445" t="s">
        <v>207</v>
      </c>
      <c r="AI1445" t="s">
        <v>207</v>
      </c>
      <c r="AJ1445" t="s">
        <v>207</v>
      </c>
      <c r="AK1445" t="s">
        <v>205</v>
      </c>
      <c r="AL1445" t="s">
        <v>206</v>
      </c>
      <c r="AM1445" t="s">
        <v>206</v>
      </c>
      <c r="AN1445" t="s">
        <v>207</v>
      </c>
      <c r="AO1445" t="s">
        <v>206</v>
      </c>
      <c r="AP1445" t="s">
        <v>206</v>
      </c>
      <c r="AQ1445"/>
      <c r="AR1445">
        <v>0</v>
      </c>
      <c r="AS1445">
        <v>4</v>
      </c>
    </row>
    <row r="1446" spans="1:45" ht="18.75" hidden="1" x14ac:dyDescent="0.45">
      <c r="A1446" s="248">
        <v>214802</v>
      </c>
      <c r="B1446" s="249" t="s">
        <v>458</v>
      </c>
      <c r="C1446" t="s">
        <v>205</v>
      </c>
      <c r="D1446" t="s">
        <v>205</v>
      </c>
      <c r="E1446" t="s">
        <v>207</v>
      </c>
      <c r="F1446" t="s">
        <v>205</v>
      </c>
      <c r="G1446" t="s">
        <v>205</v>
      </c>
      <c r="H1446" t="s">
        <v>207</v>
      </c>
      <c r="I1446" t="s">
        <v>207</v>
      </c>
      <c r="J1446" t="s">
        <v>205</v>
      </c>
      <c r="K1446" t="s">
        <v>205</v>
      </c>
      <c r="L1446" t="s">
        <v>207</v>
      </c>
      <c r="M1446" s="250" t="s">
        <v>207</v>
      </c>
      <c r="N1446" t="s">
        <v>205</v>
      </c>
      <c r="O1446" t="s">
        <v>207</v>
      </c>
      <c r="P1446" t="s">
        <v>205</v>
      </c>
      <c r="Q1446" t="s">
        <v>205</v>
      </c>
      <c r="R1446" t="s">
        <v>205</v>
      </c>
      <c r="S1446" t="s">
        <v>205</v>
      </c>
      <c r="T1446" t="s">
        <v>205</v>
      </c>
      <c r="U1446" t="s">
        <v>205</v>
      </c>
      <c r="V1446" t="s">
        <v>205</v>
      </c>
      <c r="W1446" t="s">
        <v>344</v>
      </c>
      <c r="X1446" s="250" t="s">
        <v>344</v>
      </c>
      <c r="Y1446" t="s">
        <v>344</v>
      </c>
      <c r="Z1446" t="s">
        <v>344</v>
      </c>
      <c r="AA1446" t="s">
        <v>344</v>
      </c>
      <c r="AB1446" t="s">
        <v>344</v>
      </c>
      <c r="AC1446" t="s">
        <v>344</v>
      </c>
      <c r="AD1446" t="s">
        <v>344</v>
      </c>
      <c r="AE1446" t="s">
        <v>344</v>
      </c>
      <c r="AF1446" t="s">
        <v>344</v>
      </c>
      <c r="AG1446" t="s">
        <v>344</v>
      </c>
      <c r="AH1446" t="s">
        <v>344</v>
      </c>
      <c r="AI1446" t="s">
        <v>344</v>
      </c>
      <c r="AJ1446" t="s">
        <v>344</v>
      </c>
      <c r="AK1446" t="s">
        <v>344</v>
      </c>
      <c r="AL1446" t="s">
        <v>344</v>
      </c>
      <c r="AM1446" t="s">
        <v>344</v>
      </c>
      <c r="AN1446" t="s">
        <v>344</v>
      </c>
      <c r="AO1446" t="s">
        <v>344</v>
      </c>
      <c r="AP1446" t="s">
        <v>344</v>
      </c>
      <c r="AQ1446"/>
      <c r="AR1446">
        <v>0</v>
      </c>
      <c r="AS1446">
        <v>1</v>
      </c>
    </row>
    <row r="1447" spans="1:45" ht="18.75" hidden="1" x14ac:dyDescent="0.45">
      <c r="A1447" s="248">
        <v>214804</v>
      </c>
      <c r="B1447" s="249" t="s">
        <v>456</v>
      </c>
      <c r="C1447" t="s">
        <v>205</v>
      </c>
      <c r="D1447" t="s">
        <v>207</v>
      </c>
      <c r="E1447" t="s">
        <v>207</v>
      </c>
      <c r="F1447" t="s">
        <v>207</v>
      </c>
      <c r="G1447" t="s">
        <v>205</v>
      </c>
      <c r="H1447" t="s">
        <v>207</v>
      </c>
      <c r="I1447" t="s">
        <v>205</v>
      </c>
      <c r="J1447" t="s">
        <v>205</v>
      </c>
      <c r="K1447" t="s">
        <v>207</v>
      </c>
      <c r="L1447" t="s">
        <v>207</v>
      </c>
      <c r="M1447" s="250" t="s">
        <v>207</v>
      </c>
      <c r="N1447" t="s">
        <v>207</v>
      </c>
      <c r="O1447" t="s">
        <v>207</v>
      </c>
      <c r="P1447" t="s">
        <v>205</v>
      </c>
      <c r="Q1447" t="s">
        <v>207</v>
      </c>
      <c r="R1447" t="s">
        <v>205</v>
      </c>
      <c r="S1447" t="s">
        <v>207</v>
      </c>
      <c r="T1447" t="s">
        <v>205</v>
      </c>
      <c r="U1447" t="s">
        <v>205</v>
      </c>
      <c r="V1447" t="s">
        <v>207</v>
      </c>
      <c r="W1447" t="s">
        <v>207</v>
      </c>
      <c r="X1447" s="250" t="s">
        <v>205</v>
      </c>
      <c r="Y1447" t="s">
        <v>205</v>
      </c>
      <c r="Z1447" t="s">
        <v>207</v>
      </c>
      <c r="AA1447" t="s">
        <v>205</v>
      </c>
      <c r="AB1447" t="s">
        <v>207</v>
      </c>
      <c r="AC1447" t="s">
        <v>206</v>
      </c>
      <c r="AD1447" t="s">
        <v>207</v>
      </c>
      <c r="AE1447" t="s">
        <v>207</v>
      </c>
      <c r="AF1447" t="s">
        <v>206</v>
      </c>
      <c r="AG1447" t="s">
        <v>344</v>
      </c>
      <c r="AH1447" t="s">
        <v>344</v>
      </c>
      <c r="AI1447" t="s">
        <v>344</v>
      </c>
      <c r="AJ1447" t="s">
        <v>344</v>
      </c>
      <c r="AK1447" t="s">
        <v>344</v>
      </c>
      <c r="AL1447" t="s">
        <v>344</v>
      </c>
      <c r="AM1447" t="s">
        <v>344</v>
      </c>
      <c r="AN1447" t="s">
        <v>344</v>
      </c>
      <c r="AO1447" t="s">
        <v>344</v>
      </c>
      <c r="AP1447" t="s">
        <v>344</v>
      </c>
      <c r="AQ1447"/>
      <c r="AR1447">
        <v>0</v>
      </c>
      <c r="AS1447">
        <v>4</v>
      </c>
    </row>
    <row r="1448" spans="1:45" ht="18.75" x14ac:dyDescent="0.45">
      <c r="A1448" s="252">
        <v>214805</v>
      </c>
      <c r="B1448" s="249" t="s">
        <v>61</v>
      </c>
      <c r="C1448" t="s">
        <v>205</v>
      </c>
      <c r="D1448" t="s">
        <v>205</v>
      </c>
      <c r="E1448" t="s">
        <v>205</v>
      </c>
      <c r="F1448" t="s">
        <v>205</v>
      </c>
      <c r="G1448" t="s">
        <v>207</v>
      </c>
      <c r="H1448" t="s">
        <v>207</v>
      </c>
      <c r="I1448" t="s">
        <v>207</v>
      </c>
      <c r="J1448" t="s">
        <v>205</v>
      </c>
      <c r="K1448" t="s">
        <v>207</v>
      </c>
      <c r="L1448" t="s">
        <v>207</v>
      </c>
      <c r="M1448" s="250" t="s">
        <v>207</v>
      </c>
      <c r="N1448" t="s">
        <v>207</v>
      </c>
      <c r="O1448" t="s">
        <v>205</v>
      </c>
      <c r="P1448" t="s">
        <v>207</v>
      </c>
      <c r="Q1448" t="s">
        <v>207</v>
      </c>
      <c r="R1448" t="s">
        <v>207</v>
      </c>
      <c r="S1448" t="s">
        <v>207</v>
      </c>
      <c r="T1448" t="s">
        <v>205</v>
      </c>
      <c r="U1448" t="s">
        <v>207</v>
      </c>
      <c r="V1448" t="s">
        <v>205</v>
      </c>
      <c r="W1448" t="s">
        <v>205</v>
      </c>
      <c r="X1448" s="250" t="s">
        <v>205</v>
      </c>
      <c r="Y1448" t="s">
        <v>205</v>
      </c>
      <c r="Z1448" t="s">
        <v>205</v>
      </c>
      <c r="AA1448" t="s">
        <v>205</v>
      </c>
      <c r="AB1448" t="s">
        <v>205</v>
      </c>
      <c r="AC1448" t="s">
        <v>205</v>
      </c>
      <c r="AD1448" t="s">
        <v>205</v>
      </c>
      <c r="AE1448" t="s">
        <v>205</v>
      </c>
      <c r="AF1448" t="s">
        <v>205</v>
      </c>
      <c r="AG1448" t="s">
        <v>207</v>
      </c>
      <c r="AH1448" t="s">
        <v>207</v>
      </c>
      <c r="AI1448" t="s">
        <v>207</v>
      </c>
      <c r="AJ1448" t="s">
        <v>207</v>
      </c>
      <c r="AK1448" t="s">
        <v>207</v>
      </c>
      <c r="AL1448" t="s">
        <v>206</v>
      </c>
      <c r="AM1448" t="s">
        <v>206</v>
      </c>
      <c r="AN1448" t="s">
        <v>206</v>
      </c>
      <c r="AO1448" t="s">
        <v>206</v>
      </c>
      <c r="AP1448" t="s">
        <v>206</v>
      </c>
      <c r="AQ1448"/>
      <c r="AR1448">
        <v>0</v>
      </c>
      <c r="AS1448">
        <v>5</v>
      </c>
    </row>
    <row r="1449" spans="1:45" ht="18.75" hidden="1" x14ac:dyDescent="0.45">
      <c r="A1449" s="248">
        <v>214808</v>
      </c>
      <c r="B1449" s="249" t="s">
        <v>456</v>
      </c>
      <c r="C1449" t="s">
        <v>207</v>
      </c>
      <c r="D1449" t="s">
        <v>207</v>
      </c>
      <c r="E1449" t="s">
        <v>207</v>
      </c>
      <c r="F1449" t="s">
        <v>207</v>
      </c>
      <c r="G1449" t="s">
        <v>207</v>
      </c>
      <c r="H1449" t="s">
        <v>205</v>
      </c>
      <c r="I1449" t="s">
        <v>207</v>
      </c>
      <c r="J1449" t="s">
        <v>205</v>
      </c>
      <c r="K1449" t="s">
        <v>207</v>
      </c>
      <c r="L1449" t="s">
        <v>207</v>
      </c>
      <c r="M1449" s="250" t="s">
        <v>205</v>
      </c>
      <c r="N1449" t="s">
        <v>207</v>
      </c>
      <c r="O1449" t="s">
        <v>205</v>
      </c>
      <c r="P1449" t="s">
        <v>205</v>
      </c>
      <c r="Q1449" t="s">
        <v>207</v>
      </c>
      <c r="R1449" t="s">
        <v>207</v>
      </c>
      <c r="S1449" t="s">
        <v>207</v>
      </c>
      <c r="T1449" t="s">
        <v>205</v>
      </c>
      <c r="U1449" t="s">
        <v>207</v>
      </c>
      <c r="V1449" t="s">
        <v>207</v>
      </c>
      <c r="W1449" t="s">
        <v>207</v>
      </c>
      <c r="X1449" s="250" t="s">
        <v>207</v>
      </c>
      <c r="Y1449" t="s">
        <v>207</v>
      </c>
      <c r="Z1449" t="s">
        <v>207</v>
      </c>
      <c r="AA1449" t="s">
        <v>207</v>
      </c>
      <c r="AB1449" t="s">
        <v>206</v>
      </c>
      <c r="AC1449" t="s">
        <v>207</v>
      </c>
      <c r="AD1449" t="s">
        <v>207</v>
      </c>
      <c r="AE1449" t="s">
        <v>207</v>
      </c>
      <c r="AF1449" t="s">
        <v>207</v>
      </c>
      <c r="AG1449" t="s">
        <v>344</v>
      </c>
      <c r="AH1449" t="s">
        <v>344</v>
      </c>
      <c r="AI1449" t="s">
        <v>344</v>
      </c>
      <c r="AJ1449" t="s">
        <v>344</v>
      </c>
      <c r="AK1449" t="s">
        <v>344</v>
      </c>
      <c r="AL1449" t="s">
        <v>344</v>
      </c>
      <c r="AM1449" t="s">
        <v>344</v>
      </c>
      <c r="AN1449" t="s">
        <v>344</v>
      </c>
      <c r="AO1449" t="s">
        <v>344</v>
      </c>
      <c r="AP1449" t="s">
        <v>344</v>
      </c>
      <c r="AQ1449"/>
      <c r="AR1449">
        <v>0</v>
      </c>
      <c r="AS1449">
        <v>4</v>
      </c>
    </row>
    <row r="1450" spans="1:45" ht="15" hidden="1" x14ac:dyDescent="0.25">
      <c r="A1450" s="258">
        <v>214809</v>
      </c>
      <c r="B1450" s="259" t="s">
        <v>456</v>
      </c>
      <c r="C1450" s="260" t="s">
        <v>205</v>
      </c>
      <c r="D1450" s="260" t="s">
        <v>207</v>
      </c>
      <c r="E1450" s="260" t="s">
        <v>207</v>
      </c>
      <c r="F1450" s="260" t="s">
        <v>207</v>
      </c>
      <c r="G1450" s="260" t="s">
        <v>207</v>
      </c>
      <c r="H1450" s="260" t="s">
        <v>207</v>
      </c>
      <c r="I1450" s="260" t="s">
        <v>206</v>
      </c>
      <c r="J1450" s="260" t="s">
        <v>206</v>
      </c>
      <c r="K1450" s="260" t="s">
        <v>207</v>
      </c>
      <c r="L1450" s="260" t="s">
        <v>207</v>
      </c>
      <c r="M1450" s="260" t="s">
        <v>207</v>
      </c>
      <c r="N1450" s="260" t="s">
        <v>207</v>
      </c>
      <c r="O1450" s="260" t="s">
        <v>207</v>
      </c>
      <c r="P1450" s="260" t="s">
        <v>207</v>
      </c>
      <c r="Q1450" s="260" t="s">
        <v>207</v>
      </c>
      <c r="R1450" s="260" t="s">
        <v>207</v>
      </c>
      <c r="S1450" s="260" t="s">
        <v>207</v>
      </c>
      <c r="T1450" s="260" t="s">
        <v>207</v>
      </c>
      <c r="U1450" s="260" t="s">
        <v>207</v>
      </c>
      <c r="V1450" s="260" t="s">
        <v>207</v>
      </c>
      <c r="W1450" s="260" t="s">
        <v>207</v>
      </c>
      <c r="X1450" s="260" t="s">
        <v>207</v>
      </c>
      <c r="Y1450" s="260" t="s">
        <v>207</v>
      </c>
      <c r="Z1450" s="260" t="s">
        <v>207</v>
      </c>
      <c r="AA1450" s="260" t="s">
        <v>207</v>
      </c>
      <c r="AB1450" s="260" t="s">
        <v>207</v>
      </c>
      <c r="AC1450" s="260" t="s">
        <v>206</v>
      </c>
      <c r="AD1450" s="260" t="s">
        <v>206</v>
      </c>
      <c r="AE1450" s="260" t="s">
        <v>206</v>
      </c>
      <c r="AF1450" s="260" t="s">
        <v>207</v>
      </c>
      <c r="AG1450" s="260" t="s">
        <v>344</v>
      </c>
      <c r="AH1450" s="260" t="s">
        <v>344</v>
      </c>
      <c r="AI1450" s="260" t="s">
        <v>344</v>
      </c>
      <c r="AJ1450" s="260" t="s">
        <v>344</v>
      </c>
      <c r="AK1450" s="260" t="s">
        <v>344</v>
      </c>
      <c r="AL1450" s="260" t="s">
        <v>344</v>
      </c>
      <c r="AM1450" s="260" t="s">
        <v>344</v>
      </c>
      <c r="AN1450" s="260" t="s">
        <v>344</v>
      </c>
      <c r="AO1450" s="260" t="s">
        <v>344</v>
      </c>
      <c r="AP1450" s="260" t="s">
        <v>344</v>
      </c>
      <c r="AQ1450" s="260"/>
      <c r="AR1450"/>
      <c r="AS1450">
        <v>1</v>
      </c>
    </row>
    <row r="1451" spans="1:45" ht="15" hidden="1" x14ac:dyDescent="0.25">
      <c r="A1451" s="258">
        <v>214813</v>
      </c>
      <c r="B1451" s="259" t="s">
        <v>458</v>
      </c>
      <c r="C1451" s="260" t="s">
        <v>849</v>
      </c>
      <c r="D1451" s="260" t="s">
        <v>849</v>
      </c>
      <c r="E1451" s="260" t="s">
        <v>849</v>
      </c>
      <c r="F1451" s="260" t="s">
        <v>849</v>
      </c>
      <c r="G1451" s="260" t="s">
        <v>849</v>
      </c>
      <c r="H1451" s="260" t="s">
        <v>849</v>
      </c>
      <c r="I1451" s="260" t="s">
        <v>849</v>
      </c>
      <c r="J1451" s="260" t="s">
        <v>849</v>
      </c>
      <c r="K1451" s="260" t="s">
        <v>849</v>
      </c>
      <c r="L1451" s="260" t="s">
        <v>849</v>
      </c>
      <c r="M1451" s="260" t="s">
        <v>849</v>
      </c>
      <c r="N1451" s="260" t="s">
        <v>849</v>
      </c>
      <c r="O1451" s="260" t="s">
        <v>849</v>
      </c>
      <c r="P1451" s="260" t="s">
        <v>849</v>
      </c>
      <c r="Q1451" s="260" t="s">
        <v>849</v>
      </c>
      <c r="R1451" s="260" t="s">
        <v>849</v>
      </c>
      <c r="S1451" s="260" t="s">
        <v>849</v>
      </c>
      <c r="T1451" s="260" t="s">
        <v>849</v>
      </c>
      <c r="U1451" s="260" t="s">
        <v>849</v>
      </c>
      <c r="V1451" s="260" t="s">
        <v>849</v>
      </c>
      <c r="W1451" s="260" t="s">
        <v>344</v>
      </c>
      <c r="X1451" s="260" t="s">
        <v>344</v>
      </c>
      <c r="Y1451" s="260" t="s">
        <v>344</v>
      </c>
      <c r="Z1451" s="260" t="s">
        <v>344</v>
      </c>
      <c r="AA1451" s="260" t="s">
        <v>344</v>
      </c>
      <c r="AB1451" s="260" t="s">
        <v>344</v>
      </c>
      <c r="AC1451" s="260" t="s">
        <v>344</v>
      </c>
      <c r="AD1451" s="260" t="s">
        <v>344</v>
      </c>
      <c r="AE1451" s="260" t="s">
        <v>344</v>
      </c>
      <c r="AF1451" s="260" t="s">
        <v>344</v>
      </c>
      <c r="AG1451" s="260" t="s">
        <v>344</v>
      </c>
      <c r="AH1451" s="260" t="s">
        <v>344</v>
      </c>
      <c r="AI1451" s="260" t="s">
        <v>344</v>
      </c>
      <c r="AJ1451" s="260" t="s">
        <v>344</v>
      </c>
      <c r="AK1451" s="260" t="s">
        <v>344</v>
      </c>
      <c r="AL1451" s="260" t="s">
        <v>344</v>
      </c>
      <c r="AM1451" s="260" t="s">
        <v>344</v>
      </c>
      <c r="AN1451" s="260" t="s">
        <v>344</v>
      </c>
      <c r="AO1451" s="260" t="s">
        <v>344</v>
      </c>
      <c r="AP1451" s="260" t="s">
        <v>344</v>
      </c>
      <c r="AQ1451" s="260"/>
      <c r="AR1451"/>
      <c r="AS1451" t="s">
        <v>2181</v>
      </c>
    </row>
    <row r="1452" spans="1:45" ht="18.75" hidden="1" x14ac:dyDescent="0.45">
      <c r="A1452" s="248">
        <v>214814</v>
      </c>
      <c r="B1452" s="249" t="s">
        <v>458</v>
      </c>
      <c r="C1452" t="s">
        <v>205</v>
      </c>
      <c r="D1452" t="s">
        <v>205</v>
      </c>
      <c r="E1452" t="s">
        <v>205</v>
      </c>
      <c r="F1452" t="s">
        <v>207</v>
      </c>
      <c r="G1452" t="s">
        <v>205</v>
      </c>
      <c r="H1452" t="s">
        <v>205</v>
      </c>
      <c r="I1452" t="s">
        <v>205</v>
      </c>
      <c r="J1452" t="s">
        <v>205</v>
      </c>
      <c r="K1452" t="s">
        <v>205</v>
      </c>
      <c r="L1452" t="s">
        <v>205</v>
      </c>
      <c r="M1452" s="250" t="s">
        <v>205</v>
      </c>
      <c r="N1452" t="s">
        <v>205</v>
      </c>
      <c r="O1452" t="s">
        <v>205</v>
      </c>
      <c r="P1452" t="s">
        <v>205</v>
      </c>
      <c r="Q1452" t="s">
        <v>205</v>
      </c>
      <c r="R1452" t="s">
        <v>207</v>
      </c>
      <c r="S1452" t="s">
        <v>207</v>
      </c>
      <c r="T1452" t="s">
        <v>207</v>
      </c>
      <c r="U1452" t="s">
        <v>207</v>
      </c>
      <c r="V1452" t="s">
        <v>207</v>
      </c>
      <c r="W1452" t="s">
        <v>344</v>
      </c>
      <c r="X1452" s="250" t="s">
        <v>344</v>
      </c>
      <c r="Y1452" t="s">
        <v>344</v>
      </c>
      <c r="Z1452" t="s">
        <v>344</v>
      </c>
      <c r="AA1452" t="s">
        <v>344</v>
      </c>
      <c r="AB1452" t="s">
        <v>344</v>
      </c>
      <c r="AC1452" t="s">
        <v>344</v>
      </c>
      <c r="AD1452" t="s">
        <v>344</v>
      </c>
      <c r="AE1452" t="s">
        <v>344</v>
      </c>
      <c r="AF1452" t="s">
        <v>344</v>
      </c>
      <c r="AG1452" t="s">
        <v>344</v>
      </c>
      <c r="AH1452" t="s">
        <v>344</v>
      </c>
      <c r="AI1452" t="s">
        <v>344</v>
      </c>
      <c r="AJ1452" t="s">
        <v>344</v>
      </c>
      <c r="AK1452" t="s">
        <v>344</v>
      </c>
      <c r="AL1452" t="s">
        <v>344</v>
      </c>
      <c r="AM1452" t="s">
        <v>344</v>
      </c>
      <c r="AN1452" t="s">
        <v>344</v>
      </c>
      <c r="AO1452" t="s">
        <v>344</v>
      </c>
      <c r="AP1452" t="s">
        <v>344</v>
      </c>
      <c r="AQ1452"/>
      <c r="AR1452">
        <v>0</v>
      </c>
      <c r="AS1452">
        <v>3</v>
      </c>
    </row>
    <row r="1453" spans="1:45" ht="18.75" hidden="1" x14ac:dyDescent="0.45">
      <c r="A1453" s="252">
        <v>214816</v>
      </c>
      <c r="B1453" s="249" t="s">
        <v>456</v>
      </c>
      <c r="C1453" t="s">
        <v>207</v>
      </c>
      <c r="D1453" t="s">
        <v>207</v>
      </c>
      <c r="E1453" t="s">
        <v>207</v>
      </c>
      <c r="F1453" t="s">
        <v>207</v>
      </c>
      <c r="G1453" t="s">
        <v>205</v>
      </c>
      <c r="H1453" t="s">
        <v>207</v>
      </c>
      <c r="I1453" t="s">
        <v>207</v>
      </c>
      <c r="J1453" t="s">
        <v>207</v>
      </c>
      <c r="K1453" t="s">
        <v>207</v>
      </c>
      <c r="L1453" t="s">
        <v>207</v>
      </c>
      <c r="M1453" s="250" t="s">
        <v>205</v>
      </c>
      <c r="N1453" t="s">
        <v>207</v>
      </c>
      <c r="O1453" t="s">
        <v>207</v>
      </c>
      <c r="P1453" t="s">
        <v>207</v>
      </c>
      <c r="Q1453" t="s">
        <v>205</v>
      </c>
      <c r="R1453" t="s">
        <v>207</v>
      </c>
      <c r="S1453" t="s">
        <v>205</v>
      </c>
      <c r="T1453" t="s">
        <v>207</v>
      </c>
      <c r="U1453" t="s">
        <v>207</v>
      </c>
      <c r="V1453" t="s">
        <v>207</v>
      </c>
      <c r="W1453" t="s">
        <v>205</v>
      </c>
      <c r="X1453" s="250" t="s">
        <v>205</v>
      </c>
      <c r="Y1453" t="s">
        <v>205</v>
      </c>
      <c r="Z1453" t="s">
        <v>205</v>
      </c>
      <c r="AA1453" t="s">
        <v>205</v>
      </c>
      <c r="AB1453" t="s">
        <v>205</v>
      </c>
      <c r="AC1453" t="s">
        <v>205</v>
      </c>
      <c r="AD1453" t="s">
        <v>205</v>
      </c>
      <c r="AE1453" t="s">
        <v>205</v>
      </c>
      <c r="AF1453" t="s">
        <v>205</v>
      </c>
      <c r="AG1453" t="s">
        <v>344</v>
      </c>
      <c r="AH1453" t="s">
        <v>344</v>
      </c>
      <c r="AI1453" t="s">
        <v>344</v>
      </c>
      <c r="AJ1453" t="s">
        <v>344</v>
      </c>
      <c r="AK1453" t="s">
        <v>344</v>
      </c>
      <c r="AL1453" t="s">
        <v>344</v>
      </c>
      <c r="AM1453" t="s">
        <v>344</v>
      </c>
      <c r="AN1453" t="s">
        <v>344</v>
      </c>
      <c r="AO1453" t="s">
        <v>344</v>
      </c>
      <c r="AP1453" t="s">
        <v>344</v>
      </c>
      <c r="AQ1453"/>
      <c r="AR1453">
        <v>0</v>
      </c>
      <c r="AS1453">
        <v>1</v>
      </c>
    </row>
    <row r="1454" spans="1:45" ht="18.75" hidden="1" x14ac:dyDescent="0.45">
      <c r="A1454" s="248">
        <v>214827</v>
      </c>
      <c r="B1454" s="249" t="s">
        <v>459</v>
      </c>
      <c r="C1454" t="s">
        <v>207</v>
      </c>
      <c r="D1454" t="s">
        <v>207</v>
      </c>
      <c r="E1454" t="s">
        <v>207</v>
      </c>
      <c r="F1454" t="s">
        <v>207</v>
      </c>
      <c r="G1454" t="s">
        <v>207</v>
      </c>
      <c r="H1454" t="s">
        <v>207</v>
      </c>
      <c r="I1454" t="s">
        <v>207</v>
      </c>
      <c r="J1454" t="s">
        <v>207</v>
      </c>
      <c r="K1454" t="s">
        <v>205</v>
      </c>
      <c r="L1454" t="s">
        <v>205</v>
      </c>
      <c r="M1454" s="250" t="s">
        <v>205</v>
      </c>
      <c r="N1454" t="s">
        <v>207</v>
      </c>
      <c r="O1454" t="s">
        <v>205</v>
      </c>
      <c r="P1454" t="s">
        <v>205</v>
      </c>
      <c r="Q1454" t="s">
        <v>205</v>
      </c>
      <c r="R1454" t="s">
        <v>206</v>
      </c>
      <c r="S1454" t="s">
        <v>207</v>
      </c>
      <c r="T1454" t="s">
        <v>207</v>
      </c>
      <c r="U1454" t="s">
        <v>207</v>
      </c>
      <c r="V1454" t="s">
        <v>207</v>
      </c>
      <c r="W1454" t="s">
        <v>206</v>
      </c>
      <c r="X1454" t="s">
        <v>206</v>
      </c>
      <c r="Y1454" t="s">
        <v>206</v>
      </c>
      <c r="Z1454" t="s">
        <v>206</v>
      </c>
      <c r="AA1454" t="s">
        <v>206</v>
      </c>
      <c r="AB1454" t="s">
        <v>344</v>
      </c>
      <c r="AC1454" t="s">
        <v>344</v>
      </c>
      <c r="AD1454" t="s">
        <v>344</v>
      </c>
      <c r="AE1454" t="s">
        <v>344</v>
      </c>
      <c r="AF1454" t="s">
        <v>344</v>
      </c>
      <c r="AG1454" t="s">
        <v>344</v>
      </c>
      <c r="AH1454" t="s">
        <v>344</v>
      </c>
      <c r="AI1454" t="s">
        <v>344</v>
      </c>
      <c r="AJ1454" t="s">
        <v>344</v>
      </c>
      <c r="AK1454" t="s">
        <v>344</v>
      </c>
      <c r="AL1454" t="s">
        <v>344</v>
      </c>
      <c r="AM1454" t="s">
        <v>344</v>
      </c>
      <c r="AN1454" t="s">
        <v>344</v>
      </c>
      <c r="AO1454" t="s">
        <v>344</v>
      </c>
      <c r="AP1454" t="s">
        <v>344</v>
      </c>
      <c r="AQ1454"/>
      <c r="AR1454">
        <v>0</v>
      </c>
      <c r="AS1454">
        <v>6</v>
      </c>
    </row>
    <row r="1455" spans="1:45" ht="18.75" x14ac:dyDescent="0.45">
      <c r="A1455" s="248">
        <v>214828</v>
      </c>
      <c r="B1455" s="249" t="s">
        <v>61</v>
      </c>
      <c r="C1455" t="s">
        <v>205</v>
      </c>
      <c r="D1455" t="s">
        <v>205</v>
      </c>
      <c r="E1455" t="s">
        <v>207</v>
      </c>
      <c r="F1455" t="s">
        <v>207</v>
      </c>
      <c r="G1455" t="s">
        <v>207</v>
      </c>
      <c r="H1455" t="s">
        <v>207</v>
      </c>
      <c r="I1455" t="s">
        <v>205</v>
      </c>
      <c r="J1455" t="s">
        <v>207</v>
      </c>
      <c r="K1455" t="s">
        <v>207</v>
      </c>
      <c r="L1455" t="s">
        <v>207</v>
      </c>
      <c r="M1455" s="250" t="s">
        <v>207</v>
      </c>
      <c r="N1455" t="s">
        <v>207</v>
      </c>
      <c r="O1455" t="s">
        <v>207</v>
      </c>
      <c r="P1455" t="s">
        <v>207</v>
      </c>
      <c r="Q1455" t="s">
        <v>207</v>
      </c>
      <c r="R1455" t="s">
        <v>207</v>
      </c>
      <c r="S1455" t="s">
        <v>207</v>
      </c>
      <c r="T1455" t="s">
        <v>207</v>
      </c>
      <c r="U1455" t="s">
        <v>207</v>
      </c>
      <c r="V1455" t="s">
        <v>207</v>
      </c>
      <c r="W1455" t="s">
        <v>207</v>
      </c>
      <c r="X1455" s="250" t="s">
        <v>207</v>
      </c>
      <c r="Y1455" t="s">
        <v>207</v>
      </c>
      <c r="Z1455" t="s">
        <v>207</v>
      </c>
      <c r="AA1455" t="s">
        <v>207</v>
      </c>
      <c r="AB1455" t="s">
        <v>205</v>
      </c>
      <c r="AC1455" t="s">
        <v>207</v>
      </c>
      <c r="AD1455" t="s">
        <v>207</v>
      </c>
      <c r="AE1455" t="s">
        <v>205</v>
      </c>
      <c r="AF1455" t="s">
        <v>207</v>
      </c>
      <c r="AG1455" t="s">
        <v>207</v>
      </c>
      <c r="AH1455" t="s">
        <v>205</v>
      </c>
      <c r="AI1455" t="s">
        <v>205</v>
      </c>
      <c r="AJ1455" t="s">
        <v>207</v>
      </c>
      <c r="AK1455" t="s">
        <v>207</v>
      </c>
      <c r="AL1455" t="s">
        <v>207</v>
      </c>
      <c r="AM1455" t="s">
        <v>207</v>
      </c>
      <c r="AN1455" t="s">
        <v>206</v>
      </c>
      <c r="AO1455" t="s">
        <v>206</v>
      </c>
      <c r="AP1455" t="s">
        <v>206</v>
      </c>
      <c r="AQ1455"/>
      <c r="AR1455">
        <v>0</v>
      </c>
      <c r="AS1455">
        <v>3</v>
      </c>
    </row>
    <row r="1456" spans="1:45" ht="18.75" x14ac:dyDescent="0.45">
      <c r="A1456" s="248">
        <v>214829</v>
      </c>
      <c r="B1456" s="249" t="s">
        <v>61</v>
      </c>
      <c r="C1456" t="s">
        <v>207</v>
      </c>
      <c r="D1456" t="s">
        <v>207</v>
      </c>
      <c r="E1456" t="s">
        <v>207</v>
      </c>
      <c r="F1456" t="s">
        <v>207</v>
      </c>
      <c r="G1456" t="s">
        <v>207</v>
      </c>
      <c r="H1456" t="s">
        <v>207</v>
      </c>
      <c r="I1456" t="s">
        <v>207</v>
      </c>
      <c r="J1456" t="s">
        <v>205</v>
      </c>
      <c r="K1456" t="s">
        <v>207</v>
      </c>
      <c r="L1456" t="s">
        <v>207</v>
      </c>
      <c r="M1456" s="250" t="s">
        <v>206</v>
      </c>
      <c r="N1456" t="s">
        <v>207</v>
      </c>
      <c r="O1456" t="s">
        <v>205</v>
      </c>
      <c r="P1456" t="s">
        <v>207</v>
      </c>
      <c r="Q1456" t="s">
        <v>207</v>
      </c>
      <c r="R1456" t="s">
        <v>207</v>
      </c>
      <c r="S1456" t="s">
        <v>207</v>
      </c>
      <c r="T1456" t="s">
        <v>207</v>
      </c>
      <c r="U1456" t="s">
        <v>207</v>
      </c>
      <c r="V1456" t="s">
        <v>207</v>
      </c>
      <c r="W1456" t="s">
        <v>207</v>
      </c>
      <c r="X1456" s="250" t="s">
        <v>205</v>
      </c>
      <c r="Y1456" t="s">
        <v>205</v>
      </c>
      <c r="Z1456" t="s">
        <v>207</v>
      </c>
      <c r="AA1456" t="s">
        <v>205</v>
      </c>
      <c r="AB1456" t="s">
        <v>205</v>
      </c>
      <c r="AC1456" t="s">
        <v>207</v>
      </c>
      <c r="AD1456" t="s">
        <v>205</v>
      </c>
      <c r="AE1456" t="s">
        <v>205</v>
      </c>
      <c r="AF1456" t="s">
        <v>205</v>
      </c>
      <c r="AG1456" t="s">
        <v>206</v>
      </c>
      <c r="AH1456" t="s">
        <v>207</v>
      </c>
      <c r="AI1456" t="s">
        <v>206</v>
      </c>
      <c r="AJ1456" t="s">
        <v>206</v>
      </c>
      <c r="AK1456" t="s">
        <v>207</v>
      </c>
      <c r="AL1456" t="s">
        <v>206</v>
      </c>
      <c r="AM1456" t="s">
        <v>206</v>
      </c>
      <c r="AN1456" t="s">
        <v>206</v>
      </c>
      <c r="AO1456" t="s">
        <v>206</v>
      </c>
      <c r="AP1456" t="s">
        <v>206</v>
      </c>
      <c r="AQ1456"/>
      <c r="AR1456">
        <v>0</v>
      </c>
      <c r="AS1456">
        <v>5</v>
      </c>
    </row>
    <row r="1457" spans="1:45" ht="18.75" x14ac:dyDescent="0.45">
      <c r="A1457" s="248">
        <v>214835</v>
      </c>
      <c r="B1457" s="249" t="s">
        <v>61</v>
      </c>
      <c r="C1457" t="s">
        <v>207</v>
      </c>
      <c r="D1457" t="s">
        <v>205</v>
      </c>
      <c r="E1457" t="s">
        <v>207</v>
      </c>
      <c r="F1457" t="s">
        <v>207</v>
      </c>
      <c r="G1457" t="s">
        <v>207</v>
      </c>
      <c r="H1457" t="s">
        <v>207</v>
      </c>
      <c r="I1457" t="s">
        <v>207</v>
      </c>
      <c r="J1457" t="s">
        <v>205</v>
      </c>
      <c r="K1457" t="s">
        <v>207</v>
      </c>
      <c r="L1457" t="s">
        <v>207</v>
      </c>
      <c r="M1457" s="250" t="s">
        <v>207</v>
      </c>
      <c r="N1457" t="s">
        <v>207</v>
      </c>
      <c r="O1457" t="s">
        <v>207</v>
      </c>
      <c r="P1457" t="s">
        <v>207</v>
      </c>
      <c r="Q1457" t="s">
        <v>205</v>
      </c>
      <c r="R1457" t="s">
        <v>207</v>
      </c>
      <c r="S1457" t="s">
        <v>207</v>
      </c>
      <c r="T1457" t="s">
        <v>205</v>
      </c>
      <c r="U1457" t="s">
        <v>207</v>
      </c>
      <c r="V1457" t="s">
        <v>207</v>
      </c>
      <c r="W1457" t="s">
        <v>205</v>
      </c>
      <c r="X1457" s="250" t="s">
        <v>205</v>
      </c>
      <c r="Y1457" t="s">
        <v>205</v>
      </c>
      <c r="Z1457" t="s">
        <v>205</v>
      </c>
      <c r="AA1457" t="s">
        <v>205</v>
      </c>
      <c r="AB1457" t="s">
        <v>207</v>
      </c>
      <c r="AC1457" t="s">
        <v>207</v>
      </c>
      <c r="AD1457" t="s">
        <v>207</v>
      </c>
      <c r="AE1457" t="s">
        <v>207</v>
      </c>
      <c r="AF1457" t="s">
        <v>205</v>
      </c>
      <c r="AG1457" t="s">
        <v>207</v>
      </c>
      <c r="AH1457" t="s">
        <v>207</v>
      </c>
      <c r="AI1457" t="s">
        <v>207</v>
      </c>
      <c r="AJ1457" t="s">
        <v>207</v>
      </c>
      <c r="AK1457" t="s">
        <v>207</v>
      </c>
      <c r="AL1457" t="s">
        <v>206</v>
      </c>
      <c r="AM1457" t="s">
        <v>206</v>
      </c>
      <c r="AN1457" t="s">
        <v>206</v>
      </c>
      <c r="AO1457" t="s">
        <v>206</v>
      </c>
      <c r="AP1457" t="s">
        <v>206</v>
      </c>
      <c r="AQ1457"/>
      <c r="AR1457">
        <v>0</v>
      </c>
      <c r="AS1457">
        <v>5</v>
      </c>
    </row>
    <row r="1458" spans="1:45" ht="18.75" hidden="1" x14ac:dyDescent="0.45">
      <c r="A1458" s="248">
        <v>214836</v>
      </c>
      <c r="B1458" s="249" t="s">
        <v>456</v>
      </c>
      <c r="C1458" t="s">
        <v>207</v>
      </c>
      <c r="D1458" t="s">
        <v>207</v>
      </c>
      <c r="E1458" t="s">
        <v>207</v>
      </c>
      <c r="F1458" t="s">
        <v>207</v>
      </c>
      <c r="G1458" t="s">
        <v>205</v>
      </c>
      <c r="H1458" t="s">
        <v>205</v>
      </c>
      <c r="I1458" t="s">
        <v>207</v>
      </c>
      <c r="J1458" t="s">
        <v>207</v>
      </c>
      <c r="K1458" t="s">
        <v>207</v>
      </c>
      <c r="L1458" t="s">
        <v>207</v>
      </c>
      <c r="M1458" s="250" t="s">
        <v>207</v>
      </c>
      <c r="N1458" t="s">
        <v>207</v>
      </c>
      <c r="O1458" t="s">
        <v>207</v>
      </c>
      <c r="P1458" t="s">
        <v>207</v>
      </c>
      <c r="Q1458" t="s">
        <v>207</v>
      </c>
      <c r="R1458" t="s">
        <v>206</v>
      </c>
      <c r="S1458" t="s">
        <v>207</v>
      </c>
      <c r="T1458" t="s">
        <v>205</v>
      </c>
      <c r="U1458" t="s">
        <v>207</v>
      </c>
      <c r="V1458" t="s">
        <v>207</v>
      </c>
      <c r="W1458" t="s">
        <v>207</v>
      </c>
      <c r="X1458" s="250" t="s">
        <v>205</v>
      </c>
      <c r="Y1458" t="s">
        <v>205</v>
      </c>
      <c r="Z1458" t="s">
        <v>207</v>
      </c>
      <c r="AA1458" t="s">
        <v>207</v>
      </c>
      <c r="AB1458" t="s">
        <v>205</v>
      </c>
      <c r="AC1458" t="s">
        <v>205</v>
      </c>
      <c r="AD1458" t="s">
        <v>205</v>
      </c>
      <c r="AE1458" t="s">
        <v>205</v>
      </c>
      <c r="AF1458" t="s">
        <v>205</v>
      </c>
      <c r="AG1458" t="s">
        <v>344</v>
      </c>
      <c r="AH1458" t="s">
        <v>344</v>
      </c>
      <c r="AI1458" t="s">
        <v>344</v>
      </c>
      <c r="AJ1458" t="s">
        <v>344</v>
      </c>
      <c r="AK1458" t="s">
        <v>344</v>
      </c>
      <c r="AL1458" t="s">
        <v>344</v>
      </c>
      <c r="AM1458" t="s">
        <v>344</v>
      </c>
      <c r="AN1458" t="s">
        <v>344</v>
      </c>
      <c r="AO1458" t="s">
        <v>344</v>
      </c>
      <c r="AP1458" t="s">
        <v>344</v>
      </c>
      <c r="AQ1458"/>
      <c r="AR1458">
        <v>0</v>
      </c>
      <c r="AS1458">
        <v>2</v>
      </c>
    </row>
    <row r="1459" spans="1:45" ht="18.75" hidden="1" x14ac:dyDescent="0.45">
      <c r="A1459" s="252">
        <v>214838</v>
      </c>
      <c r="B1459" s="249" t="s">
        <v>458</v>
      </c>
      <c r="C1459" t="s">
        <v>205</v>
      </c>
      <c r="D1459" t="s">
        <v>205</v>
      </c>
      <c r="E1459" t="s">
        <v>205</v>
      </c>
      <c r="F1459" t="s">
        <v>207</v>
      </c>
      <c r="G1459" t="s">
        <v>207</v>
      </c>
      <c r="H1459" t="s">
        <v>207</v>
      </c>
      <c r="I1459" t="s">
        <v>207</v>
      </c>
      <c r="J1459" t="s">
        <v>205</v>
      </c>
      <c r="K1459" t="s">
        <v>205</v>
      </c>
      <c r="L1459" t="s">
        <v>205</v>
      </c>
      <c r="M1459" s="250" t="s">
        <v>207</v>
      </c>
      <c r="N1459" t="s">
        <v>205</v>
      </c>
      <c r="O1459" t="s">
        <v>205</v>
      </c>
      <c r="P1459" t="s">
        <v>207</v>
      </c>
      <c r="Q1459" t="s">
        <v>207</v>
      </c>
      <c r="R1459" t="s">
        <v>206</v>
      </c>
      <c r="S1459" t="s">
        <v>207</v>
      </c>
      <c r="T1459" t="s">
        <v>207</v>
      </c>
      <c r="U1459" t="s">
        <v>207</v>
      </c>
      <c r="V1459" t="s">
        <v>207</v>
      </c>
      <c r="W1459" t="s">
        <v>344</v>
      </c>
      <c r="X1459" s="250" t="s">
        <v>344</v>
      </c>
      <c r="Y1459" t="s">
        <v>344</v>
      </c>
      <c r="Z1459" t="s">
        <v>344</v>
      </c>
      <c r="AA1459" t="s">
        <v>344</v>
      </c>
      <c r="AB1459" t="s">
        <v>344</v>
      </c>
      <c r="AC1459" t="s">
        <v>344</v>
      </c>
      <c r="AD1459" t="s">
        <v>344</v>
      </c>
      <c r="AE1459" t="s">
        <v>344</v>
      </c>
      <c r="AF1459" t="s">
        <v>344</v>
      </c>
      <c r="AG1459" t="s">
        <v>344</v>
      </c>
      <c r="AH1459" t="s">
        <v>344</v>
      </c>
      <c r="AI1459" t="s">
        <v>344</v>
      </c>
      <c r="AJ1459" t="s">
        <v>344</v>
      </c>
      <c r="AK1459" t="s">
        <v>344</v>
      </c>
      <c r="AL1459" t="s">
        <v>344</v>
      </c>
      <c r="AM1459" t="s">
        <v>344</v>
      </c>
      <c r="AN1459" t="s">
        <v>344</v>
      </c>
      <c r="AO1459" t="s">
        <v>344</v>
      </c>
      <c r="AP1459" t="s">
        <v>344</v>
      </c>
      <c r="AQ1459"/>
      <c r="AR1459">
        <v>0</v>
      </c>
      <c r="AS1459">
        <v>4</v>
      </c>
    </row>
    <row r="1460" spans="1:45" ht="18.75" hidden="1" x14ac:dyDescent="0.45">
      <c r="A1460" s="248">
        <v>214840</v>
      </c>
      <c r="B1460" s="249" t="s">
        <v>458</v>
      </c>
      <c r="C1460" t="s">
        <v>205</v>
      </c>
      <c r="D1460" t="s">
        <v>207</v>
      </c>
      <c r="E1460" t="s">
        <v>205</v>
      </c>
      <c r="F1460" t="s">
        <v>205</v>
      </c>
      <c r="G1460" t="s">
        <v>207</v>
      </c>
      <c r="H1460" t="s">
        <v>207</v>
      </c>
      <c r="I1460" t="s">
        <v>205</v>
      </c>
      <c r="J1460" t="s">
        <v>205</v>
      </c>
      <c r="K1460" t="s">
        <v>207</v>
      </c>
      <c r="L1460" t="s">
        <v>205</v>
      </c>
      <c r="M1460" s="250" t="s">
        <v>205</v>
      </c>
      <c r="N1460" t="s">
        <v>205</v>
      </c>
      <c r="O1460" t="s">
        <v>205</v>
      </c>
      <c r="P1460" t="s">
        <v>207</v>
      </c>
      <c r="Q1460" t="s">
        <v>205</v>
      </c>
      <c r="R1460" t="s">
        <v>207</v>
      </c>
      <c r="S1460" t="s">
        <v>207</v>
      </c>
      <c r="T1460" t="s">
        <v>205</v>
      </c>
      <c r="U1460" t="s">
        <v>207</v>
      </c>
      <c r="V1460" t="s">
        <v>205</v>
      </c>
      <c r="W1460" t="s">
        <v>344</v>
      </c>
      <c r="X1460" s="250" t="s">
        <v>344</v>
      </c>
      <c r="Y1460" t="s">
        <v>344</v>
      </c>
      <c r="Z1460" t="s">
        <v>344</v>
      </c>
      <c r="AA1460" t="s">
        <v>344</v>
      </c>
      <c r="AB1460" t="s">
        <v>344</v>
      </c>
      <c r="AC1460" t="s">
        <v>344</v>
      </c>
      <c r="AD1460" t="s">
        <v>344</v>
      </c>
      <c r="AE1460" t="s">
        <v>344</v>
      </c>
      <c r="AF1460" t="s">
        <v>344</v>
      </c>
      <c r="AG1460" t="s">
        <v>344</v>
      </c>
      <c r="AH1460" t="s">
        <v>344</v>
      </c>
      <c r="AI1460" t="s">
        <v>344</v>
      </c>
      <c r="AJ1460" t="s">
        <v>344</v>
      </c>
      <c r="AK1460" t="s">
        <v>344</v>
      </c>
      <c r="AL1460" t="s">
        <v>344</v>
      </c>
      <c r="AM1460" t="s">
        <v>344</v>
      </c>
      <c r="AN1460" t="s">
        <v>344</v>
      </c>
      <c r="AO1460" t="s">
        <v>344</v>
      </c>
      <c r="AP1460" t="s">
        <v>344</v>
      </c>
      <c r="AQ1460"/>
      <c r="AR1460">
        <v>0</v>
      </c>
      <c r="AS1460">
        <v>1</v>
      </c>
    </row>
    <row r="1461" spans="1:45" ht="18.75" x14ac:dyDescent="0.45">
      <c r="A1461" s="248">
        <v>214842</v>
      </c>
      <c r="B1461" s="249" t="s">
        <v>61</v>
      </c>
      <c r="C1461" t="s">
        <v>205</v>
      </c>
      <c r="D1461" t="s">
        <v>207</v>
      </c>
      <c r="E1461" t="s">
        <v>207</v>
      </c>
      <c r="F1461" t="s">
        <v>207</v>
      </c>
      <c r="G1461" t="s">
        <v>205</v>
      </c>
      <c r="H1461" t="s">
        <v>207</v>
      </c>
      <c r="I1461" t="s">
        <v>207</v>
      </c>
      <c r="J1461" t="s">
        <v>207</v>
      </c>
      <c r="K1461" t="s">
        <v>207</v>
      </c>
      <c r="L1461" t="s">
        <v>205</v>
      </c>
      <c r="M1461" s="250" t="s">
        <v>205</v>
      </c>
      <c r="N1461" t="s">
        <v>205</v>
      </c>
      <c r="O1461" t="s">
        <v>207</v>
      </c>
      <c r="P1461" t="s">
        <v>205</v>
      </c>
      <c r="Q1461" t="s">
        <v>207</v>
      </c>
      <c r="R1461" t="s">
        <v>205</v>
      </c>
      <c r="S1461" t="s">
        <v>205</v>
      </c>
      <c r="T1461" t="s">
        <v>207</v>
      </c>
      <c r="U1461" t="s">
        <v>207</v>
      </c>
      <c r="V1461" t="s">
        <v>205</v>
      </c>
      <c r="W1461" t="s">
        <v>207</v>
      </c>
      <c r="X1461" s="250" t="s">
        <v>207</v>
      </c>
      <c r="Y1461" t="s">
        <v>205</v>
      </c>
      <c r="Z1461" t="s">
        <v>207</v>
      </c>
      <c r="AA1461" t="s">
        <v>205</v>
      </c>
      <c r="AB1461" t="s">
        <v>207</v>
      </c>
      <c r="AC1461" t="s">
        <v>207</v>
      </c>
      <c r="AD1461" t="s">
        <v>207</v>
      </c>
      <c r="AE1461" t="s">
        <v>207</v>
      </c>
      <c r="AF1461" t="s">
        <v>207</v>
      </c>
      <c r="AG1461" t="s">
        <v>207</v>
      </c>
      <c r="AH1461" t="s">
        <v>207</v>
      </c>
      <c r="AI1461" t="s">
        <v>207</v>
      </c>
      <c r="AJ1461" t="s">
        <v>207</v>
      </c>
      <c r="AK1461" t="s">
        <v>207</v>
      </c>
      <c r="AL1461" t="s">
        <v>206</v>
      </c>
      <c r="AM1461" t="s">
        <v>206</v>
      </c>
      <c r="AN1461" t="s">
        <v>206</v>
      </c>
      <c r="AO1461" t="s">
        <v>206</v>
      </c>
      <c r="AP1461" t="s">
        <v>206</v>
      </c>
      <c r="AQ1461"/>
      <c r="AR1461">
        <v>0</v>
      </c>
      <c r="AS1461">
        <v>5</v>
      </c>
    </row>
    <row r="1462" spans="1:45" ht="18.75" hidden="1" x14ac:dyDescent="0.45">
      <c r="A1462" s="248">
        <v>214847</v>
      </c>
      <c r="B1462" s="249" t="s">
        <v>458</v>
      </c>
      <c r="C1462" t="s">
        <v>205</v>
      </c>
      <c r="D1462" t="s">
        <v>207</v>
      </c>
      <c r="E1462" t="s">
        <v>205</v>
      </c>
      <c r="F1462" t="s">
        <v>205</v>
      </c>
      <c r="G1462" t="s">
        <v>205</v>
      </c>
      <c r="H1462" t="s">
        <v>207</v>
      </c>
      <c r="I1462" t="s">
        <v>207</v>
      </c>
      <c r="J1462" t="s">
        <v>205</v>
      </c>
      <c r="K1462" t="s">
        <v>207</v>
      </c>
      <c r="L1462" t="s">
        <v>207</v>
      </c>
      <c r="M1462" s="250" t="s">
        <v>206</v>
      </c>
      <c r="N1462" t="s">
        <v>206</v>
      </c>
      <c r="O1462" t="s">
        <v>205</v>
      </c>
      <c r="P1462" t="s">
        <v>206</v>
      </c>
      <c r="Q1462" t="s">
        <v>207</v>
      </c>
      <c r="R1462" t="s">
        <v>206</v>
      </c>
      <c r="S1462" t="s">
        <v>206</v>
      </c>
      <c r="T1462" t="s">
        <v>205</v>
      </c>
      <c r="U1462" t="s">
        <v>207</v>
      </c>
      <c r="V1462" t="s">
        <v>205</v>
      </c>
      <c r="W1462" t="s">
        <v>344</v>
      </c>
      <c r="X1462" s="250" t="s">
        <v>344</v>
      </c>
      <c r="Y1462" t="s">
        <v>344</v>
      </c>
      <c r="Z1462" t="s">
        <v>344</v>
      </c>
      <c r="AA1462" t="s">
        <v>344</v>
      </c>
      <c r="AB1462" t="s">
        <v>344</v>
      </c>
      <c r="AC1462" t="s">
        <v>344</v>
      </c>
      <c r="AD1462" t="s">
        <v>344</v>
      </c>
      <c r="AE1462" t="s">
        <v>344</v>
      </c>
      <c r="AF1462" t="s">
        <v>344</v>
      </c>
      <c r="AG1462" t="s">
        <v>344</v>
      </c>
      <c r="AH1462" t="s">
        <v>344</v>
      </c>
      <c r="AI1462" t="s">
        <v>344</v>
      </c>
      <c r="AJ1462" t="s">
        <v>344</v>
      </c>
      <c r="AK1462" t="s">
        <v>344</v>
      </c>
      <c r="AL1462" t="s">
        <v>344</v>
      </c>
      <c r="AM1462" t="s">
        <v>344</v>
      </c>
      <c r="AN1462" t="s">
        <v>344</v>
      </c>
      <c r="AO1462" t="s">
        <v>344</v>
      </c>
      <c r="AP1462" t="s">
        <v>344</v>
      </c>
      <c r="AQ1462"/>
      <c r="AR1462">
        <v>0</v>
      </c>
      <c r="AS1462">
        <v>1</v>
      </c>
    </row>
    <row r="1463" spans="1:45" ht="18.75" hidden="1" x14ac:dyDescent="0.45">
      <c r="A1463" s="248">
        <v>214849</v>
      </c>
      <c r="B1463" s="249" t="s">
        <v>456</v>
      </c>
      <c r="C1463" t="s">
        <v>205</v>
      </c>
      <c r="D1463" t="s">
        <v>205</v>
      </c>
      <c r="E1463" t="s">
        <v>207</v>
      </c>
      <c r="F1463" t="s">
        <v>205</v>
      </c>
      <c r="G1463" t="s">
        <v>205</v>
      </c>
      <c r="H1463" t="s">
        <v>207</v>
      </c>
      <c r="I1463" t="s">
        <v>207</v>
      </c>
      <c r="J1463" t="s">
        <v>205</v>
      </c>
      <c r="K1463" t="s">
        <v>205</v>
      </c>
      <c r="L1463" t="s">
        <v>205</v>
      </c>
      <c r="M1463" s="250" t="s">
        <v>205</v>
      </c>
      <c r="N1463" t="s">
        <v>205</v>
      </c>
      <c r="O1463" t="s">
        <v>205</v>
      </c>
      <c r="P1463" t="s">
        <v>205</v>
      </c>
      <c r="Q1463" t="s">
        <v>205</v>
      </c>
      <c r="R1463" t="s">
        <v>205</v>
      </c>
      <c r="S1463" t="s">
        <v>207</v>
      </c>
      <c r="T1463" t="s">
        <v>205</v>
      </c>
      <c r="U1463" t="s">
        <v>207</v>
      </c>
      <c r="V1463" t="s">
        <v>205</v>
      </c>
      <c r="W1463" t="s">
        <v>207</v>
      </c>
      <c r="X1463" s="250" t="s">
        <v>207</v>
      </c>
      <c r="Y1463" t="s">
        <v>207</v>
      </c>
      <c r="Z1463" t="s">
        <v>207</v>
      </c>
      <c r="AA1463" t="s">
        <v>207</v>
      </c>
      <c r="AB1463" t="s">
        <v>206</v>
      </c>
      <c r="AC1463" t="s">
        <v>206</v>
      </c>
      <c r="AD1463" t="s">
        <v>206</v>
      </c>
      <c r="AE1463" t="s">
        <v>206</v>
      </c>
      <c r="AF1463" t="s">
        <v>206</v>
      </c>
      <c r="AG1463" t="s">
        <v>344</v>
      </c>
      <c r="AH1463" t="s">
        <v>344</v>
      </c>
      <c r="AI1463" t="s">
        <v>344</v>
      </c>
      <c r="AJ1463" t="s">
        <v>344</v>
      </c>
      <c r="AK1463" t="s">
        <v>344</v>
      </c>
      <c r="AL1463" t="s">
        <v>344</v>
      </c>
      <c r="AM1463" t="s">
        <v>344</v>
      </c>
      <c r="AN1463" t="s">
        <v>344</v>
      </c>
      <c r="AO1463" t="s">
        <v>344</v>
      </c>
      <c r="AP1463" t="s">
        <v>344</v>
      </c>
      <c r="AQ1463"/>
      <c r="AR1463">
        <v>0</v>
      </c>
      <c r="AS1463">
        <v>5</v>
      </c>
    </row>
    <row r="1464" spans="1:45" ht="18.75" x14ac:dyDescent="0.45">
      <c r="A1464" s="248">
        <v>214854</v>
      </c>
      <c r="B1464" s="249" t="s">
        <v>61</v>
      </c>
      <c r="C1464" t="s">
        <v>207</v>
      </c>
      <c r="D1464" t="s">
        <v>205</v>
      </c>
      <c r="E1464" t="s">
        <v>207</v>
      </c>
      <c r="F1464" t="s">
        <v>207</v>
      </c>
      <c r="G1464" t="s">
        <v>207</v>
      </c>
      <c r="H1464" t="s">
        <v>207</v>
      </c>
      <c r="I1464" t="s">
        <v>207</v>
      </c>
      <c r="J1464" t="s">
        <v>207</v>
      </c>
      <c r="K1464" t="s">
        <v>207</v>
      </c>
      <c r="L1464" t="s">
        <v>207</v>
      </c>
      <c r="M1464" s="250" t="s">
        <v>205</v>
      </c>
      <c r="N1464" t="s">
        <v>207</v>
      </c>
      <c r="O1464" t="s">
        <v>205</v>
      </c>
      <c r="P1464" t="s">
        <v>207</v>
      </c>
      <c r="Q1464" t="s">
        <v>205</v>
      </c>
      <c r="R1464" t="s">
        <v>207</v>
      </c>
      <c r="S1464" t="s">
        <v>207</v>
      </c>
      <c r="T1464" t="s">
        <v>207</v>
      </c>
      <c r="U1464" t="s">
        <v>207</v>
      </c>
      <c r="V1464" t="s">
        <v>207</v>
      </c>
      <c r="W1464" t="s">
        <v>207</v>
      </c>
      <c r="X1464" s="250" t="s">
        <v>207</v>
      </c>
      <c r="Y1464" t="s">
        <v>207</v>
      </c>
      <c r="Z1464" t="s">
        <v>207</v>
      </c>
      <c r="AA1464" t="s">
        <v>205</v>
      </c>
      <c r="AB1464" t="s">
        <v>205</v>
      </c>
      <c r="AC1464" t="s">
        <v>207</v>
      </c>
      <c r="AD1464" t="s">
        <v>205</v>
      </c>
      <c r="AE1464" t="s">
        <v>205</v>
      </c>
      <c r="AF1464" t="s">
        <v>207</v>
      </c>
      <c r="AG1464" t="s">
        <v>207</v>
      </c>
      <c r="AH1464" t="s">
        <v>205</v>
      </c>
      <c r="AI1464" t="s">
        <v>205</v>
      </c>
      <c r="AJ1464" t="s">
        <v>207</v>
      </c>
      <c r="AK1464" t="s">
        <v>207</v>
      </c>
      <c r="AL1464" t="s">
        <v>205</v>
      </c>
      <c r="AM1464" t="s">
        <v>207</v>
      </c>
      <c r="AN1464" t="s">
        <v>205</v>
      </c>
      <c r="AO1464" t="s">
        <v>205</v>
      </c>
      <c r="AP1464" t="s">
        <v>207</v>
      </c>
      <c r="AQ1464"/>
      <c r="AR1464">
        <v>0</v>
      </c>
      <c r="AS1464">
        <v>3</v>
      </c>
    </row>
    <row r="1465" spans="1:45" ht="18.75" hidden="1" x14ac:dyDescent="0.45">
      <c r="A1465" s="248">
        <v>214859</v>
      </c>
      <c r="B1465" s="249" t="e">
        <v>#N/A</v>
      </c>
      <c r="C1465" t="s">
        <v>207</v>
      </c>
      <c r="D1465" t="s">
        <v>207</v>
      </c>
      <c r="E1465" t="s">
        <v>207</v>
      </c>
      <c r="F1465" t="s">
        <v>207</v>
      </c>
      <c r="G1465" t="s">
        <v>207</v>
      </c>
      <c r="H1465" t="s">
        <v>207</v>
      </c>
      <c r="I1465" t="s">
        <v>207</v>
      </c>
      <c r="J1465" t="s">
        <v>207</v>
      </c>
      <c r="K1465" t="s">
        <v>207</v>
      </c>
      <c r="L1465" t="s">
        <v>207</v>
      </c>
      <c r="M1465" s="250" t="s">
        <v>207</v>
      </c>
      <c r="N1465" t="s">
        <v>207</v>
      </c>
      <c r="O1465" t="s">
        <v>207</v>
      </c>
      <c r="P1465" t="s">
        <v>207</v>
      </c>
      <c r="Q1465" t="s">
        <v>207</v>
      </c>
      <c r="R1465" t="s">
        <v>207</v>
      </c>
      <c r="S1465" t="s">
        <v>207</v>
      </c>
      <c r="T1465" t="s">
        <v>207</v>
      </c>
      <c r="U1465" t="s">
        <v>207</v>
      </c>
      <c r="V1465" t="s">
        <v>207</v>
      </c>
      <c r="W1465" t="s">
        <v>207</v>
      </c>
      <c r="X1465" s="250" t="s">
        <v>205</v>
      </c>
      <c r="Y1465" t="s">
        <v>207</v>
      </c>
      <c r="Z1465" t="s">
        <v>207</v>
      </c>
      <c r="AA1465" t="s">
        <v>205</v>
      </c>
      <c r="AB1465" t="s">
        <v>207</v>
      </c>
      <c r="AC1465" t="s">
        <v>205</v>
      </c>
      <c r="AD1465" t="s">
        <v>207</v>
      </c>
      <c r="AE1465" t="s">
        <v>207</v>
      </c>
      <c r="AF1465" t="s">
        <v>205</v>
      </c>
      <c r="AG1465" t="s">
        <v>207</v>
      </c>
      <c r="AH1465" t="s">
        <v>207</v>
      </c>
      <c r="AI1465" t="s">
        <v>207</v>
      </c>
      <c r="AJ1465" t="s">
        <v>207</v>
      </c>
      <c r="AK1465" t="s">
        <v>207</v>
      </c>
      <c r="AL1465" t="s">
        <v>207</v>
      </c>
      <c r="AM1465" t="s">
        <v>205</v>
      </c>
      <c r="AN1465" t="s">
        <v>205</v>
      </c>
      <c r="AO1465" t="s">
        <v>207</v>
      </c>
      <c r="AP1465" t="s">
        <v>207</v>
      </c>
      <c r="AQ1465"/>
      <c r="AR1465" t="e">
        <v>#N/A</v>
      </c>
      <c r="AS1465" t="e">
        <v>#N/A</v>
      </c>
    </row>
    <row r="1466" spans="1:45" ht="15" hidden="1" x14ac:dyDescent="0.25">
      <c r="A1466" s="258">
        <v>214860</v>
      </c>
      <c r="B1466" s="259" t="s">
        <v>458</v>
      </c>
      <c r="C1466" s="260" t="s">
        <v>207</v>
      </c>
      <c r="D1466" s="260" t="s">
        <v>207</v>
      </c>
      <c r="E1466" s="260" t="s">
        <v>207</v>
      </c>
      <c r="F1466" s="260" t="s">
        <v>207</v>
      </c>
      <c r="G1466" s="260" t="s">
        <v>207</v>
      </c>
      <c r="H1466" s="260" t="s">
        <v>206</v>
      </c>
      <c r="I1466" s="260" t="s">
        <v>207</v>
      </c>
      <c r="J1466" s="260" t="s">
        <v>207</v>
      </c>
      <c r="K1466" s="260" t="s">
        <v>207</v>
      </c>
      <c r="L1466" s="260" t="s">
        <v>207</v>
      </c>
      <c r="M1466" s="260" t="s">
        <v>207</v>
      </c>
      <c r="N1466" s="260" t="s">
        <v>207</v>
      </c>
      <c r="O1466" s="260" t="s">
        <v>207</v>
      </c>
      <c r="P1466" s="260" t="s">
        <v>206</v>
      </c>
      <c r="Q1466" s="260" t="s">
        <v>207</v>
      </c>
      <c r="R1466" s="260" t="s">
        <v>206</v>
      </c>
      <c r="S1466" s="260" t="s">
        <v>207</v>
      </c>
      <c r="T1466" s="260" t="s">
        <v>207</v>
      </c>
      <c r="U1466" s="260" t="s">
        <v>206</v>
      </c>
      <c r="V1466" s="260" t="s">
        <v>207</v>
      </c>
      <c r="W1466" s="260" t="s">
        <v>344</v>
      </c>
      <c r="X1466" s="260" t="s">
        <v>344</v>
      </c>
      <c r="Y1466" s="260" t="s">
        <v>344</v>
      </c>
      <c r="Z1466" s="260" t="s">
        <v>344</v>
      </c>
      <c r="AA1466" s="260" t="s">
        <v>344</v>
      </c>
      <c r="AB1466" s="260" t="s">
        <v>344</v>
      </c>
      <c r="AC1466" s="260" t="s">
        <v>344</v>
      </c>
      <c r="AD1466" s="260" t="s">
        <v>344</v>
      </c>
      <c r="AE1466" s="260" t="s">
        <v>344</v>
      </c>
      <c r="AF1466" s="260" t="s">
        <v>344</v>
      </c>
      <c r="AG1466" s="260" t="s">
        <v>344</v>
      </c>
      <c r="AH1466" s="260" t="s">
        <v>344</v>
      </c>
      <c r="AI1466" s="260" t="s">
        <v>344</v>
      </c>
      <c r="AJ1466" s="260" t="s">
        <v>344</v>
      </c>
      <c r="AK1466" s="260" t="s">
        <v>344</v>
      </c>
      <c r="AL1466" s="260" t="s">
        <v>344</v>
      </c>
      <c r="AM1466" s="260" t="s">
        <v>344</v>
      </c>
      <c r="AN1466" s="260" t="s">
        <v>344</v>
      </c>
      <c r="AO1466" s="260" t="s">
        <v>344</v>
      </c>
      <c r="AP1466" s="260" t="s">
        <v>344</v>
      </c>
      <c r="AQ1466" s="260"/>
      <c r="AR1466"/>
      <c r="AS1466">
        <v>1</v>
      </c>
    </row>
    <row r="1467" spans="1:45" ht="18.75" x14ac:dyDescent="0.45">
      <c r="A1467" s="248">
        <v>214869</v>
      </c>
      <c r="B1467" s="249" t="s">
        <v>61</v>
      </c>
      <c r="C1467" t="s">
        <v>207</v>
      </c>
      <c r="D1467" t="s">
        <v>205</v>
      </c>
      <c r="E1467" t="s">
        <v>207</v>
      </c>
      <c r="F1467" t="s">
        <v>205</v>
      </c>
      <c r="G1467" t="s">
        <v>207</v>
      </c>
      <c r="H1467" t="s">
        <v>205</v>
      </c>
      <c r="I1467" t="s">
        <v>207</v>
      </c>
      <c r="J1467" t="s">
        <v>207</v>
      </c>
      <c r="K1467" t="s">
        <v>207</v>
      </c>
      <c r="L1467" t="s">
        <v>207</v>
      </c>
      <c r="M1467" s="250" t="s">
        <v>207</v>
      </c>
      <c r="N1467" t="s">
        <v>207</v>
      </c>
      <c r="O1467" t="s">
        <v>207</v>
      </c>
      <c r="P1467" t="s">
        <v>207</v>
      </c>
      <c r="Q1467" t="s">
        <v>207</v>
      </c>
      <c r="R1467" t="s">
        <v>207</v>
      </c>
      <c r="S1467" t="s">
        <v>207</v>
      </c>
      <c r="T1467" t="s">
        <v>207</v>
      </c>
      <c r="U1467" t="s">
        <v>207</v>
      </c>
      <c r="V1467" t="s">
        <v>207</v>
      </c>
      <c r="W1467" t="s">
        <v>207</v>
      </c>
      <c r="X1467" s="250" t="s">
        <v>205</v>
      </c>
      <c r="Y1467" t="s">
        <v>205</v>
      </c>
      <c r="Z1467" t="s">
        <v>207</v>
      </c>
      <c r="AA1467" t="s">
        <v>205</v>
      </c>
      <c r="AB1467" t="s">
        <v>205</v>
      </c>
      <c r="AC1467" t="s">
        <v>207</v>
      </c>
      <c r="AD1467" t="s">
        <v>205</v>
      </c>
      <c r="AE1467" t="s">
        <v>205</v>
      </c>
      <c r="AF1467" t="s">
        <v>207</v>
      </c>
      <c r="AG1467" t="s">
        <v>207</v>
      </c>
      <c r="AH1467" t="s">
        <v>206</v>
      </c>
      <c r="AI1467" t="s">
        <v>207</v>
      </c>
      <c r="AJ1467" t="s">
        <v>207</v>
      </c>
      <c r="AK1467" t="s">
        <v>205</v>
      </c>
      <c r="AL1467" t="s">
        <v>206</v>
      </c>
      <c r="AM1467" t="s">
        <v>207</v>
      </c>
      <c r="AN1467" t="s">
        <v>207</v>
      </c>
      <c r="AO1467" t="s">
        <v>207</v>
      </c>
      <c r="AP1467" t="s">
        <v>207</v>
      </c>
      <c r="AQ1467"/>
      <c r="AR1467">
        <v>0</v>
      </c>
      <c r="AS1467">
        <v>4</v>
      </c>
    </row>
    <row r="1468" spans="1:45" ht="18.75" hidden="1" x14ac:dyDescent="0.45">
      <c r="A1468" s="252">
        <v>214870</v>
      </c>
      <c r="B1468" s="249" t="s">
        <v>457</v>
      </c>
      <c r="C1468" t="s">
        <v>206</v>
      </c>
      <c r="D1468" t="s">
        <v>205</v>
      </c>
      <c r="E1468" t="s">
        <v>205</v>
      </c>
      <c r="F1468" t="s">
        <v>205</v>
      </c>
      <c r="G1468" t="s">
        <v>205</v>
      </c>
      <c r="H1468" t="s">
        <v>207</v>
      </c>
      <c r="I1468" t="s">
        <v>207</v>
      </c>
      <c r="J1468" t="s">
        <v>207</v>
      </c>
      <c r="K1468" t="s">
        <v>205</v>
      </c>
      <c r="L1468" t="s">
        <v>207</v>
      </c>
      <c r="M1468" s="250" t="s">
        <v>344</v>
      </c>
      <c r="N1468" t="s">
        <v>344</v>
      </c>
      <c r="O1468" t="s">
        <v>344</v>
      </c>
      <c r="P1468" t="s">
        <v>344</v>
      </c>
      <c r="Q1468" t="s">
        <v>344</v>
      </c>
      <c r="R1468" t="s">
        <v>344</v>
      </c>
      <c r="S1468" t="s">
        <v>344</v>
      </c>
      <c r="T1468" t="s">
        <v>344</v>
      </c>
      <c r="U1468" t="s">
        <v>344</v>
      </c>
      <c r="V1468" t="s">
        <v>344</v>
      </c>
      <c r="W1468" t="s">
        <v>344</v>
      </c>
      <c r="X1468" s="250" t="s">
        <v>344</v>
      </c>
      <c r="Y1468" t="s">
        <v>344</v>
      </c>
      <c r="Z1468" t="s">
        <v>344</v>
      </c>
      <c r="AA1468" t="s">
        <v>344</v>
      </c>
      <c r="AB1468" t="s">
        <v>344</v>
      </c>
      <c r="AC1468" t="s">
        <v>344</v>
      </c>
      <c r="AD1468" t="s">
        <v>344</v>
      </c>
      <c r="AE1468" t="s">
        <v>344</v>
      </c>
      <c r="AF1468" t="s">
        <v>344</v>
      </c>
      <c r="AG1468" t="s">
        <v>344</v>
      </c>
      <c r="AH1468" t="s">
        <v>344</v>
      </c>
      <c r="AI1468" t="s">
        <v>344</v>
      </c>
      <c r="AJ1468" t="s">
        <v>344</v>
      </c>
      <c r="AK1468" t="s">
        <v>344</v>
      </c>
      <c r="AL1468" t="s">
        <v>344</v>
      </c>
      <c r="AM1468" t="s">
        <v>344</v>
      </c>
      <c r="AN1468" t="s">
        <v>344</v>
      </c>
      <c r="AO1468" t="s">
        <v>344</v>
      </c>
      <c r="AP1468" t="s">
        <v>344</v>
      </c>
      <c r="AQ1468"/>
      <c r="AR1468">
        <v>0</v>
      </c>
      <c r="AS1468">
        <v>1</v>
      </c>
    </row>
    <row r="1469" spans="1:45" ht="18.75" x14ac:dyDescent="0.45">
      <c r="A1469" s="248">
        <v>214871</v>
      </c>
      <c r="B1469" s="249" t="s">
        <v>61</v>
      </c>
      <c r="C1469" t="s">
        <v>205</v>
      </c>
      <c r="D1469" t="s">
        <v>207</v>
      </c>
      <c r="E1469" t="s">
        <v>207</v>
      </c>
      <c r="F1469" t="s">
        <v>207</v>
      </c>
      <c r="G1469" t="s">
        <v>207</v>
      </c>
      <c r="H1469" t="s">
        <v>207</v>
      </c>
      <c r="I1469" t="s">
        <v>207</v>
      </c>
      <c r="J1469" t="s">
        <v>207</v>
      </c>
      <c r="K1469" t="s">
        <v>207</v>
      </c>
      <c r="L1469" t="s">
        <v>207</v>
      </c>
      <c r="M1469" s="250" t="s">
        <v>207</v>
      </c>
      <c r="N1469" t="s">
        <v>207</v>
      </c>
      <c r="O1469" t="s">
        <v>207</v>
      </c>
      <c r="P1469" t="s">
        <v>207</v>
      </c>
      <c r="Q1469" t="s">
        <v>207</v>
      </c>
      <c r="R1469" t="s">
        <v>205</v>
      </c>
      <c r="S1469" t="s">
        <v>207</v>
      </c>
      <c r="T1469" t="s">
        <v>207</v>
      </c>
      <c r="U1469" t="s">
        <v>207</v>
      </c>
      <c r="V1469" t="s">
        <v>207</v>
      </c>
      <c r="W1469" t="s">
        <v>205</v>
      </c>
      <c r="X1469" s="250" t="s">
        <v>207</v>
      </c>
      <c r="Y1469" t="s">
        <v>205</v>
      </c>
      <c r="Z1469" t="s">
        <v>207</v>
      </c>
      <c r="AA1469" t="s">
        <v>205</v>
      </c>
      <c r="AB1469" t="s">
        <v>205</v>
      </c>
      <c r="AC1469" t="s">
        <v>207</v>
      </c>
      <c r="AD1469" t="s">
        <v>207</v>
      </c>
      <c r="AE1469" t="s">
        <v>205</v>
      </c>
      <c r="AF1469" t="s">
        <v>205</v>
      </c>
      <c r="AG1469" t="s">
        <v>205</v>
      </c>
      <c r="AH1469" t="s">
        <v>207</v>
      </c>
      <c r="AI1469" t="s">
        <v>206</v>
      </c>
      <c r="AJ1469" t="s">
        <v>205</v>
      </c>
      <c r="AK1469" t="s">
        <v>205</v>
      </c>
      <c r="AL1469" t="s">
        <v>206</v>
      </c>
      <c r="AM1469" t="s">
        <v>206</v>
      </c>
      <c r="AN1469" t="s">
        <v>206</v>
      </c>
      <c r="AO1469" t="s">
        <v>206</v>
      </c>
      <c r="AP1469" t="s">
        <v>207</v>
      </c>
      <c r="AQ1469"/>
      <c r="AR1469">
        <v>0</v>
      </c>
      <c r="AS1469">
        <v>4</v>
      </c>
    </row>
    <row r="1470" spans="1:45" ht="18.75" x14ac:dyDescent="0.45">
      <c r="A1470" s="248">
        <v>214873</v>
      </c>
      <c r="B1470" s="249" t="s">
        <v>61</v>
      </c>
      <c r="C1470" t="s">
        <v>205</v>
      </c>
      <c r="D1470" t="s">
        <v>207</v>
      </c>
      <c r="E1470" t="s">
        <v>207</v>
      </c>
      <c r="F1470" t="s">
        <v>207</v>
      </c>
      <c r="G1470" t="s">
        <v>207</v>
      </c>
      <c r="H1470" t="s">
        <v>207</v>
      </c>
      <c r="I1470" t="s">
        <v>207</v>
      </c>
      <c r="J1470" t="s">
        <v>207</v>
      </c>
      <c r="K1470" t="s">
        <v>207</v>
      </c>
      <c r="L1470" t="s">
        <v>207</v>
      </c>
      <c r="M1470" s="250" t="s">
        <v>205</v>
      </c>
      <c r="N1470" t="s">
        <v>207</v>
      </c>
      <c r="O1470" t="s">
        <v>207</v>
      </c>
      <c r="P1470" t="s">
        <v>205</v>
      </c>
      <c r="Q1470" t="s">
        <v>207</v>
      </c>
      <c r="R1470" t="s">
        <v>207</v>
      </c>
      <c r="S1470" t="s">
        <v>207</v>
      </c>
      <c r="T1470" t="s">
        <v>207</v>
      </c>
      <c r="U1470" t="s">
        <v>207</v>
      </c>
      <c r="V1470" t="s">
        <v>207</v>
      </c>
      <c r="W1470" t="s">
        <v>207</v>
      </c>
      <c r="X1470" s="250" t="s">
        <v>205</v>
      </c>
      <c r="Y1470" t="s">
        <v>205</v>
      </c>
      <c r="Z1470" t="s">
        <v>207</v>
      </c>
      <c r="AA1470" t="s">
        <v>205</v>
      </c>
      <c r="AB1470" t="s">
        <v>205</v>
      </c>
      <c r="AC1470" t="s">
        <v>207</v>
      </c>
      <c r="AD1470" t="s">
        <v>207</v>
      </c>
      <c r="AE1470" t="s">
        <v>205</v>
      </c>
      <c r="AF1470" t="s">
        <v>205</v>
      </c>
      <c r="AG1470" t="s">
        <v>207</v>
      </c>
      <c r="AH1470" t="s">
        <v>205</v>
      </c>
      <c r="AI1470" t="s">
        <v>205</v>
      </c>
      <c r="AJ1470" t="s">
        <v>205</v>
      </c>
      <c r="AK1470" t="s">
        <v>205</v>
      </c>
      <c r="AL1470" t="s">
        <v>207</v>
      </c>
      <c r="AM1470" t="s">
        <v>207</v>
      </c>
      <c r="AN1470" t="s">
        <v>205</v>
      </c>
      <c r="AO1470" t="s">
        <v>205</v>
      </c>
      <c r="AP1470" t="s">
        <v>207</v>
      </c>
      <c r="AQ1470"/>
      <c r="AR1470">
        <v>0</v>
      </c>
      <c r="AS1470">
        <v>3</v>
      </c>
    </row>
    <row r="1471" spans="1:45" ht="18.75" x14ac:dyDescent="0.45">
      <c r="A1471" s="248">
        <v>214874</v>
      </c>
      <c r="B1471" s="249" t="s">
        <v>61</v>
      </c>
      <c r="C1471" t="s">
        <v>207</v>
      </c>
      <c r="D1471" t="s">
        <v>207</v>
      </c>
      <c r="E1471" t="s">
        <v>207</v>
      </c>
      <c r="F1471" t="s">
        <v>207</v>
      </c>
      <c r="G1471" t="s">
        <v>207</v>
      </c>
      <c r="H1471" t="s">
        <v>207</v>
      </c>
      <c r="I1471" t="s">
        <v>207</v>
      </c>
      <c r="J1471" t="s">
        <v>207</v>
      </c>
      <c r="K1471" t="s">
        <v>207</v>
      </c>
      <c r="L1471" t="s">
        <v>207</v>
      </c>
      <c r="M1471" s="250" t="s">
        <v>207</v>
      </c>
      <c r="N1471" t="s">
        <v>207</v>
      </c>
      <c r="O1471" t="s">
        <v>207</v>
      </c>
      <c r="P1471" t="s">
        <v>207</v>
      </c>
      <c r="Q1471" t="s">
        <v>207</v>
      </c>
      <c r="R1471" t="s">
        <v>207</v>
      </c>
      <c r="S1471" t="s">
        <v>207</v>
      </c>
      <c r="T1471" t="s">
        <v>207</v>
      </c>
      <c r="U1471" t="s">
        <v>207</v>
      </c>
      <c r="V1471" t="s">
        <v>205</v>
      </c>
      <c r="W1471" t="s">
        <v>205</v>
      </c>
      <c r="X1471" s="250" t="s">
        <v>205</v>
      </c>
      <c r="Y1471" t="s">
        <v>205</v>
      </c>
      <c r="Z1471" t="s">
        <v>207</v>
      </c>
      <c r="AA1471" t="s">
        <v>205</v>
      </c>
      <c r="AB1471" t="s">
        <v>205</v>
      </c>
      <c r="AC1471" t="s">
        <v>205</v>
      </c>
      <c r="AD1471" t="s">
        <v>207</v>
      </c>
      <c r="AE1471" t="s">
        <v>207</v>
      </c>
      <c r="AF1471" t="s">
        <v>205</v>
      </c>
      <c r="AG1471" t="s">
        <v>207</v>
      </c>
      <c r="AH1471" t="s">
        <v>207</v>
      </c>
      <c r="AI1471" t="s">
        <v>207</v>
      </c>
      <c r="AJ1471" t="s">
        <v>207</v>
      </c>
      <c r="AK1471" t="s">
        <v>207</v>
      </c>
      <c r="AL1471" t="s">
        <v>206</v>
      </c>
      <c r="AM1471" t="s">
        <v>206</v>
      </c>
      <c r="AN1471" t="s">
        <v>206</v>
      </c>
      <c r="AO1471" t="s">
        <v>206</v>
      </c>
      <c r="AP1471" t="s">
        <v>206</v>
      </c>
      <c r="AQ1471"/>
      <c r="AR1471">
        <v>0</v>
      </c>
      <c r="AS1471">
        <v>5</v>
      </c>
    </row>
    <row r="1472" spans="1:45" ht="18.75" x14ac:dyDescent="0.45">
      <c r="A1472" s="248">
        <v>214880</v>
      </c>
      <c r="B1472" s="249" t="s">
        <v>61</v>
      </c>
      <c r="C1472" t="s">
        <v>207</v>
      </c>
      <c r="D1472" t="s">
        <v>207</v>
      </c>
      <c r="E1472" t="s">
        <v>207</v>
      </c>
      <c r="F1472" t="s">
        <v>207</v>
      </c>
      <c r="G1472" t="s">
        <v>205</v>
      </c>
      <c r="H1472" t="s">
        <v>207</v>
      </c>
      <c r="I1472" t="s">
        <v>207</v>
      </c>
      <c r="J1472" t="s">
        <v>207</v>
      </c>
      <c r="K1472" t="s">
        <v>207</v>
      </c>
      <c r="L1472" t="s">
        <v>207</v>
      </c>
      <c r="M1472" s="250" t="s">
        <v>207</v>
      </c>
      <c r="N1472" t="s">
        <v>207</v>
      </c>
      <c r="O1472" t="s">
        <v>207</v>
      </c>
      <c r="P1472" t="s">
        <v>207</v>
      </c>
      <c r="Q1472" t="s">
        <v>207</v>
      </c>
      <c r="R1472" t="s">
        <v>207</v>
      </c>
      <c r="S1472" t="s">
        <v>207</v>
      </c>
      <c r="T1472" t="s">
        <v>207</v>
      </c>
      <c r="U1472" t="s">
        <v>207</v>
      </c>
      <c r="V1472" t="s">
        <v>207</v>
      </c>
      <c r="W1472" t="s">
        <v>207</v>
      </c>
      <c r="X1472" s="250" t="s">
        <v>205</v>
      </c>
      <c r="Y1472" t="s">
        <v>205</v>
      </c>
      <c r="Z1472" t="s">
        <v>205</v>
      </c>
      <c r="AA1472" t="s">
        <v>205</v>
      </c>
      <c r="AB1472" t="s">
        <v>207</v>
      </c>
      <c r="AC1472" t="s">
        <v>207</v>
      </c>
      <c r="AD1472" t="s">
        <v>207</v>
      </c>
      <c r="AE1472" t="s">
        <v>205</v>
      </c>
      <c r="AF1472" t="s">
        <v>205</v>
      </c>
      <c r="AG1472" t="s">
        <v>207</v>
      </c>
      <c r="AH1472" t="s">
        <v>207</v>
      </c>
      <c r="AI1472" t="s">
        <v>207</v>
      </c>
      <c r="AJ1472" t="s">
        <v>207</v>
      </c>
      <c r="AK1472" t="s">
        <v>205</v>
      </c>
      <c r="AL1472" t="s">
        <v>207</v>
      </c>
      <c r="AM1472" t="s">
        <v>207</v>
      </c>
      <c r="AN1472" t="s">
        <v>205</v>
      </c>
      <c r="AO1472" t="s">
        <v>205</v>
      </c>
      <c r="AP1472" t="s">
        <v>207</v>
      </c>
      <c r="AQ1472"/>
      <c r="AR1472">
        <v>0</v>
      </c>
      <c r="AS1472">
        <v>3</v>
      </c>
    </row>
    <row r="1473" spans="1:45" ht="18.75" hidden="1" x14ac:dyDescent="0.45">
      <c r="A1473" s="252">
        <v>214881</v>
      </c>
      <c r="B1473" s="249" t="s">
        <v>458</v>
      </c>
      <c r="C1473" t="s">
        <v>205</v>
      </c>
      <c r="D1473" t="s">
        <v>207</v>
      </c>
      <c r="E1473" t="s">
        <v>207</v>
      </c>
      <c r="F1473" t="s">
        <v>207</v>
      </c>
      <c r="G1473" t="s">
        <v>205</v>
      </c>
      <c r="H1473" t="s">
        <v>207</v>
      </c>
      <c r="I1473" t="s">
        <v>205</v>
      </c>
      <c r="J1473" t="s">
        <v>207</v>
      </c>
      <c r="K1473" t="s">
        <v>207</v>
      </c>
      <c r="L1473" t="s">
        <v>207</v>
      </c>
      <c r="M1473" s="250" t="s">
        <v>207</v>
      </c>
      <c r="N1473" t="s">
        <v>207</v>
      </c>
      <c r="O1473" t="s">
        <v>207</v>
      </c>
      <c r="P1473" t="s">
        <v>207</v>
      </c>
      <c r="Q1473" t="s">
        <v>207</v>
      </c>
      <c r="R1473" t="s">
        <v>206</v>
      </c>
      <c r="S1473" t="s">
        <v>207</v>
      </c>
      <c r="T1473" t="s">
        <v>207</v>
      </c>
      <c r="U1473" t="s">
        <v>206</v>
      </c>
      <c r="V1473" t="s">
        <v>207</v>
      </c>
      <c r="W1473" t="s">
        <v>344</v>
      </c>
      <c r="X1473" s="250" t="s">
        <v>344</v>
      </c>
      <c r="Y1473" t="s">
        <v>344</v>
      </c>
      <c r="Z1473" t="s">
        <v>344</v>
      </c>
      <c r="AA1473" t="s">
        <v>344</v>
      </c>
      <c r="AB1473" t="s">
        <v>344</v>
      </c>
      <c r="AC1473" t="s">
        <v>344</v>
      </c>
      <c r="AD1473" t="s">
        <v>344</v>
      </c>
      <c r="AE1473" t="s">
        <v>344</v>
      </c>
      <c r="AF1473" t="s">
        <v>344</v>
      </c>
      <c r="AG1473" t="s">
        <v>344</v>
      </c>
      <c r="AH1473" t="s">
        <v>344</v>
      </c>
      <c r="AI1473" t="s">
        <v>344</v>
      </c>
      <c r="AJ1473" t="s">
        <v>344</v>
      </c>
      <c r="AK1473" t="s">
        <v>344</v>
      </c>
      <c r="AL1473" t="s">
        <v>344</v>
      </c>
      <c r="AM1473" t="s">
        <v>344</v>
      </c>
      <c r="AN1473" t="s">
        <v>344</v>
      </c>
      <c r="AO1473" t="s">
        <v>344</v>
      </c>
      <c r="AP1473" t="s">
        <v>344</v>
      </c>
      <c r="AQ1473"/>
      <c r="AR1473">
        <v>0</v>
      </c>
      <c r="AS1473">
        <v>2</v>
      </c>
    </row>
    <row r="1474" spans="1:45" ht="15" hidden="1" x14ac:dyDescent="0.25">
      <c r="A1474" s="258">
        <v>214882</v>
      </c>
      <c r="B1474" s="259" t="s">
        <v>456</v>
      </c>
      <c r="C1474" s="260" t="s">
        <v>205</v>
      </c>
      <c r="D1474" s="260" t="s">
        <v>205</v>
      </c>
      <c r="E1474" s="260" t="s">
        <v>205</v>
      </c>
      <c r="F1474" s="260" t="s">
        <v>207</v>
      </c>
      <c r="G1474" s="260" t="s">
        <v>207</v>
      </c>
      <c r="H1474" s="260" t="s">
        <v>205</v>
      </c>
      <c r="I1474" s="260" t="s">
        <v>207</v>
      </c>
      <c r="J1474" s="260" t="s">
        <v>207</v>
      </c>
      <c r="K1474" s="260" t="s">
        <v>207</v>
      </c>
      <c r="L1474" s="260" t="s">
        <v>207</v>
      </c>
      <c r="M1474" s="260" t="s">
        <v>207</v>
      </c>
      <c r="N1474" s="260" t="s">
        <v>207</v>
      </c>
      <c r="O1474" s="260" t="s">
        <v>207</v>
      </c>
      <c r="P1474" s="260" t="s">
        <v>205</v>
      </c>
      <c r="Q1474" s="260" t="s">
        <v>207</v>
      </c>
      <c r="R1474" s="260" t="s">
        <v>206</v>
      </c>
      <c r="S1474" s="260" t="s">
        <v>206</v>
      </c>
      <c r="T1474" s="260" t="s">
        <v>207</v>
      </c>
      <c r="U1474" s="260" t="s">
        <v>207</v>
      </c>
      <c r="V1474" s="260" t="s">
        <v>206</v>
      </c>
      <c r="W1474" s="260" t="s">
        <v>207</v>
      </c>
      <c r="X1474" s="260" t="s">
        <v>207</v>
      </c>
      <c r="Y1474" s="260" t="s">
        <v>207</v>
      </c>
      <c r="Z1474" s="260" t="s">
        <v>207</v>
      </c>
      <c r="AA1474" s="260" t="s">
        <v>207</v>
      </c>
      <c r="AB1474" s="260" t="s">
        <v>206</v>
      </c>
      <c r="AC1474" s="260" t="s">
        <v>206</v>
      </c>
      <c r="AD1474" s="260" t="s">
        <v>206</v>
      </c>
      <c r="AE1474" s="260" t="s">
        <v>206</v>
      </c>
      <c r="AF1474" s="260" t="s">
        <v>206</v>
      </c>
      <c r="AG1474" s="260" t="s">
        <v>344</v>
      </c>
      <c r="AH1474" s="260" t="s">
        <v>344</v>
      </c>
      <c r="AI1474" s="260" t="s">
        <v>344</v>
      </c>
      <c r="AJ1474" s="260" t="s">
        <v>344</v>
      </c>
      <c r="AK1474" s="260" t="s">
        <v>344</v>
      </c>
      <c r="AL1474" s="260" t="s">
        <v>344</v>
      </c>
      <c r="AM1474" s="260" t="s">
        <v>344</v>
      </c>
      <c r="AN1474" s="260" t="s">
        <v>344</v>
      </c>
      <c r="AO1474" s="260" t="s">
        <v>344</v>
      </c>
      <c r="AP1474" s="260" t="s">
        <v>344</v>
      </c>
      <c r="AQ1474" s="260"/>
      <c r="AR1474"/>
      <c r="AS1474">
        <v>4</v>
      </c>
    </row>
    <row r="1475" spans="1:45" ht="18.75" x14ac:dyDescent="0.45">
      <c r="A1475" s="248">
        <v>214883</v>
      </c>
      <c r="B1475" s="249" t="s">
        <v>61</v>
      </c>
      <c r="C1475" t="s">
        <v>205</v>
      </c>
      <c r="D1475" t="s">
        <v>205</v>
      </c>
      <c r="E1475" t="s">
        <v>207</v>
      </c>
      <c r="F1475" t="s">
        <v>207</v>
      </c>
      <c r="G1475" t="s">
        <v>207</v>
      </c>
      <c r="H1475" t="s">
        <v>207</v>
      </c>
      <c r="I1475" t="s">
        <v>205</v>
      </c>
      <c r="J1475" t="s">
        <v>205</v>
      </c>
      <c r="K1475" t="s">
        <v>205</v>
      </c>
      <c r="L1475" t="s">
        <v>205</v>
      </c>
      <c r="M1475" s="250" t="s">
        <v>207</v>
      </c>
      <c r="N1475" t="s">
        <v>207</v>
      </c>
      <c r="O1475" t="s">
        <v>207</v>
      </c>
      <c r="P1475" t="s">
        <v>207</v>
      </c>
      <c r="Q1475" t="s">
        <v>207</v>
      </c>
      <c r="R1475" t="s">
        <v>207</v>
      </c>
      <c r="S1475" t="s">
        <v>207</v>
      </c>
      <c r="T1475" t="s">
        <v>205</v>
      </c>
      <c r="U1475" t="s">
        <v>205</v>
      </c>
      <c r="V1475" t="s">
        <v>207</v>
      </c>
      <c r="W1475" t="s">
        <v>207</v>
      </c>
      <c r="X1475" s="250" t="s">
        <v>207</v>
      </c>
      <c r="Y1475" t="s">
        <v>207</v>
      </c>
      <c r="Z1475" t="s">
        <v>207</v>
      </c>
      <c r="AA1475" t="s">
        <v>207</v>
      </c>
      <c r="AB1475" t="s">
        <v>205</v>
      </c>
      <c r="AC1475" t="s">
        <v>207</v>
      </c>
      <c r="AD1475" t="s">
        <v>207</v>
      </c>
      <c r="AE1475" t="s">
        <v>205</v>
      </c>
      <c r="AF1475" t="s">
        <v>205</v>
      </c>
      <c r="AG1475" t="s">
        <v>207</v>
      </c>
      <c r="AH1475" t="s">
        <v>205</v>
      </c>
      <c r="AI1475" t="s">
        <v>205</v>
      </c>
      <c r="AJ1475" t="s">
        <v>207</v>
      </c>
      <c r="AK1475" t="s">
        <v>205</v>
      </c>
      <c r="AL1475" t="s">
        <v>207</v>
      </c>
      <c r="AM1475" t="s">
        <v>207</v>
      </c>
      <c r="AN1475" t="s">
        <v>207</v>
      </c>
      <c r="AO1475" t="s">
        <v>207</v>
      </c>
      <c r="AP1475" t="s">
        <v>207</v>
      </c>
      <c r="AQ1475"/>
      <c r="AR1475">
        <v>0</v>
      </c>
      <c r="AS1475">
        <v>4</v>
      </c>
    </row>
    <row r="1476" spans="1:45" ht="18.75" hidden="1" x14ac:dyDescent="0.45">
      <c r="A1476" s="248">
        <v>214886</v>
      </c>
      <c r="B1476" s="249" t="s">
        <v>458</v>
      </c>
      <c r="C1476" t="s">
        <v>205</v>
      </c>
      <c r="D1476" t="s">
        <v>205</v>
      </c>
      <c r="E1476" t="s">
        <v>205</v>
      </c>
      <c r="F1476" t="s">
        <v>207</v>
      </c>
      <c r="G1476" t="s">
        <v>205</v>
      </c>
      <c r="H1476" t="s">
        <v>205</v>
      </c>
      <c r="I1476" t="s">
        <v>205</v>
      </c>
      <c r="J1476" t="s">
        <v>205</v>
      </c>
      <c r="K1476" t="s">
        <v>207</v>
      </c>
      <c r="L1476" t="s">
        <v>207</v>
      </c>
      <c r="M1476" s="250" t="s">
        <v>207</v>
      </c>
      <c r="N1476" t="s">
        <v>207</v>
      </c>
      <c r="O1476" t="s">
        <v>205</v>
      </c>
      <c r="P1476" t="s">
        <v>206</v>
      </c>
      <c r="Q1476" t="s">
        <v>207</v>
      </c>
      <c r="R1476" t="s">
        <v>206</v>
      </c>
      <c r="S1476" t="s">
        <v>206</v>
      </c>
      <c r="T1476" t="s">
        <v>207</v>
      </c>
      <c r="U1476" t="s">
        <v>207</v>
      </c>
      <c r="V1476" t="s">
        <v>207</v>
      </c>
      <c r="W1476" t="s">
        <v>344</v>
      </c>
      <c r="X1476" s="250" t="s">
        <v>344</v>
      </c>
      <c r="Y1476" t="s">
        <v>344</v>
      </c>
      <c r="Z1476" t="s">
        <v>344</v>
      </c>
      <c r="AA1476" t="s">
        <v>344</v>
      </c>
      <c r="AB1476" t="s">
        <v>344</v>
      </c>
      <c r="AC1476" t="s">
        <v>344</v>
      </c>
      <c r="AD1476" t="s">
        <v>344</v>
      </c>
      <c r="AE1476" t="s">
        <v>344</v>
      </c>
      <c r="AF1476" t="s">
        <v>344</v>
      </c>
      <c r="AG1476" t="s">
        <v>344</v>
      </c>
      <c r="AH1476" t="s">
        <v>344</v>
      </c>
      <c r="AI1476" t="s">
        <v>344</v>
      </c>
      <c r="AJ1476" t="s">
        <v>344</v>
      </c>
      <c r="AK1476" t="s">
        <v>344</v>
      </c>
      <c r="AL1476" t="s">
        <v>344</v>
      </c>
      <c r="AM1476" t="s">
        <v>344</v>
      </c>
      <c r="AN1476" t="s">
        <v>344</v>
      </c>
      <c r="AO1476" t="s">
        <v>344</v>
      </c>
      <c r="AP1476" t="s">
        <v>344</v>
      </c>
      <c r="AQ1476"/>
      <c r="AR1476">
        <v>0</v>
      </c>
      <c r="AS1476">
        <v>3</v>
      </c>
    </row>
    <row r="1477" spans="1:45" ht="15" x14ac:dyDescent="0.25">
      <c r="A1477" s="258">
        <v>214888</v>
      </c>
      <c r="B1477" s="259" t="s">
        <v>61</v>
      </c>
      <c r="C1477" s="260" t="s">
        <v>207</v>
      </c>
      <c r="D1477" s="260" t="s">
        <v>207</v>
      </c>
      <c r="E1477" s="260" t="s">
        <v>207</v>
      </c>
      <c r="F1477" s="260" t="s">
        <v>207</v>
      </c>
      <c r="G1477" s="260" t="s">
        <v>207</v>
      </c>
      <c r="H1477" s="260" t="s">
        <v>207</v>
      </c>
      <c r="I1477" s="260" t="s">
        <v>207</v>
      </c>
      <c r="J1477" s="260" t="s">
        <v>205</v>
      </c>
      <c r="K1477" s="260" t="s">
        <v>207</v>
      </c>
      <c r="L1477" s="260" t="s">
        <v>207</v>
      </c>
      <c r="M1477" s="260" t="s">
        <v>207</v>
      </c>
      <c r="N1477" s="260" t="s">
        <v>207</v>
      </c>
      <c r="O1477" s="260" t="s">
        <v>207</v>
      </c>
      <c r="P1477" s="260" t="s">
        <v>207</v>
      </c>
      <c r="Q1477" s="260" t="s">
        <v>207</v>
      </c>
      <c r="R1477" s="260" t="s">
        <v>207</v>
      </c>
      <c r="S1477" s="260" t="s">
        <v>207</v>
      </c>
      <c r="T1477" s="260" t="s">
        <v>205</v>
      </c>
      <c r="U1477" s="260" t="s">
        <v>205</v>
      </c>
      <c r="V1477" s="260" t="s">
        <v>207</v>
      </c>
      <c r="W1477" s="260" t="s">
        <v>207</v>
      </c>
      <c r="X1477" s="260" t="s">
        <v>207</v>
      </c>
      <c r="Y1477" s="260" t="s">
        <v>207</v>
      </c>
      <c r="Z1477" s="260" t="s">
        <v>205</v>
      </c>
      <c r="AA1477" s="260" t="s">
        <v>205</v>
      </c>
      <c r="AB1477" s="260" t="s">
        <v>207</v>
      </c>
      <c r="AC1477" s="260" t="s">
        <v>207</v>
      </c>
      <c r="AD1477" s="260" t="s">
        <v>207</v>
      </c>
      <c r="AE1477" s="260" t="s">
        <v>207</v>
      </c>
      <c r="AF1477" s="260" t="s">
        <v>207</v>
      </c>
      <c r="AG1477" s="260" t="s">
        <v>207</v>
      </c>
      <c r="AH1477" s="260" t="s">
        <v>207</v>
      </c>
      <c r="AI1477" s="260" t="s">
        <v>207</v>
      </c>
      <c r="AJ1477" s="260" t="s">
        <v>207</v>
      </c>
      <c r="AK1477" s="260" t="s">
        <v>207</v>
      </c>
      <c r="AL1477" s="260" t="s">
        <v>2175</v>
      </c>
      <c r="AM1477" s="260" t="s">
        <v>344</v>
      </c>
      <c r="AN1477" s="260" t="s">
        <v>344</v>
      </c>
      <c r="AO1477" s="260" t="s">
        <v>344</v>
      </c>
      <c r="AP1477" s="260" t="s">
        <v>344</v>
      </c>
      <c r="AQ1477" s="260"/>
      <c r="AR1477"/>
      <c r="AS1477">
        <v>4</v>
      </c>
    </row>
    <row r="1478" spans="1:45" ht="18.75" hidden="1" x14ac:dyDescent="0.45">
      <c r="A1478" s="248">
        <v>214889</v>
      </c>
      <c r="B1478" s="249" t="s">
        <v>458</v>
      </c>
      <c r="C1478" t="s">
        <v>205</v>
      </c>
      <c r="D1478" t="s">
        <v>205</v>
      </c>
      <c r="E1478" t="s">
        <v>207</v>
      </c>
      <c r="F1478" t="s">
        <v>205</v>
      </c>
      <c r="G1478" t="s">
        <v>205</v>
      </c>
      <c r="H1478" t="s">
        <v>206</v>
      </c>
      <c r="I1478" t="s">
        <v>205</v>
      </c>
      <c r="J1478" t="s">
        <v>205</v>
      </c>
      <c r="K1478" t="s">
        <v>207</v>
      </c>
      <c r="L1478" t="s">
        <v>205</v>
      </c>
      <c r="M1478" s="250" t="s">
        <v>207</v>
      </c>
      <c r="N1478" t="s">
        <v>205</v>
      </c>
      <c r="O1478" t="s">
        <v>205</v>
      </c>
      <c r="P1478" t="s">
        <v>207</v>
      </c>
      <c r="Q1478" t="s">
        <v>207</v>
      </c>
      <c r="R1478" t="s">
        <v>206</v>
      </c>
      <c r="S1478" t="s">
        <v>207</v>
      </c>
      <c r="T1478" t="s">
        <v>205</v>
      </c>
      <c r="U1478" t="s">
        <v>207</v>
      </c>
      <c r="V1478" t="s">
        <v>205</v>
      </c>
      <c r="W1478" t="s">
        <v>344</v>
      </c>
      <c r="X1478" s="250" t="s">
        <v>344</v>
      </c>
      <c r="Y1478" t="s">
        <v>344</v>
      </c>
      <c r="Z1478" t="s">
        <v>344</v>
      </c>
      <c r="AA1478" t="s">
        <v>344</v>
      </c>
      <c r="AB1478" t="s">
        <v>344</v>
      </c>
      <c r="AC1478" t="s">
        <v>344</v>
      </c>
      <c r="AD1478" t="s">
        <v>344</v>
      </c>
      <c r="AE1478" t="s">
        <v>344</v>
      </c>
      <c r="AF1478" t="s">
        <v>344</v>
      </c>
      <c r="AG1478" t="s">
        <v>344</v>
      </c>
      <c r="AH1478" t="s">
        <v>344</v>
      </c>
      <c r="AI1478" t="s">
        <v>344</v>
      </c>
      <c r="AJ1478" t="s">
        <v>344</v>
      </c>
      <c r="AK1478" t="s">
        <v>344</v>
      </c>
      <c r="AL1478" t="s">
        <v>344</v>
      </c>
      <c r="AM1478" t="s">
        <v>344</v>
      </c>
      <c r="AN1478" t="s">
        <v>344</v>
      </c>
      <c r="AO1478" t="s">
        <v>344</v>
      </c>
      <c r="AP1478" t="s">
        <v>344</v>
      </c>
      <c r="AQ1478"/>
      <c r="AR1478">
        <v>0</v>
      </c>
      <c r="AS1478">
        <v>1</v>
      </c>
    </row>
    <row r="1479" spans="1:45" ht="18.75" hidden="1" x14ac:dyDescent="0.45">
      <c r="A1479" s="248">
        <v>214891</v>
      </c>
      <c r="B1479" s="249" t="e">
        <v>#N/A</v>
      </c>
      <c r="C1479" t="s">
        <v>207</v>
      </c>
      <c r="D1479" t="s">
        <v>205</v>
      </c>
      <c r="E1479" t="s">
        <v>207</v>
      </c>
      <c r="F1479" t="s">
        <v>205</v>
      </c>
      <c r="G1479" t="s">
        <v>207</v>
      </c>
      <c r="H1479" t="s">
        <v>207</v>
      </c>
      <c r="I1479" t="s">
        <v>207</v>
      </c>
      <c r="J1479" t="s">
        <v>207</v>
      </c>
      <c r="K1479" t="s">
        <v>207</v>
      </c>
      <c r="L1479" t="s">
        <v>207</v>
      </c>
      <c r="M1479" s="250" t="s">
        <v>207</v>
      </c>
      <c r="N1479" t="s">
        <v>207</v>
      </c>
      <c r="O1479" t="s">
        <v>207</v>
      </c>
      <c r="P1479" t="s">
        <v>207</v>
      </c>
      <c r="Q1479" t="s">
        <v>207</v>
      </c>
      <c r="R1479" t="s">
        <v>207</v>
      </c>
      <c r="S1479" t="s">
        <v>207</v>
      </c>
      <c r="T1479" t="s">
        <v>207</v>
      </c>
      <c r="U1479" t="s">
        <v>207</v>
      </c>
      <c r="V1479" t="s">
        <v>207</v>
      </c>
      <c r="W1479" t="s">
        <v>207</v>
      </c>
      <c r="X1479" s="250" t="s">
        <v>205</v>
      </c>
      <c r="Y1479" t="s">
        <v>207</v>
      </c>
      <c r="Z1479" t="s">
        <v>207</v>
      </c>
      <c r="AA1479" t="s">
        <v>205</v>
      </c>
      <c r="AB1479" t="s">
        <v>205</v>
      </c>
      <c r="AC1479" t="s">
        <v>207</v>
      </c>
      <c r="AD1479" t="s">
        <v>207</v>
      </c>
      <c r="AE1479" t="s">
        <v>207</v>
      </c>
      <c r="AF1479" t="s">
        <v>207</v>
      </c>
      <c r="AG1479" t="s">
        <v>207</v>
      </c>
      <c r="AH1479" t="s">
        <v>205</v>
      </c>
      <c r="AI1479" t="s">
        <v>205</v>
      </c>
      <c r="AJ1479" t="s">
        <v>207</v>
      </c>
      <c r="AK1479" t="s">
        <v>205</v>
      </c>
      <c r="AL1479" t="s">
        <v>207</v>
      </c>
      <c r="AM1479" t="s">
        <v>205</v>
      </c>
      <c r="AN1479" t="s">
        <v>207</v>
      </c>
      <c r="AO1479" t="s">
        <v>207</v>
      </c>
      <c r="AP1479" t="s">
        <v>207</v>
      </c>
      <c r="AQ1479"/>
      <c r="AR1479" t="e">
        <v>#N/A</v>
      </c>
      <c r="AS1479" t="e">
        <v>#N/A</v>
      </c>
    </row>
    <row r="1480" spans="1:45" ht="18.75" hidden="1" x14ac:dyDescent="0.45">
      <c r="A1480" s="248">
        <v>214892</v>
      </c>
      <c r="B1480" s="249" t="s">
        <v>456</v>
      </c>
      <c r="C1480" t="s">
        <v>205</v>
      </c>
      <c r="D1480" t="s">
        <v>207</v>
      </c>
      <c r="E1480" t="s">
        <v>207</v>
      </c>
      <c r="F1480" t="s">
        <v>207</v>
      </c>
      <c r="G1480" t="s">
        <v>205</v>
      </c>
      <c r="H1480" t="s">
        <v>205</v>
      </c>
      <c r="I1480" t="s">
        <v>205</v>
      </c>
      <c r="J1480" t="s">
        <v>205</v>
      </c>
      <c r="K1480" t="s">
        <v>207</v>
      </c>
      <c r="L1480" t="s">
        <v>207</v>
      </c>
      <c r="M1480" s="250" t="s">
        <v>205</v>
      </c>
      <c r="N1480" t="s">
        <v>205</v>
      </c>
      <c r="O1480" t="s">
        <v>205</v>
      </c>
      <c r="P1480" t="s">
        <v>205</v>
      </c>
      <c r="Q1480" t="s">
        <v>205</v>
      </c>
      <c r="R1480" t="s">
        <v>207</v>
      </c>
      <c r="S1480" t="s">
        <v>207</v>
      </c>
      <c r="T1480" t="s">
        <v>207</v>
      </c>
      <c r="U1480" t="s">
        <v>207</v>
      </c>
      <c r="V1480" t="s">
        <v>205</v>
      </c>
      <c r="W1480" t="s">
        <v>206</v>
      </c>
      <c r="X1480" s="250" t="s">
        <v>206</v>
      </c>
      <c r="Y1480" t="s">
        <v>207</v>
      </c>
      <c r="Z1480" t="s">
        <v>207</v>
      </c>
      <c r="AA1480" t="s">
        <v>206</v>
      </c>
      <c r="AB1480" t="s">
        <v>207</v>
      </c>
      <c r="AC1480" t="s">
        <v>207</v>
      </c>
      <c r="AD1480" t="s">
        <v>207</v>
      </c>
      <c r="AE1480" t="s">
        <v>207</v>
      </c>
      <c r="AF1480" t="s">
        <v>207</v>
      </c>
      <c r="AG1480" t="s">
        <v>344</v>
      </c>
      <c r="AH1480" t="s">
        <v>344</v>
      </c>
      <c r="AI1480" t="s">
        <v>344</v>
      </c>
      <c r="AJ1480" t="s">
        <v>344</v>
      </c>
      <c r="AK1480" t="s">
        <v>344</v>
      </c>
      <c r="AL1480" t="s">
        <v>344</v>
      </c>
      <c r="AM1480" t="s">
        <v>344</v>
      </c>
      <c r="AN1480" t="s">
        <v>344</v>
      </c>
      <c r="AO1480" t="s">
        <v>344</v>
      </c>
      <c r="AP1480" t="s">
        <v>344</v>
      </c>
      <c r="AQ1480"/>
      <c r="AR1480">
        <v>0</v>
      </c>
      <c r="AS1480">
        <v>4</v>
      </c>
    </row>
    <row r="1481" spans="1:45" ht="18.75" hidden="1" x14ac:dyDescent="0.45">
      <c r="A1481" s="248">
        <v>214893</v>
      </c>
      <c r="B1481" s="249" t="s">
        <v>456</v>
      </c>
      <c r="C1481" t="s">
        <v>205</v>
      </c>
      <c r="D1481" t="s">
        <v>207</v>
      </c>
      <c r="E1481" t="s">
        <v>207</v>
      </c>
      <c r="F1481" t="s">
        <v>207</v>
      </c>
      <c r="G1481" t="s">
        <v>207</v>
      </c>
      <c r="H1481" t="s">
        <v>207</v>
      </c>
      <c r="I1481" t="s">
        <v>207</v>
      </c>
      <c r="J1481" t="s">
        <v>207</v>
      </c>
      <c r="K1481" t="s">
        <v>207</v>
      </c>
      <c r="L1481" t="s">
        <v>207</v>
      </c>
      <c r="M1481" s="250" t="s">
        <v>205</v>
      </c>
      <c r="N1481" t="s">
        <v>207</v>
      </c>
      <c r="O1481" t="s">
        <v>207</v>
      </c>
      <c r="P1481" t="s">
        <v>207</v>
      </c>
      <c r="Q1481" t="s">
        <v>205</v>
      </c>
      <c r="R1481" t="s">
        <v>207</v>
      </c>
      <c r="S1481" t="s">
        <v>207</v>
      </c>
      <c r="T1481" t="s">
        <v>207</v>
      </c>
      <c r="U1481" t="s">
        <v>207</v>
      </c>
      <c r="V1481" t="s">
        <v>207</v>
      </c>
      <c r="W1481" t="s">
        <v>205</v>
      </c>
      <c r="X1481" s="250" t="s">
        <v>207</v>
      </c>
      <c r="Y1481" t="s">
        <v>205</v>
      </c>
      <c r="Z1481" t="s">
        <v>207</v>
      </c>
      <c r="AA1481" t="s">
        <v>205</v>
      </c>
      <c r="AB1481" t="s">
        <v>205</v>
      </c>
      <c r="AC1481" t="s">
        <v>205</v>
      </c>
      <c r="AD1481" t="s">
        <v>205</v>
      </c>
      <c r="AE1481" t="s">
        <v>206</v>
      </c>
      <c r="AF1481" t="s">
        <v>207</v>
      </c>
      <c r="AG1481" t="s">
        <v>344</v>
      </c>
      <c r="AH1481" t="s">
        <v>344</v>
      </c>
      <c r="AI1481" t="s">
        <v>344</v>
      </c>
      <c r="AJ1481" t="s">
        <v>344</v>
      </c>
      <c r="AK1481" t="s">
        <v>344</v>
      </c>
      <c r="AL1481" t="s">
        <v>344</v>
      </c>
      <c r="AM1481" t="s">
        <v>344</v>
      </c>
      <c r="AN1481" t="s">
        <v>344</v>
      </c>
      <c r="AO1481" t="s">
        <v>344</v>
      </c>
      <c r="AP1481" t="s">
        <v>344</v>
      </c>
      <c r="AQ1481"/>
      <c r="AR1481">
        <v>0</v>
      </c>
      <c r="AS1481">
        <v>1</v>
      </c>
    </row>
    <row r="1482" spans="1:45" ht="15" hidden="1" x14ac:dyDescent="0.25">
      <c r="A1482" s="258">
        <v>214894</v>
      </c>
      <c r="B1482" s="259" t="s">
        <v>457</v>
      </c>
      <c r="C1482" s="260" t="s">
        <v>206</v>
      </c>
      <c r="D1482" s="260" t="s">
        <v>205</v>
      </c>
      <c r="E1482" s="260" t="s">
        <v>205</v>
      </c>
      <c r="F1482" s="260" t="s">
        <v>205</v>
      </c>
      <c r="G1482" s="260" t="s">
        <v>205</v>
      </c>
      <c r="H1482" s="260" t="s">
        <v>206</v>
      </c>
      <c r="I1482" s="260" t="s">
        <v>206</v>
      </c>
      <c r="J1482" s="260" t="s">
        <v>206</v>
      </c>
      <c r="K1482" s="260" t="s">
        <v>206</v>
      </c>
      <c r="L1482" s="260" t="s">
        <v>206</v>
      </c>
      <c r="M1482" s="260" t="s">
        <v>344</v>
      </c>
      <c r="N1482" s="260" t="s">
        <v>344</v>
      </c>
      <c r="O1482" s="260" t="s">
        <v>344</v>
      </c>
      <c r="P1482" s="260" t="s">
        <v>344</v>
      </c>
      <c r="Q1482" s="260" t="s">
        <v>344</v>
      </c>
      <c r="R1482" s="260" t="s">
        <v>344</v>
      </c>
      <c r="S1482" s="260" t="s">
        <v>344</v>
      </c>
      <c r="T1482" s="260" t="s">
        <v>344</v>
      </c>
      <c r="U1482" s="260" t="s">
        <v>344</v>
      </c>
      <c r="V1482" s="260" t="s">
        <v>344</v>
      </c>
      <c r="W1482" s="260" t="s">
        <v>344</v>
      </c>
      <c r="X1482" s="260" t="s">
        <v>344</v>
      </c>
      <c r="Y1482" s="260" t="s">
        <v>344</v>
      </c>
      <c r="Z1482" s="260" t="s">
        <v>344</v>
      </c>
      <c r="AA1482" s="260" t="s">
        <v>344</v>
      </c>
      <c r="AB1482" s="260" t="s">
        <v>344</v>
      </c>
      <c r="AC1482" s="260" t="s">
        <v>344</v>
      </c>
      <c r="AD1482" s="260" t="s">
        <v>344</v>
      </c>
      <c r="AE1482" s="260" t="s">
        <v>344</v>
      </c>
      <c r="AF1482" s="260" t="s">
        <v>344</v>
      </c>
      <c r="AG1482" s="260" t="s">
        <v>344</v>
      </c>
      <c r="AH1482" s="260" t="s">
        <v>344</v>
      </c>
      <c r="AI1482" s="260" t="s">
        <v>344</v>
      </c>
      <c r="AJ1482" s="260" t="s">
        <v>344</v>
      </c>
      <c r="AK1482" s="260" t="s">
        <v>344</v>
      </c>
      <c r="AL1482" s="260" t="s">
        <v>344</v>
      </c>
      <c r="AM1482" s="260" t="s">
        <v>344</v>
      </c>
      <c r="AN1482" s="260" t="s">
        <v>344</v>
      </c>
      <c r="AO1482" s="260" t="s">
        <v>344</v>
      </c>
      <c r="AP1482" s="260" t="s">
        <v>344</v>
      </c>
      <c r="AQ1482" s="260"/>
      <c r="AR1482"/>
      <c r="AS1482">
        <v>1</v>
      </c>
    </row>
    <row r="1483" spans="1:45" ht="18.75" hidden="1" x14ac:dyDescent="0.45">
      <c r="A1483" s="248">
        <v>214895</v>
      </c>
      <c r="B1483" s="249" t="s">
        <v>456</v>
      </c>
      <c r="C1483" t="s">
        <v>205</v>
      </c>
      <c r="D1483" t="s">
        <v>344</v>
      </c>
      <c r="E1483" t="s">
        <v>344</v>
      </c>
      <c r="F1483" t="s">
        <v>205</v>
      </c>
      <c r="G1483" t="s">
        <v>344</v>
      </c>
      <c r="H1483" t="s">
        <v>344</v>
      </c>
      <c r="I1483" t="s">
        <v>344</v>
      </c>
      <c r="J1483" t="s">
        <v>344</v>
      </c>
      <c r="K1483" t="s">
        <v>344</v>
      </c>
      <c r="L1483" t="s">
        <v>344</v>
      </c>
      <c r="M1483" s="250" t="s">
        <v>344</v>
      </c>
      <c r="N1483" t="s">
        <v>344</v>
      </c>
      <c r="O1483" t="s">
        <v>344</v>
      </c>
      <c r="P1483" t="s">
        <v>344</v>
      </c>
      <c r="Q1483" t="s">
        <v>344</v>
      </c>
      <c r="R1483" t="s">
        <v>344</v>
      </c>
      <c r="S1483" t="s">
        <v>344</v>
      </c>
      <c r="T1483" t="s">
        <v>344</v>
      </c>
      <c r="U1483" t="s">
        <v>205</v>
      </c>
      <c r="V1483" t="s">
        <v>344</v>
      </c>
      <c r="W1483" t="s">
        <v>207</v>
      </c>
      <c r="X1483" s="250" t="s">
        <v>207</v>
      </c>
      <c r="Y1483" t="s">
        <v>207</v>
      </c>
      <c r="Z1483" t="s">
        <v>207</v>
      </c>
      <c r="AA1483" t="s">
        <v>207</v>
      </c>
      <c r="AB1483" t="s">
        <v>206</v>
      </c>
      <c r="AC1483" t="s">
        <v>206</v>
      </c>
      <c r="AD1483" t="s">
        <v>206</v>
      </c>
      <c r="AE1483" t="s">
        <v>206</v>
      </c>
      <c r="AF1483" t="s">
        <v>206</v>
      </c>
      <c r="AG1483" t="s">
        <v>344</v>
      </c>
      <c r="AH1483" t="s">
        <v>344</v>
      </c>
      <c r="AI1483" t="s">
        <v>344</v>
      </c>
      <c r="AJ1483" t="s">
        <v>344</v>
      </c>
      <c r="AK1483" t="s">
        <v>344</v>
      </c>
      <c r="AL1483" t="s">
        <v>344</v>
      </c>
      <c r="AM1483" t="s">
        <v>344</v>
      </c>
      <c r="AN1483" t="s">
        <v>344</v>
      </c>
      <c r="AO1483" t="s">
        <v>344</v>
      </c>
      <c r="AP1483" t="s">
        <v>344</v>
      </c>
      <c r="AQ1483"/>
      <c r="AR1483">
        <v>0</v>
      </c>
      <c r="AS1483">
        <v>3</v>
      </c>
    </row>
    <row r="1484" spans="1:45" ht="18.75" hidden="1" x14ac:dyDescent="0.45">
      <c r="A1484" s="248">
        <v>214896</v>
      </c>
      <c r="B1484" s="249" t="s">
        <v>458</v>
      </c>
      <c r="C1484" t="s">
        <v>849</v>
      </c>
      <c r="D1484" t="s">
        <v>849</v>
      </c>
      <c r="E1484" t="s">
        <v>849</v>
      </c>
      <c r="F1484" t="s">
        <v>849</v>
      </c>
      <c r="G1484" t="s">
        <v>849</v>
      </c>
      <c r="H1484" t="s">
        <v>849</v>
      </c>
      <c r="I1484" t="s">
        <v>849</v>
      </c>
      <c r="J1484" t="s">
        <v>849</v>
      </c>
      <c r="K1484" t="s">
        <v>849</v>
      </c>
      <c r="L1484" t="s">
        <v>849</v>
      </c>
      <c r="M1484" s="250" t="s">
        <v>849</v>
      </c>
      <c r="N1484" t="s">
        <v>849</v>
      </c>
      <c r="O1484" t="s">
        <v>849</v>
      </c>
      <c r="P1484" t="s">
        <v>849</v>
      </c>
      <c r="Q1484" t="s">
        <v>849</v>
      </c>
      <c r="R1484" t="s">
        <v>849</v>
      </c>
      <c r="S1484" t="s">
        <v>849</v>
      </c>
      <c r="T1484" t="s">
        <v>849</v>
      </c>
      <c r="U1484" t="s">
        <v>849</v>
      </c>
      <c r="V1484" t="s">
        <v>849</v>
      </c>
      <c r="W1484" t="s">
        <v>344</v>
      </c>
      <c r="X1484" s="250" t="s">
        <v>344</v>
      </c>
      <c r="Y1484" t="s">
        <v>344</v>
      </c>
      <c r="Z1484" t="s">
        <v>344</v>
      </c>
      <c r="AA1484" t="s">
        <v>344</v>
      </c>
      <c r="AB1484" t="s">
        <v>344</v>
      </c>
      <c r="AC1484" t="s">
        <v>344</v>
      </c>
      <c r="AD1484" t="s">
        <v>344</v>
      </c>
      <c r="AE1484" t="s">
        <v>344</v>
      </c>
      <c r="AF1484" t="s">
        <v>344</v>
      </c>
      <c r="AG1484" t="s">
        <v>344</v>
      </c>
      <c r="AH1484" t="s">
        <v>344</v>
      </c>
      <c r="AI1484" t="s">
        <v>344</v>
      </c>
      <c r="AJ1484" t="s">
        <v>344</v>
      </c>
      <c r="AK1484" t="s">
        <v>344</v>
      </c>
      <c r="AL1484" t="s">
        <v>344</v>
      </c>
      <c r="AM1484" t="s">
        <v>344</v>
      </c>
      <c r="AN1484" t="s">
        <v>344</v>
      </c>
      <c r="AO1484" t="s">
        <v>344</v>
      </c>
      <c r="AP1484" t="s">
        <v>344</v>
      </c>
      <c r="AQ1484"/>
      <c r="AR1484" t="s">
        <v>1830</v>
      </c>
      <c r="AS1484" t="s">
        <v>2181</v>
      </c>
    </row>
    <row r="1485" spans="1:45" ht="18.75" x14ac:dyDescent="0.45">
      <c r="A1485" s="248">
        <v>214897</v>
      </c>
      <c r="B1485" s="249" t="s">
        <v>61</v>
      </c>
      <c r="C1485" t="s">
        <v>207</v>
      </c>
      <c r="D1485" t="s">
        <v>205</v>
      </c>
      <c r="E1485" t="s">
        <v>205</v>
      </c>
      <c r="F1485" t="s">
        <v>207</v>
      </c>
      <c r="G1485" t="s">
        <v>205</v>
      </c>
      <c r="H1485" t="s">
        <v>207</v>
      </c>
      <c r="I1485" t="s">
        <v>207</v>
      </c>
      <c r="J1485" t="s">
        <v>205</v>
      </c>
      <c r="K1485" t="s">
        <v>207</v>
      </c>
      <c r="L1485" t="s">
        <v>207</v>
      </c>
      <c r="M1485" s="250" t="s">
        <v>207</v>
      </c>
      <c r="N1485" t="s">
        <v>207</v>
      </c>
      <c r="O1485" t="s">
        <v>207</v>
      </c>
      <c r="P1485" t="s">
        <v>207</v>
      </c>
      <c r="Q1485" t="s">
        <v>207</v>
      </c>
      <c r="R1485" t="s">
        <v>207</v>
      </c>
      <c r="S1485" t="s">
        <v>207</v>
      </c>
      <c r="T1485" t="s">
        <v>207</v>
      </c>
      <c r="U1485" t="s">
        <v>207</v>
      </c>
      <c r="V1485" t="s">
        <v>205</v>
      </c>
      <c r="W1485" t="s">
        <v>207</v>
      </c>
      <c r="X1485" s="250" t="s">
        <v>205</v>
      </c>
      <c r="Y1485" t="s">
        <v>207</v>
      </c>
      <c r="Z1485" t="s">
        <v>207</v>
      </c>
      <c r="AA1485" t="s">
        <v>205</v>
      </c>
      <c r="AB1485" t="s">
        <v>205</v>
      </c>
      <c r="AC1485" t="s">
        <v>207</v>
      </c>
      <c r="AD1485" t="s">
        <v>207</v>
      </c>
      <c r="AE1485" t="s">
        <v>205</v>
      </c>
      <c r="AF1485" t="s">
        <v>205</v>
      </c>
      <c r="AG1485" t="s">
        <v>207</v>
      </c>
      <c r="AH1485" t="s">
        <v>207</v>
      </c>
      <c r="AI1485" t="s">
        <v>207</v>
      </c>
      <c r="AJ1485" t="s">
        <v>207</v>
      </c>
      <c r="AK1485" t="s">
        <v>207</v>
      </c>
      <c r="AL1485" t="s">
        <v>206</v>
      </c>
      <c r="AM1485" t="s">
        <v>206</v>
      </c>
      <c r="AN1485" t="s">
        <v>206</v>
      </c>
      <c r="AO1485" t="s">
        <v>206</v>
      </c>
      <c r="AP1485" t="s">
        <v>206</v>
      </c>
      <c r="AQ1485"/>
      <c r="AR1485">
        <v>0</v>
      </c>
      <c r="AS1485">
        <v>5</v>
      </c>
    </row>
    <row r="1486" spans="1:45" ht="18.75" hidden="1" x14ac:dyDescent="0.45">
      <c r="A1486" s="248">
        <v>214898</v>
      </c>
      <c r="B1486" s="249" t="s">
        <v>459</v>
      </c>
      <c r="C1486" t="s">
        <v>205</v>
      </c>
      <c r="D1486" t="s">
        <v>205</v>
      </c>
      <c r="E1486" t="s">
        <v>207</v>
      </c>
      <c r="F1486" t="s">
        <v>205</v>
      </c>
      <c r="G1486" t="s">
        <v>207</v>
      </c>
      <c r="H1486" t="s">
        <v>205</v>
      </c>
      <c r="I1486" t="s">
        <v>205</v>
      </c>
      <c r="J1486" t="s">
        <v>205</v>
      </c>
      <c r="K1486" t="s">
        <v>207</v>
      </c>
      <c r="L1486" t="s">
        <v>207</v>
      </c>
      <c r="M1486" s="250" t="s">
        <v>205</v>
      </c>
      <c r="N1486" t="s">
        <v>205</v>
      </c>
      <c r="O1486" t="s">
        <v>205</v>
      </c>
      <c r="P1486" t="s">
        <v>205</v>
      </c>
      <c r="Q1486" t="s">
        <v>205</v>
      </c>
      <c r="R1486" t="s">
        <v>207</v>
      </c>
      <c r="S1486" t="s">
        <v>205</v>
      </c>
      <c r="T1486" t="s">
        <v>205</v>
      </c>
      <c r="U1486" t="s">
        <v>205</v>
      </c>
      <c r="V1486" t="s">
        <v>205</v>
      </c>
      <c r="W1486" t="s">
        <v>206</v>
      </c>
      <c r="X1486" t="s">
        <v>206</v>
      </c>
      <c r="Y1486" t="s">
        <v>206</v>
      </c>
      <c r="Z1486" t="s">
        <v>206</v>
      </c>
      <c r="AA1486" t="s">
        <v>206</v>
      </c>
      <c r="AB1486" t="s">
        <v>344</v>
      </c>
      <c r="AC1486" t="s">
        <v>344</v>
      </c>
      <c r="AD1486" t="s">
        <v>344</v>
      </c>
      <c r="AE1486" t="s">
        <v>344</v>
      </c>
      <c r="AF1486" t="s">
        <v>344</v>
      </c>
      <c r="AG1486" t="s">
        <v>344</v>
      </c>
      <c r="AH1486" t="s">
        <v>344</v>
      </c>
      <c r="AI1486" t="s">
        <v>344</v>
      </c>
      <c r="AJ1486" t="s">
        <v>344</v>
      </c>
      <c r="AK1486" t="s">
        <v>344</v>
      </c>
      <c r="AL1486" t="s">
        <v>344</v>
      </c>
      <c r="AM1486" t="s">
        <v>344</v>
      </c>
      <c r="AN1486" t="s">
        <v>344</v>
      </c>
      <c r="AO1486" t="s">
        <v>344</v>
      </c>
      <c r="AP1486" t="s">
        <v>344</v>
      </c>
      <c r="AQ1486"/>
      <c r="AR1486">
        <v>0</v>
      </c>
      <c r="AS1486">
        <v>6</v>
      </c>
    </row>
    <row r="1487" spans="1:45" ht="18.75" hidden="1" x14ac:dyDescent="0.45">
      <c r="A1487" s="248">
        <v>214900</v>
      </c>
      <c r="B1487" s="249" t="s">
        <v>456</v>
      </c>
      <c r="C1487" t="s">
        <v>207</v>
      </c>
      <c r="D1487" t="s">
        <v>207</v>
      </c>
      <c r="E1487" t="s">
        <v>207</v>
      </c>
      <c r="F1487" t="s">
        <v>207</v>
      </c>
      <c r="G1487" t="s">
        <v>205</v>
      </c>
      <c r="H1487" t="s">
        <v>207</v>
      </c>
      <c r="I1487" t="s">
        <v>207</v>
      </c>
      <c r="J1487" t="s">
        <v>205</v>
      </c>
      <c r="K1487" t="s">
        <v>207</v>
      </c>
      <c r="L1487" t="s">
        <v>207</v>
      </c>
      <c r="M1487" s="250" t="s">
        <v>207</v>
      </c>
      <c r="N1487" t="s">
        <v>207</v>
      </c>
      <c r="O1487" t="s">
        <v>207</v>
      </c>
      <c r="P1487" t="s">
        <v>206</v>
      </c>
      <c r="Q1487" t="s">
        <v>207</v>
      </c>
      <c r="R1487" t="s">
        <v>206</v>
      </c>
      <c r="S1487" t="s">
        <v>207</v>
      </c>
      <c r="T1487" t="s">
        <v>207</v>
      </c>
      <c r="U1487" t="s">
        <v>205</v>
      </c>
      <c r="V1487" t="s">
        <v>205</v>
      </c>
      <c r="W1487" t="s">
        <v>207</v>
      </c>
      <c r="X1487" s="250" t="s">
        <v>207</v>
      </c>
      <c r="Y1487" t="s">
        <v>207</v>
      </c>
      <c r="Z1487" t="s">
        <v>206</v>
      </c>
      <c r="AA1487" t="s">
        <v>207</v>
      </c>
      <c r="AB1487" t="s">
        <v>207</v>
      </c>
      <c r="AC1487" t="s">
        <v>207</v>
      </c>
      <c r="AD1487" t="s">
        <v>207</v>
      </c>
      <c r="AE1487" t="s">
        <v>207</v>
      </c>
      <c r="AF1487" t="s">
        <v>206</v>
      </c>
      <c r="AG1487" t="s">
        <v>344</v>
      </c>
      <c r="AH1487" t="s">
        <v>344</v>
      </c>
      <c r="AI1487" t="s">
        <v>344</v>
      </c>
      <c r="AJ1487" t="s">
        <v>344</v>
      </c>
      <c r="AK1487" t="s">
        <v>344</v>
      </c>
      <c r="AL1487" t="s">
        <v>344</v>
      </c>
      <c r="AM1487" t="s">
        <v>344</v>
      </c>
      <c r="AN1487" t="s">
        <v>344</v>
      </c>
      <c r="AO1487" t="s">
        <v>344</v>
      </c>
      <c r="AP1487" t="s">
        <v>344</v>
      </c>
      <c r="AQ1487"/>
      <c r="AR1487">
        <v>0</v>
      </c>
      <c r="AS1487">
        <v>3</v>
      </c>
    </row>
    <row r="1488" spans="1:45" ht="18.75" hidden="1" x14ac:dyDescent="0.45">
      <c r="A1488" s="248">
        <v>214901</v>
      </c>
      <c r="B1488" s="249" t="s">
        <v>458</v>
      </c>
      <c r="C1488" t="s">
        <v>849</v>
      </c>
      <c r="D1488" t="s">
        <v>849</v>
      </c>
      <c r="E1488" t="s">
        <v>849</v>
      </c>
      <c r="F1488" t="s">
        <v>849</v>
      </c>
      <c r="G1488" t="s">
        <v>849</v>
      </c>
      <c r="H1488" t="s">
        <v>849</v>
      </c>
      <c r="I1488" t="s">
        <v>849</v>
      </c>
      <c r="J1488" t="s">
        <v>849</v>
      </c>
      <c r="K1488" t="s">
        <v>849</v>
      </c>
      <c r="L1488" t="s">
        <v>849</v>
      </c>
      <c r="M1488" s="250" t="s">
        <v>849</v>
      </c>
      <c r="N1488" t="s">
        <v>849</v>
      </c>
      <c r="O1488" t="s">
        <v>849</v>
      </c>
      <c r="P1488" t="s">
        <v>849</v>
      </c>
      <c r="Q1488" t="s">
        <v>849</v>
      </c>
      <c r="R1488" t="s">
        <v>849</v>
      </c>
      <c r="S1488" t="s">
        <v>849</v>
      </c>
      <c r="T1488" t="s">
        <v>849</v>
      </c>
      <c r="U1488" t="s">
        <v>849</v>
      </c>
      <c r="V1488" t="s">
        <v>849</v>
      </c>
      <c r="W1488" t="s">
        <v>344</v>
      </c>
      <c r="X1488" s="250" t="s">
        <v>344</v>
      </c>
      <c r="Y1488" t="s">
        <v>344</v>
      </c>
      <c r="Z1488" t="s">
        <v>344</v>
      </c>
      <c r="AA1488" t="s">
        <v>344</v>
      </c>
      <c r="AB1488" t="s">
        <v>344</v>
      </c>
      <c r="AC1488" t="s">
        <v>344</v>
      </c>
      <c r="AD1488" t="s">
        <v>344</v>
      </c>
      <c r="AE1488" t="s">
        <v>344</v>
      </c>
      <c r="AF1488" t="s">
        <v>344</v>
      </c>
      <c r="AG1488" t="s">
        <v>344</v>
      </c>
      <c r="AH1488" t="s">
        <v>344</v>
      </c>
      <c r="AI1488" t="s">
        <v>344</v>
      </c>
      <c r="AJ1488" t="s">
        <v>344</v>
      </c>
      <c r="AK1488" t="s">
        <v>344</v>
      </c>
      <c r="AL1488" t="s">
        <v>344</v>
      </c>
      <c r="AM1488" t="s">
        <v>344</v>
      </c>
      <c r="AN1488" t="s">
        <v>344</v>
      </c>
      <c r="AO1488" t="s">
        <v>344</v>
      </c>
      <c r="AP1488" t="s">
        <v>344</v>
      </c>
      <c r="AQ1488"/>
      <c r="AR1488" t="s">
        <v>1830</v>
      </c>
      <c r="AS1488" t="s">
        <v>2181</v>
      </c>
    </row>
    <row r="1489" spans="1:45" ht="18.75" x14ac:dyDescent="0.45">
      <c r="A1489" s="252">
        <v>214902</v>
      </c>
      <c r="B1489" s="249" t="s">
        <v>61</v>
      </c>
      <c r="C1489" t="s">
        <v>207</v>
      </c>
      <c r="D1489" t="s">
        <v>207</v>
      </c>
      <c r="E1489" t="s">
        <v>207</v>
      </c>
      <c r="F1489" t="s">
        <v>207</v>
      </c>
      <c r="G1489" t="s">
        <v>207</v>
      </c>
      <c r="H1489" t="s">
        <v>207</v>
      </c>
      <c r="I1489" t="s">
        <v>207</v>
      </c>
      <c r="J1489" t="s">
        <v>207</v>
      </c>
      <c r="K1489" t="s">
        <v>207</v>
      </c>
      <c r="L1489" t="s">
        <v>207</v>
      </c>
      <c r="M1489" s="250" t="s">
        <v>207</v>
      </c>
      <c r="N1489" t="s">
        <v>207</v>
      </c>
      <c r="O1489" t="s">
        <v>207</v>
      </c>
      <c r="P1489" t="s">
        <v>207</v>
      </c>
      <c r="Q1489" t="s">
        <v>207</v>
      </c>
      <c r="R1489" t="s">
        <v>207</v>
      </c>
      <c r="S1489" t="s">
        <v>207</v>
      </c>
      <c r="T1489" t="s">
        <v>207</v>
      </c>
      <c r="U1489" t="s">
        <v>207</v>
      </c>
      <c r="V1489" t="s">
        <v>207</v>
      </c>
      <c r="W1489" t="s">
        <v>207</v>
      </c>
      <c r="X1489" s="250" t="s">
        <v>207</v>
      </c>
      <c r="Y1489" t="s">
        <v>207</v>
      </c>
      <c r="Z1489" t="s">
        <v>207</v>
      </c>
      <c r="AA1489" t="s">
        <v>205</v>
      </c>
      <c r="AB1489" t="s">
        <v>205</v>
      </c>
      <c r="AC1489" t="s">
        <v>207</v>
      </c>
      <c r="AD1489" t="s">
        <v>207</v>
      </c>
      <c r="AE1489" t="s">
        <v>207</v>
      </c>
      <c r="AF1489" t="s">
        <v>207</v>
      </c>
      <c r="AG1489" t="s">
        <v>206</v>
      </c>
      <c r="AH1489" t="s">
        <v>206</v>
      </c>
      <c r="AI1489" t="s">
        <v>206</v>
      </c>
      <c r="AJ1489" t="s">
        <v>206</v>
      </c>
      <c r="AK1489" t="s">
        <v>206</v>
      </c>
      <c r="AL1489" t="s">
        <v>206</v>
      </c>
      <c r="AM1489" t="s">
        <v>207</v>
      </c>
      <c r="AN1489" t="s">
        <v>206</v>
      </c>
      <c r="AO1489" t="s">
        <v>206</v>
      </c>
      <c r="AP1489" t="s">
        <v>207</v>
      </c>
      <c r="AQ1489"/>
      <c r="AR1489">
        <v>0</v>
      </c>
      <c r="AS1489">
        <v>4</v>
      </c>
    </row>
    <row r="1490" spans="1:45" ht="15" hidden="1" x14ac:dyDescent="0.25">
      <c r="A1490" s="258">
        <v>214903</v>
      </c>
      <c r="B1490" s="259" t="s">
        <v>458</v>
      </c>
      <c r="C1490" s="260" t="s">
        <v>849</v>
      </c>
      <c r="D1490" s="260" t="s">
        <v>849</v>
      </c>
      <c r="E1490" s="260" t="s">
        <v>849</v>
      </c>
      <c r="F1490" s="260" t="s">
        <v>849</v>
      </c>
      <c r="G1490" s="260" t="s">
        <v>849</v>
      </c>
      <c r="H1490" s="260" t="s">
        <v>849</v>
      </c>
      <c r="I1490" s="260" t="s">
        <v>849</v>
      </c>
      <c r="J1490" s="260" t="s">
        <v>849</v>
      </c>
      <c r="K1490" s="260" t="s">
        <v>849</v>
      </c>
      <c r="L1490" s="260" t="s">
        <v>849</v>
      </c>
      <c r="M1490" s="260" t="s">
        <v>849</v>
      </c>
      <c r="N1490" s="260" t="s">
        <v>849</v>
      </c>
      <c r="O1490" s="260" t="s">
        <v>849</v>
      </c>
      <c r="P1490" s="260" t="s">
        <v>849</v>
      </c>
      <c r="Q1490" s="260" t="s">
        <v>849</v>
      </c>
      <c r="R1490" s="260" t="s">
        <v>849</v>
      </c>
      <c r="S1490" s="260" t="s">
        <v>849</v>
      </c>
      <c r="T1490" s="260" t="s">
        <v>849</v>
      </c>
      <c r="U1490" s="260" t="s">
        <v>849</v>
      </c>
      <c r="V1490" s="260" t="s">
        <v>849</v>
      </c>
      <c r="W1490" s="260" t="s">
        <v>344</v>
      </c>
      <c r="X1490" s="260" t="s">
        <v>344</v>
      </c>
      <c r="Y1490" s="260" t="s">
        <v>344</v>
      </c>
      <c r="Z1490" s="260" t="s">
        <v>344</v>
      </c>
      <c r="AA1490" s="260" t="s">
        <v>344</v>
      </c>
      <c r="AB1490" s="260" t="s">
        <v>344</v>
      </c>
      <c r="AC1490" s="260" t="s">
        <v>344</v>
      </c>
      <c r="AD1490" s="260" t="s">
        <v>344</v>
      </c>
      <c r="AE1490" s="260" t="s">
        <v>344</v>
      </c>
      <c r="AF1490" s="260" t="s">
        <v>344</v>
      </c>
      <c r="AG1490" s="260" t="s">
        <v>344</v>
      </c>
      <c r="AH1490" s="260" t="s">
        <v>344</v>
      </c>
      <c r="AI1490" s="260" t="s">
        <v>344</v>
      </c>
      <c r="AJ1490" s="260" t="s">
        <v>344</v>
      </c>
      <c r="AK1490" s="260" t="s">
        <v>344</v>
      </c>
      <c r="AL1490" s="260" t="s">
        <v>344</v>
      </c>
      <c r="AM1490" s="260" t="s">
        <v>344</v>
      </c>
      <c r="AN1490" s="260" t="s">
        <v>344</v>
      </c>
      <c r="AO1490" s="260" t="s">
        <v>344</v>
      </c>
      <c r="AP1490" s="260" t="s">
        <v>344</v>
      </c>
      <c r="AQ1490" s="260"/>
      <c r="AR1490"/>
      <c r="AS1490" t="s">
        <v>2181</v>
      </c>
    </row>
    <row r="1491" spans="1:45" ht="18.75" hidden="1" x14ac:dyDescent="0.45">
      <c r="A1491" s="255">
        <v>214907</v>
      </c>
      <c r="B1491" s="249" t="e">
        <v>#N/A</v>
      </c>
      <c r="C1491" t="s">
        <v>849</v>
      </c>
      <c r="D1491" t="s">
        <v>849</v>
      </c>
      <c r="E1491" t="s">
        <v>849</v>
      </c>
      <c r="F1491" t="s">
        <v>849</v>
      </c>
      <c r="G1491" t="s">
        <v>849</v>
      </c>
      <c r="H1491" t="s">
        <v>849</v>
      </c>
      <c r="I1491" t="s">
        <v>849</v>
      </c>
      <c r="J1491" t="s">
        <v>849</v>
      </c>
      <c r="K1491" t="s">
        <v>849</v>
      </c>
      <c r="L1491" t="s">
        <v>849</v>
      </c>
      <c r="M1491" s="250" t="s">
        <v>849</v>
      </c>
      <c r="N1491" t="s">
        <v>849</v>
      </c>
      <c r="O1491" t="s">
        <v>849</v>
      </c>
      <c r="P1491" t="s">
        <v>849</v>
      </c>
      <c r="Q1491" t="s">
        <v>849</v>
      </c>
      <c r="R1491" t="s">
        <v>849</v>
      </c>
      <c r="S1491" t="s">
        <v>849</v>
      </c>
      <c r="T1491" t="s">
        <v>849</v>
      </c>
      <c r="U1491" t="s">
        <v>849</v>
      </c>
      <c r="V1491" t="s">
        <v>849</v>
      </c>
      <c r="W1491" t="s">
        <v>344</v>
      </c>
      <c r="X1491" s="250" t="s">
        <v>344</v>
      </c>
      <c r="Y1491" t="s">
        <v>344</v>
      </c>
      <c r="Z1491" t="s">
        <v>344</v>
      </c>
      <c r="AA1491" t="s">
        <v>344</v>
      </c>
      <c r="AB1491" t="s">
        <v>344</v>
      </c>
      <c r="AC1491" t="s">
        <v>344</v>
      </c>
      <c r="AD1491" t="s">
        <v>344</v>
      </c>
      <c r="AE1491" t="s">
        <v>344</v>
      </c>
      <c r="AF1491" t="s">
        <v>344</v>
      </c>
      <c r="AG1491" t="s">
        <v>344</v>
      </c>
      <c r="AH1491" t="s">
        <v>344</v>
      </c>
      <c r="AI1491" t="s">
        <v>344</v>
      </c>
      <c r="AJ1491" t="s">
        <v>344</v>
      </c>
      <c r="AK1491" t="s">
        <v>344</v>
      </c>
      <c r="AL1491" t="s">
        <v>344</v>
      </c>
      <c r="AM1491" t="s">
        <v>344</v>
      </c>
      <c r="AN1491" t="s">
        <v>344</v>
      </c>
      <c r="AO1491" t="s">
        <v>344</v>
      </c>
      <c r="AP1491" t="s">
        <v>344</v>
      </c>
      <c r="AQ1491"/>
      <c r="AR1491" t="e">
        <v>#N/A</v>
      </c>
      <c r="AS1491" t="e">
        <v>#N/A</v>
      </c>
    </row>
    <row r="1492" spans="1:45" ht="18.75" hidden="1" x14ac:dyDescent="0.45">
      <c r="A1492" s="248">
        <v>214910</v>
      </c>
      <c r="B1492" s="249" t="s">
        <v>459</v>
      </c>
      <c r="C1492" t="s">
        <v>849</v>
      </c>
      <c r="D1492" t="s">
        <v>849</v>
      </c>
      <c r="E1492" t="s">
        <v>849</v>
      </c>
      <c r="F1492" t="s">
        <v>849</v>
      </c>
      <c r="G1492" t="s">
        <v>849</v>
      </c>
      <c r="H1492" t="s">
        <v>849</v>
      </c>
      <c r="I1492" t="s">
        <v>849</v>
      </c>
      <c r="J1492" t="s">
        <v>849</v>
      </c>
      <c r="K1492" t="s">
        <v>849</v>
      </c>
      <c r="L1492" t="s">
        <v>849</v>
      </c>
      <c r="M1492" s="250" t="s">
        <v>849</v>
      </c>
      <c r="N1492" t="s">
        <v>849</v>
      </c>
      <c r="O1492" t="s">
        <v>849</v>
      </c>
      <c r="P1492" t="s">
        <v>849</v>
      </c>
      <c r="Q1492" t="s">
        <v>849</v>
      </c>
      <c r="R1492" t="s">
        <v>849</v>
      </c>
      <c r="S1492" t="s">
        <v>849</v>
      </c>
      <c r="T1492" t="s">
        <v>849</v>
      </c>
      <c r="U1492" t="s">
        <v>849</v>
      </c>
      <c r="V1492" t="s">
        <v>849</v>
      </c>
      <c r="W1492" t="s">
        <v>849</v>
      </c>
      <c r="X1492" t="s">
        <v>849</v>
      </c>
      <c r="Y1492" t="s">
        <v>849</v>
      </c>
      <c r="Z1492" t="s">
        <v>849</v>
      </c>
      <c r="AA1492" t="s">
        <v>849</v>
      </c>
      <c r="AB1492" t="s">
        <v>344</v>
      </c>
      <c r="AC1492" t="s">
        <v>344</v>
      </c>
      <c r="AD1492" t="s">
        <v>344</v>
      </c>
      <c r="AE1492" t="s">
        <v>344</v>
      </c>
      <c r="AF1492" t="s">
        <v>344</v>
      </c>
      <c r="AG1492" t="s">
        <v>344</v>
      </c>
      <c r="AH1492" t="s">
        <v>344</v>
      </c>
      <c r="AI1492" t="s">
        <v>344</v>
      </c>
      <c r="AJ1492" t="s">
        <v>344</v>
      </c>
      <c r="AK1492" t="s">
        <v>344</v>
      </c>
      <c r="AL1492" t="s">
        <v>344</v>
      </c>
      <c r="AM1492" t="s">
        <v>344</v>
      </c>
      <c r="AN1492" t="s">
        <v>344</v>
      </c>
      <c r="AO1492" t="s">
        <v>344</v>
      </c>
      <c r="AP1492" t="s">
        <v>344</v>
      </c>
      <c r="AQ1492"/>
      <c r="AR1492">
        <v>0</v>
      </c>
      <c r="AS1492" t="s">
        <v>2187</v>
      </c>
    </row>
    <row r="1493" spans="1:45" ht="15" hidden="1" x14ac:dyDescent="0.25">
      <c r="A1493" s="258">
        <v>214912</v>
      </c>
      <c r="B1493" s="259" t="s">
        <v>456</v>
      </c>
      <c r="C1493" s="260" t="s">
        <v>207</v>
      </c>
      <c r="D1493" s="260" t="s">
        <v>207</v>
      </c>
      <c r="E1493" s="260" t="s">
        <v>207</v>
      </c>
      <c r="F1493" s="260" t="s">
        <v>207</v>
      </c>
      <c r="G1493" s="260" t="s">
        <v>205</v>
      </c>
      <c r="H1493" s="260" t="s">
        <v>207</v>
      </c>
      <c r="I1493" s="260" t="s">
        <v>207</v>
      </c>
      <c r="J1493" s="260" t="s">
        <v>207</v>
      </c>
      <c r="K1493" s="260" t="s">
        <v>207</v>
      </c>
      <c r="L1493" s="260" t="s">
        <v>207</v>
      </c>
      <c r="M1493" s="260" t="s">
        <v>207</v>
      </c>
      <c r="N1493" s="260" t="s">
        <v>207</v>
      </c>
      <c r="O1493" s="260" t="s">
        <v>207</v>
      </c>
      <c r="P1493" s="260" t="s">
        <v>207</v>
      </c>
      <c r="Q1493" s="260" t="s">
        <v>207</v>
      </c>
      <c r="R1493" s="260" t="s">
        <v>207</v>
      </c>
      <c r="S1493" s="260" t="s">
        <v>207</v>
      </c>
      <c r="T1493" s="260" t="s">
        <v>207</v>
      </c>
      <c r="U1493" s="260" t="s">
        <v>207</v>
      </c>
      <c r="V1493" s="260" t="s">
        <v>207</v>
      </c>
      <c r="W1493" s="260" t="s">
        <v>207</v>
      </c>
      <c r="X1493" s="260" t="s">
        <v>207</v>
      </c>
      <c r="Y1493" s="260" t="s">
        <v>205</v>
      </c>
      <c r="Z1493" s="260" t="s">
        <v>205</v>
      </c>
      <c r="AA1493" s="260" t="s">
        <v>205</v>
      </c>
      <c r="AB1493" s="260" t="s">
        <v>207</v>
      </c>
      <c r="AC1493" s="260" t="s">
        <v>207</v>
      </c>
      <c r="AD1493" s="260" t="s">
        <v>207</v>
      </c>
      <c r="AE1493" s="260" t="s">
        <v>207</v>
      </c>
      <c r="AF1493" s="260" t="s">
        <v>207</v>
      </c>
      <c r="AG1493" s="260" t="s">
        <v>344</v>
      </c>
      <c r="AH1493" s="260" t="s">
        <v>344</v>
      </c>
      <c r="AI1493" s="260" t="s">
        <v>344</v>
      </c>
      <c r="AJ1493" s="260" t="s">
        <v>344</v>
      </c>
      <c r="AK1493" s="260" t="s">
        <v>344</v>
      </c>
      <c r="AL1493" s="260" t="s">
        <v>344</v>
      </c>
      <c r="AM1493" s="260" t="s">
        <v>344</v>
      </c>
      <c r="AN1493" s="260" t="s">
        <v>344</v>
      </c>
      <c r="AO1493" s="260" t="s">
        <v>344</v>
      </c>
      <c r="AP1493" s="260" t="s">
        <v>344</v>
      </c>
      <c r="AQ1493" s="260"/>
      <c r="AR1493"/>
      <c r="AS1493">
        <v>1</v>
      </c>
    </row>
    <row r="1494" spans="1:45" ht="18.75" hidden="1" x14ac:dyDescent="0.45">
      <c r="A1494" s="248">
        <v>214913</v>
      </c>
      <c r="B1494" s="249" t="s">
        <v>459</v>
      </c>
      <c r="C1494" t="s">
        <v>207</v>
      </c>
      <c r="D1494" t="s">
        <v>207</v>
      </c>
      <c r="E1494" t="s">
        <v>207</v>
      </c>
      <c r="F1494" t="s">
        <v>207</v>
      </c>
      <c r="G1494" t="s">
        <v>207</v>
      </c>
      <c r="H1494" t="s">
        <v>207</v>
      </c>
      <c r="I1494" t="s">
        <v>207</v>
      </c>
      <c r="J1494" t="s">
        <v>207</v>
      </c>
      <c r="K1494" t="s">
        <v>207</v>
      </c>
      <c r="L1494" t="s">
        <v>207</v>
      </c>
      <c r="M1494" s="250" t="s">
        <v>207</v>
      </c>
      <c r="N1494" t="s">
        <v>207</v>
      </c>
      <c r="O1494" t="s">
        <v>207</v>
      </c>
      <c r="P1494" t="s">
        <v>207</v>
      </c>
      <c r="Q1494" t="s">
        <v>207</v>
      </c>
      <c r="R1494" t="s">
        <v>206</v>
      </c>
      <c r="S1494" t="s">
        <v>206</v>
      </c>
      <c r="T1494" t="s">
        <v>207</v>
      </c>
      <c r="U1494" t="s">
        <v>207</v>
      </c>
      <c r="V1494" t="s">
        <v>205</v>
      </c>
      <c r="W1494" t="s">
        <v>206</v>
      </c>
      <c r="X1494" t="s">
        <v>206</v>
      </c>
      <c r="Y1494" t="s">
        <v>206</v>
      </c>
      <c r="Z1494" t="s">
        <v>206</v>
      </c>
      <c r="AA1494" t="s">
        <v>206</v>
      </c>
      <c r="AB1494" t="s">
        <v>344</v>
      </c>
      <c r="AC1494" t="s">
        <v>344</v>
      </c>
      <c r="AD1494" t="s">
        <v>344</v>
      </c>
      <c r="AE1494" t="s">
        <v>344</v>
      </c>
      <c r="AF1494" t="s">
        <v>344</v>
      </c>
      <c r="AG1494" t="s">
        <v>344</v>
      </c>
      <c r="AH1494" t="s">
        <v>344</v>
      </c>
      <c r="AI1494" t="s">
        <v>344</v>
      </c>
      <c r="AJ1494" t="s">
        <v>344</v>
      </c>
      <c r="AK1494" t="s">
        <v>344</v>
      </c>
      <c r="AL1494" t="s">
        <v>344</v>
      </c>
      <c r="AM1494" t="s">
        <v>344</v>
      </c>
      <c r="AN1494" t="s">
        <v>344</v>
      </c>
      <c r="AO1494" t="s">
        <v>344</v>
      </c>
      <c r="AP1494" t="s">
        <v>344</v>
      </c>
      <c r="AQ1494"/>
      <c r="AR1494">
        <v>0</v>
      </c>
      <c r="AS1494">
        <v>6</v>
      </c>
    </row>
    <row r="1495" spans="1:45" ht="15" hidden="1" x14ac:dyDescent="0.25">
      <c r="A1495" s="258">
        <v>214915</v>
      </c>
      <c r="B1495" s="259" t="s">
        <v>458</v>
      </c>
      <c r="C1495" s="260" t="s">
        <v>849</v>
      </c>
      <c r="D1495" s="260" t="s">
        <v>849</v>
      </c>
      <c r="E1495" s="260" t="s">
        <v>849</v>
      </c>
      <c r="F1495" s="260" t="s">
        <v>849</v>
      </c>
      <c r="G1495" s="260" t="s">
        <v>849</v>
      </c>
      <c r="H1495" s="260" t="s">
        <v>849</v>
      </c>
      <c r="I1495" s="260" t="s">
        <v>849</v>
      </c>
      <c r="J1495" s="260" t="s">
        <v>849</v>
      </c>
      <c r="K1495" s="260" t="s">
        <v>849</v>
      </c>
      <c r="L1495" s="260" t="s">
        <v>849</v>
      </c>
      <c r="M1495" s="260" t="s">
        <v>849</v>
      </c>
      <c r="N1495" s="260" t="s">
        <v>849</v>
      </c>
      <c r="O1495" s="260" t="s">
        <v>849</v>
      </c>
      <c r="P1495" s="260" t="s">
        <v>849</v>
      </c>
      <c r="Q1495" s="260" t="s">
        <v>849</v>
      </c>
      <c r="R1495" s="260" t="s">
        <v>849</v>
      </c>
      <c r="S1495" s="260" t="s">
        <v>849</v>
      </c>
      <c r="T1495" s="260" t="s">
        <v>849</v>
      </c>
      <c r="U1495" s="260" t="s">
        <v>849</v>
      </c>
      <c r="V1495" s="260" t="s">
        <v>849</v>
      </c>
      <c r="W1495" s="260" t="s">
        <v>344</v>
      </c>
      <c r="X1495" s="260" t="s">
        <v>344</v>
      </c>
      <c r="Y1495" s="260" t="s">
        <v>344</v>
      </c>
      <c r="Z1495" s="260" t="s">
        <v>344</v>
      </c>
      <c r="AA1495" s="260" t="s">
        <v>344</v>
      </c>
      <c r="AB1495" s="260" t="s">
        <v>344</v>
      </c>
      <c r="AC1495" s="260" t="s">
        <v>344</v>
      </c>
      <c r="AD1495" s="260" t="s">
        <v>344</v>
      </c>
      <c r="AE1495" s="260" t="s">
        <v>344</v>
      </c>
      <c r="AF1495" s="260" t="s">
        <v>344</v>
      </c>
      <c r="AG1495" s="260" t="s">
        <v>344</v>
      </c>
      <c r="AH1495" s="260" t="s">
        <v>344</v>
      </c>
      <c r="AI1495" s="260" t="s">
        <v>344</v>
      </c>
      <c r="AJ1495" s="260" t="s">
        <v>344</v>
      </c>
      <c r="AK1495" s="260" t="s">
        <v>344</v>
      </c>
      <c r="AL1495" s="260" t="s">
        <v>344</v>
      </c>
      <c r="AM1495" s="260" t="s">
        <v>344</v>
      </c>
      <c r="AN1495" s="260" t="s">
        <v>344</v>
      </c>
      <c r="AO1495" s="260" t="s">
        <v>344</v>
      </c>
      <c r="AP1495" s="260" t="s">
        <v>344</v>
      </c>
      <c r="AQ1495" s="260"/>
      <c r="AR1495"/>
      <c r="AS1495" t="s">
        <v>2181</v>
      </c>
    </row>
    <row r="1496" spans="1:45" ht="18.75" x14ac:dyDescent="0.45">
      <c r="A1496" s="248">
        <v>214916</v>
      </c>
      <c r="B1496" s="249" t="s">
        <v>61</v>
      </c>
      <c r="C1496" t="s">
        <v>207</v>
      </c>
      <c r="D1496" t="s">
        <v>207</v>
      </c>
      <c r="E1496" t="s">
        <v>207</v>
      </c>
      <c r="F1496" t="s">
        <v>207</v>
      </c>
      <c r="G1496" t="s">
        <v>207</v>
      </c>
      <c r="H1496" t="s">
        <v>207</v>
      </c>
      <c r="I1496" t="s">
        <v>207</v>
      </c>
      <c r="J1496" t="s">
        <v>207</v>
      </c>
      <c r="K1496" t="s">
        <v>207</v>
      </c>
      <c r="L1496" t="s">
        <v>207</v>
      </c>
      <c r="M1496" s="250" t="s">
        <v>207</v>
      </c>
      <c r="N1496" t="s">
        <v>207</v>
      </c>
      <c r="O1496" t="s">
        <v>207</v>
      </c>
      <c r="P1496" t="s">
        <v>205</v>
      </c>
      <c r="Q1496" t="s">
        <v>205</v>
      </c>
      <c r="R1496" t="s">
        <v>207</v>
      </c>
      <c r="S1496" t="s">
        <v>207</v>
      </c>
      <c r="T1496" t="s">
        <v>207</v>
      </c>
      <c r="U1496" t="s">
        <v>207</v>
      </c>
      <c r="V1496" t="s">
        <v>207</v>
      </c>
      <c r="W1496" t="s">
        <v>207</v>
      </c>
      <c r="X1496" s="250" t="s">
        <v>207</v>
      </c>
      <c r="Y1496" t="s">
        <v>205</v>
      </c>
      <c r="Z1496" t="s">
        <v>205</v>
      </c>
      <c r="AA1496" t="s">
        <v>205</v>
      </c>
      <c r="AB1496" t="s">
        <v>205</v>
      </c>
      <c r="AC1496" t="s">
        <v>207</v>
      </c>
      <c r="AD1496" t="s">
        <v>207</v>
      </c>
      <c r="AE1496" t="s">
        <v>207</v>
      </c>
      <c r="AF1496" t="s">
        <v>207</v>
      </c>
      <c r="AG1496" t="s">
        <v>207</v>
      </c>
      <c r="AH1496" t="s">
        <v>207</v>
      </c>
      <c r="AI1496" t="s">
        <v>205</v>
      </c>
      <c r="AJ1496" t="s">
        <v>207</v>
      </c>
      <c r="AK1496" t="s">
        <v>207</v>
      </c>
      <c r="AL1496" t="s">
        <v>206</v>
      </c>
      <c r="AM1496" t="s">
        <v>206</v>
      </c>
      <c r="AN1496" t="s">
        <v>206</v>
      </c>
      <c r="AO1496" t="s">
        <v>207</v>
      </c>
      <c r="AP1496" t="s">
        <v>207</v>
      </c>
      <c r="AQ1496"/>
      <c r="AR1496">
        <v>0</v>
      </c>
      <c r="AS1496">
        <v>4</v>
      </c>
    </row>
    <row r="1497" spans="1:45" ht="18.75" x14ac:dyDescent="0.45">
      <c r="A1497" s="248">
        <v>214917</v>
      </c>
      <c r="B1497" s="249" t="s">
        <v>61</v>
      </c>
      <c r="C1497" t="s">
        <v>207</v>
      </c>
      <c r="D1497" t="s">
        <v>205</v>
      </c>
      <c r="E1497" t="s">
        <v>207</v>
      </c>
      <c r="F1497" t="s">
        <v>205</v>
      </c>
      <c r="G1497" t="s">
        <v>207</v>
      </c>
      <c r="H1497" t="s">
        <v>207</v>
      </c>
      <c r="I1497" t="s">
        <v>207</v>
      </c>
      <c r="J1497" t="s">
        <v>205</v>
      </c>
      <c r="K1497" t="s">
        <v>207</v>
      </c>
      <c r="L1497" t="s">
        <v>207</v>
      </c>
      <c r="M1497" s="250" t="s">
        <v>205</v>
      </c>
      <c r="N1497" t="s">
        <v>207</v>
      </c>
      <c r="O1497" t="s">
        <v>207</v>
      </c>
      <c r="P1497" t="s">
        <v>207</v>
      </c>
      <c r="Q1497" t="s">
        <v>207</v>
      </c>
      <c r="R1497" t="s">
        <v>207</v>
      </c>
      <c r="S1497" t="s">
        <v>207</v>
      </c>
      <c r="T1497" t="s">
        <v>207</v>
      </c>
      <c r="U1497" t="s">
        <v>207</v>
      </c>
      <c r="V1497" t="s">
        <v>205</v>
      </c>
      <c r="W1497" t="s">
        <v>205</v>
      </c>
      <c r="X1497" s="250" t="s">
        <v>205</v>
      </c>
      <c r="Y1497" t="s">
        <v>205</v>
      </c>
      <c r="Z1497" t="s">
        <v>207</v>
      </c>
      <c r="AA1497" t="s">
        <v>205</v>
      </c>
      <c r="AB1497" t="s">
        <v>205</v>
      </c>
      <c r="AC1497" t="s">
        <v>207</v>
      </c>
      <c r="AD1497" t="s">
        <v>205</v>
      </c>
      <c r="AE1497" t="s">
        <v>205</v>
      </c>
      <c r="AF1497" t="s">
        <v>207</v>
      </c>
      <c r="AG1497" t="s">
        <v>207</v>
      </c>
      <c r="AH1497" t="s">
        <v>205</v>
      </c>
      <c r="AI1497" t="s">
        <v>207</v>
      </c>
      <c r="AJ1497" t="s">
        <v>207</v>
      </c>
      <c r="AK1497" t="s">
        <v>207</v>
      </c>
      <c r="AL1497" t="s">
        <v>207</v>
      </c>
      <c r="AM1497" t="s">
        <v>207</v>
      </c>
      <c r="AN1497" t="s">
        <v>207</v>
      </c>
      <c r="AO1497" t="s">
        <v>207</v>
      </c>
      <c r="AP1497" t="s">
        <v>207</v>
      </c>
      <c r="AQ1497"/>
      <c r="AR1497">
        <v>0</v>
      </c>
      <c r="AS1497">
        <v>4</v>
      </c>
    </row>
    <row r="1498" spans="1:45" ht="18.75" hidden="1" x14ac:dyDescent="0.45">
      <c r="A1498" s="248">
        <v>214918</v>
      </c>
      <c r="B1498" s="249" t="s">
        <v>458</v>
      </c>
      <c r="C1498" t="s">
        <v>205</v>
      </c>
      <c r="D1498" t="s">
        <v>207</v>
      </c>
      <c r="E1498" t="s">
        <v>207</v>
      </c>
      <c r="F1498" t="s">
        <v>205</v>
      </c>
      <c r="G1498" t="s">
        <v>205</v>
      </c>
      <c r="H1498" t="s">
        <v>207</v>
      </c>
      <c r="I1498" t="s">
        <v>205</v>
      </c>
      <c r="J1498" t="s">
        <v>205</v>
      </c>
      <c r="K1498" t="s">
        <v>207</v>
      </c>
      <c r="L1498" t="s">
        <v>205</v>
      </c>
      <c r="M1498" s="250" t="s">
        <v>207</v>
      </c>
      <c r="N1498" t="s">
        <v>206</v>
      </c>
      <c r="O1498" t="s">
        <v>205</v>
      </c>
      <c r="P1498" t="s">
        <v>205</v>
      </c>
      <c r="Q1498" t="s">
        <v>207</v>
      </c>
      <c r="R1498" t="s">
        <v>206</v>
      </c>
      <c r="S1498" t="s">
        <v>206</v>
      </c>
      <c r="T1498" t="s">
        <v>207</v>
      </c>
      <c r="U1498" t="s">
        <v>207</v>
      </c>
      <c r="V1498" t="s">
        <v>207</v>
      </c>
      <c r="W1498" t="s">
        <v>344</v>
      </c>
      <c r="X1498" s="250" t="s">
        <v>344</v>
      </c>
      <c r="Y1498" t="s">
        <v>344</v>
      </c>
      <c r="Z1498" t="s">
        <v>344</v>
      </c>
      <c r="AA1498" t="s">
        <v>344</v>
      </c>
      <c r="AB1498" t="s">
        <v>344</v>
      </c>
      <c r="AC1498" t="s">
        <v>344</v>
      </c>
      <c r="AD1498" t="s">
        <v>344</v>
      </c>
      <c r="AE1498" t="s">
        <v>344</v>
      </c>
      <c r="AF1498" t="s">
        <v>344</v>
      </c>
      <c r="AG1498" t="s">
        <v>344</v>
      </c>
      <c r="AH1498" t="s">
        <v>344</v>
      </c>
      <c r="AI1498" t="s">
        <v>344</v>
      </c>
      <c r="AJ1498" t="s">
        <v>344</v>
      </c>
      <c r="AK1498" t="s">
        <v>344</v>
      </c>
      <c r="AL1498" t="s">
        <v>344</v>
      </c>
      <c r="AM1498" t="s">
        <v>344</v>
      </c>
      <c r="AN1498" t="s">
        <v>344</v>
      </c>
      <c r="AO1498" t="s">
        <v>344</v>
      </c>
      <c r="AP1498" t="s">
        <v>344</v>
      </c>
      <c r="AQ1498"/>
      <c r="AR1498">
        <v>0</v>
      </c>
      <c r="AS1498">
        <v>1</v>
      </c>
    </row>
    <row r="1499" spans="1:45" ht="33" x14ac:dyDescent="0.45">
      <c r="A1499" s="248">
        <v>214919</v>
      </c>
      <c r="B1499" s="249" t="s">
        <v>67</v>
      </c>
      <c r="C1499" t="s">
        <v>207</v>
      </c>
      <c r="D1499" t="s">
        <v>207</v>
      </c>
      <c r="E1499" t="s">
        <v>205</v>
      </c>
      <c r="F1499" t="s">
        <v>205</v>
      </c>
      <c r="G1499" t="s">
        <v>205</v>
      </c>
      <c r="H1499" t="s">
        <v>207</v>
      </c>
      <c r="I1499" t="s">
        <v>207</v>
      </c>
      <c r="J1499" t="s">
        <v>207</v>
      </c>
      <c r="K1499" t="s">
        <v>207</v>
      </c>
      <c r="L1499" t="s">
        <v>207</v>
      </c>
      <c r="M1499" s="250" t="s">
        <v>205</v>
      </c>
      <c r="N1499" t="s">
        <v>207</v>
      </c>
      <c r="O1499" t="s">
        <v>207</v>
      </c>
      <c r="P1499" t="s">
        <v>205</v>
      </c>
      <c r="Q1499" t="s">
        <v>207</v>
      </c>
      <c r="R1499" t="s">
        <v>207</v>
      </c>
      <c r="S1499" t="s">
        <v>207</v>
      </c>
      <c r="T1499" t="s">
        <v>207</v>
      </c>
      <c r="U1499" t="s">
        <v>207</v>
      </c>
      <c r="V1499" t="s">
        <v>207</v>
      </c>
      <c r="W1499" t="s">
        <v>207</v>
      </c>
      <c r="X1499" s="250" t="s">
        <v>205</v>
      </c>
      <c r="Y1499" t="s">
        <v>205</v>
      </c>
      <c r="Z1499" t="s">
        <v>206</v>
      </c>
      <c r="AA1499" t="s">
        <v>205</v>
      </c>
      <c r="AB1499" t="s">
        <v>205</v>
      </c>
      <c r="AC1499" t="s">
        <v>205</v>
      </c>
      <c r="AD1499" t="s">
        <v>205</v>
      </c>
      <c r="AE1499" t="s">
        <v>205</v>
      </c>
      <c r="AF1499" t="s">
        <v>205</v>
      </c>
      <c r="AG1499" t="s">
        <v>206</v>
      </c>
      <c r="AH1499" t="s">
        <v>206</v>
      </c>
      <c r="AI1499" t="s">
        <v>206</v>
      </c>
      <c r="AJ1499" t="s">
        <v>206</v>
      </c>
      <c r="AK1499" t="s">
        <v>206</v>
      </c>
      <c r="AL1499" t="s">
        <v>344</v>
      </c>
      <c r="AM1499" t="s">
        <v>344</v>
      </c>
      <c r="AN1499" t="s">
        <v>344</v>
      </c>
      <c r="AO1499" t="s">
        <v>344</v>
      </c>
      <c r="AP1499" t="s">
        <v>344</v>
      </c>
      <c r="AQ1499"/>
      <c r="AR1499">
        <v>0</v>
      </c>
      <c r="AS1499">
        <v>6</v>
      </c>
    </row>
    <row r="1500" spans="1:45" ht="18.75" x14ac:dyDescent="0.45">
      <c r="A1500" s="248">
        <v>214923</v>
      </c>
      <c r="B1500" s="249" t="s">
        <v>61</v>
      </c>
      <c r="C1500" t="s">
        <v>207</v>
      </c>
      <c r="D1500" t="s">
        <v>205</v>
      </c>
      <c r="E1500" t="s">
        <v>207</v>
      </c>
      <c r="F1500" t="s">
        <v>207</v>
      </c>
      <c r="G1500" t="s">
        <v>207</v>
      </c>
      <c r="H1500" t="s">
        <v>205</v>
      </c>
      <c r="I1500" t="s">
        <v>207</v>
      </c>
      <c r="J1500" t="s">
        <v>207</v>
      </c>
      <c r="K1500" t="s">
        <v>207</v>
      </c>
      <c r="L1500" t="s">
        <v>207</v>
      </c>
      <c r="M1500" s="250" t="s">
        <v>207</v>
      </c>
      <c r="N1500" t="s">
        <v>207</v>
      </c>
      <c r="O1500" t="s">
        <v>207</v>
      </c>
      <c r="P1500" t="s">
        <v>207</v>
      </c>
      <c r="Q1500" t="s">
        <v>207</v>
      </c>
      <c r="R1500" t="s">
        <v>207</v>
      </c>
      <c r="S1500" t="s">
        <v>207</v>
      </c>
      <c r="T1500" t="s">
        <v>207</v>
      </c>
      <c r="U1500" t="s">
        <v>207</v>
      </c>
      <c r="V1500" t="s">
        <v>207</v>
      </c>
      <c r="W1500" t="s">
        <v>207</v>
      </c>
      <c r="X1500" s="250" t="s">
        <v>205</v>
      </c>
      <c r="Y1500" t="s">
        <v>207</v>
      </c>
      <c r="Z1500" t="s">
        <v>205</v>
      </c>
      <c r="AA1500" t="s">
        <v>205</v>
      </c>
      <c r="AB1500" t="s">
        <v>205</v>
      </c>
      <c r="AC1500" t="s">
        <v>207</v>
      </c>
      <c r="AD1500" t="s">
        <v>207</v>
      </c>
      <c r="AE1500" t="s">
        <v>206</v>
      </c>
      <c r="AF1500" t="s">
        <v>207</v>
      </c>
      <c r="AG1500" t="s">
        <v>206</v>
      </c>
      <c r="AH1500" t="s">
        <v>205</v>
      </c>
      <c r="AI1500" t="s">
        <v>206</v>
      </c>
      <c r="AJ1500" t="s">
        <v>205</v>
      </c>
      <c r="AK1500" t="s">
        <v>206</v>
      </c>
      <c r="AL1500" t="s">
        <v>206</v>
      </c>
      <c r="AM1500" t="s">
        <v>206</v>
      </c>
      <c r="AN1500" t="s">
        <v>206</v>
      </c>
      <c r="AO1500" t="s">
        <v>206</v>
      </c>
      <c r="AP1500" t="s">
        <v>206</v>
      </c>
      <c r="AQ1500"/>
      <c r="AR1500">
        <v>0</v>
      </c>
      <c r="AS1500">
        <v>4</v>
      </c>
    </row>
    <row r="1501" spans="1:45" ht="18.75" hidden="1" x14ac:dyDescent="0.45">
      <c r="A1501" s="248">
        <v>214926</v>
      </c>
      <c r="B1501" s="249" t="s">
        <v>459</v>
      </c>
      <c r="C1501" t="s">
        <v>207</v>
      </c>
      <c r="D1501" t="s">
        <v>207</v>
      </c>
      <c r="E1501" t="s">
        <v>207</v>
      </c>
      <c r="F1501" t="s">
        <v>205</v>
      </c>
      <c r="G1501" t="s">
        <v>207</v>
      </c>
      <c r="H1501" t="s">
        <v>207</v>
      </c>
      <c r="I1501" t="s">
        <v>207</v>
      </c>
      <c r="J1501" t="s">
        <v>207</v>
      </c>
      <c r="K1501" t="s">
        <v>207</v>
      </c>
      <c r="L1501" t="s">
        <v>207</v>
      </c>
      <c r="M1501" s="250" t="s">
        <v>205</v>
      </c>
      <c r="N1501" t="s">
        <v>207</v>
      </c>
      <c r="O1501" t="s">
        <v>207</v>
      </c>
      <c r="P1501" t="s">
        <v>205</v>
      </c>
      <c r="Q1501" t="s">
        <v>206</v>
      </c>
      <c r="R1501" t="s">
        <v>207</v>
      </c>
      <c r="S1501" t="s">
        <v>207</v>
      </c>
      <c r="T1501" t="s">
        <v>207</v>
      </c>
      <c r="U1501" t="s">
        <v>207</v>
      </c>
      <c r="V1501" t="s">
        <v>205</v>
      </c>
      <c r="W1501" t="s">
        <v>206</v>
      </c>
      <c r="X1501" t="s">
        <v>206</v>
      </c>
      <c r="Y1501" t="s">
        <v>206</v>
      </c>
      <c r="Z1501" t="s">
        <v>206</v>
      </c>
      <c r="AA1501" t="s">
        <v>206</v>
      </c>
      <c r="AB1501" t="s">
        <v>344</v>
      </c>
      <c r="AC1501" t="s">
        <v>344</v>
      </c>
      <c r="AD1501" t="s">
        <v>344</v>
      </c>
      <c r="AE1501" t="s">
        <v>344</v>
      </c>
      <c r="AF1501" t="s">
        <v>344</v>
      </c>
      <c r="AG1501" t="s">
        <v>344</v>
      </c>
      <c r="AH1501" t="s">
        <v>344</v>
      </c>
      <c r="AI1501" t="s">
        <v>344</v>
      </c>
      <c r="AJ1501" t="s">
        <v>344</v>
      </c>
      <c r="AK1501" t="s">
        <v>344</v>
      </c>
      <c r="AL1501" t="s">
        <v>344</v>
      </c>
      <c r="AM1501" t="s">
        <v>344</v>
      </c>
      <c r="AN1501" t="s">
        <v>344</v>
      </c>
      <c r="AO1501" t="s">
        <v>344</v>
      </c>
      <c r="AP1501" t="s">
        <v>344</v>
      </c>
      <c r="AQ1501"/>
      <c r="AR1501">
        <v>0</v>
      </c>
      <c r="AS1501">
        <v>6</v>
      </c>
    </row>
    <row r="1502" spans="1:45" ht="18.75" hidden="1" x14ac:dyDescent="0.45">
      <c r="A1502" s="248">
        <v>214929</v>
      </c>
      <c r="B1502" s="249" t="s">
        <v>456</v>
      </c>
      <c r="C1502" t="s">
        <v>205</v>
      </c>
      <c r="D1502" t="s">
        <v>207</v>
      </c>
      <c r="E1502" t="s">
        <v>207</v>
      </c>
      <c r="F1502" t="s">
        <v>207</v>
      </c>
      <c r="G1502" t="s">
        <v>205</v>
      </c>
      <c r="H1502" t="s">
        <v>207</v>
      </c>
      <c r="I1502" t="s">
        <v>207</v>
      </c>
      <c r="J1502" t="s">
        <v>205</v>
      </c>
      <c r="K1502" t="s">
        <v>207</v>
      </c>
      <c r="L1502" t="s">
        <v>207</v>
      </c>
      <c r="M1502" s="250" t="s">
        <v>207</v>
      </c>
      <c r="N1502" t="s">
        <v>207</v>
      </c>
      <c r="O1502" t="s">
        <v>207</v>
      </c>
      <c r="P1502" t="s">
        <v>207</v>
      </c>
      <c r="Q1502" t="s">
        <v>207</v>
      </c>
      <c r="R1502" t="s">
        <v>206</v>
      </c>
      <c r="S1502" t="s">
        <v>207</v>
      </c>
      <c r="T1502" t="s">
        <v>207</v>
      </c>
      <c r="U1502" t="s">
        <v>207</v>
      </c>
      <c r="V1502" t="s">
        <v>207</v>
      </c>
      <c r="W1502" t="s">
        <v>205</v>
      </c>
      <c r="X1502" s="250" t="s">
        <v>205</v>
      </c>
      <c r="Y1502" t="s">
        <v>205</v>
      </c>
      <c r="Z1502" t="s">
        <v>207</v>
      </c>
      <c r="AA1502" t="s">
        <v>207</v>
      </c>
      <c r="AB1502" t="s">
        <v>207</v>
      </c>
      <c r="AC1502" t="s">
        <v>207</v>
      </c>
      <c r="AD1502" t="s">
        <v>207</v>
      </c>
      <c r="AE1502" t="s">
        <v>205</v>
      </c>
      <c r="AF1502" t="s">
        <v>206</v>
      </c>
      <c r="AG1502" t="s">
        <v>344</v>
      </c>
      <c r="AH1502" t="s">
        <v>344</v>
      </c>
      <c r="AI1502" t="s">
        <v>344</v>
      </c>
      <c r="AJ1502" t="s">
        <v>344</v>
      </c>
      <c r="AK1502" t="s">
        <v>344</v>
      </c>
      <c r="AL1502" t="s">
        <v>344</v>
      </c>
      <c r="AM1502" t="s">
        <v>344</v>
      </c>
      <c r="AN1502" t="s">
        <v>344</v>
      </c>
      <c r="AO1502" t="s">
        <v>344</v>
      </c>
      <c r="AP1502" t="s">
        <v>344</v>
      </c>
      <c r="AQ1502"/>
      <c r="AR1502">
        <v>0</v>
      </c>
      <c r="AS1502">
        <v>1</v>
      </c>
    </row>
    <row r="1503" spans="1:45" ht="18.75" hidden="1" x14ac:dyDescent="0.45">
      <c r="A1503" s="248">
        <v>214930</v>
      </c>
      <c r="B1503" s="249" t="s">
        <v>458</v>
      </c>
      <c r="C1503" t="s">
        <v>205</v>
      </c>
      <c r="D1503" t="s">
        <v>205</v>
      </c>
      <c r="E1503" t="s">
        <v>207</v>
      </c>
      <c r="F1503" t="s">
        <v>205</v>
      </c>
      <c r="G1503" t="s">
        <v>205</v>
      </c>
      <c r="H1503" t="s">
        <v>205</v>
      </c>
      <c r="I1503" t="s">
        <v>205</v>
      </c>
      <c r="J1503" t="s">
        <v>205</v>
      </c>
      <c r="K1503" t="s">
        <v>205</v>
      </c>
      <c r="L1503" t="s">
        <v>207</v>
      </c>
      <c r="M1503" s="250" t="s">
        <v>207</v>
      </c>
      <c r="N1503" t="s">
        <v>206</v>
      </c>
      <c r="O1503" t="s">
        <v>205</v>
      </c>
      <c r="P1503" t="s">
        <v>205</v>
      </c>
      <c r="Q1503" t="s">
        <v>207</v>
      </c>
      <c r="R1503" t="s">
        <v>206</v>
      </c>
      <c r="S1503" t="s">
        <v>206</v>
      </c>
      <c r="T1503" t="s">
        <v>206</v>
      </c>
      <c r="U1503" t="s">
        <v>206</v>
      </c>
      <c r="V1503" t="s">
        <v>206</v>
      </c>
      <c r="W1503" t="s">
        <v>344</v>
      </c>
      <c r="X1503" s="250" t="s">
        <v>344</v>
      </c>
      <c r="Y1503" t="s">
        <v>344</v>
      </c>
      <c r="Z1503" t="s">
        <v>344</v>
      </c>
      <c r="AA1503" t="s">
        <v>344</v>
      </c>
      <c r="AB1503" t="s">
        <v>344</v>
      </c>
      <c r="AC1503" t="s">
        <v>344</v>
      </c>
      <c r="AD1503" t="s">
        <v>344</v>
      </c>
      <c r="AE1503" t="s">
        <v>344</v>
      </c>
      <c r="AF1503" t="s">
        <v>344</v>
      </c>
      <c r="AG1503" t="s">
        <v>344</v>
      </c>
      <c r="AH1503" t="s">
        <v>344</v>
      </c>
      <c r="AI1503" t="s">
        <v>344</v>
      </c>
      <c r="AJ1503" t="s">
        <v>344</v>
      </c>
      <c r="AK1503" t="s">
        <v>344</v>
      </c>
      <c r="AL1503" t="s">
        <v>344</v>
      </c>
      <c r="AM1503" t="s">
        <v>344</v>
      </c>
      <c r="AN1503" t="s">
        <v>344</v>
      </c>
      <c r="AO1503" t="s">
        <v>344</v>
      </c>
      <c r="AP1503" t="s">
        <v>344</v>
      </c>
      <c r="AQ1503"/>
      <c r="AR1503">
        <v>0</v>
      </c>
      <c r="AS1503">
        <v>4</v>
      </c>
    </row>
    <row r="1504" spans="1:45" ht="18.75" x14ac:dyDescent="0.45">
      <c r="A1504" s="248">
        <v>214931</v>
      </c>
      <c r="B1504" s="249" t="s">
        <v>61</v>
      </c>
      <c r="C1504" t="s">
        <v>205</v>
      </c>
      <c r="D1504" t="s">
        <v>207</v>
      </c>
      <c r="E1504" t="s">
        <v>207</v>
      </c>
      <c r="F1504" t="s">
        <v>207</v>
      </c>
      <c r="G1504" t="s">
        <v>207</v>
      </c>
      <c r="H1504" t="s">
        <v>207</v>
      </c>
      <c r="I1504" t="s">
        <v>207</v>
      </c>
      <c r="J1504" t="s">
        <v>205</v>
      </c>
      <c r="K1504" t="s">
        <v>207</v>
      </c>
      <c r="L1504" t="s">
        <v>207</v>
      </c>
      <c r="M1504" s="250" t="s">
        <v>207</v>
      </c>
      <c r="N1504" t="s">
        <v>207</v>
      </c>
      <c r="O1504" t="s">
        <v>207</v>
      </c>
      <c r="P1504" t="s">
        <v>205</v>
      </c>
      <c r="Q1504" t="s">
        <v>207</v>
      </c>
      <c r="R1504" t="s">
        <v>207</v>
      </c>
      <c r="S1504" t="s">
        <v>207</v>
      </c>
      <c r="T1504" t="s">
        <v>207</v>
      </c>
      <c r="U1504" t="s">
        <v>207</v>
      </c>
      <c r="V1504" t="s">
        <v>207</v>
      </c>
      <c r="W1504" t="s">
        <v>207</v>
      </c>
      <c r="X1504" s="250" t="s">
        <v>205</v>
      </c>
      <c r="Y1504" t="s">
        <v>205</v>
      </c>
      <c r="Z1504" t="s">
        <v>205</v>
      </c>
      <c r="AA1504" t="s">
        <v>205</v>
      </c>
      <c r="AB1504" t="s">
        <v>205</v>
      </c>
      <c r="AC1504" t="s">
        <v>205</v>
      </c>
      <c r="AD1504" t="s">
        <v>207</v>
      </c>
      <c r="AE1504" t="s">
        <v>205</v>
      </c>
      <c r="AF1504" t="s">
        <v>207</v>
      </c>
      <c r="AG1504" t="s">
        <v>207</v>
      </c>
      <c r="AH1504" t="s">
        <v>207</v>
      </c>
      <c r="AI1504" t="s">
        <v>206</v>
      </c>
      <c r="AJ1504" t="s">
        <v>207</v>
      </c>
      <c r="AK1504" t="s">
        <v>207</v>
      </c>
      <c r="AL1504" t="s">
        <v>206</v>
      </c>
      <c r="AM1504" t="s">
        <v>206</v>
      </c>
      <c r="AN1504" t="s">
        <v>206</v>
      </c>
      <c r="AO1504" t="s">
        <v>206</v>
      </c>
      <c r="AP1504" t="s">
        <v>206</v>
      </c>
      <c r="AQ1504"/>
      <c r="AR1504">
        <v>0</v>
      </c>
      <c r="AS1504">
        <v>4</v>
      </c>
    </row>
    <row r="1505" spans="1:45" ht="18.75" hidden="1" x14ac:dyDescent="0.45">
      <c r="A1505" s="248">
        <v>214932</v>
      </c>
      <c r="B1505" s="249" t="s">
        <v>456</v>
      </c>
      <c r="C1505" t="s">
        <v>205</v>
      </c>
      <c r="D1505" t="s">
        <v>207</v>
      </c>
      <c r="E1505" t="s">
        <v>205</v>
      </c>
      <c r="F1505" t="s">
        <v>207</v>
      </c>
      <c r="G1505" t="s">
        <v>205</v>
      </c>
      <c r="H1505" t="s">
        <v>207</v>
      </c>
      <c r="I1505" t="s">
        <v>207</v>
      </c>
      <c r="J1505" t="s">
        <v>205</v>
      </c>
      <c r="K1505" t="s">
        <v>207</v>
      </c>
      <c r="L1505" t="s">
        <v>207</v>
      </c>
      <c r="M1505" s="250" t="s">
        <v>207</v>
      </c>
      <c r="N1505" t="s">
        <v>205</v>
      </c>
      <c r="O1505" t="s">
        <v>205</v>
      </c>
      <c r="P1505" t="s">
        <v>207</v>
      </c>
      <c r="Q1505" t="s">
        <v>205</v>
      </c>
      <c r="R1505" t="s">
        <v>205</v>
      </c>
      <c r="S1505" t="s">
        <v>205</v>
      </c>
      <c r="T1505" t="s">
        <v>207</v>
      </c>
      <c r="U1505" t="s">
        <v>207</v>
      </c>
      <c r="V1505" t="s">
        <v>207</v>
      </c>
      <c r="W1505" t="s">
        <v>206</v>
      </c>
      <c r="X1505" s="250" t="s">
        <v>206</v>
      </c>
      <c r="Y1505" t="s">
        <v>206</v>
      </c>
      <c r="Z1505" t="s">
        <v>206</v>
      </c>
      <c r="AA1505" t="s">
        <v>206</v>
      </c>
      <c r="AB1505" t="s">
        <v>206</v>
      </c>
      <c r="AC1505" t="s">
        <v>206</v>
      </c>
      <c r="AD1505" t="s">
        <v>206</v>
      </c>
      <c r="AE1505" t="s">
        <v>206</v>
      </c>
      <c r="AF1505" t="s">
        <v>206</v>
      </c>
      <c r="AG1505" t="s">
        <v>344</v>
      </c>
      <c r="AH1505" t="s">
        <v>344</v>
      </c>
      <c r="AI1505" t="s">
        <v>344</v>
      </c>
      <c r="AJ1505" t="s">
        <v>344</v>
      </c>
      <c r="AK1505" t="s">
        <v>344</v>
      </c>
      <c r="AL1505" t="s">
        <v>344</v>
      </c>
      <c r="AM1505" t="s">
        <v>344</v>
      </c>
      <c r="AN1505" t="s">
        <v>344</v>
      </c>
      <c r="AO1505" t="s">
        <v>344</v>
      </c>
      <c r="AP1505" t="s">
        <v>344</v>
      </c>
      <c r="AQ1505"/>
      <c r="AR1505">
        <v>0</v>
      </c>
      <c r="AS1505">
        <v>4</v>
      </c>
    </row>
    <row r="1506" spans="1:45" ht="18.75" hidden="1" x14ac:dyDescent="0.45">
      <c r="A1506" s="248">
        <v>214936</v>
      </c>
      <c r="B1506" s="249" t="s">
        <v>459</v>
      </c>
      <c r="C1506" t="s">
        <v>207</v>
      </c>
      <c r="D1506" t="s">
        <v>207</v>
      </c>
      <c r="E1506" t="s">
        <v>207</v>
      </c>
      <c r="F1506" t="s">
        <v>207</v>
      </c>
      <c r="G1506" t="s">
        <v>207</v>
      </c>
      <c r="H1506" t="s">
        <v>205</v>
      </c>
      <c r="I1506" t="s">
        <v>205</v>
      </c>
      <c r="J1506" t="s">
        <v>205</v>
      </c>
      <c r="K1506" t="s">
        <v>205</v>
      </c>
      <c r="L1506" t="s">
        <v>205</v>
      </c>
      <c r="M1506" s="250" t="s">
        <v>207</v>
      </c>
      <c r="N1506" t="s">
        <v>205</v>
      </c>
      <c r="O1506" t="s">
        <v>205</v>
      </c>
      <c r="P1506" t="s">
        <v>205</v>
      </c>
      <c r="Q1506" t="s">
        <v>207</v>
      </c>
      <c r="R1506" t="s">
        <v>205</v>
      </c>
      <c r="S1506" t="s">
        <v>207</v>
      </c>
      <c r="T1506" t="s">
        <v>205</v>
      </c>
      <c r="U1506" t="s">
        <v>207</v>
      </c>
      <c r="V1506" t="s">
        <v>205</v>
      </c>
      <c r="W1506" t="s">
        <v>206</v>
      </c>
      <c r="X1506" t="s">
        <v>206</v>
      </c>
      <c r="Y1506" t="s">
        <v>206</v>
      </c>
      <c r="Z1506" t="s">
        <v>206</v>
      </c>
      <c r="AA1506" t="s">
        <v>206</v>
      </c>
      <c r="AB1506" t="s">
        <v>344</v>
      </c>
      <c r="AC1506" t="s">
        <v>344</v>
      </c>
      <c r="AD1506" t="s">
        <v>344</v>
      </c>
      <c r="AE1506" t="s">
        <v>344</v>
      </c>
      <c r="AF1506" t="s">
        <v>344</v>
      </c>
      <c r="AG1506" t="s">
        <v>344</v>
      </c>
      <c r="AH1506" t="s">
        <v>344</v>
      </c>
      <c r="AI1506" t="s">
        <v>344</v>
      </c>
      <c r="AJ1506" t="s">
        <v>344</v>
      </c>
      <c r="AK1506" t="s">
        <v>344</v>
      </c>
      <c r="AL1506" t="s">
        <v>344</v>
      </c>
      <c r="AM1506" t="s">
        <v>344</v>
      </c>
      <c r="AN1506" t="s">
        <v>344</v>
      </c>
      <c r="AO1506" t="s">
        <v>344</v>
      </c>
      <c r="AP1506" t="s">
        <v>344</v>
      </c>
      <c r="AQ1506"/>
      <c r="AR1506">
        <v>0</v>
      </c>
      <c r="AS1506">
        <v>6</v>
      </c>
    </row>
    <row r="1507" spans="1:45" ht="15" hidden="1" x14ac:dyDescent="0.25">
      <c r="A1507" s="258">
        <v>214937</v>
      </c>
      <c r="B1507" s="259" t="s">
        <v>458</v>
      </c>
      <c r="C1507" s="260" t="s">
        <v>205</v>
      </c>
      <c r="D1507" s="260" t="s">
        <v>205</v>
      </c>
      <c r="E1507" s="260" t="s">
        <v>207</v>
      </c>
      <c r="F1507" s="260" t="s">
        <v>205</v>
      </c>
      <c r="G1507" s="260" t="s">
        <v>206</v>
      </c>
      <c r="H1507" s="260" t="s">
        <v>207</v>
      </c>
      <c r="I1507" s="260" t="s">
        <v>207</v>
      </c>
      <c r="J1507" s="260" t="s">
        <v>205</v>
      </c>
      <c r="K1507" s="260" t="s">
        <v>205</v>
      </c>
      <c r="L1507" s="260" t="s">
        <v>207</v>
      </c>
      <c r="M1507" s="260" t="s">
        <v>207</v>
      </c>
      <c r="N1507" s="260" t="s">
        <v>207</v>
      </c>
      <c r="O1507" s="260" t="s">
        <v>206</v>
      </c>
      <c r="P1507" s="260" t="s">
        <v>207</v>
      </c>
      <c r="Q1507" s="260" t="s">
        <v>207</v>
      </c>
      <c r="R1507" s="260" t="s">
        <v>206</v>
      </c>
      <c r="S1507" s="260" t="s">
        <v>206</v>
      </c>
      <c r="T1507" s="260" t="s">
        <v>206</v>
      </c>
      <c r="U1507" s="260" t="s">
        <v>206</v>
      </c>
      <c r="V1507" s="260" t="s">
        <v>206</v>
      </c>
      <c r="W1507" s="260" t="s">
        <v>344</v>
      </c>
      <c r="X1507" s="260" t="s">
        <v>344</v>
      </c>
      <c r="Y1507" s="260" t="s">
        <v>344</v>
      </c>
      <c r="Z1507" s="260" t="s">
        <v>344</v>
      </c>
      <c r="AA1507" s="260" t="s">
        <v>344</v>
      </c>
      <c r="AB1507" s="260" t="s">
        <v>344</v>
      </c>
      <c r="AC1507" s="260" t="s">
        <v>344</v>
      </c>
      <c r="AD1507" s="260" t="s">
        <v>344</v>
      </c>
      <c r="AE1507" s="260" t="s">
        <v>344</v>
      </c>
      <c r="AF1507" s="260" t="s">
        <v>344</v>
      </c>
      <c r="AG1507" s="260" t="s">
        <v>344</v>
      </c>
      <c r="AH1507" s="260" t="s">
        <v>344</v>
      </c>
      <c r="AI1507" s="260" t="s">
        <v>344</v>
      </c>
      <c r="AJ1507" s="260" t="s">
        <v>344</v>
      </c>
      <c r="AK1507" s="260" t="s">
        <v>344</v>
      </c>
      <c r="AL1507" s="260" t="s">
        <v>344</v>
      </c>
      <c r="AM1507" s="260" t="s">
        <v>344</v>
      </c>
      <c r="AN1507" s="260" t="s">
        <v>344</v>
      </c>
      <c r="AO1507" s="260" t="s">
        <v>344</v>
      </c>
      <c r="AP1507" s="260" t="s">
        <v>344</v>
      </c>
      <c r="AQ1507" s="260"/>
      <c r="AR1507"/>
      <c r="AS1507">
        <v>1</v>
      </c>
    </row>
    <row r="1508" spans="1:45" ht="18.75" hidden="1" x14ac:dyDescent="0.45">
      <c r="A1508" s="248">
        <v>214938</v>
      </c>
      <c r="B1508" s="249" t="s">
        <v>459</v>
      </c>
      <c r="C1508" t="s">
        <v>207</v>
      </c>
      <c r="D1508" t="s">
        <v>207</v>
      </c>
      <c r="E1508" t="s">
        <v>207</v>
      </c>
      <c r="F1508" t="s">
        <v>205</v>
      </c>
      <c r="G1508" t="s">
        <v>207</v>
      </c>
      <c r="H1508" t="s">
        <v>207</v>
      </c>
      <c r="I1508" t="s">
        <v>205</v>
      </c>
      <c r="J1508" t="s">
        <v>207</v>
      </c>
      <c r="K1508" t="s">
        <v>207</v>
      </c>
      <c r="L1508" t="s">
        <v>207</v>
      </c>
      <c r="M1508" s="250" t="s">
        <v>205</v>
      </c>
      <c r="N1508" t="s">
        <v>207</v>
      </c>
      <c r="O1508" t="s">
        <v>205</v>
      </c>
      <c r="P1508" t="s">
        <v>207</v>
      </c>
      <c r="Q1508" t="s">
        <v>207</v>
      </c>
      <c r="R1508" t="s">
        <v>207</v>
      </c>
      <c r="S1508" t="s">
        <v>207</v>
      </c>
      <c r="T1508" t="s">
        <v>205</v>
      </c>
      <c r="U1508" t="s">
        <v>207</v>
      </c>
      <c r="V1508" t="s">
        <v>205</v>
      </c>
      <c r="W1508" t="s">
        <v>206</v>
      </c>
      <c r="X1508" t="s">
        <v>206</v>
      </c>
      <c r="Y1508" t="s">
        <v>206</v>
      </c>
      <c r="Z1508" t="s">
        <v>206</v>
      </c>
      <c r="AA1508" t="s">
        <v>206</v>
      </c>
      <c r="AB1508" t="s">
        <v>344</v>
      </c>
      <c r="AC1508" t="s">
        <v>344</v>
      </c>
      <c r="AD1508" t="s">
        <v>344</v>
      </c>
      <c r="AE1508" t="s">
        <v>344</v>
      </c>
      <c r="AF1508" t="s">
        <v>344</v>
      </c>
      <c r="AG1508" t="s">
        <v>344</v>
      </c>
      <c r="AH1508" t="s">
        <v>344</v>
      </c>
      <c r="AI1508" t="s">
        <v>344</v>
      </c>
      <c r="AJ1508" t="s">
        <v>344</v>
      </c>
      <c r="AK1508" t="s">
        <v>344</v>
      </c>
      <c r="AL1508" t="s">
        <v>344</v>
      </c>
      <c r="AM1508" t="s">
        <v>344</v>
      </c>
      <c r="AN1508" t="s">
        <v>344</v>
      </c>
      <c r="AO1508" t="s">
        <v>344</v>
      </c>
      <c r="AP1508" t="s">
        <v>344</v>
      </c>
      <c r="AQ1508"/>
      <c r="AR1508">
        <v>0</v>
      </c>
      <c r="AS1508">
        <v>6</v>
      </c>
    </row>
    <row r="1509" spans="1:45" ht="15" hidden="1" x14ac:dyDescent="0.25">
      <c r="A1509" s="258">
        <v>214946</v>
      </c>
      <c r="B1509" s="259" t="s">
        <v>458</v>
      </c>
      <c r="C1509" s="260" t="s">
        <v>849</v>
      </c>
      <c r="D1509" s="260" t="s">
        <v>849</v>
      </c>
      <c r="E1509" s="260" t="s">
        <v>849</v>
      </c>
      <c r="F1509" s="260" t="s">
        <v>849</v>
      </c>
      <c r="G1509" s="260" t="s">
        <v>849</v>
      </c>
      <c r="H1509" s="260" t="s">
        <v>849</v>
      </c>
      <c r="I1509" s="260" t="s">
        <v>849</v>
      </c>
      <c r="J1509" s="260" t="s">
        <v>849</v>
      </c>
      <c r="K1509" s="260" t="s">
        <v>849</v>
      </c>
      <c r="L1509" s="260" t="s">
        <v>849</v>
      </c>
      <c r="M1509" s="260" t="s">
        <v>849</v>
      </c>
      <c r="N1509" s="260" t="s">
        <v>849</v>
      </c>
      <c r="O1509" s="260" t="s">
        <v>849</v>
      </c>
      <c r="P1509" s="260" t="s">
        <v>849</v>
      </c>
      <c r="Q1509" s="260" t="s">
        <v>849</v>
      </c>
      <c r="R1509" s="260" t="s">
        <v>849</v>
      </c>
      <c r="S1509" s="260" t="s">
        <v>849</v>
      </c>
      <c r="T1509" s="260" t="s">
        <v>849</v>
      </c>
      <c r="U1509" s="260" t="s">
        <v>849</v>
      </c>
      <c r="V1509" s="260" t="s">
        <v>849</v>
      </c>
      <c r="W1509" s="260" t="s">
        <v>344</v>
      </c>
      <c r="X1509" s="260" t="s">
        <v>344</v>
      </c>
      <c r="Y1509" s="260" t="s">
        <v>344</v>
      </c>
      <c r="Z1509" s="260" t="s">
        <v>344</v>
      </c>
      <c r="AA1509" s="260" t="s">
        <v>344</v>
      </c>
      <c r="AB1509" s="260" t="s">
        <v>344</v>
      </c>
      <c r="AC1509" s="260" t="s">
        <v>344</v>
      </c>
      <c r="AD1509" s="260" t="s">
        <v>344</v>
      </c>
      <c r="AE1509" s="260" t="s">
        <v>344</v>
      </c>
      <c r="AF1509" s="260" t="s">
        <v>344</v>
      </c>
      <c r="AG1509" s="260" t="s">
        <v>344</v>
      </c>
      <c r="AH1509" s="260" t="s">
        <v>344</v>
      </c>
      <c r="AI1509" s="260" t="s">
        <v>344</v>
      </c>
      <c r="AJ1509" s="260" t="s">
        <v>344</v>
      </c>
      <c r="AK1509" s="260" t="s">
        <v>344</v>
      </c>
      <c r="AL1509" s="260" t="s">
        <v>344</v>
      </c>
      <c r="AM1509" s="260" t="s">
        <v>344</v>
      </c>
      <c r="AN1509" s="260" t="s">
        <v>344</v>
      </c>
      <c r="AO1509" s="260" t="s">
        <v>344</v>
      </c>
      <c r="AP1509" s="260" t="s">
        <v>344</v>
      </c>
      <c r="AQ1509" s="260"/>
      <c r="AR1509"/>
      <c r="AS1509" t="s">
        <v>2181</v>
      </c>
    </row>
    <row r="1510" spans="1:45" ht="33" x14ac:dyDescent="0.45">
      <c r="A1510" s="248">
        <v>214947</v>
      </c>
      <c r="B1510" s="249" t="s">
        <v>67</v>
      </c>
      <c r="C1510" t="s">
        <v>207</v>
      </c>
      <c r="D1510" t="s">
        <v>207</v>
      </c>
      <c r="E1510" t="s">
        <v>205</v>
      </c>
      <c r="F1510" t="s">
        <v>207</v>
      </c>
      <c r="G1510" t="s">
        <v>205</v>
      </c>
      <c r="H1510" t="s">
        <v>207</v>
      </c>
      <c r="I1510" t="s">
        <v>207</v>
      </c>
      <c r="J1510" t="s">
        <v>207</v>
      </c>
      <c r="K1510" t="s">
        <v>207</v>
      </c>
      <c r="L1510" t="s">
        <v>205</v>
      </c>
      <c r="M1510" s="250" t="s">
        <v>205</v>
      </c>
      <c r="N1510" t="s">
        <v>205</v>
      </c>
      <c r="O1510" t="s">
        <v>205</v>
      </c>
      <c r="P1510" t="s">
        <v>205</v>
      </c>
      <c r="Q1510" t="s">
        <v>205</v>
      </c>
      <c r="R1510" t="s">
        <v>207</v>
      </c>
      <c r="S1510" t="s">
        <v>205</v>
      </c>
      <c r="T1510" t="s">
        <v>207</v>
      </c>
      <c r="U1510" t="s">
        <v>207</v>
      </c>
      <c r="V1510" t="s">
        <v>205</v>
      </c>
      <c r="W1510" t="s">
        <v>207</v>
      </c>
      <c r="X1510" s="250" t="s">
        <v>205</v>
      </c>
      <c r="Y1510" t="s">
        <v>205</v>
      </c>
      <c r="Z1510" t="s">
        <v>205</v>
      </c>
      <c r="AA1510" t="s">
        <v>205</v>
      </c>
      <c r="AB1510" t="s">
        <v>207</v>
      </c>
      <c r="AC1510" t="s">
        <v>207</v>
      </c>
      <c r="AD1510" t="s">
        <v>207</v>
      </c>
      <c r="AE1510" t="s">
        <v>207</v>
      </c>
      <c r="AF1510" t="s">
        <v>205</v>
      </c>
      <c r="AG1510" t="s">
        <v>206</v>
      </c>
      <c r="AH1510" t="s">
        <v>206</v>
      </c>
      <c r="AI1510" t="s">
        <v>206</v>
      </c>
      <c r="AJ1510" t="s">
        <v>206</v>
      </c>
      <c r="AK1510" t="s">
        <v>206</v>
      </c>
      <c r="AL1510" t="s">
        <v>344</v>
      </c>
      <c r="AM1510" t="s">
        <v>344</v>
      </c>
      <c r="AN1510" t="s">
        <v>344</v>
      </c>
      <c r="AO1510" t="s">
        <v>344</v>
      </c>
      <c r="AP1510" t="s">
        <v>344</v>
      </c>
      <c r="AQ1510"/>
      <c r="AR1510">
        <v>0</v>
      </c>
      <c r="AS1510">
        <v>6</v>
      </c>
    </row>
    <row r="1511" spans="1:45" ht="18.75" hidden="1" x14ac:dyDescent="0.45">
      <c r="A1511" s="252">
        <v>214950</v>
      </c>
      <c r="B1511" s="249" t="s">
        <v>458</v>
      </c>
      <c r="C1511" t="s">
        <v>849</v>
      </c>
      <c r="D1511" t="s">
        <v>849</v>
      </c>
      <c r="E1511" t="s">
        <v>849</v>
      </c>
      <c r="F1511" t="s">
        <v>849</v>
      </c>
      <c r="G1511" t="s">
        <v>849</v>
      </c>
      <c r="H1511" t="s">
        <v>849</v>
      </c>
      <c r="I1511" t="s">
        <v>849</v>
      </c>
      <c r="J1511" t="s">
        <v>849</v>
      </c>
      <c r="K1511" t="s">
        <v>849</v>
      </c>
      <c r="L1511" t="s">
        <v>849</v>
      </c>
      <c r="M1511" s="250" t="s">
        <v>849</v>
      </c>
      <c r="N1511" t="s">
        <v>849</v>
      </c>
      <c r="O1511" t="s">
        <v>849</v>
      </c>
      <c r="P1511" t="s">
        <v>849</v>
      </c>
      <c r="Q1511" t="s">
        <v>849</v>
      </c>
      <c r="R1511" t="s">
        <v>849</v>
      </c>
      <c r="S1511" t="s">
        <v>849</v>
      </c>
      <c r="T1511" t="s">
        <v>849</v>
      </c>
      <c r="U1511" t="s">
        <v>849</v>
      </c>
      <c r="V1511" t="s">
        <v>849</v>
      </c>
      <c r="W1511" t="s">
        <v>344</v>
      </c>
      <c r="X1511" s="250" t="s">
        <v>344</v>
      </c>
      <c r="Y1511" t="s">
        <v>344</v>
      </c>
      <c r="Z1511" t="s">
        <v>344</v>
      </c>
      <c r="AA1511" t="s">
        <v>344</v>
      </c>
      <c r="AB1511" t="s">
        <v>344</v>
      </c>
      <c r="AC1511" t="s">
        <v>344</v>
      </c>
      <c r="AD1511" t="s">
        <v>344</v>
      </c>
      <c r="AE1511" t="s">
        <v>344</v>
      </c>
      <c r="AF1511" t="s">
        <v>344</v>
      </c>
      <c r="AG1511" t="s">
        <v>344</v>
      </c>
      <c r="AH1511" t="s">
        <v>344</v>
      </c>
      <c r="AI1511" t="s">
        <v>344</v>
      </c>
      <c r="AJ1511" t="s">
        <v>344</v>
      </c>
      <c r="AK1511" t="s">
        <v>344</v>
      </c>
      <c r="AL1511" t="s">
        <v>344</v>
      </c>
      <c r="AM1511" t="s">
        <v>344</v>
      </c>
      <c r="AN1511" t="s">
        <v>344</v>
      </c>
      <c r="AO1511" t="s">
        <v>344</v>
      </c>
      <c r="AP1511" t="s">
        <v>344</v>
      </c>
      <c r="AQ1511"/>
      <c r="AR1511" t="s">
        <v>1830</v>
      </c>
      <c r="AS1511" t="s">
        <v>2181</v>
      </c>
    </row>
    <row r="1512" spans="1:45" ht="15" hidden="1" x14ac:dyDescent="0.25">
      <c r="A1512" s="258">
        <v>214954</v>
      </c>
      <c r="B1512" s="259" t="s">
        <v>458</v>
      </c>
      <c r="C1512" s="260" t="s">
        <v>207</v>
      </c>
      <c r="D1512" s="260" t="s">
        <v>205</v>
      </c>
      <c r="E1512" s="260" t="s">
        <v>207</v>
      </c>
      <c r="F1512" s="260" t="s">
        <v>207</v>
      </c>
      <c r="G1512" s="260" t="s">
        <v>205</v>
      </c>
      <c r="H1512" s="260" t="s">
        <v>207</v>
      </c>
      <c r="I1512" s="260" t="s">
        <v>205</v>
      </c>
      <c r="J1512" s="260" t="s">
        <v>205</v>
      </c>
      <c r="K1512" s="260" t="s">
        <v>205</v>
      </c>
      <c r="L1512" s="260" t="s">
        <v>207</v>
      </c>
      <c r="M1512" s="260" t="s">
        <v>205</v>
      </c>
      <c r="N1512" s="260" t="s">
        <v>205</v>
      </c>
      <c r="O1512" s="260" t="s">
        <v>205</v>
      </c>
      <c r="P1512" s="260" t="s">
        <v>205</v>
      </c>
      <c r="Q1512" s="260" t="s">
        <v>205</v>
      </c>
      <c r="R1512" s="260" t="s">
        <v>206</v>
      </c>
      <c r="S1512" s="260" t="s">
        <v>207</v>
      </c>
      <c r="T1512" s="260" t="s">
        <v>207</v>
      </c>
      <c r="U1512" s="260" t="s">
        <v>207</v>
      </c>
      <c r="V1512" s="260" t="s">
        <v>207</v>
      </c>
      <c r="W1512" s="260" t="s">
        <v>344</v>
      </c>
      <c r="X1512" s="260" t="s">
        <v>344</v>
      </c>
      <c r="Y1512" s="260" t="s">
        <v>344</v>
      </c>
      <c r="Z1512" s="260" t="s">
        <v>344</v>
      </c>
      <c r="AA1512" s="260" t="s">
        <v>344</v>
      </c>
      <c r="AB1512" s="260" t="s">
        <v>344</v>
      </c>
      <c r="AC1512" s="260" t="s">
        <v>344</v>
      </c>
      <c r="AD1512" s="260" t="s">
        <v>344</v>
      </c>
      <c r="AE1512" s="260" t="s">
        <v>344</v>
      </c>
      <c r="AF1512" s="260" t="s">
        <v>344</v>
      </c>
      <c r="AG1512" s="260" t="s">
        <v>344</v>
      </c>
      <c r="AH1512" s="260" t="s">
        <v>344</v>
      </c>
      <c r="AI1512" s="260" t="s">
        <v>344</v>
      </c>
      <c r="AJ1512" s="260" t="s">
        <v>344</v>
      </c>
      <c r="AK1512" s="260" t="s">
        <v>344</v>
      </c>
      <c r="AL1512" s="260" t="s">
        <v>344</v>
      </c>
      <c r="AM1512" s="260" t="s">
        <v>344</v>
      </c>
      <c r="AN1512" s="260" t="s">
        <v>344</v>
      </c>
      <c r="AO1512" s="260" t="s">
        <v>344</v>
      </c>
      <c r="AP1512" s="260" t="s">
        <v>344</v>
      </c>
      <c r="AQ1512" s="260"/>
      <c r="AR1512"/>
      <c r="AS1512">
        <v>1</v>
      </c>
    </row>
    <row r="1513" spans="1:45" ht="18.75" hidden="1" x14ac:dyDescent="0.45">
      <c r="A1513" s="248">
        <v>214957</v>
      </c>
      <c r="B1513" s="249" t="s">
        <v>456</v>
      </c>
      <c r="C1513" t="s">
        <v>205</v>
      </c>
      <c r="D1513" t="s">
        <v>207</v>
      </c>
      <c r="E1513" t="s">
        <v>205</v>
      </c>
      <c r="F1513" t="s">
        <v>207</v>
      </c>
      <c r="G1513" t="s">
        <v>205</v>
      </c>
      <c r="H1513" t="s">
        <v>205</v>
      </c>
      <c r="I1513" t="s">
        <v>205</v>
      </c>
      <c r="J1513" t="s">
        <v>205</v>
      </c>
      <c r="K1513" t="s">
        <v>207</v>
      </c>
      <c r="L1513" t="s">
        <v>207</v>
      </c>
      <c r="M1513" s="250" t="s">
        <v>207</v>
      </c>
      <c r="N1513" t="s">
        <v>207</v>
      </c>
      <c r="O1513" t="s">
        <v>207</v>
      </c>
      <c r="P1513" t="s">
        <v>205</v>
      </c>
      <c r="Q1513" t="s">
        <v>207</v>
      </c>
      <c r="R1513" t="s">
        <v>207</v>
      </c>
      <c r="S1513" t="s">
        <v>207</v>
      </c>
      <c r="T1513" t="s">
        <v>207</v>
      </c>
      <c r="U1513" t="s">
        <v>207</v>
      </c>
      <c r="V1513" t="s">
        <v>205</v>
      </c>
      <c r="W1513" t="s">
        <v>207</v>
      </c>
      <c r="X1513" s="250" t="s">
        <v>207</v>
      </c>
      <c r="Y1513" t="s">
        <v>205</v>
      </c>
      <c r="Z1513" t="s">
        <v>205</v>
      </c>
      <c r="AA1513" t="s">
        <v>205</v>
      </c>
      <c r="AB1513" t="s">
        <v>207</v>
      </c>
      <c r="AC1513" t="s">
        <v>205</v>
      </c>
      <c r="AD1513" t="s">
        <v>205</v>
      </c>
      <c r="AE1513" t="s">
        <v>205</v>
      </c>
      <c r="AF1513" t="s">
        <v>207</v>
      </c>
      <c r="AG1513" t="s">
        <v>344</v>
      </c>
      <c r="AH1513" t="s">
        <v>344</v>
      </c>
      <c r="AI1513" t="s">
        <v>344</v>
      </c>
      <c r="AJ1513" t="s">
        <v>344</v>
      </c>
      <c r="AK1513" t="s">
        <v>344</v>
      </c>
      <c r="AL1513" t="s">
        <v>344</v>
      </c>
      <c r="AM1513" t="s">
        <v>344</v>
      </c>
      <c r="AN1513" t="s">
        <v>344</v>
      </c>
      <c r="AO1513" t="s">
        <v>344</v>
      </c>
      <c r="AP1513" t="s">
        <v>344</v>
      </c>
      <c r="AQ1513"/>
      <c r="AR1513">
        <v>0</v>
      </c>
      <c r="AS1513">
        <v>3</v>
      </c>
    </row>
    <row r="1514" spans="1:45" ht="18.75" hidden="1" x14ac:dyDescent="0.45">
      <c r="A1514" s="248">
        <v>214958</v>
      </c>
      <c r="B1514" s="249" t="s">
        <v>456</v>
      </c>
      <c r="C1514" t="s">
        <v>207</v>
      </c>
      <c r="D1514" t="s">
        <v>207</v>
      </c>
      <c r="E1514" t="s">
        <v>207</v>
      </c>
      <c r="F1514" t="s">
        <v>207</v>
      </c>
      <c r="G1514" t="s">
        <v>207</v>
      </c>
      <c r="H1514" t="s">
        <v>205</v>
      </c>
      <c r="I1514" t="s">
        <v>205</v>
      </c>
      <c r="J1514" t="s">
        <v>205</v>
      </c>
      <c r="K1514" t="s">
        <v>207</v>
      </c>
      <c r="L1514" t="s">
        <v>207</v>
      </c>
      <c r="M1514" s="250" t="s">
        <v>207</v>
      </c>
      <c r="N1514" t="s">
        <v>207</v>
      </c>
      <c r="O1514" t="s">
        <v>207</v>
      </c>
      <c r="P1514" t="s">
        <v>205</v>
      </c>
      <c r="Q1514" t="s">
        <v>205</v>
      </c>
      <c r="R1514" t="s">
        <v>205</v>
      </c>
      <c r="S1514" t="s">
        <v>207</v>
      </c>
      <c r="T1514" t="s">
        <v>205</v>
      </c>
      <c r="U1514" t="s">
        <v>205</v>
      </c>
      <c r="V1514" t="s">
        <v>205</v>
      </c>
      <c r="W1514" t="s">
        <v>207</v>
      </c>
      <c r="X1514" s="250" t="s">
        <v>207</v>
      </c>
      <c r="Y1514" t="s">
        <v>207</v>
      </c>
      <c r="Z1514" t="s">
        <v>207</v>
      </c>
      <c r="AA1514" t="s">
        <v>207</v>
      </c>
      <c r="AB1514" t="s">
        <v>206</v>
      </c>
      <c r="AC1514" t="s">
        <v>206</v>
      </c>
      <c r="AD1514" t="s">
        <v>206</v>
      </c>
      <c r="AE1514" t="s">
        <v>206</v>
      </c>
      <c r="AF1514" t="s">
        <v>206</v>
      </c>
      <c r="AG1514" t="s">
        <v>344</v>
      </c>
      <c r="AH1514" t="s">
        <v>344</v>
      </c>
      <c r="AI1514" t="s">
        <v>344</v>
      </c>
      <c r="AJ1514" t="s">
        <v>344</v>
      </c>
      <c r="AK1514" t="s">
        <v>344</v>
      </c>
      <c r="AL1514" t="s">
        <v>344</v>
      </c>
      <c r="AM1514" t="s">
        <v>344</v>
      </c>
      <c r="AN1514" t="s">
        <v>344</v>
      </c>
      <c r="AO1514" t="s">
        <v>344</v>
      </c>
      <c r="AP1514" t="s">
        <v>344</v>
      </c>
      <c r="AQ1514"/>
      <c r="AR1514">
        <v>0</v>
      </c>
      <c r="AS1514">
        <v>5</v>
      </c>
    </row>
    <row r="1515" spans="1:45" ht="18.75" x14ac:dyDescent="0.45">
      <c r="A1515" s="248">
        <v>214961</v>
      </c>
      <c r="B1515" s="249" t="s">
        <v>61</v>
      </c>
      <c r="C1515" t="s">
        <v>207</v>
      </c>
      <c r="D1515" t="s">
        <v>207</v>
      </c>
      <c r="E1515" t="s">
        <v>207</v>
      </c>
      <c r="F1515" t="s">
        <v>207</v>
      </c>
      <c r="G1515" t="s">
        <v>207</v>
      </c>
      <c r="H1515" t="s">
        <v>205</v>
      </c>
      <c r="I1515" t="s">
        <v>207</v>
      </c>
      <c r="J1515" t="s">
        <v>207</v>
      </c>
      <c r="K1515" t="s">
        <v>207</v>
      </c>
      <c r="L1515" t="s">
        <v>207</v>
      </c>
      <c r="M1515" s="250" t="s">
        <v>207</v>
      </c>
      <c r="N1515" t="s">
        <v>207</v>
      </c>
      <c r="O1515" t="s">
        <v>207</v>
      </c>
      <c r="P1515" t="s">
        <v>207</v>
      </c>
      <c r="Q1515" t="s">
        <v>207</v>
      </c>
      <c r="R1515" t="s">
        <v>205</v>
      </c>
      <c r="S1515" t="s">
        <v>207</v>
      </c>
      <c r="T1515" t="s">
        <v>207</v>
      </c>
      <c r="U1515" t="s">
        <v>207</v>
      </c>
      <c r="V1515" t="s">
        <v>207</v>
      </c>
      <c r="W1515" t="s">
        <v>205</v>
      </c>
      <c r="X1515" s="250" t="s">
        <v>205</v>
      </c>
      <c r="Y1515" t="s">
        <v>205</v>
      </c>
      <c r="Z1515" t="s">
        <v>205</v>
      </c>
      <c r="AA1515" t="s">
        <v>207</v>
      </c>
      <c r="AB1515" t="s">
        <v>206</v>
      </c>
      <c r="AC1515" t="s">
        <v>206</v>
      </c>
      <c r="AD1515" t="s">
        <v>207</v>
      </c>
      <c r="AE1515" t="s">
        <v>206</v>
      </c>
      <c r="AF1515" t="s">
        <v>207</v>
      </c>
      <c r="AG1515" t="s">
        <v>207</v>
      </c>
      <c r="AH1515" t="s">
        <v>207</v>
      </c>
      <c r="AI1515" t="s">
        <v>207</v>
      </c>
      <c r="AJ1515" t="s">
        <v>207</v>
      </c>
      <c r="AK1515" t="s">
        <v>207</v>
      </c>
      <c r="AL1515" t="s">
        <v>206</v>
      </c>
      <c r="AM1515" t="s">
        <v>206</v>
      </c>
      <c r="AN1515" t="s">
        <v>206</v>
      </c>
      <c r="AO1515" t="s">
        <v>206</v>
      </c>
      <c r="AP1515" t="s">
        <v>206</v>
      </c>
      <c r="AQ1515"/>
      <c r="AR1515">
        <v>0</v>
      </c>
      <c r="AS1515">
        <v>6</v>
      </c>
    </row>
    <row r="1516" spans="1:45" ht="18.75" x14ac:dyDescent="0.45">
      <c r="A1516" s="248">
        <v>214962</v>
      </c>
      <c r="B1516" s="249" t="s">
        <v>61</v>
      </c>
      <c r="C1516" t="s">
        <v>205</v>
      </c>
      <c r="D1516" t="s">
        <v>207</v>
      </c>
      <c r="E1516" t="s">
        <v>205</v>
      </c>
      <c r="F1516" t="s">
        <v>205</v>
      </c>
      <c r="G1516" t="s">
        <v>205</v>
      </c>
      <c r="H1516" t="s">
        <v>205</v>
      </c>
      <c r="I1516" t="s">
        <v>207</v>
      </c>
      <c r="J1516" t="s">
        <v>207</v>
      </c>
      <c r="K1516" t="s">
        <v>207</v>
      </c>
      <c r="L1516" t="s">
        <v>207</v>
      </c>
      <c r="M1516" s="250" t="s">
        <v>205</v>
      </c>
      <c r="N1516" t="s">
        <v>207</v>
      </c>
      <c r="O1516" t="s">
        <v>207</v>
      </c>
      <c r="P1516" t="s">
        <v>207</v>
      </c>
      <c r="Q1516" t="s">
        <v>207</v>
      </c>
      <c r="R1516" t="s">
        <v>205</v>
      </c>
      <c r="S1516" t="s">
        <v>207</v>
      </c>
      <c r="T1516" t="s">
        <v>207</v>
      </c>
      <c r="U1516" t="s">
        <v>207</v>
      </c>
      <c r="V1516" t="s">
        <v>207</v>
      </c>
      <c r="W1516" t="s">
        <v>205</v>
      </c>
      <c r="X1516" s="250" t="s">
        <v>207</v>
      </c>
      <c r="Y1516" t="s">
        <v>205</v>
      </c>
      <c r="Z1516" t="s">
        <v>205</v>
      </c>
      <c r="AA1516" t="s">
        <v>205</v>
      </c>
      <c r="AB1516" t="s">
        <v>205</v>
      </c>
      <c r="AC1516" t="s">
        <v>207</v>
      </c>
      <c r="AD1516" t="s">
        <v>205</v>
      </c>
      <c r="AE1516" t="s">
        <v>205</v>
      </c>
      <c r="AF1516" t="s">
        <v>207</v>
      </c>
      <c r="AG1516" t="s">
        <v>207</v>
      </c>
      <c r="AH1516" t="s">
        <v>207</v>
      </c>
      <c r="AI1516" t="s">
        <v>205</v>
      </c>
      <c r="AJ1516" t="s">
        <v>205</v>
      </c>
      <c r="AK1516" t="s">
        <v>205</v>
      </c>
      <c r="AL1516" t="s">
        <v>206</v>
      </c>
      <c r="AM1516" t="s">
        <v>206</v>
      </c>
      <c r="AN1516" t="s">
        <v>206</v>
      </c>
      <c r="AO1516" t="s">
        <v>206</v>
      </c>
      <c r="AP1516" t="s">
        <v>207</v>
      </c>
      <c r="AQ1516"/>
      <c r="AR1516">
        <v>0</v>
      </c>
      <c r="AS1516">
        <v>4</v>
      </c>
    </row>
    <row r="1517" spans="1:45" ht="18.75" hidden="1" x14ac:dyDescent="0.45">
      <c r="A1517" s="248">
        <v>214965</v>
      </c>
      <c r="B1517" s="249" t="s">
        <v>456</v>
      </c>
      <c r="C1517" t="s">
        <v>205</v>
      </c>
      <c r="D1517" t="s">
        <v>207</v>
      </c>
      <c r="E1517" t="s">
        <v>207</v>
      </c>
      <c r="F1517" t="s">
        <v>207</v>
      </c>
      <c r="G1517" t="s">
        <v>205</v>
      </c>
      <c r="H1517" t="s">
        <v>207</v>
      </c>
      <c r="I1517" t="s">
        <v>207</v>
      </c>
      <c r="J1517" t="s">
        <v>207</v>
      </c>
      <c r="K1517" t="s">
        <v>205</v>
      </c>
      <c r="L1517" t="s">
        <v>207</v>
      </c>
      <c r="M1517" s="250" t="s">
        <v>207</v>
      </c>
      <c r="N1517" t="s">
        <v>205</v>
      </c>
      <c r="O1517" t="s">
        <v>207</v>
      </c>
      <c r="P1517" t="s">
        <v>205</v>
      </c>
      <c r="Q1517" t="s">
        <v>207</v>
      </c>
      <c r="R1517" t="s">
        <v>207</v>
      </c>
      <c r="S1517" t="s">
        <v>207</v>
      </c>
      <c r="T1517" t="s">
        <v>205</v>
      </c>
      <c r="U1517" t="s">
        <v>205</v>
      </c>
      <c r="V1517" t="s">
        <v>205</v>
      </c>
      <c r="W1517" t="s">
        <v>205</v>
      </c>
      <c r="X1517" s="250" t="s">
        <v>207</v>
      </c>
      <c r="Y1517" t="s">
        <v>205</v>
      </c>
      <c r="Z1517" t="s">
        <v>205</v>
      </c>
      <c r="AA1517" t="s">
        <v>205</v>
      </c>
      <c r="AB1517" t="s">
        <v>205</v>
      </c>
      <c r="AC1517" t="s">
        <v>205</v>
      </c>
      <c r="AD1517" t="s">
        <v>205</v>
      </c>
      <c r="AE1517" t="s">
        <v>206</v>
      </c>
      <c r="AF1517" t="s">
        <v>205</v>
      </c>
      <c r="AG1517" t="s">
        <v>344</v>
      </c>
      <c r="AH1517" t="s">
        <v>344</v>
      </c>
      <c r="AI1517" t="s">
        <v>344</v>
      </c>
      <c r="AJ1517" t="s">
        <v>344</v>
      </c>
      <c r="AK1517" t="s">
        <v>344</v>
      </c>
      <c r="AL1517" t="s">
        <v>344</v>
      </c>
      <c r="AM1517" t="s">
        <v>344</v>
      </c>
      <c r="AN1517" t="s">
        <v>344</v>
      </c>
      <c r="AO1517" t="s">
        <v>344</v>
      </c>
      <c r="AP1517" t="s">
        <v>344</v>
      </c>
      <c r="AQ1517"/>
      <c r="AR1517">
        <v>0</v>
      </c>
      <c r="AS1517">
        <v>3</v>
      </c>
    </row>
    <row r="1518" spans="1:45" ht="18.75" x14ac:dyDescent="0.45">
      <c r="A1518" s="248">
        <v>214966</v>
      </c>
      <c r="B1518" s="249" t="s">
        <v>61</v>
      </c>
      <c r="C1518" t="s">
        <v>207</v>
      </c>
      <c r="D1518" t="s">
        <v>207</v>
      </c>
      <c r="E1518" t="s">
        <v>207</v>
      </c>
      <c r="F1518" t="s">
        <v>207</v>
      </c>
      <c r="G1518" t="s">
        <v>207</v>
      </c>
      <c r="H1518" t="s">
        <v>207</v>
      </c>
      <c r="I1518" t="s">
        <v>207</v>
      </c>
      <c r="J1518" t="s">
        <v>207</v>
      </c>
      <c r="K1518" t="s">
        <v>207</v>
      </c>
      <c r="L1518" t="s">
        <v>207</v>
      </c>
      <c r="M1518" s="250" t="s">
        <v>207</v>
      </c>
      <c r="N1518" t="s">
        <v>207</v>
      </c>
      <c r="O1518" t="s">
        <v>207</v>
      </c>
      <c r="P1518" t="s">
        <v>207</v>
      </c>
      <c r="Q1518" t="s">
        <v>207</v>
      </c>
      <c r="R1518" t="s">
        <v>207</v>
      </c>
      <c r="S1518" t="s">
        <v>207</v>
      </c>
      <c r="T1518" t="s">
        <v>207</v>
      </c>
      <c r="U1518" t="s">
        <v>207</v>
      </c>
      <c r="V1518" t="s">
        <v>207</v>
      </c>
      <c r="W1518" t="s">
        <v>207</v>
      </c>
      <c r="X1518" s="250" t="s">
        <v>207</v>
      </c>
      <c r="Y1518" t="s">
        <v>207</v>
      </c>
      <c r="Z1518" t="s">
        <v>207</v>
      </c>
      <c r="AA1518" t="s">
        <v>207</v>
      </c>
      <c r="AB1518" t="s">
        <v>205</v>
      </c>
      <c r="AC1518" t="s">
        <v>207</v>
      </c>
      <c r="AD1518" t="s">
        <v>207</v>
      </c>
      <c r="AE1518" t="s">
        <v>207</v>
      </c>
      <c r="AF1518" t="s">
        <v>205</v>
      </c>
      <c r="AG1518" t="s">
        <v>207</v>
      </c>
      <c r="AH1518" t="s">
        <v>205</v>
      </c>
      <c r="AI1518" t="s">
        <v>207</v>
      </c>
      <c r="AJ1518" t="s">
        <v>207</v>
      </c>
      <c r="AK1518" t="s">
        <v>207</v>
      </c>
      <c r="AL1518" t="s">
        <v>206</v>
      </c>
      <c r="AM1518" t="s">
        <v>206</v>
      </c>
      <c r="AN1518" t="s">
        <v>206</v>
      </c>
      <c r="AO1518" t="s">
        <v>206</v>
      </c>
      <c r="AP1518" t="s">
        <v>206</v>
      </c>
      <c r="AQ1518"/>
      <c r="AR1518">
        <v>0</v>
      </c>
      <c r="AS1518">
        <v>5</v>
      </c>
    </row>
    <row r="1519" spans="1:45" ht="15" hidden="1" x14ac:dyDescent="0.25">
      <c r="A1519" s="258">
        <v>214970</v>
      </c>
      <c r="B1519" s="259" t="s">
        <v>458</v>
      </c>
      <c r="C1519" s="260" t="s">
        <v>205</v>
      </c>
      <c r="D1519" s="260" t="s">
        <v>205</v>
      </c>
      <c r="E1519" s="260" t="s">
        <v>205</v>
      </c>
      <c r="F1519" s="260" t="s">
        <v>205</v>
      </c>
      <c r="G1519" s="260" t="s">
        <v>207</v>
      </c>
      <c r="H1519" s="260" t="s">
        <v>205</v>
      </c>
      <c r="I1519" s="260" t="s">
        <v>207</v>
      </c>
      <c r="J1519" s="260" t="s">
        <v>207</v>
      </c>
      <c r="K1519" s="260" t="s">
        <v>207</v>
      </c>
      <c r="L1519" s="260" t="s">
        <v>207</v>
      </c>
      <c r="M1519" s="260" t="s">
        <v>205</v>
      </c>
      <c r="N1519" s="260" t="s">
        <v>205</v>
      </c>
      <c r="O1519" s="260" t="s">
        <v>207</v>
      </c>
      <c r="P1519" s="260" t="s">
        <v>207</v>
      </c>
      <c r="Q1519" s="260" t="s">
        <v>207</v>
      </c>
      <c r="R1519" s="260" t="s">
        <v>205</v>
      </c>
      <c r="S1519" s="260" t="s">
        <v>207</v>
      </c>
      <c r="T1519" s="260" t="s">
        <v>205</v>
      </c>
      <c r="U1519" s="260" t="s">
        <v>205</v>
      </c>
      <c r="V1519" s="260" t="s">
        <v>207</v>
      </c>
      <c r="W1519" s="260" t="s">
        <v>344</v>
      </c>
      <c r="X1519" s="260" t="s">
        <v>344</v>
      </c>
      <c r="Y1519" s="260" t="s">
        <v>344</v>
      </c>
      <c r="Z1519" s="260" t="s">
        <v>344</v>
      </c>
      <c r="AA1519" s="260" t="s">
        <v>344</v>
      </c>
      <c r="AB1519" s="260" t="s">
        <v>344</v>
      </c>
      <c r="AC1519" s="260" t="s">
        <v>344</v>
      </c>
      <c r="AD1519" s="260" t="s">
        <v>344</v>
      </c>
      <c r="AE1519" s="260" t="s">
        <v>344</v>
      </c>
      <c r="AF1519" s="260" t="s">
        <v>344</v>
      </c>
      <c r="AG1519" s="260" t="s">
        <v>344</v>
      </c>
      <c r="AH1519" s="260" t="s">
        <v>344</v>
      </c>
      <c r="AI1519" s="260" t="s">
        <v>344</v>
      </c>
      <c r="AJ1519" s="260" t="s">
        <v>344</v>
      </c>
      <c r="AK1519" s="260" t="s">
        <v>344</v>
      </c>
      <c r="AL1519" s="260" t="s">
        <v>344</v>
      </c>
      <c r="AM1519" s="260" t="s">
        <v>344</v>
      </c>
      <c r="AN1519" s="260" t="s">
        <v>344</v>
      </c>
      <c r="AO1519" s="260" t="s">
        <v>344</v>
      </c>
      <c r="AP1519" s="260" t="s">
        <v>344</v>
      </c>
      <c r="AQ1519" s="260"/>
      <c r="AR1519"/>
      <c r="AS1519">
        <v>1</v>
      </c>
    </row>
    <row r="1520" spans="1:45" ht="18.75" x14ac:dyDescent="0.45">
      <c r="A1520" s="248">
        <v>214971</v>
      </c>
      <c r="B1520" s="249" t="s">
        <v>61</v>
      </c>
      <c r="C1520" t="s">
        <v>205</v>
      </c>
      <c r="D1520" t="s">
        <v>207</v>
      </c>
      <c r="E1520" t="s">
        <v>207</v>
      </c>
      <c r="F1520" t="s">
        <v>207</v>
      </c>
      <c r="G1520" t="s">
        <v>205</v>
      </c>
      <c r="H1520" t="s">
        <v>207</v>
      </c>
      <c r="I1520" t="s">
        <v>207</v>
      </c>
      <c r="J1520" t="s">
        <v>205</v>
      </c>
      <c r="K1520" t="s">
        <v>207</v>
      </c>
      <c r="L1520" t="s">
        <v>207</v>
      </c>
      <c r="M1520" s="250" t="s">
        <v>205</v>
      </c>
      <c r="N1520" t="s">
        <v>207</v>
      </c>
      <c r="O1520" t="s">
        <v>207</v>
      </c>
      <c r="P1520" t="s">
        <v>207</v>
      </c>
      <c r="Q1520" t="s">
        <v>207</v>
      </c>
      <c r="R1520" t="s">
        <v>207</v>
      </c>
      <c r="S1520" t="s">
        <v>207</v>
      </c>
      <c r="T1520" t="s">
        <v>207</v>
      </c>
      <c r="U1520" t="s">
        <v>207</v>
      </c>
      <c r="V1520" t="s">
        <v>207</v>
      </c>
      <c r="W1520" t="s">
        <v>205</v>
      </c>
      <c r="X1520" s="250" t="s">
        <v>205</v>
      </c>
      <c r="Y1520" t="s">
        <v>207</v>
      </c>
      <c r="Z1520" t="s">
        <v>207</v>
      </c>
      <c r="AA1520" t="s">
        <v>205</v>
      </c>
      <c r="AB1520" t="s">
        <v>205</v>
      </c>
      <c r="AC1520" t="s">
        <v>205</v>
      </c>
      <c r="AD1520" t="s">
        <v>207</v>
      </c>
      <c r="AE1520" t="s">
        <v>207</v>
      </c>
      <c r="AF1520" t="s">
        <v>205</v>
      </c>
      <c r="AG1520" t="s">
        <v>207</v>
      </c>
      <c r="AH1520" t="s">
        <v>207</v>
      </c>
      <c r="AI1520" t="s">
        <v>206</v>
      </c>
      <c r="AJ1520" t="s">
        <v>207</v>
      </c>
      <c r="AK1520" t="s">
        <v>206</v>
      </c>
      <c r="AL1520" t="s">
        <v>206</v>
      </c>
      <c r="AM1520" t="s">
        <v>206</v>
      </c>
      <c r="AN1520" t="s">
        <v>206</v>
      </c>
      <c r="AO1520" t="s">
        <v>206</v>
      </c>
      <c r="AP1520" t="s">
        <v>206</v>
      </c>
      <c r="AQ1520"/>
      <c r="AR1520">
        <v>0</v>
      </c>
      <c r="AS1520">
        <v>5</v>
      </c>
    </row>
    <row r="1521" spans="1:45" ht="18.75" hidden="1" x14ac:dyDescent="0.45">
      <c r="A1521" s="252">
        <v>214972</v>
      </c>
      <c r="B1521" s="249" t="s">
        <v>456</v>
      </c>
      <c r="C1521" t="s">
        <v>205</v>
      </c>
      <c r="D1521" t="s">
        <v>205</v>
      </c>
      <c r="E1521" t="s">
        <v>207</v>
      </c>
      <c r="F1521" t="s">
        <v>207</v>
      </c>
      <c r="G1521" t="s">
        <v>207</v>
      </c>
      <c r="H1521" t="s">
        <v>205</v>
      </c>
      <c r="I1521" t="s">
        <v>205</v>
      </c>
      <c r="J1521" t="s">
        <v>207</v>
      </c>
      <c r="K1521" t="s">
        <v>207</v>
      </c>
      <c r="L1521" t="s">
        <v>207</v>
      </c>
      <c r="M1521" s="250" t="s">
        <v>207</v>
      </c>
      <c r="N1521" t="s">
        <v>207</v>
      </c>
      <c r="O1521" t="s">
        <v>205</v>
      </c>
      <c r="P1521" t="s">
        <v>207</v>
      </c>
      <c r="Q1521" t="s">
        <v>207</v>
      </c>
      <c r="R1521" t="s">
        <v>207</v>
      </c>
      <c r="S1521" t="s">
        <v>207</v>
      </c>
      <c r="T1521" t="s">
        <v>205</v>
      </c>
      <c r="U1521" t="s">
        <v>205</v>
      </c>
      <c r="V1521" t="s">
        <v>205</v>
      </c>
      <c r="W1521" t="s">
        <v>205</v>
      </c>
      <c r="X1521" s="250" t="s">
        <v>207</v>
      </c>
      <c r="Y1521" t="s">
        <v>205</v>
      </c>
      <c r="Z1521" t="s">
        <v>205</v>
      </c>
      <c r="AA1521" t="s">
        <v>205</v>
      </c>
      <c r="AB1521" t="s">
        <v>207</v>
      </c>
      <c r="AC1521" t="s">
        <v>207</v>
      </c>
      <c r="AD1521" t="s">
        <v>206</v>
      </c>
      <c r="AE1521" t="s">
        <v>206</v>
      </c>
      <c r="AF1521" t="s">
        <v>205</v>
      </c>
      <c r="AG1521" t="s">
        <v>344</v>
      </c>
      <c r="AH1521" t="s">
        <v>344</v>
      </c>
      <c r="AI1521" t="s">
        <v>344</v>
      </c>
      <c r="AJ1521" t="s">
        <v>344</v>
      </c>
      <c r="AK1521" t="s">
        <v>344</v>
      </c>
      <c r="AL1521" t="s">
        <v>344</v>
      </c>
      <c r="AM1521" t="s">
        <v>344</v>
      </c>
      <c r="AN1521" t="s">
        <v>344</v>
      </c>
      <c r="AO1521" t="s">
        <v>344</v>
      </c>
      <c r="AP1521" t="s">
        <v>344</v>
      </c>
      <c r="AQ1521"/>
      <c r="AR1521">
        <v>0</v>
      </c>
      <c r="AS1521">
        <v>2</v>
      </c>
    </row>
    <row r="1522" spans="1:45" ht="18.75" hidden="1" x14ac:dyDescent="0.45">
      <c r="A1522" s="248">
        <v>214973</v>
      </c>
      <c r="B1522" s="249" t="s">
        <v>456</v>
      </c>
      <c r="C1522" t="s">
        <v>205</v>
      </c>
      <c r="D1522" t="s">
        <v>207</v>
      </c>
      <c r="E1522" t="s">
        <v>205</v>
      </c>
      <c r="F1522" t="s">
        <v>205</v>
      </c>
      <c r="G1522" t="s">
        <v>205</v>
      </c>
      <c r="H1522" t="s">
        <v>207</v>
      </c>
      <c r="I1522" t="s">
        <v>205</v>
      </c>
      <c r="J1522" t="s">
        <v>207</v>
      </c>
      <c r="K1522" t="s">
        <v>207</v>
      </c>
      <c r="L1522" t="s">
        <v>207</v>
      </c>
      <c r="M1522" s="250" t="s">
        <v>207</v>
      </c>
      <c r="N1522" t="s">
        <v>207</v>
      </c>
      <c r="O1522" t="s">
        <v>205</v>
      </c>
      <c r="P1522" t="s">
        <v>205</v>
      </c>
      <c r="Q1522" t="s">
        <v>205</v>
      </c>
      <c r="R1522" t="s">
        <v>205</v>
      </c>
      <c r="S1522" t="s">
        <v>207</v>
      </c>
      <c r="T1522" t="s">
        <v>205</v>
      </c>
      <c r="U1522" t="s">
        <v>205</v>
      </c>
      <c r="V1522" t="s">
        <v>207</v>
      </c>
      <c r="W1522" t="s">
        <v>205</v>
      </c>
      <c r="X1522" s="250" t="s">
        <v>207</v>
      </c>
      <c r="Y1522" t="s">
        <v>207</v>
      </c>
      <c r="Z1522" t="s">
        <v>207</v>
      </c>
      <c r="AA1522" t="s">
        <v>205</v>
      </c>
      <c r="AB1522" t="s">
        <v>205</v>
      </c>
      <c r="AC1522" t="s">
        <v>205</v>
      </c>
      <c r="AD1522" t="s">
        <v>205</v>
      </c>
      <c r="AE1522" t="s">
        <v>207</v>
      </c>
      <c r="AF1522" t="s">
        <v>206</v>
      </c>
      <c r="AG1522" t="s">
        <v>344</v>
      </c>
      <c r="AH1522" t="s">
        <v>344</v>
      </c>
      <c r="AI1522" t="s">
        <v>344</v>
      </c>
      <c r="AJ1522" t="s">
        <v>344</v>
      </c>
      <c r="AK1522" t="s">
        <v>344</v>
      </c>
      <c r="AL1522" t="s">
        <v>344</v>
      </c>
      <c r="AM1522" t="s">
        <v>344</v>
      </c>
      <c r="AN1522" t="s">
        <v>344</v>
      </c>
      <c r="AO1522" t="s">
        <v>344</v>
      </c>
      <c r="AP1522" t="s">
        <v>344</v>
      </c>
      <c r="AQ1522"/>
      <c r="AR1522">
        <v>0</v>
      </c>
      <c r="AS1522">
        <v>3</v>
      </c>
    </row>
    <row r="1523" spans="1:45" ht="15" hidden="1" x14ac:dyDescent="0.25">
      <c r="A1523" s="258">
        <v>214974</v>
      </c>
      <c r="B1523" s="259" t="s">
        <v>457</v>
      </c>
      <c r="C1523" s="260" t="s">
        <v>849</v>
      </c>
      <c r="D1523" s="260" t="s">
        <v>849</v>
      </c>
      <c r="E1523" s="260" t="s">
        <v>849</v>
      </c>
      <c r="F1523" s="260" t="s">
        <v>849</v>
      </c>
      <c r="G1523" s="260" t="s">
        <v>849</v>
      </c>
      <c r="H1523" s="260" t="s">
        <v>849</v>
      </c>
      <c r="I1523" s="260" t="s">
        <v>849</v>
      </c>
      <c r="J1523" s="260" t="s">
        <v>849</v>
      </c>
      <c r="K1523" s="260" t="s">
        <v>849</v>
      </c>
      <c r="L1523" s="260" t="s">
        <v>849</v>
      </c>
      <c r="M1523" s="260" t="s">
        <v>344</v>
      </c>
      <c r="N1523" s="260" t="s">
        <v>344</v>
      </c>
      <c r="O1523" s="260" t="s">
        <v>344</v>
      </c>
      <c r="P1523" s="260" t="s">
        <v>344</v>
      </c>
      <c r="Q1523" s="260" t="s">
        <v>344</v>
      </c>
      <c r="R1523" s="260" t="s">
        <v>344</v>
      </c>
      <c r="S1523" s="260" t="s">
        <v>344</v>
      </c>
      <c r="T1523" s="260" t="s">
        <v>344</v>
      </c>
      <c r="U1523" s="260" t="s">
        <v>344</v>
      </c>
      <c r="V1523" s="260" t="s">
        <v>344</v>
      </c>
      <c r="W1523" s="260" t="s">
        <v>344</v>
      </c>
      <c r="X1523" s="260" t="s">
        <v>344</v>
      </c>
      <c r="Y1523" s="260" t="s">
        <v>344</v>
      </c>
      <c r="Z1523" s="260" t="s">
        <v>344</v>
      </c>
      <c r="AA1523" s="260" t="s">
        <v>344</v>
      </c>
      <c r="AB1523" s="260" t="s">
        <v>344</v>
      </c>
      <c r="AC1523" s="260" t="s">
        <v>344</v>
      </c>
      <c r="AD1523" s="260" t="s">
        <v>344</v>
      </c>
      <c r="AE1523" s="260" t="s">
        <v>344</v>
      </c>
      <c r="AF1523" s="260" t="s">
        <v>344</v>
      </c>
      <c r="AG1523" s="260" t="s">
        <v>344</v>
      </c>
      <c r="AH1523" s="260" t="s">
        <v>344</v>
      </c>
      <c r="AI1523" s="260" t="s">
        <v>344</v>
      </c>
      <c r="AJ1523" s="260" t="s">
        <v>344</v>
      </c>
      <c r="AK1523" s="260" t="s">
        <v>344</v>
      </c>
      <c r="AL1523" s="260" t="s">
        <v>344</v>
      </c>
      <c r="AM1523" s="260" t="s">
        <v>344</v>
      </c>
      <c r="AN1523" s="260" t="s">
        <v>344</v>
      </c>
      <c r="AO1523" s="260" t="s">
        <v>344</v>
      </c>
      <c r="AP1523" s="260" t="s">
        <v>344</v>
      </c>
      <c r="AQ1523" s="260"/>
      <c r="AR1523"/>
      <c r="AS1523" t="s">
        <v>2170</v>
      </c>
    </row>
    <row r="1524" spans="1:45" ht="18.75" x14ac:dyDescent="0.45">
      <c r="A1524" s="248">
        <v>214978</v>
      </c>
      <c r="B1524" s="249" t="s">
        <v>61</v>
      </c>
      <c r="C1524" t="s">
        <v>205</v>
      </c>
      <c r="D1524" t="s">
        <v>207</v>
      </c>
      <c r="E1524" t="s">
        <v>207</v>
      </c>
      <c r="F1524" t="s">
        <v>207</v>
      </c>
      <c r="G1524" t="s">
        <v>205</v>
      </c>
      <c r="H1524" t="s">
        <v>205</v>
      </c>
      <c r="I1524" t="s">
        <v>207</v>
      </c>
      <c r="J1524" t="s">
        <v>207</v>
      </c>
      <c r="K1524" t="s">
        <v>207</v>
      </c>
      <c r="L1524" t="s">
        <v>207</v>
      </c>
      <c r="M1524" s="250" t="s">
        <v>207</v>
      </c>
      <c r="N1524" t="s">
        <v>207</v>
      </c>
      <c r="O1524" t="s">
        <v>207</v>
      </c>
      <c r="P1524" t="s">
        <v>207</v>
      </c>
      <c r="Q1524" t="s">
        <v>207</v>
      </c>
      <c r="R1524" t="s">
        <v>207</v>
      </c>
      <c r="S1524" t="s">
        <v>207</v>
      </c>
      <c r="T1524" t="s">
        <v>207</v>
      </c>
      <c r="U1524" t="s">
        <v>207</v>
      </c>
      <c r="V1524" t="s">
        <v>207</v>
      </c>
      <c r="W1524" t="s">
        <v>207</v>
      </c>
      <c r="X1524" s="250" t="s">
        <v>205</v>
      </c>
      <c r="Y1524" t="s">
        <v>205</v>
      </c>
      <c r="Z1524" t="s">
        <v>207</v>
      </c>
      <c r="AA1524" t="s">
        <v>207</v>
      </c>
      <c r="AB1524" t="s">
        <v>205</v>
      </c>
      <c r="AC1524" t="s">
        <v>205</v>
      </c>
      <c r="AD1524" t="s">
        <v>207</v>
      </c>
      <c r="AE1524" t="s">
        <v>205</v>
      </c>
      <c r="AF1524" t="s">
        <v>205</v>
      </c>
      <c r="AG1524" t="s">
        <v>207</v>
      </c>
      <c r="AH1524" t="s">
        <v>207</v>
      </c>
      <c r="AI1524" t="s">
        <v>207</v>
      </c>
      <c r="AJ1524" t="s">
        <v>205</v>
      </c>
      <c r="AK1524" t="s">
        <v>207</v>
      </c>
      <c r="AL1524" t="s">
        <v>206</v>
      </c>
      <c r="AM1524" t="s">
        <v>206</v>
      </c>
      <c r="AN1524" t="s">
        <v>206</v>
      </c>
      <c r="AO1524" t="s">
        <v>206</v>
      </c>
      <c r="AP1524" t="s">
        <v>206</v>
      </c>
      <c r="AQ1524"/>
      <c r="AR1524">
        <v>0</v>
      </c>
      <c r="AS1524">
        <v>4</v>
      </c>
    </row>
    <row r="1525" spans="1:45" ht="33" x14ac:dyDescent="0.45">
      <c r="A1525" s="248">
        <v>214979</v>
      </c>
      <c r="B1525" s="249" t="s">
        <v>67</v>
      </c>
      <c r="C1525" t="s">
        <v>207</v>
      </c>
      <c r="D1525" t="s">
        <v>207</v>
      </c>
      <c r="E1525" t="s">
        <v>207</v>
      </c>
      <c r="F1525" t="s">
        <v>207</v>
      </c>
      <c r="G1525" t="s">
        <v>205</v>
      </c>
      <c r="H1525" t="s">
        <v>205</v>
      </c>
      <c r="I1525" t="s">
        <v>207</v>
      </c>
      <c r="J1525" t="s">
        <v>207</v>
      </c>
      <c r="K1525" t="s">
        <v>207</v>
      </c>
      <c r="L1525" t="s">
        <v>207</v>
      </c>
      <c r="M1525" s="250" t="s">
        <v>207</v>
      </c>
      <c r="N1525" t="s">
        <v>207</v>
      </c>
      <c r="O1525" t="s">
        <v>207</v>
      </c>
      <c r="P1525" t="s">
        <v>207</v>
      </c>
      <c r="Q1525" t="s">
        <v>207</v>
      </c>
      <c r="R1525" t="s">
        <v>205</v>
      </c>
      <c r="S1525" t="s">
        <v>207</v>
      </c>
      <c r="T1525" t="s">
        <v>207</v>
      </c>
      <c r="U1525" t="s">
        <v>207</v>
      </c>
      <c r="V1525" t="s">
        <v>207</v>
      </c>
      <c r="W1525" t="s">
        <v>205</v>
      </c>
      <c r="X1525" s="250" t="s">
        <v>205</v>
      </c>
      <c r="Y1525" t="s">
        <v>205</v>
      </c>
      <c r="Z1525" t="s">
        <v>205</v>
      </c>
      <c r="AA1525" t="s">
        <v>205</v>
      </c>
      <c r="AB1525" t="s">
        <v>205</v>
      </c>
      <c r="AC1525" t="s">
        <v>207</v>
      </c>
      <c r="AD1525" t="s">
        <v>205</v>
      </c>
      <c r="AE1525" t="s">
        <v>205</v>
      </c>
      <c r="AF1525" t="s">
        <v>207</v>
      </c>
      <c r="AG1525" t="s">
        <v>206</v>
      </c>
      <c r="AH1525" t="s">
        <v>206</v>
      </c>
      <c r="AI1525" t="s">
        <v>206</v>
      </c>
      <c r="AJ1525" t="s">
        <v>206</v>
      </c>
      <c r="AK1525" t="s">
        <v>206</v>
      </c>
      <c r="AL1525" t="s">
        <v>344</v>
      </c>
      <c r="AM1525" t="s">
        <v>344</v>
      </c>
      <c r="AN1525" t="s">
        <v>344</v>
      </c>
      <c r="AO1525" t="s">
        <v>344</v>
      </c>
      <c r="AP1525" t="s">
        <v>344</v>
      </c>
      <c r="AQ1525"/>
      <c r="AR1525">
        <v>0</v>
      </c>
      <c r="AS1525">
        <v>6</v>
      </c>
    </row>
    <row r="1526" spans="1:45" ht="15" hidden="1" x14ac:dyDescent="0.25">
      <c r="A1526" s="258">
        <v>214983</v>
      </c>
      <c r="B1526" s="259" t="s">
        <v>458</v>
      </c>
      <c r="C1526" s="260" t="s">
        <v>849</v>
      </c>
      <c r="D1526" s="260" t="s">
        <v>849</v>
      </c>
      <c r="E1526" s="260" t="s">
        <v>849</v>
      </c>
      <c r="F1526" s="260" t="s">
        <v>849</v>
      </c>
      <c r="G1526" s="260" t="s">
        <v>849</v>
      </c>
      <c r="H1526" s="260" t="s">
        <v>849</v>
      </c>
      <c r="I1526" s="260" t="s">
        <v>849</v>
      </c>
      <c r="J1526" s="260" t="s">
        <v>849</v>
      </c>
      <c r="K1526" s="260" t="s">
        <v>849</v>
      </c>
      <c r="L1526" s="260" t="s">
        <v>849</v>
      </c>
      <c r="M1526" s="260" t="s">
        <v>849</v>
      </c>
      <c r="N1526" s="260" t="s">
        <v>849</v>
      </c>
      <c r="O1526" s="260" t="s">
        <v>849</v>
      </c>
      <c r="P1526" s="260" t="s">
        <v>849</v>
      </c>
      <c r="Q1526" s="260" t="s">
        <v>849</v>
      </c>
      <c r="R1526" s="260" t="s">
        <v>849</v>
      </c>
      <c r="S1526" s="260" t="s">
        <v>849</v>
      </c>
      <c r="T1526" s="260" t="s">
        <v>849</v>
      </c>
      <c r="U1526" s="260" t="s">
        <v>849</v>
      </c>
      <c r="V1526" s="260" t="s">
        <v>849</v>
      </c>
      <c r="W1526" s="260" t="s">
        <v>344</v>
      </c>
      <c r="X1526" s="260" t="s">
        <v>344</v>
      </c>
      <c r="Y1526" s="260" t="s">
        <v>344</v>
      </c>
      <c r="Z1526" s="260" t="s">
        <v>344</v>
      </c>
      <c r="AA1526" s="260" t="s">
        <v>344</v>
      </c>
      <c r="AB1526" s="260" t="s">
        <v>344</v>
      </c>
      <c r="AC1526" s="260" t="s">
        <v>344</v>
      </c>
      <c r="AD1526" s="260" t="s">
        <v>344</v>
      </c>
      <c r="AE1526" s="260" t="s">
        <v>344</v>
      </c>
      <c r="AF1526" s="260" t="s">
        <v>344</v>
      </c>
      <c r="AG1526" s="260" t="s">
        <v>344</v>
      </c>
      <c r="AH1526" s="260" t="s">
        <v>344</v>
      </c>
      <c r="AI1526" s="260" t="s">
        <v>344</v>
      </c>
      <c r="AJ1526" s="260" t="s">
        <v>344</v>
      </c>
      <c r="AK1526" s="260" t="s">
        <v>344</v>
      </c>
      <c r="AL1526" s="260" t="s">
        <v>344</v>
      </c>
      <c r="AM1526" s="260" t="s">
        <v>344</v>
      </c>
      <c r="AN1526" s="260" t="s">
        <v>344</v>
      </c>
      <c r="AO1526" s="260" t="s">
        <v>344</v>
      </c>
      <c r="AP1526" s="260" t="s">
        <v>344</v>
      </c>
      <c r="AQ1526" s="260"/>
      <c r="AR1526"/>
      <c r="AS1526" t="s">
        <v>2181</v>
      </c>
    </row>
    <row r="1527" spans="1:45" ht="15" hidden="1" x14ac:dyDescent="0.25">
      <c r="A1527" s="258">
        <v>214987</v>
      </c>
      <c r="B1527" s="259" t="s">
        <v>458</v>
      </c>
      <c r="C1527" s="260" t="s">
        <v>207</v>
      </c>
      <c r="D1527" s="260" t="s">
        <v>207</v>
      </c>
      <c r="E1527" s="260" t="s">
        <v>207</v>
      </c>
      <c r="F1527" s="260" t="s">
        <v>207</v>
      </c>
      <c r="G1527" s="260" t="s">
        <v>207</v>
      </c>
      <c r="H1527" s="260" t="s">
        <v>205</v>
      </c>
      <c r="I1527" s="260" t="s">
        <v>205</v>
      </c>
      <c r="J1527" s="260" t="s">
        <v>205</v>
      </c>
      <c r="K1527" s="260" t="s">
        <v>205</v>
      </c>
      <c r="L1527" s="260" t="s">
        <v>205</v>
      </c>
      <c r="M1527" s="260" t="s">
        <v>207</v>
      </c>
      <c r="N1527" s="260" t="s">
        <v>207</v>
      </c>
      <c r="O1527" s="260" t="s">
        <v>207</v>
      </c>
      <c r="P1527" s="260" t="s">
        <v>206</v>
      </c>
      <c r="Q1527" s="260" t="s">
        <v>207</v>
      </c>
      <c r="R1527" s="260" t="s">
        <v>206</v>
      </c>
      <c r="S1527" s="260" t="s">
        <v>206</v>
      </c>
      <c r="T1527" s="260" t="s">
        <v>206</v>
      </c>
      <c r="U1527" s="260" t="s">
        <v>206</v>
      </c>
      <c r="V1527" s="260" t="s">
        <v>206</v>
      </c>
      <c r="W1527" s="260" t="s">
        <v>344</v>
      </c>
      <c r="X1527" s="260" t="s">
        <v>344</v>
      </c>
      <c r="Y1527" s="260" t="s">
        <v>344</v>
      </c>
      <c r="Z1527" s="260" t="s">
        <v>344</v>
      </c>
      <c r="AA1527" s="260" t="s">
        <v>344</v>
      </c>
      <c r="AB1527" s="260" t="s">
        <v>344</v>
      </c>
      <c r="AC1527" s="260" t="s">
        <v>344</v>
      </c>
      <c r="AD1527" s="260" t="s">
        <v>344</v>
      </c>
      <c r="AE1527" s="260" t="s">
        <v>344</v>
      </c>
      <c r="AF1527" s="260" t="s">
        <v>344</v>
      </c>
      <c r="AG1527" s="260" t="s">
        <v>344</v>
      </c>
      <c r="AH1527" s="260" t="s">
        <v>344</v>
      </c>
      <c r="AI1527" s="260" t="s">
        <v>344</v>
      </c>
      <c r="AJ1527" s="260" t="s">
        <v>344</v>
      </c>
      <c r="AK1527" s="260" t="s">
        <v>344</v>
      </c>
      <c r="AL1527" s="260" t="s">
        <v>344</v>
      </c>
      <c r="AM1527" s="260" t="s">
        <v>344</v>
      </c>
      <c r="AN1527" s="260" t="s">
        <v>344</v>
      </c>
      <c r="AO1527" s="260" t="s">
        <v>344</v>
      </c>
      <c r="AP1527" s="260" t="s">
        <v>344</v>
      </c>
      <c r="AQ1527" s="260"/>
      <c r="AR1527"/>
      <c r="AS1527">
        <v>2</v>
      </c>
    </row>
    <row r="1528" spans="1:45" ht="18.75" hidden="1" x14ac:dyDescent="0.45">
      <c r="A1528" s="248">
        <v>214988</v>
      </c>
      <c r="B1528" s="249" t="s">
        <v>456</v>
      </c>
      <c r="C1528" t="s">
        <v>205</v>
      </c>
      <c r="D1528" t="s">
        <v>207</v>
      </c>
      <c r="E1528" t="s">
        <v>207</v>
      </c>
      <c r="F1528" t="s">
        <v>207</v>
      </c>
      <c r="G1528" t="s">
        <v>205</v>
      </c>
      <c r="H1528" t="s">
        <v>205</v>
      </c>
      <c r="I1528" t="s">
        <v>205</v>
      </c>
      <c r="J1528" t="s">
        <v>205</v>
      </c>
      <c r="K1528" t="s">
        <v>207</v>
      </c>
      <c r="L1528" t="s">
        <v>207</v>
      </c>
      <c r="M1528" s="250" t="s">
        <v>205</v>
      </c>
      <c r="N1528" t="s">
        <v>207</v>
      </c>
      <c r="O1528" t="s">
        <v>205</v>
      </c>
      <c r="P1528" t="s">
        <v>207</v>
      </c>
      <c r="Q1528" t="s">
        <v>205</v>
      </c>
      <c r="R1528" t="s">
        <v>207</v>
      </c>
      <c r="S1528" t="s">
        <v>207</v>
      </c>
      <c r="T1528" t="s">
        <v>205</v>
      </c>
      <c r="U1528" t="s">
        <v>205</v>
      </c>
      <c r="V1528" t="s">
        <v>205</v>
      </c>
      <c r="W1528" t="s">
        <v>207</v>
      </c>
      <c r="X1528" s="250" t="s">
        <v>207</v>
      </c>
      <c r="Y1528" t="s">
        <v>207</v>
      </c>
      <c r="Z1528" t="s">
        <v>206</v>
      </c>
      <c r="AA1528" t="s">
        <v>207</v>
      </c>
      <c r="AB1528" t="s">
        <v>206</v>
      </c>
      <c r="AC1528" t="s">
        <v>206</v>
      </c>
      <c r="AD1528" t="s">
        <v>206</v>
      </c>
      <c r="AE1528" t="s">
        <v>206</v>
      </c>
      <c r="AF1528" t="s">
        <v>206</v>
      </c>
      <c r="AG1528" t="s">
        <v>344</v>
      </c>
      <c r="AH1528" t="s">
        <v>344</v>
      </c>
      <c r="AI1528" t="s">
        <v>344</v>
      </c>
      <c r="AJ1528" t="s">
        <v>344</v>
      </c>
      <c r="AK1528" t="s">
        <v>344</v>
      </c>
      <c r="AL1528" t="s">
        <v>344</v>
      </c>
      <c r="AM1528" t="s">
        <v>344</v>
      </c>
      <c r="AN1528" t="s">
        <v>344</v>
      </c>
      <c r="AO1528" t="s">
        <v>344</v>
      </c>
      <c r="AP1528" t="s">
        <v>344</v>
      </c>
      <c r="AQ1528"/>
      <c r="AR1528">
        <v>0</v>
      </c>
      <c r="AS1528">
        <v>5</v>
      </c>
    </row>
    <row r="1529" spans="1:45" ht="18.75" x14ac:dyDescent="0.45">
      <c r="A1529" s="248">
        <v>214989</v>
      </c>
      <c r="B1529" s="249" t="s">
        <v>61</v>
      </c>
      <c r="C1529" t="s">
        <v>205</v>
      </c>
      <c r="D1529" t="s">
        <v>207</v>
      </c>
      <c r="E1529" t="s">
        <v>207</v>
      </c>
      <c r="F1529" t="s">
        <v>207</v>
      </c>
      <c r="G1529" t="s">
        <v>207</v>
      </c>
      <c r="H1529" t="s">
        <v>205</v>
      </c>
      <c r="I1529" t="s">
        <v>207</v>
      </c>
      <c r="J1529" t="s">
        <v>205</v>
      </c>
      <c r="K1529" t="s">
        <v>207</v>
      </c>
      <c r="L1529" t="s">
        <v>207</v>
      </c>
      <c r="M1529" s="250" t="s">
        <v>207</v>
      </c>
      <c r="N1529" t="s">
        <v>205</v>
      </c>
      <c r="O1529" t="s">
        <v>207</v>
      </c>
      <c r="P1529" t="s">
        <v>207</v>
      </c>
      <c r="Q1529" t="s">
        <v>207</v>
      </c>
      <c r="R1529" t="s">
        <v>207</v>
      </c>
      <c r="S1529" t="s">
        <v>207</v>
      </c>
      <c r="T1529" t="s">
        <v>207</v>
      </c>
      <c r="U1529" t="s">
        <v>207</v>
      </c>
      <c r="V1529" t="s">
        <v>207</v>
      </c>
      <c r="W1529" t="s">
        <v>207</v>
      </c>
      <c r="X1529" s="250" t="s">
        <v>205</v>
      </c>
      <c r="Y1529" t="s">
        <v>205</v>
      </c>
      <c r="Z1529" t="s">
        <v>207</v>
      </c>
      <c r="AA1529" t="s">
        <v>205</v>
      </c>
      <c r="AB1529" t="s">
        <v>205</v>
      </c>
      <c r="AC1529" t="s">
        <v>207</v>
      </c>
      <c r="AD1529" t="s">
        <v>205</v>
      </c>
      <c r="AE1529" t="s">
        <v>207</v>
      </c>
      <c r="AF1529" t="s">
        <v>207</v>
      </c>
      <c r="AG1529" t="s">
        <v>207</v>
      </c>
      <c r="AH1529" t="s">
        <v>207</v>
      </c>
      <c r="AI1529" t="s">
        <v>207</v>
      </c>
      <c r="AJ1529" t="s">
        <v>207</v>
      </c>
      <c r="AK1529" t="s">
        <v>207</v>
      </c>
      <c r="AL1529" t="s">
        <v>207</v>
      </c>
      <c r="AM1529" t="s">
        <v>207</v>
      </c>
      <c r="AN1529" t="s">
        <v>207</v>
      </c>
      <c r="AO1529" t="s">
        <v>207</v>
      </c>
      <c r="AP1529" t="s">
        <v>207</v>
      </c>
      <c r="AQ1529"/>
      <c r="AR1529">
        <v>0</v>
      </c>
      <c r="AS1529">
        <v>4</v>
      </c>
    </row>
    <row r="1530" spans="1:45" ht="15" hidden="1" x14ac:dyDescent="0.25">
      <c r="A1530" s="258">
        <v>214994</v>
      </c>
      <c r="B1530" s="259" t="s">
        <v>458</v>
      </c>
      <c r="C1530" s="260" t="s">
        <v>849</v>
      </c>
      <c r="D1530" s="260" t="s">
        <v>849</v>
      </c>
      <c r="E1530" s="260" t="s">
        <v>849</v>
      </c>
      <c r="F1530" s="260" t="s">
        <v>849</v>
      </c>
      <c r="G1530" s="260" t="s">
        <v>849</v>
      </c>
      <c r="H1530" s="260" t="s">
        <v>849</v>
      </c>
      <c r="I1530" s="260" t="s">
        <v>849</v>
      </c>
      <c r="J1530" s="260" t="s">
        <v>849</v>
      </c>
      <c r="K1530" s="260" t="s">
        <v>849</v>
      </c>
      <c r="L1530" s="260" t="s">
        <v>849</v>
      </c>
      <c r="M1530" s="260" t="s">
        <v>849</v>
      </c>
      <c r="N1530" s="260" t="s">
        <v>849</v>
      </c>
      <c r="O1530" s="260" t="s">
        <v>849</v>
      </c>
      <c r="P1530" s="260" t="s">
        <v>849</v>
      </c>
      <c r="Q1530" s="260" t="s">
        <v>849</v>
      </c>
      <c r="R1530" s="260" t="s">
        <v>849</v>
      </c>
      <c r="S1530" s="260" t="s">
        <v>849</v>
      </c>
      <c r="T1530" s="260" t="s">
        <v>849</v>
      </c>
      <c r="U1530" s="260" t="s">
        <v>849</v>
      </c>
      <c r="V1530" s="260" t="s">
        <v>849</v>
      </c>
      <c r="W1530" s="260" t="s">
        <v>344</v>
      </c>
      <c r="X1530" s="260" t="s">
        <v>344</v>
      </c>
      <c r="Y1530" s="260" t="s">
        <v>344</v>
      </c>
      <c r="Z1530" s="260" t="s">
        <v>344</v>
      </c>
      <c r="AA1530" s="260" t="s">
        <v>344</v>
      </c>
      <c r="AB1530" s="260" t="s">
        <v>344</v>
      </c>
      <c r="AC1530" s="260" t="s">
        <v>344</v>
      </c>
      <c r="AD1530" s="260" t="s">
        <v>344</v>
      </c>
      <c r="AE1530" s="260" t="s">
        <v>344</v>
      </c>
      <c r="AF1530" s="260" t="s">
        <v>344</v>
      </c>
      <c r="AG1530" s="260" t="s">
        <v>344</v>
      </c>
      <c r="AH1530" s="260" t="s">
        <v>344</v>
      </c>
      <c r="AI1530" s="260" t="s">
        <v>344</v>
      </c>
      <c r="AJ1530" s="260" t="s">
        <v>344</v>
      </c>
      <c r="AK1530" s="260" t="s">
        <v>344</v>
      </c>
      <c r="AL1530" s="260" t="s">
        <v>344</v>
      </c>
      <c r="AM1530" s="260" t="s">
        <v>344</v>
      </c>
      <c r="AN1530" s="260" t="s">
        <v>344</v>
      </c>
      <c r="AO1530" s="260" t="s">
        <v>344</v>
      </c>
      <c r="AP1530" s="260" t="s">
        <v>344</v>
      </c>
      <c r="AQ1530" s="260"/>
      <c r="AR1530"/>
      <c r="AS1530" t="s">
        <v>2181</v>
      </c>
    </row>
    <row r="1531" spans="1:45" ht="18.75" hidden="1" x14ac:dyDescent="0.45">
      <c r="A1531" s="248">
        <v>214996</v>
      </c>
      <c r="B1531" s="249" t="s">
        <v>458</v>
      </c>
      <c r="C1531" t="s">
        <v>205</v>
      </c>
      <c r="D1531" t="s">
        <v>207</v>
      </c>
      <c r="E1531" t="s">
        <v>207</v>
      </c>
      <c r="F1531" t="s">
        <v>207</v>
      </c>
      <c r="G1531" t="s">
        <v>205</v>
      </c>
      <c r="H1531" t="s">
        <v>207</v>
      </c>
      <c r="I1531" t="s">
        <v>207</v>
      </c>
      <c r="J1531" t="s">
        <v>207</v>
      </c>
      <c r="K1531" t="s">
        <v>207</v>
      </c>
      <c r="L1531" t="s">
        <v>205</v>
      </c>
      <c r="M1531" s="250" t="s">
        <v>205</v>
      </c>
      <c r="N1531" t="s">
        <v>207</v>
      </c>
      <c r="O1531" t="s">
        <v>205</v>
      </c>
      <c r="P1531" t="s">
        <v>205</v>
      </c>
      <c r="Q1531" t="s">
        <v>207</v>
      </c>
      <c r="R1531" t="s">
        <v>206</v>
      </c>
      <c r="S1531" t="s">
        <v>205</v>
      </c>
      <c r="T1531" t="s">
        <v>207</v>
      </c>
      <c r="U1531" t="s">
        <v>207</v>
      </c>
      <c r="V1531" t="s">
        <v>207</v>
      </c>
      <c r="W1531" t="s">
        <v>344</v>
      </c>
      <c r="X1531" s="250" t="s">
        <v>344</v>
      </c>
      <c r="Y1531" t="s">
        <v>344</v>
      </c>
      <c r="Z1531" t="s">
        <v>344</v>
      </c>
      <c r="AA1531" t="s">
        <v>344</v>
      </c>
      <c r="AB1531" t="s">
        <v>344</v>
      </c>
      <c r="AC1531" t="s">
        <v>344</v>
      </c>
      <c r="AD1531" t="s">
        <v>344</v>
      </c>
      <c r="AE1531" t="s">
        <v>344</v>
      </c>
      <c r="AF1531" t="s">
        <v>344</v>
      </c>
      <c r="AG1531" t="s">
        <v>344</v>
      </c>
      <c r="AH1531" t="s">
        <v>344</v>
      </c>
      <c r="AI1531" t="s">
        <v>344</v>
      </c>
      <c r="AJ1531" t="s">
        <v>344</v>
      </c>
      <c r="AK1531" t="s">
        <v>344</v>
      </c>
      <c r="AL1531" t="s">
        <v>344</v>
      </c>
      <c r="AM1531" t="s">
        <v>344</v>
      </c>
      <c r="AN1531" t="s">
        <v>344</v>
      </c>
      <c r="AO1531" t="s">
        <v>344</v>
      </c>
      <c r="AP1531" t="s">
        <v>344</v>
      </c>
      <c r="AQ1531"/>
      <c r="AR1531">
        <v>0</v>
      </c>
      <c r="AS1531">
        <v>2</v>
      </c>
    </row>
    <row r="1532" spans="1:45" ht="15" hidden="1" x14ac:dyDescent="0.25">
      <c r="A1532" s="258">
        <v>214997</v>
      </c>
      <c r="B1532" s="259" t="s">
        <v>457</v>
      </c>
      <c r="C1532" s="260" t="s">
        <v>849</v>
      </c>
      <c r="D1532" s="260" t="s">
        <v>849</v>
      </c>
      <c r="E1532" s="260" t="s">
        <v>849</v>
      </c>
      <c r="F1532" s="260" t="s">
        <v>849</v>
      </c>
      <c r="G1532" s="260" t="s">
        <v>849</v>
      </c>
      <c r="H1532" s="260" t="s">
        <v>849</v>
      </c>
      <c r="I1532" s="260" t="s">
        <v>849</v>
      </c>
      <c r="J1532" s="260" t="s">
        <v>849</v>
      </c>
      <c r="K1532" s="260" t="s">
        <v>849</v>
      </c>
      <c r="L1532" s="260" t="s">
        <v>849</v>
      </c>
      <c r="M1532" s="260" t="s">
        <v>344</v>
      </c>
      <c r="N1532" s="260" t="s">
        <v>344</v>
      </c>
      <c r="O1532" s="260" t="s">
        <v>344</v>
      </c>
      <c r="P1532" s="260" t="s">
        <v>344</v>
      </c>
      <c r="Q1532" s="260" t="s">
        <v>344</v>
      </c>
      <c r="R1532" s="260" t="s">
        <v>344</v>
      </c>
      <c r="S1532" s="260" t="s">
        <v>344</v>
      </c>
      <c r="T1532" s="260" t="s">
        <v>344</v>
      </c>
      <c r="U1532" s="260" t="s">
        <v>344</v>
      </c>
      <c r="V1532" s="260" t="s">
        <v>344</v>
      </c>
      <c r="W1532" s="260" t="s">
        <v>344</v>
      </c>
      <c r="X1532" s="260" t="s">
        <v>344</v>
      </c>
      <c r="Y1532" s="260" t="s">
        <v>344</v>
      </c>
      <c r="Z1532" s="260" t="s">
        <v>344</v>
      </c>
      <c r="AA1532" s="260" t="s">
        <v>344</v>
      </c>
      <c r="AB1532" s="260" t="s">
        <v>344</v>
      </c>
      <c r="AC1532" s="260" t="s">
        <v>344</v>
      </c>
      <c r="AD1532" s="260" t="s">
        <v>344</v>
      </c>
      <c r="AE1532" s="260" t="s">
        <v>344</v>
      </c>
      <c r="AF1532" s="260" t="s">
        <v>344</v>
      </c>
      <c r="AG1532" s="260" t="s">
        <v>344</v>
      </c>
      <c r="AH1532" s="260" t="s">
        <v>344</v>
      </c>
      <c r="AI1532" s="260" t="s">
        <v>344</v>
      </c>
      <c r="AJ1532" s="260" t="s">
        <v>344</v>
      </c>
      <c r="AK1532" s="260" t="s">
        <v>344</v>
      </c>
      <c r="AL1532" s="260" t="s">
        <v>344</v>
      </c>
      <c r="AM1532" s="260" t="s">
        <v>344</v>
      </c>
      <c r="AN1532" s="260" t="s">
        <v>344</v>
      </c>
      <c r="AO1532" s="260" t="s">
        <v>344</v>
      </c>
      <c r="AP1532" s="260" t="s">
        <v>344</v>
      </c>
      <c r="AQ1532" s="260"/>
      <c r="AR1532"/>
      <c r="AS1532" t="s">
        <v>2171</v>
      </c>
    </row>
    <row r="1533" spans="1:45" ht="18.75" hidden="1" x14ac:dyDescent="0.45">
      <c r="A1533" s="248">
        <v>215001</v>
      </c>
      <c r="B1533" s="249" t="s">
        <v>458</v>
      </c>
      <c r="C1533" t="s">
        <v>205</v>
      </c>
      <c r="D1533" t="s">
        <v>205</v>
      </c>
      <c r="E1533" t="s">
        <v>205</v>
      </c>
      <c r="F1533" t="s">
        <v>205</v>
      </c>
      <c r="G1533" t="s">
        <v>207</v>
      </c>
      <c r="H1533" t="s">
        <v>205</v>
      </c>
      <c r="I1533" t="s">
        <v>205</v>
      </c>
      <c r="J1533" t="s">
        <v>205</v>
      </c>
      <c r="K1533" t="s">
        <v>207</v>
      </c>
      <c r="L1533" t="s">
        <v>207</v>
      </c>
      <c r="M1533" s="250" t="s">
        <v>207</v>
      </c>
      <c r="N1533" t="s">
        <v>206</v>
      </c>
      <c r="O1533" t="s">
        <v>205</v>
      </c>
      <c r="P1533" t="s">
        <v>205</v>
      </c>
      <c r="Q1533" t="s">
        <v>207</v>
      </c>
      <c r="R1533" t="s">
        <v>205</v>
      </c>
      <c r="S1533" t="s">
        <v>207</v>
      </c>
      <c r="T1533" t="s">
        <v>205</v>
      </c>
      <c r="U1533" t="s">
        <v>205</v>
      </c>
      <c r="V1533" t="s">
        <v>205</v>
      </c>
      <c r="W1533" t="s">
        <v>344</v>
      </c>
      <c r="X1533" s="250" t="s">
        <v>344</v>
      </c>
      <c r="Y1533" t="s">
        <v>344</v>
      </c>
      <c r="Z1533" t="s">
        <v>344</v>
      </c>
      <c r="AA1533" t="s">
        <v>344</v>
      </c>
      <c r="AB1533" t="s">
        <v>344</v>
      </c>
      <c r="AC1533" t="s">
        <v>344</v>
      </c>
      <c r="AD1533" t="s">
        <v>344</v>
      </c>
      <c r="AE1533" t="s">
        <v>344</v>
      </c>
      <c r="AF1533" t="s">
        <v>344</v>
      </c>
      <c r="AG1533" t="s">
        <v>344</v>
      </c>
      <c r="AH1533" t="s">
        <v>344</v>
      </c>
      <c r="AI1533" t="s">
        <v>344</v>
      </c>
      <c r="AJ1533" t="s">
        <v>344</v>
      </c>
      <c r="AK1533" t="s">
        <v>344</v>
      </c>
      <c r="AL1533" t="s">
        <v>344</v>
      </c>
      <c r="AM1533" t="s">
        <v>344</v>
      </c>
      <c r="AN1533" t="s">
        <v>344</v>
      </c>
      <c r="AO1533" t="s">
        <v>344</v>
      </c>
      <c r="AP1533" t="s">
        <v>344</v>
      </c>
      <c r="AQ1533"/>
      <c r="AR1533">
        <v>0</v>
      </c>
      <c r="AS1533">
        <v>1</v>
      </c>
    </row>
    <row r="1534" spans="1:45" ht="18.75" x14ac:dyDescent="0.45">
      <c r="A1534" s="248">
        <v>215004</v>
      </c>
      <c r="B1534" s="249" t="s">
        <v>61</v>
      </c>
      <c r="C1534" t="s">
        <v>207</v>
      </c>
      <c r="D1534" t="s">
        <v>207</v>
      </c>
      <c r="E1534" t="s">
        <v>207</v>
      </c>
      <c r="F1534" t="s">
        <v>207</v>
      </c>
      <c r="G1534" t="s">
        <v>207</v>
      </c>
      <c r="H1534" t="s">
        <v>207</v>
      </c>
      <c r="I1534" t="s">
        <v>207</v>
      </c>
      <c r="J1534" t="s">
        <v>207</v>
      </c>
      <c r="K1534" t="s">
        <v>207</v>
      </c>
      <c r="L1534" t="s">
        <v>207</v>
      </c>
      <c r="M1534" s="250" t="s">
        <v>207</v>
      </c>
      <c r="N1534" t="s">
        <v>207</v>
      </c>
      <c r="O1534" t="s">
        <v>207</v>
      </c>
      <c r="P1534" t="s">
        <v>207</v>
      </c>
      <c r="Q1534" t="s">
        <v>207</v>
      </c>
      <c r="R1534" t="s">
        <v>207</v>
      </c>
      <c r="S1534" t="s">
        <v>207</v>
      </c>
      <c r="T1534" t="s">
        <v>207</v>
      </c>
      <c r="U1534" t="s">
        <v>207</v>
      </c>
      <c r="V1534" t="s">
        <v>207</v>
      </c>
      <c r="W1534" t="s">
        <v>207</v>
      </c>
      <c r="X1534" s="250" t="s">
        <v>207</v>
      </c>
      <c r="Y1534" t="s">
        <v>207</v>
      </c>
      <c r="Z1534" t="s">
        <v>207</v>
      </c>
      <c r="AA1534" t="s">
        <v>205</v>
      </c>
      <c r="AB1534" t="s">
        <v>207</v>
      </c>
      <c r="AC1534" t="s">
        <v>207</v>
      </c>
      <c r="AD1534" t="s">
        <v>207</v>
      </c>
      <c r="AE1534" t="s">
        <v>207</v>
      </c>
      <c r="AF1534" t="s">
        <v>207</v>
      </c>
      <c r="AG1534" t="s">
        <v>207</v>
      </c>
      <c r="AH1534" t="s">
        <v>207</v>
      </c>
      <c r="AI1534" t="s">
        <v>205</v>
      </c>
      <c r="AJ1534" t="s">
        <v>207</v>
      </c>
      <c r="AK1534" t="s">
        <v>207</v>
      </c>
      <c r="AL1534" t="s">
        <v>207</v>
      </c>
      <c r="AM1534" t="s">
        <v>207</v>
      </c>
      <c r="AN1534" t="s">
        <v>205</v>
      </c>
      <c r="AO1534" t="s">
        <v>205</v>
      </c>
      <c r="AP1534" t="s">
        <v>207</v>
      </c>
      <c r="AQ1534"/>
      <c r="AR1534">
        <v>0</v>
      </c>
      <c r="AS1534">
        <v>3</v>
      </c>
    </row>
    <row r="1535" spans="1:45" ht="15" hidden="1" x14ac:dyDescent="0.25">
      <c r="A1535" s="258">
        <v>215008</v>
      </c>
      <c r="B1535" s="259" t="s">
        <v>457</v>
      </c>
      <c r="C1535" s="260" t="s">
        <v>849</v>
      </c>
      <c r="D1535" s="260" t="s">
        <v>849</v>
      </c>
      <c r="E1535" s="260" t="s">
        <v>849</v>
      </c>
      <c r="F1535" s="260" t="s">
        <v>849</v>
      </c>
      <c r="G1535" s="260" t="s">
        <v>849</v>
      </c>
      <c r="H1535" s="260" t="s">
        <v>849</v>
      </c>
      <c r="I1535" s="260" t="s">
        <v>849</v>
      </c>
      <c r="J1535" s="260" t="s">
        <v>849</v>
      </c>
      <c r="K1535" s="260" t="s">
        <v>849</v>
      </c>
      <c r="L1535" s="260" t="s">
        <v>849</v>
      </c>
      <c r="M1535" s="260" t="s">
        <v>344</v>
      </c>
      <c r="N1535" s="260" t="s">
        <v>344</v>
      </c>
      <c r="O1535" s="260" t="s">
        <v>344</v>
      </c>
      <c r="P1535" s="260" t="s">
        <v>344</v>
      </c>
      <c r="Q1535" s="260" t="s">
        <v>344</v>
      </c>
      <c r="R1535" s="260" t="s">
        <v>344</v>
      </c>
      <c r="S1535" s="260" t="s">
        <v>344</v>
      </c>
      <c r="T1535" s="260" t="s">
        <v>344</v>
      </c>
      <c r="U1535" s="260" t="s">
        <v>344</v>
      </c>
      <c r="V1535" s="260" t="s">
        <v>344</v>
      </c>
      <c r="W1535" s="260" t="s">
        <v>344</v>
      </c>
      <c r="X1535" s="260" t="s">
        <v>344</v>
      </c>
      <c r="Y1535" s="260" t="s">
        <v>344</v>
      </c>
      <c r="Z1535" s="260" t="s">
        <v>344</v>
      </c>
      <c r="AA1535" s="260" t="s">
        <v>344</v>
      </c>
      <c r="AB1535" s="260" t="s">
        <v>344</v>
      </c>
      <c r="AC1535" s="260" t="s">
        <v>344</v>
      </c>
      <c r="AD1535" s="260" t="s">
        <v>344</v>
      </c>
      <c r="AE1535" s="260" t="s">
        <v>344</v>
      </c>
      <c r="AF1535" s="260" t="s">
        <v>344</v>
      </c>
      <c r="AG1535" s="260" t="s">
        <v>344</v>
      </c>
      <c r="AH1535" s="260" t="s">
        <v>344</v>
      </c>
      <c r="AI1535" s="260" t="s">
        <v>344</v>
      </c>
      <c r="AJ1535" s="260" t="s">
        <v>344</v>
      </c>
      <c r="AK1535" s="260" t="s">
        <v>344</v>
      </c>
      <c r="AL1535" s="260" t="s">
        <v>344</v>
      </c>
      <c r="AM1535" s="260" t="s">
        <v>344</v>
      </c>
      <c r="AN1535" s="260" t="s">
        <v>344</v>
      </c>
      <c r="AO1535" s="260" t="s">
        <v>344</v>
      </c>
      <c r="AP1535" s="260" t="s">
        <v>344</v>
      </c>
      <c r="AQ1535" s="260"/>
      <c r="AR1535"/>
      <c r="AS1535" t="s">
        <v>2181</v>
      </c>
    </row>
    <row r="1536" spans="1:45" ht="18.75" hidden="1" x14ac:dyDescent="0.45">
      <c r="A1536" s="248">
        <v>215009</v>
      </c>
      <c r="B1536" s="249" t="s">
        <v>458</v>
      </c>
      <c r="C1536" t="s">
        <v>207</v>
      </c>
      <c r="D1536" t="s">
        <v>205</v>
      </c>
      <c r="E1536" t="s">
        <v>205</v>
      </c>
      <c r="F1536" t="s">
        <v>205</v>
      </c>
      <c r="G1536" t="s">
        <v>205</v>
      </c>
      <c r="H1536" t="s">
        <v>205</v>
      </c>
      <c r="I1536" t="s">
        <v>205</v>
      </c>
      <c r="J1536" t="s">
        <v>205</v>
      </c>
      <c r="K1536" t="s">
        <v>205</v>
      </c>
      <c r="L1536" t="s">
        <v>207</v>
      </c>
      <c r="M1536" s="250" t="s">
        <v>205</v>
      </c>
      <c r="N1536" t="s">
        <v>205</v>
      </c>
      <c r="O1536" t="s">
        <v>205</v>
      </c>
      <c r="P1536" t="s">
        <v>205</v>
      </c>
      <c r="Q1536" t="s">
        <v>205</v>
      </c>
      <c r="R1536" t="s">
        <v>205</v>
      </c>
      <c r="S1536" t="s">
        <v>207</v>
      </c>
      <c r="T1536" t="s">
        <v>205</v>
      </c>
      <c r="U1536" t="s">
        <v>205</v>
      </c>
      <c r="V1536" t="s">
        <v>205</v>
      </c>
      <c r="W1536" t="s">
        <v>344</v>
      </c>
      <c r="X1536" s="250" t="s">
        <v>344</v>
      </c>
      <c r="Y1536" t="s">
        <v>344</v>
      </c>
      <c r="Z1536" t="s">
        <v>344</v>
      </c>
      <c r="AA1536" t="s">
        <v>344</v>
      </c>
      <c r="AB1536" t="s">
        <v>344</v>
      </c>
      <c r="AC1536" t="s">
        <v>344</v>
      </c>
      <c r="AD1536" t="s">
        <v>344</v>
      </c>
      <c r="AE1536" t="s">
        <v>344</v>
      </c>
      <c r="AF1536" t="s">
        <v>344</v>
      </c>
      <c r="AG1536" t="s">
        <v>344</v>
      </c>
      <c r="AH1536" t="s">
        <v>344</v>
      </c>
      <c r="AI1536" t="s">
        <v>344</v>
      </c>
      <c r="AJ1536" t="s">
        <v>344</v>
      </c>
      <c r="AK1536" t="s">
        <v>344</v>
      </c>
      <c r="AL1536" t="s">
        <v>344</v>
      </c>
      <c r="AM1536" t="s">
        <v>344</v>
      </c>
      <c r="AN1536" t="s">
        <v>344</v>
      </c>
      <c r="AO1536" t="s">
        <v>344</v>
      </c>
      <c r="AP1536" t="s">
        <v>344</v>
      </c>
      <c r="AQ1536"/>
      <c r="AR1536">
        <v>0</v>
      </c>
      <c r="AS1536">
        <v>1</v>
      </c>
    </row>
    <row r="1537" spans="1:45" ht="15" hidden="1" x14ac:dyDescent="0.25">
      <c r="A1537" s="258">
        <v>215010</v>
      </c>
      <c r="B1537" s="259" t="s">
        <v>456</v>
      </c>
      <c r="C1537" s="260" t="s">
        <v>207</v>
      </c>
      <c r="D1537" s="260" t="s">
        <v>205</v>
      </c>
      <c r="E1537" s="260" t="s">
        <v>207</v>
      </c>
      <c r="F1537" s="260" t="s">
        <v>207</v>
      </c>
      <c r="G1537" s="260" t="s">
        <v>207</v>
      </c>
      <c r="H1537" s="260" t="s">
        <v>207</v>
      </c>
      <c r="I1537" s="260" t="s">
        <v>207</v>
      </c>
      <c r="J1537" s="260" t="s">
        <v>207</v>
      </c>
      <c r="K1537" s="260" t="s">
        <v>207</v>
      </c>
      <c r="L1537" s="260" t="s">
        <v>207</v>
      </c>
      <c r="M1537" s="260" t="s">
        <v>207</v>
      </c>
      <c r="N1537" s="260" t="s">
        <v>207</v>
      </c>
      <c r="O1537" s="260" t="s">
        <v>207</v>
      </c>
      <c r="P1537" s="260" t="s">
        <v>207</v>
      </c>
      <c r="Q1537" s="260" t="s">
        <v>207</v>
      </c>
      <c r="R1537" s="260" t="s">
        <v>207</v>
      </c>
      <c r="S1537" s="260" t="s">
        <v>207</v>
      </c>
      <c r="T1537" s="260" t="s">
        <v>205</v>
      </c>
      <c r="U1537" s="260" t="s">
        <v>207</v>
      </c>
      <c r="V1537" s="260" t="s">
        <v>207</v>
      </c>
      <c r="W1537" s="260" t="s">
        <v>207</v>
      </c>
      <c r="X1537" s="260" t="s">
        <v>207</v>
      </c>
      <c r="Y1537" s="260" t="s">
        <v>207</v>
      </c>
      <c r="Z1537" s="260" t="s">
        <v>206</v>
      </c>
      <c r="AA1537" s="260" t="s">
        <v>207</v>
      </c>
      <c r="AB1537" s="260" t="s">
        <v>206</v>
      </c>
      <c r="AC1537" s="260" t="s">
        <v>206</v>
      </c>
      <c r="AD1537" s="260" t="s">
        <v>206</v>
      </c>
      <c r="AE1537" s="260" t="s">
        <v>206</v>
      </c>
      <c r="AF1537" s="260" t="s">
        <v>206</v>
      </c>
      <c r="AG1537" s="260" t="s">
        <v>344</v>
      </c>
      <c r="AH1537" s="260" t="s">
        <v>344</v>
      </c>
      <c r="AI1537" s="260" t="s">
        <v>344</v>
      </c>
      <c r="AJ1537" s="260" t="s">
        <v>344</v>
      </c>
      <c r="AK1537" s="260" t="s">
        <v>344</v>
      </c>
      <c r="AL1537" s="260" t="s">
        <v>344</v>
      </c>
      <c r="AM1537" s="260" t="s">
        <v>344</v>
      </c>
      <c r="AN1537" s="260" t="s">
        <v>344</v>
      </c>
      <c r="AO1537" s="260" t="s">
        <v>344</v>
      </c>
      <c r="AP1537" s="260" t="s">
        <v>344</v>
      </c>
      <c r="AQ1537" s="260"/>
      <c r="AR1537"/>
      <c r="AS1537">
        <v>2</v>
      </c>
    </row>
    <row r="1538" spans="1:45" ht="18.75" x14ac:dyDescent="0.45">
      <c r="A1538" s="248">
        <v>215012</v>
      </c>
      <c r="B1538" s="249" t="s">
        <v>61</v>
      </c>
      <c r="C1538" t="s">
        <v>207</v>
      </c>
      <c r="D1538" t="s">
        <v>207</v>
      </c>
      <c r="E1538" t="s">
        <v>207</v>
      </c>
      <c r="F1538" t="s">
        <v>207</v>
      </c>
      <c r="G1538" t="s">
        <v>207</v>
      </c>
      <c r="H1538" t="s">
        <v>207</v>
      </c>
      <c r="I1538" t="s">
        <v>207</v>
      </c>
      <c r="J1538" t="s">
        <v>207</v>
      </c>
      <c r="K1538" t="s">
        <v>207</v>
      </c>
      <c r="L1538" t="s">
        <v>207</v>
      </c>
      <c r="M1538" s="250" t="s">
        <v>207</v>
      </c>
      <c r="N1538" t="s">
        <v>207</v>
      </c>
      <c r="O1538" t="s">
        <v>207</v>
      </c>
      <c r="P1538" t="s">
        <v>207</v>
      </c>
      <c r="Q1538" t="s">
        <v>207</v>
      </c>
      <c r="R1538" t="s">
        <v>207</v>
      </c>
      <c r="S1538" t="s">
        <v>207</v>
      </c>
      <c r="T1538" t="s">
        <v>207</v>
      </c>
      <c r="U1538" t="s">
        <v>207</v>
      </c>
      <c r="V1538" t="s">
        <v>207</v>
      </c>
      <c r="W1538" t="s">
        <v>207</v>
      </c>
      <c r="X1538" s="250" t="s">
        <v>207</v>
      </c>
      <c r="Y1538" t="s">
        <v>207</v>
      </c>
      <c r="Z1538" t="s">
        <v>207</v>
      </c>
      <c r="AA1538" t="s">
        <v>207</v>
      </c>
      <c r="AB1538" t="s">
        <v>206</v>
      </c>
      <c r="AC1538" t="s">
        <v>206</v>
      </c>
      <c r="AD1538" t="s">
        <v>207</v>
      </c>
      <c r="AE1538" t="s">
        <v>205</v>
      </c>
      <c r="AF1538" t="s">
        <v>207</v>
      </c>
      <c r="AG1538" t="s">
        <v>207</v>
      </c>
      <c r="AH1538" t="s">
        <v>206</v>
      </c>
      <c r="AI1538" t="s">
        <v>207</v>
      </c>
      <c r="AJ1538" t="s">
        <v>206</v>
      </c>
      <c r="AK1538" t="s">
        <v>206</v>
      </c>
      <c r="AL1538" t="s">
        <v>206</v>
      </c>
      <c r="AM1538" t="s">
        <v>206</v>
      </c>
      <c r="AN1538" t="s">
        <v>205</v>
      </c>
      <c r="AO1538" t="s">
        <v>206</v>
      </c>
      <c r="AP1538" t="s">
        <v>206</v>
      </c>
      <c r="AQ1538"/>
      <c r="AR1538">
        <v>0</v>
      </c>
      <c r="AS1538">
        <v>4</v>
      </c>
    </row>
    <row r="1539" spans="1:45" ht="18.75" hidden="1" x14ac:dyDescent="0.45">
      <c r="A1539" s="252">
        <v>215013</v>
      </c>
      <c r="B1539" s="249" t="s">
        <v>459</v>
      </c>
      <c r="C1539" t="s">
        <v>207</v>
      </c>
      <c r="D1539" t="s">
        <v>205</v>
      </c>
      <c r="E1539" t="s">
        <v>207</v>
      </c>
      <c r="F1539" t="s">
        <v>207</v>
      </c>
      <c r="G1539" t="s">
        <v>205</v>
      </c>
      <c r="H1539" t="s">
        <v>207</v>
      </c>
      <c r="I1539" t="s">
        <v>207</v>
      </c>
      <c r="J1539" t="s">
        <v>207</v>
      </c>
      <c r="K1539" t="s">
        <v>207</v>
      </c>
      <c r="L1539" t="s">
        <v>207</v>
      </c>
      <c r="M1539" s="250" t="s">
        <v>207</v>
      </c>
      <c r="N1539" t="s">
        <v>207</v>
      </c>
      <c r="O1539" t="s">
        <v>205</v>
      </c>
      <c r="P1539" t="s">
        <v>207</v>
      </c>
      <c r="Q1539" t="s">
        <v>207</v>
      </c>
      <c r="R1539" t="s">
        <v>207</v>
      </c>
      <c r="S1539" t="s">
        <v>207</v>
      </c>
      <c r="T1539" t="s">
        <v>207</v>
      </c>
      <c r="U1539" t="s">
        <v>207</v>
      </c>
      <c r="V1539" t="s">
        <v>207</v>
      </c>
      <c r="W1539" t="s">
        <v>206</v>
      </c>
      <c r="X1539" t="s">
        <v>206</v>
      </c>
      <c r="Y1539" t="s">
        <v>206</v>
      </c>
      <c r="Z1539" t="s">
        <v>206</v>
      </c>
      <c r="AA1539" t="s">
        <v>206</v>
      </c>
      <c r="AB1539" t="s">
        <v>344</v>
      </c>
      <c r="AC1539" t="s">
        <v>344</v>
      </c>
      <c r="AD1539" t="s">
        <v>344</v>
      </c>
      <c r="AE1539" t="s">
        <v>344</v>
      </c>
      <c r="AF1539" t="s">
        <v>344</v>
      </c>
      <c r="AG1539" t="s">
        <v>344</v>
      </c>
      <c r="AH1539" t="s">
        <v>344</v>
      </c>
      <c r="AI1539" t="s">
        <v>344</v>
      </c>
      <c r="AJ1539" t="s">
        <v>344</v>
      </c>
      <c r="AK1539" t="s">
        <v>344</v>
      </c>
      <c r="AL1539" t="s">
        <v>344</v>
      </c>
      <c r="AM1539" t="s">
        <v>344</v>
      </c>
      <c r="AN1539" t="s">
        <v>344</v>
      </c>
      <c r="AO1539" t="s">
        <v>344</v>
      </c>
      <c r="AP1539" t="s">
        <v>344</v>
      </c>
      <c r="AQ1539"/>
      <c r="AR1539">
        <v>0</v>
      </c>
      <c r="AS1539">
        <v>6</v>
      </c>
    </row>
    <row r="1540" spans="1:45" ht="18.75" hidden="1" x14ac:dyDescent="0.45">
      <c r="A1540" s="248">
        <v>215016</v>
      </c>
      <c r="B1540" s="249" t="s">
        <v>456</v>
      </c>
      <c r="C1540" t="s">
        <v>205</v>
      </c>
      <c r="D1540" t="s">
        <v>207</v>
      </c>
      <c r="E1540" t="s">
        <v>207</v>
      </c>
      <c r="F1540" t="s">
        <v>207</v>
      </c>
      <c r="G1540" t="s">
        <v>207</v>
      </c>
      <c r="H1540" t="s">
        <v>207</v>
      </c>
      <c r="I1540" t="s">
        <v>207</v>
      </c>
      <c r="J1540" t="s">
        <v>207</v>
      </c>
      <c r="K1540" t="s">
        <v>207</v>
      </c>
      <c r="L1540" t="s">
        <v>207</v>
      </c>
      <c r="M1540" s="250" t="s">
        <v>205</v>
      </c>
      <c r="N1540" t="s">
        <v>207</v>
      </c>
      <c r="O1540" t="s">
        <v>207</v>
      </c>
      <c r="P1540" t="s">
        <v>206</v>
      </c>
      <c r="Q1540" t="s">
        <v>207</v>
      </c>
      <c r="R1540" t="s">
        <v>206</v>
      </c>
      <c r="S1540" t="s">
        <v>206</v>
      </c>
      <c r="T1540" t="s">
        <v>207</v>
      </c>
      <c r="U1540" t="s">
        <v>207</v>
      </c>
      <c r="V1540" t="s">
        <v>207</v>
      </c>
      <c r="W1540" t="s">
        <v>206</v>
      </c>
      <c r="X1540" s="250" t="s">
        <v>206</v>
      </c>
      <c r="Y1540" t="s">
        <v>206</v>
      </c>
      <c r="Z1540" t="s">
        <v>206</v>
      </c>
      <c r="AA1540" t="s">
        <v>206</v>
      </c>
      <c r="AB1540" t="s">
        <v>206</v>
      </c>
      <c r="AC1540" t="s">
        <v>206</v>
      </c>
      <c r="AD1540" t="s">
        <v>206</v>
      </c>
      <c r="AE1540" t="s">
        <v>206</v>
      </c>
      <c r="AF1540" t="s">
        <v>206</v>
      </c>
      <c r="AG1540" t="s">
        <v>344</v>
      </c>
      <c r="AH1540" t="s">
        <v>344</v>
      </c>
      <c r="AI1540" t="s">
        <v>344</v>
      </c>
      <c r="AJ1540" t="s">
        <v>344</v>
      </c>
      <c r="AK1540" t="s">
        <v>344</v>
      </c>
      <c r="AL1540" t="s">
        <v>344</v>
      </c>
      <c r="AM1540" t="s">
        <v>344</v>
      </c>
      <c r="AN1540" t="s">
        <v>344</v>
      </c>
      <c r="AO1540" t="s">
        <v>344</v>
      </c>
      <c r="AP1540" t="s">
        <v>344</v>
      </c>
      <c r="AQ1540"/>
      <c r="AR1540">
        <v>0</v>
      </c>
      <c r="AS1540">
        <v>3</v>
      </c>
    </row>
    <row r="1541" spans="1:45" ht="15" hidden="1" x14ac:dyDescent="0.25">
      <c r="A1541" s="258">
        <v>215017</v>
      </c>
      <c r="B1541" s="259" t="s">
        <v>458</v>
      </c>
      <c r="C1541" s="260" t="s">
        <v>207</v>
      </c>
      <c r="D1541" s="260" t="s">
        <v>207</v>
      </c>
      <c r="E1541" s="260" t="s">
        <v>207</v>
      </c>
      <c r="F1541" s="260" t="s">
        <v>205</v>
      </c>
      <c r="G1541" s="260" t="s">
        <v>207</v>
      </c>
      <c r="H1541" s="260" t="s">
        <v>207</v>
      </c>
      <c r="I1541" s="260" t="s">
        <v>207</v>
      </c>
      <c r="J1541" s="260" t="s">
        <v>207</v>
      </c>
      <c r="K1541" s="260" t="s">
        <v>207</v>
      </c>
      <c r="L1541" s="260" t="s">
        <v>207</v>
      </c>
      <c r="M1541" s="260" t="s">
        <v>207</v>
      </c>
      <c r="N1541" s="260" t="s">
        <v>207</v>
      </c>
      <c r="O1541" s="260" t="s">
        <v>207</v>
      </c>
      <c r="P1541" s="260" t="s">
        <v>207</v>
      </c>
      <c r="Q1541" s="260" t="s">
        <v>207</v>
      </c>
      <c r="R1541" s="260" t="s">
        <v>206</v>
      </c>
      <c r="S1541" s="260" t="s">
        <v>206</v>
      </c>
      <c r="T1541" s="260" t="s">
        <v>206</v>
      </c>
      <c r="U1541" s="260" t="s">
        <v>206</v>
      </c>
      <c r="V1541" s="260" t="s">
        <v>206</v>
      </c>
      <c r="W1541" s="260" t="s">
        <v>344</v>
      </c>
      <c r="X1541" s="260" t="s">
        <v>344</v>
      </c>
      <c r="Y1541" s="260" t="s">
        <v>344</v>
      </c>
      <c r="Z1541" s="260" t="s">
        <v>344</v>
      </c>
      <c r="AA1541" s="260" t="s">
        <v>344</v>
      </c>
      <c r="AB1541" s="260" t="s">
        <v>344</v>
      </c>
      <c r="AC1541" s="260" t="s">
        <v>344</v>
      </c>
      <c r="AD1541" s="260" t="s">
        <v>344</v>
      </c>
      <c r="AE1541" s="260" t="s">
        <v>344</v>
      </c>
      <c r="AF1541" s="260" t="s">
        <v>344</v>
      </c>
      <c r="AG1541" s="260" t="s">
        <v>344</v>
      </c>
      <c r="AH1541" s="260" t="s">
        <v>344</v>
      </c>
      <c r="AI1541" s="260" t="s">
        <v>344</v>
      </c>
      <c r="AJ1541" s="260" t="s">
        <v>344</v>
      </c>
      <c r="AK1541" s="260" t="s">
        <v>344</v>
      </c>
      <c r="AL1541" s="260" t="s">
        <v>344</v>
      </c>
      <c r="AM1541" s="260" t="s">
        <v>344</v>
      </c>
      <c r="AN1541" s="260" t="s">
        <v>344</v>
      </c>
      <c r="AO1541" s="260" t="s">
        <v>344</v>
      </c>
      <c r="AP1541" s="260" t="s">
        <v>344</v>
      </c>
      <c r="AQ1541" s="260"/>
      <c r="AR1541"/>
      <c r="AS1541">
        <v>2</v>
      </c>
    </row>
    <row r="1542" spans="1:45" ht="18.75" x14ac:dyDescent="0.45">
      <c r="A1542" s="248">
        <v>215018</v>
      </c>
      <c r="B1542" s="249" t="s">
        <v>61</v>
      </c>
      <c r="C1542" t="s">
        <v>207</v>
      </c>
      <c r="D1542" t="s">
        <v>207</v>
      </c>
      <c r="E1542" t="s">
        <v>207</v>
      </c>
      <c r="F1542" t="s">
        <v>207</v>
      </c>
      <c r="G1542" t="s">
        <v>207</v>
      </c>
      <c r="H1542" t="s">
        <v>207</v>
      </c>
      <c r="I1542" t="s">
        <v>207</v>
      </c>
      <c r="J1542" t="s">
        <v>207</v>
      </c>
      <c r="K1542" t="s">
        <v>207</v>
      </c>
      <c r="L1542" t="s">
        <v>207</v>
      </c>
      <c r="M1542" s="250" t="s">
        <v>207</v>
      </c>
      <c r="N1542" t="s">
        <v>207</v>
      </c>
      <c r="O1542" t="s">
        <v>207</v>
      </c>
      <c r="P1542" t="s">
        <v>207</v>
      </c>
      <c r="Q1542" t="s">
        <v>207</v>
      </c>
      <c r="R1542" t="s">
        <v>207</v>
      </c>
      <c r="S1542" t="s">
        <v>207</v>
      </c>
      <c r="T1542" t="s">
        <v>207</v>
      </c>
      <c r="U1542" t="s">
        <v>207</v>
      </c>
      <c r="V1542" t="s">
        <v>205</v>
      </c>
      <c r="W1542" t="s">
        <v>207</v>
      </c>
      <c r="X1542" s="250" t="s">
        <v>207</v>
      </c>
      <c r="Y1542" t="s">
        <v>207</v>
      </c>
      <c r="Z1542" t="s">
        <v>205</v>
      </c>
      <c r="AA1542" t="s">
        <v>205</v>
      </c>
      <c r="AB1542" t="s">
        <v>205</v>
      </c>
      <c r="AC1542" t="s">
        <v>207</v>
      </c>
      <c r="AD1542" t="s">
        <v>207</v>
      </c>
      <c r="AE1542" t="s">
        <v>207</v>
      </c>
      <c r="AF1542" t="s">
        <v>205</v>
      </c>
      <c r="AG1542" t="s">
        <v>207</v>
      </c>
      <c r="AH1542" t="s">
        <v>205</v>
      </c>
      <c r="AI1542" t="s">
        <v>207</v>
      </c>
      <c r="AJ1542" t="s">
        <v>207</v>
      </c>
      <c r="AK1542" t="s">
        <v>207</v>
      </c>
      <c r="AL1542" t="s">
        <v>205</v>
      </c>
      <c r="AM1542" t="s">
        <v>207</v>
      </c>
      <c r="AN1542" t="s">
        <v>206</v>
      </c>
      <c r="AO1542" t="s">
        <v>205</v>
      </c>
      <c r="AP1542" t="s">
        <v>207</v>
      </c>
      <c r="AQ1542"/>
      <c r="AR1542">
        <v>0</v>
      </c>
      <c r="AS1542">
        <v>3</v>
      </c>
    </row>
    <row r="1543" spans="1:45" ht="18.75" x14ac:dyDescent="0.45">
      <c r="A1543" s="248">
        <v>215024</v>
      </c>
      <c r="B1543" s="249" t="s">
        <v>61</v>
      </c>
      <c r="C1543" t="s">
        <v>207</v>
      </c>
      <c r="D1543" t="s">
        <v>205</v>
      </c>
      <c r="E1543" t="s">
        <v>205</v>
      </c>
      <c r="F1543" t="s">
        <v>207</v>
      </c>
      <c r="G1543" t="s">
        <v>207</v>
      </c>
      <c r="H1543" t="s">
        <v>207</v>
      </c>
      <c r="I1543" t="s">
        <v>207</v>
      </c>
      <c r="J1543" t="s">
        <v>207</v>
      </c>
      <c r="K1543" t="s">
        <v>207</v>
      </c>
      <c r="L1543" t="s">
        <v>207</v>
      </c>
      <c r="M1543" s="250" t="s">
        <v>207</v>
      </c>
      <c r="N1543" t="s">
        <v>207</v>
      </c>
      <c r="O1543" t="s">
        <v>207</v>
      </c>
      <c r="P1543" t="s">
        <v>207</v>
      </c>
      <c r="Q1543" t="s">
        <v>207</v>
      </c>
      <c r="R1543" t="s">
        <v>207</v>
      </c>
      <c r="S1543" t="s">
        <v>207</v>
      </c>
      <c r="T1543" t="s">
        <v>207</v>
      </c>
      <c r="U1543" t="s">
        <v>207</v>
      </c>
      <c r="V1543" t="s">
        <v>205</v>
      </c>
      <c r="W1543" t="s">
        <v>207</v>
      </c>
      <c r="X1543" s="250" t="s">
        <v>205</v>
      </c>
      <c r="Y1543" t="s">
        <v>205</v>
      </c>
      <c r="Z1543" t="s">
        <v>205</v>
      </c>
      <c r="AA1543" t="s">
        <v>205</v>
      </c>
      <c r="AB1543" t="s">
        <v>205</v>
      </c>
      <c r="AC1543" t="s">
        <v>205</v>
      </c>
      <c r="AD1543" t="s">
        <v>207</v>
      </c>
      <c r="AE1543" t="s">
        <v>205</v>
      </c>
      <c r="AF1543" t="s">
        <v>207</v>
      </c>
      <c r="AG1543" t="s">
        <v>205</v>
      </c>
      <c r="AH1543" t="s">
        <v>207</v>
      </c>
      <c r="AI1543" t="s">
        <v>207</v>
      </c>
      <c r="AJ1543" t="s">
        <v>205</v>
      </c>
      <c r="AK1543" t="s">
        <v>205</v>
      </c>
      <c r="AL1543" t="s">
        <v>206</v>
      </c>
      <c r="AM1543" t="s">
        <v>206</v>
      </c>
      <c r="AN1543" t="s">
        <v>206</v>
      </c>
      <c r="AO1543" t="s">
        <v>206</v>
      </c>
      <c r="AP1543" t="s">
        <v>206</v>
      </c>
      <c r="AQ1543"/>
      <c r="AR1543">
        <v>0</v>
      </c>
      <c r="AS1543">
        <v>4</v>
      </c>
    </row>
    <row r="1544" spans="1:45" ht="15" hidden="1" x14ac:dyDescent="0.25">
      <c r="A1544" s="258">
        <v>215026</v>
      </c>
      <c r="B1544" s="259" t="s">
        <v>456</v>
      </c>
      <c r="C1544" s="260" t="s">
        <v>207</v>
      </c>
      <c r="D1544" s="260" t="s">
        <v>207</v>
      </c>
      <c r="E1544" s="260" t="s">
        <v>207</v>
      </c>
      <c r="F1544" s="260" t="s">
        <v>207</v>
      </c>
      <c r="G1544" s="260" t="s">
        <v>206</v>
      </c>
      <c r="H1544" s="260" t="s">
        <v>207</v>
      </c>
      <c r="I1544" s="260" t="s">
        <v>207</v>
      </c>
      <c r="J1544" s="260" t="s">
        <v>207</v>
      </c>
      <c r="K1544" s="260" t="s">
        <v>207</v>
      </c>
      <c r="L1544" s="260" t="s">
        <v>207</v>
      </c>
      <c r="M1544" s="260" t="s">
        <v>207</v>
      </c>
      <c r="N1544" s="260" t="s">
        <v>207</v>
      </c>
      <c r="O1544" s="260" t="s">
        <v>207</v>
      </c>
      <c r="P1544" s="260" t="s">
        <v>206</v>
      </c>
      <c r="Q1544" s="260" t="s">
        <v>207</v>
      </c>
      <c r="R1544" s="260" t="s">
        <v>207</v>
      </c>
      <c r="S1544" s="260" t="s">
        <v>207</v>
      </c>
      <c r="T1544" s="260" t="s">
        <v>207</v>
      </c>
      <c r="U1544" s="260" t="s">
        <v>207</v>
      </c>
      <c r="V1544" s="260" t="s">
        <v>207</v>
      </c>
      <c r="W1544" s="260" t="s">
        <v>207</v>
      </c>
      <c r="X1544" s="260" t="s">
        <v>207</v>
      </c>
      <c r="Y1544" s="260" t="s">
        <v>207</v>
      </c>
      <c r="Z1544" s="260" t="s">
        <v>207</v>
      </c>
      <c r="AA1544" s="260" t="s">
        <v>207</v>
      </c>
      <c r="AB1544" s="260" t="s">
        <v>206</v>
      </c>
      <c r="AC1544" s="260" t="s">
        <v>206</v>
      </c>
      <c r="AD1544" s="260" t="s">
        <v>206</v>
      </c>
      <c r="AE1544" s="260" t="s">
        <v>206</v>
      </c>
      <c r="AF1544" s="260" t="s">
        <v>206</v>
      </c>
      <c r="AG1544" s="260" t="s">
        <v>344</v>
      </c>
      <c r="AH1544" s="260" t="s">
        <v>344</v>
      </c>
      <c r="AI1544" s="260" t="s">
        <v>344</v>
      </c>
      <c r="AJ1544" s="260" t="s">
        <v>344</v>
      </c>
      <c r="AK1544" s="260" t="s">
        <v>344</v>
      </c>
      <c r="AL1544" s="260" t="s">
        <v>344</v>
      </c>
      <c r="AM1544" s="260" t="s">
        <v>344</v>
      </c>
      <c r="AN1544" s="260" t="s">
        <v>344</v>
      </c>
      <c r="AO1544" s="260" t="s">
        <v>344</v>
      </c>
      <c r="AP1544" s="260" t="s">
        <v>344</v>
      </c>
      <c r="AQ1544" s="260"/>
      <c r="AR1544"/>
      <c r="AS1544">
        <v>2</v>
      </c>
    </row>
    <row r="1545" spans="1:45" ht="18.75" hidden="1" x14ac:dyDescent="0.45">
      <c r="A1545" s="248">
        <v>215033</v>
      </c>
      <c r="B1545" s="249" t="s">
        <v>456</v>
      </c>
      <c r="C1545" t="s">
        <v>205</v>
      </c>
      <c r="D1545" t="s">
        <v>207</v>
      </c>
      <c r="E1545" t="s">
        <v>207</v>
      </c>
      <c r="F1545" t="s">
        <v>207</v>
      </c>
      <c r="G1545" t="s">
        <v>205</v>
      </c>
      <c r="H1545" t="s">
        <v>205</v>
      </c>
      <c r="I1545" t="s">
        <v>207</v>
      </c>
      <c r="J1545" t="s">
        <v>207</v>
      </c>
      <c r="K1545" t="s">
        <v>205</v>
      </c>
      <c r="L1545" t="s">
        <v>207</v>
      </c>
      <c r="M1545" s="250" t="s">
        <v>205</v>
      </c>
      <c r="N1545" t="s">
        <v>207</v>
      </c>
      <c r="O1545" t="s">
        <v>205</v>
      </c>
      <c r="P1545" t="s">
        <v>205</v>
      </c>
      <c r="Q1545" t="s">
        <v>205</v>
      </c>
      <c r="R1545" t="s">
        <v>205</v>
      </c>
      <c r="S1545" t="s">
        <v>205</v>
      </c>
      <c r="T1545" t="s">
        <v>207</v>
      </c>
      <c r="U1545" t="s">
        <v>207</v>
      </c>
      <c r="V1545" t="s">
        <v>207</v>
      </c>
      <c r="W1545" t="s">
        <v>205</v>
      </c>
      <c r="X1545" s="250" t="s">
        <v>205</v>
      </c>
      <c r="Y1545" t="s">
        <v>205</v>
      </c>
      <c r="Z1545" t="s">
        <v>205</v>
      </c>
      <c r="AA1545" t="s">
        <v>205</v>
      </c>
      <c r="AB1545" t="s">
        <v>207</v>
      </c>
      <c r="AC1545" t="s">
        <v>207</v>
      </c>
      <c r="AD1545" t="s">
        <v>207</v>
      </c>
      <c r="AE1545" t="s">
        <v>205</v>
      </c>
      <c r="AF1545" t="s">
        <v>205</v>
      </c>
      <c r="AG1545" t="s">
        <v>344</v>
      </c>
      <c r="AH1545" t="s">
        <v>344</v>
      </c>
      <c r="AI1545" t="s">
        <v>344</v>
      </c>
      <c r="AJ1545" t="s">
        <v>344</v>
      </c>
      <c r="AK1545" t="s">
        <v>344</v>
      </c>
      <c r="AL1545" t="s">
        <v>344</v>
      </c>
      <c r="AM1545" t="s">
        <v>344</v>
      </c>
      <c r="AN1545" t="s">
        <v>344</v>
      </c>
      <c r="AO1545" t="s">
        <v>344</v>
      </c>
      <c r="AP1545" t="s">
        <v>344</v>
      </c>
      <c r="AQ1545"/>
      <c r="AR1545">
        <v>0</v>
      </c>
      <c r="AS1545">
        <v>3</v>
      </c>
    </row>
    <row r="1546" spans="1:45" ht="18.75" hidden="1" x14ac:dyDescent="0.45">
      <c r="A1546" s="248">
        <v>215043</v>
      </c>
      <c r="B1546" s="249" t="s">
        <v>456</v>
      </c>
      <c r="C1546" t="s">
        <v>207</v>
      </c>
      <c r="D1546" t="s">
        <v>205</v>
      </c>
      <c r="E1546" t="s">
        <v>205</v>
      </c>
      <c r="F1546" t="s">
        <v>207</v>
      </c>
      <c r="G1546" t="s">
        <v>205</v>
      </c>
      <c r="H1546" t="s">
        <v>207</v>
      </c>
      <c r="I1546" t="s">
        <v>205</v>
      </c>
      <c r="J1546" t="s">
        <v>207</v>
      </c>
      <c r="K1546" t="s">
        <v>207</v>
      </c>
      <c r="L1546" t="s">
        <v>207</v>
      </c>
      <c r="M1546" s="250" t="s">
        <v>207</v>
      </c>
      <c r="N1546" t="s">
        <v>207</v>
      </c>
      <c r="O1546" t="s">
        <v>205</v>
      </c>
      <c r="P1546" t="s">
        <v>207</v>
      </c>
      <c r="Q1546" t="s">
        <v>205</v>
      </c>
      <c r="R1546" t="s">
        <v>207</v>
      </c>
      <c r="S1546" t="s">
        <v>207</v>
      </c>
      <c r="T1546" t="s">
        <v>207</v>
      </c>
      <c r="U1546" t="s">
        <v>207</v>
      </c>
      <c r="V1546" t="s">
        <v>207</v>
      </c>
      <c r="W1546" t="s">
        <v>207</v>
      </c>
      <c r="X1546" s="250" t="s">
        <v>206</v>
      </c>
      <c r="Y1546" t="s">
        <v>205</v>
      </c>
      <c r="Z1546" t="s">
        <v>207</v>
      </c>
      <c r="AA1546" t="s">
        <v>206</v>
      </c>
      <c r="AB1546" t="s">
        <v>206</v>
      </c>
      <c r="AC1546" t="s">
        <v>207</v>
      </c>
      <c r="AD1546" t="s">
        <v>206</v>
      </c>
      <c r="AE1546" t="s">
        <v>206</v>
      </c>
      <c r="AF1546" t="s">
        <v>206</v>
      </c>
      <c r="AG1546" t="s">
        <v>344</v>
      </c>
      <c r="AH1546" t="s">
        <v>344</v>
      </c>
      <c r="AI1546" t="s">
        <v>344</v>
      </c>
      <c r="AJ1546" t="s">
        <v>344</v>
      </c>
      <c r="AK1546" t="s">
        <v>344</v>
      </c>
      <c r="AL1546" t="s">
        <v>344</v>
      </c>
      <c r="AM1546" t="s">
        <v>344</v>
      </c>
      <c r="AN1546" t="s">
        <v>344</v>
      </c>
      <c r="AO1546" t="s">
        <v>344</v>
      </c>
      <c r="AP1546" t="s">
        <v>344</v>
      </c>
      <c r="AQ1546"/>
      <c r="AR1546">
        <v>0</v>
      </c>
      <c r="AS1546">
        <v>4</v>
      </c>
    </row>
    <row r="1547" spans="1:45" ht="18.75" x14ac:dyDescent="0.45">
      <c r="A1547" s="248">
        <v>215049</v>
      </c>
      <c r="B1547" s="249" t="s">
        <v>61</v>
      </c>
      <c r="C1547" t="s">
        <v>207</v>
      </c>
      <c r="D1547" t="s">
        <v>205</v>
      </c>
      <c r="E1547" t="s">
        <v>207</v>
      </c>
      <c r="F1547" t="s">
        <v>207</v>
      </c>
      <c r="G1547" t="s">
        <v>205</v>
      </c>
      <c r="H1547" t="s">
        <v>207</v>
      </c>
      <c r="I1547" t="s">
        <v>207</v>
      </c>
      <c r="J1547" t="s">
        <v>207</v>
      </c>
      <c r="K1547" t="s">
        <v>205</v>
      </c>
      <c r="L1547" t="s">
        <v>207</v>
      </c>
      <c r="M1547" s="250" t="s">
        <v>207</v>
      </c>
      <c r="N1547" t="s">
        <v>207</v>
      </c>
      <c r="O1547" t="s">
        <v>207</v>
      </c>
      <c r="P1547" t="s">
        <v>205</v>
      </c>
      <c r="Q1547" t="s">
        <v>207</v>
      </c>
      <c r="R1547" t="s">
        <v>207</v>
      </c>
      <c r="S1547" t="s">
        <v>207</v>
      </c>
      <c r="T1547" t="s">
        <v>207</v>
      </c>
      <c r="U1547" t="s">
        <v>207</v>
      </c>
      <c r="V1547" t="s">
        <v>207</v>
      </c>
      <c r="W1547" t="s">
        <v>207</v>
      </c>
      <c r="X1547" s="250" t="s">
        <v>205</v>
      </c>
      <c r="Y1547" t="s">
        <v>205</v>
      </c>
      <c r="Z1547" t="s">
        <v>205</v>
      </c>
      <c r="AA1547" t="s">
        <v>205</v>
      </c>
      <c r="AB1547" t="s">
        <v>205</v>
      </c>
      <c r="AC1547" t="s">
        <v>205</v>
      </c>
      <c r="AD1547" t="s">
        <v>207</v>
      </c>
      <c r="AE1547" t="s">
        <v>205</v>
      </c>
      <c r="AF1547" t="s">
        <v>205</v>
      </c>
      <c r="AG1547" t="s">
        <v>206</v>
      </c>
      <c r="AH1547" t="s">
        <v>207</v>
      </c>
      <c r="AI1547" t="s">
        <v>205</v>
      </c>
      <c r="AJ1547" t="s">
        <v>207</v>
      </c>
      <c r="AK1547" t="s">
        <v>207</v>
      </c>
      <c r="AL1547" t="s">
        <v>207</v>
      </c>
      <c r="AM1547" t="s">
        <v>206</v>
      </c>
      <c r="AN1547" t="s">
        <v>206</v>
      </c>
      <c r="AO1547" t="s">
        <v>207</v>
      </c>
      <c r="AP1547" t="s">
        <v>206</v>
      </c>
      <c r="AQ1547"/>
      <c r="AR1547">
        <v>0</v>
      </c>
      <c r="AS1547">
        <v>4</v>
      </c>
    </row>
    <row r="1548" spans="1:45" ht="18.75" x14ac:dyDescent="0.45">
      <c r="A1548" s="248">
        <v>215052</v>
      </c>
      <c r="B1548" s="249" t="s">
        <v>61</v>
      </c>
      <c r="C1548" t="s">
        <v>205</v>
      </c>
      <c r="D1548" t="s">
        <v>205</v>
      </c>
      <c r="E1548" t="s">
        <v>207</v>
      </c>
      <c r="F1548" t="s">
        <v>207</v>
      </c>
      <c r="G1548" t="s">
        <v>207</v>
      </c>
      <c r="H1548" t="s">
        <v>207</v>
      </c>
      <c r="I1548" t="s">
        <v>207</v>
      </c>
      <c r="J1548" t="s">
        <v>207</v>
      </c>
      <c r="K1548" t="s">
        <v>207</v>
      </c>
      <c r="L1548" t="s">
        <v>207</v>
      </c>
      <c r="M1548" s="250" t="s">
        <v>205</v>
      </c>
      <c r="N1548" t="s">
        <v>207</v>
      </c>
      <c r="O1548" t="s">
        <v>207</v>
      </c>
      <c r="P1548" t="s">
        <v>207</v>
      </c>
      <c r="Q1548" t="s">
        <v>205</v>
      </c>
      <c r="R1548" t="s">
        <v>207</v>
      </c>
      <c r="S1548" t="s">
        <v>207</v>
      </c>
      <c r="T1548" t="s">
        <v>207</v>
      </c>
      <c r="U1548" t="s">
        <v>207</v>
      </c>
      <c r="V1548" t="s">
        <v>207</v>
      </c>
      <c r="W1548" t="s">
        <v>205</v>
      </c>
      <c r="X1548" s="250" t="s">
        <v>205</v>
      </c>
      <c r="Y1548" t="s">
        <v>205</v>
      </c>
      <c r="Z1548" t="s">
        <v>205</v>
      </c>
      <c r="AA1548" t="s">
        <v>205</v>
      </c>
      <c r="AB1548" t="s">
        <v>205</v>
      </c>
      <c r="AC1548" t="s">
        <v>205</v>
      </c>
      <c r="AD1548" t="s">
        <v>207</v>
      </c>
      <c r="AE1548" t="s">
        <v>207</v>
      </c>
      <c r="AF1548" t="s">
        <v>205</v>
      </c>
      <c r="AG1548" t="s">
        <v>205</v>
      </c>
      <c r="AH1548" t="s">
        <v>207</v>
      </c>
      <c r="AI1548" t="s">
        <v>205</v>
      </c>
      <c r="AJ1548" t="s">
        <v>205</v>
      </c>
      <c r="AK1548" t="s">
        <v>205</v>
      </c>
      <c r="AL1548" t="s">
        <v>205</v>
      </c>
      <c r="AM1548" t="s">
        <v>205</v>
      </c>
      <c r="AN1548" t="s">
        <v>207</v>
      </c>
      <c r="AO1548" t="s">
        <v>205</v>
      </c>
      <c r="AP1548" t="s">
        <v>207</v>
      </c>
      <c r="AQ1548"/>
      <c r="AR1548">
        <v>0</v>
      </c>
      <c r="AS1548">
        <v>3</v>
      </c>
    </row>
    <row r="1549" spans="1:45" ht="15" hidden="1" x14ac:dyDescent="0.25">
      <c r="A1549" s="258">
        <v>215053</v>
      </c>
      <c r="B1549" s="259" t="s">
        <v>458</v>
      </c>
      <c r="C1549" s="260" t="s">
        <v>849</v>
      </c>
      <c r="D1549" s="260" t="s">
        <v>849</v>
      </c>
      <c r="E1549" s="260" t="s">
        <v>849</v>
      </c>
      <c r="F1549" s="260" t="s">
        <v>849</v>
      </c>
      <c r="G1549" s="260" t="s">
        <v>849</v>
      </c>
      <c r="H1549" s="260" t="s">
        <v>849</v>
      </c>
      <c r="I1549" s="260" t="s">
        <v>849</v>
      </c>
      <c r="J1549" s="260" t="s">
        <v>849</v>
      </c>
      <c r="K1549" s="260" t="s">
        <v>849</v>
      </c>
      <c r="L1549" s="260" t="s">
        <v>849</v>
      </c>
      <c r="M1549" s="260" t="s">
        <v>849</v>
      </c>
      <c r="N1549" s="260" t="s">
        <v>849</v>
      </c>
      <c r="O1549" s="260" t="s">
        <v>849</v>
      </c>
      <c r="P1549" s="260" t="s">
        <v>849</v>
      </c>
      <c r="Q1549" s="260" t="s">
        <v>849</v>
      </c>
      <c r="R1549" s="260" t="s">
        <v>849</v>
      </c>
      <c r="S1549" s="260" t="s">
        <v>849</v>
      </c>
      <c r="T1549" s="260" t="s">
        <v>849</v>
      </c>
      <c r="U1549" s="260" t="s">
        <v>849</v>
      </c>
      <c r="V1549" s="260" t="s">
        <v>849</v>
      </c>
      <c r="W1549" s="260" t="s">
        <v>344</v>
      </c>
      <c r="X1549" s="260" t="s">
        <v>344</v>
      </c>
      <c r="Y1549" s="260" t="s">
        <v>344</v>
      </c>
      <c r="Z1549" s="260" t="s">
        <v>344</v>
      </c>
      <c r="AA1549" s="260" t="s">
        <v>344</v>
      </c>
      <c r="AB1549" s="260" t="s">
        <v>344</v>
      </c>
      <c r="AC1549" s="260" t="s">
        <v>344</v>
      </c>
      <c r="AD1549" s="260" t="s">
        <v>344</v>
      </c>
      <c r="AE1549" s="260" t="s">
        <v>344</v>
      </c>
      <c r="AF1549" s="260" t="s">
        <v>344</v>
      </c>
      <c r="AG1549" s="260" t="s">
        <v>344</v>
      </c>
      <c r="AH1549" s="260" t="s">
        <v>344</v>
      </c>
      <c r="AI1549" s="260" t="s">
        <v>344</v>
      </c>
      <c r="AJ1549" s="260" t="s">
        <v>344</v>
      </c>
      <c r="AK1549" s="260" t="s">
        <v>344</v>
      </c>
      <c r="AL1549" s="260" t="s">
        <v>344</v>
      </c>
      <c r="AM1549" s="260" t="s">
        <v>344</v>
      </c>
      <c r="AN1549" s="260" t="s">
        <v>344</v>
      </c>
      <c r="AO1549" s="260" t="s">
        <v>344</v>
      </c>
      <c r="AP1549" s="260" t="s">
        <v>344</v>
      </c>
      <c r="AQ1549" s="260"/>
      <c r="AR1549"/>
      <c r="AS1549" t="s">
        <v>2181</v>
      </c>
    </row>
    <row r="1550" spans="1:45" ht="15" hidden="1" x14ac:dyDescent="0.25">
      <c r="A1550" s="258">
        <v>215057</v>
      </c>
      <c r="B1550" s="259" t="s">
        <v>456</v>
      </c>
      <c r="C1550" s="260" t="s">
        <v>205</v>
      </c>
      <c r="D1550" s="260" t="s">
        <v>207</v>
      </c>
      <c r="E1550" s="260" t="s">
        <v>207</v>
      </c>
      <c r="F1550" s="260" t="s">
        <v>205</v>
      </c>
      <c r="G1550" s="260" t="s">
        <v>205</v>
      </c>
      <c r="H1550" s="260" t="s">
        <v>207</v>
      </c>
      <c r="I1550" s="260" t="s">
        <v>207</v>
      </c>
      <c r="J1550" s="260" t="s">
        <v>207</v>
      </c>
      <c r="K1550" s="260" t="s">
        <v>207</v>
      </c>
      <c r="L1550" s="260" t="s">
        <v>207</v>
      </c>
      <c r="M1550" s="260" t="s">
        <v>205</v>
      </c>
      <c r="N1550" s="260" t="s">
        <v>207</v>
      </c>
      <c r="O1550" s="260" t="s">
        <v>205</v>
      </c>
      <c r="P1550" s="260" t="s">
        <v>207</v>
      </c>
      <c r="Q1550" s="260" t="s">
        <v>205</v>
      </c>
      <c r="R1550" s="260" t="s">
        <v>207</v>
      </c>
      <c r="S1550" s="260" t="s">
        <v>207</v>
      </c>
      <c r="T1550" s="260" t="s">
        <v>207</v>
      </c>
      <c r="U1550" s="260" t="s">
        <v>205</v>
      </c>
      <c r="V1550" s="260" t="s">
        <v>205</v>
      </c>
      <c r="W1550" s="260" t="s">
        <v>207</v>
      </c>
      <c r="X1550" s="260" t="s">
        <v>207</v>
      </c>
      <c r="Y1550" s="260" t="s">
        <v>206</v>
      </c>
      <c r="Z1550" s="260" t="s">
        <v>207</v>
      </c>
      <c r="AA1550" s="260" t="s">
        <v>207</v>
      </c>
      <c r="AB1550" s="260" t="s">
        <v>206</v>
      </c>
      <c r="AC1550" s="260" t="s">
        <v>206</v>
      </c>
      <c r="AD1550" s="260" t="s">
        <v>206</v>
      </c>
      <c r="AE1550" s="260" t="s">
        <v>206</v>
      </c>
      <c r="AF1550" s="260" t="s">
        <v>206</v>
      </c>
      <c r="AG1550" s="260" t="s">
        <v>344</v>
      </c>
      <c r="AH1550" s="260" t="s">
        <v>344</v>
      </c>
      <c r="AI1550" s="260" t="s">
        <v>344</v>
      </c>
      <c r="AJ1550" s="260" t="s">
        <v>344</v>
      </c>
      <c r="AK1550" s="260" t="s">
        <v>344</v>
      </c>
      <c r="AL1550" s="260" t="s">
        <v>344</v>
      </c>
      <c r="AM1550" s="260" t="s">
        <v>344</v>
      </c>
      <c r="AN1550" s="260" t="s">
        <v>344</v>
      </c>
      <c r="AO1550" s="260" t="s">
        <v>344</v>
      </c>
      <c r="AP1550" s="260" t="s">
        <v>344</v>
      </c>
      <c r="AQ1550" s="260"/>
      <c r="AR1550"/>
      <c r="AS1550">
        <v>4</v>
      </c>
    </row>
    <row r="1551" spans="1:45" ht="18.75" x14ac:dyDescent="0.45">
      <c r="A1551" s="248">
        <v>215058</v>
      </c>
      <c r="B1551" s="249" t="s">
        <v>61</v>
      </c>
      <c r="C1551" t="s">
        <v>207</v>
      </c>
      <c r="D1551" t="s">
        <v>207</v>
      </c>
      <c r="E1551" t="s">
        <v>207</v>
      </c>
      <c r="F1551" t="s">
        <v>207</v>
      </c>
      <c r="G1551" t="s">
        <v>207</v>
      </c>
      <c r="H1551" t="s">
        <v>207</v>
      </c>
      <c r="I1551" t="s">
        <v>207</v>
      </c>
      <c r="J1551" t="s">
        <v>207</v>
      </c>
      <c r="K1551" t="s">
        <v>207</v>
      </c>
      <c r="L1551" t="s">
        <v>207</v>
      </c>
      <c r="M1551" s="250" t="s">
        <v>207</v>
      </c>
      <c r="N1551" t="s">
        <v>207</v>
      </c>
      <c r="O1551" t="s">
        <v>207</v>
      </c>
      <c r="P1551" t="s">
        <v>207</v>
      </c>
      <c r="Q1551" t="s">
        <v>205</v>
      </c>
      <c r="R1551" t="s">
        <v>207</v>
      </c>
      <c r="S1551" t="s">
        <v>207</v>
      </c>
      <c r="T1551" t="s">
        <v>205</v>
      </c>
      <c r="U1551" t="s">
        <v>207</v>
      </c>
      <c r="V1551" t="s">
        <v>207</v>
      </c>
      <c r="W1551" t="s">
        <v>205</v>
      </c>
      <c r="X1551" s="250" t="s">
        <v>207</v>
      </c>
      <c r="Y1551" t="s">
        <v>205</v>
      </c>
      <c r="Z1551" t="s">
        <v>207</v>
      </c>
      <c r="AA1551" t="s">
        <v>205</v>
      </c>
      <c r="AB1551" t="s">
        <v>205</v>
      </c>
      <c r="AC1551" t="s">
        <v>205</v>
      </c>
      <c r="AD1551" t="s">
        <v>207</v>
      </c>
      <c r="AE1551" t="s">
        <v>207</v>
      </c>
      <c r="AF1551" t="s">
        <v>205</v>
      </c>
      <c r="AG1551" t="s">
        <v>207</v>
      </c>
      <c r="AH1551" t="s">
        <v>207</v>
      </c>
      <c r="AI1551" t="s">
        <v>207</v>
      </c>
      <c r="AJ1551" t="s">
        <v>207</v>
      </c>
      <c r="AK1551" t="s">
        <v>207</v>
      </c>
      <c r="AL1551" t="s">
        <v>206</v>
      </c>
      <c r="AM1551" t="s">
        <v>206</v>
      </c>
      <c r="AN1551" t="s">
        <v>206</v>
      </c>
      <c r="AO1551" t="s">
        <v>206</v>
      </c>
      <c r="AP1551" t="s">
        <v>206</v>
      </c>
      <c r="AQ1551"/>
      <c r="AR1551">
        <v>0</v>
      </c>
      <c r="AS1551">
        <v>5</v>
      </c>
    </row>
    <row r="1552" spans="1:45" ht="18.75" hidden="1" x14ac:dyDescent="0.45">
      <c r="A1552" s="248">
        <v>215060</v>
      </c>
      <c r="B1552" s="249" t="s">
        <v>456</v>
      </c>
      <c r="C1552" t="s">
        <v>205</v>
      </c>
      <c r="D1552" t="s">
        <v>205</v>
      </c>
      <c r="E1552" t="s">
        <v>205</v>
      </c>
      <c r="F1552" t="s">
        <v>207</v>
      </c>
      <c r="G1552" t="s">
        <v>207</v>
      </c>
      <c r="H1552" t="s">
        <v>207</v>
      </c>
      <c r="I1552" t="s">
        <v>205</v>
      </c>
      <c r="J1552" t="s">
        <v>207</v>
      </c>
      <c r="K1552" t="s">
        <v>205</v>
      </c>
      <c r="L1552" t="s">
        <v>207</v>
      </c>
      <c r="M1552" s="250" t="s">
        <v>207</v>
      </c>
      <c r="N1552" t="s">
        <v>207</v>
      </c>
      <c r="O1552" t="s">
        <v>205</v>
      </c>
      <c r="P1552" t="s">
        <v>205</v>
      </c>
      <c r="Q1552" t="s">
        <v>205</v>
      </c>
      <c r="R1552" t="s">
        <v>206</v>
      </c>
      <c r="S1552" t="s">
        <v>207</v>
      </c>
      <c r="T1552" t="s">
        <v>205</v>
      </c>
      <c r="U1552" t="s">
        <v>207</v>
      </c>
      <c r="V1552" t="s">
        <v>207</v>
      </c>
      <c r="W1552" t="s">
        <v>207</v>
      </c>
      <c r="X1552" s="250" t="s">
        <v>207</v>
      </c>
      <c r="Y1552" t="s">
        <v>205</v>
      </c>
      <c r="Z1552" t="s">
        <v>207</v>
      </c>
      <c r="AA1552" t="s">
        <v>205</v>
      </c>
      <c r="AB1552" t="s">
        <v>205</v>
      </c>
      <c r="AC1552" t="s">
        <v>207</v>
      </c>
      <c r="AD1552" t="s">
        <v>205</v>
      </c>
      <c r="AE1552" t="s">
        <v>205</v>
      </c>
      <c r="AF1552" t="s">
        <v>206</v>
      </c>
      <c r="AG1552" t="s">
        <v>344</v>
      </c>
      <c r="AH1552" t="s">
        <v>344</v>
      </c>
      <c r="AI1552" t="s">
        <v>344</v>
      </c>
      <c r="AJ1552" t="s">
        <v>344</v>
      </c>
      <c r="AK1552" t="s">
        <v>344</v>
      </c>
      <c r="AL1552" t="s">
        <v>344</v>
      </c>
      <c r="AM1552" t="s">
        <v>344</v>
      </c>
      <c r="AN1552" t="s">
        <v>344</v>
      </c>
      <c r="AO1552" t="s">
        <v>344</v>
      </c>
      <c r="AP1552" t="s">
        <v>344</v>
      </c>
      <c r="AQ1552"/>
      <c r="AR1552">
        <v>0</v>
      </c>
      <c r="AS1552">
        <v>3</v>
      </c>
    </row>
    <row r="1553" spans="1:45" ht="18.75" hidden="1" x14ac:dyDescent="0.45">
      <c r="A1553" s="248">
        <v>215061</v>
      </c>
      <c r="B1553" s="249" t="s">
        <v>458</v>
      </c>
      <c r="C1553" t="s">
        <v>205</v>
      </c>
      <c r="D1553" t="s">
        <v>205</v>
      </c>
      <c r="E1553" t="s">
        <v>207</v>
      </c>
      <c r="F1553" t="s">
        <v>205</v>
      </c>
      <c r="G1553" t="s">
        <v>205</v>
      </c>
      <c r="H1553" t="s">
        <v>205</v>
      </c>
      <c r="I1553" t="s">
        <v>205</v>
      </c>
      <c r="J1553" t="s">
        <v>205</v>
      </c>
      <c r="K1553" t="s">
        <v>205</v>
      </c>
      <c r="L1553" t="s">
        <v>207</v>
      </c>
      <c r="M1553" s="250" t="s">
        <v>205</v>
      </c>
      <c r="N1553" t="s">
        <v>205</v>
      </c>
      <c r="O1553" t="s">
        <v>205</v>
      </c>
      <c r="P1553" t="s">
        <v>205</v>
      </c>
      <c r="Q1553" t="s">
        <v>205</v>
      </c>
      <c r="R1553" t="s">
        <v>207</v>
      </c>
      <c r="S1553" t="s">
        <v>207</v>
      </c>
      <c r="T1553" t="s">
        <v>205</v>
      </c>
      <c r="U1553" t="s">
        <v>207</v>
      </c>
      <c r="V1553" t="s">
        <v>205</v>
      </c>
      <c r="W1553" t="s">
        <v>344</v>
      </c>
      <c r="X1553" s="250" t="s">
        <v>344</v>
      </c>
      <c r="Y1553" t="s">
        <v>344</v>
      </c>
      <c r="Z1553" t="s">
        <v>344</v>
      </c>
      <c r="AA1553" t="s">
        <v>344</v>
      </c>
      <c r="AB1553" t="s">
        <v>344</v>
      </c>
      <c r="AC1553" t="s">
        <v>344</v>
      </c>
      <c r="AD1553" t="s">
        <v>344</v>
      </c>
      <c r="AE1553" t="s">
        <v>344</v>
      </c>
      <c r="AF1553" t="s">
        <v>344</v>
      </c>
      <c r="AG1553" t="s">
        <v>344</v>
      </c>
      <c r="AH1553" t="s">
        <v>344</v>
      </c>
      <c r="AI1553" t="s">
        <v>344</v>
      </c>
      <c r="AJ1553" t="s">
        <v>344</v>
      </c>
      <c r="AK1553" t="s">
        <v>344</v>
      </c>
      <c r="AL1553" t="s">
        <v>344</v>
      </c>
      <c r="AM1553" t="s">
        <v>344</v>
      </c>
      <c r="AN1553" t="s">
        <v>344</v>
      </c>
      <c r="AO1553" t="s">
        <v>344</v>
      </c>
      <c r="AP1553" t="s">
        <v>344</v>
      </c>
      <c r="AQ1553"/>
      <c r="AR1553">
        <v>0</v>
      </c>
      <c r="AS1553">
        <v>1</v>
      </c>
    </row>
    <row r="1554" spans="1:45" ht="15" hidden="1" x14ac:dyDescent="0.25">
      <c r="A1554" s="258">
        <v>215063</v>
      </c>
      <c r="B1554" s="259" t="s">
        <v>459</v>
      </c>
      <c r="C1554" s="260" t="s">
        <v>205</v>
      </c>
      <c r="D1554" s="260" t="s">
        <v>207</v>
      </c>
      <c r="E1554" s="260" t="s">
        <v>205</v>
      </c>
      <c r="F1554" s="260" t="s">
        <v>205</v>
      </c>
      <c r="G1554" s="260" t="s">
        <v>207</v>
      </c>
      <c r="H1554" s="260" t="s">
        <v>207</v>
      </c>
      <c r="I1554" s="260" t="s">
        <v>207</v>
      </c>
      <c r="J1554" s="260" t="s">
        <v>207</v>
      </c>
      <c r="K1554" s="260" t="s">
        <v>205</v>
      </c>
      <c r="L1554" s="260" t="s">
        <v>207</v>
      </c>
      <c r="M1554" s="260" t="s">
        <v>207</v>
      </c>
      <c r="N1554" s="260" t="s">
        <v>205</v>
      </c>
      <c r="O1554" s="260" t="s">
        <v>205</v>
      </c>
      <c r="P1554" s="260" t="s">
        <v>207</v>
      </c>
      <c r="Q1554" s="260" t="s">
        <v>205</v>
      </c>
      <c r="R1554" s="260" t="s">
        <v>207</v>
      </c>
      <c r="S1554" s="260" t="s">
        <v>205</v>
      </c>
      <c r="T1554" s="260" t="s">
        <v>207</v>
      </c>
      <c r="U1554" s="260" t="s">
        <v>207</v>
      </c>
      <c r="V1554" s="260" t="s">
        <v>205</v>
      </c>
      <c r="W1554" s="260" t="s">
        <v>206</v>
      </c>
      <c r="X1554" s="260" t="s">
        <v>206</v>
      </c>
      <c r="Y1554" s="260" t="s">
        <v>206</v>
      </c>
      <c r="Z1554" s="260" t="s">
        <v>206</v>
      </c>
      <c r="AA1554" s="260" t="s">
        <v>206</v>
      </c>
      <c r="AB1554" s="260" t="s">
        <v>344</v>
      </c>
      <c r="AC1554" s="260" t="s">
        <v>344</v>
      </c>
      <c r="AD1554" s="260" t="s">
        <v>344</v>
      </c>
      <c r="AE1554" s="260" t="s">
        <v>344</v>
      </c>
      <c r="AF1554" s="260" t="s">
        <v>344</v>
      </c>
      <c r="AG1554" s="260" t="s">
        <v>344</v>
      </c>
      <c r="AH1554" s="260" t="s">
        <v>344</v>
      </c>
      <c r="AI1554" s="260" t="s">
        <v>344</v>
      </c>
      <c r="AJ1554" s="260" t="s">
        <v>344</v>
      </c>
      <c r="AK1554" s="260" t="s">
        <v>344</v>
      </c>
      <c r="AL1554" s="260" t="s">
        <v>344</v>
      </c>
      <c r="AM1554" s="260" t="s">
        <v>344</v>
      </c>
      <c r="AN1554" s="260" t="s">
        <v>344</v>
      </c>
      <c r="AO1554" s="260" t="s">
        <v>344</v>
      </c>
      <c r="AP1554" s="260" t="s">
        <v>344</v>
      </c>
      <c r="AQ1554" s="260"/>
      <c r="AR1554"/>
      <c r="AS1554">
        <v>5</v>
      </c>
    </row>
    <row r="1555" spans="1:45" ht="18.75" hidden="1" x14ac:dyDescent="0.45">
      <c r="A1555" s="248">
        <v>215064</v>
      </c>
      <c r="B1555" s="249" t="s">
        <v>458</v>
      </c>
      <c r="C1555">
        <v>0</v>
      </c>
      <c r="D1555">
        <v>0</v>
      </c>
      <c r="E1555">
        <v>0</v>
      </c>
      <c r="F1555">
        <v>0</v>
      </c>
      <c r="G1555">
        <v>0</v>
      </c>
      <c r="H1555">
        <v>0</v>
      </c>
      <c r="I1555">
        <v>0</v>
      </c>
      <c r="J1555">
        <v>0</v>
      </c>
      <c r="K1555">
        <v>0</v>
      </c>
      <c r="L1555">
        <v>0</v>
      </c>
      <c r="M1555" s="250">
        <v>0</v>
      </c>
      <c r="N1555">
        <v>0</v>
      </c>
      <c r="O1555">
        <v>0</v>
      </c>
      <c r="P1555">
        <v>0</v>
      </c>
      <c r="Q1555">
        <v>0</v>
      </c>
      <c r="R1555">
        <v>0</v>
      </c>
      <c r="S1555">
        <v>0</v>
      </c>
      <c r="T1555">
        <v>0</v>
      </c>
      <c r="U1555">
        <v>0</v>
      </c>
      <c r="V1555">
        <v>0</v>
      </c>
      <c r="W1555">
        <v>0</v>
      </c>
      <c r="X1555" s="250">
        <v>0</v>
      </c>
      <c r="Y1555">
        <v>0</v>
      </c>
      <c r="Z1555">
        <v>0</v>
      </c>
      <c r="AA1555">
        <v>0</v>
      </c>
      <c r="AB1555">
        <v>0</v>
      </c>
      <c r="AC1555">
        <v>0</v>
      </c>
      <c r="AD1555">
        <v>0</v>
      </c>
      <c r="AE1555">
        <v>0</v>
      </c>
      <c r="AF1555">
        <v>0</v>
      </c>
      <c r="AG1555">
        <v>0</v>
      </c>
      <c r="AH1555">
        <v>0</v>
      </c>
      <c r="AI1555">
        <v>0</v>
      </c>
      <c r="AJ1555">
        <v>0</v>
      </c>
      <c r="AK1555">
        <v>0</v>
      </c>
      <c r="AL1555">
        <v>0</v>
      </c>
      <c r="AM1555">
        <v>0</v>
      </c>
      <c r="AN1555">
        <v>0</v>
      </c>
      <c r="AO1555">
        <v>0</v>
      </c>
      <c r="AP1555">
        <v>0</v>
      </c>
      <c r="AQ1555"/>
      <c r="AR1555">
        <v>0</v>
      </c>
      <c r="AS1555">
        <v>2</v>
      </c>
    </row>
    <row r="1556" spans="1:45" ht="15" hidden="1" x14ac:dyDescent="0.25">
      <c r="A1556" s="258">
        <v>215067</v>
      </c>
      <c r="B1556" s="259" t="s">
        <v>456</v>
      </c>
      <c r="C1556" s="260" t="s">
        <v>206</v>
      </c>
      <c r="D1556" s="260" t="s">
        <v>205</v>
      </c>
      <c r="E1556" s="260" t="s">
        <v>207</v>
      </c>
      <c r="F1556" s="260" t="s">
        <v>207</v>
      </c>
      <c r="G1556" s="260" t="s">
        <v>205</v>
      </c>
      <c r="H1556" s="260" t="s">
        <v>207</v>
      </c>
      <c r="I1556" s="260" t="s">
        <v>207</v>
      </c>
      <c r="J1556" s="260" t="s">
        <v>207</v>
      </c>
      <c r="K1556" s="260" t="s">
        <v>207</v>
      </c>
      <c r="L1556" s="260" t="s">
        <v>206</v>
      </c>
      <c r="M1556" s="260" t="s">
        <v>207</v>
      </c>
      <c r="N1556" s="260" t="s">
        <v>207</v>
      </c>
      <c r="O1556" s="260" t="s">
        <v>207</v>
      </c>
      <c r="P1556" s="260" t="s">
        <v>207</v>
      </c>
      <c r="Q1556" s="260" t="s">
        <v>207</v>
      </c>
      <c r="R1556" s="260" t="s">
        <v>207</v>
      </c>
      <c r="S1556" s="260" t="s">
        <v>207</v>
      </c>
      <c r="T1556" s="260" t="s">
        <v>207</v>
      </c>
      <c r="U1556" s="260" t="s">
        <v>207</v>
      </c>
      <c r="V1556" s="260" t="s">
        <v>207</v>
      </c>
      <c r="W1556" s="260" t="s">
        <v>206</v>
      </c>
      <c r="X1556" s="260" t="s">
        <v>206</v>
      </c>
      <c r="Y1556" s="260" t="s">
        <v>206</v>
      </c>
      <c r="Z1556" s="260" t="s">
        <v>206</v>
      </c>
      <c r="AA1556" s="260" t="s">
        <v>206</v>
      </c>
      <c r="AB1556" s="260" t="s">
        <v>206</v>
      </c>
      <c r="AC1556" s="260" t="s">
        <v>206</v>
      </c>
      <c r="AD1556" s="260" t="s">
        <v>206</v>
      </c>
      <c r="AE1556" s="260" t="s">
        <v>206</v>
      </c>
      <c r="AF1556" s="260" t="s">
        <v>206</v>
      </c>
      <c r="AG1556" s="260" t="s">
        <v>344</v>
      </c>
      <c r="AH1556" s="260" t="s">
        <v>344</v>
      </c>
      <c r="AI1556" s="260" t="s">
        <v>344</v>
      </c>
      <c r="AJ1556" s="260" t="s">
        <v>344</v>
      </c>
      <c r="AK1556" s="260" t="s">
        <v>344</v>
      </c>
      <c r="AL1556" s="260" t="s">
        <v>344</v>
      </c>
      <c r="AM1556" s="260" t="s">
        <v>344</v>
      </c>
      <c r="AN1556" s="260" t="s">
        <v>344</v>
      </c>
      <c r="AO1556" s="260" t="s">
        <v>344</v>
      </c>
      <c r="AP1556" s="260" t="s">
        <v>344</v>
      </c>
      <c r="AQ1556" s="260"/>
      <c r="AR1556"/>
      <c r="AS1556">
        <v>1</v>
      </c>
    </row>
    <row r="1557" spans="1:45" ht="18.75" hidden="1" x14ac:dyDescent="0.45">
      <c r="A1557" s="252">
        <v>215068</v>
      </c>
      <c r="B1557" s="249" t="s">
        <v>456</v>
      </c>
      <c r="C1557" t="s">
        <v>205</v>
      </c>
      <c r="D1557" t="s">
        <v>205</v>
      </c>
      <c r="E1557" t="s">
        <v>207</v>
      </c>
      <c r="F1557" t="s">
        <v>207</v>
      </c>
      <c r="G1557" t="s">
        <v>207</v>
      </c>
      <c r="H1557" t="s">
        <v>205</v>
      </c>
      <c r="I1557" t="s">
        <v>207</v>
      </c>
      <c r="J1557" t="s">
        <v>205</v>
      </c>
      <c r="K1557" t="s">
        <v>207</v>
      </c>
      <c r="L1557" t="s">
        <v>205</v>
      </c>
      <c r="M1557" s="250" t="s">
        <v>207</v>
      </c>
      <c r="N1557" t="s">
        <v>207</v>
      </c>
      <c r="O1557" t="s">
        <v>207</v>
      </c>
      <c r="P1557" t="s">
        <v>207</v>
      </c>
      <c r="Q1557" t="s">
        <v>207</v>
      </c>
      <c r="R1557" t="s">
        <v>205</v>
      </c>
      <c r="S1557" t="s">
        <v>207</v>
      </c>
      <c r="T1557" t="s">
        <v>207</v>
      </c>
      <c r="U1557" t="s">
        <v>207</v>
      </c>
      <c r="V1557" t="s">
        <v>207</v>
      </c>
      <c r="W1557" t="s">
        <v>207</v>
      </c>
      <c r="X1557" s="250" t="s">
        <v>207</v>
      </c>
      <c r="Y1557" t="s">
        <v>205</v>
      </c>
      <c r="Z1557" t="s">
        <v>206</v>
      </c>
      <c r="AA1557" t="s">
        <v>205</v>
      </c>
      <c r="AB1557" t="s">
        <v>205</v>
      </c>
      <c r="AC1557" t="s">
        <v>207</v>
      </c>
      <c r="AD1557" t="s">
        <v>205</v>
      </c>
      <c r="AE1557" t="s">
        <v>205</v>
      </c>
      <c r="AF1557" t="s">
        <v>205</v>
      </c>
      <c r="AG1557" t="s">
        <v>344</v>
      </c>
      <c r="AH1557" t="s">
        <v>344</v>
      </c>
      <c r="AI1557" t="s">
        <v>344</v>
      </c>
      <c r="AJ1557" t="s">
        <v>344</v>
      </c>
      <c r="AK1557" t="s">
        <v>344</v>
      </c>
      <c r="AL1557" t="s">
        <v>344</v>
      </c>
      <c r="AM1557" t="s">
        <v>344</v>
      </c>
      <c r="AN1557" t="s">
        <v>344</v>
      </c>
      <c r="AO1557" t="s">
        <v>344</v>
      </c>
      <c r="AP1557" t="s">
        <v>344</v>
      </c>
      <c r="AQ1557"/>
      <c r="AR1557">
        <v>0</v>
      </c>
      <c r="AS1557">
        <v>1</v>
      </c>
    </row>
    <row r="1558" spans="1:45" ht="18.75" hidden="1" x14ac:dyDescent="0.45">
      <c r="A1558" s="248">
        <v>215076</v>
      </c>
      <c r="B1558" s="249" t="s">
        <v>456</v>
      </c>
      <c r="C1558" t="s">
        <v>205</v>
      </c>
      <c r="D1558" t="s">
        <v>205</v>
      </c>
      <c r="E1558" t="s">
        <v>205</v>
      </c>
      <c r="F1558" t="s">
        <v>207</v>
      </c>
      <c r="G1558" t="s">
        <v>205</v>
      </c>
      <c r="H1558" t="s">
        <v>207</v>
      </c>
      <c r="I1558" t="s">
        <v>207</v>
      </c>
      <c r="J1558" t="s">
        <v>207</v>
      </c>
      <c r="K1558" t="s">
        <v>207</v>
      </c>
      <c r="L1558" t="s">
        <v>207</v>
      </c>
      <c r="M1558" s="250" t="s">
        <v>205</v>
      </c>
      <c r="N1558" t="s">
        <v>205</v>
      </c>
      <c r="O1558" t="s">
        <v>207</v>
      </c>
      <c r="P1558" t="s">
        <v>205</v>
      </c>
      <c r="Q1558" t="s">
        <v>207</v>
      </c>
      <c r="R1558" t="s">
        <v>207</v>
      </c>
      <c r="S1558" t="s">
        <v>205</v>
      </c>
      <c r="T1558" t="s">
        <v>207</v>
      </c>
      <c r="U1558" t="s">
        <v>207</v>
      </c>
      <c r="V1558" t="s">
        <v>207</v>
      </c>
      <c r="W1558" t="s">
        <v>205</v>
      </c>
      <c r="X1558" s="250" t="s">
        <v>207</v>
      </c>
      <c r="Y1558" t="s">
        <v>205</v>
      </c>
      <c r="Z1558" t="s">
        <v>205</v>
      </c>
      <c r="AA1558" t="s">
        <v>205</v>
      </c>
      <c r="AB1558" t="s">
        <v>205</v>
      </c>
      <c r="AC1558" t="s">
        <v>207</v>
      </c>
      <c r="AD1558" t="s">
        <v>205</v>
      </c>
      <c r="AE1558" t="s">
        <v>207</v>
      </c>
      <c r="AF1558" t="s">
        <v>207</v>
      </c>
      <c r="AG1558" t="s">
        <v>344</v>
      </c>
      <c r="AH1558" t="s">
        <v>344</v>
      </c>
      <c r="AI1558" t="s">
        <v>344</v>
      </c>
      <c r="AJ1558" t="s">
        <v>344</v>
      </c>
      <c r="AK1558" t="s">
        <v>344</v>
      </c>
      <c r="AL1558" t="s">
        <v>344</v>
      </c>
      <c r="AM1558" t="s">
        <v>344</v>
      </c>
      <c r="AN1558" t="s">
        <v>344</v>
      </c>
      <c r="AO1558" t="s">
        <v>344</v>
      </c>
      <c r="AP1558" t="s">
        <v>344</v>
      </c>
      <c r="AQ1558"/>
      <c r="AR1558">
        <v>0</v>
      </c>
      <c r="AS1558">
        <v>2</v>
      </c>
    </row>
    <row r="1559" spans="1:45" ht="18.75" hidden="1" x14ac:dyDescent="0.45">
      <c r="A1559" s="248">
        <v>215078</v>
      </c>
      <c r="B1559" s="249" t="s">
        <v>456</v>
      </c>
      <c r="C1559" t="s">
        <v>205</v>
      </c>
      <c r="D1559" t="s">
        <v>207</v>
      </c>
      <c r="E1559" t="s">
        <v>207</v>
      </c>
      <c r="F1559" t="s">
        <v>205</v>
      </c>
      <c r="G1559" t="s">
        <v>205</v>
      </c>
      <c r="H1559" t="s">
        <v>205</v>
      </c>
      <c r="I1559" t="s">
        <v>207</v>
      </c>
      <c r="J1559" t="s">
        <v>205</v>
      </c>
      <c r="K1559" t="s">
        <v>207</v>
      </c>
      <c r="L1559" t="s">
        <v>207</v>
      </c>
      <c r="M1559" s="250" t="s">
        <v>207</v>
      </c>
      <c r="N1559" t="s">
        <v>207</v>
      </c>
      <c r="O1559" t="s">
        <v>207</v>
      </c>
      <c r="P1559" t="s">
        <v>207</v>
      </c>
      <c r="Q1559" t="s">
        <v>205</v>
      </c>
      <c r="R1559" t="s">
        <v>207</v>
      </c>
      <c r="S1559" t="s">
        <v>205</v>
      </c>
      <c r="T1559" t="s">
        <v>205</v>
      </c>
      <c r="U1559" t="s">
        <v>205</v>
      </c>
      <c r="V1559" t="s">
        <v>205</v>
      </c>
      <c r="W1559" t="s">
        <v>205</v>
      </c>
      <c r="X1559" s="250" t="s">
        <v>207</v>
      </c>
      <c r="Y1559" t="s">
        <v>207</v>
      </c>
      <c r="Z1559" t="s">
        <v>207</v>
      </c>
      <c r="AA1559" t="s">
        <v>205</v>
      </c>
      <c r="AB1559" t="s">
        <v>205</v>
      </c>
      <c r="AC1559" t="s">
        <v>205</v>
      </c>
      <c r="AD1559" t="s">
        <v>205</v>
      </c>
      <c r="AE1559" t="s">
        <v>207</v>
      </c>
      <c r="AF1559" t="s">
        <v>205</v>
      </c>
      <c r="AG1559" t="s">
        <v>344</v>
      </c>
      <c r="AH1559" t="s">
        <v>344</v>
      </c>
      <c r="AI1559" t="s">
        <v>344</v>
      </c>
      <c r="AJ1559" t="s">
        <v>344</v>
      </c>
      <c r="AK1559" t="s">
        <v>344</v>
      </c>
      <c r="AL1559" t="s">
        <v>344</v>
      </c>
      <c r="AM1559" t="s">
        <v>344</v>
      </c>
      <c r="AN1559" t="s">
        <v>344</v>
      </c>
      <c r="AO1559" t="s">
        <v>344</v>
      </c>
      <c r="AP1559" t="s">
        <v>344</v>
      </c>
      <c r="AQ1559"/>
      <c r="AR1559">
        <v>0</v>
      </c>
      <c r="AS1559">
        <v>3</v>
      </c>
    </row>
    <row r="1560" spans="1:45" ht="18.75" hidden="1" x14ac:dyDescent="0.45">
      <c r="A1560" s="248">
        <v>215079</v>
      </c>
      <c r="B1560" s="249" t="s">
        <v>456</v>
      </c>
      <c r="C1560" t="s">
        <v>205</v>
      </c>
      <c r="D1560" t="s">
        <v>205</v>
      </c>
      <c r="E1560" t="s">
        <v>205</v>
      </c>
      <c r="F1560" t="s">
        <v>207</v>
      </c>
      <c r="G1560" t="s">
        <v>205</v>
      </c>
      <c r="H1560" t="s">
        <v>207</v>
      </c>
      <c r="I1560" t="s">
        <v>205</v>
      </c>
      <c r="J1560" t="s">
        <v>205</v>
      </c>
      <c r="K1560" t="s">
        <v>205</v>
      </c>
      <c r="L1560" t="s">
        <v>207</v>
      </c>
      <c r="M1560" s="250" t="s">
        <v>205</v>
      </c>
      <c r="N1560" t="s">
        <v>207</v>
      </c>
      <c r="O1560" t="s">
        <v>207</v>
      </c>
      <c r="P1560" t="s">
        <v>207</v>
      </c>
      <c r="Q1560" t="s">
        <v>207</v>
      </c>
      <c r="R1560" t="s">
        <v>207</v>
      </c>
      <c r="S1560" t="s">
        <v>207</v>
      </c>
      <c r="T1560" t="s">
        <v>205</v>
      </c>
      <c r="U1560" t="s">
        <v>205</v>
      </c>
      <c r="V1560" t="s">
        <v>205</v>
      </c>
      <c r="W1560" t="s">
        <v>205</v>
      </c>
      <c r="X1560" s="250" t="s">
        <v>205</v>
      </c>
      <c r="Y1560" t="s">
        <v>207</v>
      </c>
      <c r="Z1560" t="s">
        <v>207</v>
      </c>
      <c r="AA1560" t="s">
        <v>207</v>
      </c>
      <c r="AB1560" t="s">
        <v>205</v>
      </c>
      <c r="AC1560" t="s">
        <v>205</v>
      </c>
      <c r="AD1560" t="s">
        <v>205</v>
      </c>
      <c r="AE1560" t="s">
        <v>205</v>
      </c>
      <c r="AF1560" t="s">
        <v>207</v>
      </c>
      <c r="AG1560" t="s">
        <v>344</v>
      </c>
      <c r="AH1560" t="s">
        <v>344</v>
      </c>
      <c r="AI1560" t="s">
        <v>344</v>
      </c>
      <c r="AJ1560" t="s">
        <v>344</v>
      </c>
      <c r="AK1560" t="s">
        <v>344</v>
      </c>
      <c r="AL1560" t="s">
        <v>344</v>
      </c>
      <c r="AM1560" t="s">
        <v>344</v>
      </c>
      <c r="AN1560" t="s">
        <v>344</v>
      </c>
      <c r="AO1560" t="s">
        <v>344</v>
      </c>
      <c r="AP1560" t="s">
        <v>344</v>
      </c>
      <c r="AQ1560"/>
      <c r="AR1560">
        <v>0</v>
      </c>
      <c r="AS1560">
        <v>2</v>
      </c>
    </row>
    <row r="1561" spans="1:45" ht="18.75" x14ac:dyDescent="0.45">
      <c r="A1561" s="248">
        <v>215083</v>
      </c>
      <c r="B1561" s="249" t="s">
        <v>61</v>
      </c>
      <c r="C1561" t="s">
        <v>207</v>
      </c>
      <c r="D1561" t="s">
        <v>207</v>
      </c>
      <c r="E1561" t="s">
        <v>207</v>
      </c>
      <c r="F1561" t="s">
        <v>207</v>
      </c>
      <c r="G1561" t="s">
        <v>205</v>
      </c>
      <c r="H1561" t="s">
        <v>207</v>
      </c>
      <c r="I1561" t="s">
        <v>207</v>
      </c>
      <c r="J1561" t="s">
        <v>207</v>
      </c>
      <c r="K1561" t="s">
        <v>207</v>
      </c>
      <c r="L1561" t="s">
        <v>207</v>
      </c>
      <c r="M1561" s="250" t="s">
        <v>205</v>
      </c>
      <c r="N1561" t="s">
        <v>205</v>
      </c>
      <c r="O1561" t="s">
        <v>207</v>
      </c>
      <c r="P1561" t="s">
        <v>207</v>
      </c>
      <c r="Q1561" t="s">
        <v>207</v>
      </c>
      <c r="R1561" t="s">
        <v>207</v>
      </c>
      <c r="S1561" t="s">
        <v>207</v>
      </c>
      <c r="T1561" t="s">
        <v>207</v>
      </c>
      <c r="U1561" t="s">
        <v>207</v>
      </c>
      <c r="V1561" t="s">
        <v>207</v>
      </c>
      <c r="W1561" t="s">
        <v>207</v>
      </c>
      <c r="X1561" s="250" t="s">
        <v>205</v>
      </c>
      <c r="Y1561" t="s">
        <v>207</v>
      </c>
      <c r="Z1561" t="s">
        <v>207</v>
      </c>
      <c r="AA1561" t="s">
        <v>205</v>
      </c>
      <c r="AB1561" t="s">
        <v>207</v>
      </c>
      <c r="AC1561" t="s">
        <v>207</v>
      </c>
      <c r="AD1561" t="s">
        <v>207</v>
      </c>
      <c r="AE1561" t="s">
        <v>207</v>
      </c>
      <c r="AF1561" t="s">
        <v>207</v>
      </c>
      <c r="AG1561" t="s">
        <v>207</v>
      </c>
      <c r="AH1561" t="s">
        <v>207</v>
      </c>
      <c r="AI1561" t="s">
        <v>207</v>
      </c>
      <c r="AJ1561" t="s">
        <v>205</v>
      </c>
      <c r="AK1561" t="s">
        <v>207</v>
      </c>
      <c r="AL1561" t="s">
        <v>207</v>
      </c>
      <c r="AM1561" t="s">
        <v>207</v>
      </c>
      <c r="AN1561" t="s">
        <v>207</v>
      </c>
      <c r="AO1561" t="s">
        <v>207</v>
      </c>
      <c r="AP1561" t="s">
        <v>207</v>
      </c>
      <c r="AQ1561"/>
      <c r="AR1561">
        <v>0</v>
      </c>
      <c r="AS1561">
        <v>4</v>
      </c>
    </row>
    <row r="1562" spans="1:45" ht="18.75" hidden="1" x14ac:dyDescent="0.45">
      <c r="A1562" s="251">
        <v>215088</v>
      </c>
      <c r="B1562" s="249" t="s">
        <v>609</v>
      </c>
      <c r="C1562" t="s">
        <v>849</v>
      </c>
      <c r="D1562" t="s">
        <v>849</v>
      </c>
      <c r="E1562" t="s">
        <v>849</v>
      </c>
      <c r="F1562" t="s">
        <v>849</v>
      </c>
      <c r="G1562" t="s">
        <v>849</v>
      </c>
      <c r="H1562" t="s">
        <v>849</v>
      </c>
      <c r="I1562" t="s">
        <v>849</v>
      </c>
      <c r="J1562" t="s">
        <v>849</v>
      </c>
      <c r="K1562" t="s">
        <v>849</v>
      </c>
      <c r="L1562" t="s">
        <v>849</v>
      </c>
      <c r="M1562" s="250" t="s">
        <v>344</v>
      </c>
      <c r="N1562" t="s">
        <v>344</v>
      </c>
      <c r="O1562" t="s">
        <v>344</v>
      </c>
      <c r="P1562" t="s">
        <v>344</v>
      </c>
      <c r="Q1562" t="s">
        <v>344</v>
      </c>
      <c r="R1562" t="s">
        <v>344</v>
      </c>
      <c r="S1562" t="s">
        <v>344</v>
      </c>
      <c r="T1562" t="s">
        <v>344</v>
      </c>
      <c r="U1562" t="s">
        <v>344</v>
      </c>
      <c r="V1562" t="s">
        <v>344</v>
      </c>
      <c r="W1562" t="s">
        <v>344</v>
      </c>
      <c r="X1562" s="250" t="s">
        <v>344</v>
      </c>
      <c r="Y1562" t="s">
        <v>344</v>
      </c>
      <c r="Z1562" t="s">
        <v>344</v>
      </c>
      <c r="AA1562" t="s">
        <v>344</v>
      </c>
      <c r="AB1562" t="s">
        <v>344</v>
      </c>
      <c r="AC1562" t="s">
        <v>344</v>
      </c>
      <c r="AD1562" t="s">
        <v>344</v>
      </c>
      <c r="AE1562" t="s">
        <v>344</v>
      </c>
      <c r="AF1562" t="s">
        <v>344</v>
      </c>
      <c r="AG1562" t="s">
        <v>344</v>
      </c>
      <c r="AH1562" t="s">
        <v>344</v>
      </c>
      <c r="AI1562" t="s">
        <v>344</v>
      </c>
      <c r="AJ1562" t="s">
        <v>344</v>
      </c>
      <c r="AK1562" t="s">
        <v>344</v>
      </c>
      <c r="AL1562" t="s">
        <v>344</v>
      </c>
      <c r="AM1562" t="s">
        <v>344</v>
      </c>
      <c r="AN1562" t="s">
        <v>344</v>
      </c>
      <c r="AO1562" t="s">
        <v>344</v>
      </c>
      <c r="AP1562" t="s">
        <v>344</v>
      </c>
      <c r="AQ1562"/>
      <c r="AR1562" t="s">
        <v>2170</v>
      </c>
      <c r="AS1562" t="s">
        <v>2170</v>
      </c>
    </row>
    <row r="1563" spans="1:45" ht="18.75" hidden="1" x14ac:dyDescent="0.45">
      <c r="A1563" s="248">
        <v>215093</v>
      </c>
      <c r="B1563" s="249" t="s">
        <v>457</v>
      </c>
      <c r="C1563" t="s">
        <v>849</v>
      </c>
      <c r="D1563" t="s">
        <v>849</v>
      </c>
      <c r="E1563" t="s">
        <v>849</v>
      </c>
      <c r="F1563" t="s">
        <v>849</v>
      </c>
      <c r="G1563" t="s">
        <v>849</v>
      </c>
      <c r="H1563" t="s">
        <v>849</v>
      </c>
      <c r="I1563" t="s">
        <v>849</v>
      </c>
      <c r="J1563" t="s">
        <v>849</v>
      </c>
      <c r="K1563" t="s">
        <v>849</v>
      </c>
      <c r="L1563" t="s">
        <v>849</v>
      </c>
      <c r="M1563" s="250" t="s">
        <v>344</v>
      </c>
      <c r="N1563" t="s">
        <v>344</v>
      </c>
      <c r="O1563" t="s">
        <v>344</v>
      </c>
      <c r="P1563" t="s">
        <v>344</v>
      </c>
      <c r="Q1563" t="s">
        <v>344</v>
      </c>
      <c r="R1563" t="s">
        <v>344</v>
      </c>
      <c r="S1563" t="s">
        <v>344</v>
      </c>
      <c r="T1563" t="s">
        <v>344</v>
      </c>
      <c r="U1563" t="s">
        <v>344</v>
      </c>
      <c r="V1563" t="s">
        <v>344</v>
      </c>
      <c r="W1563" t="s">
        <v>344</v>
      </c>
      <c r="X1563" s="250" t="s">
        <v>344</v>
      </c>
      <c r="Y1563" t="s">
        <v>344</v>
      </c>
      <c r="Z1563" t="s">
        <v>344</v>
      </c>
      <c r="AA1563" t="s">
        <v>344</v>
      </c>
      <c r="AB1563" t="s">
        <v>344</v>
      </c>
      <c r="AC1563" t="s">
        <v>344</v>
      </c>
      <c r="AD1563" t="s">
        <v>344</v>
      </c>
      <c r="AE1563" t="s">
        <v>344</v>
      </c>
      <c r="AF1563" t="s">
        <v>344</v>
      </c>
      <c r="AG1563" t="s">
        <v>344</v>
      </c>
      <c r="AH1563" t="s">
        <v>344</v>
      </c>
      <c r="AI1563" t="s">
        <v>344</v>
      </c>
      <c r="AJ1563" t="s">
        <v>344</v>
      </c>
      <c r="AK1563" t="s">
        <v>344</v>
      </c>
      <c r="AL1563" t="s">
        <v>344</v>
      </c>
      <c r="AM1563" t="s">
        <v>344</v>
      </c>
      <c r="AN1563" t="s">
        <v>344</v>
      </c>
      <c r="AO1563" t="s">
        <v>344</v>
      </c>
      <c r="AP1563" t="s">
        <v>344</v>
      </c>
      <c r="AQ1563"/>
      <c r="AR1563" t="s">
        <v>1830</v>
      </c>
      <c r="AS1563" t="s">
        <v>2181</v>
      </c>
    </row>
    <row r="1564" spans="1:45" ht="18.75" x14ac:dyDescent="0.45">
      <c r="A1564" s="248">
        <v>215101</v>
      </c>
      <c r="B1564" s="249" t="s">
        <v>61</v>
      </c>
      <c r="C1564" t="s">
        <v>205</v>
      </c>
      <c r="D1564" t="s">
        <v>207</v>
      </c>
      <c r="E1564" t="s">
        <v>207</v>
      </c>
      <c r="F1564" t="s">
        <v>207</v>
      </c>
      <c r="G1564" t="s">
        <v>205</v>
      </c>
      <c r="H1564" t="s">
        <v>207</v>
      </c>
      <c r="I1564" t="s">
        <v>207</v>
      </c>
      <c r="J1564" t="s">
        <v>205</v>
      </c>
      <c r="K1564" t="s">
        <v>207</v>
      </c>
      <c r="L1564" t="s">
        <v>207</v>
      </c>
      <c r="M1564" s="250" t="s">
        <v>207</v>
      </c>
      <c r="N1564" t="s">
        <v>207</v>
      </c>
      <c r="O1564" t="s">
        <v>207</v>
      </c>
      <c r="P1564" t="s">
        <v>205</v>
      </c>
      <c r="Q1564" t="s">
        <v>205</v>
      </c>
      <c r="R1564" t="s">
        <v>207</v>
      </c>
      <c r="S1564" t="s">
        <v>207</v>
      </c>
      <c r="T1564" t="s">
        <v>207</v>
      </c>
      <c r="U1564" t="s">
        <v>207</v>
      </c>
      <c r="V1564" t="s">
        <v>207</v>
      </c>
      <c r="W1564" t="s">
        <v>207</v>
      </c>
      <c r="X1564" s="250" t="s">
        <v>205</v>
      </c>
      <c r="Y1564" t="s">
        <v>205</v>
      </c>
      <c r="Z1564" t="s">
        <v>205</v>
      </c>
      <c r="AA1564" t="s">
        <v>205</v>
      </c>
      <c r="AB1564" t="s">
        <v>205</v>
      </c>
      <c r="AC1564" t="s">
        <v>207</v>
      </c>
      <c r="AD1564" t="s">
        <v>205</v>
      </c>
      <c r="AE1564" t="s">
        <v>205</v>
      </c>
      <c r="AF1564" t="s">
        <v>205</v>
      </c>
      <c r="AG1564" t="s">
        <v>205</v>
      </c>
      <c r="AH1564" t="s">
        <v>207</v>
      </c>
      <c r="AI1564" t="s">
        <v>207</v>
      </c>
      <c r="AJ1564" t="s">
        <v>207</v>
      </c>
      <c r="AK1564" t="s">
        <v>207</v>
      </c>
      <c r="AL1564" t="s">
        <v>206</v>
      </c>
      <c r="AM1564" t="s">
        <v>206</v>
      </c>
      <c r="AN1564" t="s">
        <v>206</v>
      </c>
      <c r="AO1564" t="s">
        <v>206</v>
      </c>
      <c r="AP1564" t="s">
        <v>206</v>
      </c>
      <c r="AQ1564"/>
      <c r="AR1564">
        <v>0</v>
      </c>
      <c r="AS1564">
        <v>4</v>
      </c>
    </row>
    <row r="1565" spans="1:45" ht="18.75" hidden="1" x14ac:dyDescent="0.45">
      <c r="A1565" s="248">
        <v>215102</v>
      </c>
      <c r="B1565" s="249" t="e">
        <v>#N/A</v>
      </c>
      <c r="C1565" t="s">
        <v>207</v>
      </c>
      <c r="D1565" t="s">
        <v>207</v>
      </c>
      <c r="E1565" t="s">
        <v>207</v>
      </c>
      <c r="F1565" t="s">
        <v>207</v>
      </c>
      <c r="G1565" t="s">
        <v>205</v>
      </c>
      <c r="H1565" t="s">
        <v>205</v>
      </c>
      <c r="I1565" t="s">
        <v>207</v>
      </c>
      <c r="J1565" t="s">
        <v>207</v>
      </c>
      <c r="K1565" t="s">
        <v>207</v>
      </c>
      <c r="L1565" t="s">
        <v>207</v>
      </c>
      <c r="M1565" s="250" t="s">
        <v>207</v>
      </c>
      <c r="N1565" t="s">
        <v>207</v>
      </c>
      <c r="O1565" t="s">
        <v>207</v>
      </c>
      <c r="P1565" t="s">
        <v>207</v>
      </c>
      <c r="Q1565" t="s">
        <v>207</v>
      </c>
      <c r="R1565" t="s">
        <v>205</v>
      </c>
      <c r="S1565" t="s">
        <v>207</v>
      </c>
      <c r="T1565" t="s">
        <v>207</v>
      </c>
      <c r="U1565" t="s">
        <v>207</v>
      </c>
      <c r="V1565" t="s">
        <v>207</v>
      </c>
      <c r="W1565" t="s">
        <v>207</v>
      </c>
      <c r="X1565" s="250" t="s">
        <v>207</v>
      </c>
      <c r="Y1565" t="s">
        <v>207</v>
      </c>
      <c r="Z1565" t="s">
        <v>207</v>
      </c>
      <c r="AA1565" t="s">
        <v>207</v>
      </c>
      <c r="AB1565" t="s">
        <v>207</v>
      </c>
      <c r="AC1565" t="s">
        <v>205</v>
      </c>
      <c r="AD1565" t="s">
        <v>205</v>
      </c>
      <c r="AE1565" t="s">
        <v>205</v>
      </c>
      <c r="AF1565" t="s">
        <v>207</v>
      </c>
      <c r="AG1565" t="s">
        <v>207</v>
      </c>
      <c r="AH1565" t="s">
        <v>207</v>
      </c>
      <c r="AI1565" t="s">
        <v>207</v>
      </c>
      <c r="AJ1565" t="s">
        <v>205</v>
      </c>
      <c r="AK1565" t="s">
        <v>207</v>
      </c>
      <c r="AL1565" t="s">
        <v>207</v>
      </c>
      <c r="AM1565" t="s">
        <v>207</v>
      </c>
      <c r="AN1565" t="s">
        <v>207</v>
      </c>
      <c r="AO1565" t="s">
        <v>207</v>
      </c>
      <c r="AP1565" t="s">
        <v>207</v>
      </c>
      <c r="AQ1565"/>
      <c r="AR1565" t="e">
        <v>#N/A</v>
      </c>
      <c r="AS1565" t="e">
        <v>#N/A</v>
      </c>
    </row>
    <row r="1566" spans="1:45" ht="18.75" hidden="1" x14ac:dyDescent="0.45">
      <c r="A1566" s="248">
        <v>215103</v>
      </c>
      <c r="B1566" s="249" t="s">
        <v>609</v>
      </c>
      <c r="C1566" t="s">
        <v>849</v>
      </c>
      <c r="D1566" t="s">
        <v>849</v>
      </c>
      <c r="E1566" t="s">
        <v>849</v>
      </c>
      <c r="F1566" t="s">
        <v>849</v>
      </c>
      <c r="G1566" t="s">
        <v>849</v>
      </c>
      <c r="H1566" t="s">
        <v>849</v>
      </c>
      <c r="I1566" t="s">
        <v>849</v>
      </c>
      <c r="J1566" t="s">
        <v>849</v>
      </c>
      <c r="K1566" t="s">
        <v>849</v>
      </c>
      <c r="L1566" t="s">
        <v>849</v>
      </c>
      <c r="M1566" s="250" t="s">
        <v>344</v>
      </c>
      <c r="N1566" t="s">
        <v>344</v>
      </c>
      <c r="O1566" t="s">
        <v>344</v>
      </c>
      <c r="P1566" t="s">
        <v>344</v>
      </c>
      <c r="Q1566" t="s">
        <v>344</v>
      </c>
      <c r="R1566" t="s">
        <v>344</v>
      </c>
      <c r="S1566" t="s">
        <v>344</v>
      </c>
      <c r="T1566" t="s">
        <v>344</v>
      </c>
      <c r="U1566" t="s">
        <v>344</v>
      </c>
      <c r="V1566" t="s">
        <v>344</v>
      </c>
      <c r="W1566" t="s">
        <v>344</v>
      </c>
      <c r="X1566" s="250" t="s">
        <v>344</v>
      </c>
      <c r="Y1566" t="s">
        <v>344</v>
      </c>
      <c r="Z1566" t="s">
        <v>344</v>
      </c>
      <c r="AA1566" t="s">
        <v>344</v>
      </c>
      <c r="AB1566" t="s">
        <v>344</v>
      </c>
      <c r="AC1566" t="s">
        <v>344</v>
      </c>
      <c r="AD1566" t="s">
        <v>344</v>
      </c>
      <c r="AE1566" t="s">
        <v>344</v>
      </c>
      <c r="AF1566" t="s">
        <v>344</v>
      </c>
      <c r="AG1566" t="s">
        <v>344</v>
      </c>
      <c r="AH1566" t="s">
        <v>344</v>
      </c>
      <c r="AI1566" t="s">
        <v>344</v>
      </c>
      <c r="AJ1566" t="s">
        <v>344</v>
      </c>
      <c r="AK1566" t="s">
        <v>344</v>
      </c>
      <c r="AL1566" t="s">
        <v>344</v>
      </c>
      <c r="AM1566" t="s">
        <v>344</v>
      </c>
      <c r="AN1566" t="s">
        <v>344</v>
      </c>
      <c r="AO1566" t="s">
        <v>344</v>
      </c>
      <c r="AP1566" t="s">
        <v>344</v>
      </c>
      <c r="AQ1566"/>
      <c r="AR1566" t="s">
        <v>2170</v>
      </c>
      <c r="AS1566" t="s">
        <v>2170</v>
      </c>
    </row>
    <row r="1567" spans="1:45" ht="18.75" hidden="1" x14ac:dyDescent="0.45">
      <c r="A1567" s="252">
        <v>215104</v>
      </c>
      <c r="B1567" s="249" t="s">
        <v>458</v>
      </c>
      <c r="C1567" t="s">
        <v>206</v>
      </c>
      <c r="D1567" t="s">
        <v>205</v>
      </c>
      <c r="E1567" t="s">
        <v>207</v>
      </c>
      <c r="F1567" t="s">
        <v>205</v>
      </c>
      <c r="G1567" t="s">
        <v>205</v>
      </c>
      <c r="H1567" t="s">
        <v>206</v>
      </c>
      <c r="I1567" t="s">
        <v>205</v>
      </c>
      <c r="J1567" t="s">
        <v>205</v>
      </c>
      <c r="K1567" t="s">
        <v>207</v>
      </c>
      <c r="L1567" t="s">
        <v>207</v>
      </c>
      <c r="M1567" s="250" t="s">
        <v>205</v>
      </c>
      <c r="N1567" t="s">
        <v>207</v>
      </c>
      <c r="O1567" t="s">
        <v>205</v>
      </c>
      <c r="P1567" t="s">
        <v>207</v>
      </c>
      <c r="Q1567" t="s">
        <v>207</v>
      </c>
      <c r="R1567" t="s">
        <v>207</v>
      </c>
      <c r="S1567" t="s">
        <v>207</v>
      </c>
      <c r="T1567" t="s">
        <v>205</v>
      </c>
      <c r="U1567" t="s">
        <v>205</v>
      </c>
      <c r="V1567" t="s">
        <v>207</v>
      </c>
      <c r="W1567" t="s">
        <v>344</v>
      </c>
      <c r="X1567" s="250" t="s">
        <v>344</v>
      </c>
      <c r="Y1567" t="s">
        <v>344</v>
      </c>
      <c r="Z1567" t="s">
        <v>344</v>
      </c>
      <c r="AA1567" t="s">
        <v>344</v>
      </c>
      <c r="AB1567" t="s">
        <v>344</v>
      </c>
      <c r="AC1567" t="s">
        <v>344</v>
      </c>
      <c r="AD1567" t="s">
        <v>344</v>
      </c>
      <c r="AE1567" t="s">
        <v>344</v>
      </c>
      <c r="AF1567" t="s">
        <v>344</v>
      </c>
      <c r="AG1567" t="s">
        <v>344</v>
      </c>
      <c r="AH1567" t="s">
        <v>344</v>
      </c>
      <c r="AI1567" t="s">
        <v>344</v>
      </c>
      <c r="AJ1567" t="s">
        <v>344</v>
      </c>
      <c r="AK1567" t="s">
        <v>344</v>
      </c>
      <c r="AL1567" t="s">
        <v>344</v>
      </c>
      <c r="AM1567" t="s">
        <v>344</v>
      </c>
      <c r="AN1567" t="s">
        <v>344</v>
      </c>
      <c r="AO1567" t="s">
        <v>344</v>
      </c>
      <c r="AP1567" t="s">
        <v>344</v>
      </c>
      <c r="AQ1567"/>
      <c r="AR1567">
        <v>0</v>
      </c>
      <c r="AS1567">
        <v>2</v>
      </c>
    </row>
    <row r="1568" spans="1:45" ht="18.75" hidden="1" x14ac:dyDescent="0.45">
      <c r="A1568" s="248">
        <v>215105</v>
      </c>
      <c r="B1568" s="249" t="s">
        <v>456</v>
      </c>
      <c r="C1568" t="s">
        <v>206</v>
      </c>
      <c r="D1568" t="s">
        <v>207</v>
      </c>
      <c r="E1568" t="s">
        <v>207</v>
      </c>
      <c r="F1568" t="s">
        <v>205</v>
      </c>
      <c r="G1568" t="s">
        <v>205</v>
      </c>
      <c r="H1568" t="s">
        <v>207</v>
      </c>
      <c r="I1568" t="s">
        <v>207</v>
      </c>
      <c r="J1568" t="s">
        <v>207</v>
      </c>
      <c r="K1568" t="s">
        <v>207</v>
      </c>
      <c r="L1568" t="s">
        <v>207</v>
      </c>
      <c r="M1568" s="250" t="s">
        <v>207</v>
      </c>
      <c r="N1568" t="s">
        <v>207</v>
      </c>
      <c r="O1568" t="s">
        <v>205</v>
      </c>
      <c r="P1568" t="s">
        <v>207</v>
      </c>
      <c r="Q1568" t="s">
        <v>207</v>
      </c>
      <c r="R1568" t="s">
        <v>206</v>
      </c>
      <c r="S1568" t="s">
        <v>207</v>
      </c>
      <c r="T1568" t="s">
        <v>207</v>
      </c>
      <c r="U1568" t="s">
        <v>207</v>
      </c>
      <c r="V1568" t="s">
        <v>205</v>
      </c>
      <c r="W1568" t="s">
        <v>207</v>
      </c>
      <c r="X1568" s="250" t="s">
        <v>206</v>
      </c>
      <c r="Y1568" t="s">
        <v>207</v>
      </c>
      <c r="Z1568" t="s">
        <v>206</v>
      </c>
      <c r="AA1568" t="s">
        <v>206</v>
      </c>
      <c r="AB1568" t="s">
        <v>206</v>
      </c>
      <c r="AC1568" t="s">
        <v>206</v>
      </c>
      <c r="AD1568" t="s">
        <v>206</v>
      </c>
      <c r="AE1568" t="s">
        <v>206</v>
      </c>
      <c r="AF1568" t="s">
        <v>206</v>
      </c>
      <c r="AG1568" t="s">
        <v>344</v>
      </c>
      <c r="AH1568" t="s">
        <v>344</v>
      </c>
      <c r="AI1568" t="s">
        <v>344</v>
      </c>
      <c r="AJ1568" t="s">
        <v>344</v>
      </c>
      <c r="AK1568" t="s">
        <v>344</v>
      </c>
      <c r="AL1568" t="s">
        <v>344</v>
      </c>
      <c r="AM1568" t="s">
        <v>344</v>
      </c>
      <c r="AN1568" t="s">
        <v>344</v>
      </c>
      <c r="AO1568" t="s">
        <v>344</v>
      </c>
      <c r="AP1568" t="s">
        <v>344</v>
      </c>
      <c r="AQ1568"/>
      <c r="AR1568">
        <v>0</v>
      </c>
      <c r="AS1568">
        <v>5</v>
      </c>
    </row>
    <row r="1569" spans="1:45" ht="18.75" x14ac:dyDescent="0.45">
      <c r="A1569" s="248">
        <v>215106</v>
      </c>
      <c r="B1569" s="249" t="s">
        <v>61</v>
      </c>
      <c r="C1569" t="s">
        <v>207</v>
      </c>
      <c r="D1569" t="s">
        <v>207</v>
      </c>
      <c r="E1569" t="s">
        <v>207</v>
      </c>
      <c r="F1569" t="s">
        <v>207</v>
      </c>
      <c r="G1569" t="s">
        <v>207</v>
      </c>
      <c r="H1569" t="s">
        <v>205</v>
      </c>
      <c r="I1569" t="s">
        <v>207</v>
      </c>
      <c r="J1569" t="s">
        <v>207</v>
      </c>
      <c r="K1569" t="s">
        <v>207</v>
      </c>
      <c r="L1569" t="s">
        <v>207</v>
      </c>
      <c r="M1569" s="250" t="s">
        <v>207</v>
      </c>
      <c r="N1569" t="s">
        <v>207</v>
      </c>
      <c r="O1569" t="s">
        <v>205</v>
      </c>
      <c r="P1569" t="s">
        <v>207</v>
      </c>
      <c r="Q1569" t="s">
        <v>207</v>
      </c>
      <c r="R1569" t="s">
        <v>207</v>
      </c>
      <c r="S1569" t="s">
        <v>207</v>
      </c>
      <c r="T1569" t="s">
        <v>207</v>
      </c>
      <c r="U1569" t="s">
        <v>207</v>
      </c>
      <c r="V1569" t="s">
        <v>207</v>
      </c>
      <c r="W1569" t="s">
        <v>207</v>
      </c>
      <c r="X1569" s="250" t="s">
        <v>207</v>
      </c>
      <c r="Y1569" t="s">
        <v>205</v>
      </c>
      <c r="Z1569" t="s">
        <v>207</v>
      </c>
      <c r="AA1569" t="s">
        <v>205</v>
      </c>
      <c r="AB1569" t="s">
        <v>207</v>
      </c>
      <c r="AC1569" t="s">
        <v>207</v>
      </c>
      <c r="AD1569" t="s">
        <v>207</v>
      </c>
      <c r="AE1569" t="s">
        <v>207</v>
      </c>
      <c r="AF1569" t="s">
        <v>207</v>
      </c>
      <c r="AG1569" t="s">
        <v>207</v>
      </c>
      <c r="AH1569" t="s">
        <v>207</v>
      </c>
      <c r="AI1569" t="s">
        <v>206</v>
      </c>
      <c r="AJ1569" t="s">
        <v>207</v>
      </c>
      <c r="AK1569" t="s">
        <v>206</v>
      </c>
      <c r="AL1569" t="s">
        <v>207</v>
      </c>
      <c r="AM1569" t="s">
        <v>206</v>
      </c>
      <c r="AN1569" t="s">
        <v>206</v>
      </c>
      <c r="AO1569" t="s">
        <v>206</v>
      </c>
      <c r="AP1569" t="s">
        <v>206</v>
      </c>
      <c r="AQ1569"/>
      <c r="AR1569">
        <v>0</v>
      </c>
      <c r="AS1569">
        <v>4</v>
      </c>
    </row>
    <row r="1570" spans="1:45" ht="18.75" hidden="1" x14ac:dyDescent="0.45">
      <c r="A1570" s="248">
        <v>215110</v>
      </c>
      <c r="B1570" s="249" t="s">
        <v>456</v>
      </c>
      <c r="C1570" t="s">
        <v>207</v>
      </c>
      <c r="D1570" t="s">
        <v>205</v>
      </c>
      <c r="E1570" t="s">
        <v>207</v>
      </c>
      <c r="F1570" t="s">
        <v>207</v>
      </c>
      <c r="G1570" t="s">
        <v>205</v>
      </c>
      <c r="H1570" t="s">
        <v>205</v>
      </c>
      <c r="I1570" t="s">
        <v>207</v>
      </c>
      <c r="J1570" t="s">
        <v>207</v>
      </c>
      <c r="K1570" t="s">
        <v>207</v>
      </c>
      <c r="L1570" t="s">
        <v>207</v>
      </c>
      <c r="M1570" s="250" t="s">
        <v>205</v>
      </c>
      <c r="N1570" t="s">
        <v>207</v>
      </c>
      <c r="O1570" t="s">
        <v>207</v>
      </c>
      <c r="P1570" t="s">
        <v>205</v>
      </c>
      <c r="Q1570" t="s">
        <v>205</v>
      </c>
      <c r="R1570" t="s">
        <v>206</v>
      </c>
      <c r="S1570" t="s">
        <v>207</v>
      </c>
      <c r="T1570" t="s">
        <v>205</v>
      </c>
      <c r="U1570" t="s">
        <v>207</v>
      </c>
      <c r="V1570" t="s">
        <v>207</v>
      </c>
      <c r="W1570" t="s">
        <v>205</v>
      </c>
      <c r="X1570" s="250" t="s">
        <v>205</v>
      </c>
      <c r="Y1570" t="s">
        <v>207</v>
      </c>
      <c r="Z1570" t="s">
        <v>205</v>
      </c>
      <c r="AA1570" t="s">
        <v>205</v>
      </c>
      <c r="AB1570" t="s">
        <v>207</v>
      </c>
      <c r="AC1570" t="s">
        <v>207</v>
      </c>
      <c r="AD1570" t="s">
        <v>207</v>
      </c>
      <c r="AE1570" t="s">
        <v>207</v>
      </c>
      <c r="AF1570" t="s">
        <v>207</v>
      </c>
      <c r="AG1570" t="s">
        <v>344</v>
      </c>
      <c r="AH1570" t="s">
        <v>344</v>
      </c>
      <c r="AI1570" t="s">
        <v>344</v>
      </c>
      <c r="AJ1570" t="s">
        <v>344</v>
      </c>
      <c r="AK1570" t="s">
        <v>344</v>
      </c>
      <c r="AL1570" t="s">
        <v>344</v>
      </c>
      <c r="AM1570" t="s">
        <v>344</v>
      </c>
      <c r="AN1570" t="s">
        <v>344</v>
      </c>
      <c r="AO1570" t="s">
        <v>344</v>
      </c>
      <c r="AP1570" t="s">
        <v>344</v>
      </c>
      <c r="AQ1570"/>
      <c r="AR1570">
        <v>0</v>
      </c>
      <c r="AS1570">
        <v>3</v>
      </c>
    </row>
    <row r="1571" spans="1:45" ht="18.75" hidden="1" x14ac:dyDescent="0.45">
      <c r="A1571" s="248">
        <v>215111</v>
      </c>
      <c r="B1571" s="249" t="s">
        <v>456</v>
      </c>
      <c r="C1571" t="s">
        <v>207</v>
      </c>
      <c r="D1571" t="s">
        <v>205</v>
      </c>
      <c r="E1571" t="s">
        <v>205</v>
      </c>
      <c r="F1571" t="s">
        <v>207</v>
      </c>
      <c r="G1571" t="s">
        <v>205</v>
      </c>
      <c r="H1571" t="s">
        <v>205</v>
      </c>
      <c r="I1571" t="s">
        <v>207</v>
      </c>
      <c r="J1571" t="s">
        <v>205</v>
      </c>
      <c r="K1571" t="s">
        <v>205</v>
      </c>
      <c r="L1571" t="s">
        <v>207</v>
      </c>
      <c r="M1571" s="250" t="s">
        <v>205</v>
      </c>
      <c r="N1571" t="s">
        <v>207</v>
      </c>
      <c r="O1571" t="s">
        <v>207</v>
      </c>
      <c r="P1571" t="s">
        <v>205</v>
      </c>
      <c r="Q1571" t="s">
        <v>207</v>
      </c>
      <c r="R1571" t="s">
        <v>205</v>
      </c>
      <c r="S1571" t="s">
        <v>205</v>
      </c>
      <c r="T1571" t="s">
        <v>205</v>
      </c>
      <c r="U1571" t="s">
        <v>205</v>
      </c>
      <c r="V1571" t="s">
        <v>207</v>
      </c>
      <c r="W1571" t="s">
        <v>207</v>
      </c>
      <c r="X1571" s="250" t="s">
        <v>205</v>
      </c>
      <c r="Y1571" t="s">
        <v>205</v>
      </c>
      <c r="Z1571" t="s">
        <v>205</v>
      </c>
      <c r="AA1571" t="s">
        <v>205</v>
      </c>
      <c r="AB1571" t="s">
        <v>205</v>
      </c>
      <c r="AC1571" t="s">
        <v>205</v>
      </c>
      <c r="AD1571" t="s">
        <v>205</v>
      </c>
      <c r="AE1571" t="s">
        <v>205</v>
      </c>
      <c r="AF1571" t="s">
        <v>205</v>
      </c>
      <c r="AG1571" t="s">
        <v>344</v>
      </c>
      <c r="AH1571" t="s">
        <v>344</v>
      </c>
      <c r="AI1571" t="s">
        <v>344</v>
      </c>
      <c r="AJ1571" t="s">
        <v>344</v>
      </c>
      <c r="AK1571" t="s">
        <v>344</v>
      </c>
      <c r="AL1571" t="s">
        <v>344</v>
      </c>
      <c r="AM1571" t="s">
        <v>344</v>
      </c>
      <c r="AN1571" t="s">
        <v>344</v>
      </c>
      <c r="AO1571" t="s">
        <v>344</v>
      </c>
      <c r="AP1571" t="s">
        <v>344</v>
      </c>
      <c r="AQ1571"/>
      <c r="AR1571">
        <v>0</v>
      </c>
      <c r="AS1571">
        <v>3</v>
      </c>
    </row>
    <row r="1572" spans="1:45" ht="18.75" x14ac:dyDescent="0.45">
      <c r="A1572" s="252">
        <v>215113</v>
      </c>
      <c r="B1572" s="249" t="s">
        <v>61</v>
      </c>
      <c r="C1572" t="s">
        <v>207</v>
      </c>
      <c r="D1572" t="s">
        <v>207</v>
      </c>
      <c r="E1572" t="s">
        <v>207</v>
      </c>
      <c r="F1572" t="s">
        <v>207</v>
      </c>
      <c r="G1572" t="s">
        <v>207</v>
      </c>
      <c r="H1572" t="s">
        <v>207</v>
      </c>
      <c r="I1572" t="s">
        <v>207</v>
      </c>
      <c r="J1572" t="s">
        <v>205</v>
      </c>
      <c r="K1572" t="s">
        <v>207</v>
      </c>
      <c r="L1572" t="s">
        <v>207</v>
      </c>
      <c r="M1572" s="250" t="s">
        <v>207</v>
      </c>
      <c r="N1572" t="s">
        <v>207</v>
      </c>
      <c r="O1572" t="s">
        <v>207</v>
      </c>
      <c r="P1572" t="s">
        <v>207</v>
      </c>
      <c r="Q1572" t="s">
        <v>207</v>
      </c>
      <c r="R1572" t="s">
        <v>205</v>
      </c>
      <c r="S1572" t="s">
        <v>207</v>
      </c>
      <c r="T1572" t="s">
        <v>207</v>
      </c>
      <c r="U1572" t="s">
        <v>207</v>
      </c>
      <c r="V1572" t="s">
        <v>207</v>
      </c>
      <c r="W1572" t="s">
        <v>207</v>
      </c>
      <c r="X1572" s="250" t="s">
        <v>207</v>
      </c>
      <c r="Y1572" t="s">
        <v>205</v>
      </c>
      <c r="Z1572" t="s">
        <v>205</v>
      </c>
      <c r="AA1572" t="s">
        <v>207</v>
      </c>
      <c r="AB1572" t="s">
        <v>205</v>
      </c>
      <c r="AC1572" t="s">
        <v>205</v>
      </c>
      <c r="AD1572" t="s">
        <v>207</v>
      </c>
      <c r="AE1572" t="s">
        <v>207</v>
      </c>
      <c r="AF1572" t="s">
        <v>205</v>
      </c>
      <c r="AG1572" t="s">
        <v>207</v>
      </c>
      <c r="AH1572" t="s">
        <v>207</v>
      </c>
      <c r="AI1572" t="s">
        <v>206</v>
      </c>
      <c r="AJ1572" t="s">
        <v>206</v>
      </c>
      <c r="AK1572" t="s">
        <v>207</v>
      </c>
      <c r="AL1572" t="s">
        <v>206</v>
      </c>
      <c r="AM1572" t="s">
        <v>206</v>
      </c>
      <c r="AN1572" t="s">
        <v>206</v>
      </c>
      <c r="AO1572" t="s">
        <v>206</v>
      </c>
      <c r="AP1572" t="s">
        <v>206</v>
      </c>
      <c r="AQ1572"/>
      <c r="AR1572">
        <v>0</v>
      </c>
      <c r="AS1572">
        <v>5</v>
      </c>
    </row>
    <row r="1573" spans="1:45" ht="33" x14ac:dyDescent="0.45">
      <c r="A1573" s="248">
        <v>215115</v>
      </c>
      <c r="B1573" s="249" t="s">
        <v>67</v>
      </c>
      <c r="C1573" t="s">
        <v>207</v>
      </c>
      <c r="D1573" t="s">
        <v>207</v>
      </c>
      <c r="E1573" t="s">
        <v>207</v>
      </c>
      <c r="F1573" t="s">
        <v>207</v>
      </c>
      <c r="G1573" t="s">
        <v>207</v>
      </c>
      <c r="H1573" t="s">
        <v>206</v>
      </c>
      <c r="I1573" t="s">
        <v>207</v>
      </c>
      <c r="J1573" t="s">
        <v>207</v>
      </c>
      <c r="K1573" t="s">
        <v>207</v>
      </c>
      <c r="L1573" t="s">
        <v>207</v>
      </c>
      <c r="M1573" s="250" t="s">
        <v>207</v>
      </c>
      <c r="N1573" t="s">
        <v>207</v>
      </c>
      <c r="O1573" t="s">
        <v>207</v>
      </c>
      <c r="P1573" t="s">
        <v>207</v>
      </c>
      <c r="Q1573" t="s">
        <v>207</v>
      </c>
      <c r="R1573" t="s">
        <v>207</v>
      </c>
      <c r="S1573" t="s">
        <v>207</v>
      </c>
      <c r="T1573" t="s">
        <v>207</v>
      </c>
      <c r="U1573" t="s">
        <v>207</v>
      </c>
      <c r="V1573" t="s">
        <v>207</v>
      </c>
      <c r="W1573" t="s">
        <v>207</v>
      </c>
      <c r="X1573" s="250" t="s">
        <v>205</v>
      </c>
      <c r="Y1573" t="s">
        <v>207</v>
      </c>
      <c r="Z1573" t="s">
        <v>207</v>
      </c>
      <c r="AA1573" t="s">
        <v>205</v>
      </c>
      <c r="AB1573" t="s">
        <v>205</v>
      </c>
      <c r="AC1573" t="s">
        <v>205</v>
      </c>
      <c r="AD1573" t="s">
        <v>205</v>
      </c>
      <c r="AE1573" t="s">
        <v>205</v>
      </c>
      <c r="AF1573" t="s">
        <v>205</v>
      </c>
      <c r="AG1573" t="s">
        <v>206</v>
      </c>
      <c r="AH1573" t="s">
        <v>206</v>
      </c>
      <c r="AI1573" t="s">
        <v>206</v>
      </c>
      <c r="AJ1573" t="s">
        <v>206</v>
      </c>
      <c r="AK1573" t="s">
        <v>206</v>
      </c>
      <c r="AL1573" t="s">
        <v>344</v>
      </c>
      <c r="AM1573" t="s">
        <v>344</v>
      </c>
      <c r="AN1573" t="s">
        <v>344</v>
      </c>
      <c r="AO1573" t="s">
        <v>344</v>
      </c>
      <c r="AP1573" t="s">
        <v>344</v>
      </c>
      <c r="AQ1573"/>
      <c r="AR1573">
        <v>0</v>
      </c>
      <c r="AS1573">
        <v>6</v>
      </c>
    </row>
    <row r="1574" spans="1:45" ht="18.75" hidden="1" x14ac:dyDescent="0.45">
      <c r="A1574" s="248">
        <v>215116</v>
      </c>
      <c r="B1574" s="249" t="s">
        <v>458</v>
      </c>
      <c r="C1574" t="s">
        <v>205</v>
      </c>
      <c r="D1574" t="s">
        <v>205</v>
      </c>
      <c r="E1574" t="s">
        <v>207</v>
      </c>
      <c r="F1574" t="s">
        <v>207</v>
      </c>
      <c r="G1574" t="s">
        <v>207</v>
      </c>
      <c r="H1574" t="s">
        <v>205</v>
      </c>
      <c r="I1574" t="s">
        <v>205</v>
      </c>
      <c r="J1574" t="s">
        <v>205</v>
      </c>
      <c r="K1574" t="s">
        <v>205</v>
      </c>
      <c r="L1574" t="s">
        <v>207</v>
      </c>
      <c r="M1574" s="250" t="s">
        <v>205</v>
      </c>
      <c r="N1574" t="s">
        <v>205</v>
      </c>
      <c r="O1574" t="s">
        <v>205</v>
      </c>
      <c r="P1574" t="s">
        <v>205</v>
      </c>
      <c r="Q1574" t="s">
        <v>207</v>
      </c>
      <c r="R1574" t="s">
        <v>205</v>
      </c>
      <c r="S1574" t="s">
        <v>205</v>
      </c>
      <c r="T1574" t="s">
        <v>207</v>
      </c>
      <c r="U1574" t="s">
        <v>205</v>
      </c>
      <c r="V1574" t="s">
        <v>205</v>
      </c>
      <c r="W1574" t="s">
        <v>344</v>
      </c>
      <c r="X1574" s="250" t="s">
        <v>344</v>
      </c>
      <c r="Y1574" t="s">
        <v>344</v>
      </c>
      <c r="Z1574" t="s">
        <v>344</v>
      </c>
      <c r="AA1574" t="s">
        <v>344</v>
      </c>
      <c r="AB1574" t="s">
        <v>344</v>
      </c>
      <c r="AC1574" t="s">
        <v>344</v>
      </c>
      <c r="AD1574" t="s">
        <v>344</v>
      </c>
      <c r="AE1574" t="s">
        <v>344</v>
      </c>
      <c r="AF1574" t="s">
        <v>344</v>
      </c>
      <c r="AG1574" t="s">
        <v>344</v>
      </c>
      <c r="AH1574" t="s">
        <v>344</v>
      </c>
      <c r="AI1574" t="s">
        <v>344</v>
      </c>
      <c r="AJ1574" t="s">
        <v>344</v>
      </c>
      <c r="AK1574" t="s">
        <v>344</v>
      </c>
      <c r="AL1574" t="s">
        <v>344</v>
      </c>
      <c r="AM1574" t="s">
        <v>344</v>
      </c>
      <c r="AN1574" t="s">
        <v>344</v>
      </c>
      <c r="AO1574" t="s">
        <v>344</v>
      </c>
      <c r="AP1574" t="s">
        <v>344</v>
      </c>
      <c r="AQ1574"/>
      <c r="AR1574">
        <v>0</v>
      </c>
      <c r="AS1574">
        <v>1</v>
      </c>
    </row>
    <row r="1575" spans="1:45" ht="18.75" hidden="1" x14ac:dyDescent="0.45">
      <c r="A1575" s="252">
        <v>215118</v>
      </c>
      <c r="B1575" s="249" t="s">
        <v>456</v>
      </c>
      <c r="C1575" t="s">
        <v>205</v>
      </c>
      <c r="D1575" t="s">
        <v>205</v>
      </c>
      <c r="E1575" t="s">
        <v>207</v>
      </c>
      <c r="F1575" t="s">
        <v>207</v>
      </c>
      <c r="G1575" t="s">
        <v>207</v>
      </c>
      <c r="H1575" t="s">
        <v>205</v>
      </c>
      <c r="I1575" t="s">
        <v>207</v>
      </c>
      <c r="J1575" t="s">
        <v>207</v>
      </c>
      <c r="K1575" t="s">
        <v>205</v>
      </c>
      <c r="L1575" t="s">
        <v>207</v>
      </c>
      <c r="M1575" s="250" t="s">
        <v>207</v>
      </c>
      <c r="N1575" t="s">
        <v>207</v>
      </c>
      <c r="O1575" t="s">
        <v>207</v>
      </c>
      <c r="P1575" t="s">
        <v>205</v>
      </c>
      <c r="Q1575" t="s">
        <v>207</v>
      </c>
      <c r="R1575" t="s">
        <v>207</v>
      </c>
      <c r="S1575" t="s">
        <v>207</v>
      </c>
      <c r="T1575" t="s">
        <v>207</v>
      </c>
      <c r="U1575" t="s">
        <v>207</v>
      </c>
      <c r="V1575" t="s">
        <v>207</v>
      </c>
      <c r="W1575" t="s">
        <v>207</v>
      </c>
      <c r="X1575" s="250" t="s">
        <v>205</v>
      </c>
      <c r="Y1575" t="s">
        <v>205</v>
      </c>
      <c r="Z1575" t="s">
        <v>205</v>
      </c>
      <c r="AA1575" t="s">
        <v>205</v>
      </c>
      <c r="AB1575" t="s">
        <v>205</v>
      </c>
      <c r="AC1575" t="s">
        <v>207</v>
      </c>
      <c r="AD1575" t="s">
        <v>207</v>
      </c>
      <c r="AE1575" t="s">
        <v>205</v>
      </c>
      <c r="AF1575" t="s">
        <v>205</v>
      </c>
      <c r="AG1575" t="s">
        <v>344</v>
      </c>
      <c r="AH1575" t="s">
        <v>344</v>
      </c>
      <c r="AI1575" t="s">
        <v>344</v>
      </c>
      <c r="AJ1575" t="s">
        <v>344</v>
      </c>
      <c r="AK1575" t="s">
        <v>344</v>
      </c>
      <c r="AL1575" t="s">
        <v>344</v>
      </c>
      <c r="AM1575" t="s">
        <v>344</v>
      </c>
      <c r="AN1575" t="s">
        <v>344</v>
      </c>
      <c r="AO1575" t="s">
        <v>344</v>
      </c>
      <c r="AP1575" t="s">
        <v>344</v>
      </c>
      <c r="AQ1575"/>
      <c r="AR1575">
        <v>0</v>
      </c>
      <c r="AS1575">
        <v>1</v>
      </c>
    </row>
    <row r="1576" spans="1:45" ht="18.75" x14ac:dyDescent="0.45">
      <c r="A1576" s="252">
        <v>215120</v>
      </c>
      <c r="B1576" s="249" t="s">
        <v>61</v>
      </c>
      <c r="C1576" t="s">
        <v>205</v>
      </c>
      <c r="D1576" t="s">
        <v>205</v>
      </c>
      <c r="E1576" t="s">
        <v>205</v>
      </c>
      <c r="F1576" t="s">
        <v>205</v>
      </c>
      <c r="G1576" t="s">
        <v>205</v>
      </c>
      <c r="H1576" t="s">
        <v>207</v>
      </c>
      <c r="I1576" t="s">
        <v>207</v>
      </c>
      <c r="J1576" t="s">
        <v>207</v>
      </c>
      <c r="K1576" t="s">
        <v>207</v>
      </c>
      <c r="L1576" t="s">
        <v>207</v>
      </c>
      <c r="M1576" s="250" t="s">
        <v>207</v>
      </c>
      <c r="N1576" t="s">
        <v>207</v>
      </c>
      <c r="O1576" t="s">
        <v>207</v>
      </c>
      <c r="P1576" t="s">
        <v>205</v>
      </c>
      <c r="Q1576" t="s">
        <v>207</v>
      </c>
      <c r="R1576" t="s">
        <v>207</v>
      </c>
      <c r="S1576" t="s">
        <v>207</v>
      </c>
      <c r="T1576" t="s">
        <v>205</v>
      </c>
      <c r="U1576" t="s">
        <v>207</v>
      </c>
      <c r="V1576" t="s">
        <v>205</v>
      </c>
      <c r="W1576" t="s">
        <v>207</v>
      </c>
      <c r="X1576" s="250" t="s">
        <v>205</v>
      </c>
      <c r="Y1576" t="s">
        <v>207</v>
      </c>
      <c r="Z1576" t="s">
        <v>207</v>
      </c>
      <c r="AA1576" t="s">
        <v>205</v>
      </c>
      <c r="AB1576" t="s">
        <v>205</v>
      </c>
      <c r="AC1576" t="s">
        <v>207</v>
      </c>
      <c r="AD1576" t="s">
        <v>207</v>
      </c>
      <c r="AE1576" t="s">
        <v>206</v>
      </c>
      <c r="AF1576" t="s">
        <v>205</v>
      </c>
      <c r="AG1576" t="s">
        <v>205</v>
      </c>
      <c r="AH1576" t="s">
        <v>207</v>
      </c>
      <c r="AI1576" t="s">
        <v>206</v>
      </c>
      <c r="AJ1576" t="s">
        <v>205</v>
      </c>
      <c r="AK1576" t="s">
        <v>206</v>
      </c>
      <c r="AL1576" t="s">
        <v>206</v>
      </c>
      <c r="AM1576" t="s">
        <v>206</v>
      </c>
      <c r="AN1576" t="s">
        <v>206</v>
      </c>
      <c r="AO1576" t="s">
        <v>206</v>
      </c>
      <c r="AP1576" t="s">
        <v>206</v>
      </c>
      <c r="AQ1576"/>
      <c r="AR1576">
        <v>0</v>
      </c>
      <c r="AS1576">
        <v>4</v>
      </c>
    </row>
    <row r="1577" spans="1:45" ht="18.75" hidden="1" x14ac:dyDescent="0.45">
      <c r="A1577" s="248">
        <v>215124</v>
      </c>
      <c r="B1577" s="249" t="s">
        <v>458</v>
      </c>
      <c r="C1577" t="s">
        <v>205</v>
      </c>
      <c r="D1577" t="s">
        <v>205</v>
      </c>
      <c r="E1577" t="s">
        <v>205</v>
      </c>
      <c r="F1577" t="s">
        <v>205</v>
      </c>
      <c r="G1577" t="s">
        <v>205</v>
      </c>
      <c r="H1577" t="s">
        <v>205</v>
      </c>
      <c r="I1577" t="s">
        <v>207</v>
      </c>
      <c r="J1577" t="s">
        <v>205</v>
      </c>
      <c r="K1577" t="s">
        <v>205</v>
      </c>
      <c r="L1577" t="s">
        <v>207</v>
      </c>
      <c r="M1577" s="250" t="s">
        <v>205</v>
      </c>
      <c r="N1577" t="s">
        <v>206</v>
      </c>
      <c r="O1577" t="s">
        <v>205</v>
      </c>
      <c r="P1577" t="s">
        <v>205</v>
      </c>
      <c r="Q1577" t="s">
        <v>207</v>
      </c>
      <c r="R1577" t="s">
        <v>206</v>
      </c>
      <c r="S1577" t="s">
        <v>206</v>
      </c>
      <c r="T1577" t="s">
        <v>207</v>
      </c>
      <c r="U1577" t="s">
        <v>205</v>
      </c>
      <c r="V1577" t="s">
        <v>205</v>
      </c>
      <c r="W1577" t="s">
        <v>344</v>
      </c>
      <c r="X1577" s="250" t="s">
        <v>344</v>
      </c>
      <c r="Y1577" t="s">
        <v>344</v>
      </c>
      <c r="Z1577" t="s">
        <v>344</v>
      </c>
      <c r="AA1577" t="s">
        <v>344</v>
      </c>
      <c r="AB1577" t="s">
        <v>344</v>
      </c>
      <c r="AC1577" t="s">
        <v>344</v>
      </c>
      <c r="AD1577" t="s">
        <v>344</v>
      </c>
      <c r="AE1577" t="s">
        <v>344</v>
      </c>
      <c r="AF1577" t="s">
        <v>344</v>
      </c>
      <c r="AG1577" t="s">
        <v>344</v>
      </c>
      <c r="AH1577" t="s">
        <v>344</v>
      </c>
      <c r="AI1577" t="s">
        <v>344</v>
      </c>
      <c r="AJ1577" t="s">
        <v>344</v>
      </c>
      <c r="AK1577" t="s">
        <v>344</v>
      </c>
      <c r="AL1577" t="s">
        <v>344</v>
      </c>
      <c r="AM1577" t="s">
        <v>344</v>
      </c>
      <c r="AN1577" t="s">
        <v>344</v>
      </c>
      <c r="AO1577" t="s">
        <v>344</v>
      </c>
      <c r="AP1577" t="s">
        <v>344</v>
      </c>
      <c r="AQ1577"/>
      <c r="AR1577">
        <v>0</v>
      </c>
      <c r="AS1577">
        <v>2</v>
      </c>
    </row>
    <row r="1578" spans="1:45" ht="18.75" hidden="1" x14ac:dyDescent="0.45">
      <c r="A1578" s="248">
        <v>215129</v>
      </c>
      <c r="B1578" s="249" t="s">
        <v>456</v>
      </c>
      <c r="C1578" t="s">
        <v>205</v>
      </c>
      <c r="D1578" t="s">
        <v>205</v>
      </c>
      <c r="E1578" t="s">
        <v>205</v>
      </c>
      <c r="F1578" t="s">
        <v>205</v>
      </c>
      <c r="G1578" t="s">
        <v>207</v>
      </c>
      <c r="H1578" t="s">
        <v>206</v>
      </c>
      <c r="I1578" t="s">
        <v>205</v>
      </c>
      <c r="J1578" t="s">
        <v>205</v>
      </c>
      <c r="K1578" t="s">
        <v>205</v>
      </c>
      <c r="L1578" t="s">
        <v>205</v>
      </c>
      <c r="M1578" s="250" t="s">
        <v>207</v>
      </c>
      <c r="N1578" t="s">
        <v>207</v>
      </c>
      <c r="O1578" t="s">
        <v>207</v>
      </c>
      <c r="P1578" t="s">
        <v>205</v>
      </c>
      <c r="Q1578" t="s">
        <v>205</v>
      </c>
      <c r="R1578" t="s">
        <v>206</v>
      </c>
      <c r="S1578" t="s">
        <v>207</v>
      </c>
      <c r="T1578" t="s">
        <v>207</v>
      </c>
      <c r="U1578" t="s">
        <v>207</v>
      </c>
      <c r="V1578" t="s">
        <v>205</v>
      </c>
      <c r="W1578" t="s">
        <v>207</v>
      </c>
      <c r="X1578" s="250" t="s">
        <v>207</v>
      </c>
      <c r="Y1578" t="s">
        <v>207</v>
      </c>
      <c r="Z1578" t="s">
        <v>206</v>
      </c>
      <c r="AA1578" t="s">
        <v>207</v>
      </c>
      <c r="AB1578" t="s">
        <v>206</v>
      </c>
      <c r="AC1578" t="s">
        <v>206</v>
      </c>
      <c r="AD1578" t="s">
        <v>206</v>
      </c>
      <c r="AE1578" t="s">
        <v>206</v>
      </c>
      <c r="AF1578" t="s">
        <v>206</v>
      </c>
      <c r="AG1578" t="s">
        <v>344</v>
      </c>
      <c r="AH1578" t="s">
        <v>344</v>
      </c>
      <c r="AI1578" t="s">
        <v>344</v>
      </c>
      <c r="AJ1578" t="s">
        <v>344</v>
      </c>
      <c r="AK1578" t="s">
        <v>344</v>
      </c>
      <c r="AL1578" t="s">
        <v>344</v>
      </c>
      <c r="AM1578" t="s">
        <v>344</v>
      </c>
      <c r="AN1578" t="s">
        <v>344</v>
      </c>
      <c r="AO1578" t="s">
        <v>344</v>
      </c>
      <c r="AP1578" t="s">
        <v>344</v>
      </c>
      <c r="AQ1578"/>
      <c r="AR1578">
        <v>0</v>
      </c>
      <c r="AS1578">
        <v>5</v>
      </c>
    </row>
    <row r="1579" spans="1:45" ht="18.75" hidden="1" x14ac:dyDescent="0.45">
      <c r="A1579" s="248">
        <v>215130</v>
      </c>
      <c r="B1579" s="249" t="s">
        <v>456</v>
      </c>
      <c r="C1579" t="s">
        <v>207</v>
      </c>
      <c r="D1579" t="s">
        <v>205</v>
      </c>
      <c r="E1579" t="s">
        <v>205</v>
      </c>
      <c r="F1579" t="s">
        <v>207</v>
      </c>
      <c r="G1579" t="s">
        <v>206</v>
      </c>
      <c r="H1579" t="s">
        <v>207</v>
      </c>
      <c r="I1579" t="s">
        <v>207</v>
      </c>
      <c r="J1579" t="s">
        <v>207</v>
      </c>
      <c r="K1579" t="s">
        <v>205</v>
      </c>
      <c r="L1579" t="s">
        <v>207</v>
      </c>
      <c r="M1579" s="250" t="s">
        <v>207</v>
      </c>
      <c r="N1579" t="s">
        <v>207</v>
      </c>
      <c r="O1579" t="s">
        <v>205</v>
      </c>
      <c r="P1579" t="s">
        <v>207</v>
      </c>
      <c r="Q1579" t="s">
        <v>206</v>
      </c>
      <c r="R1579" t="s">
        <v>206</v>
      </c>
      <c r="S1579" t="s">
        <v>207</v>
      </c>
      <c r="T1579" t="s">
        <v>207</v>
      </c>
      <c r="U1579" t="s">
        <v>207</v>
      </c>
      <c r="V1579" t="s">
        <v>207</v>
      </c>
      <c r="W1579" t="s">
        <v>205</v>
      </c>
      <c r="X1579" s="250" t="s">
        <v>207</v>
      </c>
      <c r="Y1579" t="s">
        <v>206</v>
      </c>
      <c r="Z1579" t="s">
        <v>206</v>
      </c>
      <c r="AA1579" t="s">
        <v>205</v>
      </c>
      <c r="AB1579" t="s">
        <v>207</v>
      </c>
      <c r="AC1579" t="s">
        <v>206</v>
      </c>
      <c r="AD1579" t="s">
        <v>206</v>
      </c>
      <c r="AE1579" t="s">
        <v>206</v>
      </c>
      <c r="AF1579" t="s">
        <v>206</v>
      </c>
      <c r="AG1579" t="s">
        <v>344</v>
      </c>
      <c r="AH1579" t="s">
        <v>344</v>
      </c>
      <c r="AI1579" t="s">
        <v>344</v>
      </c>
      <c r="AJ1579" t="s">
        <v>344</v>
      </c>
      <c r="AK1579" t="s">
        <v>344</v>
      </c>
      <c r="AL1579" t="s">
        <v>344</v>
      </c>
      <c r="AM1579" t="s">
        <v>344</v>
      </c>
      <c r="AN1579" t="s">
        <v>344</v>
      </c>
      <c r="AO1579" t="s">
        <v>344</v>
      </c>
      <c r="AP1579" t="s">
        <v>344</v>
      </c>
      <c r="AQ1579"/>
      <c r="AR1579">
        <v>0</v>
      </c>
      <c r="AS1579">
        <v>4</v>
      </c>
    </row>
    <row r="1580" spans="1:45" ht="15" hidden="1" x14ac:dyDescent="0.25">
      <c r="A1580" s="258">
        <v>215132</v>
      </c>
      <c r="B1580" s="259" t="s">
        <v>460</v>
      </c>
      <c r="C1580" s="260" t="s">
        <v>849</v>
      </c>
      <c r="D1580" s="260" t="s">
        <v>849</v>
      </c>
      <c r="E1580" s="260" t="s">
        <v>849</v>
      </c>
      <c r="F1580" s="260" t="s">
        <v>849</v>
      </c>
      <c r="G1580" s="260" t="s">
        <v>849</v>
      </c>
      <c r="H1580" s="260" t="s">
        <v>849</v>
      </c>
      <c r="I1580" s="260" t="s">
        <v>849</v>
      </c>
      <c r="J1580" s="260" t="s">
        <v>849</v>
      </c>
      <c r="K1580" s="260" t="s">
        <v>849</v>
      </c>
      <c r="L1580" s="260" t="s">
        <v>849</v>
      </c>
      <c r="M1580" s="260" t="s">
        <v>849</v>
      </c>
      <c r="N1580" s="260" t="s">
        <v>849</v>
      </c>
      <c r="O1580" s="260" t="s">
        <v>849</v>
      </c>
      <c r="P1580" s="260" t="s">
        <v>849</v>
      </c>
      <c r="Q1580" s="260" t="s">
        <v>849</v>
      </c>
      <c r="R1580" s="260" t="s">
        <v>344</v>
      </c>
      <c r="S1580" s="260" t="s">
        <v>344</v>
      </c>
      <c r="T1580" s="260" t="s">
        <v>344</v>
      </c>
      <c r="U1580" s="260" t="s">
        <v>344</v>
      </c>
      <c r="V1580" s="260" t="s">
        <v>344</v>
      </c>
      <c r="W1580" s="260" t="s">
        <v>344</v>
      </c>
      <c r="X1580" s="260" t="s">
        <v>344</v>
      </c>
      <c r="Y1580" s="260" t="s">
        <v>344</v>
      </c>
      <c r="Z1580" s="260" t="s">
        <v>344</v>
      </c>
      <c r="AA1580" s="260" t="s">
        <v>344</v>
      </c>
      <c r="AB1580" s="260" t="s">
        <v>344</v>
      </c>
      <c r="AC1580" s="260" t="s">
        <v>344</v>
      </c>
      <c r="AD1580" s="260" t="s">
        <v>344</v>
      </c>
      <c r="AE1580" s="260" t="s">
        <v>344</v>
      </c>
      <c r="AF1580" s="260" t="s">
        <v>344</v>
      </c>
      <c r="AG1580" s="260" t="s">
        <v>344</v>
      </c>
      <c r="AH1580" s="260" t="s">
        <v>344</v>
      </c>
      <c r="AI1580" s="260" t="s">
        <v>344</v>
      </c>
      <c r="AJ1580" s="260" t="s">
        <v>344</v>
      </c>
      <c r="AK1580" s="260" t="s">
        <v>344</v>
      </c>
      <c r="AL1580" s="260" t="s">
        <v>344</v>
      </c>
      <c r="AM1580" s="260" t="s">
        <v>344</v>
      </c>
      <c r="AN1580" s="260" t="s">
        <v>344</v>
      </c>
      <c r="AO1580" s="260" t="s">
        <v>344</v>
      </c>
      <c r="AP1580" s="260" t="s">
        <v>344</v>
      </c>
      <c r="AQ1580" s="260"/>
      <c r="AR1580"/>
      <c r="AS1580" t="s">
        <v>2190</v>
      </c>
    </row>
    <row r="1581" spans="1:45" ht="15" hidden="1" x14ac:dyDescent="0.25">
      <c r="A1581" s="258">
        <v>215133</v>
      </c>
      <c r="B1581" s="259" t="s">
        <v>458</v>
      </c>
      <c r="C1581" s="260" t="s">
        <v>207</v>
      </c>
      <c r="D1581" s="260" t="s">
        <v>205</v>
      </c>
      <c r="E1581" s="260" t="s">
        <v>205</v>
      </c>
      <c r="F1581" s="260" t="s">
        <v>207</v>
      </c>
      <c r="G1581" s="260" t="s">
        <v>205</v>
      </c>
      <c r="H1581" s="260" t="s">
        <v>207</v>
      </c>
      <c r="I1581" s="260" t="s">
        <v>207</v>
      </c>
      <c r="J1581" s="260" t="s">
        <v>205</v>
      </c>
      <c r="K1581" s="260" t="s">
        <v>207</v>
      </c>
      <c r="L1581" s="260" t="s">
        <v>206</v>
      </c>
      <c r="M1581" s="260" t="s">
        <v>207</v>
      </c>
      <c r="N1581" s="260" t="s">
        <v>205</v>
      </c>
      <c r="O1581" s="260" t="s">
        <v>207</v>
      </c>
      <c r="P1581" s="260" t="s">
        <v>206</v>
      </c>
      <c r="Q1581" s="260" t="s">
        <v>207</v>
      </c>
      <c r="R1581" s="260" t="s">
        <v>206</v>
      </c>
      <c r="S1581" s="260" t="s">
        <v>207</v>
      </c>
      <c r="T1581" s="260" t="s">
        <v>207</v>
      </c>
      <c r="U1581" s="260" t="s">
        <v>207</v>
      </c>
      <c r="V1581" s="260" t="s">
        <v>207</v>
      </c>
      <c r="W1581" s="260" t="s">
        <v>344</v>
      </c>
      <c r="X1581" s="260" t="s">
        <v>344</v>
      </c>
      <c r="Y1581" s="260" t="s">
        <v>344</v>
      </c>
      <c r="Z1581" s="260" t="s">
        <v>344</v>
      </c>
      <c r="AA1581" s="260" t="s">
        <v>344</v>
      </c>
      <c r="AB1581" s="260" t="s">
        <v>344</v>
      </c>
      <c r="AC1581" s="260" t="s">
        <v>344</v>
      </c>
      <c r="AD1581" s="260" t="s">
        <v>344</v>
      </c>
      <c r="AE1581" s="260" t="s">
        <v>344</v>
      </c>
      <c r="AF1581" s="260" t="s">
        <v>344</v>
      </c>
      <c r="AG1581" s="260" t="s">
        <v>344</v>
      </c>
      <c r="AH1581" s="260" t="s">
        <v>344</v>
      </c>
      <c r="AI1581" s="260" t="s">
        <v>344</v>
      </c>
      <c r="AJ1581" s="260" t="s">
        <v>344</v>
      </c>
      <c r="AK1581" s="260" t="s">
        <v>344</v>
      </c>
      <c r="AL1581" s="260" t="s">
        <v>344</v>
      </c>
      <c r="AM1581" s="260" t="s">
        <v>344</v>
      </c>
      <c r="AN1581" s="260" t="s">
        <v>344</v>
      </c>
      <c r="AO1581" s="260" t="s">
        <v>344</v>
      </c>
      <c r="AP1581" s="260" t="s">
        <v>344</v>
      </c>
      <c r="AQ1581" s="260"/>
      <c r="AR1581"/>
      <c r="AS1581">
        <v>1</v>
      </c>
    </row>
    <row r="1582" spans="1:45" ht="33" x14ac:dyDescent="0.45">
      <c r="A1582" s="248">
        <v>215136</v>
      </c>
      <c r="B1582" s="249" t="s">
        <v>67</v>
      </c>
      <c r="C1582" t="s">
        <v>205</v>
      </c>
      <c r="D1582" t="s">
        <v>205</v>
      </c>
      <c r="E1582" t="s">
        <v>207</v>
      </c>
      <c r="F1582" t="s">
        <v>205</v>
      </c>
      <c r="G1582" t="s">
        <v>205</v>
      </c>
      <c r="H1582" t="s">
        <v>207</v>
      </c>
      <c r="I1582" t="s">
        <v>207</v>
      </c>
      <c r="J1582" t="s">
        <v>205</v>
      </c>
      <c r="K1582" t="s">
        <v>207</v>
      </c>
      <c r="L1582" t="s">
        <v>207</v>
      </c>
      <c r="M1582" s="250" t="s">
        <v>205</v>
      </c>
      <c r="N1582" t="s">
        <v>207</v>
      </c>
      <c r="O1582" t="s">
        <v>205</v>
      </c>
      <c r="P1582" t="s">
        <v>205</v>
      </c>
      <c r="Q1582" t="s">
        <v>207</v>
      </c>
      <c r="R1582" t="s">
        <v>207</v>
      </c>
      <c r="S1582" t="s">
        <v>207</v>
      </c>
      <c r="T1582" t="s">
        <v>205</v>
      </c>
      <c r="U1582" t="s">
        <v>207</v>
      </c>
      <c r="V1582" t="s">
        <v>207</v>
      </c>
      <c r="W1582" t="s">
        <v>207</v>
      </c>
      <c r="X1582" s="250" t="s">
        <v>207</v>
      </c>
      <c r="Y1582" t="s">
        <v>206</v>
      </c>
      <c r="Z1582" t="s">
        <v>207</v>
      </c>
      <c r="AA1582" t="s">
        <v>207</v>
      </c>
      <c r="AB1582" t="s">
        <v>207</v>
      </c>
      <c r="AC1582" t="s">
        <v>207</v>
      </c>
      <c r="AD1582" t="s">
        <v>207</v>
      </c>
      <c r="AE1582" t="s">
        <v>207</v>
      </c>
      <c r="AF1582" t="s">
        <v>207</v>
      </c>
      <c r="AG1582" t="s">
        <v>206</v>
      </c>
      <c r="AH1582" t="s">
        <v>206</v>
      </c>
      <c r="AI1582" t="s">
        <v>206</v>
      </c>
      <c r="AJ1582" t="s">
        <v>206</v>
      </c>
      <c r="AK1582" t="s">
        <v>206</v>
      </c>
      <c r="AL1582" t="s">
        <v>344</v>
      </c>
      <c r="AM1582" t="s">
        <v>344</v>
      </c>
      <c r="AN1582" t="s">
        <v>344</v>
      </c>
      <c r="AO1582" t="s">
        <v>344</v>
      </c>
      <c r="AP1582" t="s">
        <v>344</v>
      </c>
      <c r="AQ1582"/>
      <c r="AR1582">
        <v>0</v>
      </c>
      <c r="AS1582">
        <v>6</v>
      </c>
    </row>
    <row r="1583" spans="1:45" ht="18.75" hidden="1" x14ac:dyDescent="0.45">
      <c r="A1583" s="248">
        <v>215139</v>
      </c>
      <c r="B1583" s="249" t="s">
        <v>456</v>
      </c>
      <c r="C1583" t="s">
        <v>207</v>
      </c>
      <c r="D1583" t="s">
        <v>205</v>
      </c>
      <c r="E1583" t="s">
        <v>207</v>
      </c>
      <c r="F1583" t="s">
        <v>205</v>
      </c>
      <c r="G1583" t="s">
        <v>205</v>
      </c>
      <c r="H1583" t="s">
        <v>205</v>
      </c>
      <c r="I1583" t="s">
        <v>207</v>
      </c>
      <c r="J1583" t="s">
        <v>205</v>
      </c>
      <c r="K1583" t="s">
        <v>207</v>
      </c>
      <c r="L1583" t="s">
        <v>207</v>
      </c>
      <c r="M1583" s="250" t="s">
        <v>207</v>
      </c>
      <c r="N1583" t="s">
        <v>205</v>
      </c>
      <c r="O1583" t="s">
        <v>205</v>
      </c>
      <c r="P1583" t="s">
        <v>205</v>
      </c>
      <c r="Q1583" t="s">
        <v>207</v>
      </c>
      <c r="R1583" t="s">
        <v>207</v>
      </c>
      <c r="S1583" t="s">
        <v>207</v>
      </c>
      <c r="T1583" t="s">
        <v>205</v>
      </c>
      <c r="U1583" t="s">
        <v>207</v>
      </c>
      <c r="V1583" t="s">
        <v>207</v>
      </c>
      <c r="W1583" t="s">
        <v>207</v>
      </c>
      <c r="X1583" s="250" t="s">
        <v>207</v>
      </c>
      <c r="Y1583" t="s">
        <v>206</v>
      </c>
      <c r="Z1583" t="s">
        <v>207</v>
      </c>
      <c r="AA1583" t="s">
        <v>207</v>
      </c>
      <c r="AB1583" t="s">
        <v>206</v>
      </c>
      <c r="AC1583" t="s">
        <v>206</v>
      </c>
      <c r="AD1583" t="s">
        <v>206</v>
      </c>
      <c r="AE1583" t="s">
        <v>206</v>
      </c>
      <c r="AF1583" t="s">
        <v>206</v>
      </c>
      <c r="AG1583" t="s">
        <v>344</v>
      </c>
      <c r="AH1583" t="s">
        <v>344</v>
      </c>
      <c r="AI1583" t="s">
        <v>344</v>
      </c>
      <c r="AJ1583" t="s">
        <v>344</v>
      </c>
      <c r="AK1583" t="s">
        <v>344</v>
      </c>
      <c r="AL1583" t="s">
        <v>344</v>
      </c>
      <c r="AM1583" t="s">
        <v>344</v>
      </c>
      <c r="AN1583" t="s">
        <v>344</v>
      </c>
      <c r="AO1583" t="s">
        <v>344</v>
      </c>
      <c r="AP1583" t="s">
        <v>344</v>
      </c>
      <c r="AQ1583"/>
      <c r="AR1583">
        <v>0</v>
      </c>
      <c r="AS1583">
        <v>5</v>
      </c>
    </row>
    <row r="1584" spans="1:45" ht="18.75" hidden="1" x14ac:dyDescent="0.45">
      <c r="A1584" s="248">
        <v>215140</v>
      </c>
      <c r="B1584" s="249" t="s">
        <v>457</v>
      </c>
      <c r="C1584" t="s">
        <v>849</v>
      </c>
      <c r="D1584" t="s">
        <v>849</v>
      </c>
      <c r="E1584" t="s">
        <v>849</v>
      </c>
      <c r="F1584" t="s">
        <v>849</v>
      </c>
      <c r="G1584" t="s">
        <v>849</v>
      </c>
      <c r="H1584" t="s">
        <v>849</v>
      </c>
      <c r="I1584" t="s">
        <v>849</v>
      </c>
      <c r="J1584" t="s">
        <v>849</v>
      </c>
      <c r="K1584" t="s">
        <v>849</v>
      </c>
      <c r="L1584" t="s">
        <v>849</v>
      </c>
      <c r="M1584" s="250" t="s">
        <v>344</v>
      </c>
      <c r="N1584" t="s">
        <v>344</v>
      </c>
      <c r="O1584" t="s">
        <v>344</v>
      </c>
      <c r="P1584" t="s">
        <v>344</v>
      </c>
      <c r="Q1584" t="s">
        <v>344</v>
      </c>
      <c r="R1584" t="s">
        <v>344</v>
      </c>
      <c r="S1584" t="s">
        <v>344</v>
      </c>
      <c r="T1584" t="s">
        <v>344</v>
      </c>
      <c r="U1584" t="s">
        <v>344</v>
      </c>
      <c r="V1584" t="s">
        <v>344</v>
      </c>
      <c r="W1584" t="s">
        <v>344</v>
      </c>
      <c r="X1584" s="250" t="s">
        <v>344</v>
      </c>
      <c r="Y1584" t="s">
        <v>344</v>
      </c>
      <c r="Z1584" t="s">
        <v>344</v>
      </c>
      <c r="AA1584" t="s">
        <v>344</v>
      </c>
      <c r="AB1584" t="s">
        <v>344</v>
      </c>
      <c r="AC1584" t="s">
        <v>344</v>
      </c>
      <c r="AD1584" t="s">
        <v>344</v>
      </c>
      <c r="AE1584" t="s">
        <v>344</v>
      </c>
      <c r="AF1584" t="s">
        <v>344</v>
      </c>
      <c r="AG1584" t="s">
        <v>344</v>
      </c>
      <c r="AH1584" t="s">
        <v>344</v>
      </c>
      <c r="AI1584" t="s">
        <v>344</v>
      </c>
      <c r="AJ1584" t="s">
        <v>344</v>
      </c>
      <c r="AK1584" t="s">
        <v>344</v>
      </c>
      <c r="AL1584" t="s">
        <v>344</v>
      </c>
      <c r="AM1584" t="s">
        <v>344</v>
      </c>
      <c r="AN1584" t="s">
        <v>344</v>
      </c>
      <c r="AO1584" t="s">
        <v>344</v>
      </c>
      <c r="AP1584" t="s">
        <v>344</v>
      </c>
      <c r="AQ1584"/>
      <c r="AR1584" t="s">
        <v>1830</v>
      </c>
      <c r="AS1584" t="s">
        <v>2181</v>
      </c>
    </row>
    <row r="1585" spans="1:45" ht="18.75" x14ac:dyDescent="0.45">
      <c r="A1585" s="252">
        <v>215142</v>
      </c>
      <c r="B1585" s="249" t="s">
        <v>61</v>
      </c>
      <c r="C1585" t="s">
        <v>207</v>
      </c>
      <c r="D1585" t="s">
        <v>207</v>
      </c>
      <c r="E1585" t="s">
        <v>207</v>
      </c>
      <c r="F1585" t="s">
        <v>207</v>
      </c>
      <c r="G1585" t="s">
        <v>207</v>
      </c>
      <c r="H1585" t="s">
        <v>207</v>
      </c>
      <c r="I1585" t="s">
        <v>207</v>
      </c>
      <c r="J1585" t="s">
        <v>207</v>
      </c>
      <c r="K1585" t="s">
        <v>207</v>
      </c>
      <c r="L1585" t="s">
        <v>207</v>
      </c>
      <c r="M1585" s="250" t="s">
        <v>207</v>
      </c>
      <c r="N1585" t="s">
        <v>207</v>
      </c>
      <c r="O1585" t="s">
        <v>207</v>
      </c>
      <c r="P1585" t="s">
        <v>207</v>
      </c>
      <c r="Q1585" t="s">
        <v>207</v>
      </c>
      <c r="R1585" t="s">
        <v>207</v>
      </c>
      <c r="S1585" t="s">
        <v>207</v>
      </c>
      <c r="T1585" t="s">
        <v>207</v>
      </c>
      <c r="U1585" t="s">
        <v>207</v>
      </c>
      <c r="V1585" t="s">
        <v>207</v>
      </c>
      <c r="W1585" t="s">
        <v>207</v>
      </c>
      <c r="X1585" s="250" t="s">
        <v>207</v>
      </c>
      <c r="Y1585" t="s">
        <v>207</v>
      </c>
      <c r="Z1585" t="s">
        <v>206</v>
      </c>
      <c r="AA1585" t="s">
        <v>205</v>
      </c>
      <c r="AB1585" t="s">
        <v>205</v>
      </c>
      <c r="AC1585" t="s">
        <v>207</v>
      </c>
      <c r="AD1585" t="s">
        <v>207</v>
      </c>
      <c r="AE1585" t="s">
        <v>205</v>
      </c>
      <c r="AF1585" t="s">
        <v>206</v>
      </c>
      <c r="AG1585" t="s">
        <v>207</v>
      </c>
      <c r="AH1585" t="s">
        <v>207</v>
      </c>
      <c r="AI1585" t="s">
        <v>207</v>
      </c>
      <c r="AJ1585" t="s">
        <v>207</v>
      </c>
      <c r="AK1585" t="s">
        <v>207</v>
      </c>
      <c r="AL1585" t="s">
        <v>206</v>
      </c>
      <c r="AM1585" t="s">
        <v>206</v>
      </c>
      <c r="AN1585" t="s">
        <v>206</v>
      </c>
      <c r="AO1585" t="s">
        <v>206</v>
      </c>
      <c r="AP1585" t="s">
        <v>206</v>
      </c>
      <c r="AQ1585"/>
      <c r="AR1585">
        <v>0</v>
      </c>
      <c r="AS1585">
        <v>5</v>
      </c>
    </row>
    <row r="1586" spans="1:45" ht="18.75" x14ac:dyDescent="0.45">
      <c r="A1586" s="248">
        <v>215143</v>
      </c>
      <c r="B1586" s="249" t="s">
        <v>61</v>
      </c>
      <c r="C1586" t="s">
        <v>205</v>
      </c>
      <c r="D1586" t="s">
        <v>207</v>
      </c>
      <c r="E1586" t="s">
        <v>207</v>
      </c>
      <c r="F1586" t="s">
        <v>207</v>
      </c>
      <c r="G1586" t="s">
        <v>207</v>
      </c>
      <c r="H1586" t="s">
        <v>207</v>
      </c>
      <c r="I1586" t="s">
        <v>207</v>
      </c>
      <c r="J1586" t="s">
        <v>207</v>
      </c>
      <c r="K1586" t="s">
        <v>207</v>
      </c>
      <c r="L1586" t="s">
        <v>207</v>
      </c>
      <c r="M1586" s="250" t="s">
        <v>207</v>
      </c>
      <c r="N1586" t="s">
        <v>207</v>
      </c>
      <c r="O1586" t="s">
        <v>207</v>
      </c>
      <c r="P1586" t="s">
        <v>207</v>
      </c>
      <c r="Q1586" t="s">
        <v>207</v>
      </c>
      <c r="R1586" t="s">
        <v>207</v>
      </c>
      <c r="S1586" t="s">
        <v>207</v>
      </c>
      <c r="T1586" t="s">
        <v>207</v>
      </c>
      <c r="U1586" t="s">
        <v>207</v>
      </c>
      <c r="V1586" t="s">
        <v>207</v>
      </c>
      <c r="W1586" t="s">
        <v>205</v>
      </c>
      <c r="X1586" s="250" t="s">
        <v>207</v>
      </c>
      <c r="Y1586" t="s">
        <v>207</v>
      </c>
      <c r="Z1586" t="s">
        <v>207</v>
      </c>
      <c r="AA1586" t="s">
        <v>207</v>
      </c>
      <c r="AB1586" t="s">
        <v>205</v>
      </c>
      <c r="AC1586" t="s">
        <v>207</v>
      </c>
      <c r="AD1586" t="s">
        <v>205</v>
      </c>
      <c r="AE1586" t="s">
        <v>207</v>
      </c>
      <c r="AF1586" t="s">
        <v>205</v>
      </c>
      <c r="AG1586" t="s">
        <v>206</v>
      </c>
      <c r="AH1586" t="s">
        <v>207</v>
      </c>
      <c r="AI1586" t="s">
        <v>207</v>
      </c>
      <c r="AJ1586" t="s">
        <v>206</v>
      </c>
      <c r="AK1586" t="s">
        <v>206</v>
      </c>
      <c r="AL1586" t="s">
        <v>207</v>
      </c>
      <c r="AM1586" t="s">
        <v>206</v>
      </c>
      <c r="AN1586" t="s">
        <v>207</v>
      </c>
      <c r="AO1586" t="s">
        <v>206</v>
      </c>
      <c r="AP1586" t="s">
        <v>206</v>
      </c>
      <c r="AQ1586"/>
      <c r="AR1586">
        <v>0</v>
      </c>
      <c r="AS1586">
        <v>4</v>
      </c>
    </row>
    <row r="1587" spans="1:45" ht="15" hidden="1" x14ac:dyDescent="0.25">
      <c r="A1587" s="258">
        <v>215144</v>
      </c>
      <c r="B1587" s="259" t="s">
        <v>458</v>
      </c>
      <c r="C1587" s="260" t="s">
        <v>849</v>
      </c>
      <c r="D1587" s="260" t="s">
        <v>849</v>
      </c>
      <c r="E1587" s="260" t="s">
        <v>849</v>
      </c>
      <c r="F1587" s="260" t="s">
        <v>849</v>
      </c>
      <c r="G1587" s="260" t="s">
        <v>849</v>
      </c>
      <c r="H1587" s="260" t="s">
        <v>849</v>
      </c>
      <c r="I1587" s="260" t="s">
        <v>849</v>
      </c>
      <c r="J1587" s="260" t="s">
        <v>849</v>
      </c>
      <c r="K1587" s="260" t="s">
        <v>849</v>
      </c>
      <c r="L1587" s="260" t="s">
        <v>849</v>
      </c>
      <c r="M1587" s="260" t="s">
        <v>849</v>
      </c>
      <c r="N1587" s="260" t="s">
        <v>849</v>
      </c>
      <c r="O1587" s="260" t="s">
        <v>849</v>
      </c>
      <c r="P1587" s="260" t="s">
        <v>849</v>
      </c>
      <c r="Q1587" s="260" t="s">
        <v>849</v>
      </c>
      <c r="R1587" s="260" t="s">
        <v>849</v>
      </c>
      <c r="S1587" s="260" t="s">
        <v>849</v>
      </c>
      <c r="T1587" s="260" t="s">
        <v>849</v>
      </c>
      <c r="U1587" s="260" t="s">
        <v>849</v>
      </c>
      <c r="V1587" s="260" t="s">
        <v>849</v>
      </c>
      <c r="W1587" s="260" t="s">
        <v>344</v>
      </c>
      <c r="X1587" s="260" t="s">
        <v>344</v>
      </c>
      <c r="Y1587" s="260" t="s">
        <v>344</v>
      </c>
      <c r="Z1587" s="260" t="s">
        <v>344</v>
      </c>
      <c r="AA1587" s="260" t="s">
        <v>344</v>
      </c>
      <c r="AB1587" s="260" t="s">
        <v>344</v>
      </c>
      <c r="AC1587" s="260" t="s">
        <v>344</v>
      </c>
      <c r="AD1587" s="260" t="s">
        <v>344</v>
      </c>
      <c r="AE1587" s="260" t="s">
        <v>344</v>
      </c>
      <c r="AF1587" s="260" t="s">
        <v>344</v>
      </c>
      <c r="AG1587" s="260" t="s">
        <v>344</v>
      </c>
      <c r="AH1587" s="260" t="s">
        <v>344</v>
      </c>
      <c r="AI1587" s="260" t="s">
        <v>344</v>
      </c>
      <c r="AJ1587" s="260" t="s">
        <v>344</v>
      </c>
      <c r="AK1587" s="260" t="s">
        <v>344</v>
      </c>
      <c r="AL1587" s="260" t="s">
        <v>344</v>
      </c>
      <c r="AM1587" s="260" t="s">
        <v>344</v>
      </c>
      <c r="AN1587" s="260" t="s">
        <v>344</v>
      </c>
      <c r="AO1587" s="260" t="s">
        <v>344</v>
      </c>
      <c r="AP1587" s="260" t="s">
        <v>344</v>
      </c>
      <c r="AQ1587" s="260"/>
      <c r="AR1587"/>
      <c r="AS1587" t="s">
        <v>2181</v>
      </c>
    </row>
    <row r="1588" spans="1:45" ht="15" hidden="1" x14ac:dyDescent="0.25">
      <c r="A1588" s="258">
        <v>215150</v>
      </c>
      <c r="B1588" s="259" t="s">
        <v>456</v>
      </c>
      <c r="C1588" s="260" t="s">
        <v>207</v>
      </c>
      <c r="D1588" s="260" t="s">
        <v>205</v>
      </c>
      <c r="E1588" s="260" t="s">
        <v>207</v>
      </c>
      <c r="F1588" s="260" t="s">
        <v>207</v>
      </c>
      <c r="G1588" s="260" t="s">
        <v>207</v>
      </c>
      <c r="H1588" s="260" t="s">
        <v>207</v>
      </c>
      <c r="I1588" s="260" t="s">
        <v>207</v>
      </c>
      <c r="J1588" s="260" t="s">
        <v>207</v>
      </c>
      <c r="K1588" s="260" t="s">
        <v>207</v>
      </c>
      <c r="L1588" s="260" t="s">
        <v>207</v>
      </c>
      <c r="M1588" s="260" t="s">
        <v>205</v>
      </c>
      <c r="N1588" s="260" t="s">
        <v>207</v>
      </c>
      <c r="O1588" s="260" t="s">
        <v>207</v>
      </c>
      <c r="P1588" s="260" t="s">
        <v>207</v>
      </c>
      <c r="Q1588" s="260" t="s">
        <v>207</v>
      </c>
      <c r="R1588" s="260" t="s">
        <v>207</v>
      </c>
      <c r="S1588" s="260" t="s">
        <v>207</v>
      </c>
      <c r="T1588" s="260" t="s">
        <v>207</v>
      </c>
      <c r="U1588" s="260" t="s">
        <v>205</v>
      </c>
      <c r="V1588" s="260" t="s">
        <v>205</v>
      </c>
      <c r="W1588" s="260" t="s">
        <v>207</v>
      </c>
      <c r="X1588" s="260" t="s">
        <v>205</v>
      </c>
      <c r="Y1588" s="260" t="s">
        <v>207</v>
      </c>
      <c r="Z1588" s="260" t="s">
        <v>207</v>
      </c>
      <c r="AA1588" s="260" t="s">
        <v>205</v>
      </c>
      <c r="AB1588" s="260" t="s">
        <v>207</v>
      </c>
      <c r="AC1588" s="260" t="s">
        <v>206</v>
      </c>
      <c r="AD1588" s="260" t="s">
        <v>206</v>
      </c>
      <c r="AE1588" s="260" t="s">
        <v>206</v>
      </c>
      <c r="AF1588" s="260" t="s">
        <v>206</v>
      </c>
      <c r="AG1588" s="260" t="s">
        <v>344</v>
      </c>
      <c r="AH1588" s="260" t="s">
        <v>344</v>
      </c>
      <c r="AI1588" s="260" t="s">
        <v>344</v>
      </c>
      <c r="AJ1588" s="260" t="s">
        <v>344</v>
      </c>
      <c r="AK1588" s="260" t="s">
        <v>344</v>
      </c>
      <c r="AL1588" s="260" t="s">
        <v>344</v>
      </c>
      <c r="AM1588" s="260" t="s">
        <v>344</v>
      </c>
      <c r="AN1588" s="260" t="s">
        <v>344</v>
      </c>
      <c r="AO1588" s="260" t="s">
        <v>344</v>
      </c>
      <c r="AP1588" s="260" t="s">
        <v>344</v>
      </c>
      <c r="AQ1588" s="260"/>
      <c r="AR1588"/>
      <c r="AS1588">
        <v>1</v>
      </c>
    </row>
    <row r="1589" spans="1:45" ht="18.75" hidden="1" x14ac:dyDescent="0.45">
      <c r="A1589" s="248">
        <v>215152</v>
      </c>
      <c r="B1589" s="249" t="s">
        <v>456</v>
      </c>
      <c r="C1589" t="s">
        <v>205</v>
      </c>
      <c r="D1589" t="s">
        <v>205</v>
      </c>
      <c r="E1589" t="s">
        <v>207</v>
      </c>
      <c r="F1589" t="s">
        <v>205</v>
      </c>
      <c r="G1589" t="s">
        <v>207</v>
      </c>
      <c r="H1589" t="s">
        <v>207</v>
      </c>
      <c r="I1589" t="s">
        <v>207</v>
      </c>
      <c r="J1589" t="s">
        <v>207</v>
      </c>
      <c r="K1589" t="s">
        <v>207</v>
      </c>
      <c r="L1589" t="s">
        <v>207</v>
      </c>
      <c r="M1589" s="250" t="s">
        <v>205</v>
      </c>
      <c r="N1589" t="s">
        <v>205</v>
      </c>
      <c r="O1589" t="s">
        <v>205</v>
      </c>
      <c r="P1589" t="s">
        <v>207</v>
      </c>
      <c r="Q1589" t="s">
        <v>205</v>
      </c>
      <c r="R1589" t="s">
        <v>207</v>
      </c>
      <c r="S1589" t="s">
        <v>207</v>
      </c>
      <c r="T1589" t="s">
        <v>207</v>
      </c>
      <c r="U1589" t="s">
        <v>207</v>
      </c>
      <c r="V1589" t="s">
        <v>205</v>
      </c>
      <c r="W1589" t="s">
        <v>207</v>
      </c>
      <c r="X1589" s="250" t="s">
        <v>207</v>
      </c>
      <c r="Y1589" t="s">
        <v>205</v>
      </c>
      <c r="Z1589" t="s">
        <v>205</v>
      </c>
      <c r="AA1589" t="s">
        <v>207</v>
      </c>
      <c r="AB1589" t="s">
        <v>207</v>
      </c>
      <c r="AC1589" t="s">
        <v>205</v>
      </c>
      <c r="AD1589" t="s">
        <v>205</v>
      </c>
      <c r="AE1589" t="s">
        <v>206</v>
      </c>
      <c r="AF1589" t="s">
        <v>205</v>
      </c>
      <c r="AG1589" t="s">
        <v>344</v>
      </c>
      <c r="AH1589" t="s">
        <v>344</v>
      </c>
      <c r="AI1589" t="s">
        <v>344</v>
      </c>
      <c r="AJ1589" t="s">
        <v>344</v>
      </c>
      <c r="AK1589" t="s">
        <v>344</v>
      </c>
      <c r="AL1589" t="s">
        <v>344</v>
      </c>
      <c r="AM1589" t="s">
        <v>344</v>
      </c>
      <c r="AN1589" t="s">
        <v>344</v>
      </c>
      <c r="AO1589" t="s">
        <v>344</v>
      </c>
      <c r="AP1589" t="s">
        <v>344</v>
      </c>
      <c r="AQ1589"/>
      <c r="AR1589">
        <v>0</v>
      </c>
      <c r="AS1589">
        <v>2</v>
      </c>
    </row>
    <row r="1590" spans="1:45" ht="18.75" hidden="1" x14ac:dyDescent="0.45">
      <c r="A1590" s="248">
        <v>215156</v>
      </c>
      <c r="B1590" s="249" t="s">
        <v>458</v>
      </c>
      <c r="C1590" t="s">
        <v>849</v>
      </c>
      <c r="D1590" t="s">
        <v>849</v>
      </c>
      <c r="E1590" t="s">
        <v>849</v>
      </c>
      <c r="F1590" t="s">
        <v>849</v>
      </c>
      <c r="G1590" t="s">
        <v>849</v>
      </c>
      <c r="H1590" t="s">
        <v>849</v>
      </c>
      <c r="I1590" t="s">
        <v>849</v>
      </c>
      <c r="J1590" t="s">
        <v>849</v>
      </c>
      <c r="K1590" t="s">
        <v>849</v>
      </c>
      <c r="L1590" t="s">
        <v>849</v>
      </c>
      <c r="M1590" s="250" t="s">
        <v>849</v>
      </c>
      <c r="N1590" t="s">
        <v>849</v>
      </c>
      <c r="O1590" t="s">
        <v>849</v>
      </c>
      <c r="P1590" t="s">
        <v>849</v>
      </c>
      <c r="Q1590" t="s">
        <v>849</v>
      </c>
      <c r="R1590" t="s">
        <v>849</v>
      </c>
      <c r="S1590" t="s">
        <v>849</v>
      </c>
      <c r="T1590" t="s">
        <v>849</v>
      </c>
      <c r="U1590" t="s">
        <v>849</v>
      </c>
      <c r="V1590" t="s">
        <v>849</v>
      </c>
      <c r="W1590" t="s">
        <v>344</v>
      </c>
      <c r="X1590" s="250" t="s">
        <v>344</v>
      </c>
      <c r="Y1590" t="s">
        <v>344</v>
      </c>
      <c r="Z1590" t="s">
        <v>344</v>
      </c>
      <c r="AA1590" t="s">
        <v>344</v>
      </c>
      <c r="AB1590" t="s">
        <v>344</v>
      </c>
      <c r="AC1590" t="s">
        <v>344</v>
      </c>
      <c r="AD1590" t="s">
        <v>344</v>
      </c>
      <c r="AE1590" t="s">
        <v>344</v>
      </c>
      <c r="AF1590" t="s">
        <v>344</v>
      </c>
      <c r="AG1590" t="s">
        <v>344</v>
      </c>
      <c r="AH1590" t="s">
        <v>344</v>
      </c>
      <c r="AI1590" t="s">
        <v>344</v>
      </c>
      <c r="AJ1590" t="s">
        <v>344</v>
      </c>
      <c r="AK1590" t="s">
        <v>344</v>
      </c>
      <c r="AL1590" t="s">
        <v>344</v>
      </c>
      <c r="AM1590" t="s">
        <v>344</v>
      </c>
      <c r="AN1590" t="s">
        <v>344</v>
      </c>
      <c r="AO1590" t="s">
        <v>344</v>
      </c>
      <c r="AP1590" t="s">
        <v>344</v>
      </c>
      <c r="AQ1590"/>
      <c r="AR1590">
        <v>0</v>
      </c>
      <c r="AS1590" t="s">
        <v>2190</v>
      </c>
    </row>
    <row r="1591" spans="1:45" ht="18.75" hidden="1" x14ac:dyDescent="0.45">
      <c r="A1591" s="248">
        <v>215157</v>
      </c>
      <c r="B1591" s="249" t="s">
        <v>456</v>
      </c>
      <c r="C1591" t="s">
        <v>207</v>
      </c>
      <c r="D1591" t="s">
        <v>207</v>
      </c>
      <c r="E1591" t="s">
        <v>207</v>
      </c>
      <c r="F1591" t="s">
        <v>207</v>
      </c>
      <c r="G1591" t="s">
        <v>207</v>
      </c>
      <c r="H1591" t="s">
        <v>207</v>
      </c>
      <c r="I1591" t="s">
        <v>205</v>
      </c>
      <c r="J1591" t="s">
        <v>207</v>
      </c>
      <c r="K1591" t="s">
        <v>207</v>
      </c>
      <c r="L1591" t="s">
        <v>207</v>
      </c>
      <c r="M1591" s="250" t="s">
        <v>207</v>
      </c>
      <c r="N1591" t="s">
        <v>207</v>
      </c>
      <c r="O1591" t="s">
        <v>207</v>
      </c>
      <c r="P1591" t="s">
        <v>207</v>
      </c>
      <c r="Q1591" t="s">
        <v>207</v>
      </c>
      <c r="R1591" t="s">
        <v>207</v>
      </c>
      <c r="S1591" t="s">
        <v>207</v>
      </c>
      <c r="T1591" t="s">
        <v>207</v>
      </c>
      <c r="U1591" t="s">
        <v>207</v>
      </c>
      <c r="V1591" t="s">
        <v>207</v>
      </c>
      <c r="W1591" t="s">
        <v>207</v>
      </c>
      <c r="X1591" s="250" t="s">
        <v>205</v>
      </c>
      <c r="Y1591" t="s">
        <v>205</v>
      </c>
      <c r="Z1591" t="s">
        <v>207</v>
      </c>
      <c r="AA1591" t="s">
        <v>207</v>
      </c>
      <c r="AB1591" t="s">
        <v>207</v>
      </c>
      <c r="AC1591" t="s">
        <v>207</v>
      </c>
      <c r="AD1591" t="s">
        <v>207</v>
      </c>
      <c r="AE1591" t="s">
        <v>207</v>
      </c>
      <c r="AF1591" t="s">
        <v>207</v>
      </c>
      <c r="AG1591" t="s">
        <v>344</v>
      </c>
      <c r="AH1591" t="s">
        <v>344</v>
      </c>
      <c r="AI1591" t="s">
        <v>344</v>
      </c>
      <c r="AJ1591" t="s">
        <v>344</v>
      </c>
      <c r="AK1591" t="s">
        <v>344</v>
      </c>
      <c r="AL1591" t="s">
        <v>344</v>
      </c>
      <c r="AM1591" t="s">
        <v>344</v>
      </c>
      <c r="AN1591" t="s">
        <v>344</v>
      </c>
      <c r="AO1591" t="s">
        <v>344</v>
      </c>
      <c r="AP1591" t="s">
        <v>344</v>
      </c>
      <c r="AQ1591"/>
      <c r="AR1591">
        <v>0</v>
      </c>
      <c r="AS1591">
        <v>1</v>
      </c>
    </row>
    <row r="1592" spans="1:45" ht="15" hidden="1" x14ac:dyDescent="0.25">
      <c r="A1592" s="258">
        <v>215158</v>
      </c>
      <c r="B1592" s="259" t="s">
        <v>457</v>
      </c>
      <c r="C1592" s="260" t="s">
        <v>849</v>
      </c>
      <c r="D1592" s="260" t="s">
        <v>849</v>
      </c>
      <c r="E1592" s="260" t="s">
        <v>849</v>
      </c>
      <c r="F1592" s="260" t="s">
        <v>849</v>
      </c>
      <c r="G1592" s="260" t="s">
        <v>849</v>
      </c>
      <c r="H1592" s="260" t="s">
        <v>849</v>
      </c>
      <c r="I1592" s="260" t="s">
        <v>849</v>
      </c>
      <c r="J1592" s="260" t="s">
        <v>849</v>
      </c>
      <c r="K1592" s="260" t="s">
        <v>849</v>
      </c>
      <c r="L1592" s="260" t="s">
        <v>849</v>
      </c>
      <c r="M1592" s="260" t="s">
        <v>344</v>
      </c>
      <c r="N1592" s="260" t="s">
        <v>344</v>
      </c>
      <c r="O1592" s="260" t="s">
        <v>344</v>
      </c>
      <c r="P1592" s="260" t="s">
        <v>344</v>
      </c>
      <c r="Q1592" s="260" t="s">
        <v>344</v>
      </c>
      <c r="R1592" s="260" t="s">
        <v>344</v>
      </c>
      <c r="S1592" s="260" t="s">
        <v>344</v>
      </c>
      <c r="T1592" s="260" t="s">
        <v>344</v>
      </c>
      <c r="U1592" s="260" t="s">
        <v>344</v>
      </c>
      <c r="V1592" s="260" t="s">
        <v>344</v>
      </c>
      <c r="W1592" s="260" t="s">
        <v>344</v>
      </c>
      <c r="X1592" s="260" t="s">
        <v>344</v>
      </c>
      <c r="Y1592" s="260" t="s">
        <v>344</v>
      </c>
      <c r="Z1592" s="260" t="s">
        <v>344</v>
      </c>
      <c r="AA1592" s="260" t="s">
        <v>344</v>
      </c>
      <c r="AB1592" s="260" t="s">
        <v>344</v>
      </c>
      <c r="AC1592" s="260" t="s">
        <v>344</v>
      </c>
      <c r="AD1592" s="260" t="s">
        <v>344</v>
      </c>
      <c r="AE1592" s="260" t="s">
        <v>344</v>
      </c>
      <c r="AF1592" s="260" t="s">
        <v>344</v>
      </c>
      <c r="AG1592" s="260" t="s">
        <v>344</v>
      </c>
      <c r="AH1592" s="260" t="s">
        <v>344</v>
      </c>
      <c r="AI1592" s="260" t="s">
        <v>344</v>
      </c>
      <c r="AJ1592" s="260" t="s">
        <v>344</v>
      </c>
      <c r="AK1592" s="260" t="s">
        <v>344</v>
      </c>
      <c r="AL1592" s="260" t="s">
        <v>344</v>
      </c>
      <c r="AM1592" s="260" t="s">
        <v>344</v>
      </c>
      <c r="AN1592" s="260" t="s">
        <v>344</v>
      </c>
      <c r="AO1592" s="260" t="s">
        <v>344</v>
      </c>
      <c r="AP1592" s="260" t="s">
        <v>344</v>
      </c>
      <c r="AQ1592" s="260"/>
      <c r="AR1592"/>
      <c r="AS1592" t="s">
        <v>2170</v>
      </c>
    </row>
    <row r="1593" spans="1:45" ht="18.75" x14ac:dyDescent="0.45">
      <c r="A1593" s="248">
        <v>215159</v>
      </c>
      <c r="B1593" s="249" t="s">
        <v>61</v>
      </c>
      <c r="C1593" t="s">
        <v>207</v>
      </c>
      <c r="D1593" t="s">
        <v>207</v>
      </c>
      <c r="E1593" t="s">
        <v>207</v>
      </c>
      <c r="F1593" t="s">
        <v>207</v>
      </c>
      <c r="G1593" t="s">
        <v>207</v>
      </c>
      <c r="H1593" t="s">
        <v>207</v>
      </c>
      <c r="I1593" t="s">
        <v>207</v>
      </c>
      <c r="J1593" t="s">
        <v>207</v>
      </c>
      <c r="K1593" t="s">
        <v>207</v>
      </c>
      <c r="L1593" t="s">
        <v>207</v>
      </c>
      <c r="M1593" s="250" t="s">
        <v>207</v>
      </c>
      <c r="N1593" t="s">
        <v>207</v>
      </c>
      <c r="O1593" t="s">
        <v>207</v>
      </c>
      <c r="P1593" t="s">
        <v>207</v>
      </c>
      <c r="Q1593" t="s">
        <v>207</v>
      </c>
      <c r="R1593" t="s">
        <v>207</v>
      </c>
      <c r="S1593" t="s">
        <v>207</v>
      </c>
      <c r="T1593" t="s">
        <v>207</v>
      </c>
      <c r="U1593" t="s">
        <v>207</v>
      </c>
      <c r="V1593" t="s">
        <v>207</v>
      </c>
      <c r="W1593" t="s">
        <v>205</v>
      </c>
      <c r="X1593" s="250" t="s">
        <v>205</v>
      </c>
      <c r="Y1593" t="s">
        <v>205</v>
      </c>
      <c r="Z1593" t="s">
        <v>205</v>
      </c>
      <c r="AA1593" t="s">
        <v>205</v>
      </c>
      <c r="AB1593" t="s">
        <v>205</v>
      </c>
      <c r="AC1593" t="s">
        <v>205</v>
      </c>
      <c r="AD1593" t="s">
        <v>205</v>
      </c>
      <c r="AE1593" t="s">
        <v>205</v>
      </c>
      <c r="AF1593" t="s">
        <v>205</v>
      </c>
      <c r="AG1593" t="s">
        <v>206</v>
      </c>
      <c r="AH1593" t="s">
        <v>207</v>
      </c>
      <c r="AI1593" t="s">
        <v>207</v>
      </c>
      <c r="AJ1593" t="s">
        <v>207</v>
      </c>
      <c r="AK1593" t="s">
        <v>207</v>
      </c>
      <c r="AL1593" t="s">
        <v>206</v>
      </c>
      <c r="AM1593" t="s">
        <v>206</v>
      </c>
      <c r="AN1593" t="s">
        <v>206</v>
      </c>
      <c r="AO1593" t="s">
        <v>206</v>
      </c>
      <c r="AP1593" t="s">
        <v>206</v>
      </c>
      <c r="AQ1593"/>
      <c r="AR1593">
        <v>0</v>
      </c>
      <c r="AS1593">
        <v>5</v>
      </c>
    </row>
    <row r="1594" spans="1:45" ht="18.75" hidden="1" x14ac:dyDescent="0.45">
      <c r="A1594" s="248">
        <v>215161</v>
      </c>
      <c r="B1594" s="249" t="s">
        <v>458</v>
      </c>
      <c r="C1594" t="s">
        <v>205</v>
      </c>
      <c r="D1594" t="s">
        <v>205</v>
      </c>
      <c r="E1594" t="s">
        <v>207</v>
      </c>
      <c r="F1594" t="s">
        <v>205</v>
      </c>
      <c r="G1594" t="s">
        <v>207</v>
      </c>
      <c r="H1594" t="s">
        <v>206</v>
      </c>
      <c r="I1594" t="s">
        <v>205</v>
      </c>
      <c r="J1594" t="s">
        <v>207</v>
      </c>
      <c r="K1594" t="s">
        <v>207</v>
      </c>
      <c r="L1594" t="s">
        <v>207</v>
      </c>
      <c r="M1594" s="250" t="s">
        <v>206</v>
      </c>
      <c r="N1594" t="s">
        <v>205</v>
      </c>
      <c r="O1594" t="s">
        <v>205</v>
      </c>
      <c r="P1594" t="s">
        <v>207</v>
      </c>
      <c r="Q1594" t="s">
        <v>206</v>
      </c>
      <c r="R1594" t="s">
        <v>206</v>
      </c>
      <c r="S1594" t="s">
        <v>207</v>
      </c>
      <c r="T1594" t="s">
        <v>207</v>
      </c>
      <c r="U1594" t="s">
        <v>207</v>
      </c>
      <c r="V1594" t="s">
        <v>207</v>
      </c>
      <c r="W1594" t="s">
        <v>344</v>
      </c>
      <c r="X1594" s="250" t="s">
        <v>344</v>
      </c>
      <c r="Y1594" t="s">
        <v>344</v>
      </c>
      <c r="Z1594" t="s">
        <v>344</v>
      </c>
      <c r="AA1594" t="s">
        <v>344</v>
      </c>
      <c r="AB1594" t="s">
        <v>344</v>
      </c>
      <c r="AC1594" t="s">
        <v>344</v>
      </c>
      <c r="AD1594" t="s">
        <v>344</v>
      </c>
      <c r="AE1594" t="s">
        <v>344</v>
      </c>
      <c r="AF1594" t="s">
        <v>344</v>
      </c>
      <c r="AG1594" t="s">
        <v>344</v>
      </c>
      <c r="AH1594" t="s">
        <v>344</v>
      </c>
      <c r="AI1594" t="s">
        <v>344</v>
      </c>
      <c r="AJ1594" t="s">
        <v>344</v>
      </c>
      <c r="AK1594" t="s">
        <v>344</v>
      </c>
      <c r="AL1594" t="s">
        <v>344</v>
      </c>
      <c r="AM1594" t="s">
        <v>344</v>
      </c>
      <c r="AN1594" t="s">
        <v>344</v>
      </c>
      <c r="AO1594" t="s">
        <v>344</v>
      </c>
      <c r="AP1594" t="s">
        <v>344</v>
      </c>
      <c r="AQ1594"/>
      <c r="AR1594">
        <v>0</v>
      </c>
      <c r="AS1594">
        <v>3</v>
      </c>
    </row>
    <row r="1595" spans="1:45" ht="18.75" hidden="1" x14ac:dyDescent="0.45">
      <c r="A1595" s="248">
        <v>215162</v>
      </c>
      <c r="B1595" s="249" t="s">
        <v>458</v>
      </c>
      <c r="C1595" t="s">
        <v>205</v>
      </c>
      <c r="D1595" t="s">
        <v>205</v>
      </c>
      <c r="E1595" t="s">
        <v>205</v>
      </c>
      <c r="F1595" t="s">
        <v>205</v>
      </c>
      <c r="G1595" t="s">
        <v>205</v>
      </c>
      <c r="H1595" t="s">
        <v>205</v>
      </c>
      <c r="I1595" t="s">
        <v>205</v>
      </c>
      <c r="J1595" t="s">
        <v>207</v>
      </c>
      <c r="K1595" t="s">
        <v>207</v>
      </c>
      <c r="L1595" t="s">
        <v>207</v>
      </c>
      <c r="M1595" s="250" t="s">
        <v>206</v>
      </c>
      <c r="N1595" t="s">
        <v>205</v>
      </c>
      <c r="O1595" t="s">
        <v>205</v>
      </c>
      <c r="P1595" t="s">
        <v>206</v>
      </c>
      <c r="Q1595" t="s">
        <v>206</v>
      </c>
      <c r="R1595" t="s">
        <v>206</v>
      </c>
      <c r="S1595" t="s">
        <v>206</v>
      </c>
      <c r="T1595" t="s">
        <v>206</v>
      </c>
      <c r="U1595" t="s">
        <v>206</v>
      </c>
      <c r="V1595" t="s">
        <v>206</v>
      </c>
      <c r="W1595" t="s">
        <v>344</v>
      </c>
      <c r="X1595" s="250" t="s">
        <v>344</v>
      </c>
      <c r="Y1595" t="s">
        <v>344</v>
      </c>
      <c r="Z1595" t="s">
        <v>344</v>
      </c>
      <c r="AA1595" t="s">
        <v>344</v>
      </c>
      <c r="AB1595" t="s">
        <v>344</v>
      </c>
      <c r="AC1595" t="s">
        <v>344</v>
      </c>
      <c r="AD1595" t="s">
        <v>344</v>
      </c>
      <c r="AE1595" t="s">
        <v>344</v>
      </c>
      <c r="AF1595" t="s">
        <v>344</v>
      </c>
      <c r="AG1595" t="s">
        <v>344</v>
      </c>
      <c r="AH1595" t="s">
        <v>344</v>
      </c>
      <c r="AI1595" t="s">
        <v>344</v>
      </c>
      <c r="AJ1595" t="s">
        <v>344</v>
      </c>
      <c r="AK1595" t="s">
        <v>344</v>
      </c>
      <c r="AL1595" t="s">
        <v>344</v>
      </c>
      <c r="AM1595" t="s">
        <v>344</v>
      </c>
      <c r="AN1595" t="s">
        <v>344</v>
      </c>
      <c r="AO1595" t="s">
        <v>344</v>
      </c>
      <c r="AP1595" t="s">
        <v>344</v>
      </c>
      <c r="AQ1595"/>
      <c r="AR1595">
        <v>0</v>
      </c>
      <c r="AS1595">
        <v>4</v>
      </c>
    </row>
    <row r="1596" spans="1:45" ht="18.75" x14ac:dyDescent="0.45">
      <c r="A1596" s="248">
        <v>215165</v>
      </c>
      <c r="B1596" s="249" t="s">
        <v>61</v>
      </c>
      <c r="C1596" t="s">
        <v>207</v>
      </c>
      <c r="D1596" t="s">
        <v>207</v>
      </c>
      <c r="E1596" t="s">
        <v>207</v>
      </c>
      <c r="F1596" t="s">
        <v>207</v>
      </c>
      <c r="G1596" t="s">
        <v>205</v>
      </c>
      <c r="H1596" t="s">
        <v>207</v>
      </c>
      <c r="I1596" t="s">
        <v>207</v>
      </c>
      <c r="J1596" t="s">
        <v>207</v>
      </c>
      <c r="K1596" t="s">
        <v>207</v>
      </c>
      <c r="L1596" t="s">
        <v>207</v>
      </c>
      <c r="M1596" s="250" t="s">
        <v>207</v>
      </c>
      <c r="N1596" t="s">
        <v>207</v>
      </c>
      <c r="O1596" t="s">
        <v>207</v>
      </c>
      <c r="P1596" t="s">
        <v>205</v>
      </c>
      <c r="Q1596" t="s">
        <v>207</v>
      </c>
      <c r="R1596" t="s">
        <v>207</v>
      </c>
      <c r="S1596" t="s">
        <v>207</v>
      </c>
      <c r="T1596" t="s">
        <v>207</v>
      </c>
      <c r="U1596" t="s">
        <v>207</v>
      </c>
      <c r="V1596" t="s">
        <v>205</v>
      </c>
      <c r="W1596" t="s">
        <v>205</v>
      </c>
      <c r="X1596" s="250" t="s">
        <v>207</v>
      </c>
      <c r="Y1596" t="s">
        <v>207</v>
      </c>
      <c r="Z1596" t="s">
        <v>205</v>
      </c>
      <c r="AA1596" t="s">
        <v>205</v>
      </c>
      <c r="AB1596" t="s">
        <v>206</v>
      </c>
      <c r="AC1596" t="s">
        <v>205</v>
      </c>
      <c r="AD1596" t="s">
        <v>207</v>
      </c>
      <c r="AE1596" t="s">
        <v>206</v>
      </c>
      <c r="AF1596" t="s">
        <v>207</v>
      </c>
      <c r="AG1596" t="s">
        <v>206</v>
      </c>
      <c r="AH1596" t="s">
        <v>206</v>
      </c>
      <c r="AI1596" t="s">
        <v>206</v>
      </c>
      <c r="AJ1596" t="s">
        <v>206</v>
      </c>
      <c r="AK1596" t="s">
        <v>206</v>
      </c>
      <c r="AL1596" t="s">
        <v>206</v>
      </c>
      <c r="AM1596" t="s">
        <v>206</v>
      </c>
      <c r="AN1596" t="s">
        <v>206</v>
      </c>
      <c r="AO1596" t="s">
        <v>206</v>
      </c>
      <c r="AP1596" t="s">
        <v>206</v>
      </c>
      <c r="AQ1596"/>
      <c r="AR1596">
        <v>0</v>
      </c>
      <c r="AS1596">
        <v>6</v>
      </c>
    </row>
    <row r="1597" spans="1:45" ht="18.75" hidden="1" x14ac:dyDescent="0.45">
      <c r="A1597" s="248">
        <v>215168</v>
      </c>
      <c r="B1597" s="249" t="s">
        <v>456</v>
      </c>
      <c r="C1597" t="s">
        <v>205</v>
      </c>
      <c r="D1597" t="s">
        <v>205</v>
      </c>
      <c r="E1597" t="s">
        <v>207</v>
      </c>
      <c r="F1597" t="s">
        <v>205</v>
      </c>
      <c r="G1597" t="s">
        <v>207</v>
      </c>
      <c r="H1597" t="s">
        <v>207</v>
      </c>
      <c r="I1597" t="s">
        <v>207</v>
      </c>
      <c r="J1597" t="s">
        <v>205</v>
      </c>
      <c r="K1597" t="s">
        <v>205</v>
      </c>
      <c r="L1597" t="s">
        <v>207</v>
      </c>
      <c r="M1597" s="250" t="s">
        <v>207</v>
      </c>
      <c r="N1597" t="s">
        <v>205</v>
      </c>
      <c r="O1597" t="s">
        <v>205</v>
      </c>
      <c r="P1597" t="s">
        <v>207</v>
      </c>
      <c r="Q1597" t="s">
        <v>207</v>
      </c>
      <c r="R1597" t="s">
        <v>207</v>
      </c>
      <c r="S1597" t="s">
        <v>207</v>
      </c>
      <c r="T1597" t="s">
        <v>205</v>
      </c>
      <c r="U1597" t="s">
        <v>205</v>
      </c>
      <c r="V1597" t="s">
        <v>207</v>
      </c>
      <c r="W1597" t="s">
        <v>205</v>
      </c>
      <c r="X1597" s="250" t="s">
        <v>207</v>
      </c>
      <c r="Y1597" t="s">
        <v>207</v>
      </c>
      <c r="Z1597" t="s">
        <v>207</v>
      </c>
      <c r="AA1597" t="s">
        <v>205</v>
      </c>
      <c r="AB1597" t="s">
        <v>205</v>
      </c>
      <c r="AC1597" t="s">
        <v>205</v>
      </c>
      <c r="AD1597" t="s">
        <v>205</v>
      </c>
      <c r="AE1597" t="s">
        <v>207</v>
      </c>
      <c r="AF1597" t="s">
        <v>205</v>
      </c>
      <c r="AG1597" t="s">
        <v>344</v>
      </c>
      <c r="AH1597" t="s">
        <v>344</v>
      </c>
      <c r="AI1597" t="s">
        <v>344</v>
      </c>
      <c r="AJ1597" t="s">
        <v>344</v>
      </c>
      <c r="AK1597" t="s">
        <v>344</v>
      </c>
      <c r="AL1597" t="s">
        <v>344</v>
      </c>
      <c r="AM1597" t="s">
        <v>344</v>
      </c>
      <c r="AN1597" t="s">
        <v>344</v>
      </c>
      <c r="AO1597" t="s">
        <v>344</v>
      </c>
      <c r="AP1597" t="s">
        <v>344</v>
      </c>
      <c r="AQ1597"/>
      <c r="AR1597">
        <v>0</v>
      </c>
      <c r="AS1597">
        <v>3</v>
      </c>
    </row>
    <row r="1598" spans="1:45" ht="18.75" x14ac:dyDescent="0.45">
      <c r="A1598" s="248">
        <v>215169</v>
      </c>
      <c r="B1598" s="249" t="s">
        <v>61</v>
      </c>
      <c r="C1598">
        <v>0</v>
      </c>
      <c r="D1598">
        <v>0</v>
      </c>
      <c r="E1598">
        <v>0</v>
      </c>
      <c r="F1598">
        <v>0</v>
      </c>
      <c r="G1598">
        <v>0</v>
      </c>
      <c r="H1598">
        <v>0</v>
      </c>
      <c r="I1598">
        <v>0</v>
      </c>
      <c r="J1598">
        <v>0</v>
      </c>
      <c r="K1598">
        <v>0</v>
      </c>
      <c r="L1598">
        <v>0</v>
      </c>
      <c r="M1598" s="250">
        <v>0</v>
      </c>
      <c r="N1598">
        <v>0</v>
      </c>
      <c r="O1598">
        <v>0</v>
      </c>
      <c r="P1598">
        <v>0</v>
      </c>
      <c r="Q1598">
        <v>0</v>
      </c>
      <c r="R1598">
        <v>0</v>
      </c>
      <c r="S1598">
        <v>0</v>
      </c>
      <c r="T1598">
        <v>0</v>
      </c>
      <c r="U1598">
        <v>0</v>
      </c>
      <c r="V1598">
        <v>0</v>
      </c>
      <c r="W1598">
        <v>0</v>
      </c>
      <c r="X1598" s="250">
        <v>0</v>
      </c>
      <c r="Y1598">
        <v>0</v>
      </c>
      <c r="Z1598">
        <v>0</v>
      </c>
      <c r="AA1598">
        <v>0</v>
      </c>
      <c r="AB1598">
        <v>0</v>
      </c>
      <c r="AC1598">
        <v>0</v>
      </c>
      <c r="AD1598">
        <v>0</v>
      </c>
      <c r="AE1598">
        <v>0</v>
      </c>
      <c r="AF1598">
        <v>0</v>
      </c>
      <c r="AG1598" t="s">
        <v>207</v>
      </c>
      <c r="AH1598" t="s">
        <v>207</v>
      </c>
      <c r="AI1598" t="s">
        <v>207</v>
      </c>
      <c r="AJ1598" t="s">
        <v>207</v>
      </c>
      <c r="AK1598" t="s">
        <v>207</v>
      </c>
      <c r="AL1598">
        <v>0</v>
      </c>
      <c r="AM1598">
        <v>0</v>
      </c>
      <c r="AN1598">
        <v>0</v>
      </c>
      <c r="AO1598">
        <v>0</v>
      </c>
      <c r="AP1598">
        <v>0</v>
      </c>
      <c r="AQ1598"/>
      <c r="AR1598">
        <v>0</v>
      </c>
      <c r="AS1598">
        <v>5</v>
      </c>
    </row>
    <row r="1599" spans="1:45" ht="18.75" hidden="1" x14ac:dyDescent="0.45">
      <c r="A1599" s="248">
        <v>215170</v>
      </c>
      <c r="B1599" s="249" t="s">
        <v>458</v>
      </c>
      <c r="C1599" t="s">
        <v>205</v>
      </c>
      <c r="D1599" t="s">
        <v>205</v>
      </c>
      <c r="E1599" t="s">
        <v>205</v>
      </c>
      <c r="F1599" t="s">
        <v>205</v>
      </c>
      <c r="G1599" t="s">
        <v>205</v>
      </c>
      <c r="H1599" t="s">
        <v>205</v>
      </c>
      <c r="I1599" t="s">
        <v>205</v>
      </c>
      <c r="J1599" t="s">
        <v>205</v>
      </c>
      <c r="K1599" t="s">
        <v>205</v>
      </c>
      <c r="L1599" t="s">
        <v>205</v>
      </c>
      <c r="M1599" s="250" t="s">
        <v>205</v>
      </c>
      <c r="N1599" t="s">
        <v>205</v>
      </c>
      <c r="O1599" t="s">
        <v>205</v>
      </c>
      <c r="P1599" t="s">
        <v>205</v>
      </c>
      <c r="Q1599" t="s">
        <v>205</v>
      </c>
      <c r="R1599" t="s">
        <v>207</v>
      </c>
      <c r="S1599" t="s">
        <v>207</v>
      </c>
      <c r="T1599" t="s">
        <v>207</v>
      </c>
      <c r="U1599" t="s">
        <v>205</v>
      </c>
      <c r="V1599" t="s">
        <v>207</v>
      </c>
      <c r="W1599" t="s">
        <v>344</v>
      </c>
      <c r="X1599" s="250" t="s">
        <v>344</v>
      </c>
      <c r="Y1599" t="s">
        <v>344</v>
      </c>
      <c r="Z1599" t="s">
        <v>344</v>
      </c>
      <c r="AA1599" t="s">
        <v>344</v>
      </c>
      <c r="AB1599" t="s">
        <v>344</v>
      </c>
      <c r="AC1599" t="s">
        <v>344</v>
      </c>
      <c r="AD1599" t="s">
        <v>344</v>
      </c>
      <c r="AE1599" t="s">
        <v>344</v>
      </c>
      <c r="AF1599" t="s">
        <v>344</v>
      </c>
      <c r="AG1599" t="s">
        <v>344</v>
      </c>
      <c r="AH1599" t="s">
        <v>344</v>
      </c>
      <c r="AI1599" t="s">
        <v>344</v>
      </c>
      <c r="AJ1599" t="s">
        <v>344</v>
      </c>
      <c r="AK1599" t="s">
        <v>344</v>
      </c>
      <c r="AL1599" t="s">
        <v>344</v>
      </c>
      <c r="AM1599" t="s">
        <v>344</v>
      </c>
      <c r="AN1599" t="s">
        <v>344</v>
      </c>
      <c r="AO1599" t="s">
        <v>344</v>
      </c>
      <c r="AP1599" t="s">
        <v>344</v>
      </c>
      <c r="AQ1599"/>
      <c r="AR1599">
        <v>0</v>
      </c>
      <c r="AS1599">
        <v>2</v>
      </c>
    </row>
    <row r="1600" spans="1:45" ht="18.75" hidden="1" x14ac:dyDescent="0.45">
      <c r="A1600" s="252">
        <v>215171</v>
      </c>
      <c r="B1600" s="249" t="s">
        <v>458</v>
      </c>
      <c r="C1600" t="s">
        <v>207</v>
      </c>
      <c r="D1600" t="s">
        <v>207</v>
      </c>
      <c r="E1600" t="s">
        <v>207</v>
      </c>
      <c r="F1600" t="s">
        <v>207</v>
      </c>
      <c r="G1600" t="s">
        <v>205</v>
      </c>
      <c r="H1600" t="s">
        <v>206</v>
      </c>
      <c r="I1600" t="s">
        <v>207</v>
      </c>
      <c r="J1600" t="s">
        <v>207</v>
      </c>
      <c r="K1600" t="s">
        <v>207</v>
      </c>
      <c r="L1600" t="s">
        <v>207</v>
      </c>
      <c r="M1600" s="250" t="s">
        <v>207</v>
      </c>
      <c r="N1600" t="s">
        <v>205</v>
      </c>
      <c r="O1600" t="s">
        <v>205</v>
      </c>
      <c r="P1600" t="s">
        <v>206</v>
      </c>
      <c r="Q1600" t="s">
        <v>206</v>
      </c>
      <c r="R1600" t="s">
        <v>207</v>
      </c>
      <c r="S1600" t="s">
        <v>206</v>
      </c>
      <c r="T1600" t="s">
        <v>207</v>
      </c>
      <c r="U1600" t="s">
        <v>207</v>
      </c>
      <c r="V1600" t="s">
        <v>206</v>
      </c>
      <c r="W1600" t="s">
        <v>344</v>
      </c>
      <c r="X1600" s="250" t="s">
        <v>344</v>
      </c>
      <c r="Y1600" t="s">
        <v>344</v>
      </c>
      <c r="Z1600" t="s">
        <v>344</v>
      </c>
      <c r="AA1600" t="s">
        <v>344</v>
      </c>
      <c r="AB1600" t="s">
        <v>344</v>
      </c>
      <c r="AC1600" t="s">
        <v>344</v>
      </c>
      <c r="AD1600" t="s">
        <v>344</v>
      </c>
      <c r="AE1600" t="s">
        <v>344</v>
      </c>
      <c r="AF1600" t="s">
        <v>344</v>
      </c>
      <c r="AG1600" t="s">
        <v>344</v>
      </c>
      <c r="AH1600" t="s">
        <v>344</v>
      </c>
      <c r="AI1600" t="s">
        <v>344</v>
      </c>
      <c r="AJ1600" t="s">
        <v>344</v>
      </c>
      <c r="AK1600" t="s">
        <v>344</v>
      </c>
      <c r="AL1600" t="s">
        <v>344</v>
      </c>
      <c r="AM1600" t="s">
        <v>344</v>
      </c>
      <c r="AN1600" t="s">
        <v>344</v>
      </c>
      <c r="AO1600" t="s">
        <v>344</v>
      </c>
      <c r="AP1600" t="s">
        <v>344</v>
      </c>
      <c r="AQ1600"/>
      <c r="AR1600">
        <v>0</v>
      </c>
      <c r="AS1600">
        <v>2</v>
      </c>
    </row>
    <row r="1601" spans="1:45" ht="18.75" hidden="1" x14ac:dyDescent="0.45">
      <c r="A1601" s="248">
        <v>215172</v>
      </c>
      <c r="B1601" s="249" t="s">
        <v>456</v>
      </c>
      <c r="C1601" t="s">
        <v>207</v>
      </c>
      <c r="D1601" t="s">
        <v>207</v>
      </c>
      <c r="E1601" t="s">
        <v>207</v>
      </c>
      <c r="F1601" t="s">
        <v>207</v>
      </c>
      <c r="G1601" t="s">
        <v>207</v>
      </c>
      <c r="H1601" t="s">
        <v>207</v>
      </c>
      <c r="I1601" t="s">
        <v>207</v>
      </c>
      <c r="J1601" t="s">
        <v>207</v>
      </c>
      <c r="K1601" t="s">
        <v>207</v>
      </c>
      <c r="L1601" t="s">
        <v>206</v>
      </c>
      <c r="M1601" s="250" t="s">
        <v>207</v>
      </c>
      <c r="N1601" t="s">
        <v>207</v>
      </c>
      <c r="O1601" t="s">
        <v>207</v>
      </c>
      <c r="P1601" t="s">
        <v>207</v>
      </c>
      <c r="Q1601" t="s">
        <v>206</v>
      </c>
      <c r="R1601" t="s">
        <v>207</v>
      </c>
      <c r="S1601" t="s">
        <v>207</v>
      </c>
      <c r="T1601" t="s">
        <v>207</v>
      </c>
      <c r="U1601" t="s">
        <v>207</v>
      </c>
      <c r="V1601" t="s">
        <v>207</v>
      </c>
      <c r="W1601" t="s">
        <v>206</v>
      </c>
      <c r="X1601" s="250" t="s">
        <v>205</v>
      </c>
      <c r="Y1601" t="s">
        <v>207</v>
      </c>
      <c r="Z1601" t="s">
        <v>207</v>
      </c>
      <c r="AA1601" t="s">
        <v>205</v>
      </c>
      <c r="AB1601" t="s">
        <v>206</v>
      </c>
      <c r="AC1601" t="s">
        <v>207</v>
      </c>
      <c r="AD1601" t="s">
        <v>206</v>
      </c>
      <c r="AE1601" t="s">
        <v>206</v>
      </c>
      <c r="AF1601" t="s">
        <v>207</v>
      </c>
      <c r="AG1601" t="s">
        <v>344</v>
      </c>
      <c r="AH1601" t="s">
        <v>344</v>
      </c>
      <c r="AI1601" t="s">
        <v>344</v>
      </c>
      <c r="AJ1601" t="s">
        <v>344</v>
      </c>
      <c r="AK1601" t="s">
        <v>344</v>
      </c>
      <c r="AL1601" t="s">
        <v>344</v>
      </c>
      <c r="AM1601" t="s">
        <v>344</v>
      </c>
      <c r="AN1601" t="s">
        <v>344</v>
      </c>
      <c r="AO1601" t="s">
        <v>344</v>
      </c>
      <c r="AP1601" t="s">
        <v>344</v>
      </c>
      <c r="AQ1601"/>
      <c r="AR1601">
        <v>0</v>
      </c>
      <c r="AS1601">
        <v>3</v>
      </c>
    </row>
    <row r="1602" spans="1:45" ht="18.75" hidden="1" x14ac:dyDescent="0.45">
      <c r="A1602" s="248">
        <v>215173</v>
      </c>
      <c r="B1602" s="249" t="s">
        <v>456</v>
      </c>
      <c r="C1602" t="s">
        <v>205</v>
      </c>
      <c r="D1602" t="s">
        <v>207</v>
      </c>
      <c r="E1602" t="s">
        <v>205</v>
      </c>
      <c r="F1602" t="s">
        <v>207</v>
      </c>
      <c r="G1602" t="s">
        <v>205</v>
      </c>
      <c r="H1602" t="s">
        <v>207</v>
      </c>
      <c r="I1602" t="s">
        <v>207</v>
      </c>
      <c r="J1602" t="s">
        <v>207</v>
      </c>
      <c r="K1602" t="s">
        <v>207</v>
      </c>
      <c r="L1602" t="s">
        <v>207</v>
      </c>
      <c r="M1602" s="250" t="s">
        <v>205</v>
      </c>
      <c r="N1602" t="s">
        <v>207</v>
      </c>
      <c r="O1602" t="s">
        <v>207</v>
      </c>
      <c r="P1602" t="s">
        <v>207</v>
      </c>
      <c r="Q1602" t="s">
        <v>207</v>
      </c>
      <c r="R1602" t="s">
        <v>207</v>
      </c>
      <c r="S1602" t="s">
        <v>207</v>
      </c>
      <c r="T1602" t="s">
        <v>205</v>
      </c>
      <c r="U1602" t="s">
        <v>207</v>
      </c>
      <c r="V1602" t="s">
        <v>207</v>
      </c>
      <c r="W1602" t="s">
        <v>205</v>
      </c>
      <c r="X1602" s="250" t="s">
        <v>207</v>
      </c>
      <c r="Y1602" t="s">
        <v>205</v>
      </c>
      <c r="Z1602" t="s">
        <v>207</v>
      </c>
      <c r="AA1602" t="s">
        <v>205</v>
      </c>
      <c r="AB1602" t="s">
        <v>205</v>
      </c>
      <c r="AC1602" t="s">
        <v>206</v>
      </c>
      <c r="AD1602" t="s">
        <v>206</v>
      </c>
      <c r="AE1602" t="s">
        <v>206</v>
      </c>
      <c r="AF1602" t="s">
        <v>207</v>
      </c>
      <c r="AG1602" t="s">
        <v>344</v>
      </c>
      <c r="AH1602" t="s">
        <v>344</v>
      </c>
      <c r="AI1602" t="s">
        <v>344</v>
      </c>
      <c r="AJ1602" t="s">
        <v>344</v>
      </c>
      <c r="AK1602" t="s">
        <v>344</v>
      </c>
      <c r="AL1602" t="s">
        <v>344</v>
      </c>
      <c r="AM1602" t="s">
        <v>344</v>
      </c>
      <c r="AN1602" t="s">
        <v>344</v>
      </c>
      <c r="AO1602" t="s">
        <v>344</v>
      </c>
      <c r="AP1602" t="s">
        <v>344</v>
      </c>
      <c r="AQ1602"/>
      <c r="AR1602">
        <v>0</v>
      </c>
      <c r="AS1602">
        <v>3</v>
      </c>
    </row>
    <row r="1603" spans="1:45" ht="18.75" hidden="1" x14ac:dyDescent="0.45">
      <c r="A1603" s="252">
        <v>215174</v>
      </c>
      <c r="B1603" s="249" t="s">
        <v>456</v>
      </c>
      <c r="C1603" t="s">
        <v>205</v>
      </c>
      <c r="D1603" t="s">
        <v>205</v>
      </c>
      <c r="E1603" t="s">
        <v>207</v>
      </c>
      <c r="F1603" t="s">
        <v>207</v>
      </c>
      <c r="G1603" t="s">
        <v>207</v>
      </c>
      <c r="H1603" t="s">
        <v>205</v>
      </c>
      <c r="I1603" t="s">
        <v>207</v>
      </c>
      <c r="J1603" t="s">
        <v>205</v>
      </c>
      <c r="K1603" t="s">
        <v>205</v>
      </c>
      <c r="L1603" t="s">
        <v>207</v>
      </c>
      <c r="M1603" s="250" t="s">
        <v>205</v>
      </c>
      <c r="N1603" t="s">
        <v>207</v>
      </c>
      <c r="O1603" t="s">
        <v>207</v>
      </c>
      <c r="P1603" t="s">
        <v>205</v>
      </c>
      <c r="Q1603" t="s">
        <v>205</v>
      </c>
      <c r="R1603" t="s">
        <v>207</v>
      </c>
      <c r="S1603" t="s">
        <v>207</v>
      </c>
      <c r="T1603" t="s">
        <v>205</v>
      </c>
      <c r="U1603" t="s">
        <v>207</v>
      </c>
      <c r="V1603" t="s">
        <v>207</v>
      </c>
      <c r="W1603" t="s">
        <v>205</v>
      </c>
      <c r="X1603" s="250" t="s">
        <v>207</v>
      </c>
      <c r="Y1603" t="s">
        <v>207</v>
      </c>
      <c r="Z1603" t="s">
        <v>207</v>
      </c>
      <c r="AA1603" t="s">
        <v>207</v>
      </c>
      <c r="AB1603" t="s">
        <v>207</v>
      </c>
      <c r="AC1603" t="s">
        <v>207</v>
      </c>
      <c r="AD1603" t="s">
        <v>207</v>
      </c>
      <c r="AE1603" t="s">
        <v>207</v>
      </c>
      <c r="AF1603" t="s">
        <v>207</v>
      </c>
      <c r="AG1603" t="s">
        <v>344</v>
      </c>
      <c r="AH1603" t="s">
        <v>344</v>
      </c>
      <c r="AI1603" t="s">
        <v>344</v>
      </c>
      <c r="AJ1603" t="s">
        <v>344</v>
      </c>
      <c r="AK1603" t="s">
        <v>344</v>
      </c>
      <c r="AL1603" t="s">
        <v>344</v>
      </c>
      <c r="AM1603" t="s">
        <v>344</v>
      </c>
      <c r="AN1603" t="s">
        <v>344</v>
      </c>
      <c r="AO1603" t="s">
        <v>344</v>
      </c>
      <c r="AP1603" t="s">
        <v>344</v>
      </c>
      <c r="AQ1603"/>
      <c r="AR1603">
        <v>0</v>
      </c>
      <c r="AS1603">
        <v>4</v>
      </c>
    </row>
    <row r="1604" spans="1:45" ht="15" hidden="1" x14ac:dyDescent="0.25">
      <c r="A1604" s="258">
        <v>215177</v>
      </c>
      <c r="B1604" s="259" t="s">
        <v>458</v>
      </c>
      <c r="C1604" s="260" t="s">
        <v>207</v>
      </c>
      <c r="D1604" s="260" t="s">
        <v>207</v>
      </c>
      <c r="E1604" s="260" t="s">
        <v>205</v>
      </c>
      <c r="F1604" s="260" t="s">
        <v>205</v>
      </c>
      <c r="G1604" s="260" t="s">
        <v>205</v>
      </c>
      <c r="H1604" s="260" t="s">
        <v>205</v>
      </c>
      <c r="I1604" s="260" t="s">
        <v>205</v>
      </c>
      <c r="J1604" s="260" t="s">
        <v>207</v>
      </c>
      <c r="K1604" s="260" t="s">
        <v>207</v>
      </c>
      <c r="L1604" s="260" t="s">
        <v>207</v>
      </c>
      <c r="M1604" s="260" t="s">
        <v>206</v>
      </c>
      <c r="N1604" s="260" t="s">
        <v>206</v>
      </c>
      <c r="O1604" s="260" t="s">
        <v>205</v>
      </c>
      <c r="P1604" s="260" t="s">
        <v>206</v>
      </c>
      <c r="Q1604" s="260" t="s">
        <v>205</v>
      </c>
      <c r="R1604" s="260" t="s">
        <v>206</v>
      </c>
      <c r="S1604" s="260" t="s">
        <v>206</v>
      </c>
      <c r="T1604" s="260" t="s">
        <v>207</v>
      </c>
      <c r="U1604" s="260" t="s">
        <v>207</v>
      </c>
      <c r="V1604" s="260" t="s">
        <v>207</v>
      </c>
      <c r="W1604" s="260" t="s">
        <v>344</v>
      </c>
      <c r="X1604" s="260" t="s">
        <v>344</v>
      </c>
      <c r="Y1604" s="260" t="s">
        <v>344</v>
      </c>
      <c r="Z1604" s="260" t="s">
        <v>344</v>
      </c>
      <c r="AA1604" s="260" t="s">
        <v>344</v>
      </c>
      <c r="AB1604" s="260" t="s">
        <v>344</v>
      </c>
      <c r="AC1604" s="260" t="s">
        <v>344</v>
      </c>
      <c r="AD1604" s="260" t="s">
        <v>344</v>
      </c>
      <c r="AE1604" s="260" t="s">
        <v>344</v>
      </c>
      <c r="AF1604" s="260" t="s">
        <v>344</v>
      </c>
      <c r="AG1604" s="260" t="s">
        <v>344</v>
      </c>
      <c r="AH1604" s="260" t="s">
        <v>344</v>
      </c>
      <c r="AI1604" s="260" t="s">
        <v>344</v>
      </c>
      <c r="AJ1604" s="260" t="s">
        <v>344</v>
      </c>
      <c r="AK1604" s="260" t="s">
        <v>344</v>
      </c>
      <c r="AL1604" s="260" t="s">
        <v>344</v>
      </c>
      <c r="AM1604" s="260" t="s">
        <v>344</v>
      </c>
      <c r="AN1604" s="260" t="s">
        <v>344</v>
      </c>
      <c r="AO1604" s="260" t="s">
        <v>344</v>
      </c>
      <c r="AP1604" s="260" t="s">
        <v>344</v>
      </c>
      <c r="AQ1604" s="260"/>
      <c r="AR1604"/>
      <c r="AS1604">
        <v>1</v>
      </c>
    </row>
    <row r="1605" spans="1:45" ht="18.75" hidden="1" x14ac:dyDescent="0.45">
      <c r="A1605" s="252">
        <v>215182</v>
      </c>
      <c r="B1605" s="249" t="s">
        <v>456</v>
      </c>
      <c r="C1605" t="s">
        <v>205</v>
      </c>
      <c r="D1605" t="s">
        <v>205</v>
      </c>
      <c r="E1605" t="s">
        <v>207</v>
      </c>
      <c r="F1605" t="s">
        <v>207</v>
      </c>
      <c r="G1605" t="s">
        <v>205</v>
      </c>
      <c r="H1605" t="s">
        <v>207</v>
      </c>
      <c r="I1605" t="s">
        <v>205</v>
      </c>
      <c r="J1605" t="s">
        <v>207</v>
      </c>
      <c r="K1605" t="s">
        <v>205</v>
      </c>
      <c r="L1605" t="s">
        <v>207</v>
      </c>
      <c r="M1605" s="250" t="s">
        <v>207</v>
      </c>
      <c r="N1605" t="s">
        <v>207</v>
      </c>
      <c r="O1605" t="s">
        <v>205</v>
      </c>
      <c r="P1605" t="s">
        <v>205</v>
      </c>
      <c r="Q1605" t="s">
        <v>207</v>
      </c>
      <c r="R1605" t="s">
        <v>207</v>
      </c>
      <c r="S1605" t="s">
        <v>207</v>
      </c>
      <c r="T1605" t="s">
        <v>207</v>
      </c>
      <c r="U1605" t="s">
        <v>207</v>
      </c>
      <c r="V1605" t="s">
        <v>205</v>
      </c>
      <c r="W1605" t="s">
        <v>205</v>
      </c>
      <c r="X1605" s="250" t="s">
        <v>205</v>
      </c>
      <c r="Y1605" t="s">
        <v>207</v>
      </c>
      <c r="Z1605" t="s">
        <v>205</v>
      </c>
      <c r="AA1605" t="s">
        <v>207</v>
      </c>
      <c r="AB1605" t="s">
        <v>205</v>
      </c>
      <c r="AC1605" t="s">
        <v>207</v>
      </c>
      <c r="AD1605" t="s">
        <v>207</v>
      </c>
      <c r="AE1605" t="s">
        <v>207</v>
      </c>
      <c r="AF1605" t="s">
        <v>205</v>
      </c>
      <c r="AG1605" t="s">
        <v>344</v>
      </c>
      <c r="AH1605" t="s">
        <v>344</v>
      </c>
      <c r="AI1605" t="s">
        <v>344</v>
      </c>
      <c r="AJ1605" t="s">
        <v>344</v>
      </c>
      <c r="AK1605" t="s">
        <v>344</v>
      </c>
      <c r="AL1605" t="s">
        <v>344</v>
      </c>
      <c r="AM1605" t="s">
        <v>344</v>
      </c>
      <c r="AN1605" t="s">
        <v>344</v>
      </c>
      <c r="AO1605" t="s">
        <v>344</v>
      </c>
      <c r="AP1605" t="s">
        <v>344</v>
      </c>
      <c r="AQ1605"/>
      <c r="AR1605">
        <v>0</v>
      </c>
      <c r="AS1605">
        <v>3</v>
      </c>
    </row>
    <row r="1606" spans="1:45" ht="15" hidden="1" x14ac:dyDescent="0.25">
      <c r="A1606" s="258">
        <v>215183</v>
      </c>
      <c r="B1606" s="259" t="s">
        <v>456</v>
      </c>
      <c r="C1606" s="260" t="s">
        <v>207</v>
      </c>
      <c r="D1606" s="260" t="s">
        <v>205</v>
      </c>
      <c r="E1606" s="260" t="s">
        <v>207</v>
      </c>
      <c r="F1606" s="260" t="s">
        <v>207</v>
      </c>
      <c r="G1606" s="260" t="s">
        <v>206</v>
      </c>
      <c r="H1606" s="260" t="s">
        <v>207</v>
      </c>
      <c r="I1606" s="260" t="s">
        <v>207</v>
      </c>
      <c r="J1606" s="260" t="s">
        <v>205</v>
      </c>
      <c r="K1606" s="260" t="s">
        <v>207</v>
      </c>
      <c r="L1606" s="260" t="s">
        <v>207</v>
      </c>
      <c r="M1606" s="260" t="s">
        <v>207</v>
      </c>
      <c r="N1606" s="260" t="s">
        <v>205</v>
      </c>
      <c r="O1606" s="260" t="s">
        <v>207</v>
      </c>
      <c r="P1606" s="260" t="s">
        <v>207</v>
      </c>
      <c r="Q1606" s="260" t="s">
        <v>207</v>
      </c>
      <c r="R1606" s="260" t="s">
        <v>207</v>
      </c>
      <c r="S1606" s="260" t="s">
        <v>207</v>
      </c>
      <c r="T1606" s="260" t="s">
        <v>207</v>
      </c>
      <c r="U1606" s="260" t="s">
        <v>207</v>
      </c>
      <c r="V1606" s="260" t="s">
        <v>207</v>
      </c>
      <c r="W1606" s="260" t="s">
        <v>207</v>
      </c>
      <c r="X1606" s="260" t="s">
        <v>205</v>
      </c>
      <c r="Y1606" s="260" t="s">
        <v>205</v>
      </c>
      <c r="Z1606" s="260" t="s">
        <v>207</v>
      </c>
      <c r="AA1606" s="260" t="s">
        <v>205</v>
      </c>
      <c r="AB1606" s="260" t="s">
        <v>205</v>
      </c>
      <c r="AC1606" s="260" t="s">
        <v>205</v>
      </c>
      <c r="AD1606" s="260" t="s">
        <v>207</v>
      </c>
      <c r="AE1606" s="260" t="s">
        <v>206</v>
      </c>
      <c r="AF1606" s="260" t="s">
        <v>207</v>
      </c>
      <c r="AG1606" s="260" t="s">
        <v>344</v>
      </c>
      <c r="AH1606" s="260" t="s">
        <v>344</v>
      </c>
      <c r="AI1606" s="260" t="s">
        <v>344</v>
      </c>
      <c r="AJ1606" s="260" t="s">
        <v>344</v>
      </c>
      <c r="AK1606" s="260" t="s">
        <v>344</v>
      </c>
      <c r="AL1606" s="260" t="s">
        <v>344</v>
      </c>
      <c r="AM1606" s="260" t="s">
        <v>344</v>
      </c>
      <c r="AN1606" s="260" t="s">
        <v>344</v>
      </c>
      <c r="AO1606" s="260" t="s">
        <v>344</v>
      </c>
      <c r="AP1606" s="260" t="s">
        <v>344</v>
      </c>
      <c r="AQ1606" s="260"/>
      <c r="AR1606"/>
      <c r="AS1606">
        <v>1</v>
      </c>
    </row>
    <row r="1607" spans="1:45" ht="15" hidden="1" x14ac:dyDescent="0.25">
      <c r="A1607" s="258">
        <v>215184</v>
      </c>
      <c r="B1607" s="259" t="s">
        <v>458</v>
      </c>
      <c r="C1607" s="260" t="s">
        <v>207</v>
      </c>
      <c r="D1607" s="260" t="s">
        <v>207</v>
      </c>
      <c r="E1607" s="260" t="s">
        <v>207</v>
      </c>
      <c r="F1607" s="260" t="s">
        <v>205</v>
      </c>
      <c r="G1607" s="260" t="s">
        <v>205</v>
      </c>
      <c r="H1607" s="260" t="s">
        <v>206</v>
      </c>
      <c r="I1607" s="260" t="s">
        <v>207</v>
      </c>
      <c r="J1607" s="260" t="s">
        <v>207</v>
      </c>
      <c r="K1607" s="260" t="s">
        <v>207</v>
      </c>
      <c r="L1607" s="260" t="s">
        <v>206</v>
      </c>
      <c r="M1607" s="260" t="s">
        <v>205</v>
      </c>
      <c r="N1607" s="260" t="s">
        <v>205</v>
      </c>
      <c r="O1607" s="260" t="s">
        <v>207</v>
      </c>
      <c r="P1607" s="260" t="s">
        <v>205</v>
      </c>
      <c r="Q1607" s="260" t="s">
        <v>206</v>
      </c>
      <c r="R1607" s="260" t="s">
        <v>206</v>
      </c>
      <c r="S1607" s="260" t="s">
        <v>206</v>
      </c>
      <c r="T1607" s="260" t="s">
        <v>206</v>
      </c>
      <c r="U1607" s="260" t="s">
        <v>206</v>
      </c>
      <c r="V1607" s="260" t="s">
        <v>206</v>
      </c>
      <c r="W1607" s="260" t="s">
        <v>344</v>
      </c>
      <c r="X1607" s="260" t="s">
        <v>344</v>
      </c>
      <c r="Y1607" s="260" t="s">
        <v>344</v>
      </c>
      <c r="Z1607" s="260" t="s">
        <v>344</v>
      </c>
      <c r="AA1607" s="260" t="s">
        <v>344</v>
      </c>
      <c r="AB1607" s="260" t="s">
        <v>344</v>
      </c>
      <c r="AC1607" s="260" t="s">
        <v>344</v>
      </c>
      <c r="AD1607" s="260" t="s">
        <v>344</v>
      </c>
      <c r="AE1607" s="260" t="s">
        <v>344</v>
      </c>
      <c r="AF1607" s="260" t="s">
        <v>344</v>
      </c>
      <c r="AG1607" s="260" t="s">
        <v>344</v>
      </c>
      <c r="AH1607" s="260" t="s">
        <v>344</v>
      </c>
      <c r="AI1607" s="260" t="s">
        <v>344</v>
      </c>
      <c r="AJ1607" s="260" t="s">
        <v>344</v>
      </c>
      <c r="AK1607" s="260" t="s">
        <v>344</v>
      </c>
      <c r="AL1607" s="260" t="s">
        <v>344</v>
      </c>
      <c r="AM1607" s="260" t="s">
        <v>344</v>
      </c>
      <c r="AN1607" s="260" t="s">
        <v>344</v>
      </c>
      <c r="AO1607" s="260" t="s">
        <v>344</v>
      </c>
      <c r="AP1607" s="260" t="s">
        <v>344</v>
      </c>
      <c r="AQ1607" s="260"/>
      <c r="AR1607"/>
      <c r="AS1607">
        <v>1</v>
      </c>
    </row>
    <row r="1608" spans="1:45" ht="18.75" hidden="1" x14ac:dyDescent="0.45">
      <c r="A1608" s="248">
        <v>215185</v>
      </c>
      <c r="B1608" s="249" t="s">
        <v>458</v>
      </c>
      <c r="C1608" t="s">
        <v>205</v>
      </c>
      <c r="D1608" t="s">
        <v>205</v>
      </c>
      <c r="E1608" t="s">
        <v>207</v>
      </c>
      <c r="F1608" t="s">
        <v>207</v>
      </c>
      <c r="G1608" t="s">
        <v>205</v>
      </c>
      <c r="H1608" t="s">
        <v>207</v>
      </c>
      <c r="I1608" t="s">
        <v>205</v>
      </c>
      <c r="J1608" t="s">
        <v>207</v>
      </c>
      <c r="K1608" t="s">
        <v>207</v>
      </c>
      <c r="L1608" t="s">
        <v>207</v>
      </c>
      <c r="M1608" s="250" t="s">
        <v>207</v>
      </c>
      <c r="N1608" t="s">
        <v>207</v>
      </c>
      <c r="O1608" t="s">
        <v>205</v>
      </c>
      <c r="P1608" t="s">
        <v>207</v>
      </c>
      <c r="Q1608" t="s">
        <v>207</v>
      </c>
      <c r="R1608" t="s">
        <v>205</v>
      </c>
      <c r="S1608" t="s">
        <v>207</v>
      </c>
      <c r="T1608" t="s">
        <v>205</v>
      </c>
      <c r="U1608" t="s">
        <v>207</v>
      </c>
      <c r="V1608" t="s">
        <v>205</v>
      </c>
      <c r="W1608" t="s">
        <v>344</v>
      </c>
      <c r="X1608" s="250" t="s">
        <v>344</v>
      </c>
      <c r="Y1608" t="s">
        <v>344</v>
      </c>
      <c r="Z1608" t="s">
        <v>344</v>
      </c>
      <c r="AA1608" t="s">
        <v>344</v>
      </c>
      <c r="AB1608" t="s">
        <v>344</v>
      </c>
      <c r="AC1608" t="s">
        <v>344</v>
      </c>
      <c r="AD1608" t="s">
        <v>344</v>
      </c>
      <c r="AE1608" t="s">
        <v>344</v>
      </c>
      <c r="AF1608" t="s">
        <v>344</v>
      </c>
      <c r="AG1608" t="s">
        <v>344</v>
      </c>
      <c r="AH1608" t="s">
        <v>344</v>
      </c>
      <c r="AI1608" t="s">
        <v>344</v>
      </c>
      <c r="AJ1608" t="s">
        <v>344</v>
      </c>
      <c r="AK1608" t="s">
        <v>344</v>
      </c>
      <c r="AL1608" t="s">
        <v>344</v>
      </c>
      <c r="AM1608" t="s">
        <v>344</v>
      </c>
      <c r="AN1608" t="s">
        <v>344</v>
      </c>
      <c r="AO1608" t="s">
        <v>344</v>
      </c>
      <c r="AP1608" t="s">
        <v>344</v>
      </c>
      <c r="AQ1608"/>
      <c r="AR1608">
        <v>0</v>
      </c>
      <c r="AS1608">
        <v>2</v>
      </c>
    </row>
    <row r="1609" spans="1:45" ht="18.75" hidden="1" x14ac:dyDescent="0.45">
      <c r="A1609" s="248">
        <v>215186</v>
      </c>
      <c r="B1609" s="249" t="s">
        <v>457</v>
      </c>
      <c r="C1609" t="s">
        <v>849</v>
      </c>
      <c r="D1609" t="s">
        <v>849</v>
      </c>
      <c r="E1609" t="s">
        <v>849</v>
      </c>
      <c r="F1609" t="s">
        <v>849</v>
      </c>
      <c r="G1609" t="s">
        <v>849</v>
      </c>
      <c r="H1609" t="s">
        <v>849</v>
      </c>
      <c r="I1609" t="s">
        <v>849</v>
      </c>
      <c r="J1609" t="s">
        <v>849</v>
      </c>
      <c r="K1609" t="s">
        <v>849</v>
      </c>
      <c r="L1609" t="s">
        <v>849</v>
      </c>
      <c r="M1609" s="250" t="s">
        <v>344</v>
      </c>
      <c r="N1609" t="s">
        <v>344</v>
      </c>
      <c r="O1609" t="s">
        <v>344</v>
      </c>
      <c r="P1609" t="s">
        <v>344</v>
      </c>
      <c r="Q1609" t="s">
        <v>344</v>
      </c>
      <c r="R1609" t="s">
        <v>344</v>
      </c>
      <c r="S1609" t="s">
        <v>344</v>
      </c>
      <c r="T1609" t="s">
        <v>344</v>
      </c>
      <c r="U1609" t="s">
        <v>344</v>
      </c>
      <c r="V1609" t="s">
        <v>344</v>
      </c>
      <c r="W1609" t="s">
        <v>344</v>
      </c>
      <c r="X1609" s="250" t="s">
        <v>344</v>
      </c>
      <c r="Y1609" t="s">
        <v>344</v>
      </c>
      <c r="Z1609" t="s">
        <v>344</v>
      </c>
      <c r="AA1609" t="s">
        <v>344</v>
      </c>
      <c r="AB1609" t="s">
        <v>344</v>
      </c>
      <c r="AC1609" t="s">
        <v>344</v>
      </c>
      <c r="AD1609" t="s">
        <v>344</v>
      </c>
      <c r="AE1609" t="s">
        <v>344</v>
      </c>
      <c r="AF1609" t="s">
        <v>344</v>
      </c>
      <c r="AG1609" t="s">
        <v>344</v>
      </c>
      <c r="AH1609" t="s">
        <v>344</v>
      </c>
      <c r="AI1609" t="s">
        <v>344</v>
      </c>
      <c r="AJ1609" t="s">
        <v>344</v>
      </c>
      <c r="AK1609" t="s">
        <v>344</v>
      </c>
      <c r="AL1609" t="s">
        <v>344</v>
      </c>
      <c r="AM1609" t="s">
        <v>344</v>
      </c>
      <c r="AN1609" t="s">
        <v>344</v>
      </c>
      <c r="AO1609" t="s">
        <v>344</v>
      </c>
      <c r="AP1609" t="s">
        <v>344</v>
      </c>
      <c r="AQ1609"/>
      <c r="AR1609" t="s">
        <v>2164</v>
      </c>
      <c r="AS1609" t="s">
        <v>2164</v>
      </c>
    </row>
    <row r="1610" spans="1:45" ht="18.75" x14ac:dyDescent="0.45">
      <c r="A1610" s="248">
        <v>215190</v>
      </c>
      <c r="B1610" s="249" t="s">
        <v>61</v>
      </c>
      <c r="C1610" t="s">
        <v>207</v>
      </c>
      <c r="D1610" t="s">
        <v>207</v>
      </c>
      <c r="E1610" t="s">
        <v>207</v>
      </c>
      <c r="F1610" t="s">
        <v>207</v>
      </c>
      <c r="G1610" t="s">
        <v>207</v>
      </c>
      <c r="H1610" t="s">
        <v>207</v>
      </c>
      <c r="I1610" t="s">
        <v>207</v>
      </c>
      <c r="J1610" t="s">
        <v>207</v>
      </c>
      <c r="K1610" t="s">
        <v>207</v>
      </c>
      <c r="L1610" t="s">
        <v>207</v>
      </c>
      <c r="M1610" s="250" t="s">
        <v>207</v>
      </c>
      <c r="N1610" t="s">
        <v>207</v>
      </c>
      <c r="O1610" t="s">
        <v>207</v>
      </c>
      <c r="P1610" t="s">
        <v>207</v>
      </c>
      <c r="Q1610" t="s">
        <v>207</v>
      </c>
      <c r="R1610" t="s">
        <v>207</v>
      </c>
      <c r="S1610" t="s">
        <v>207</v>
      </c>
      <c r="T1610" t="s">
        <v>207</v>
      </c>
      <c r="U1610" t="s">
        <v>207</v>
      </c>
      <c r="V1610" t="s">
        <v>207</v>
      </c>
      <c r="W1610" t="s">
        <v>205</v>
      </c>
      <c r="X1610" s="250" t="s">
        <v>205</v>
      </c>
      <c r="Y1610" t="s">
        <v>207</v>
      </c>
      <c r="Z1610" t="s">
        <v>207</v>
      </c>
      <c r="AA1610" t="s">
        <v>207</v>
      </c>
      <c r="AB1610" t="s">
        <v>207</v>
      </c>
      <c r="AC1610" t="s">
        <v>207</v>
      </c>
      <c r="AD1610" t="s">
        <v>207</v>
      </c>
      <c r="AE1610" t="s">
        <v>207</v>
      </c>
      <c r="AF1610" t="s">
        <v>207</v>
      </c>
      <c r="AG1610" t="s">
        <v>207</v>
      </c>
      <c r="AH1610" t="s">
        <v>207</v>
      </c>
      <c r="AI1610" t="s">
        <v>207</v>
      </c>
      <c r="AJ1610" t="s">
        <v>205</v>
      </c>
      <c r="AK1610" t="s">
        <v>207</v>
      </c>
      <c r="AL1610" t="s">
        <v>207</v>
      </c>
      <c r="AM1610" t="s">
        <v>207</v>
      </c>
      <c r="AN1610" t="s">
        <v>207</v>
      </c>
      <c r="AO1610" t="s">
        <v>207</v>
      </c>
      <c r="AP1610" t="s">
        <v>207</v>
      </c>
      <c r="AQ1610"/>
      <c r="AR1610">
        <v>0</v>
      </c>
      <c r="AS1610">
        <v>4</v>
      </c>
    </row>
    <row r="1611" spans="1:45" ht="15" hidden="1" x14ac:dyDescent="0.25">
      <c r="A1611" s="263">
        <v>215191</v>
      </c>
      <c r="B1611" s="259" t="s">
        <v>458</v>
      </c>
      <c r="C1611" s="260" t="s">
        <v>205</v>
      </c>
      <c r="D1611" s="260" t="s">
        <v>205</v>
      </c>
      <c r="E1611" s="260" t="s">
        <v>205</v>
      </c>
      <c r="F1611" s="260" t="s">
        <v>205</v>
      </c>
      <c r="G1611" s="260" t="s">
        <v>205</v>
      </c>
      <c r="H1611" s="260" t="s">
        <v>205</v>
      </c>
      <c r="I1611" s="260" t="s">
        <v>207</v>
      </c>
      <c r="J1611" s="260" t="s">
        <v>205</v>
      </c>
      <c r="K1611" s="260" t="s">
        <v>205</v>
      </c>
      <c r="L1611" s="260" t="s">
        <v>207</v>
      </c>
      <c r="M1611" s="260" t="s">
        <v>207</v>
      </c>
      <c r="N1611" s="260" t="s">
        <v>205</v>
      </c>
      <c r="O1611" s="260" t="s">
        <v>205</v>
      </c>
      <c r="P1611" s="260" t="s">
        <v>205</v>
      </c>
      <c r="Q1611" s="260" t="s">
        <v>205</v>
      </c>
      <c r="R1611" s="260" t="s">
        <v>207</v>
      </c>
      <c r="S1611" s="260" t="s">
        <v>206</v>
      </c>
      <c r="T1611" s="260" t="s">
        <v>207</v>
      </c>
      <c r="U1611" s="260" t="s">
        <v>206</v>
      </c>
      <c r="V1611" s="260" t="s">
        <v>207</v>
      </c>
      <c r="W1611" s="260" t="s">
        <v>344</v>
      </c>
      <c r="X1611" s="260" t="s">
        <v>344</v>
      </c>
      <c r="Y1611" s="260" t="s">
        <v>344</v>
      </c>
      <c r="Z1611" s="260" t="s">
        <v>344</v>
      </c>
      <c r="AA1611" s="260" t="s">
        <v>344</v>
      </c>
      <c r="AB1611" s="260" t="s">
        <v>344</v>
      </c>
      <c r="AC1611" s="260" t="s">
        <v>344</v>
      </c>
      <c r="AD1611" s="260" t="s">
        <v>344</v>
      </c>
      <c r="AE1611" s="260" t="s">
        <v>344</v>
      </c>
      <c r="AF1611" s="260" t="s">
        <v>344</v>
      </c>
      <c r="AG1611" s="260" t="s">
        <v>344</v>
      </c>
      <c r="AH1611" s="260" t="s">
        <v>344</v>
      </c>
      <c r="AI1611" s="260" t="s">
        <v>344</v>
      </c>
      <c r="AJ1611" s="260" t="s">
        <v>344</v>
      </c>
      <c r="AK1611" s="260" t="s">
        <v>344</v>
      </c>
      <c r="AL1611" s="260" t="s">
        <v>344</v>
      </c>
      <c r="AM1611" s="260" t="s">
        <v>344</v>
      </c>
      <c r="AN1611" s="260" t="s">
        <v>344</v>
      </c>
      <c r="AO1611" s="260" t="s">
        <v>344</v>
      </c>
      <c r="AP1611" s="260" t="s">
        <v>344</v>
      </c>
      <c r="AQ1611" s="260"/>
      <c r="AR1611"/>
      <c r="AS1611">
        <v>2</v>
      </c>
    </row>
    <row r="1612" spans="1:45" ht="18.75" x14ac:dyDescent="0.45">
      <c r="A1612" s="256">
        <v>215193</v>
      </c>
      <c r="B1612" s="249" t="s">
        <v>61</v>
      </c>
      <c r="C1612" t="s">
        <v>207</v>
      </c>
      <c r="D1612" t="s">
        <v>207</v>
      </c>
      <c r="E1612" t="s">
        <v>207</v>
      </c>
      <c r="F1612" t="s">
        <v>207</v>
      </c>
      <c r="G1612" t="s">
        <v>205</v>
      </c>
      <c r="H1612" t="s">
        <v>207</v>
      </c>
      <c r="I1612" t="s">
        <v>207</v>
      </c>
      <c r="J1612" t="s">
        <v>205</v>
      </c>
      <c r="K1612" t="s">
        <v>207</v>
      </c>
      <c r="L1612" t="s">
        <v>207</v>
      </c>
      <c r="M1612" s="250" t="s">
        <v>205</v>
      </c>
      <c r="N1612" t="s">
        <v>205</v>
      </c>
      <c r="O1612" t="s">
        <v>205</v>
      </c>
      <c r="P1612" t="s">
        <v>205</v>
      </c>
      <c r="Q1612" t="s">
        <v>205</v>
      </c>
      <c r="R1612" t="s">
        <v>205</v>
      </c>
      <c r="S1612" t="s">
        <v>207</v>
      </c>
      <c r="T1612" t="s">
        <v>207</v>
      </c>
      <c r="U1612" t="s">
        <v>207</v>
      </c>
      <c r="V1612" t="s">
        <v>205</v>
      </c>
      <c r="W1612" t="s">
        <v>207</v>
      </c>
      <c r="X1612" s="250" t="s">
        <v>205</v>
      </c>
      <c r="Y1612" t="s">
        <v>205</v>
      </c>
      <c r="Z1612" t="s">
        <v>207</v>
      </c>
      <c r="AA1612" t="s">
        <v>207</v>
      </c>
      <c r="AB1612" t="s">
        <v>205</v>
      </c>
      <c r="AC1612" t="s">
        <v>205</v>
      </c>
      <c r="AD1612" t="s">
        <v>205</v>
      </c>
      <c r="AE1612" t="s">
        <v>205</v>
      </c>
      <c r="AF1612" t="s">
        <v>205</v>
      </c>
      <c r="AG1612" t="s">
        <v>207</v>
      </c>
      <c r="AH1612" t="s">
        <v>207</v>
      </c>
      <c r="AI1612" t="s">
        <v>207</v>
      </c>
      <c r="AJ1612" t="s">
        <v>207</v>
      </c>
      <c r="AK1612" t="s">
        <v>207</v>
      </c>
      <c r="AL1612" t="s">
        <v>206</v>
      </c>
      <c r="AM1612" t="s">
        <v>206</v>
      </c>
      <c r="AN1612" t="s">
        <v>206</v>
      </c>
      <c r="AO1612" t="s">
        <v>206</v>
      </c>
      <c r="AP1612" t="s">
        <v>206</v>
      </c>
      <c r="AQ1612"/>
      <c r="AR1612">
        <v>0</v>
      </c>
      <c r="AS1612">
        <v>5</v>
      </c>
    </row>
    <row r="1613" spans="1:45" ht="18.75" hidden="1" x14ac:dyDescent="0.45">
      <c r="A1613" s="256">
        <v>215195</v>
      </c>
      <c r="B1613" s="249" t="s">
        <v>456</v>
      </c>
      <c r="C1613" t="s">
        <v>205</v>
      </c>
      <c r="D1613" t="s">
        <v>205</v>
      </c>
      <c r="E1613" t="s">
        <v>207</v>
      </c>
      <c r="F1613" t="s">
        <v>207</v>
      </c>
      <c r="G1613" t="s">
        <v>205</v>
      </c>
      <c r="H1613" t="s">
        <v>207</v>
      </c>
      <c r="I1613" t="s">
        <v>207</v>
      </c>
      <c r="J1613" t="s">
        <v>207</v>
      </c>
      <c r="K1613" t="s">
        <v>207</v>
      </c>
      <c r="L1613" t="s">
        <v>205</v>
      </c>
      <c r="M1613" s="250" t="s">
        <v>205</v>
      </c>
      <c r="N1613" t="s">
        <v>207</v>
      </c>
      <c r="O1613" t="s">
        <v>207</v>
      </c>
      <c r="P1613" t="s">
        <v>207</v>
      </c>
      <c r="Q1613" t="s">
        <v>207</v>
      </c>
      <c r="R1613" t="s">
        <v>207</v>
      </c>
      <c r="S1613" t="s">
        <v>207</v>
      </c>
      <c r="T1613" t="s">
        <v>207</v>
      </c>
      <c r="U1613" t="s">
        <v>207</v>
      </c>
      <c r="V1613" t="s">
        <v>207</v>
      </c>
      <c r="W1613" t="s">
        <v>207</v>
      </c>
      <c r="X1613" s="250" t="s">
        <v>207</v>
      </c>
      <c r="Y1613" t="s">
        <v>206</v>
      </c>
      <c r="Z1613" t="s">
        <v>207</v>
      </c>
      <c r="AA1613" t="s">
        <v>207</v>
      </c>
      <c r="AB1613" t="s">
        <v>207</v>
      </c>
      <c r="AC1613" t="s">
        <v>207</v>
      </c>
      <c r="AD1613" t="s">
        <v>207</v>
      </c>
      <c r="AE1613" t="s">
        <v>206</v>
      </c>
      <c r="AF1613" t="s">
        <v>206</v>
      </c>
      <c r="AG1613" t="s">
        <v>344</v>
      </c>
      <c r="AH1613" t="s">
        <v>344</v>
      </c>
      <c r="AI1613" t="s">
        <v>344</v>
      </c>
      <c r="AJ1613" t="s">
        <v>344</v>
      </c>
      <c r="AK1613" t="s">
        <v>344</v>
      </c>
      <c r="AL1613" t="s">
        <v>344</v>
      </c>
      <c r="AM1613" t="s">
        <v>344</v>
      </c>
      <c r="AN1613" t="s">
        <v>344</v>
      </c>
      <c r="AO1613" t="s">
        <v>344</v>
      </c>
      <c r="AP1613" t="s">
        <v>344</v>
      </c>
      <c r="AQ1613"/>
      <c r="AR1613">
        <v>0</v>
      </c>
      <c r="AS1613">
        <v>4</v>
      </c>
    </row>
    <row r="1614" spans="1:45" ht="18.75" hidden="1" x14ac:dyDescent="0.45">
      <c r="A1614" s="256">
        <v>215197</v>
      </c>
      <c r="B1614" s="249" t="s">
        <v>456</v>
      </c>
      <c r="C1614" t="s">
        <v>205</v>
      </c>
      <c r="D1614" t="s">
        <v>205</v>
      </c>
      <c r="E1614" t="s">
        <v>205</v>
      </c>
      <c r="F1614" t="s">
        <v>205</v>
      </c>
      <c r="G1614" t="s">
        <v>205</v>
      </c>
      <c r="H1614" t="s">
        <v>205</v>
      </c>
      <c r="I1614" t="s">
        <v>205</v>
      </c>
      <c r="J1614" t="s">
        <v>205</v>
      </c>
      <c r="K1614" t="s">
        <v>207</v>
      </c>
      <c r="L1614" t="s">
        <v>207</v>
      </c>
      <c r="M1614" s="250" t="s">
        <v>207</v>
      </c>
      <c r="N1614" t="s">
        <v>207</v>
      </c>
      <c r="O1614" t="s">
        <v>207</v>
      </c>
      <c r="P1614" t="s">
        <v>205</v>
      </c>
      <c r="Q1614" t="s">
        <v>207</v>
      </c>
      <c r="R1614" t="s">
        <v>205</v>
      </c>
      <c r="S1614" t="s">
        <v>207</v>
      </c>
      <c r="T1614" t="s">
        <v>205</v>
      </c>
      <c r="U1614" t="s">
        <v>207</v>
      </c>
      <c r="V1614" t="s">
        <v>205</v>
      </c>
      <c r="W1614" t="s">
        <v>205</v>
      </c>
      <c r="X1614" s="250" t="s">
        <v>207</v>
      </c>
      <c r="Y1614" t="s">
        <v>207</v>
      </c>
      <c r="Z1614" t="s">
        <v>207</v>
      </c>
      <c r="AA1614" t="s">
        <v>205</v>
      </c>
      <c r="AB1614" t="s">
        <v>207</v>
      </c>
      <c r="AC1614" t="s">
        <v>207</v>
      </c>
      <c r="AD1614" t="s">
        <v>205</v>
      </c>
      <c r="AE1614" t="s">
        <v>207</v>
      </c>
      <c r="AF1614" t="s">
        <v>207</v>
      </c>
      <c r="AG1614" t="s">
        <v>344</v>
      </c>
      <c r="AH1614" t="s">
        <v>344</v>
      </c>
      <c r="AI1614" t="s">
        <v>344</v>
      </c>
      <c r="AJ1614" t="s">
        <v>344</v>
      </c>
      <c r="AK1614" t="s">
        <v>344</v>
      </c>
      <c r="AL1614" t="s">
        <v>344</v>
      </c>
      <c r="AM1614" t="s">
        <v>344</v>
      </c>
      <c r="AN1614" t="s">
        <v>344</v>
      </c>
      <c r="AO1614" t="s">
        <v>344</v>
      </c>
      <c r="AP1614" t="s">
        <v>344</v>
      </c>
      <c r="AQ1614"/>
      <c r="AR1614">
        <v>0</v>
      </c>
      <c r="AS1614">
        <v>3</v>
      </c>
    </row>
    <row r="1615" spans="1:45" ht="18.75" hidden="1" x14ac:dyDescent="0.45">
      <c r="A1615" s="256">
        <v>215205</v>
      </c>
      <c r="B1615" s="249" t="s">
        <v>459</v>
      </c>
      <c r="C1615" t="s">
        <v>205</v>
      </c>
      <c r="D1615" t="s">
        <v>207</v>
      </c>
      <c r="E1615" t="s">
        <v>207</v>
      </c>
      <c r="F1615" t="s">
        <v>205</v>
      </c>
      <c r="G1615" t="s">
        <v>207</v>
      </c>
      <c r="H1615" t="s">
        <v>205</v>
      </c>
      <c r="I1615" t="s">
        <v>207</v>
      </c>
      <c r="J1615" t="s">
        <v>205</v>
      </c>
      <c r="K1615" t="s">
        <v>207</v>
      </c>
      <c r="L1615" t="s">
        <v>205</v>
      </c>
      <c r="M1615" s="250" t="s">
        <v>205</v>
      </c>
      <c r="N1615" t="s">
        <v>207</v>
      </c>
      <c r="O1615" t="s">
        <v>207</v>
      </c>
      <c r="P1615" t="s">
        <v>205</v>
      </c>
      <c r="Q1615" t="s">
        <v>205</v>
      </c>
      <c r="R1615" t="s">
        <v>205</v>
      </c>
      <c r="S1615" t="s">
        <v>207</v>
      </c>
      <c r="T1615" t="s">
        <v>205</v>
      </c>
      <c r="U1615" t="s">
        <v>205</v>
      </c>
      <c r="V1615" t="s">
        <v>205</v>
      </c>
      <c r="W1615" t="s">
        <v>206</v>
      </c>
      <c r="X1615" t="s">
        <v>206</v>
      </c>
      <c r="Y1615" t="s">
        <v>206</v>
      </c>
      <c r="Z1615" t="s">
        <v>206</v>
      </c>
      <c r="AA1615" t="s">
        <v>206</v>
      </c>
      <c r="AB1615" t="s">
        <v>344</v>
      </c>
      <c r="AC1615" t="s">
        <v>344</v>
      </c>
      <c r="AD1615" t="s">
        <v>344</v>
      </c>
      <c r="AE1615" t="s">
        <v>344</v>
      </c>
      <c r="AF1615" t="s">
        <v>344</v>
      </c>
      <c r="AG1615" t="s">
        <v>344</v>
      </c>
      <c r="AH1615" t="s">
        <v>344</v>
      </c>
      <c r="AI1615" t="s">
        <v>344</v>
      </c>
      <c r="AJ1615" t="s">
        <v>344</v>
      </c>
      <c r="AK1615" t="s">
        <v>344</v>
      </c>
      <c r="AL1615" t="s">
        <v>344</v>
      </c>
      <c r="AM1615" t="s">
        <v>344</v>
      </c>
      <c r="AN1615" t="s">
        <v>344</v>
      </c>
      <c r="AO1615" t="s">
        <v>344</v>
      </c>
      <c r="AP1615" t="s">
        <v>344</v>
      </c>
      <c r="AQ1615"/>
      <c r="AR1615">
        <v>0</v>
      </c>
      <c r="AS1615">
        <v>6</v>
      </c>
    </row>
    <row r="1616" spans="1:45" ht="33" x14ac:dyDescent="0.45">
      <c r="A1616" s="262">
        <v>215206</v>
      </c>
      <c r="B1616" s="249" t="s">
        <v>67</v>
      </c>
      <c r="C1616" t="s">
        <v>205</v>
      </c>
      <c r="D1616" t="s">
        <v>205</v>
      </c>
      <c r="E1616" t="s">
        <v>207</v>
      </c>
      <c r="F1616" t="s">
        <v>205</v>
      </c>
      <c r="G1616" t="s">
        <v>205</v>
      </c>
      <c r="H1616" t="s">
        <v>207</v>
      </c>
      <c r="I1616" t="s">
        <v>205</v>
      </c>
      <c r="J1616" t="s">
        <v>207</v>
      </c>
      <c r="K1616" t="s">
        <v>207</v>
      </c>
      <c r="L1616" t="s">
        <v>207</v>
      </c>
      <c r="M1616" s="250" t="s">
        <v>205</v>
      </c>
      <c r="N1616" t="s">
        <v>207</v>
      </c>
      <c r="O1616" t="s">
        <v>207</v>
      </c>
      <c r="P1616" t="s">
        <v>205</v>
      </c>
      <c r="Q1616" t="s">
        <v>207</v>
      </c>
      <c r="R1616" t="s">
        <v>207</v>
      </c>
      <c r="S1616" t="s">
        <v>207</v>
      </c>
      <c r="T1616" t="s">
        <v>207</v>
      </c>
      <c r="U1616" t="s">
        <v>205</v>
      </c>
      <c r="V1616" t="s">
        <v>205</v>
      </c>
      <c r="W1616" t="s">
        <v>205</v>
      </c>
      <c r="X1616" s="250" t="s">
        <v>205</v>
      </c>
      <c r="Y1616" t="s">
        <v>205</v>
      </c>
      <c r="Z1616" t="s">
        <v>205</v>
      </c>
      <c r="AA1616" t="s">
        <v>205</v>
      </c>
      <c r="AB1616" t="s">
        <v>205</v>
      </c>
      <c r="AC1616" t="s">
        <v>205</v>
      </c>
      <c r="AD1616" t="s">
        <v>205</v>
      </c>
      <c r="AE1616" t="s">
        <v>205</v>
      </c>
      <c r="AF1616" t="s">
        <v>207</v>
      </c>
      <c r="AG1616" t="s">
        <v>206</v>
      </c>
      <c r="AH1616" t="s">
        <v>206</v>
      </c>
      <c r="AI1616" t="s">
        <v>206</v>
      </c>
      <c r="AJ1616" t="s">
        <v>206</v>
      </c>
      <c r="AK1616" t="s">
        <v>206</v>
      </c>
      <c r="AL1616" t="s">
        <v>344</v>
      </c>
      <c r="AM1616" t="s">
        <v>344</v>
      </c>
      <c r="AN1616" t="s">
        <v>344</v>
      </c>
      <c r="AO1616" t="s">
        <v>344</v>
      </c>
      <c r="AP1616" t="s">
        <v>344</v>
      </c>
      <c r="AQ1616"/>
      <c r="AR1616">
        <v>0</v>
      </c>
      <c r="AS1616">
        <v>6</v>
      </c>
    </row>
    <row r="1617" spans="1:45" ht="18.75" x14ac:dyDescent="0.45">
      <c r="A1617" s="256">
        <v>215210</v>
      </c>
      <c r="B1617" s="249" t="s">
        <v>61</v>
      </c>
      <c r="C1617" t="s">
        <v>205</v>
      </c>
      <c r="D1617" t="s">
        <v>207</v>
      </c>
      <c r="E1617" t="s">
        <v>205</v>
      </c>
      <c r="F1617" t="s">
        <v>207</v>
      </c>
      <c r="G1617" t="s">
        <v>207</v>
      </c>
      <c r="H1617" t="s">
        <v>207</v>
      </c>
      <c r="I1617" t="s">
        <v>205</v>
      </c>
      <c r="J1617" t="s">
        <v>205</v>
      </c>
      <c r="K1617" t="s">
        <v>207</v>
      </c>
      <c r="L1617" t="s">
        <v>207</v>
      </c>
      <c r="M1617" s="250" t="s">
        <v>207</v>
      </c>
      <c r="N1617" t="s">
        <v>207</v>
      </c>
      <c r="O1617" t="s">
        <v>207</v>
      </c>
      <c r="P1617" t="s">
        <v>205</v>
      </c>
      <c r="Q1617" t="s">
        <v>207</v>
      </c>
      <c r="R1617" t="s">
        <v>207</v>
      </c>
      <c r="S1617" t="s">
        <v>207</v>
      </c>
      <c r="T1617" t="s">
        <v>207</v>
      </c>
      <c r="U1617" t="s">
        <v>205</v>
      </c>
      <c r="V1617" t="s">
        <v>207</v>
      </c>
      <c r="W1617" t="s">
        <v>207</v>
      </c>
      <c r="X1617" s="250" t="s">
        <v>207</v>
      </c>
      <c r="Y1617" t="s">
        <v>205</v>
      </c>
      <c r="Z1617" t="s">
        <v>205</v>
      </c>
      <c r="AA1617" t="s">
        <v>205</v>
      </c>
      <c r="AB1617" t="s">
        <v>205</v>
      </c>
      <c r="AC1617" t="s">
        <v>207</v>
      </c>
      <c r="AD1617" t="s">
        <v>207</v>
      </c>
      <c r="AE1617" t="s">
        <v>205</v>
      </c>
      <c r="AF1617" t="s">
        <v>207</v>
      </c>
      <c r="AG1617" t="s">
        <v>207</v>
      </c>
      <c r="AH1617" t="s">
        <v>207</v>
      </c>
      <c r="AI1617" t="s">
        <v>205</v>
      </c>
      <c r="AJ1617" t="s">
        <v>205</v>
      </c>
      <c r="AK1617" t="s">
        <v>205</v>
      </c>
      <c r="AL1617" t="s">
        <v>207</v>
      </c>
      <c r="AM1617" t="s">
        <v>207</v>
      </c>
      <c r="AN1617" t="s">
        <v>205</v>
      </c>
      <c r="AO1617" t="s">
        <v>205</v>
      </c>
      <c r="AP1617" t="s">
        <v>207</v>
      </c>
      <c r="AQ1617"/>
      <c r="AR1617">
        <v>0</v>
      </c>
      <c r="AS1617">
        <v>3</v>
      </c>
    </row>
    <row r="1618" spans="1:45" ht="18.75" hidden="1" x14ac:dyDescent="0.45">
      <c r="A1618" s="256">
        <v>215211</v>
      </c>
      <c r="B1618" s="249" t="s">
        <v>458</v>
      </c>
      <c r="C1618" t="s">
        <v>205</v>
      </c>
      <c r="D1618" t="s">
        <v>207</v>
      </c>
      <c r="E1618" t="s">
        <v>205</v>
      </c>
      <c r="F1618" t="s">
        <v>205</v>
      </c>
      <c r="G1618" t="s">
        <v>205</v>
      </c>
      <c r="H1618" t="s">
        <v>205</v>
      </c>
      <c r="I1618" t="s">
        <v>205</v>
      </c>
      <c r="J1618" t="s">
        <v>205</v>
      </c>
      <c r="K1618" t="s">
        <v>205</v>
      </c>
      <c r="L1618" t="s">
        <v>205</v>
      </c>
      <c r="M1618" s="250" t="s">
        <v>205</v>
      </c>
      <c r="N1618" t="s">
        <v>205</v>
      </c>
      <c r="O1618" t="s">
        <v>205</v>
      </c>
      <c r="P1618" t="s">
        <v>205</v>
      </c>
      <c r="Q1618" t="s">
        <v>205</v>
      </c>
      <c r="R1618" t="s">
        <v>205</v>
      </c>
      <c r="S1618" t="s">
        <v>205</v>
      </c>
      <c r="T1618" t="s">
        <v>205</v>
      </c>
      <c r="U1618" t="s">
        <v>205</v>
      </c>
      <c r="V1618" t="s">
        <v>205</v>
      </c>
      <c r="W1618" t="s">
        <v>344</v>
      </c>
      <c r="X1618" s="250" t="s">
        <v>344</v>
      </c>
      <c r="Y1618" t="s">
        <v>344</v>
      </c>
      <c r="Z1618" t="s">
        <v>344</v>
      </c>
      <c r="AA1618" t="s">
        <v>344</v>
      </c>
      <c r="AB1618" t="s">
        <v>344</v>
      </c>
      <c r="AC1618" t="s">
        <v>344</v>
      </c>
      <c r="AD1618" t="s">
        <v>344</v>
      </c>
      <c r="AE1618" t="s">
        <v>344</v>
      </c>
      <c r="AF1618" t="s">
        <v>344</v>
      </c>
      <c r="AG1618" t="s">
        <v>344</v>
      </c>
      <c r="AH1618" t="s">
        <v>344</v>
      </c>
      <c r="AI1618" t="s">
        <v>344</v>
      </c>
      <c r="AJ1618" t="s">
        <v>344</v>
      </c>
      <c r="AK1618" t="s">
        <v>344</v>
      </c>
      <c r="AL1618" t="s">
        <v>344</v>
      </c>
      <c r="AM1618" t="s">
        <v>344</v>
      </c>
      <c r="AN1618" t="s">
        <v>344</v>
      </c>
      <c r="AO1618" t="s">
        <v>344</v>
      </c>
      <c r="AP1618" t="s">
        <v>344</v>
      </c>
      <c r="AQ1618"/>
      <c r="AR1618">
        <v>0</v>
      </c>
      <c r="AS1618">
        <v>2</v>
      </c>
    </row>
    <row r="1619" spans="1:45" ht="18.75" x14ac:dyDescent="0.45">
      <c r="A1619" s="256">
        <v>215215</v>
      </c>
      <c r="B1619" s="249" t="s">
        <v>61</v>
      </c>
      <c r="C1619" t="s">
        <v>207</v>
      </c>
      <c r="D1619" t="s">
        <v>207</v>
      </c>
      <c r="E1619" t="s">
        <v>207</v>
      </c>
      <c r="F1619" t="s">
        <v>205</v>
      </c>
      <c r="G1619" t="s">
        <v>207</v>
      </c>
      <c r="H1619" t="s">
        <v>207</v>
      </c>
      <c r="I1619" t="s">
        <v>207</v>
      </c>
      <c r="J1619" t="s">
        <v>207</v>
      </c>
      <c r="K1619" t="s">
        <v>207</v>
      </c>
      <c r="L1619" t="s">
        <v>207</v>
      </c>
      <c r="M1619" s="250" t="s">
        <v>207</v>
      </c>
      <c r="N1619" t="s">
        <v>207</v>
      </c>
      <c r="O1619" t="s">
        <v>207</v>
      </c>
      <c r="P1619" t="s">
        <v>207</v>
      </c>
      <c r="Q1619" t="s">
        <v>207</v>
      </c>
      <c r="R1619" t="s">
        <v>207</v>
      </c>
      <c r="S1619" t="s">
        <v>207</v>
      </c>
      <c r="T1619" t="s">
        <v>207</v>
      </c>
      <c r="U1619" t="s">
        <v>207</v>
      </c>
      <c r="V1619" t="s">
        <v>207</v>
      </c>
      <c r="W1619" t="s">
        <v>207</v>
      </c>
      <c r="X1619" s="250" t="s">
        <v>207</v>
      </c>
      <c r="Y1619" t="s">
        <v>207</v>
      </c>
      <c r="Z1619" t="s">
        <v>205</v>
      </c>
      <c r="AA1619" t="s">
        <v>207</v>
      </c>
      <c r="AB1619" t="s">
        <v>205</v>
      </c>
      <c r="AC1619" t="s">
        <v>205</v>
      </c>
      <c r="AD1619" t="s">
        <v>207</v>
      </c>
      <c r="AE1619" t="s">
        <v>207</v>
      </c>
      <c r="AF1619" t="s">
        <v>205</v>
      </c>
      <c r="AG1619" t="s">
        <v>207</v>
      </c>
      <c r="AH1619" t="s">
        <v>207</v>
      </c>
      <c r="AI1619" t="s">
        <v>207</v>
      </c>
      <c r="AJ1619" t="s">
        <v>207</v>
      </c>
      <c r="AK1619" t="s">
        <v>207</v>
      </c>
      <c r="AL1619" t="s">
        <v>206</v>
      </c>
      <c r="AM1619" t="s">
        <v>207</v>
      </c>
      <c r="AN1619" t="s">
        <v>206</v>
      </c>
      <c r="AO1619" t="s">
        <v>207</v>
      </c>
      <c r="AP1619" t="s">
        <v>207</v>
      </c>
      <c r="AQ1619"/>
      <c r="AR1619">
        <v>0</v>
      </c>
      <c r="AS1619">
        <v>4</v>
      </c>
    </row>
    <row r="1620" spans="1:45" ht="18.75" hidden="1" x14ac:dyDescent="0.45">
      <c r="A1620" s="256">
        <v>215218</v>
      </c>
      <c r="B1620" s="249" t="s">
        <v>456</v>
      </c>
      <c r="C1620" t="s">
        <v>205</v>
      </c>
      <c r="D1620" t="s">
        <v>207</v>
      </c>
      <c r="E1620" t="s">
        <v>207</v>
      </c>
      <c r="F1620" t="s">
        <v>207</v>
      </c>
      <c r="G1620" t="s">
        <v>205</v>
      </c>
      <c r="H1620" t="s">
        <v>205</v>
      </c>
      <c r="I1620" t="s">
        <v>207</v>
      </c>
      <c r="J1620" t="s">
        <v>207</v>
      </c>
      <c r="K1620" t="s">
        <v>207</v>
      </c>
      <c r="L1620" t="s">
        <v>207</v>
      </c>
      <c r="M1620" s="250" t="s">
        <v>205</v>
      </c>
      <c r="N1620" t="s">
        <v>207</v>
      </c>
      <c r="O1620" t="s">
        <v>207</v>
      </c>
      <c r="P1620" t="s">
        <v>207</v>
      </c>
      <c r="Q1620" t="s">
        <v>205</v>
      </c>
      <c r="R1620" t="s">
        <v>207</v>
      </c>
      <c r="S1620" t="s">
        <v>207</v>
      </c>
      <c r="T1620" t="s">
        <v>207</v>
      </c>
      <c r="U1620" t="s">
        <v>207</v>
      </c>
      <c r="V1620" t="s">
        <v>205</v>
      </c>
      <c r="W1620" t="s">
        <v>205</v>
      </c>
      <c r="X1620" s="250" t="s">
        <v>205</v>
      </c>
      <c r="Y1620" t="s">
        <v>205</v>
      </c>
      <c r="Z1620" t="s">
        <v>207</v>
      </c>
      <c r="AA1620" t="s">
        <v>205</v>
      </c>
      <c r="AB1620" t="s">
        <v>206</v>
      </c>
      <c r="AC1620" t="s">
        <v>206</v>
      </c>
      <c r="AD1620" t="s">
        <v>206</v>
      </c>
      <c r="AE1620" t="s">
        <v>206</v>
      </c>
      <c r="AF1620" t="s">
        <v>206</v>
      </c>
      <c r="AG1620" t="s">
        <v>344</v>
      </c>
      <c r="AH1620" t="s">
        <v>344</v>
      </c>
      <c r="AI1620" t="s">
        <v>344</v>
      </c>
      <c r="AJ1620" t="s">
        <v>344</v>
      </c>
      <c r="AK1620" t="s">
        <v>344</v>
      </c>
      <c r="AL1620" t="s">
        <v>344</v>
      </c>
      <c r="AM1620" t="s">
        <v>344</v>
      </c>
      <c r="AN1620" t="s">
        <v>344</v>
      </c>
      <c r="AO1620" t="s">
        <v>344</v>
      </c>
      <c r="AP1620" t="s">
        <v>344</v>
      </c>
      <c r="AQ1620"/>
      <c r="AR1620">
        <v>0</v>
      </c>
      <c r="AS1620">
        <v>4</v>
      </c>
    </row>
    <row r="1621" spans="1:45" ht="18.75" x14ac:dyDescent="0.45">
      <c r="A1621" s="256">
        <v>215222</v>
      </c>
      <c r="B1621" s="249" t="s">
        <v>61</v>
      </c>
      <c r="C1621" t="s">
        <v>207</v>
      </c>
      <c r="D1621" t="s">
        <v>207</v>
      </c>
      <c r="E1621" t="s">
        <v>207</v>
      </c>
      <c r="F1621" t="s">
        <v>207</v>
      </c>
      <c r="G1621" t="s">
        <v>207</v>
      </c>
      <c r="H1621" t="s">
        <v>207</v>
      </c>
      <c r="I1621" t="s">
        <v>207</v>
      </c>
      <c r="J1621" t="s">
        <v>207</v>
      </c>
      <c r="K1621" t="s">
        <v>207</v>
      </c>
      <c r="L1621" t="s">
        <v>207</v>
      </c>
      <c r="M1621" s="250" t="s">
        <v>205</v>
      </c>
      <c r="N1621" t="s">
        <v>207</v>
      </c>
      <c r="O1621" t="s">
        <v>207</v>
      </c>
      <c r="P1621" t="s">
        <v>207</v>
      </c>
      <c r="Q1621" t="s">
        <v>207</v>
      </c>
      <c r="R1621" t="s">
        <v>207</v>
      </c>
      <c r="S1621" t="s">
        <v>207</v>
      </c>
      <c r="T1621" t="s">
        <v>207</v>
      </c>
      <c r="U1621" t="s">
        <v>207</v>
      </c>
      <c r="V1621" t="s">
        <v>207</v>
      </c>
      <c r="W1621" t="s">
        <v>205</v>
      </c>
      <c r="X1621" s="250" t="s">
        <v>205</v>
      </c>
      <c r="Y1621" t="s">
        <v>205</v>
      </c>
      <c r="Z1621" t="s">
        <v>207</v>
      </c>
      <c r="AA1621" t="s">
        <v>205</v>
      </c>
      <c r="AB1621" t="s">
        <v>205</v>
      </c>
      <c r="AC1621" t="s">
        <v>205</v>
      </c>
      <c r="AD1621" t="s">
        <v>207</v>
      </c>
      <c r="AE1621" t="s">
        <v>205</v>
      </c>
      <c r="AF1621" t="s">
        <v>205</v>
      </c>
      <c r="AG1621" t="s">
        <v>207</v>
      </c>
      <c r="AH1621" t="s">
        <v>205</v>
      </c>
      <c r="AI1621" t="s">
        <v>207</v>
      </c>
      <c r="AJ1621" t="s">
        <v>207</v>
      </c>
      <c r="AK1621" t="s">
        <v>207</v>
      </c>
      <c r="AL1621" t="s">
        <v>206</v>
      </c>
      <c r="AM1621" t="s">
        <v>206</v>
      </c>
      <c r="AN1621" t="s">
        <v>206</v>
      </c>
      <c r="AO1621" t="s">
        <v>206</v>
      </c>
      <c r="AP1621" t="s">
        <v>206</v>
      </c>
      <c r="AQ1621"/>
      <c r="AR1621">
        <v>0</v>
      </c>
      <c r="AS1621">
        <v>4</v>
      </c>
    </row>
    <row r="1622" spans="1:45" ht="15" hidden="1" x14ac:dyDescent="0.25">
      <c r="A1622" s="263">
        <v>215225</v>
      </c>
      <c r="B1622" s="259" t="s">
        <v>458</v>
      </c>
      <c r="C1622" s="260" t="s">
        <v>849</v>
      </c>
      <c r="D1622" s="260" t="s">
        <v>849</v>
      </c>
      <c r="E1622" s="260" t="s">
        <v>849</v>
      </c>
      <c r="F1622" s="260" t="s">
        <v>849</v>
      </c>
      <c r="G1622" s="260" t="s">
        <v>849</v>
      </c>
      <c r="H1622" s="260" t="s">
        <v>849</v>
      </c>
      <c r="I1622" s="260" t="s">
        <v>849</v>
      </c>
      <c r="J1622" s="260" t="s">
        <v>849</v>
      </c>
      <c r="K1622" s="260" t="s">
        <v>849</v>
      </c>
      <c r="L1622" s="260" t="s">
        <v>849</v>
      </c>
      <c r="M1622" s="260" t="s">
        <v>849</v>
      </c>
      <c r="N1622" s="260" t="s">
        <v>849</v>
      </c>
      <c r="O1622" s="260" t="s">
        <v>849</v>
      </c>
      <c r="P1622" s="260" t="s">
        <v>849</v>
      </c>
      <c r="Q1622" s="260" t="s">
        <v>849</v>
      </c>
      <c r="R1622" s="260" t="s">
        <v>849</v>
      </c>
      <c r="S1622" s="260" t="s">
        <v>849</v>
      </c>
      <c r="T1622" s="260" t="s">
        <v>849</v>
      </c>
      <c r="U1622" s="260" t="s">
        <v>849</v>
      </c>
      <c r="V1622" s="260" t="s">
        <v>849</v>
      </c>
      <c r="W1622" s="260" t="s">
        <v>344</v>
      </c>
      <c r="X1622" s="260" t="s">
        <v>344</v>
      </c>
      <c r="Y1622" s="260" t="s">
        <v>344</v>
      </c>
      <c r="Z1622" s="260" t="s">
        <v>344</v>
      </c>
      <c r="AA1622" s="260" t="s">
        <v>344</v>
      </c>
      <c r="AB1622" s="260" t="s">
        <v>344</v>
      </c>
      <c r="AC1622" s="260" t="s">
        <v>344</v>
      </c>
      <c r="AD1622" s="260" t="s">
        <v>344</v>
      </c>
      <c r="AE1622" s="260" t="s">
        <v>344</v>
      </c>
      <c r="AF1622" s="260" t="s">
        <v>344</v>
      </c>
      <c r="AG1622" s="260" t="s">
        <v>344</v>
      </c>
      <c r="AH1622" s="260" t="s">
        <v>344</v>
      </c>
      <c r="AI1622" s="260" t="s">
        <v>344</v>
      </c>
      <c r="AJ1622" s="260" t="s">
        <v>344</v>
      </c>
      <c r="AK1622" s="260" t="s">
        <v>344</v>
      </c>
      <c r="AL1622" s="260" t="s">
        <v>344</v>
      </c>
      <c r="AM1622" s="260" t="s">
        <v>344</v>
      </c>
      <c r="AN1622" s="260" t="s">
        <v>344</v>
      </c>
      <c r="AO1622" s="260" t="s">
        <v>344</v>
      </c>
      <c r="AP1622" s="260" t="s">
        <v>344</v>
      </c>
      <c r="AQ1622" s="260"/>
      <c r="AR1622"/>
      <c r="AS1622" t="s">
        <v>2181</v>
      </c>
    </row>
    <row r="1623" spans="1:45" ht="18.75" hidden="1" x14ac:dyDescent="0.45">
      <c r="A1623" s="256">
        <v>215228</v>
      </c>
      <c r="B1623" s="249" t="s">
        <v>456</v>
      </c>
      <c r="C1623" t="s">
        <v>205</v>
      </c>
      <c r="D1623" t="s">
        <v>205</v>
      </c>
      <c r="E1623" t="s">
        <v>205</v>
      </c>
      <c r="F1623" t="s">
        <v>205</v>
      </c>
      <c r="G1623" t="s">
        <v>205</v>
      </c>
      <c r="H1623" t="s">
        <v>207</v>
      </c>
      <c r="I1623" t="s">
        <v>205</v>
      </c>
      <c r="J1623" t="s">
        <v>205</v>
      </c>
      <c r="K1623" t="s">
        <v>205</v>
      </c>
      <c r="L1623" t="s">
        <v>207</v>
      </c>
      <c r="M1623" s="250" t="s">
        <v>207</v>
      </c>
      <c r="N1623" t="s">
        <v>206</v>
      </c>
      <c r="O1623" t="s">
        <v>207</v>
      </c>
      <c r="P1623" t="s">
        <v>207</v>
      </c>
      <c r="Q1623" t="s">
        <v>207</v>
      </c>
      <c r="R1623" t="s">
        <v>205</v>
      </c>
      <c r="S1623" t="s">
        <v>207</v>
      </c>
      <c r="T1623" t="s">
        <v>205</v>
      </c>
      <c r="U1623" t="s">
        <v>207</v>
      </c>
      <c r="V1623" t="s">
        <v>207</v>
      </c>
      <c r="W1623" t="s">
        <v>205</v>
      </c>
      <c r="X1623" s="250" t="s">
        <v>207</v>
      </c>
      <c r="Y1623" t="s">
        <v>206</v>
      </c>
      <c r="Z1623" t="s">
        <v>207</v>
      </c>
      <c r="AA1623" t="s">
        <v>207</v>
      </c>
      <c r="AB1623" t="s">
        <v>206</v>
      </c>
      <c r="AC1623" t="s">
        <v>206</v>
      </c>
      <c r="AD1623" t="s">
        <v>207</v>
      </c>
      <c r="AE1623" t="s">
        <v>206</v>
      </c>
      <c r="AF1623" t="s">
        <v>207</v>
      </c>
      <c r="AG1623" t="s">
        <v>344</v>
      </c>
      <c r="AH1623" t="s">
        <v>344</v>
      </c>
      <c r="AI1623" t="s">
        <v>344</v>
      </c>
      <c r="AJ1623" t="s">
        <v>344</v>
      </c>
      <c r="AK1623" t="s">
        <v>344</v>
      </c>
      <c r="AL1623" t="s">
        <v>344</v>
      </c>
      <c r="AM1623" t="s">
        <v>344</v>
      </c>
      <c r="AN1623" t="s">
        <v>344</v>
      </c>
      <c r="AO1623" t="s">
        <v>344</v>
      </c>
      <c r="AP1623" t="s">
        <v>344</v>
      </c>
      <c r="AQ1623"/>
      <c r="AR1623">
        <v>0</v>
      </c>
      <c r="AS1623">
        <v>4</v>
      </c>
    </row>
    <row r="1624" spans="1:45" ht="18.75" x14ac:dyDescent="0.45">
      <c r="A1624" s="256">
        <v>215229</v>
      </c>
      <c r="B1624" s="249" t="s">
        <v>61</v>
      </c>
      <c r="C1624" t="s">
        <v>207</v>
      </c>
      <c r="D1624" t="s">
        <v>205</v>
      </c>
      <c r="E1624" t="s">
        <v>207</v>
      </c>
      <c r="F1624" t="s">
        <v>207</v>
      </c>
      <c r="G1624" t="s">
        <v>205</v>
      </c>
      <c r="H1624" t="s">
        <v>207</v>
      </c>
      <c r="I1624" t="s">
        <v>207</v>
      </c>
      <c r="J1624" t="s">
        <v>205</v>
      </c>
      <c r="K1624" t="s">
        <v>207</v>
      </c>
      <c r="L1624" t="s">
        <v>207</v>
      </c>
      <c r="M1624" s="250" t="s">
        <v>205</v>
      </c>
      <c r="N1624" t="s">
        <v>205</v>
      </c>
      <c r="O1624" t="s">
        <v>207</v>
      </c>
      <c r="P1624" t="s">
        <v>207</v>
      </c>
      <c r="Q1624" t="s">
        <v>205</v>
      </c>
      <c r="R1624" t="s">
        <v>207</v>
      </c>
      <c r="S1624" t="s">
        <v>207</v>
      </c>
      <c r="T1624" t="s">
        <v>207</v>
      </c>
      <c r="U1624" t="s">
        <v>205</v>
      </c>
      <c r="V1624" t="s">
        <v>207</v>
      </c>
      <c r="W1624" t="s">
        <v>205</v>
      </c>
      <c r="X1624" s="250" t="s">
        <v>207</v>
      </c>
      <c r="Y1624" t="s">
        <v>206</v>
      </c>
      <c r="Z1624" t="s">
        <v>207</v>
      </c>
      <c r="AA1624" t="s">
        <v>205</v>
      </c>
      <c r="AB1624" t="s">
        <v>205</v>
      </c>
      <c r="AC1624" t="s">
        <v>205</v>
      </c>
      <c r="AD1624" t="s">
        <v>205</v>
      </c>
      <c r="AE1624" t="s">
        <v>205</v>
      </c>
      <c r="AF1624" t="s">
        <v>207</v>
      </c>
      <c r="AG1624" t="s">
        <v>207</v>
      </c>
      <c r="AH1624" t="s">
        <v>207</v>
      </c>
      <c r="AI1624" t="s">
        <v>207</v>
      </c>
      <c r="AJ1624" t="s">
        <v>207</v>
      </c>
      <c r="AK1624" t="s">
        <v>206</v>
      </c>
      <c r="AL1624" t="s">
        <v>206</v>
      </c>
      <c r="AM1624" t="s">
        <v>206</v>
      </c>
      <c r="AN1624" t="s">
        <v>206</v>
      </c>
      <c r="AO1624" t="s">
        <v>206</v>
      </c>
      <c r="AP1624" t="s">
        <v>206</v>
      </c>
      <c r="AQ1624"/>
      <c r="AR1624">
        <v>0</v>
      </c>
      <c r="AS1624">
        <v>5</v>
      </c>
    </row>
    <row r="1625" spans="1:45" ht="15" hidden="1" x14ac:dyDescent="0.25">
      <c r="A1625" s="263">
        <v>215240</v>
      </c>
      <c r="B1625" s="259" t="s">
        <v>457</v>
      </c>
      <c r="C1625" s="260" t="s">
        <v>849</v>
      </c>
      <c r="D1625" s="260" t="s">
        <v>849</v>
      </c>
      <c r="E1625" s="260" t="s">
        <v>849</v>
      </c>
      <c r="F1625" s="260" t="s">
        <v>849</v>
      </c>
      <c r="G1625" s="260" t="s">
        <v>849</v>
      </c>
      <c r="H1625" s="260" t="s">
        <v>849</v>
      </c>
      <c r="I1625" s="260" t="s">
        <v>849</v>
      </c>
      <c r="J1625" s="260" t="s">
        <v>849</v>
      </c>
      <c r="K1625" s="260" t="s">
        <v>849</v>
      </c>
      <c r="L1625" s="260" t="s">
        <v>849</v>
      </c>
      <c r="M1625" s="260" t="s">
        <v>344</v>
      </c>
      <c r="N1625" s="260" t="s">
        <v>344</v>
      </c>
      <c r="O1625" s="260" t="s">
        <v>344</v>
      </c>
      <c r="P1625" s="260" t="s">
        <v>344</v>
      </c>
      <c r="Q1625" s="260" t="s">
        <v>344</v>
      </c>
      <c r="R1625" s="260" t="s">
        <v>344</v>
      </c>
      <c r="S1625" s="260" t="s">
        <v>344</v>
      </c>
      <c r="T1625" s="260" t="s">
        <v>344</v>
      </c>
      <c r="U1625" s="260" t="s">
        <v>344</v>
      </c>
      <c r="V1625" s="260" t="s">
        <v>344</v>
      </c>
      <c r="W1625" s="260" t="s">
        <v>344</v>
      </c>
      <c r="X1625" s="260" t="s">
        <v>344</v>
      </c>
      <c r="Y1625" s="260" t="s">
        <v>344</v>
      </c>
      <c r="Z1625" s="260" t="s">
        <v>344</v>
      </c>
      <c r="AA1625" s="260" t="s">
        <v>344</v>
      </c>
      <c r="AB1625" s="260" t="s">
        <v>344</v>
      </c>
      <c r="AC1625" s="260" t="s">
        <v>344</v>
      </c>
      <c r="AD1625" s="260" t="s">
        <v>344</v>
      </c>
      <c r="AE1625" s="260" t="s">
        <v>344</v>
      </c>
      <c r="AF1625" s="260" t="s">
        <v>344</v>
      </c>
      <c r="AG1625" s="260" t="s">
        <v>344</v>
      </c>
      <c r="AH1625" s="260" t="s">
        <v>344</v>
      </c>
      <c r="AI1625" s="260" t="s">
        <v>344</v>
      </c>
      <c r="AJ1625" s="260" t="s">
        <v>344</v>
      </c>
      <c r="AK1625" s="260" t="s">
        <v>344</v>
      </c>
      <c r="AL1625" s="260" t="s">
        <v>344</v>
      </c>
      <c r="AM1625" s="260" t="s">
        <v>344</v>
      </c>
      <c r="AN1625" s="260" t="s">
        <v>344</v>
      </c>
      <c r="AO1625" s="260" t="s">
        <v>344</v>
      </c>
      <c r="AP1625" s="260" t="s">
        <v>344</v>
      </c>
      <c r="AQ1625" s="260"/>
      <c r="AR1625"/>
      <c r="AS1625" t="s">
        <v>2181</v>
      </c>
    </row>
    <row r="1626" spans="1:45" ht="15" hidden="1" x14ac:dyDescent="0.25">
      <c r="A1626" s="263">
        <v>215251</v>
      </c>
      <c r="B1626" s="259" t="s">
        <v>458</v>
      </c>
      <c r="C1626" s="260" t="s">
        <v>849</v>
      </c>
      <c r="D1626" s="260" t="s">
        <v>849</v>
      </c>
      <c r="E1626" s="260" t="s">
        <v>849</v>
      </c>
      <c r="F1626" s="260" t="s">
        <v>849</v>
      </c>
      <c r="G1626" s="260" t="s">
        <v>849</v>
      </c>
      <c r="H1626" s="260" t="s">
        <v>849</v>
      </c>
      <c r="I1626" s="260" t="s">
        <v>849</v>
      </c>
      <c r="J1626" s="260" t="s">
        <v>849</v>
      </c>
      <c r="K1626" s="260" t="s">
        <v>849</v>
      </c>
      <c r="L1626" s="260" t="s">
        <v>849</v>
      </c>
      <c r="M1626" s="260" t="s">
        <v>849</v>
      </c>
      <c r="N1626" s="260" t="s">
        <v>849</v>
      </c>
      <c r="O1626" s="260" t="s">
        <v>849</v>
      </c>
      <c r="P1626" s="260" t="s">
        <v>849</v>
      </c>
      <c r="Q1626" s="260" t="s">
        <v>849</v>
      </c>
      <c r="R1626" s="260" t="s">
        <v>849</v>
      </c>
      <c r="S1626" s="260" t="s">
        <v>849</v>
      </c>
      <c r="T1626" s="260" t="s">
        <v>849</v>
      </c>
      <c r="U1626" s="260" t="s">
        <v>849</v>
      </c>
      <c r="V1626" s="260" t="s">
        <v>849</v>
      </c>
      <c r="W1626" s="260" t="s">
        <v>344</v>
      </c>
      <c r="X1626" s="260" t="s">
        <v>344</v>
      </c>
      <c r="Y1626" s="260" t="s">
        <v>344</v>
      </c>
      <c r="Z1626" s="260" t="s">
        <v>344</v>
      </c>
      <c r="AA1626" s="260" t="s">
        <v>344</v>
      </c>
      <c r="AB1626" s="260" t="s">
        <v>344</v>
      </c>
      <c r="AC1626" s="260" t="s">
        <v>344</v>
      </c>
      <c r="AD1626" s="260" t="s">
        <v>344</v>
      </c>
      <c r="AE1626" s="260" t="s">
        <v>344</v>
      </c>
      <c r="AF1626" s="260" t="s">
        <v>344</v>
      </c>
      <c r="AG1626" s="260" t="s">
        <v>344</v>
      </c>
      <c r="AH1626" s="260" t="s">
        <v>344</v>
      </c>
      <c r="AI1626" s="260" t="s">
        <v>344</v>
      </c>
      <c r="AJ1626" s="260" t="s">
        <v>344</v>
      </c>
      <c r="AK1626" s="260" t="s">
        <v>344</v>
      </c>
      <c r="AL1626" s="260" t="s">
        <v>344</v>
      </c>
      <c r="AM1626" s="260" t="s">
        <v>344</v>
      </c>
      <c r="AN1626" s="260" t="s">
        <v>344</v>
      </c>
      <c r="AO1626" s="260" t="s">
        <v>344</v>
      </c>
      <c r="AP1626" s="260" t="s">
        <v>344</v>
      </c>
      <c r="AQ1626" s="260"/>
      <c r="AR1626"/>
      <c r="AS1626" t="s">
        <v>2181</v>
      </c>
    </row>
    <row r="1627" spans="1:45" ht="18.75" hidden="1" x14ac:dyDescent="0.45">
      <c r="A1627" s="256">
        <v>215253</v>
      </c>
      <c r="B1627" s="249" t="s">
        <v>458</v>
      </c>
      <c r="C1627" t="s">
        <v>849</v>
      </c>
      <c r="D1627" t="s">
        <v>849</v>
      </c>
      <c r="E1627" t="s">
        <v>849</v>
      </c>
      <c r="F1627" t="s">
        <v>849</v>
      </c>
      <c r="G1627" t="s">
        <v>849</v>
      </c>
      <c r="H1627" t="s">
        <v>849</v>
      </c>
      <c r="I1627" t="s">
        <v>849</v>
      </c>
      <c r="J1627" t="s">
        <v>849</v>
      </c>
      <c r="K1627" t="s">
        <v>849</v>
      </c>
      <c r="L1627" t="s">
        <v>849</v>
      </c>
      <c r="M1627" s="250" t="s">
        <v>849</v>
      </c>
      <c r="N1627" t="s">
        <v>849</v>
      </c>
      <c r="O1627" t="s">
        <v>849</v>
      </c>
      <c r="P1627" t="s">
        <v>849</v>
      </c>
      <c r="Q1627" t="s">
        <v>849</v>
      </c>
      <c r="R1627" t="s">
        <v>849</v>
      </c>
      <c r="S1627" t="s">
        <v>849</v>
      </c>
      <c r="T1627" t="s">
        <v>849</v>
      </c>
      <c r="U1627" t="s">
        <v>849</v>
      </c>
      <c r="V1627" t="s">
        <v>849</v>
      </c>
      <c r="W1627" t="s">
        <v>344</v>
      </c>
      <c r="X1627" s="250" t="s">
        <v>344</v>
      </c>
      <c r="Y1627" t="s">
        <v>344</v>
      </c>
      <c r="Z1627" t="s">
        <v>344</v>
      </c>
      <c r="AA1627" t="s">
        <v>344</v>
      </c>
      <c r="AB1627" t="s">
        <v>344</v>
      </c>
      <c r="AC1627" t="s">
        <v>344</v>
      </c>
      <c r="AD1627" t="s">
        <v>344</v>
      </c>
      <c r="AE1627" t="s">
        <v>344</v>
      </c>
      <c r="AF1627" t="s">
        <v>344</v>
      </c>
      <c r="AG1627" t="s">
        <v>344</v>
      </c>
      <c r="AH1627" t="s">
        <v>344</v>
      </c>
      <c r="AI1627" t="s">
        <v>344</v>
      </c>
      <c r="AJ1627" t="s">
        <v>344</v>
      </c>
      <c r="AK1627" t="s">
        <v>344</v>
      </c>
      <c r="AL1627" t="s">
        <v>344</v>
      </c>
      <c r="AM1627" t="s">
        <v>344</v>
      </c>
      <c r="AN1627" t="s">
        <v>344</v>
      </c>
      <c r="AO1627" t="s">
        <v>344</v>
      </c>
      <c r="AP1627" t="s">
        <v>344</v>
      </c>
      <c r="AQ1627"/>
      <c r="AR1627" t="s">
        <v>2164</v>
      </c>
      <c r="AS1627" t="s">
        <v>2164</v>
      </c>
    </row>
    <row r="1628" spans="1:45" ht="18.75" hidden="1" x14ac:dyDescent="0.45">
      <c r="A1628" s="256">
        <v>215256</v>
      </c>
      <c r="B1628" s="249" t="s">
        <v>458</v>
      </c>
      <c r="C1628" t="s">
        <v>205</v>
      </c>
      <c r="D1628" t="s">
        <v>205</v>
      </c>
      <c r="E1628" t="s">
        <v>207</v>
      </c>
      <c r="F1628" t="s">
        <v>207</v>
      </c>
      <c r="G1628" t="s">
        <v>207</v>
      </c>
      <c r="H1628" t="s">
        <v>207</v>
      </c>
      <c r="I1628" t="s">
        <v>205</v>
      </c>
      <c r="J1628" t="s">
        <v>205</v>
      </c>
      <c r="K1628" t="s">
        <v>207</v>
      </c>
      <c r="L1628" t="s">
        <v>205</v>
      </c>
      <c r="M1628" s="250" t="s">
        <v>206</v>
      </c>
      <c r="N1628" t="s">
        <v>206</v>
      </c>
      <c r="O1628" t="s">
        <v>205</v>
      </c>
      <c r="P1628" t="s">
        <v>207</v>
      </c>
      <c r="Q1628" t="s">
        <v>207</v>
      </c>
      <c r="R1628" t="s">
        <v>206</v>
      </c>
      <c r="S1628" t="s">
        <v>206</v>
      </c>
      <c r="T1628" t="s">
        <v>205</v>
      </c>
      <c r="U1628" t="s">
        <v>205</v>
      </c>
      <c r="V1628" t="s">
        <v>205</v>
      </c>
      <c r="W1628" t="s">
        <v>344</v>
      </c>
      <c r="X1628" s="250" t="s">
        <v>344</v>
      </c>
      <c r="Y1628" t="s">
        <v>344</v>
      </c>
      <c r="Z1628" t="s">
        <v>344</v>
      </c>
      <c r="AA1628" t="s">
        <v>344</v>
      </c>
      <c r="AB1628" t="s">
        <v>344</v>
      </c>
      <c r="AC1628" t="s">
        <v>344</v>
      </c>
      <c r="AD1628" t="s">
        <v>344</v>
      </c>
      <c r="AE1628" t="s">
        <v>344</v>
      </c>
      <c r="AF1628" t="s">
        <v>344</v>
      </c>
      <c r="AG1628" t="s">
        <v>344</v>
      </c>
      <c r="AH1628" t="s">
        <v>344</v>
      </c>
      <c r="AI1628" t="s">
        <v>344</v>
      </c>
      <c r="AJ1628" t="s">
        <v>344</v>
      </c>
      <c r="AK1628" t="s">
        <v>344</v>
      </c>
      <c r="AL1628" t="s">
        <v>344</v>
      </c>
      <c r="AM1628" t="s">
        <v>344</v>
      </c>
      <c r="AN1628" t="s">
        <v>344</v>
      </c>
      <c r="AO1628" t="s">
        <v>344</v>
      </c>
      <c r="AP1628" t="s">
        <v>344</v>
      </c>
      <c r="AQ1628"/>
      <c r="AR1628">
        <v>0</v>
      </c>
      <c r="AS1628">
        <v>2</v>
      </c>
    </row>
    <row r="1629" spans="1:45" ht="18.75" hidden="1" x14ac:dyDescent="0.45">
      <c r="A1629" s="256">
        <v>215257</v>
      </c>
      <c r="B1629" s="249" t="s">
        <v>456</v>
      </c>
      <c r="C1629" t="s">
        <v>205</v>
      </c>
      <c r="D1629" t="s">
        <v>207</v>
      </c>
      <c r="E1629" t="s">
        <v>207</v>
      </c>
      <c r="F1629" t="s">
        <v>207</v>
      </c>
      <c r="G1629" t="s">
        <v>207</v>
      </c>
      <c r="H1629" t="s">
        <v>205</v>
      </c>
      <c r="I1629" t="s">
        <v>207</v>
      </c>
      <c r="J1629" t="s">
        <v>205</v>
      </c>
      <c r="K1629" t="s">
        <v>207</v>
      </c>
      <c r="L1629" t="s">
        <v>207</v>
      </c>
      <c r="M1629" s="250" t="s">
        <v>206</v>
      </c>
      <c r="N1629" t="s">
        <v>207</v>
      </c>
      <c r="O1629" t="s">
        <v>207</v>
      </c>
      <c r="P1629" t="s">
        <v>205</v>
      </c>
      <c r="Q1629" t="s">
        <v>205</v>
      </c>
      <c r="R1629" t="s">
        <v>205</v>
      </c>
      <c r="S1629" t="s">
        <v>207</v>
      </c>
      <c r="T1629" t="s">
        <v>207</v>
      </c>
      <c r="U1629" t="s">
        <v>207</v>
      </c>
      <c r="V1629" t="s">
        <v>207</v>
      </c>
      <c r="W1629" t="s">
        <v>205</v>
      </c>
      <c r="X1629" s="250" t="s">
        <v>205</v>
      </c>
      <c r="Y1629" t="s">
        <v>205</v>
      </c>
      <c r="Z1629" t="s">
        <v>205</v>
      </c>
      <c r="AA1629" t="s">
        <v>205</v>
      </c>
      <c r="AB1629" t="s">
        <v>205</v>
      </c>
      <c r="AC1629" t="s">
        <v>205</v>
      </c>
      <c r="AD1629" t="s">
        <v>207</v>
      </c>
      <c r="AE1629" t="s">
        <v>205</v>
      </c>
      <c r="AF1629" t="s">
        <v>207</v>
      </c>
      <c r="AG1629" t="s">
        <v>344</v>
      </c>
      <c r="AH1629" t="s">
        <v>344</v>
      </c>
      <c r="AI1629" t="s">
        <v>344</v>
      </c>
      <c r="AJ1629" t="s">
        <v>344</v>
      </c>
      <c r="AK1629" t="s">
        <v>344</v>
      </c>
      <c r="AL1629" t="s">
        <v>344</v>
      </c>
      <c r="AM1629" t="s">
        <v>344</v>
      </c>
      <c r="AN1629" t="s">
        <v>344</v>
      </c>
      <c r="AO1629" t="s">
        <v>344</v>
      </c>
      <c r="AP1629" t="s">
        <v>344</v>
      </c>
      <c r="AQ1629"/>
      <c r="AR1629">
        <v>0</v>
      </c>
      <c r="AS1629">
        <v>1</v>
      </c>
    </row>
    <row r="1630" spans="1:45" ht="18.75" hidden="1" x14ac:dyDescent="0.45">
      <c r="A1630" s="256">
        <v>215261</v>
      </c>
      <c r="B1630" s="249" t="s">
        <v>458</v>
      </c>
      <c r="C1630" t="s">
        <v>849</v>
      </c>
      <c r="D1630" t="s">
        <v>849</v>
      </c>
      <c r="E1630" t="s">
        <v>849</v>
      </c>
      <c r="F1630" t="s">
        <v>849</v>
      </c>
      <c r="G1630" t="s">
        <v>849</v>
      </c>
      <c r="H1630" t="s">
        <v>849</v>
      </c>
      <c r="I1630" t="s">
        <v>849</v>
      </c>
      <c r="J1630" t="s">
        <v>849</v>
      </c>
      <c r="K1630" t="s">
        <v>849</v>
      </c>
      <c r="L1630" t="s">
        <v>849</v>
      </c>
      <c r="M1630" s="250" t="s">
        <v>849</v>
      </c>
      <c r="N1630" t="s">
        <v>849</v>
      </c>
      <c r="O1630" t="s">
        <v>849</v>
      </c>
      <c r="P1630" t="s">
        <v>849</v>
      </c>
      <c r="Q1630" t="s">
        <v>849</v>
      </c>
      <c r="R1630" t="s">
        <v>849</v>
      </c>
      <c r="S1630" t="s">
        <v>849</v>
      </c>
      <c r="T1630" t="s">
        <v>849</v>
      </c>
      <c r="U1630" t="s">
        <v>849</v>
      </c>
      <c r="V1630" t="s">
        <v>849</v>
      </c>
      <c r="W1630" t="s">
        <v>344</v>
      </c>
      <c r="X1630" s="250" t="s">
        <v>344</v>
      </c>
      <c r="Y1630" t="s">
        <v>344</v>
      </c>
      <c r="Z1630" t="s">
        <v>344</v>
      </c>
      <c r="AA1630" t="s">
        <v>344</v>
      </c>
      <c r="AB1630" t="s">
        <v>344</v>
      </c>
      <c r="AC1630" t="s">
        <v>344</v>
      </c>
      <c r="AD1630" t="s">
        <v>344</v>
      </c>
      <c r="AE1630" t="s">
        <v>344</v>
      </c>
      <c r="AF1630" t="s">
        <v>344</v>
      </c>
      <c r="AG1630" t="s">
        <v>344</v>
      </c>
      <c r="AH1630" t="s">
        <v>344</v>
      </c>
      <c r="AI1630" t="s">
        <v>344</v>
      </c>
      <c r="AJ1630" t="s">
        <v>344</v>
      </c>
      <c r="AK1630" t="s">
        <v>344</v>
      </c>
      <c r="AL1630" t="s">
        <v>344</v>
      </c>
      <c r="AM1630" t="s">
        <v>344</v>
      </c>
      <c r="AN1630" t="s">
        <v>344</v>
      </c>
      <c r="AO1630" t="s">
        <v>344</v>
      </c>
      <c r="AP1630" t="s">
        <v>344</v>
      </c>
      <c r="AQ1630"/>
      <c r="AR1630">
        <v>0</v>
      </c>
      <c r="AS1630" t="s">
        <v>2190</v>
      </c>
    </row>
    <row r="1631" spans="1:45" ht="18.75" hidden="1" x14ac:dyDescent="0.45">
      <c r="A1631" s="256">
        <v>215263</v>
      </c>
      <c r="B1631" s="249" t="s">
        <v>458</v>
      </c>
      <c r="C1631" t="s">
        <v>207</v>
      </c>
      <c r="D1631" t="s">
        <v>207</v>
      </c>
      <c r="E1631" t="s">
        <v>205</v>
      </c>
      <c r="F1631" t="s">
        <v>205</v>
      </c>
      <c r="G1631" t="s">
        <v>207</v>
      </c>
      <c r="H1631" t="s">
        <v>205</v>
      </c>
      <c r="I1631" t="s">
        <v>205</v>
      </c>
      <c r="J1631" t="s">
        <v>205</v>
      </c>
      <c r="K1631" t="s">
        <v>205</v>
      </c>
      <c r="L1631" t="s">
        <v>205</v>
      </c>
      <c r="M1631" s="250" t="s">
        <v>205</v>
      </c>
      <c r="N1631" t="s">
        <v>205</v>
      </c>
      <c r="O1631" t="s">
        <v>205</v>
      </c>
      <c r="P1631" t="s">
        <v>207</v>
      </c>
      <c r="Q1631" t="s">
        <v>205</v>
      </c>
      <c r="R1631" t="s">
        <v>206</v>
      </c>
      <c r="S1631" t="s">
        <v>205</v>
      </c>
      <c r="T1631" t="s">
        <v>205</v>
      </c>
      <c r="U1631" t="s">
        <v>207</v>
      </c>
      <c r="V1631" t="s">
        <v>205</v>
      </c>
      <c r="W1631" t="s">
        <v>344</v>
      </c>
      <c r="X1631" s="250" t="s">
        <v>344</v>
      </c>
      <c r="Y1631" t="s">
        <v>344</v>
      </c>
      <c r="Z1631" t="s">
        <v>344</v>
      </c>
      <c r="AA1631" t="s">
        <v>344</v>
      </c>
      <c r="AB1631" t="s">
        <v>344</v>
      </c>
      <c r="AC1631" t="s">
        <v>344</v>
      </c>
      <c r="AD1631" t="s">
        <v>344</v>
      </c>
      <c r="AE1631" t="s">
        <v>344</v>
      </c>
      <c r="AF1631" t="s">
        <v>344</v>
      </c>
      <c r="AG1631" t="s">
        <v>344</v>
      </c>
      <c r="AH1631" t="s">
        <v>344</v>
      </c>
      <c r="AI1631" t="s">
        <v>344</v>
      </c>
      <c r="AJ1631" t="s">
        <v>344</v>
      </c>
      <c r="AK1631" t="s">
        <v>344</v>
      </c>
      <c r="AL1631" t="s">
        <v>344</v>
      </c>
      <c r="AM1631" t="s">
        <v>344</v>
      </c>
      <c r="AN1631" t="s">
        <v>344</v>
      </c>
      <c r="AO1631" t="s">
        <v>344</v>
      </c>
      <c r="AP1631" t="s">
        <v>344</v>
      </c>
      <c r="AQ1631"/>
      <c r="AR1631">
        <v>0</v>
      </c>
      <c r="AS1631">
        <v>1</v>
      </c>
    </row>
    <row r="1632" spans="1:45" ht="18.75" hidden="1" x14ac:dyDescent="0.45">
      <c r="A1632" s="256">
        <v>215267</v>
      </c>
      <c r="B1632" s="249" t="s">
        <v>456</v>
      </c>
      <c r="C1632" t="s">
        <v>205</v>
      </c>
      <c r="D1632" t="s">
        <v>205</v>
      </c>
      <c r="E1632" t="s">
        <v>205</v>
      </c>
      <c r="F1632" t="s">
        <v>207</v>
      </c>
      <c r="G1632" t="s">
        <v>205</v>
      </c>
      <c r="H1632" t="s">
        <v>205</v>
      </c>
      <c r="I1632" t="s">
        <v>207</v>
      </c>
      <c r="J1632" t="s">
        <v>205</v>
      </c>
      <c r="K1632" t="s">
        <v>205</v>
      </c>
      <c r="L1632" t="s">
        <v>205</v>
      </c>
      <c r="M1632" s="250" t="s">
        <v>207</v>
      </c>
      <c r="N1632" t="s">
        <v>207</v>
      </c>
      <c r="O1632" t="s">
        <v>207</v>
      </c>
      <c r="P1632" t="s">
        <v>207</v>
      </c>
      <c r="Q1632" t="s">
        <v>207</v>
      </c>
      <c r="R1632" t="s">
        <v>205</v>
      </c>
      <c r="S1632" t="s">
        <v>205</v>
      </c>
      <c r="T1632" t="s">
        <v>205</v>
      </c>
      <c r="U1632" t="s">
        <v>207</v>
      </c>
      <c r="V1632" t="s">
        <v>205</v>
      </c>
      <c r="W1632" t="s">
        <v>207</v>
      </c>
      <c r="X1632" s="250" t="s">
        <v>207</v>
      </c>
      <c r="Y1632" t="s">
        <v>207</v>
      </c>
      <c r="Z1632" t="s">
        <v>207</v>
      </c>
      <c r="AA1632" t="s">
        <v>207</v>
      </c>
      <c r="AB1632" t="s">
        <v>206</v>
      </c>
      <c r="AC1632" t="s">
        <v>206</v>
      </c>
      <c r="AD1632" t="s">
        <v>206</v>
      </c>
      <c r="AE1632" t="s">
        <v>206</v>
      </c>
      <c r="AF1632" t="s">
        <v>206</v>
      </c>
      <c r="AG1632" t="s">
        <v>344</v>
      </c>
      <c r="AH1632" t="s">
        <v>344</v>
      </c>
      <c r="AI1632" t="s">
        <v>344</v>
      </c>
      <c r="AJ1632" t="s">
        <v>344</v>
      </c>
      <c r="AK1632" t="s">
        <v>344</v>
      </c>
      <c r="AL1632" t="s">
        <v>344</v>
      </c>
      <c r="AM1632" t="s">
        <v>344</v>
      </c>
      <c r="AN1632" t="s">
        <v>344</v>
      </c>
      <c r="AO1632" t="s">
        <v>344</v>
      </c>
      <c r="AP1632" t="s">
        <v>344</v>
      </c>
      <c r="AQ1632"/>
      <c r="AR1632">
        <v>0</v>
      </c>
      <c r="AS1632">
        <v>5</v>
      </c>
    </row>
    <row r="1633" spans="1:45" ht="18.75" x14ac:dyDescent="0.45">
      <c r="A1633" s="256">
        <v>215270</v>
      </c>
      <c r="B1633" s="249" t="s">
        <v>61</v>
      </c>
      <c r="C1633" t="s">
        <v>205</v>
      </c>
      <c r="D1633" t="s">
        <v>207</v>
      </c>
      <c r="E1633" t="s">
        <v>207</v>
      </c>
      <c r="F1633" t="s">
        <v>207</v>
      </c>
      <c r="G1633" t="s">
        <v>205</v>
      </c>
      <c r="H1633" t="s">
        <v>207</v>
      </c>
      <c r="I1633" t="s">
        <v>207</v>
      </c>
      <c r="J1633" t="s">
        <v>205</v>
      </c>
      <c r="K1633" t="s">
        <v>207</v>
      </c>
      <c r="L1633" t="s">
        <v>207</v>
      </c>
      <c r="M1633" s="250" t="s">
        <v>205</v>
      </c>
      <c r="N1633" t="s">
        <v>207</v>
      </c>
      <c r="O1633" t="s">
        <v>207</v>
      </c>
      <c r="P1633" t="s">
        <v>207</v>
      </c>
      <c r="Q1633" t="s">
        <v>207</v>
      </c>
      <c r="R1633" t="s">
        <v>207</v>
      </c>
      <c r="S1633" t="s">
        <v>207</v>
      </c>
      <c r="T1633" t="s">
        <v>207</v>
      </c>
      <c r="U1633" t="s">
        <v>207</v>
      </c>
      <c r="V1633" t="s">
        <v>207</v>
      </c>
      <c r="W1633" t="s">
        <v>207</v>
      </c>
      <c r="X1633" s="250" t="s">
        <v>205</v>
      </c>
      <c r="Y1633" t="s">
        <v>205</v>
      </c>
      <c r="Z1633" t="s">
        <v>205</v>
      </c>
      <c r="AA1633" t="s">
        <v>207</v>
      </c>
      <c r="AB1633" t="s">
        <v>207</v>
      </c>
      <c r="AC1633" t="s">
        <v>205</v>
      </c>
      <c r="AD1633" t="s">
        <v>207</v>
      </c>
      <c r="AE1633" t="s">
        <v>207</v>
      </c>
      <c r="AF1633" t="s">
        <v>207</v>
      </c>
      <c r="AG1633" t="s">
        <v>207</v>
      </c>
      <c r="AH1633" t="s">
        <v>207</v>
      </c>
      <c r="AI1633" t="s">
        <v>207</v>
      </c>
      <c r="AJ1633" t="s">
        <v>205</v>
      </c>
      <c r="AK1633" t="s">
        <v>205</v>
      </c>
      <c r="AL1633" t="s">
        <v>207</v>
      </c>
      <c r="AM1633" t="s">
        <v>205</v>
      </c>
      <c r="AN1633" t="s">
        <v>207</v>
      </c>
      <c r="AO1633" t="s">
        <v>207</v>
      </c>
      <c r="AP1633" t="s">
        <v>207</v>
      </c>
      <c r="AQ1633"/>
      <c r="AR1633">
        <v>0</v>
      </c>
      <c r="AS1633">
        <v>3</v>
      </c>
    </row>
    <row r="1634" spans="1:45" ht="18.75" hidden="1" x14ac:dyDescent="0.45">
      <c r="A1634" s="256">
        <v>215272</v>
      </c>
      <c r="B1634" s="249" t="s">
        <v>458</v>
      </c>
      <c r="C1634" t="s">
        <v>849</v>
      </c>
      <c r="D1634" t="s">
        <v>849</v>
      </c>
      <c r="E1634" t="s">
        <v>849</v>
      </c>
      <c r="F1634" t="s">
        <v>849</v>
      </c>
      <c r="G1634" t="s">
        <v>849</v>
      </c>
      <c r="H1634" t="s">
        <v>849</v>
      </c>
      <c r="I1634" t="s">
        <v>849</v>
      </c>
      <c r="J1634" t="s">
        <v>849</v>
      </c>
      <c r="K1634" t="s">
        <v>849</v>
      </c>
      <c r="L1634" t="s">
        <v>849</v>
      </c>
      <c r="M1634" s="250" t="s">
        <v>849</v>
      </c>
      <c r="N1634" t="s">
        <v>849</v>
      </c>
      <c r="O1634" t="s">
        <v>849</v>
      </c>
      <c r="P1634" t="s">
        <v>849</v>
      </c>
      <c r="Q1634" t="s">
        <v>849</v>
      </c>
      <c r="R1634" t="s">
        <v>849</v>
      </c>
      <c r="S1634" t="s">
        <v>849</v>
      </c>
      <c r="T1634" t="s">
        <v>849</v>
      </c>
      <c r="U1634" t="s">
        <v>849</v>
      </c>
      <c r="V1634" t="s">
        <v>849</v>
      </c>
      <c r="W1634" t="s">
        <v>344</v>
      </c>
      <c r="X1634" s="250" t="s">
        <v>344</v>
      </c>
      <c r="Y1634" t="s">
        <v>344</v>
      </c>
      <c r="Z1634" t="s">
        <v>344</v>
      </c>
      <c r="AA1634" t="s">
        <v>344</v>
      </c>
      <c r="AB1634" t="s">
        <v>344</v>
      </c>
      <c r="AC1634" t="s">
        <v>344</v>
      </c>
      <c r="AD1634" t="s">
        <v>344</v>
      </c>
      <c r="AE1634" t="s">
        <v>344</v>
      </c>
      <c r="AF1634" t="s">
        <v>344</v>
      </c>
      <c r="AG1634" t="s">
        <v>344</v>
      </c>
      <c r="AH1634" t="s">
        <v>344</v>
      </c>
      <c r="AI1634" t="s">
        <v>344</v>
      </c>
      <c r="AJ1634" t="s">
        <v>344</v>
      </c>
      <c r="AK1634" t="s">
        <v>344</v>
      </c>
      <c r="AL1634" t="s">
        <v>344</v>
      </c>
      <c r="AM1634" t="s">
        <v>344</v>
      </c>
      <c r="AN1634" t="s">
        <v>344</v>
      </c>
      <c r="AO1634" t="s">
        <v>344</v>
      </c>
      <c r="AP1634" t="s">
        <v>344</v>
      </c>
      <c r="AQ1634"/>
      <c r="AR1634" t="s">
        <v>2165</v>
      </c>
      <c r="AS1634" t="s">
        <v>2165</v>
      </c>
    </row>
    <row r="1635" spans="1:45" ht="15" hidden="1" x14ac:dyDescent="0.25">
      <c r="A1635" s="263">
        <v>215274</v>
      </c>
      <c r="B1635" s="259" t="s">
        <v>458</v>
      </c>
      <c r="C1635" s="260" t="s">
        <v>206</v>
      </c>
      <c r="D1635" s="260" t="s">
        <v>207</v>
      </c>
      <c r="E1635" s="260" t="s">
        <v>207</v>
      </c>
      <c r="F1635" s="260" t="s">
        <v>207</v>
      </c>
      <c r="G1635" s="260" t="s">
        <v>207</v>
      </c>
      <c r="H1635" s="260" t="s">
        <v>207</v>
      </c>
      <c r="I1635" s="260" t="s">
        <v>207</v>
      </c>
      <c r="J1635" s="260" t="s">
        <v>206</v>
      </c>
      <c r="K1635" s="260" t="s">
        <v>207</v>
      </c>
      <c r="L1635" s="260" t="s">
        <v>207</v>
      </c>
      <c r="M1635" s="260" t="s">
        <v>206</v>
      </c>
      <c r="N1635" s="260" t="s">
        <v>206</v>
      </c>
      <c r="O1635" s="260" t="s">
        <v>206</v>
      </c>
      <c r="P1635" s="260" t="s">
        <v>206</v>
      </c>
      <c r="Q1635" s="260" t="s">
        <v>206</v>
      </c>
      <c r="R1635" s="260" t="s">
        <v>206</v>
      </c>
      <c r="S1635" s="260" t="s">
        <v>206</v>
      </c>
      <c r="T1635" s="260" t="s">
        <v>206</v>
      </c>
      <c r="U1635" s="260" t="s">
        <v>206</v>
      </c>
      <c r="V1635" s="260" t="s">
        <v>206</v>
      </c>
      <c r="W1635" s="260" t="s">
        <v>344</v>
      </c>
      <c r="X1635" s="260" t="s">
        <v>344</v>
      </c>
      <c r="Y1635" s="260" t="s">
        <v>344</v>
      </c>
      <c r="Z1635" s="260" t="s">
        <v>344</v>
      </c>
      <c r="AA1635" s="260" t="s">
        <v>344</v>
      </c>
      <c r="AB1635" s="260" t="s">
        <v>344</v>
      </c>
      <c r="AC1635" s="260" t="s">
        <v>344</v>
      </c>
      <c r="AD1635" s="260" t="s">
        <v>344</v>
      </c>
      <c r="AE1635" s="260" t="s">
        <v>344</v>
      </c>
      <c r="AF1635" s="260" t="s">
        <v>344</v>
      </c>
      <c r="AG1635" s="260" t="s">
        <v>344</v>
      </c>
      <c r="AH1635" s="260" t="s">
        <v>344</v>
      </c>
      <c r="AI1635" s="260" t="s">
        <v>344</v>
      </c>
      <c r="AJ1635" s="260" t="s">
        <v>344</v>
      </c>
      <c r="AK1635" s="260" t="s">
        <v>344</v>
      </c>
      <c r="AL1635" s="260" t="s">
        <v>344</v>
      </c>
      <c r="AM1635" s="260" t="s">
        <v>344</v>
      </c>
      <c r="AN1635" s="260" t="s">
        <v>344</v>
      </c>
      <c r="AO1635" s="260" t="s">
        <v>344</v>
      </c>
      <c r="AP1635" s="260" t="s">
        <v>344</v>
      </c>
      <c r="AQ1635" s="260"/>
      <c r="AR1635"/>
      <c r="AS1635" t="s">
        <v>2166</v>
      </c>
    </row>
    <row r="1636" spans="1:45" ht="18.75" hidden="1" x14ac:dyDescent="0.45">
      <c r="A1636" s="256">
        <v>215278</v>
      </c>
      <c r="B1636" s="249" t="s">
        <v>458</v>
      </c>
      <c r="C1636" t="s">
        <v>849</v>
      </c>
      <c r="D1636" t="s">
        <v>849</v>
      </c>
      <c r="E1636" t="s">
        <v>849</v>
      </c>
      <c r="F1636" t="s">
        <v>849</v>
      </c>
      <c r="G1636" t="s">
        <v>849</v>
      </c>
      <c r="H1636" t="s">
        <v>849</v>
      </c>
      <c r="I1636" t="s">
        <v>849</v>
      </c>
      <c r="J1636" t="s">
        <v>849</v>
      </c>
      <c r="K1636" t="s">
        <v>849</v>
      </c>
      <c r="L1636" t="s">
        <v>849</v>
      </c>
      <c r="M1636" s="250" t="s">
        <v>849</v>
      </c>
      <c r="N1636" t="s">
        <v>849</v>
      </c>
      <c r="O1636" t="s">
        <v>849</v>
      </c>
      <c r="P1636" t="s">
        <v>849</v>
      </c>
      <c r="Q1636" t="s">
        <v>849</v>
      </c>
      <c r="R1636" t="s">
        <v>849</v>
      </c>
      <c r="S1636" t="s">
        <v>849</v>
      </c>
      <c r="T1636" t="s">
        <v>849</v>
      </c>
      <c r="U1636" t="s">
        <v>849</v>
      </c>
      <c r="V1636" t="s">
        <v>849</v>
      </c>
      <c r="W1636" t="s">
        <v>344</v>
      </c>
      <c r="X1636" s="250" t="s">
        <v>344</v>
      </c>
      <c r="Y1636" t="s">
        <v>344</v>
      </c>
      <c r="Z1636" t="s">
        <v>344</v>
      </c>
      <c r="AA1636" t="s">
        <v>344</v>
      </c>
      <c r="AB1636" t="s">
        <v>344</v>
      </c>
      <c r="AC1636" t="s">
        <v>344</v>
      </c>
      <c r="AD1636" t="s">
        <v>344</v>
      </c>
      <c r="AE1636" t="s">
        <v>344</v>
      </c>
      <c r="AF1636" t="s">
        <v>344</v>
      </c>
      <c r="AG1636" t="s">
        <v>344</v>
      </c>
      <c r="AH1636" t="s">
        <v>344</v>
      </c>
      <c r="AI1636" t="s">
        <v>344</v>
      </c>
      <c r="AJ1636" t="s">
        <v>344</v>
      </c>
      <c r="AK1636" t="s">
        <v>344</v>
      </c>
      <c r="AL1636" t="s">
        <v>344</v>
      </c>
      <c r="AM1636" t="s">
        <v>344</v>
      </c>
      <c r="AN1636" t="s">
        <v>344</v>
      </c>
      <c r="AO1636" t="s">
        <v>344</v>
      </c>
      <c r="AP1636" t="s">
        <v>344</v>
      </c>
      <c r="AQ1636"/>
      <c r="AR1636">
        <v>0</v>
      </c>
      <c r="AS1636" t="s">
        <v>2187</v>
      </c>
    </row>
    <row r="1637" spans="1:45" ht="18.75" hidden="1" x14ac:dyDescent="0.45">
      <c r="A1637" s="256">
        <v>215279</v>
      </c>
      <c r="B1637" s="249" t="s">
        <v>458</v>
      </c>
      <c r="C1637" t="s">
        <v>205</v>
      </c>
      <c r="D1637" t="s">
        <v>205</v>
      </c>
      <c r="E1637" t="s">
        <v>205</v>
      </c>
      <c r="F1637" t="s">
        <v>207</v>
      </c>
      <c r="G1637" t="s">
        <v>205</v>
      </c>
      <c r="H1637" t="s">
        <v>205</v>
      </c>
      <c r="I1637" t="s">
        <v>207</v>
      </c>
      <c r="J1637" t="s">
        <v>205</v>
      </c>
      <c r="K1637" t="s">
        <v>205</v>
      </c>
      <c r="L1637" t="s">
        <v>207</v>
      </c>
      <c r="M1637" s="250" t="s">
        <v>207</v>
      </c>
      <c r="N1637" t="s">
        <v>205</v>
      </c>
      <c r="O1637" t="s">
        <v>205</v>
      </c>
      <c r="P1637" t="s">
        <v>205</v>
      </c>
      <c r="Q1637" t="s">
        <v>205</v>
      </c>
      <c r="R1637" t="s">
        <v>207</v>
      </c>
      <c r="S1637" t="s">
        <v>207</v>
      </c>
      <c r="T1637" t="s">
        <v>205</v>
      </c>
      <c r="U1637" t="s">
        <v>207</v>
      </c>
      <c r="V1637" t="s">
        <v>205</v>
      </c>
      <c r="W1637" t="s">
        <v>344</v>
      </c>
      <c r="X1637" s="250" t="s">
        <v>344</v>
      </c>
      <c r="Y1637" t="s">
        <v>344</v>
      </c>
      <c r="Z1637" t="s">
        <v>344</v>
      </c>
      <c r="AA1637" t="s">
        <v>344</v>
      </c>
      <c r="AB1637" t="s">
        <v>344</v>
      </c>
      <c r="AC1637" t="s">
        <v>344</v>
      </c>
      <c r="AD1637" t="s">
        <v>344</v>
      </c>
      <c r="AE1637" t="s">
        <v>344</v>
      </c>
      <c r="AF1637" t="s">
        <v>344</v>
      </c>
      <c r="AG1637" t="s">
        <v>344</v>
      </c>
      <c r="AH1637" t="s">
        <v>344</v>
      </c>
      <c r="AI1637" t="s">
        <v>344</v>
      </c>
      <c r="AJ1637" t="s">
        <v>344</v>
      </c>
      <c r="AK1637" t="s">
        <v>344</v>
      </c>
      <c r="AL1637" t="s">
        <v>344</v>
      </c>
      <c r="AM1637" t="s">
        <v>344</v>
      </c>
      <c r="AN1637" t="s">
        <v>344</v>
      </c>
      <c r="AO1637" t="s">
        <v>344</v>
      </c>
      <c r="AP1637" t="s">
        <v>344</v>
      </c>
      <c r="AQ1637"/>
      <c r="AR1637">
        <v>0</v>
      </c>
      <c r="AS1637">
        <v>2</v>
      </c>
    </row>
    <row r="1638" spans="1:45" ht="18.75" hidden="1" x14ac:dyDescent="0.45">
      <c r="A1638" s="256">
        <v>215281</v>
      </c>
      <c r="B1638" s="249" t="s">
        <v>458</v>
      </c>
      <c r="C1638" t="s">
        <v>205</v>
      </c>
      <c r="D1638" t="s">
        <v>205</v>
      </c>
      <c r="E1638" t="s">
        <v>207</v>
      </c>
      <c r="F1638" t="s">
        <v>205</v>
      </c>
      <c r="G1638" t="s">
        <v>205</v>
      </c>
      <c r="H1638" t="s">
        <v>205</v>
      </c>
      <c r="I1638" t="s">
        <v>207</v>
      </c>
      <c r="J1638" t="s">
        <v>207</v>
      </c>
      <c r="K1638" t="s">
        <v>207</v>
      </c>
      <c r="L1638" t="s">
        <v>207</v>
      </c>
      <c r="M1638" s="250" t="s">
        <v>207</v>
      </c>
      <c r="N1638" t="s">
        <v>207</v>
      </c>
      <c r="O1638" t="s">
        <v>205</v>
      </c>
      <c r="P1638" t="s">
        <v>207</v>
      </c>
      <c r="Q1638" t="s">
        <v>207</v>
      </c>
      <c r="R1638" t="s">
        <v>206</v>
      </c>
      <c r="S1638" t="s">
        <v>206</v>
      </c>
      <c r="T1638" t="s">
        <v>206</v>
      </c>
      <c r="U1638" t="s">
        <v>205</v>
      </c>
      <c r="V1638" t="s">
        <v>206</v>
      </c>
      <c r="W1638" t="s">
        <v>344</v>
      </c>
      <c r="X1638" s="250" t="s">
        <v>344</v>
      </c>
      <c r="Y1638" t="s">
        <v>344</v>
      </c>
      <c r="Z1638" t="s">
        <v>344</v>
      </c>
      <c r="AA1638" t="s">
        <v>344</v>
      </c>
      <c r="AB1638" t="s">
        <v>344</v>
      </c>
      <c r="AC1638" t="s">
        <v>344</v>
      </c>
      <c r="AD1638" t="s">
        <v>344</v>
      </c>
      <c r="AE1638" t="s">
        <v>344</v>
      </c>
      <c r="AF1638" t="s">
        <v>344</v>
      </c>
      <c r="AG1638" t="s">
        <v>344</v>
      </c>
      <c r="AH1638" t="s">
        <v>344</v>
      </c>
      <c r="AI1638" t="s">
        <v>344</v>
      </c>
      <c r="AJ1638" t="s">
        <v>344</v>
      </c>
      <c r="AK1638" t="s">
        <v>344</v>
      </c>
      <c r="AL1638" t="s">
        <v>344</v>
      </c>
      <c r="AM1638" t="s">
        <v>344</v>
      </c>
      <c r="AN1638" t="s">
        <v>344</v>
      </c>
      <c r="AO1638" t="s">
        <v>344</v>
      </c>
      <c r="AP1638" t="s">
        <v>344</v>
      </c>
      <c r="AQ1638"/>
      <c r="AR1638">
        <v>0</v>
      </c>
      <c r="AS1638">
        <v>2</v>
      </c>
    </row>
    <row r="1639" spans="1:45" ht="30" x14ac:dyDescent="0.25">
      <c r="A1639" s="263">
        <v>215282</v>
      </c>
      <c r="B1639" s="249" t="s">
        <v>67</v>
      </c>
      <c r="C1639" s="260" t="s">
        <v>207</v>
      </c>
      <c r="D1639" s="260" t="s">
        <v>207</v>
      </c>
      <c r="E1639" s="260" t="s">
        <v>207</v>
      </c>
      <c r="F1639" s="260" t="s">
        <v>207</v>
      </c>
      <c r="G1639" s="260" t="s">
        <v>207</v>
      </c>
      <c r="H1639" s="260" t="s">
        <v>207</v>
      </c>
      <c r="I1639" s="260" t="s">
        <v>207</v>
      </c>
      <c r="J1639" s="260" t="s">
        <v>207</v>
      </c>
      <c r="K1639" s="260" t="s">
        <v>207</v>
      </c>
      <c r="L1639" s="260" t="s">
        <v>207</v>
      </c>
      <c r="M1639" s="260" t="s">
        <v>207</v>
      </c>
      <c r="N1639" s="260" t="s">
        <v>207</v>
      </c>
      <c r="O1639" s="260" t="s">
        <v>207</v>
      </c>
      <c r="P1639" s="260" t="s">
        <v>207</v>
      </c>
      <c r="Q1639" s="260" t="s">
        <v>207</v>
      </c>
      <c r="R1639" s="260" t="s">
        <v>207</v>
      </c>
      <c r="S1639" s="260" t="s">
        <v>207</v>
      </c>
      <c r="T1639" s="260" t="s">
        <v>207</v>
      </c>
      <c r="U1639" s="260" t="s">
        <v>207</v>
      </c>
      <c r="V1639" s="260" t="s">
        <v>207</v>
      </c>
      <c r="W1639" s="260" t="s">
        <v>205</v>
      </c>
      <c r="X1639" s="260" t="s">
        <v>207</v>
      </c>
      <c r="Y1639" s="260" t="s">
        <v>205</v>
      </c>
      <c r="Z1639" s="260" t="s">
        <v>205</v>
      </c>
      <c r="AA1639" s="260" t="s">
        <v>207</v>
      </c>
      <c r="AB1639" s="260" t="s">
        <v>207</v>
      </c>
      <c r="AC1639" s="260" t="s">
        <v>207</v>
      </c>
      <c r="AD1639" s="260" t="s">
        <v>206</v>
      </c>
      <c r="AE1639" s="260" t="s">
        <v>205</v>
      </c>
      <c r="AF1639" s="260" t="s">
        <v>207</v>
      </c>
      <c r="AG1639" s="260" t="s">
        <v>206</v>
      </c>
      <c r="AH1639" s="260" t="s">
        <v>206</v>
      </c>
      <c r="AI1639" s="260" t="s">
        <v>206</v>
      </c>
      <c r="AJ1639" s="260" t="s">
        <v>206</v>
      </c>
      <c r="AK1639" s="260" t="s">
        <v>206</v>
      </c>
      <c r="AL1639" s="260" t="s">
        <v>344</v>
      </c>
      <c r="AM1639" s="260" t="s">
        <v>344</v>
      </c>
      <c r="AN1639" s="260" t="s">
        <v>344</v>
      </c>
      <c r="AO1639" s="260" t="s">
        <v>344</v>
      </c>
      <c r="AP1639" s="260" t="s">
        <v>344</v>
      </c>
      <c r="AQ1639" s="260"/>
      <c r="AR1639"/>
      <c r="AS1639">
        <v>5</v>
      </c>
    </row>
    <row r="1640" spans="1:45" ht="18.75" hidden="1" x14ac:dyDescent="0.45">
      <c r="A1640" s="256">
        <v>215283</v>
      </c>
      <c r="B1640" s="249" t="s">
        <v>456</v>
      </c>
      <c r="C1640" t="s">
        <v>207</v>
      </c>
      <c r="D1640" t="s">
        <v>207</v>
      </c>
      <c r="E1640" t="s">
        <v>205</v>
      </c>
      <c r="F1640" t="s">
        <v>207</v>
      </c>
      <c r="G1640" t="s">
        <v>207</v>
      </c>
      <c r="H1640" t="s">
        <v>207</v>
      </c>
      <c r="I1640" t="s">
        <v>205</v>
      </c>
      <c r="J1640" t="s">
        <v>207</v>
      </c>
      <c r="K1640" t="s">
        <v>207</v>
      </c>
      <c r="L1640" t="s">
        <v>207</v>
      </c>
      <c r="M1640" s="250" t="s">
        <v>205</v>
      </c>
      <c r="N1640" t="s">
        <v>207</v>
      </c>
      <c r="O1640" t="s">
        <v>205</v>
      </c>
      <c r="P1640" t="s">
        <v>207</v>
      </c>
      <c r="Q1640" t="s">
        <v>205</v>
      </c>
      <c r="R1640" t="s">
        <v>207</v>
      </c>
      <c r="S1640" t="s">
        <v>207</v>
      </c>
      <c r="T1640" t="s">
        <v>205</v>
      </c>
      <c r="U1640" t="s">
        <v>205</v>
      </c>
      <c r="V1640" t="s">
        <v>205</v>
      </c>
      <c r="W1640" t="s">
        <v>205</v>
      </c>
      <c r="X1640" s="250" t="s">
        <v>205</v>
      </c>
      <c r="Y1640" t="s">
        <v>205</v>
      </c>
      <c r="Z1640" t="s">
        <v>207</v>
      </c>
      <c r="AA1640" t="s">
        <v>205</v>
      </c>
      <c r="AB1640" t="s">
        <v>205</v>
      </c>
      <c r="AC1640" t="s">
        <v>205</v>
      </c>
      <c r="AD1640" t="s">
        <v>205</v>
      </c>
      <c r="AE1640" t="s">
        <v>207</v>
      </c>
      <c r="AF1640" t="s">
        <v>205</v>
      </c>
      <c r="AG1640" t="s">
        <v>344</v>
      </c>
      <c r="AH1640" t="s">
        <v>344</v>
      </c>
      <c r="AI1640" t="s">
        <v>344</v>
      </c>
      <c r="AJ1640" t="s">
        <v>344</v>
      </c>
      <c r="AK1640" t="s">
        <v>344</v>
      </c>
      <c r="AL1640" t="s">
        <v>344</v>
      </c>
      <c r="AM1640" t="s">
        <v>344</v>
      </c>
      <c r="AN1640" t="s">
        <v>344</v>
      </c>
      <c r="AO1640" t="s">
        <v>344</v>
      </c>
      <c r="AP1640" t="s">
        <v>344</v>
      </c>
      <c r="AQ1640"/>
      <c r="AR1640">
        <v>0</v>
      </c>
      <c r="AS1640">
        <v>3</v>
      </c>
    </row>
    <row r="1641" spans="1:45" ht="18.75" hidden="1" x14ac:dyDescent="0.45">
      <c r="A1641" s="256">
        <v>215284</v>
      </c>
      <c r="B1641" s="249" t="s">
        <v>456</v>
      </c>
      <c r="C1641" t="s">
        <v>207</v>
      </c>
      <c r="D1641" t="s">
        <v>207</v>
      </c>
      <c r="E1641" t="s">
        <v>207</v>
      </c>
      <c r="F1641" t="s">
        <v>207</v>
      </c>
      <c r="G1641" t="s">
        <v>207</v>
      </c>
      <c r="H1641" t="s">
        <v>207</v>
      </c>
      <c r="I1641" t="s">
        <v>207</v>
      </c>
      <c r="J1641" t="s">
        <v>207</v>
      </c>
      <c r="K1641" t="s">
        <v>207</v>
      </c>
      <c r="L1641" t="s">
        <v>207</v>
      </c>
      <c r="M1641" s="250" t="s">
        <v>207</v>
      </c>
      <c r="N1641" t="s">
        <v>207</v>
      </c>
      <c r="O1641" t="s">
        <v>207</v>
      </c>
      <c r="P1641" t="s">
        <v>205</v>
      </c>
      <c r="Q1641" t="s">
        <v>344</v>
      </c>
      <c r="R1641" t="s">
        <v>344</v>
      </c>
      <c r="S1641" t="s">
        <v>344</v>
      </c>
      <c r="T1641" t="s">
        <v>205</v>
      </c>
      <c r="U1641" t="s">
        <v>344</v>
      </c>
      <c r="V1641" t="s">
        <v>344</v>
      </c>
      <c r="W1641" t="s">
        <v>344</v>
      </c>
      <c r="X1641" s="250" t="s">
        <v>205</v>
      </c>
      <c r="Y1641" t="s">
        <v>829</v>
      </c>
      <c r="Z1641" t="s">
        <v>344</v>
      </c>
      <c r="AA1641" t="s">
        <v>344</v>
      </c>
      <c r="AB1641" t="s">
        <v>207</v>
      </c>
      <c r="AC1641" t="s">
        <v>205</v>
      </c>
      <c r="AD1641" t="s">
        <v>205</v>
      </c>
      <c r="AE1641" t="s">
        <v>205</v>
      </c>
      <c r="AF1641" t="s">
        <v>205</v>
      </c>
      <c r="AG1641" t="s">
        <v>344</v>
      </c>
      <c r="AH1641" t="s">
        <v>344</v>
      </c>
      <c r="AI1641" t="s">
        <v>344</v>
      </c>
      <c r="AJ1641" t="s">
        <v>344</v>
      </c>
      <c r="AK1641" t="s">
        <v>344</v>
      </c>
      <c r="AL1641" t="s">
        <v>344</v>
      </c>
      <c r="AM1641" t="s">
        <v>344</v>
      </c>
      <c r="AN1641" t="s">
        <v>344</v>
      </c>
      <c r="AO1641" t="s">
        <v>344</v>
      </c>
      <c r="AP1641" t="s">
        <v>344</v>
      </c>
      <c r="AQ1641"/>
      <c r="AR1641">
        <v>0</v>
      </c>
      <c r="AS1641">
        <v>3</v>
      </c>
    </row>
    <row r="1642" spans="1:45" ht="18.75" hidden="1" x14ac:dyDescent="0.45">
      <c r="A1642" s="256">
        <v>215285</v>
      </c>
      <c r="B1642" s="249" t="s">
        <v>458</v>
      </c>
      <c r="C1642" t="s">
        <v>205</v>
      </c>
      <c r="D1642" t="s">
        <v>207</v>
      </c>
      <c r="E1642" t="s">
        <v>205</v>
      </c>
      <c r="F1642" t="s">
        <v>205</v>
      </c>
      <c r="G1642" t="s">
        <v>205</v>
      </c>
      <c r="H1642" t="s">
        <v>207</v>
      </c>
      <c r="I1642" t="s">
        <v>207</v>
      </c>
      <c r="J1642" t="s">
        <v>207</v>
      </c>
      <c r="K1642" t="s">
        <v>207</v>
      </c>
      <c r="L1642" t="s">
        <v>207</v>
      </c>
      <c r="M1642" s="250" t="s">
        <v>207</v>
      </c>
      <c r="N1642" t="s">
        <v>205</v>
      </c>
      <c r="O1642" t="s">
        <v>205</v>
      </c>
      <c r="P1642" t="s">
        <v>206</v>
      </c>
      <c r="Q1642" t="s">
        <v>205</v>
      </c>
      <c r="R1642" t="s">
        <v>206</v>
      </c>
      <c r="S1642" t="s">
        <v>207</v>
      </c>
      <c r="T1642" t="s">
        <v>205</v>
      </c>
      <c r="U1642" t="s">
        <v>205</v>
      </c>
      <c r="V1642" t="s">
        <v>205</v>
      </c>
      <c r="W1642" t="s">
        <v>344</v>
      </c>
      <c r="X1642" s="250" t="s">
        <v>344</v>
      </c>
      <c r="Y1642" t="s">
        <v>344</v>
      </c>
      <c r="Z1642" t="s">
        <v>344</v>
      </c>
      <c r="AA1642" t="s">
        <v>344</v>
      </c>
      <c r="AB1642" t="s">
        <v>344</v>
      </c>
      <c r="AC1642" t="s">
        <v>344</v>
      </c>
      <c r="AD1642" t="s">
        <v>344</v>
      </c>
      <c r="AE1642" t="s">
        <v>344</v>
      </c>
      <c r="AF1642" t="s">
        <v>344</v>
      </c>
      <c r="AG1642" t="s">
        <v>344</v>
      </c>
      <c r="AH1642" t="s">
        <v>344</v>
      </c>
      <c r="AI1642" t="s">
        <v>344</v>
      </c>
      <c r="AJ1642" t="s">
        <v>344</v>
      </c>
      <c r="AK1642" t="s">
        <v>344</v>
      </c>
      <c r="AL1642" t="s">
        <v>344</v>
      </c>
      <c r="AM1642" t="s">
        <v>344</v>
      </c>
      <c r="AN1642" t="s">
        <v>344</v>
      </c>
      <c r="AO1642" t="s">
        <v>344</v>
      </c>
      <c r="AP1642" t="s">
        <v>344</v>
      </c>
      <c r="AQ1642"/>
      <c r="AR1642">
        <v>0</v>
      </c>
      <c r="AS1642">
        <v>2</v>
      </c>
    </row>
    <row r="1643" spans="1:45" ht="15" hidden="1" x14ac:dyDescent="0.25">
      <c r="A1643" s="263">
        <v>215286</v>
      </c>
      <c r="B1643" s="259" t="s">
        <v>458</v>
      </c>
      <c r="C1643" s="260" t="s">
        <v>205</v>
      </c>
      <c r="D1643" s="260" t="s">
        <v>207</v>
      </c>
      <c r="E1643" s="260" t="s">
        <v>205</v>
      </c>
      <c r="F1643" s="260" t="s">
        <v>205</v>
      </c>
      <c r="G1643" s="260" t="s">
        <v>207</v>
      </c>
      <c r="H1643" s="260" t="s">
        <v>207</v>
      </c>
      <c r="I1643" s="260" t="s">
        <v>205</v>
      </c>
      <c r="J1643" s="260" t="s">
        <v>207</v>
      </c>
      <c r="K1643" s="260" t="s">
        <v>205</v>
      </c>
      <c r="L1643" s="260" t="s">
        <v>207</v>
      </c>
      <c r="M1643" s="260" t="s">
        <v>206</v>
      </c>
      <c r="N1643" s="260" t="s">
        <v>206</v>
      </c>
      <c r="O1643" s="260" t="s">
        <v>207</v>
      </c>
      <c r="P1643" s="260" t="s">
        <v>207</v>
      </c>
      <c r="Q1643" s="260" t="s">
        <v>206</v>
      </c>
      <c r="R1643" s="260" t="s">
        <v>206</v>
      </c>
      <c r="S1643" s="260" t="s">
        <v>206</v>
      </c>
      <c r="T1643" s="260" t="s">
        <v>206</v>
      </c>
      <c r="U1643" s="260" t="s">
        <v>206</v>
      </c>
      <c r="V1643" s="260" t="s">
        <v>206</v>
      </c>
      <c r="W1643" s="260" t="s">
        <v>344</v>
      </c>
      <c r="X1643" s="260" t="s">
        <v>344</v>
      </c>
      <c r="Y1643" s="260" t="s">
        <v>344</v>
      </c>
      <c r="Z1643" s="260" t="s">
        <v>344</v>
      </c>
      <c r="AA1643" s="260" t="s">
        <v>344</v>
      </c>
      <c r="AB1643" s="260" t="s">
        <v>344</v>
      </c>
      <c r="AC1643" s="260" t="s">
        <v>344</v>
      </c>
      <c r="AD1643" s="260" t="s">
        <v>344</v>
      </c>
      <c r="AE1643" s="260" t="s">
        <v>344</v>
      </c>
      <c r="AF1643" s="260" t="s">
        <v>344</v>
      </c>
      <c r="AG1643" s="260" t="s">
        <v>344</v>
      </c>
      <c r="AH1643" s="260" t="s">
        <v>344</v>
      </c>
      <c r="AI1643" s="260" t="s">
        <v>344</v>
      </c>
      <c r="AJ1643" s="260" t="s">
        <v>344</v>
      </c>
      <c r="AK1643" s="260" t="s">
        <v>344</v>
      </c>
      <c r="AL1643" s="260" t="s">
        <v>344</v>
      </c>
      <c r="AM1643" s="260" t="s">
        <v>344</v>
      </c>
      <c r="AN1643" s="260" t="s">
        <v>344</v>
      </c>
      <c r="AO1643" s="260" t="s">
        <v>344</v>
      </c>
      <c r="AP1643" s="260" t="s">
        <v>344</v>
      </c>
      <c r="AQ1643" s="260"/>
      <c r="AR1643"/>
      <c r="AS1643">
        <v>1</v>
      </c>
    </row>
    <row r="1644" spans="1:45" ht="18.75" hidden="1" x14ac:dyDescent="0.45">
      <c r="A1644" s="256">
        <v>215288</v>
      </c>
      <c r="B1644" s="249" t="s">
        <v>456</v>
      </c>
      <c r="C1644" t="s">
        <v>205</v>
      </c>
      <c r="D1644" t="s">
        <v>205</v>
      </c>
      <c r="E1644" t="s">
        <v>207</v>
      </c>
      <c r="F1644" t="s">
        <v>207</v>
      </c>
      <c r="G1644" t="s">
        <v>205</v>
      </c>
      <c r="H1644" t="s">
        <v>205</v>
      </c>
      <c r="I1644" t="s">
        <v>205</v>
      </c>
      <c r="J1644" t="s">
        <v>207</v>
      </c>
      <c r="K1644" t="s">
        <v>205</v>
      </c>
      <c r="L1644" t="s">
        <v>207</v>
      </c>
      <c r="M1644" s="250" t="s">
        <v>207</v>
      </c>
      <c r="N1644" t="s">
        <v>207</v>
      </c>
      <c r="O1644" t="s">
        <v>205</v>
      </c>
      <c r="P1644" t="s">
        <v>207</v>
      </c>
      <c r="Q1644" t="s">
        <v>207</v>
      </c>
      <c r="R1644" t="s">
        <v>207</v>
      </c>
      <c r="S1644" t="s">
        <v>205</v>
      </c>
      <c r="T1644" t="s">
        <v>205</v>
      </c>
      <c r="U1644" t="s">
        <v>205</v>
      </c>
      <c r="V1644" t="s">
        <v>205</v>
      </c>
      <c r="W1644" t="s">
        <v>207</v>
      </c>
      <c r="X1644" s="250" t="s">
        <v>207</v>
      </c>
      <c r="Y1644" t="s">
        <v>207</v>
      </c>
      <c r="Z1644" t="s">
        <v>207</v>
      </c>
      <c r="AA1644" t="s">
        <v>207</v>
      </c>
      <c r="AB1644" t="s">
        <v>206</v>
      </c>
      <c r="AC1644" t="s">
        <v>206</v>
      </c>
      <c r="AD1644" t="s">
        <v>206</v>
      </c>
      <c r="AE1644" t="s">
        <v>206</v>
      </c>
      <c r="AF1644" t="s">
        <v>206</v>
      </c>
      <c r="AG1644" t="s">
        <v>344</v>
      </c>
      <c r="AH1644" t="s">
        <v>344</v>
      </c>
      <c r="AI1644" t="s">
        <v>344</v>
      </c>
      <c r="AJ1644" t="s">
        <v>344</v>
      </c>
      <c r="AK1644" t="s">
        <v>344</v>
      </c>
      <c r="AL1644" t="s">
        <v>344</v>
      </c>
      <c r="AM1644" t="s">
        <v>344</v>
      </c>
      <c r="AN1644" t="s">
        <v>344</v>
      </c>
      <c r="AO1644" t="s">
        <v>344</v>
      </c>
      <c r="AP1644" t="s">
        <v>344</v>
      </c>
      <c r="AQ1644"/>
      <c r="AR1644">
        <v>0</v>
      </c>
      <c r="AS1644">
        <v>5</v>
      </c>
    </row>
    <row r="1645" spans="1:45" ht="15" hidden="1" x14ac:dyDescent="0.25">
      <c r="A1645" s="263">
        <v>215291</v>
      </c>
      <c r="B1645" s="259" t="s">
        <v>458</v>
      </c>
      <c r="C1645" s="260" t="s">
        <v>205</v>
      </c>
      <c r="D1645" s="260" t="s">
        <v>207</v>
      </c>
      <c r="E1645" s="260" t="s">
        <v>207</v>
      </c>
      <c r="F1645" s="260" t="s">
        <v>207</v>
      </c>
      <c r="G1645" s="260" t="s">
        <v>206</v>
      </c>
      <c r="H1645" s="260" t="s">
        <v>206</v>
      </c>
      <c r="I1645" s="260" t="s">
        <v>205</v>
      </c>
      <c r="J1645" s="260" t="s">
        <v>207</v>
      </c>
      <c r="K1645" s="260" t="s">
        <v>207</v>
      </c>
      <c r="L1645" s="260" t="s">
        <v>207</v>
      </c>
      <c r="M1645" s="260" t="s">
        <v>206</v>
      </c>
      <c r="N1645" s="260" t="s">
        <v>207</v>
      </c>
      <c r="O1645" s="260" t="s">
        <v>207</v>
      </c>
      <c r="P1645" s="260" t="s">
        <v>206</v>
      </c>
      <c r="Q1645" s="260" t="s">
        <v>207</v>
      </c>
      <c r="R1645" s="260" t="s">
        <v>206</v>
      </c>
      <c r="S1645" s="260" t="s">
        <v>206</v>
      </c>
      <c r="T1645" s="260" t="s">
        <v>205</v>
      </c>
      <c r="U1645" s="260" t="s">
        <v>205</v>
      </c>
      <c r="V1645" s="260" t="s">
        <v>207</v>
      </c>
      <c r="W1645" s="260" t="s">
        <v>344</v>
      </c>
      <c r="X1645" s="260" t="s">
        <v>344</v>
      </c>
      <c r="Y1645" s="260" t="s">
        <v>344</v>
      </c>
      <c r="Z1645" s="260" t="s">
        <v>344</v>
      </c>
      <c r="AA1645" s="260" t="s">
        <v>344</v>
      </c>
      <c r="AB1645" s="260" t="s">
        <v>344</v>
      </c>
      <c r="AC1645" s="260" t="s">
        <v>344</v>
      </c>
      <c r="AD1645" s="260" t="s">
        <v>344</v>
      </c>
      <c r="AE1645" s="260" t="s">
        <v>344</v>
      </c>
      <c r="AF1645" s="260" t="s">
        <v>344</v>
      </c>
      <c r="AG1645" s="260" t="s">
        <v>344</v>
      </c>
      <c r="AH1645" s="260" t="s">
        <v>344</v>
      </c>
      <c r="AI1645" s="260" t="s">
        <v>344</v>
      </c>
      <c r="AJ1645" s="260" t="s">
        <v>344</v>
      </c>
      <c r="AK1645" s="260" t="s">
        <v>344</v>
      </c>
      <c r="AL1645" s="260" t="s">
        <v>344</v>
      </c>
      <c r="AM1645" s="260" t="s">
        <v>344</v>
      </c>
      <c r="AN1645" s="260" t="s">
        <v>344</v>
      </c>
      <c r="AO1645" s="260" t="s">
        <v>344</v>
      </c>
      <c r="AP1645" s="260" t="s">
        <v>344</v>
      </c>
      <c r="AQ1645" s="260"/>
      <c r="AR1645"/>
      <c r="AS1645">
        <v>2</v>
      </c>
    </row>
    <row r="1646" spans="1:45" ht="18.75" hidden="1" x14ac:dyDescent="0.45">
      <c r="A1646" s="262">
        <v>215295</v>
      </c>
      <c r="B1646" s="249" t="s">
        <v>456</v>
      </c>
      <c r="C1646" t="s">
        <v>207</v>
      </c>
      <c r="D1646" t="s">
        <v>205</v>
      </c>
      <c r="E1646" t="s">
        <v>207</v>
      </c>
      <c r="F1646" t="s">
        <v>205</v>
      </c>
      <c r="G1646" t="s">
        <v>205</v>
      </c>
      <c r="H1646" t="s">
        <v>205</v>
      </c>
      <c r="I1646" t="s">
        <v>207</v>
      </c>
      <c r="J1646" t="s">
        <v>207</v>
      </c>
      <c r="K1646" t="s">
        <v>207</v>
      </c>
      <c r="L1646" t="s">
        <v>207</v>
      </c>
      <c r="M1646" s="250" t="s">
        <v>207</v>
      </c>
      <c r="N1646" t="s">
        <v>207</v>
      </c>
      <c r="O1646" t="s">
        <v>207</v>
      </c>
      <c r="P1646" t="s">
        <v>207</v>
      </c>
      <c r="Q1646" t="s">
        <v>205</v>
      </c>
      <c r="R1646" t="s">
        <v>207</v>
      </c>
      <c r="S1646" t="s">
        <v>207</v>
      </c>
      <c r="T1646" t="s">
        <v>207</v>
      </c>
      <c r="U1646" t="s">
        <v>207</v>
      </c>
      <c r="V1646" t="s">
        <v>205</v>
      </c>
      <c r="W1646" t="s">
        <v>207</v>
      </c>
      <c r="X1646" s="250" t="s">
        <v>205</v>
      </c>
      <c r="Y1646" t="s">
        <v>206</v>
      </c>
      <c r="Z1646" t="s">
        <v>206</v>
      </c>
      <c r="AA1646" t="s">
        <v>205</v>
      </c>
      <c r="AB1646" t="s">
        <v>205</v>
      </c>
      <c r="AC1646" t="s">
        <v>205</v>
      </c>
      <c r="AD1646" t="s">
        <v>205</v>
      </c>
      <c r="AE1646" t="s">
        <v>207</v>
      </c>
      <c r="AF1646" t="s">
        <v>207</v>
      </c>
      <c r="AG1646" t="s">
        <v>344</v>
      </c>
      <c r="AH1646" t="s">
        <v>344</v>
      </c>
      <c r="AI1646" t="s">
        <v>344</v>
      </c>
      <c r="AJ1646" t="s">
        <v>344</v>
      </c>
      <c r="AK1646" t="s">
        <v>344</v>
      </c>
      <c r="AL1646" t="s">
        <v>344</v>
      </c>
      <c r="AM1646" t="s">
        <v>344</v>
      </c>
      <c r="AN1646" t="s">
        <v>344</v>
      </c>
      <c r="AO1646" t="s">
        <v>344</v>
      </c>
      <c r="AP1646" t="s">
        <v>344</v>
      </c>
      <c r="AQ1646"/>
      <c r="AR1646">
        <v>0</v>
      </c>
      <c r="AS1646">
        <v>2</v>
      </c>
    </row>
    <row r="1647" spans="1:45" ht="18.75" x14ac:dyDescent="0.45">
      <c r="A1647" s="256">
        <v>215297</v>
      </c>
      <c r="B1647" s="249" t="s">
        <v>61</v>
      </c>
      <c r="C1647" t="s">
        <v>207</v>
      </c>
      <c r="D1647" t="s">
        <v>207</v>
      </c>
      <c r="E1647" t="s">
        <v>207</v>
      </c>
      <c r="F1647" t="s">
        <v>207</v>
      </c>
      <c r="G1647" t="s">
        <v>207</v>
      </c>
      <c r="H1647" t="s">
        <v>207</v>
      </c>
      <c r="I1647" t="s">
        <v>207</v>
      </c>
      <c r="J1647" t="s">
        <v>207</v>
      </c>
      <c r="K1647" t="s">
        <v>207</v>
      </c>
      <c r="L1647" t="s">
        <v>207</v>
      </c>
      <c r="M1647" s="250" t="s">
        <v>207</v>
      </c>
      <c r="N1647" t="s">
        <v>207</v>
      </c>
      <c r="O1647" t="s">
        <v>207</v>
      </c>
      <c r="P1647" t="s">
        <v>207</v>
      </c>
      <c r="Q1647" t="s">
        <v>207</v>
      </c>
      <c r="R1647" t="s">
        <v>207</v>
      </c>
      <c r="S1647" t="s">
        <v>207</v>
      </c>
      <c r="T1647" t="s">
        <v>207</v>
      </c>
      <c r="U1647" t="s">
        <v>207</v>
      </c>
      <c r="V1647" t="s">
        <v>207</v>
      </c>
      <c r="W1647" t="s">
        <v>207</v>
      </c>
      <c r="X1647" s="250" t="s">
        <v>207</v>
      </c>
      <c r="Y1647" t="s">
        <v>205</v>
      </c>
      <c r="Z1647" t="s">
        <v>207</v>
      </c>
      <c r="AA1647" t="s">
        <v>207</v>
      </c>
      <c r="AB1647" t="s">
        <v>205</v>
      </c>
      <c r="AC1647" t="s">
        <v>207</v>
      </c>
      <c r="AD1647" t="s">
        <v>207</v>
      </c>
      <c r="AE1647" t="s">
        <v>207</v>
      </c>
      <c r="AF1647" t="s">
        <v>207</v>
      </c>
      <c r="AG1647" t="s">
        <v>207</v>
      </c>
      <c r="AH1647" t="s">
        <v>207</v>
      </c>
      <c r="AI1647" t="s">
        <v>205</v>
      </c>
      <c r="AJ1647" t="s">
        <v>207</v>
      </c>
      <c r="AK1647" t="s">
        <v>206</v>
      </c>
      <c r="AL1647" t="s">
        <v>207</v>
      </c>
      <c r="AM1647" t="s">
        <v>207</v>
      </c>
      <c r="AN1647" t="s">
        <v>206</v>
      </c>
      <c r="AO1647" t="s">
        <v>207</v>
      </c>
      <c r="AP1647" t="s">
        <v>207</v>
      </c>
      <c r="AQ1647"/>
      <c r="AR1647">
        <v>0</v>
      </c>
      <c r="AS1647">
        <v>3</v>
      </c>
    </row>
    <row r="1648" spans="1:45" ht="18.75" x14ac:dyDescent="0.45">
      <c r="A1648" s="256">
        <v>215298</v>
      </c>
      <c r="B1648" s="249" t="s">
        <v>61</v>
      </c>
      <c r="C1648" t="s">
        <v>207</v>
      </c>
      <c r="D1648" t="s">
        <v>205</v>
      </c>
      <c r="E1648" t="s">
        <v>207</v>
      </c>
      <c r="F1648" t="s">
        <v>207</v>
      </c>
      <c r="G1648" t="s">
        <v>205</v>
      </c>
      <c r="H1648" t="s">
        <v>207</v>
      </c>
      <c r="I1648" t="s">
        <v>207</v>
      </c>
      <c r="J1648" t="s">
        <v>207</v>
      </c>
      <c r="K1648" t="s">
        <v>207</v>
      </c>
      <c r="L1648" t="s">
        <v>207</v>
      </c>
      <c r="M1648" s="250" t="s">
        <v>207</v>
      </c>
      <c r="N1648" t="s">
        <v>207</v>
      </c>
      <c r="O1648" t="s">
        <v>207</v>
      </c>
      <c r="P1648" t="s">
        <v>207</v>
      </c>
      <c r="Q1648" t="s">
        <v>207</v>
      </c>
      <c r="R1648" t="s">
        <v>207</v>
      </c>
      <c r="S1648" t="s">
        <v>207</v>
      </c>
      <c r="T1648" t="s">
        <v>207</v>
      </c>
      <c r="U1648" t="s">
        <v>207</v>
      </c>
      <c r="V1648" t="s">
        <v>207</v>
      </c>
      <c r="W1648" t="s">
        <v>207</v>
      </c>
      <c r="X1648" s="250" t="s">
        <v>205</v>
      </c>
      <c r="Y1648" t="s">
        <v>205</v>
      </c>
      <c r="Z1648" t="s">
        <v>207</v>
      </c>
      <c r="AA1648" t="s">
        <v>205</v>
      </c>
      <c r="AB1648" t="s">
        <v>207</v>
      </c>
      <c r="AC1648" t="s">
        <v>207</v>
      </c>
      <c r="AD1648" t="s">
        <v>205</v>
      </c>
      <c r="AE1648" t="s">
        <v>207</v>
      </c>
      <c r="AF1648" t="s">
        <v>205</v>
      </c>
      <c r="AG1648" t="s">
        <v>207</v>
      </c>
      <c r="AH1648" t="s">
        <v>206</v>
      </c>
      <c r="AI1648" t="s">
        <v>206</v>
      </c>
      <c r="AJ1648" t="s">
        <v>207</v>
      </c>
      <c r="AK1648" t="s">
        <v>206</v>
      </c>
      <c r="AL1648" t="s">
        <v>206</v>
      </c>
      <c r="AM1648" t="s">
        <v>206</v>
      </c>
      <c r="AN1648" t="s">
        <v>206</v>
      </c>
      <c r="AO1648" t="s">
        <v>206</v>
      </c>
      <c r="AP1648" t="s">
        <v>206</v>
      </c>
      <c r="AQ1648"/>
      <c r="AR1648">
        <v>0</v>
      </c>
      <c r="AS1648">
        <v>5</v>
      </c>
    </row>
    <row r="1649" spans="1:45" ht="15" hidden="1" x14ac:dyDescent="0.25">
      <c r="A1649" s="263">
        <v>215301</v>
      </c>
      <c r="B1649" s="259" t="s">
        <v>458</v>
      </c>
      <c r="C1649" s="260" t="s">
        <v>849</v>
      </c>
      <c r="D1649" s="260" t="s">
        <v>849</v>
      </c>
      <c r="E1649" s="260" t="s">
        <v>849</v>
      </c>
      <c r="F1649" s="260" t="s">
        <v>849</v>
      </c>
      <c r="G1649" s="260" t="s">
        <v>849</v>
      </c>
      <c r="H1649" s="260" t="s">
        <v>849</v>
      </c>
      <c r="I1649" s="260" t="s">
        <v>849</v>
      </c>
      <c r="J1649" s="260" t="s">
        <v>849</v>
      </c>
      <c r="K1649" s="260" t="s">
        <v>849</v>
      </c>
      <c r="L1649" s="260" t="s">
        <v>849</v>
      </c>
      <c r="M1649" s="260" t="s">
        <v>849</v>
      </c>
      <c r="N1649" s="260" t="s">
        <v>849</v>
      </c>
      <c r="O1649" s="260" t="s">
        <v>849</v>
      </c>
      <c r="P1649" s="260" t="s">
        <v>849</v>
      </c>
      <c r="Q1649" s="260" t="s">
        <v>849</v>
      </c>
      <c r="R1649" s="260" t="s">
        <v>849</v>
      </c>
      <c r="S1649" s="260" t="s">
        <v>849</v>
      </c>
      <c r="T1649" s="260" t="s">
        <v>849</v>
      </c>
      <c r="U1649" s="260" t="s">
        <v>849</v>
      </c>
      <c r="V1649" s="260" t="s">
        <v>849</v>
      </c>
      <c r="W1649" s="260" t="s">
        <v>344</v>
      </c>
      <c r="X1649" s="260" t="s">
        <v>344</v>
      </c>
      <c r="Y1649" s="260" t="s">
        <v>344</v>
      </c>
      <c r="Z1649" s="260" t="s">
        <v>344</v>
      </c>
      <c r="AA1649" s="260" t="s">
        <v>344</v>
      </c>
      <c r="AB1649" s="260" t="s">
        <v>344</v>
      </c>
      <c r="AC1649" s="260" t="s">
        <v>344</v>
      </c>
      <c r="AD1649" s="260" t="s">
        <v>344</v>
      </c>
      <c r="AE1649" s="260" t="s">
        <v>344</v>
      </c>
      <c r="AF1649" s="260" t="s">
        <v>344</v>
      </c>
      <c r="AG1649" s="260" t="s">
        <v>344</v>
      </c>
      <c r="AH1649" s="260" t="s">
        <v>344</v>
      </c>
      <c r="AI1649" s="260" t="s">
        <v>344</v>
      </c>
      <c r="AJ1649" s="260" t="s">
        <v>344</v>
      </c>
      <c r="AK1649" s="260" t="s">
        <v>344</v>
      </c>
      <c r="AL1649" s="260" t="s">
        <v>344</v>
      </c>
      <c r="AM1649" s="260" t="s">
        <v>344</v>
      </c>
      <c r="AN1649" s="260" t="s">
        <v>344</v>
      </c>
      <c r="AO1649" s="260" t="s">
        <v>344</v>
      </c>
      <c r="AP1649" s="260" t="s">
        <v>344</v>
      </c>
      <c r="AQ1649" s="260"/>
      <c r="AR1649"/>
      <c r="AS1649" t="s">
        <v>2181</v>
      </c>
    </row>
    <row r="1650" spans="1:45" ht="15" hidden="1" x14ac:dyDescent="0.25">
      <c r="A1650" s="263">
        <v>215302</v>
      </c>
      <c r="B1650" s="259" t="s">
        <v>458</v>
      </c>
      <c r="C1650" s="260" t="s">
        <v>849</v>
      </c>
      <c r="D1650" s="260" t="s">
        <v>849</v>
      </c>
      <c r="E1650" s="260" t="s">
        <v>849</v>
      </c>
      <c r="F1650" s="260" t="s">
        <v>849</v>
      </c>
      <c r="G1650" s="260" t="s">
        <v>849</v>
      </c>
      <c r="H1650" s="260" t="s">
        <v>849</v>
      </c>
      <c r="I1650" s="260" t="s">
        <v>849</v>
      </c>
      <c r="J1650" s="260" t="s">
        <v>849</v>
      </c>
      <c r="K1650" s="260" t="s">
        <v>849</v>
      </c>
      <c r="L1650" s="260" t="s">
        <v>849</v>
      </c>
      <c r="M1650" s="260" t="s">
        <v>849</v>
      </c>
      <c r="N1650" s="260" t="s">
        <v>849</v>
      </c>
      <c r="O1650" s="260" t="s">
        <v>849</v>
      </c>
      <c r="P1650" s="260" t="s">
        <v>849</v>
      </c>
      <c r="Q1650" s="260" t="s">
        <v>849</v>
      </c>
      <c r="R1650" s="260" t="s">
        <v>849</v>
      </c>
      <c r="S1650" s="260" t="s">
        <v>849</v>
      </c>
      <c r="T1650" s="260" t="s">
        <v>849</v>
      </c>
      <c r="U1650" s="260" t="s">
        <v>849</v>
      </c>
      <c r="V1650" s="260" t="s">
        <v>849</v>
      </c>
      <c r="W1650" s="260" t="s">
        <v>344</v>
      </c>
      <c r="X1650" s="260" t="s">
        <v>344</v>
      </c>
      <c r="Y1650" s="260" t="s">
        <v>344</v>
      </c>
      <c r="Z1650" s="260" t="s">
        <v>344</v>
      </c>
      <c r="AA1650" s="260" t="s">
        <v>344</v>
      </c>
      <c r="AB1650" s="260" t="s">
        <v>344</v>
      </c>
      <c r="AC1650" s="260" t="s">
        <v>344</v>
      </c>
      <c r="AD1650" s="260" t="s">
        <v>344</v>
      </c>
      <c r="AE1650" s="260" t="s">
        <v>344</v>
      </c>
      <c r="AF1650" s="260" t="s">
        <v>344</v>
      </c>
      <c r="AG1650" s="260" t="s">
        <v>344</v>
      </c>
      <c r="AH1650" s="260" t="s">
        <v>344</v>
      </c>
      <c r="AI1650" s="260" t="s">
        <v>344</v>
      </c>
      <c r="AJ1650" s="260" t="s">
        <v>344</v>
      </c>
      <c r="AK1650" s="260" t="s">
        <v>344</v>
      </c>
      <c r="AL1650" s="260" t="s">
        <v>344</v>
      </c>
      <c r="AM1650" s="260" t="s">
        <v>344</v>
      </c>
      <c r="AN1650" s="260" t="s">
        <v>344</v>
      </c>
      <c r="AO1650" s="260" t="s">
        <v>344</v>
      </c>
      <c r="AP1650" s="260" t="s">
        <v>344</v>
      </c>
      <c r="AQ1650" s="260"/>
      <c r="AR1650"/>
      <c r="AS1650" t="s">
        <v>2181</v>
      </c>
    </row>
    <row r="1651" spans="1:45" ht="33" x14ac:dyDescent="0.45">
      <c r="A1651" s="256">
        <v>215303</v>
      </c>
      <c r="B1651" s="249" t="s">
        <v>67</v>
      </c>
      <c r="C1651" t="s">
        <v>205</v>
      </c>
      <c r="D1651" t="s">
        <v>207</v>
      </c>
      <c r="E1651" t="s">
        <v>207</v>
      </c>
      <c r="F1651" t="s">
        <v>205</v>
      </c>
      <c r="G1651" t="s">
        <v>207</v>
      </c>
      <c r="H1651" t="s">
        <v>205</v>
      </c>
      <c r="I1651" t="s">
        <v>207</v>
      </c>
      <c r="J1651" t="s">
        <v>205</v>
      </c>
      <c r="K1651" t="s">
        <v>207</v>
      </c>
      <c r="L1651" t="s">
        <v>207</v>
      </c>
      <c r="M1651" s="250" t="s">
        <v>205</v>
      </c>
      <c r="N1651" t="s">
        <v>207</v>
      </c>
      <c r="O1651" t="s">
        <v>207</v>
      </c>
      <c r="P1651" t="s">
        <v>207</v>
      </c>
      <c r="Q1651" t="s">
        <v>205</v>
      </c>
      <c r="R1651" t="s">
        <v>207</v>
      </c>
      <c r="S1651" t="s">
        <v>207</v>
      </c>
      <c r="T1651" t="s">
        <v>205</v>
      </c>
      <c r="U1651" t="s">
        <v>207</v>
      </c>
      <c r="V1651" t="s">
        <v>207</v>
      </c>
      <c r="W1651" t="s">
        <v>207</v>
      </c>
      <c r="X1651" s="250" t="s">
        <v>205</v>
      </c>
      <c r="Y1651" t="s">
        <v>205</v>
      </c>
      <c r="Z1651" t="s">
        <v>207</v>
      </c>
      <c r="AA1651" t="s">
        <v>205</v>
      </c>
      <c r="AB1651" t="s">
        <v>205</v>
      </c>
      <c r="AC1651" t="s">
        <v>205</v>
      </c>
      <c r="AD1651" t="s">
        <v>205</v>
      </c>
      <c r="AE1651" t="s">
        <v>205</v>
      </c>
      <c r="AF1651" t="s">
        <v>207</v>
      </c>
      <c r="AG1651" t="s">
        <v>206</v>
      </c>
      <c r="AH1651" t="s">
        <v>206</v>
      </c>
      <c r="AI1651" t="s">
        <v>206</v>
      </c>
      <c r="AJ1651" t="s">
        <v>206</v>
      </c>
      <c r="AK1651" t="s">
        <v>206</v>
      </c>
      <c r="AL1651" t="s">
        <v>344</v>
      </c>
      <c r="AM1651" t="s">
        <v>344</v>
      </c>
      <c r="AN1651" t="s">
        <v>344</v>
      </c>
      <c r="AO1651" t="s">
        <v>344</v>
      </c>
      <c r="AP1651" t="s">
        <v>344</v>
      </c>
      <c r="AQ1651"/>
      <c r="AR1651">
        <v>0</v>
      </c>
      <c r="AS1651">
        <v>6</v>
      </c>
    </row>
    <row r="1652" spans="1:45" ht="18.75" x14ac:dyDescent="0.45">
      <c r="A1652" s="256">
        <v>215304</v>
      </c>
      <c r="B1652" s="249" t="s">
        <v>61</v>
      </c>
      <c r="C1652" t="s">
        <v>207</v>
      </c>
      <c r="D1652" t="s">
        <v>207</v>
      </c>
      <c r="E1652" t="s">
        <v>207</v>
      </c>
      <c r="F1652" t="s">
        <v>207</v>
      </c>
      <c r="G1652" t="s">
        <v>207</v>
      </c>
      <c r="H1652" t="s">
        <v>207</v>
      </c>
      <c r="I1652" t="s">
        <v>207</v>
      </c>
      <c r="J1652" t="s">
        <v>207</v>
      </c>
      <c r="K1652" t="s">
        <v>207</v>
      </c>
      <c r="L1652" t="s">
        <v>207</v>
      </c>
      <c r="M1652" s="250" t="s">
        <v>205</v>
      </c>
      <c r="N1652" t="s">
        <v>207</v>
      </c>
      <c r="O1652" t="s">
        <v>207</v>
      </c>
      <c r="P1652" t="s">
        <v>207</v>
      </c>
      <c r="Q1652" t="s">
        <v>207</v>
      </c>
      <c r="R1652" t="s">
        <v>207</v>
      </c>
      <c r="S1652" t="s">
        <v>207</v>
      </c>
      <c r="T1652" t="s">
        <v>207</v>
      </c>
      <c r="U1652" t="s">
        <v>207</v>
      </c>
      <c r="V1652" t="s">
        <v>207</v>
      </c>
      <c r="W1652" t="s">
        <v>205</v>
      </c>
      <c r="X1652" s="250" t="s">
        <v>205</v>
      </c>
      <c r="Y1652" t="s">
        <v>205</v>
      </c>
      <c r="Z1652" t="s">
        <v>207</v>
      </c>
      <c r="AA1652" t="s">
        <v>207</v>
      </c>
      <c r="AB1652" t="s">
        <v>205</v>
      </c>
      <c r="AC1652" t="s">
        <v>207</v>
      </c>
      <c r="AD1652" t="s">
        <v>207</v>
      </c>
      <c r="AE1652" t="s">
        <v>207</v>
      </c>
      <c r="AF1652" t="s">
        <v>205</v>
      </c>
      <c r="AG1652" t="s">
        <v>207</v>
      </c>
      <c r="AH1652" t="s">
        <v>207</v>
      </c>
      <c r="AI1652" t="s">
        <v>207</v>
      </c>
      <c r="AJ1652" t="s">
        <v>207</v>
      </c>
      <c r="AK1652" t="s">
        <v>207</v>
      </c>
      <c r="AL1652" t="s">
        <v>206</v>
      </c>
      <c r="AM1652" t="s">
        <v>206</v>
      </c>
      <c r="AN1652" t="s">
        <v>206</v>
      </c>
      <c r="AO1652" t="s">
        <v>207</v>
      </c>
      <c r="AP1652" t="s">
        <v>206</v>
      </c>
      <c r="AQ1652"/>
      <c r="AR1652">
        <v>0</v>
      </c>
      <c r="AS1652">
        <v>3</v>
      </c>
    </row>
    <row r="1653" spans="1:45" ht="18.75" hidden="1" x14ac:dyDescent="0.45">
      <c r="A1653" s="256">
        <v>215305</v>
      </c>
      <c r="B1653" s="249" t="s">
        <v>456</v>
      </c>
      <c r="C1653" t="s">
        <v>205</v>
      </c>
      <c r="D1653" t="s">
        <v>207</v>
      </c>
      <c r="E1653" t="s">
        <v>207</v>
      </c>
      <c r="F1653" t="s">
        <v>207</v>
      </c>
      <c r="G1653" t="s">
        <v>205</v>
      </c>
      <c r="H1653" t="s">
        <v>207</v>
      </c>
      <c r="I1653" t="s">
        <v>207</v>
      </c>
      <c r="J1653" t="s">
        <v>207</v>
      </c>
      <c r="K1653" t="s">
        <v>207</v>
      </c>
      <c r="L1653" t="s">
        <v>207</v>
      </c>
      <c r="M1653" s="250" t="s">
        <v>207</v>
      </c>
      <c r="N1653" t="s">
        <v>207</v>
      </c>
      <c r="O1653" t="s">
        <v>207</v>
      </c>
      <c r="P1653" t="s">
        <v>207</v>
      </c>
      <c r="Q1653" t="s">
        <v>207</v>
      </c>
      <c r="R1653" t="s">
        <v>205</v>
      </c>
      <c r="S1653" t="s">
        <v>207</v>
      </c>
      <c r="T1653" t="s">
        <v>207</v>
      </c>
      <c r="U1653" t="s">
        <v>207</v>
      </c>
      <c r="V1653" t="s">
        <v>207</v>
      </c>
      <c r="W1653" t="s">
        <v>207</v>
      </c>
      <c r="X1653" s="250" t="s">
        <v>205</v>
      </c>
      <c r="Y1653" t="s">
        <v>205</v>
      </c>
      <c r="Z1653" t="s">
        <v>205</v>
      </c>
      <c r="AA1653" t="s">
        <v>205</v>
      </c>
      <c r="AB1653" t="s">
        <v>207</v>
      </c>
      <c r="AC1653" t="s">
        <v>207</v>
      </c>
      <c r="AD1653" t="s">
        <v>205</v>
      </c>
      <c r="AE1653" t="s">
        <v>207</v>
      </c>
      <c r="AF1653" t="s">
        <v>205</v>
      </c>
      <c r="AG1653" t="s">
        <v>344</v>
      </c>
      <c r="AH1653" t="s">
        <v>344</v>
      </c>
      <c r="AI1653" t="s">
        <v>344</v>
      </c>
      <c r="AJ1653" t="s">
        <v>344</v>
      </c>
      <c r="AK1653" t="s">
        <v>344</v>
      </c>
      <c r="AL1653" t="s">
        <v>344</v>
      </c>
      <c r="AM1653" t="s">
        <v>344</v>
      </c>
      <c r="AN1653" t="s">
        <v>344</v>
      </c>
      <c r="AO1653" t="s">
        <v>344</v>
      </c>
      <c r="AP1653" t="s">
        <v>344</v>
      </c>
      <c r="AQ1653"/>
      <c r="AR1653">
        <v>0</v>
      </c>
      <c r="AS1653">
        <v>1</v>
      </c>
    </row>
    <row r="1654" spans="1:45" ht="18.75" hidden="1" x14ac:dyDescent="0.45">
      <c r="A1654" s="262">
        <v>215309</v>
      </c>
      <c r="B1654" s="249" t="s">
        <v>458</v>
      </c>
      <c r="C1654" t="s">
        <v>205</v>
      </c>
      <c r="D1654" t="s">
        <v>205</v>
      </c>
      <c r="E1654" t="s">
        <v>205</v>
      </c>
      <c r="F1654" t="s">
        <v>207</v>
      </c>
      <c r="G1654" t="s">
        <v>205</v>
      </c>
      <c r="H1654" t="s">
        <v>206</v>
      </c>
      <c r="I1654" t="s">
        <v>205</v>
      </c>
      <c r="J1654" t="s">
        <v>205</v>
      </c>
      <c r="K1654" t="s">
        <v>207</v>
      </c>
      <c r="L1654" t="s">
        <v>207</v>
      </c>
      <c r="M1654" s="250" t="s">
        <v>205</v>
      </c>
      <c r="N1654" t="s">
        <v>205</v>
      </c>
      <c r="O1654" t="s">
        <v>205</v>
      </c>
      <c r="P1654" t="s">
        <v>205</v>
      </c>
      <c r="Q1654" t="s">
        <v>205</v>
      </c>
      <c r="R1654" t="s">
        <v>207</v>
      </c>
      <c r="S1654" t="s">
        <v>205</v>
      </c>
      <c r="T1654" t="s">
        <v>205</v>
      </c>
      <c r="U1654" t="s">
        <v>207</v>
      </c>
      <c r="V1654" t="s">
        <v>205</v>
      </c>
      <c r="W1654" t="s">
        <v>344</v>
      </c>
      <c r="X1654" s="250" t="s">
        <v>344</v>
      </c>
      <c r="Y1654" t="s">
        <v>344</v>
      </c>
      <c r="Z1654" t="s">
        <v>344</v>
      </c>
      <c r="AA1654" t="s">
        <v>344</v>
      </c>
      <c r="AB1654" t="s">
        <v>344</v>
      </c>
      <c r="AC1654" t="s">
        <v>344</v>
      </c>
      <c r="AD1654" t="s">
        <v>344</v>
      </c>
      <c r="AE1654" t="s">
        <v>344</v>
      </c>
      <c r="AF1654" t="s">
        <v>344</v>
      </c>
      <c r="AG1654" t="s">
        <v>344</v>
      </c>
      <c r="AH1654" t="s">
        <v>344</v>
      </c>
      <c r="AI1654" t="s">
        <v>344</v>
      </c>
      <c r="AJ1654" t="s">
        <v>344</v>
      </c>
      <c r="AK1654" t="s">
        <v>344</v>
      </c>
      <c r="AL1654" t="s">
        <v>344</v>
      </c>
      <c r="AM1654" t="s">
        <v>344</v>
      </c>
      <c r="AN1654" t="s">
        <v>344</v>
      </c>
      <c r="AO1654" t="s">
        <v>344</v>
      </c>
      <c r="AP1654" t="s">
        <v>344</v>
      </c>
      <c r="AQ1654"/>
      <c r="AR1654">
        <v>0</v>
      </c>
      <c r="AS1654">
        <v>2</v>
      </c>
    </row>
    <row r="1655" spans="1:45" ht="18.75" hidden="1" x14ac:dyDescent="0.45">
      <c r="A1655" s="256">
        <v>215313</v>
      </c>
      <c r="B1655" s="249" t="s">
        <v>456</v>
      </c>
      <c r="C1655" t="s">
        <v>205</v>
      </c>
      <c r="D1655" t="s">
        <v>207</v>
      </c>
      <c r="E1655" t="s">
        <v>207</v>
      </c>
      <c r="F1655" t="s">
        <v>207</v>
      </c>
      <c r="G1655" t="s">
        <v>205</v>
      </c>
      <c r="H1655" t="s">
        <v>207</v>
      </c>
      <c r="I1655" t="s">
        <v>205</v>
      </c>
      <c r="J1655" t="s">
        <v>207</v>
      </c>
      <c r="K1655" t="s">
        <v>207</v>
      </c>
      <c r="L1655" t="s">
        <v>207</v>
      </c>
      <c r="M1655" s="250" t="s">
        <v>205</v>
      </c>
      <c r="N1655" t="s">
        <v>207</v>
      </c>
      <c r="O1655" t="s">
        <v>207</v>
      </c>
      <c r="P1655" t="s">
        <v>205</v>
      </c>
      <c r="Q1655" t="s">
        <v>207</v>
      </c>
      <c r="R1655" t="s">
        <v>207</v>
      </c>
      <c r="S1655" t="s">
        <v>207</v>
      </c>
      <c r="T1655" t="s">
        <v>205</v>
      </c>
      <c r="U1655" t="s">
        <v>205</v>
      </c>
      <c r="V1655" t="s">
        <v>205</v>
      </c>
      <c r="W1655" t="s">
        <v>207</v>
      </c>
      <c r="X1655" s="250" t="s">
        <v>207</v>
      </c>
      <c r="Y1655" t="s">
        <v>207</v>
      </c>
      <c r="Z1655" t="s">
        <v>206</v>
      </c>
      <c r="AA1655" t="s">
        <v>207</v>
      </c>
      <c r="AB1655" t="s">
        <v>206</v>
      </c>
      <c r="AC1655" t="s">
        <v>206</v>
      </c>
      <c r="AD1655" t="s">
        <v>206</v>
      </c>
      <c r="AE1655" t="s">
        <v>206</v>
      </c>
      <c r="AF1655" t="s">
        <v>206</v>
      </c>
      <c r="AG1655" t="s">
        <v>344</v>
      </c>
      <c r="AH1655" t="s">
        <v>344</v>
      </c>
      <c r="AI1655" t="s">
        <v>344</v>
      </c>
      <c r="AJ1655" t="s">
        <v>344</v>
      </c>
      <c r="AK1655" t="s">
        <v>344</v>
      </c>
      <c r="AL1655" t="s">
        <v>344</v>
      </c>
      <c r="AM1655" t="s">
        <v>344</v>
      </c>
      <c r="AN1655" t="s">
        <v>344</v>
      </c>
      <c r="AO1655" t="s">
        <v>344</v>
      </c>
      <c r="AP1655" t="s">
        <v>344</v>
      </c>
      <c r="AQ1655"/>
      <c r="AR1655">
        <v>0</v>
      </c>
      <c r="AS1655">
        <v>5</v>
      </c>
    </row>
    <row r="1656" spans="1:45" ht="18.75" hidden="1" x14ac:dyDescent="0.45">
      <c r="A1656" s="256">
        <v>215314</v>
      </c>
      <c r="B1656" s="249" t="s">
        <v>458</v>
      </c>
      <c r="C1656" t="s">
        <v>205</v>
      </c>
      <c r="D1656" t="s">
        <v>207</v>
      </c>
      <c r="E1656" t="s">
        <v>205</v>
      </c>
      <c r="F1656" t="s">
        <v>207</v>
      </c>
      <c r="G1656" t="s">
        <v>205</v>
      </c>
      <c r="H1656" t="s">
        <v>205</v>
      </c>
      <c r="I1656" t="s">
        <v>205</v>
      </c>
      <c r="J1656" t="s">
        <v>205</v>
      </c>
      <c r="K1656" t="s">
        <v>205</v>
      </c>
      <c r="L1656" t="s">
        <v>205</v>
      </c>
      <c r="M1656" s="250" t="s">
        <v>205</v>
      </c>
      <c r="N1656" t="s">
        <v>207</v>
      </c>
      <c r="O1656" t="s">
        <v>205</v>
      </c>
      <c r="P1656" t="s">
        <v>205</v>
      </c>
      <c r="Q1656" t="s">
        <v>205</v>
      </c>
      <c r="R1656" t="s">
        <v>207</v>
      </c>
      <c r="S1656" t="s">
        <v>207</v>
      </c>
      <c r="T1656" t="s">
        <v>207</v>
      </c>
      <c r="U1656" t="s">
        <v>207</v>
      </c>
      <c r="V1656" t="s">
        <v>207</v>
      </c>
      <c r="W1656" t="s">
        <v>344</v>
      </c>
      <c r="X1656" s="250" t="s">
        <v>344</v>
      </c>
      <c r="Y1656" t="s">
        <v>344</v>
      </c>
      <c r="Z1656" t="s">
        <v>344</v>
      </c>
      <c r="AA1656" t="s">
        <v>344</v>
      </c>
      <c r="AB1656" t="s">
        <v>344</v>
      </c>
      <c r="AC1656" t="s">
        <v>344</v>
      </c>
      <c r="AD1656" t="s">
        <v>344</v>
      </c>
      <c r="AE1656" t="s">
        <v>344</v>
      </c>
      <c r="AF1656" t="s">
        <v>344</v>
      </c>
      <c r="AG1656" t="s">
        <v>344</v>
      </c>
      <c r="AH1656" t="s">
        <v>344</v>
      </c>
      <c r="AI1656" t="s">
        <v>344</v>
      </c>
      <c r="AJ1656" t="s">
        <v>344</v>
      </c>
      <c r="AK1656" t="s">
        <v>344</v>
      </c>
      <c r="AL1656" t="s">
        <v>344</v>
      </c>
      <c r="AM1656" t="s">
        <v>344</v>
      </c>
      <c r="AN1656" t="s">
        <v>344</v>
      </c>
      <c r="AO1656" t="s">
        <v>344</v>
      </c>
      <c r="AP1656" t="s">
        <v>344</v>
      </c>
      <c r="AQ1656"/>
      <c r="AR1656">
        <v>0</v>
      </c>
      <c r="AS1656">
        <v>4</v>
      </c>
    </row>
    <row r="1657" spans="1:45" ht="18.75" hidden="1" x14ac:dyDescent="0.45">
      <c r="A1657" s="256">
        <v>215316</v>
      </c>
      <c r="B1657" s="249" t="s">
        <v>456</v>
      </c>
      <c r="C1657" t="s">
        <v>205</v>
      </c>
      <c r="D1657" t="s">
        <v>207</v>
      </c>
      <c r="E1657" t="s">
        <v>207</v>
      </c>
      <c r="F1657" t="s">
        <v>205</v>
      </c>
      <c r="G1657" t="s">
        <v>207</v>
      </c>
      <c r="H1657" t="s">
        <v>207</v>
      </c>
      <c r="I1657" t="s">
        <v>207</v>
      </c>
      <c r="J1657" t="s">
        <v>207</v>
      </c>
      <c r="K1657" t="s">
        <v>205</v>
      </c>
      <c r="L1657" t="s">
        <v>207</v>
      </c>
      <c r="M1657" s="250" t="s">
        <v>205</v>
      </c>
      <c r="N1657" t="s">
        <v>205</v>
      </c>
      <c r="O1657" t="s">
        <v>207</v>
      </c>
      <c r="P1657" t="s">
        <v>207</v>
      </c>
      <c r="Q1657" t="s">
        <v>206</v>
      </c>
      <c r="R1657" t="s">
        <v>207</v>
      </c>
      <c r="S1657" t="s">
        <v>206</v>
      </c>
      <c r="T1657" t="s">
        <v>207</v>
      </c>
      <c r="U1657" t="s">
        <v>207</v>
      </c>
      <c r="V1657" t="s">
        <v>207</v>
      </c>
      <c r="W1657" t="s">
        <v>207</v>
      </c>
      <c r="X1657" s="250" t="s">
        <v>206</v>
      </c>
      <c r="Y1657" t="s">
        <v>207</v>
      </c>
      <c r="Z1657" t="s">
        <v>207</v>
      </c>
      <c r="AA1657" t="s">
        <v>207</v>
      </c>
      <c r="AB1657" t="s">
        <v>206</v>
      </c>
      <c r="AC1657" t="s">
        <v>206</v>
      </c>
      <c r="AD1657" t="s">
        <v>206</v>
      </c>
      <c r="AE1657" t="s">
        <v>206</v>
      </c>
      <c r="AF1657" t="s">
        <v>206</v>
      </c>
      <c r="AG1657" t="s">
        <v>344</v>
      </c>
      <c r="AH1657" t="s">
        <v>344</v>
      </c>
      <c r="AI1657" t="s">
        <v>344</v>
      </c>
      <c r="AJ1657" t="s">
        <v>344</v>
      </c>
      <c r="AK1657" t="s">
        <v>344</v>
      </c>
      <c r="AL1657" t="s">
        <v>344</v>
      </c>
      <c r="AM1657" t="s">
        <v>344</v>
      </c>
      <c r="AN1657" t="s">
        <v>344</v>
      </c>
      <c r="AO1657" t="s">
        <v>344</v>
      </c>
      <c r="AP1657" t="s">
        <v>344</v>
      </c>
      <c r="AQ1657"/>
      <c r="AR1657">
        <v>0</v>
      </c>
      <c r="AS1657">
        <v>5</v>
      </c>
    </row>
    <row r="1658" spans="1:45" ht="15" hidden="1" x14ac:dyDescent="0.25">
      <c r="A1658" s="263">
        <v>215318</v>
      </c>
      <c r="B1658" s="259" t="s">
        <v>456</v>
      </c>
      <c r="C1658" s="260" t="s">
        <v>205</v>
      </c>
      <c r="D1658" s="260" t="s">
        <v>205</v>
      </c>
      <c r="E1658" s="260" t="s">
        <v>207</v>
      </c>
      <c r="F1658" s="260" t="s">
        <v>207</v>
      </c>
      <c r="G1658" s="260" t="s">
        <v>207</v>
      </c>
      <c r="H1658" s="260" t="s">
        <v>205</v>
      </c>
      <c r="I1658" s="260" t="s">
        <v>207</v>
      </c>
      <c r="J1658" s="260" t="s">
        <v>207</v>
      </c>
      <c r="K1658" s="260" t="s">
        <v>207</v>
      </c>
      <c r="L1658" s="260" t="s">
        <v>207</v>
      </c>
      <c r="M1658" s="260" t="s">
        <v>205</v>
      </c>
      <c r="N1658" s="260" t="s">
        <v>205</v>
      </c>
      <c r="O1658" s="260" t="s">
        <v>207</v>
      </c>
      <c r="P1658" s="260" t="s">
        <v>205</v>
      </c>
      <c r="Q1658" s="260" t="s">
        <v>207</v>
      </c>
      <c r="R1658" s="260" t="s">
        <v>205</v>
      </c>
      <c r="S1658" s="260" t="s">
        <v>207</v>
      </c>
      <c r="T1658" s="260" t="s">
        <v>207</v>
      </c>
      <c r="U1658" s="260" t="s">
        <v>207</v>
      </c>
      <c r="V1658" s="260" t="s">
        <v>205</v>
      </c>
      <c r="W1658" s="260" t="s">
        <v>207</v>
      </c>
      <c r="X1658" s="260" t="s">
        <v>207</v>
      </c>
      <c r="Y1658" s="260" t="s">
        <v>207</v>
      </c>
      <c r="Z1658" s="260" t="s">
        <v>207</v>
      </c>
      <c r="AA1658" s="260" t="s">
        <v>207</v>
      </c>
      <c r="AB1658" s="260" t="s">
        <v>206</v>
      </c>
      <c r="AC1658" s="260" t="s">
        <v>206</v>
      </c>
      <c r="AD1658" s="260" t="s">
        <v>206</v>
      </c>
      <c r="AE1658" s="260" t="s">
        <v>206</v>
      </c>
      <c r="AF1658" s="260" t="s">
        <v>206</v>
      </c>
      <c r="AG1658" s="260" t="s">
        <v>344</v>
      </c>
      <c r="AH1658" s="260" t="s">
        <v>344</v>
      </c>
      <c r="AI1658" s="260" t="s">
        <v>344</v>
      </c>
      <c r="AJ1658" s="260" t="s">
        <v>344</v>
      </c>
      <c r="AK1658" s="260" t="s">
        <v>344</v>
      </c>
      <c r="AL1658" s="260" t="s">
        <v>344</v>
      </c>
      <c r="AM1658" s="260" t="s">
        <v>344</v>
      </c>
      <c r="AN1658" s="260" t="s">
        <v>344</v>
      </c>
      <c r="AO1658" s="260" t="s">
        <v>344</v>
      </c>
      <c r="AP1658" s="260" t="s">
        <v>344</v>
      </c>
      <c r="AQ1658" s="260"/>
      <c r="AR1658"/>
      <c r="AS1658">
        <v>2</v>
      </c>
    </row>
    <row r="1659" spans="1:45" ht="18.75" hidden="1" x14ac:dyDescent="0.45">
      <c r="A1659" s="256">
        <v>215320</v>
      </c>
      <c r="B1659" s="249" t="s">
        <v>458</v>
      </c>
      <c r="C1659" t="s">
        <v>205</v>
      </c>
      <c r="D1659" t="s">
        <v>205</v>
      </c>
      <c r="E1659" t="s">
        <v>207</v>
      </c>
      <c r="F1659" t="s">
        <v>205</v>
      </c>
      <c r="G1659" t="s">
        <v>205</v>
      </c>
      <c r="H1659" t="s">
        <v>207</v>
      </c>
      <c r="I1659" t="s">
        <v>207</v>
      </c>
      <c r="J1659" t="s">
        <v>207</v>
      </c>
      <c r="K1659" t="s">
        <v>207</v>
      </c>
      <c r="L1659" t="s">
        <v>205</v>
      </c>
      <c r="M1659" s="250" t="s">
        <v>205</v>
      </c>
      <c r="N1659" t="s">
        <v>205</v>
      </c>
      <c r="O1659" t="s">
        <v>205</v>
      </c>
      <c r="P1659" t="s">
        <v>205</v>
      </c>
      <c r="Q1659" t="s">
        <v>205</v>
      </c>
      <c r="R1659" t="s">
        <v>205</v>
      </c>
      <c r="S1659" t="s">
        <v>207</v>
      </c>
      <c r="T1659" t="s">
        <v>205</v>
      </c>
      <c r="U1659" t="s">
        <v>205</v>
      </c>
      <c r="V1659" t="s">
        <v>205</v>
      </c>
      <c r="W1659" t="s">
        <v>344</v>
      </c>
      <c r="X1659" s="250" t="s">
        <v>344</v>
      </c>
      <c r="Y1659" t="s">
        <v>344</v>
      </c>
      <c r="Z1659" t="s">
        <v>344</v>
      </c>
      <c r="AA1659" t="s">
        <v>344</v>
      </c>
      <c r="AB1659" t="s">
        <v>344</v>
      </c>
      <c r="AC1659" t="s">
        <v>344</v>
      </c>
      <c r="AD1659" t="s">
        <v>344</v>
      </c>
      <c r="AE1659" t="s">
        <v>344</v>
      </c>
      <c r="AF1659" t="s">
        <v>344</v>
      </c>
      <c r="AG1659" t="s">
        <v>344</v>
      </c>
      <c r="AH1659" t="s">
        <v>344</v>
      </c>
      <c r="AI1659" t="s">
        <v>344</v>
      </c>
      <c r="AJ1659" t="s">
        <v>344</v>
      </c>
      <c r="AK1659" t="s">
        <v>344</v>
      </c>
      <c r="AL1659" t="s">
        <v>344</v>
      </c>
      <c r="AM1659" t="s">
        <v>344</v>
      </c>
      <c r="AN1659" t="s">
        <v>344</v>
      </c>
      <c r="AO1659" t="s">
        <v>344</v>
      </c>
      <c r="AP1659" t="s">
        <v>344</v>
      </c>
      <c r="AQ1659"/>
      <c r="AR1659">
        <v>0</v>
      </c>
      <c r="AS1659">
        <v>1</v>
      </c>
    </row>
    <row r="1660" spans="1:45" ht="18.75" hidden="1" x14ac:dyDescent="0.45">
      <c r="A1660" s="256">
        <v>215321</v>
      </c>
      <c r="B1660" s="249" t="s">
        <v>456</v>
      </c>
      <c r="C1660" t="s">
        <v>207</v>
      </c>
      <c r="D1660" t="s">
        <v>205</v>
      </c>
      <c r="E1660" t="s">
        <v>205</v>
      </c>
      <c r="F1660" t="s">
        <v>207</v>
      </c>
      <c r="G1660" t="s">
        <v>205</v>
      </c>
      <c r="H1660" t="s">
        <v>207</v>
      </c>
      <c r="I1660" t="s">
        <v>207</v>
      </c>
      <c r="J1660" t="s">
        <v>205</v>
      </c>
      <c r="K1660" t="s">
        <v>207</v>
      </c>
      <c r="L1660" t="s">
        <v>207</v>
      </c>
      <c r="M1660" s="250" t="s">
        <v>205</v>
      </c>
      <c r="N1660" t="s">
        <v>205</v>
      </c>
      <c r="O1660" t="s">
        <v>205</v>
      </c>
      <c r="P1660" t="s">
        <v>205</v>
      </c>
      <c r="Q1660" t="s">
        <v>207</v>
      </c>
      <c r="R1660" t="s">
        <v>207</v>
      </c>
      <c r="S1660" t="s">
        <v>207</v>
      </c>
      <c r="T1660" t="s">
        <v>205</v>
      </c>
      <c r="U1660" t="s">
        <v>207</v>
      </c>
      <c r="V1660" t="s">
        <v>205</v>
      </c>
      <c r="W1660" t="s">
        <v>205</v>
      </c>
      <c r="X1660" s="250" t="s">
        <v>207</v>
      </c>
      <c r="Y1660" t="s">
        <v>205</v>
      </c>
      <c r="Z1660" t="s">
        <v>207</v>
      </c>
      <c r="AA1660" t="s">
        <v>205</v>
      </c>
      <c r="AB1660" t="s">
        <v>206</v>
      </c>
      <c r="AC1660" t="s">
        <v>207</v>
      </c>
      <c r="AD1660" t="s">
        <v>207</v>
      </c>
      <c r="AE1660" t="s">
        <v>206</v>
      </c>
      <c r="AF1660" t="s">
        <v>206</v>
      </c>
      <c r="AG1660" t="s">
        <v>344</v>
      </c>
      <c r="AH1660" t="s">
        <v>344</v>
      </c>
      <c r="AI1660" t="s">
        <v>344</v>
      </c>
      <c r="AJ1660" t="s">
        <v>344</v>
      </c>
      <c r="AK1660" t="s">
        <v>344</v>
      </c>
      <c r="AL1660" t="s">
        <v>344</v>
      </c>
      <c r="AM1660" t="s">
        <v>344</v>
      </c>
      <c r="AN1660" t="s">
        <v>344</v>
      </c>
      <c r="AO1660" t="s">
        <v>344</v>
      </c>
      <c r="AP1660" t="s">
        <v>344</v>
      </c>
      <c r="AQ1660"/>
      <c r="AR1660">
        <v>0</v>
      </c>
      <c r="AS1660">
        <v>4</v>
      </c>
    </row>
    <row r="1661" spans="1:45" ht="18.75" hidden="1" x14ac:dyDescent="0.45">
      <c r="A1661" s="256">
        <v>215322</v>
      </c>
      <c r="B1661" s="249" t="s">
        <v>456</v>
      </c>
      <c r="C1661">
        <v>0</v>
      </c>
      <c r="D1661">
        <v>0</v>
      </c>
      <c r="E1661">
        <v>0</v>
      </c>
      <c r="F1661">
        <v>0</v>
      </c>
      <c r="G1661">
        <v>0</v>
      </c>
      <c r="H1661">
        <v>0</v>
      </c>
      <c r="I1661">
        <v>0</v>
      </c>
      <c r="J1661">
        <v>0</v>
      </c>
      <c r="K1661">
        <v>0</v>
      </c>
      <c r="L1661">
        <v>0</v>
      </c>
      <c r="M1661" s="250">
        <v>0</v>
      </c>
      <c r="N1661">
        <v>0</v>
      </c>
      <c r="O1661">
        <v>0</v>
      </c>
      <c r="P1661">
        <v>0</v>
      </c>
      <c r="Q1661">
        <v>0</v>
      </c>
      <c r="R1661">
        <v>0</v>
      </c>
      <c r="S1661">
        <v>0</v>
      </c>
      <c r="T1661">
        <v>0</v>
      </c>
      <c r="U1661">
        <v>0</v>
      </c>
      <c r="V1661">
        <v>0</v>
      </c>
      <c r="W1661">
        <v>0</v>
      </c>
      <c r="X1661" s="250">
        <v>0</v>
      </c>
      <c r="Y1661">
        <v>0</v>
      </c>
      <c r="Z1661">
        <v>0</v>
      </c>
      <c r="AA1661">
        <v>0</v>
      </c>
      <c r="AB1661">
        <v>0</v>
      </c>
      <c r="AC1661">
        <v>0</v>
      </c>
      <c r="AD1661">
        <v>0</v>
      </c>
      <c r="AE1661">
        <v>0</v>
      </c>
      <c r="AF1661">
        <v>0</v>
      </c>
      <c r="AG1661">
        <v>0</v>
      </c>
      <c r="AH1661">
        <v>0</v>
      </c>
      <c r="AI1661">
        <v>0</v>
      </c>
      <c r="AJ1661">
        <v>0</v>
      </c>
      <c r="AK1661">
        <v>0</v>
      </c>
      <c r="AL1661">
        <v>0</v>
      </c>
      <c r="AM1661">
        <v>0</v>
      </c>
      <c r="AN1661">
        <v>0</v>
      </c>
      <c r="AO1661">
        <v>0</v>
      </c>
      <c r="AP1661">
        <v>0</v>
      </c>
      <c r="AQ1661"/>
      <c r="AR1661">
        <v>0</v>
      </c>
      <c r="AS1661">
        <v>3</v>
      </c>
    </row>
    <row r="1662" spans="1:45" ht="15" hidden="1" x14ac:dyDescent="0.25">
      <c r="A1662" s="263">
        <v>215325</v>
      </c>
      <c r="B1662" s="259" t="s">
        <v>458</v>
      </c>
      <c r="C1662" s="260" t="s">
        <v>849</v>
      </c>
      <c r="D1662" s="260" t="s">
        <v>849</v>
      </c>
      <c r="E1662" s="260" t="s">
        <v>849</v>
      </c>
      <c r="F1662" s="260" t="s">
        <v>849</v>
      </c>
      <c r="G1662" s="260" t="s">
        <v>849</v>
      </c>
      <c r="H1662" s="260" t="s">
        <v>849</v>
      </c>
      <c r="I1662" s="260" t="s">
        <v>849</v>
      </c>
      <c r="J1662" s="260" t="s">
        <v>849</v>
      </c>
      <c r="K1662" s="260" t="s">
        <v>849</v>
      </c>
      <c r="L1662" s="260" t="s">
        <v>849</v>
      </c>
      <c r="M1662" s="260" t="s">
        <v>849</v>
      </c>
      <c r="N1662" s="260" t="s">
        <v>849</v>
      </c>
      <c r="O1662" s="260" t="s">
        <v>849</v>
      </c>
      <c r="P1662" s="260" t="s">
        <v>849</v>
      </c>
      <c r="Q1662" s="260" t="s">
        <v>849</v>
      </c>
      <c r="R1662" s="260" t="s">
        <v>849</v>
      </c>
      <c r="S1662" s="260" t="s">
        <v>849</v>
      </c>
      <c r="T1662" s="260" t="s">
        <v>849</v>
      </c>
      <c r="U1662" s="260" t="s">
        <v>849</v>
      </c>
      <c r="V1662" s="260" t="s">
        <v>849</v>
      </c>
      <c r="W1662" s="260" t="s">
        <v>344</v>
      </c>
      <c r="X1662" s="260" t="s">
        <v>344</v>
      </c>
      <c r="Y1662" s="260" t="s">
        <v>344</v>
      </c>
      <c r="Z1662" s="260" t="s">
        <v>344</v>
      </c>
      <c r="AA1662" s="260" t="s">
        <v>344</v>
      </c>
      <c r="AB1662" s="260" t="s">
        <v>344</v>
      </c>
      <c r="AC1662" s="260" t="s">
        <v>344</v>
      </c>
      <c r="AD1662" s="260" t="s">
        <v>344</v>
      </c>
      <c r="AE1662" s="260" t="s">
        <v>344</v>
      </c>
      <c r="AF1662" s="260" t="s">
        <v>344</v>
      </c>
      <c r="AG1662" s="260" t="s">
        <v>344</v>
      </c>
      <c r="AH1662" s="260" t="s">
        <v>344</v>
      </c>
      <c r="AI1662" s="260" t="s">
        <v>344</v>
      </c>
      <c r="AJ1662" s="260" t="s">
        <v>344</v>
      </c>
      <c r="AK1662" s="260" t="s">
        <v>344</v>
      </c>
      <c r="AL1662" s="260" t="s">
        <v>344</v>
      </c>
      <c r="AM1662" s="260" t="s">
        <v>344</v>
      </c>
      <c r="AN1662" s="260" t="s">
        <v>344</v>
      </c>
      <c r="AO1662" s="260" t="s">
        <v>344</v>
      </c>
      <c r="AP1662" s="260" t="s">
        <v>344</v>
      </c>
      <c r="AQ1662" s="260"/>
      <c r="AR1662"/>
      <c r="AS1662" t="s">
        <v>2181</v>
      </c>
    </row>
    <row r="1663" spans="1:45" ht="18.75" hidden="1" x14ac:dyDescent="0.45">
      <c r="A1663" s="256">
        <v>215326</v>
      </c>
      <c r="B1663" s="249" t="e">
        <v>#N/A</v>
      </c>
      <c r="C1663" t="s">
        <v>207</v>
      </c>
      <c r="D1663" t="s">
        <v>207</v>
      </c>
      <c r="E1663" t="s">
        <v>207</v>
      </c>
      <c r="F1663" t="s">
        <v>207</v>
      </c>
      <c r="G1663" t="s">
        <v>207</v>
      </c>
      <c r="H1663" t="s">
        <v>207</v>
      </c>
      <c r="I1663" t="s">
        <v>207</v>
      </c>
      <c r="J1663" t="s">
        <v>207</v>
      </c>
      <c r="K1663" t="s">
        <v>207</v>
      </c>
      <c r="L1663" t="s">
        <v>207</v>
      </c>
      <c r="M1663" s="250" t="s">
        <v>207</v>
      </c>
      <c r="N1663" t="s">
        <v>207</v>
      </c>
      <c r="O1663" t="s">
        <v>207</v>
      </c>
      <c r="P1663" t="s">
        <v>207</v>
      </c>
      <c r="Q1663" t="s">
        <v>207</v>
      </c>
      <c r="R1663" t="s">
        <v>207</v>
      </c>
      <c r="S1663" t="s">
        <v>207</v>
      </c>
      <c r="T1663" t="s">
        <v>207</v>
      </c>
      <c r="U1663" t="s">
        <v>207</v>
      </c>
      <c r="V1663" t="s">
        <v>207</v>
      </c>
      <c r="W1663" t="s">
        <v>207</v>
      </c>
      <c r="X1663" s="250" t="s">
        <v>207</v>
      </c>
      <c r="Y1663" t="s">
        <v>207</v>
      </c>
      <c r="Z1663" t="s">
        <v>207</v>
      </c>
      <c r="AA1663" t="s">
        <v>205</v>
      </c>
      <c r="AB1663" t="s">
        <v>205</v>
      </c>
      <c r="AC1663" t="s">
        <v>205</v>
      </c>
      <c r="AD1663" t="s">
        <v>207</v>
      </c>
      <c r="AE1663" t="s">
        <v>207</v>
      </c>
      <c r="AF1663" t="s">
        <v>207</v>
      </c>
      <c r="AG1663" t="s">
        <v>207</v>
      </c>
      <c r="AH1663" t="s">
        <v>207</v>
      </c>
      <c r="AI1663" t="s">
        <v>207</v>
      </c>
      <c r="AJ1663" t="s">
        <v>207</v>
      </c>
      <c r="AK1663" t="s">
        <v>205</v>
      </c>
      <c r="AL1663" t="s">
        <v>207</v>
      </c>
      <c r="AM1663" t="s">
        <v>207</v>
      </c>
      <c r="AN1663" t="s">
        <v>207</v>
      </c>
      <c r="AO1663" t="s">
        <v>207</v>
      </c>
      <c r="AP1663" t="s">
        <v>207</v>
      </c>
      <c r="AQ1663"/>
      <c r="AR1663" t="e">
        <v>#N/A</v>
      </c>
      <c r="AS1663" t="e">
        <v>#N/A</v>
      </c>
    </row>
    <row r="1664" spans="1:45" ht="18.75" hidden="1" x14ac:dyDescent="0.45">
      <c r="A1664" s="256">
        <v>215327</v>
      </c>
      <c r="B1664" s="249" t="s">
        <v>456</v>
      </c>
      <c r="C1664" t="s">
        <v>207</v>
      </c>
      <c r="D1664" t="s">
        <v>207</v>
      </c>
      <c r="E1664" t="s">
        <v>207</v>
      </c>
      <c r="F1664" t="s">
        <v>207</v>
      </c>
      <c r="G1664" t="s">
        <v>205</v>
      </c>
      <c r="H1664" t="s">
        <v>207</v>
      </c>
      <c r="I1664" t="s">
        <v>207</v>
      </c>
      <c r="J1664" t="s">
        <v>207</v>
      </c>
      <c r="K1664" t="s">
        <v>207</v>
      </c>
      <c r="L1664" t="s">
        <v>207</v>
      </c>
      <c r="M1664" s="250" t="s">
        <v>207</v>
      </c>
      <c r="N1664" t="s">
        <v>207</v>
      </c>
      <c r="O1664" t="s">
        <v>207</v>
      </c>
      <c r="P1664" t="s">
        <v>206</v>
      </c>
      <c r="Q1664" t="s">
        <v>205</v>
      </c>
      <c r="R1664" t="s">
        <v>207</v>
      </c>
      <c r="S1664" t="s">
        <v>207</v>
      </c>
      <c r="T1664" t="s">
        <v>207</v>
      </c>
      <c r="U1664" t="s">
        <v>207</v>
      </c>
      <c r="V1664" t="s">
        <v>207</v>
      </c>
      <c r="W1664" t="s">
        <v>207</v>
      </c>
      <c r="X1664" s="250" t="s">
        <v>207</v>
      </c>
      <c r="Y1664" t="s">
        <v>206</v>
      </c>
      <c r="Z1664" t="s">
        <v>206</v>
      </c>
      <c r="AA1664" t="s">
        <v>205</v>
      </c>
      <c r="AB1664" t="s">
        <v>205</v>
      </c>
      <c r="AC1664" t="s">
        <v>207</v>
      </c>
      <c r="AD1664" t="s">
        <v>207</v>
      </c>
      <c r="AE1664" t="s">
        <v>207</v>
      </c>
      <c r="AF1664" t="s">
        <v>207</v>
      </c>
      <c r="AG1664" t="s">
        <v>344</v>
      </c>
      <c r="AH1664" t="s">
        <v>344</v>
      </c>
      <c r="AI1664" t="s">
        <v>344</v>
      </c>
      <c r="AJ1664" t="s">
        <v>344</v>
      </c>
      <c r="AK1664" t="s">
        <v>344</v>
      </c>
      <c r="AL1664" t="s">
        <v>344</v>
      </c>
      <c r="AM1664" t="s">
        <v>344</v>
      </c>
      <c r="AN1664" t="s">
        <v>344</v>
      </c>
      <c r="AO1664" t="s">
        <v>344</v>
      </c>
      <c r="AP1664" t="s">
        <v>344</v>
      </c>
      <c r="AQ1664"/>
      <c r="AR1664">
        <v>0</v>
      </c>
      <c r="AS1664">
        <v>3</v>
      </c>
    </row>
    <row r="1665" spans="1:45" ht="18.75" hidden="1" x14ac:dyDescent="0.45">
      <c r="A1665" s="256">
        <v>215328</v>
      </c>
      <c r="B1665" s="249" t="s">
        <v>458</v>
      </c>
      <c r="C1665" t="s">
        <v>205</v>
      </c>
      <c r="D1665" t="s">
        <v>205</v>
      </c>
      <c r="E1665" t="s">
        <v>205</v>
      </c>
      <c r="F1665" t="s">
        <v>205</v>
      </c>
      <c r="G1665" t="s">
        <v>207</v>
      </c>
      <c r="H1665" t="s">
        <v>205</v>
      </c>
      <c r="I1665" t="s">
        <v>207</v>
      </c>
      <c r="J1665" t="s">
        <v>207</v>
      </c>
      <c r="K1665" t="s">
        <v>207</v>
      </c>
      <c r="L1665" t="s">
        <v>207</v>
      </c>
      <c r="M1665" s="250" t="s">
        <v>205</v>
      </c>
      <c r="N1665" t="s">
        <v>207</v>
      </c>
      <c r="O1665" t="s">
        <v>205</v>
      </c>
      <c r="P1665" t="s">
        <v>205</v>
      </c>
      <c r="Q1665" t="s">
        <v>207</v>
      </c>
      <c r="R1665" t="s">
        <v>206</v>
      </c>
      <c r="S1665" t="s">
        <v>205</v>
      </c>
      <c r="T1665" t="s">
        <v>205</v>
      </c>
      <c r="U1665" t="s">
        <v>205</v>
      </c>
      <c r="V1665" t="s">
        <v>205</v>
      </c>
      <c r="W1665" t="s">
        <v>344</v>
      </c>
      <c r="X1665" s="250" t="s">
        <v>344</v>
      </c>
      <c r="Y1665" t="s">
        <v>344</v>
      </c>
      <c r="Z1665" t="s">
        <v>344</v>
      </c>
      <c r="AA1665" t="s">
        <v>344</v>
      </c>
      <c r="AB1665" t="s">
        <v>344</v>
      </c>
      <c r="AC1665" t="s">
        <v>344</v>
      </c>
      <c r="AD1665" t="s">
        <v>344</v>
      </c>
      <c r="AE1665" t="s">
        <v>344</v>
      </c>
      <c r="AF1665" t="s">
        <v>344</v>
      </c>
      <c r="AG1665" t="s">
        <v>344</v>
      </c>
      <c r="AH1665" t="s">
        <v>344</v>
      </c>
      <c r="AI1665" t="s">
        <v>344</v>
      </c>
      <c r="AJ1665" t="s">
        <v>344</v>
      </c>
      <c r="AK1665" t="s">
        <v>344</v>
      </c>
      <c r="AL1665" t="s">
        <v>344</v>
      </c>
      <c r="AM1665" t="s">
        <v>344</v>
      </c>
      <c r="AN1665" t="s">
        <v>344</v>
      </c>
      <c r="AO1665" t="s">
        <v>344</v>
      </c>
      <c r="AP1665" t="s">
        <v>344</v>
      </c>
      <c r="AQ1665"/>
      <c r="AR1665">
        <v>0</v>
      </c>
      <c r="AS1665">
        <v>1</v>
      </c>
    </row>
    <row r="1666" spans="1:45" ht="18.75" x14ac:dyDescent="0.45">
      <c r="A1666" s="256">
        <v>215330</v>
      </c>
      <c r="B1666" s="249" t="s">
        <v>61</v>
      </c>
      <c r="C1666" t="s">
        <v>207</v>
      </c>
      <c r="D1666" t="s">
        <v>207</v>
      </c>
      <c r="E1666" t="s">
        <v>205</v>
      </c>
      <c r="F1666" t="s">
        <v>207</v>
      </c>
      <c r="G1666" t="s">
        <v>205</v>
      </c>
      <c r="H1666" t="s">
        <v>207</v>
      </c>
      <c r="I1666" t="s">
        <v>207</v>
      </c>
      <c r="J1666" t="s">
        <v>205</v>
      </c>
      <c r="K1666" t="s">
        <v>205</v>
      </c>
      <c r="L1666" t="s">
        <v>207</v>
      </c>
      <c r="M1666" s="250" t="s">
        <v>207</v>
      </c>
      <c r="N1666" t="s">
        <v>207</v>
      </c>
      <c r="O1666" t="s">
        <v>207</v>
      </c>
      <c r="P1666" t="s">
        <v>205</v>
      </c>
      <c r="Q1666" t="s">
        <v>205</v>
      </c>
      <c r="R1666" t="s">
        <v>207</v>
      </c>
      <c r="S1666" t="s">
        <v>207</v>
      </c>
      <c r="T1666" t="s">
        <v>205</v>
      </c>
      <c r="U1666" t="s">
        <v>207</v>
      </c>
      <c r="V1666" t="s">
        <v>205</v>
      </c>
      <c r="W1666" t="s">
        <v>207</v>
      </c>
      <c r="X1666" s="250" t="s">
        <v>205</v>
      </c>
      <c r="Y1666" t="s">
        <v>207</v>
      </c>
      <c r="Z1666" t="s">
        <v>205</v>
      </c>
      <c r="AA1666" t="s">
        <v>205</v>
      </c>
      <c r="AB1666" t="s">
        <v>207</v>
      </c>
      <c r="AC1666" t="s">
        <v>205</v>
      </c>
      <c r="AD1666" t="s">
        <v>207</v>
      </c>
      <c r="AE1666" t="s">
        <v>205</v>
      </c>
      <c r="AF1666" t="s">
        <v>205</v>
      </c>
      <c r="AG1666" t="s">
        <v>205</v>
      </c>
      <c r="AH1666" t="s">
        <v>205</v>
      </c>
      <c r="AI1666" t="s">
        <v>207</v>
      </c>
      <c r="AJ1666" t="s">
        <v>205</v>
      </c>
      <c r="AK1666" t="s">
        <v>205</v>
      </c>
      <c r="AL1666" t="s">
        <v>207</v>
      </c>
      <c r="AM1666" t="s">
        <v>207</v>
      </c>
      <c r="AN1666" t="s">
        <v>206</v>
      </c>
      <c r="AO1666" t="s">
        <v>207</v>
      </c>
      <c r="AP1666" t="s">
        <v>206</v>
      </c>
      <c r="AQ1666"/>
      <c r="AR1666">
        <v>0</v>
      </c>
      <c r="AS1666">
        <v>4</v>
      </c>
    </row>
    <row r="1667" spans="1:45" ht="18.75" hidden="1" x14ac:dyDescent="0.45">
      <c r="A1667" s="256">
        <v>215331</v>
      </c>
      <c r="B1667" s="249" t="s">
        <v>458</v>
      </c>
      <c r="C1667" t="s">
        <v>205</v>
      </c>
      <c r="D1667" t="s">
        <v>205</v>
      </c>
      <c r="E1667" t="s">
        <v>205</v>
      </c>
      <c r="F1667" t="s">
        <v>205</v>
      </c>
      <c r="G1667" t="s">
        <v>205</v>
      </c>
      <c r="H1667" t="s">
        <v>205</v>
      </c>
      <c r="I1667" t="s">
        <v>207</v>
      </c>
      <c r="J1667" t="s">
        <v>205</v>
      </c>
      <c r="K1667" t="s">
        <v>205</v>
      </c>
      <c r="L1667" t="s">
        <v>207</v>
      </c>
      <c r="M1667" s="250" t="s">
        <v>205</v>
      </c>
      <c r="N1667" t="s">
        <v>205</v>
      </c>
      <c r="O1667" t="s">
        <v>205</v>
      </c>
      <c r="P1667" t="s">
        <v>207</v>
      </c>
      <c r="Q1667" t="s">
        <v>206</v>
      </c>
      <c r="R1667" t="s">
        <v>207</v>
      </c>
      <c r="S1667" t="s">
        <v>206</v>
      </c>
      <c r="T1667" t="s">
        <v>207</v>
      </c>
      <c r="U1667" t="s">
        <v>205</v>
      </c>
      <c r="V1667" t="s">
        <v>205</v>
      </c>
      <c r="W1667" t="s">
        <v>344</v>
      </c>
      <c r="X1667" s="250" t="s">
        <v>344</v>
      </c>
      <c r="Y1667" t="s">
        <v>344</v>
      </c>
      <c r="Z1667" t="s">
        <v>344</v>
      </c>
      <c r="AA1667" t="s">
        <v>344</v>
      </c>
      <c r="AB1667" t="s">
        <v>344</v>
      </c>
      <c r="AC1667" t="s">
        <v>344</v>
      </c>
      <c r="AD1667" t="s">
        <v>344</v>
      </c>
      <c r="AE1667" t="s">
        <v>344</v>
      </c>
      <c r="AF1667" t="s">
        <v>344</v>
      </c>
      <c r="AG1667" t="s">
        <v>344</v>
      </c>
      <c r="AH1667" t="s">
        <v>344</v>
      </c>
      <c r="AI1667" t="s">
        <v>344</v>
      </c>
      <c r="AJ1667" t="s">
        <v>344</v>
      </c>
      <c r="AK1667" t="s">
        <v>344</v>
      </c>
      <c r="AL1667" t="s">
        <v>344</v>
      </c>
      <c r="AM1667" t="s">
        <v>344</v>
      </c>
      <c r="AN1667" t="s">
        <v>344</v>
      </c>
      <c r="AO1667" t="s">
        <v>344</v>
      </c>
      <c r="AP1667" t="s">
        <v>344</v>
      </c>
      <c r="AQ1667"/>
      <c r="AR1667">
        <v>0</v>
      </c>
      <c r="AS1667">
        <v>1</v>
      </c>
    </row>
    <row r="1668" spans="1:45" ht="15" hidden="1" x14ac:dyDescent="0.25">
      <c r="A1668" s="263">
        <v>215334</v>
      </c>
      <c r="B1668" s="259" t="s">
        <v>458</v>
      </c>
      <c r="C1668" s="260" t="s">
        <v>849</v>
      </c>
      <c r="D1668" s="260" t="s">
        <v>849</v>
      </c>
      <c r="E1668" s="260" t="s">
        <v>849</v>
      </c>
      <c r="F1668" s="260" t="s">
        <v>849</v>
      </c>
      <c r="G1668" s="260" t="s">
        <v>849</v>
      </c>
      <c r="H1668" s="260" t="s">
        <v>849</v>
      </c>
      <c r="I1668" s="260" t="s">
        <v>849</v>
      </c>
      <c r="J1668" s="260" t="s">
        <v>849</v>
      </c>
      <c r="K1668" s="260" t="s">
        <v>849</v>
      </c>
      <c r="L1668" s="260" t="s">
        <v>849</v>
      </c>
      <c r="M1668" s="260" t="s">
        <v>849</v>
      </c>
      <c r="N1668" s="260" t="s">
        <v>849</v>
      </c>
      <c r="O1668" s="260" t="s">
        <v>849</v>
      </c>
      <c r="P1668" s="260" t="s">
        <v>849</v>
      </c>
      <c r="Q1668" s="260" t="s">
        <v>849</v>
      </c>
      <c r="R1668" s="260" t="s">
        <v>849</v>
      </c>
      <c r="S1668" s="260" t="s">
        <v>849</v>
      </c>
      <c r="T1668" s="260" t="s">
        <v>849</v>
      </c>
      <c r="U1668" s="260" t="s">
        <v>849</v>
      </c>
      <c r="V1668" s="260" t="s">
        <v>849</v>
      </c>
      <c r="W1668" s="260" t="s">
        <v>344</v>
      </c>
      <c r="X1668" s="260" t="s">
        <v>344</v>
      </c>
      <c r="Y1668" s="260" t="s">
        <v>344</v>
      </c>
      <c r="Z1668" s="260" t="s">
        <v>344</v>
      </c>
      <c r="AA1668" s="260" t="s">
        <v>344</v>
      </c>
      <c r="AB1668" s="260" t="s">
        <v>344</v>
      </c>
      <c r="AC1668" s="260" t="s">
        <v>344</v>
      </c>
      <c r="AD1668" s="260" t="s">
        <v>344</v>
      </c>
      <c r="AE1668" s="260" t="s">
        <v>344</v>
      </c>
      <c r="AF1668" s="260" t="s">
        <v>344</v>
      </c>
      <c r="AG1668" s="260" t="s">
        <v>344</v>
      </c>
      <c r="AH1668" s="260" t="s">
        <v>344</v>
      </c>
      <c r="AI1668" s="260" t="s">
        <v>344</v>
      </c>
      <c r="AJ1668" s="260" t="s">
        <v>344</v>
      </c>
      <c r="AK1668" s="260" t="s">
        <v>344</v>
      </c>
      <c r="AL1668" s="260" t="s">
        <v>344</v>
      </c>
      <c r="AM1668" s="260" t="s">
        <v>344</v>
      </c>
      <c r="AN1668" s="260" t="s">
        <v>344</v>
      </c>
      <c r="AO1668" s="260" t="s">
        <v>344</v>
      </c>
      <c r="AP1668" s="260" t="s">
        <v>344</v>
      </c>
      <c r="AQ1668" s="260"/>
      <c r="AR1668"/>
      <c r="AS1668">
        <v>1</v>
      </c>
    </row>
    <row r="1669" spans="1:45" ht="18.75" hidden="1" x14ac:dyDescent="0.45">
      <c r="A1669" s="262">
        <v>215337</v>
      </c>
      <c r="B1669" s="249" t="s">
        <v>458</v>
      </c>
      <c r="C1669" t="s">
        <v>207</v>
      </c>
      <c r="D1669" t="s">
        <v>205</v>
      </c>
      <c r="E1669" t="s">
        <v>207</v>
      </c>
      <c r="F1669" t="s">
        <v>205</v>
      </c>
      <c r="G1669" t="s">
        <v>205</v>
      </c>
      <c r="H1669" t="s">
        <v>205</v>
      </c>
      <c r="I1669" t="s">
        <v>207</v>
      </c>
      <c r="J1669" t="s">
        <v>205</v>
      </c>
      <c r="K1669" t="s">
        <v>205</v>
      </c>
      <c r="L1669" t="s">
        <v>207</v>
      </c>
      <c r="M1669" s="250" t="s">
        <v>205</v>
      </c>
      <c r="N1669" t="s">
        <v>205</v>
      </c>
      <c r="O1669" t="s">
        <v>205</v>
      </c>
      <c r="P1669" t="s">
        <v>205</v>
      </c>
      <c r="Q1669" t="s">
        <v>205</v>
      </c>
      <c r="R1669" t="s">
        <v>205</v>
      </c>
      <c r="S1669" t="s">
        <v>205</v>
      </c>
      <c r="T1669" t="s">
        <v>205</v>
      </c>
      <c r="U1669" t="s">
        <v>205</v>
      </c>
      <c r="V1669" t="s">
        <v>205</v>
      </c>
      <c r="W1669" t="s">
        <v>344</v>
      </c>
      <c r="X1669" s="250" t="s">
        <v>344</v>
      </c>
      <c r="Y1669" t="s">
        <v>344</v>
      </c>
      <c r="Z1669" t="s">
        <v>344</v>
      </c>
      <c r="AA1669" t="s">
        <v>344</v>
      </c>
      <c r="AB1669" t="s">
        <v>344</v>
      </c>
      <c r="AC1669" t="s">
        <v>344</v>
      </c>
      <c r="AD1669" t="s">
        <v>344</v>
      </c>
      <c r="AE1669" t="s">
        <v>344</v>
      </c>
      <c r="AF1669" t="s">
        <v>344</v>
      </c>
      <c r="AG1669" t="s">
        <v>344</v>
      </c>
      <c r="AH1669" t="s">
        <v>344</v>
      </c>
      <c r="AI1669" t="s">
        <v>344</v>
      </c>
      <c r="AJ1669" t="s">
        <v>344</v>
      </c>
      <c r="AK1669" t="s">
        <v>344</v>
      </c>
      <c r="AL1669" t="s">
        <v>344</v>
      </c>
      <c r="AM1669" t="s">
        <v>344</v>
      </c>
      <c r="AN1669" t="s">
        <v>344</v>
      </c>
      <c r="AO1669" t="s">
        <v>344</v>
      </c>
      <c r="AP1669" t="s">
        <v>344</v>
      </c>
      <c r="AQ1669"/>
      <c r="AR1669">
        <v>0</v>
      </c>
      <c r="AS1669">
        <v>1</v>
      </c>
    </row>
    <row r="1670" spans="1:45" ht="18.75" hidden="1" x14ac:dyDescent="0.45">
      <c r="A1670" s="256">
        <v>215338</v>
      </c>
      <c r="B1670" s="249" t="s">
        <v>456</v>
      </c>
      <c r="C1670" t="s">
        <v>207</v>
      </c>
      <c r="D1670" t="s">
        <v>207</v>
      </c>
      <c r="E1670" t="s">
        <v>207</v>
      </c>
      <c r="F1670" t="s">
        <v>207</v>
      </c>
      <c r="G1670" t="s">
        <v>205</v>
      </c>
      <c r="H1670" t="s">
        <v>207</v>
      </c>
      <c r="I1670" t="s">
        <v>207</v>
      </c>
      <c r="J1670" t="s">
        <v>207</v>
      </c>
      <c r="K1670" t="s">
        <v>207</v>
      </c>
      <c r="L1670" t="s">
        <v>207</v>
      </c>
      <c r="M1670" s="250" t="s">
        <v>205</v>
      </c>
      <c r="N1670" t="s">
        <v>207</v>
      </c>
      <c r="O1670" t="s">
        <v>207</v>
      </c>
      <c r="P1670" t="s">
        <v>207</v>
      </c>
      <c r="Q1670" t="s">
        <v>207</v>
      </c>
      <c r="R1670" t="s">
        <v>207</v>
      </c>
      <c r="S1670" t="s">
        <v>207</v>
      </c>
      <c r="T1670" t="s">
        <v>207</v>
      </c>
      <c r="U1670" t="s">
        <v>207</v>
      </c>
      <c r="V1670" t="s">
        <v>207</v>
      </c>
      <c r="W1670" t="s">
        <v>207</v>
      </c>
      <c r="X1670" s="250" t="s">
        <v>205</v>
      </c>
      <c r="Y1670" t="s">
        <v>205</v>
      </c>
      <c r="Z1670" t="s">
        <v>206</v>
      </c>
      <c r="AA1670" t="s">
        <v>207</v>
      </c>
      <c r="AB1670" t="s">
        <v>207</v>
      </c>
      <c r="AC1670" t="s">
        <v>207</v>
      </c>
      <c r="AD1670" t="s">
        <v>207</v>
      </c>
      <c r="AE1670" t="s">
        <v>205</v>
      </c>
      <c r="AF1670" t="s">
        <v>206</v>
      </c>
      <c r="AG1670" t="s">
        <v>344</v>
      </c>
      <c r="AH1670" t="s">
        <v>344</v>
      </c>
      <c r="AI1670" t="s">
        <v>344</v>
      </c>
      <c r="AJ1670" t="s">
        <v>344</v>
      </c>
      <c r="AK1670" t="s">
        <v>344</v>
      </c>
      <c r="AL1670" t="s">
        <v>344</v>
      </c>
      <c r="AM1670" t="s">
        <v>344</v>
      </c>
      <c r="AN1670" t="s">
        <v>344</v>
      </c>
      <c r="AO1670" t="s">
        <v>344</v>
      </c>
      <c r="AP1670" t="s">
        <v>344</v>
      </c>
      <c r="AQ1670"/>
      <c r="AR1670">
        <v>0</v>
      </c>
      <c r="AS1670">
        <v>1</v>
      </c>
    </row>
    <row r="1671" spans="1:45" ht="33" x14ac:dyDescent="0.45">
      <c r="A1671" s="256">
        <v>215339</v>
      </c>
      <c r="B1671" s="249" t="s">
        <v>67</v>
      </c>
      <c r="C1671" t="s">
        <v>207</v>
      </c>
      <c r="D1671" t="s">
        <v>207</v>
      </c>
      <c r="E1671" t="s">
        <v>207</v>
      </c>
      <c r="F1671" t="s">
        <v>207</v>
      </c>
      <c r="G1671" t="s">
        <v>205</v>
      </c>
      <c r="H1671" t="s">
        <v>207</v>
      </c>
      <c r="I1671" t="s">
        <v>205</v>
      </c>
      <c r="J1671" t="s">
        <v>205</v>
      </c>
      <c r="K1671" t="s">
        <v>205</v>
      </c>
      <c r="L1671" t="s">
        <v>207</v>
      </c>
      <c r="M1671" s="250" t="s">
        <v>207</v>
      </c>
      <c r="N1671" t="s">
        <v>207</v>
      </c>
      <c r="O1671" t="s">
        <v>205</v>
      </c>
      <c r="P1671" t="s">
        <v>207</v>
      </c>
      <c r="Q1671" t="s">
        <v>207</v>
      </c>
      <c r="R1671" t="s">
        <v>207</v>
      </c>
      <c r="S1671" t="s">
        <v>207</v>
      </c>
      <c r="T1671" t="s">
        <v>207</v>
      </c>
      <c r="U1671" t="s">
        <v>207</v>
      </c>
      <c r="V1671" t="s">
        <v>205</v>
      </c>
      <c r="W1671" t="s">
        <v>205</v>
      </c>
      <c r="X1671" s="250" t="s">
        <v>205</v>
      </c>
      <c r="Y1671" t="s">
        <v>205</v>
      </c>
      <c r="Z1671" t="s">
        <v>207</v>
      </c>
      <c r="AA1671" t="s">
        <v>205</v>
      </c>
      <c r="AB1671" t="s">
        <v>205</v>
      </c>
      <c r="AC1671" t="s">
        <v>205</v>
      </c>
      <c r="AD1671" t="s">
        <v>205</v>
      </c>
      <c r="AE1671" t="s">
        <v>205</v>
      </c>
      <c r="AF1671" t="s">
        <v>207</v>
      </c>
      <c r="AG1671" t="s">
        <v>206</v>
      </c>
      <c r="AH1671" t="s">
        <v>206</v>
      </c>
      <c r="AI1671" t="s">
        <v>206</v>
      </c>
      <c r="AJ1671" t="s">
        <v>206</v>
      </c>
      <c r="AK1671" t="s">
        <v>206</v>
      </c>
      <c r="AL1671" t="s">
        <v>344</v>
      </c>
      <c r="AM1671" t="s">
        <v>344</v>
      </c>
      <c r="AN1671" t="s">
        <v>344</v>
      </c>
      <c r="AO1671" t="s">
        <v>344</v>
      </c>
      <c r="AP1671" t="s">
        <v>344</v>
      </c>
      <c r="AQ1671"/>
      <c r="AR1671">
        <v>0</v>
      </c>
      <c r="AS1671">
        <v>6</v>
      </c>
    </row>
    <row r="1672" spans="1:45" ht="18.75" hidden="1" x14ac:dyDescent="0.45">
      <c r="A1672" s="256">
        <v>215343</v>
      </c>
      <c r="B1672" s="249" t="s">
        <v>456</v>
      </c>
      <c r="C1672" t="s">
        <v>205</v>
      </c>
      <c r="D1672" t="s">
        <v>205</v>
      </c>
      <c r="E1672" t="s">
        <v>207</v>
      </c>
      <c r="F1672" t="s">
        <v>207</v>
      </c>
      <c r="G1672" t="s">
        <v>205</v>
      </c>
      <c r="H1672" t="s">
        <v>205</v>
      </c>
      <c r="I1672" t="s">
        <v>205</v>
      </c>
      <c r="J1672" t="s">
        <v>205</v>
      </c>
      <c r="K1672" t="s">
        <v>205</v>
      </c>
      <c r="L1672" t="s">
        <v>205</v>
      </c>
      <c r="M1672" s="250" t="s">
        <v>207</v>
      </c>
      <c r="N1672" t="s">
        <v>207</v>
      </c>
      <c r="O1672" t="s">
        <v>205</v>
      </c>
      <c r="P1672" t="s">
        <v>205</v>
      </c>
      <c r="Q1672" t="s">
        <v>205</v>
      </c>
      <c r="R1672" t="s">
        <v>205</v>
      </c>
      <c r="S1672" t="s">
        <v>207</v>
      </c>
      <c r="T1672" t="s">
        <v>205</v>
      </c>
      <c r="U1672" t="s">
        <v>205</v>
      </c>
      <c r="V1672" t="s">
        <v>205</v>
      </c>
      <c r="W1672" t="s">
        <v>207</v>
      </c>
      <c r="X1672" s="250" t="s">
        <v>207</v>
      </c>
      <c r="Y1672" t="s">
        <v>206</v>
      </c>
      <c r="Z1672" t="s">
        <v>207</v>
      </c>
      <c r="AA1672" t="s">
        <v>207</v>
      </c>
      <c r="AB1672" t="s">
        <v>206</v>
      </c>
      <c r="AC1672" t="s">
        <v>206</v>
      </c>
      <c r="AD1672" t="s">
        <v>206</v>
      </c>
      <c r="AE1672" t="s">
        <v>206</v>
      </c>
      <c r="AF1672" t="s">
        <v>206</v>
      </c>
      <c r="AG1672" t="s">
        <v>344</v>
      </c>
      <c r="AH1672" t="s">
        <v>344</v>
      </c>
      <c r="AI1672" t="s">
        <v>344</v>
      </c>
      <c r="AJ1672" t="s">
        <v>344</v>
      </c>
      <c r="AK1672" t="s">
        <v>344</v>
      </c>
      <c r="AL1672" t="s">
        <v>344</v>
      </c>
      <c r="AM1672" t="s">
        <v>344</v>
      </c>
      <c r="AN1672" t="s">
        <v>344</v>
      </c>
      <c r="AO1672" t="s">
        <v>344</v>
      </c>
      <c r="AP1672" t="s">
        <v>344</v>
      </c>
      <c r="AQ1672"/>
      <c r="AR1672">
        <v>0</v>
      </c>
      <c r="AS1672">
        <v>5</v>
      </c>
    </row>
    <row r="1673" spans="1:45" ht="18.75" hidden="1" x14ac:dyDescent="0.45">
      <c r="A1673" s="256">
        <v>215345</v>
      </c>
      <c r="B1673" s="249" t="s">
        <v>458</v>
      </c>
      <c r="C1673" t="s">
        <v>849</v>
      </c>
      <c r="D1673" t="s">
        <v>849</v>
      </c>
      <c r="E1673" t="s">
        <v>849</v>
      </c>
      <c r="F1673" t="s">
        <v>849</v>
      </c>
      <c r="G1673" t="s">
        <v>849</v>
      </c>
      <c r="H1673" t="s">
        <v>849</v>
      </c>
      <c r="I1673" t="s">
        <v>849</v>
      </c>
      <c r="J1673" t="s">
        <v>849</v>
      </c>
      <c r="K1673" t="s">
        <v>849</v>
      </c>
      <c r="L1673" t="s">
        <v>849</v>
      </c>
      <c r="M1673" s="250" t="s">
        <v>849</v>
      </c>
      <c r="N1673" t="s">
        <v>849</v>
      </c>
      <c r="O1673" t="s">
        <v>849</v>
      </c>
      <c r="P1673" t="s">
        <v>849</v>
      </c>
      <c r="Q1673" t="s">
        <v>849</v>
      </c>
      <c r="R1673" t="s">
        <v>849</v>
      </c>
      <c r="S1673" t="s">
        <v>849</v>
      </c>
      <c r="T1673" t="s">
        <v>849</v>
      </c>
      <c r="U1673" t="s">
        <v>849</v>
      </c>
      <c r="V1673" t="s">
        <v>849</v>
      </c>
      <c r="W1673" t="s">
        <v>344</v>
      </c>
      <c r="X1673" s="250" t="s">
        <v>344</v>
      </c>
      <c r="Y1673" t="s">
        <v>344</v>
      </c>
      <c r="Z1673" t="s">
        <v>344</v>
      </c>
      <c r="AA1673" t="s">
        <v>344</v>
      </c>
      <c r="AB1673" t="s">
        <v>344</v>
      </c>
      <c r="AC1673" t="s">
        <v>344</v>
      </c>
      <c r="AD1673" t="s">
        <v>344</v>
      </c>
      <c r="AE1673" t="s">
        <v>344</v>
      </c>
      <c r="AF1673" t="s">
        <v>344</v>
      </c>
      <c r="AG1673" t="s">
        <v>344</v>
      </c>
      <c r="AH1673" t="s">
        <v>344</v>
      </c>
      <c r="AI1673" t="s">
        <v>344</v>
      </c>
      <c r="AJ1673" t="s">
        <v>344</v>
      </c>
      <c r="AK1673" t="s">
        <v>344</v>
      </c>
      <c r="AL1673" t="s">
        <v>344</v>
      </c>
      <c r="AM1673" t="s">
        <v>344</v>
      </c>
      <c r="AN1673" t="s">
        <v>344</v>
      </c>
      <c r="AO1673" t="s">
        <v>344</v>
      </c>
      <c r="AP1673" t="s">
        <v>344</v>
      </c>
      <c r="AQ1673"/>
      <c r="AR1673" t="s">
        <v>1830</v>
      </c>
      <c r="AS1673" t="s">
        <v>2181</v>
      </c>
    </row>
    <row r="1674" spans="1:45" ht="15" x14ac:dyDescent="0.25">
      <c r="A1674" s="263">
        <v>215347</v>
      </c>
      <c r="B1674" s="259" t="s">
        <v>61</v>
      </c>
      <c r="C1674" s="260" t="s">
        <v>207</v>
      </c>
      <c r="D1674" s="260" t="s">
        <v>207</v>
      </c>
      <c r="E1674" s="260" t="s">
        <v>207</v>
      </c>
      <c r="F1674" s="260" t="s">
        <v>207</v>
      </c>
      <c r="G1674" s="260" t="s">
        <v>206</v>
      </c>
      <c r="H1674" s="260" t="s">
        <v>205</v>
      </c>
      <c r="I1674" s="260" t="s">
        <v>207</v>
      </c>
      <c r="J1674" s="260" t="s">
        <v>207</v>
      </c>
      <c r="K1674" s="260" t="s">
        <v>207</v>
      </c>
      <c r="L1674" s="260" t="s">
        <v>207</v>
      </c>
      <c r="M1674" s="260" t="s">
        <v>207</v>
      </c>
      <c r="N1674" s="260" t="s">
        <v>207</v>
      </c>
      <c r="O1674" s="260" t="s">
        <v>207</v>
      </c>
      <c r="P1674" s="260" t="s">
        <v>205</v>
      </c>
      <c r="Q1674" s="260" t="s">
        <v>207</v>
      </c>
      <c r="R1674" s="260" t="s">
        <v>207</v>
      </c>
      <c r="S1674" s="260" t="s">
        <v>207</v>
      </c>
      <c r="T1674" s="260" t="s">
        <v>207</v>
      </c>
      <c r="U1674" s="260" t="s">
        <v>207</v>
      </c>
      <c r="V1674" s="260" t="s">
        <v>207</v>
      </c>
      <c r="W1674" s="260" t="s">
        <v>207</v>
      </c>
      <c r="X1674" s="260" t="s">
        <v>205</v>
      </c>
      <c r="Y1674" s="260" t="s">
        <v>207</v>
      </c>
      <c r="Z1674" s="260" t="s">
        <v>207</v>
      </c>
      <c r="AA1674" s="260" t="s">
        <v>205</v>
      </c>
      <c r="AB1674" s="260" t="s">
        <v>207</v>
      </c>
      <c r="AC1674" s="260" t="s">
        <v>207</v>
      </c>
      <c r="AD1674" s="260" t="s">
        <v>207</v>
      </c>
      <c r="AE1674" s="260" t="s">
        <v>207</v>
      </c>
      <c r="AF1674" s="260" t="s">
        <v>207</v>
      </c>
      <c r="AG1674" s="260" t="s">
        <v>206</v>
      </c>
      <c r="AH1674" s="260" t="s">
        <v>206</v>
      </c>
      <c r="AI1674" s="260" t="s">
        <v>207</v>
      </c>
      <c r="AJ1674" s="260" t="s">
        <v>206</v>
      </c>
      <c r="AK1674" s="260" t="s">
        <v>207</v>
      </c>
      <c r="AL1674" s="260" t="s">
        <v>207</v>
      </c>
      <c r="AM1674" s="260" t="s">
        <v>206</v>
      </c>
      <c r="AN1674" s="260" t="s">
        <v>206</v>
      </c>
      <c r="AO1674" s="260" t="s">
        <v>206</v>
      </c>
      <c r="AP1674" s="260" t="s">
        <v>207</v>
      </c>
      <c r="AQ1674" s="260"/>
      <c r="AR1674"/>
      <c r="AS1674">
        <v>3</v>
      </c>
    </row>
    <row r="1675" spans="1:45" ht="18.75" hidden="1" x14ac:dyDescent="0.45">
      <c r="A1675" s="256">
        <v>215350</v>
      </c>
      <c r="B1675" s="249" t="s">
        <v>456</v>
      </c>
      <c r="C1675" t="s">
        <v>205</v>
      </c>
      <c r="D1675" t="s">
        <v>207</v>
      </c>
      <c r="E1675" t="s">
        <v>207</v>
      </c>
      <c r="F1675" t="s">
        <v>207</v>
      </c>
      <c r="G1675" t="s">
        <v>205</v>
      </c>
      <c r="H1675" t="s">
        <v>205</v>
      </c>
      <c r="I1675" t="s">
        <v>207</v>
      </c>
      <c r="J1675" t="s">
        <v>205</v>
      </c>
      <c r="K1675" t="s">
        <v>207</v>
      </c>
      <c r="L1675" t="s">
        <v>207</v>
      </c>
      <c r="M1675" s="250" t="s">
        <v>207</v>
      </c>
      <c r="N1675" t="s">
        <v>207</v>
      </c>
      <c r="O1675" t="s">
        <v>207</v>
      </c>
      <c r="P1675" t="s">
        <v>205</v>
      </c>
      <c r="Q1675" t="s">
        <v>205</v>
      </c>
      <c r="R1675" t="s">
        <v>205</v>
      </c>
      <c r="S1675" t="s">
        <v>207</v>
      </c>
      <c r="T1675" t="s">
        <v>207</v>
      </c>
      <c r="U1675" t="s">
        <v>207</v>
      </c>
      <c r="V1675" t="s">
        <v>207</v>
      </c>
      <c r="W1675" t="s">
        <v>207</v>
      </c>
      <c r="X1675" s="250" t="s">
        <v>205</v>
      </c>
      <c r="Y1675" t="s">
        <v>206</v>
      </c>
      <c r="Z1675" t="s">
        <v>207</v>
      </c>
      <c r="AA1675" t="s">
        <v>207</v>
      </c>
      <c r="AB1675" t="s">
        <v>206</v>
      </c>
      <c r="AC1675" t="s">
        <v>206</v>
      </c>
      <c r="AD1675" t="s">
        <v>206</v>
      </c>
      <c r="AE1675" t="s">
        <v>205</v>
      </c>
      <c r="AF1675" t="s">
        <v>207</v>
      </c>
      <c r="AG1675" t="s">
        <v>344</v>
      </c>
      <c r="AH1675" t="s">
        <v>344</v>
      </c>
      <c r="AI1675" t="s">
        <v>344</v>
      </c>
      <c r="AJ1675" t="s">
        <v>344</v>
      </c>
      <c r="AK1675" t="s">
        <v>344</v>
      </c>
      <c r="AL1675" t="s">
        <v>344</v>
      </c>
      <c r="AM1675" t="s">
        <v>344</v>
      </c>
      <c r="AN1675" t="s">
        <v>344</v>
      </c>
      <c r="AO1675" t="s">
        <v>344</v>
      </c>
      <c r="AP1675" t="s">
        <v>344</v>
      </c>
      <c r="AQ1675"/>
      <c r="AR1675">
        <v>0</v>
      </c>
      <c r="AS1675">
        <v>1</v>
      </c>
    </row>
    <row r="1676" spans="1:45" ht="18.75" x14ac:dyDescent="0.45">
      <c r="A1676" s="256">
        <v>215351</v>
      </c>
      <c r="B1676" s="249" t="s">
        <v>61</v>
      </c>
      <c r="C1676" t="s">
        <v>207</v>
      </c>
      <c r="D1676" t="s">
        <v>207</v>
      </c>
      <c r="E1676" t="s">
        <v>207</v>
      </c>
      <c r="F1676" t="s">
        <v>207</v>
      </c>
      <c r="G1676" t="s">
        <v>205</v>
      </c>
      <c r="H1676" t="s">
        <v>207</v>
      </c>
      <c r="I1676" t="s">
        <v>207</v>
      </c>
      <c r="J1676" t="s">
        <v>207</v>
      </c>
      <c r="K1676" t="s">
        <v>207</v>
      </c>
      <c r="L1676" t="s">
        <v>207</v>
      </c>
      <c r="M1676" s="250" t="s">
        <v>207</v>
      </c>
      <c r="N1676" t="s">
        <v>207</v>
      </c>
      <c r="O1676" t="s">
        <v>207</v>
      </c>
      <c r="P1676" t="s">
        <v>207</v>
      </c>
      <c r="Q1676" t="s">
        <v>207</v>
      </c>
      <c r="R1676" t="s">
        <v>207</v>
      </c>
      <c r="S1676" t="s">
        <v>207</v>
      </c>
      <c r="T1676" t="s">
        <v>207</v>
      </c>
      <c r="U1676" t="s">
        <v>207</v>
      </c>
      <c r="V1676" t="s">
        <v>207</v>
      </c>
      <c r="W1676" t="s">
        <v>205</v>
      </c>
      <c r="X1676" s="250" t="s">
        <v>207</v>
      </c>
      <c r="Y1676" t="s">
        <v>207</v>
      </c>
      <c r="Z1676" t="s">
        <v>206</v>
      </c>
      <c r="AA1676" t="s">
        <v>207</v>
      </c>
      <c r="AB1676" t="s">
        <v>205</v>
      </c>
      <c r="AC1676" t="s">
        <v>207</v>
      </c>
      <c r="AD1676" t="s">
        <v>207</v>
      </c>
      <c r="AE1676" t="s">
        <v>205</v>
      </c>
      <c r="AF1676" t="s">
        <v>207</v>
      </c>
      <c r="AG1676" t="s">
        <v>206</v>
      </c>
      <c r="AH1676" t="s">
        <v>207</v>
      </c>
      <c r="AI1676" t="s">
        <v>207</v>
      </c>
      <c r="AJ1676" t="s">
        <v>206</v>
      </c>
      <c r="AK1676" t="s">
        <v>207</v>
      </c>
      <c r="AL1676" t="s">
        <v>207</v>
      </c>
      <c r="AM1676" t="s">
        <v>206</v>
      </c>
      <c r="AN1676" t="s">
        <v>207</v>
      </c>
      <c r="AO1676" t="s">
        <v>207</v>
      </c>
      <c r="AP1676" t="s">
        <v>206</v>
      </c>
      <c r="AQ1676"/>
      <c r="AR1676">
        <v>0</v>
      </c>
      <c r="AS1676">
        <v>4</v>
      </c>
    </row>
    <row r="1677" spans="1:45" ht="18.75" hidden="1" x14ac:dyDescent="0.45">
      <c r="A1677" s="256">
        <v>215352</v>
      </c>
      <c r="B1677" s="249" t="s">
        <v>456</v>
      </c>
      <c r="C1677" t="s">
        <v>205</v>
      </c>
      <c r="D1677" t="s">
        <v>205</v>
      </c>
      <c r="E1677" t="s">
        <v>205</v>
      </c>
      <c r="F1677" t="s">
        <v>205</v>
      </c>
      <c r="G1677" t="s">
        <v>207</v>
      </c>
      <c r="H1677" t="s">
        <v>207</v>
      </c>
      <c r="I1677" t="s">
        <v>205</v>
      </c>
      <c r="J1677" t="s">
        <v>205</v>
      </c>
      <c r="K1677" t="s">
        <v>207</v>
      </c>
      <c r="L1677" t="s">
        <v>207</v>
      </c>
      <c r="M1677" s="250" t="s">
        <v>207</v>
      </c>
      <c r="N1677" t="s">
        <v>207</v>
      </c>
      <c r="O1677" t="s">
        <v>205</v>
      </c>
      <c r="P1677" t="s">
        <v>205</v>
      </c>
      <c r="Q1677" t="s">
        <v>207</v>
      </c>
      <c r="R1677" t="s">
        <v>205</v>
      </c>
      <c r="S1677" t="s">
        <v>207</v>
      </c>
      <c r="T1677" t="s">
        <v>205</v>
      </c>
      <c r="U1677" t="s">
        <v>205</v>
      </c>
      <c r="V1677" t="s">
        <v>207</v>
      </c>
      <c r="W1677" t="s">
        <v>207</v>
      </c>
      <c r="X1677" s="250" t="s">
        <v>207</v>
      </c>
      <c r="Y1677" t="s">
        <v>206</v>
      </c>
      <c r="Z1677" t="s">
        <v>207</v>
      </c>
      <c r="AA1677" t="s">
        <v>207</v>
      </c>
      <c r="AB1677" t="s">
        <v>207</v>
      </c>
      <c r="AC1677" t="s">
        <v>207</v>
      </c>
      <c r="AD1677" t="s">
        <v>207</v>
      </c>
      <c r="AE1677" t="s">
        <v>207</v>
      </c>
      <c r="AF1677" t="s">
        <v>207</v>
      </c>
      <c r="AG1677" t="s">
        <v>344</v>
      </c>
      <c r="AH1677" t="s">
        <v>344</v>
      </c>
      <c r="AI1677" t="s">
        <v>344</v>
      </c>
      <c r="AJ1677" t="s">
        <v>344</v>
      </c>
      <c r="AK1677" t="s">
        <v>344</v>
      </c>
      <c r="AL1677" t="s">
        <v>344</v>
      </c>
      <c r="AM1677" t="s">
        <v>344</v>
      </c>
      <c r="AN1677" t="s">
        <v>344</v>
      </c>
      <c r="AO1677" t="s">
        <v>344</v>
      </c>
      <c r="AP1677" t="s">
        <v>344</v>
      </c>
      <c r="AQ1677"/>
      <c r="AR1677">
        <v>0</v>
      </c>
      <c r="AS1677">
        <v>4</v>
      </c>
    </row>
    <row r="1678" spans="1:45" ht="18.75" hidden="1" x14ac:dyDescent="0.45">
      <c r="A1678" s="256">
        <v>215353</v>
      </c>
      <c r="B1678" s="249" t="s">
        <v>456</v>
      </c>
      <c r="C1678" t="s">
        <v>205</v>
      </c>
      <c r="D1678" t="s">
        <v>207</v>
      </c>
      <c r="E1678" t="s">
        <v>207</v>
      </c>
      <c r="F1678" t="s">
        <v>207</v>
      </c>
      <c r="G1678" t="s">
        <v>205</v>
      </c>
      <c r="H1678" t="s">
        <v>206</v>
      </c>
      <c r="I1678" t="s">
        <v>207</v>
      </c>
      <c r="J1678" t="s">
        <v>207</v>
      </c>
      <c r="K1678" t="s">
        <v>207</v>
      </c>
      <c r="L1678" t="s">
        <v>207</v>
      </c>
      <c r="M1678" s="250" t="s">
        <v>207</v>
      </c>
      <c r="N1678" t="s">
        <v>205</v>
      </c>
      <c r="O1678" t="s">
        <v>207</v>
      </c>
      <c r="P1678" t="s">
        <v>205</v>
      </c>
      <c r="Q1678" t="s">
        <v>207</v>
      </c>
      <c r="R1678" t="s">
        <v>207</v>
      </c>
      <c r="S1678" t="s">
        <v>207</v>
      </c>
      <c r="T1678" t="s">
        <v>207</v>
      </c>
      <c r="U1678" t="s">
        <v>207</v>
      </c>
      <c r="V1678" t="s">
        <v>207</v>
      </c>
      <c r="W1678" t="s">
        <v>207</v>
      </c>
      <c r="X1678" s="250" t="s">
        <v>205</v>
      </c>
      <c r="Y1678" t="s">
        <v>205</v>
      </c>
      <c r="Z1678" t="s">
        <v>207</v>
      </c>
      <c r="AA1678" t="s">
        <v>205</v>
      </c>
      <c r="AB1678" t="s">
        <v>205</v>
      </c>
      <c r="AC1678" t="s">
        <v>205</v>
      </c>
      <c r="AD1678" t="s">
        <v>205</v>
      </c>
      <c r="AE1678" t="s">
        <v>205</v>
      </c>
      <c r="AF1678" t="s">
        <v>206</v>
      </c>
      <c r="AG1678" t="s">
        <v>344</v>
      </c>
      <c r="AH1678" t="s">
        <v>344</v>
      </c>
      <c r="AI1678" t="s">
        <v>344</v>
      </c>
      <c r="AJ1678" t="s">
        <v>344</v>
      </c>
      <c r="AK1678" t="s">
        <v>344</v>
      </c>
      <c r="AL1678" t="s">
        <v>344</v>
      </c>
      <c r="AM1678" t="s">
        <v>344</v>
      </c>
      <c r="AN1678" t="s">
        <v>344</v>
      </c>
      <c r="AO1678" t="s">
        <v>344</v>
      </c>
      <c r="AP1678" t="s">
        <v>344</v>
      </c>
      <c r="AQ1678"/>
      <c r="AR1678">
        <v>0</v>
      </c>
      <c r="AS1678">
        <v>1</v>
      </c>
    </row>
    <row r="1679" spans="1:45" ht="18.75" x14ac:dyDescent="0.45">
      <c r="A1679" s="256">
        <v>215354</v>
      </c>
      <c r="B1679" s="249" t="s">
        <v>61</v>
      </c>
      <c r="C1679" t="s">
        <v>205</v>
      </c>
      <c r="D1679" t="s">
        <v>205</v>
      </c>
      <c r="E1679" t="s">
        <v>207</v>
      </c>
      <c r="F1679" t="s">
        <v>207</v>
      </c>
      <c r="G1679" t="s">
        <v>207</v>
      </c>
      <c r="H1679" t="s">
        <v>207</v>
      </c>
      <c r="I1679" t="s">
        <v>207</v>
      </c>
      <c r="J1679" t="s">
        <v>205</v>
      </c>
      <c r="K1679" t="s">
        <v>207</v>
      </c>
      <c r="L1679" t="s">
        <v>207</v>
      </c>
      <c r="M1679" s="250" t="s">
        <v>205</v>
      </c>
      <c r="N1679" t="s">
        <v>207</v>
      </c>
      <c r="O1679" t="s">
        <v>207</v>
      </c>
      <c r="P1679" t="s">
        <v>205</v>
      </c>
      <c r="Q1679" t="s">
        <v>207</v>
      </c>
      <c r="R1679" t="s">
        <v>207</v>
      </c>
      <c r="S1679" t="s">
        <v>207</v>
      </c>
      <c r="T1679" t="s">
        <v>205</v>
      </c>
      <c r="U1679" t="s">
        <v>207</v>
      </c>
      <c r="V1679" t="s">
        <v>205</v>
      </c>
      <c r="W1679" t="s">
        <v>205</v>
      </c>
      <c r="X1679" s="250" t="s">
        <v>205</v>
      </c>
      <c r="Y1679" t="s">
        <v>207</v>
      </c>
      <c r="Z1679" t="s">
        <v>205</v>
      </c>
      <c r="AA1679" t="s">
        <v>205</v>
      </c>
      <c r="AB1679" t="s">
        <v>205</v>
      </c>
      <c r="AC1679" t="s">
        <v>205</v>
      </c>
      <c r="AD1679" t="s">
        <v>205</v>
      </c>
      <c r="AE1679" t="s">
        <v>205</v>
      </c>
      <c r="AF1679" t="s">
        <v>207</v>
      </c>
      <c r="AG1679" t="s">
        <v>207</v>
      </c>
      <c r="AH1679" t="s">
        <v>207</v>
      </c>
      <c r="AI1679" t="s">
        <v>207</v>
      </c>
      <c r="AJ1679" t="s">
        <v>207</v>
      </c>
      <c r="AK1679" t="s">
        <v>207</v>
      </c>
      <c r="AL1679" t="s">
        <v>206</v>
      </c>
      <c r="AM1679" t="s">
        <v>206</v>
      </c>
      <c r="AN1679" t="s">
        <v>206</v>
      </c>
      <c r="AO1679" t="s">
        <v>206</v>
      </c>
      <c r="AP1679" t="s">
        <v>206</v>
      </c>
      <c r="AQ1679"/>
      <c r="AR1679">
        <v>0</v>
      </c>
      <c r="AS1679">
        <v>5</v>
      </c>
    </row>
    <row r="1680" spans="1:45" ht="18.75" hidden="1" x14ac:dyDescent="0.45">
      <c r="A1680" s="256">
        <v>215355</v>
      </c>
      <c r="B1680" s="249" t="s">
        <v>458</v>
      </c>
      <c r="C1680" t="s">
        <v>205</v>
      </c>
      <c r="D1680" t="s">
        <v>207</v>
      </c>
      <c r="E1680" t="s">
        <v>207</v>
      </c>
      <c r="F1680" t="s">
        <v>207</v>
      </c>
      <c r="G1680" t="s">
        <v>205</v>
      </c>
      <c r="H1680" t="s">
        <v>205</v>
      </c>
      <c r="I1680" t="s">
        <v>205</v>
      </c>
      <c r="J1680" t="s">
        <v>207</v>
      </c>
      <c r="K1680" t="s">
        <v>207</v>
      </c>
      <c r="L1680" t="s">
        <v>205</v>
      </c>
      <c r="M1680" s="250" t="s">
        <v>205</v>
      </c>
      <c r="N1680" t="s">
        <v>207</v>
      </c>
      <c r="O1680" t="s">
        <v>205</v>
      </c>
      <c r="P1680" t="s">
        <v>205</v>
      </c>
      <c r="Q1680" t="s">
        <v>205</v>
      </c>
      <c r="R1680" t="s">
        <v>207</v>
      </c>
      <c r="S1680" t="s">
        <v>205</v>
      </c>
      <c r="T1680" t="s">
        <v>207</v>
      </c>
      <c r="U1680" t="s">
        <v>207</v>
      </c>
      <c r="V1680" t="s">
        <v>207</v>
      </c>
      <c r="W1680" t="s">
        <v>344</v>
      </c>
      <c r="X1680" s="250" t="s">
        <v>344</v>
      </c>
      <c r="Y1680" t="s">
        <v>344</v>
      </c>
      <c r="Z1680" t="s">
        <v>344</v>
      </c>
      <c r="AA1680" t="s">
        <v>344</v>
      </c>
      <c r="AB1680" t="s">
        <v>344</v>
      </c>
      <c r="AC1680" t="s">
        <v>344</v>
      </c>
      <c r="AD1680" t="s">
        <v>344</v>
      </c>
      <c r="AE1680" t="s">
        <v>344</v>
      </c>
      <c r="AF1680" t="s">
        <v>344</v>
      </c>
      <c r="AG1680" t="s">
        <v>344</v>
      </c>
      <c r="AH1680" t="s">
        <v>344</v>
      </c>
      <c r="AI1680" t="s">
        <v>344</v>
      </c>
      <c r="AJ1680" t="s">
        <v>344</v>
      </c>
      <c r="AK1680" t="s">
        <v>344</v>
      </c>
      <c r="AL1680" t="s">
        <v>344</v>
      </c>
      <c r="AM1680" t="s">
        <v>344</v>
      </c>
      <c r="AN1680" t="s">
        <v>344</v>
      </c>
      <c r="AO1680" t="s">
        <v>344</v>
      </c>
      <c r="AP1680" t="s">
        <v>344</v>
      </c>
      <c r="AQ1680"/>
      <c r="AR1680">
        <v>0</v>
      </c>
      <c r="AS1680">
        <v>1</v>
      </c>
    </row>
    <row r="1681" spans="1:45" ht="33" x14ac:dyDescent="0.45">
      <c r="A1681" s="256">
        <v>215360</v>
      </c>
      <c r="B1681" s="249" t="s">
        <v>67</v>
      </c>
      <c r="C1681" t="s">
        <v>207</v>
      </c>
      <c r="D1681" t="s">
        <v>207</v>
      </c>
      <c r="E1681" t="s">
        <v>205</v>
      </c>
      <c r="F1681" t="s">
        <v>207</v>
      </c>
      <c r="G1681" t="s">
        <v>207</v>
      </c>
      <c r="H1681" t="s">
        <v>207</v>
      </c>
      <c r="I1681" t="s">
        <v>205</v>
      </c>
      <c r="J1681" t="s">
        <v>205</v>
      </c>
      <c r="K1681" t="s">
        <v>207</v>
      </c>
      <c r="L1681" t="s">
        <v>207</v>
      </c>
      <c r="M1681" s="250" t="s">
        <v>207</v>
      </c>
      <c r="N1681" t="s">
        <v>207</v>
      </c>
      <c r="O1681" t="s">
        <v>207</v>
      </c>
      <c r="P1681" t="s">
        <v>205</v>
      </c>
      <c r="Q1681" t="s">
        <v>207</v>
      </c>
      <c r="R1681" t="s">
        <v>205</v>
      </c>
      <c r="S1681" t="s">
        <v>207</v>
      </c>
      <c r="T1681" t="s">
        <v>205</v>
      </c>
      <c r="U1681" t="s">
        <v>207</v>
      </c>
      <c r="V1681" t="s">
        <v>205</v>
      </c>
      <c r="W1681" t="s">
        <v>207</v>
      </c>
      <c r="X1681" s="250" t="s">
        <v>207</v>
      </c>
      <c r="Y1681" t="s">
        <v>205</v>
      </c>
      <c r="Z1681" t="s">
        <v>205</v>
      </c>
      <c r="AA1681" t="s">
        <v>205</v>
      </c>
      <c r="AB1681" t="s">
        <v>205</v>
      </c>
      <c r="AC1681" t="s">
        <v>205</v>
      </c>
      <c r="AD1681" t="s">
        <v>207</v>
      </c>
      <c r="AE1681" t="s">
        <v>207</v>
      </c>
      <c r="AF1681" t="s">
        <v>205</v>
      </c>
      <c r="AG1681" t="s">
        <v>206</v>
      </c>
      <c r="AH1681" t="s">
        <v>206</v>
      </c>
      <c r="AI1681" t="s">
        <v>206</v>
      </c>
      <c r="AJ1681" t="s">
        <v>206</v>
      </c>
      <c r="AK1681" t="s">
        <v>206</v>
      </c>
      <c r="AL1681" t="s">
        <v>344</v>
      </c>
      <c r="AM1681" t="s">
        <v>344</v>
      </c>
      <c r="AN1681" t="s">
        <v>344</v>
      </c>
      <c r="AO1681" t="s">
        <v>344</v>
      </c>
      <c r="AP1681" t="s">
        <v>344</v>
      </c>
      <c r="AQ1681"/>
      <c r="AR1681">
        <v>0</v>
      </c>
      <c r="AS1681">
        <v>6</v>
      </c>
    </row>
    <row r="1682" spans="1:45" ht="18.75" hidden="1" x14ac:dyDescent="0.45">
      <c r="A1682" s="256">
        <v>215362</v>
      </c>
      <c r="B1682" s="249" t="s">
        <v>456</v>
      </c>
      <c r="C1682" t="s">
        <v>207</v>
      </c>
      <c r="D1682" t="s">
        <v>207</v>
      </c>
      <c r="E1682" t="s">
        <v>207</v>
      </c>
      <c r="F1682" t="s">
        <v>207</v>
      </c>
      <c r="G1682" t="s">
        <v>205</v>
      </c>
      <c r="H1682" t="s">
        <v>207</v>
      </c>
      <c r="I1682" t="s">
        <v>207</v>
      </c>
      <c r="J1682" t="s">
        <v>207</v>
      </c>
      <c r="K1682" t="s">
        <v>207</v>
      </c>
      <c r="L1682" t="s">
        <v>207</v>
      </c>
      <c r="M1682" s="250" t="s">
        <v>205</v>
      </c>
      <c r="N1682" t="s">
        <v>207</v>
      </c>
      <c r="O1682" t="s">
        <v>207</v>
      </c>
      <c r="P1682" t="s">
        <v>205</v>
      </c>
      <c r="Q1682" t="s">
        <v>207</v>
      </c>
      <c r="R1682" t="s">
        <v>205</v>
      </c>
      <c r="S1682" t="s">
        <v>207</v>
      </c>
      <c r="T1682" t="s">
        <v>207</v>
      </c>
      <c r="U1682" t="s">
        <v>207</v>
      </c>
      <c r="V1682" t="s">
        <v>207</v>
      </c>
      <c r="W1682" t="s">
        <v>205</v>
      </c>
      <c r="X1682" s="250" t="s">
        <v>205</v>
      </c>
      <c r="Y1682" t="s">
        <v>205</v>
      </c>
      <c r="Z1682" t="s">
        <v>205</v>
      </c>
      <c r="AA1682" t="s">
        <v>205</v>
      </c>
      <c r="AB1682" t="s">
        <v>205</v>
      </c>
      <c r="AC1682" t="s">
        <v>207</v>
      </c>
      <c r="AD1682" t="s">
        <v>207</v>
      </c>
      <c r="AE1682" t="s">
        <v>206</v>
      </c>
      <c r="AF1682" t="s">
        <v>206</v>
      </c>
      <c r="AG1682" t="s">
        <v>344</v>
      </c>
      <c r="AH1682" t="s">
        <v>344</v>
      </c>
      <c r="AI1682" t="s">
        <v>344</v>
      </c>
      <c r="AJ1682" t="s">
        <v>344</v>
      </c>
      <c r="AK1682" t="s">
        <v>344</v>
      </c>
      <c r="AL1682" t="s">
        <v>344</v>
      </c>
      <c r="AM1682" t="s">
        <v>344</v>
      </c>
      <c r="AN1682" t="s">
        <v>344</v>
      </c>
      <c r="AO1682" t="s">
        <v>344</v>
      </c>
      <c r="AP1682" t="s">
        <v>344</v>
      </c>
      <c r="AQ1682"/>
      <c r="AR1682">
        <v>0</v>
      </c>
      <c r="AS1682">
        <v>1</v>
      </c>
    </row>
    <row r="1683" spans="1:45" ht="18.75" hidden="1" x14ac:dyDescent="0.45">
      <c r="A1683" s="256">
        <v>215364</v>
      </c>
      <c r="B1683" s="249" t="s">
        <v>456</v>
      </c>
      <c r="C1683" t="s">
        <v>207</v>
      </c>
      <c r="D1683" t="s">
        <v>207</v>
      </c>
      <c r="E1683" t="s">
        <v>205</v>
      </c>
      <c r="F1683" t="s">
        <v>207</v>
      </c>
      <c r="G1683" t="s">
        <v>207</v>
      </c>
      <c r="H1683" t="s">
        <v>207</v>
      </c>
      <c r="I1683" t="s">
        <v>205</v>
      </c>
      <c r="J1683" t="s">
        <v>205</v>
      </c>
      <c r="K1683" t="s">
        <v>205</v>
      </c>
      <c r="L1683" t="s">
        <v>207</v>
      </c>
      <c r="M1683" s="250" t="s">
        <v>205</v>
      </c>
      <c r="N1683" t="s">
        <v>205</v>
      </c>
      <c r="O1683" t="s">
        <v>207</v>
      </c>
      <c r="P1683" t="s">
        <v>207</v>
      </c>
      <c r="Q1683" t="s">
        <v>207</v>
      </c>
      <c r="R1683" t="s">
        <v>207</v>
      </c>
      <c r="S1683" t="s">
        <v>207</v>
      </c>
      <c r="T1683" t="s">
        <v>207</v>
      </c>
      <c r="U1683" t="s">
        <v>207</v>
      </c>
      <c r="V1683" t="s">
        <v>205</v>
      </c>
      <c r="W1683" t="s">
        <v>205</v>
      </c>
      <c r="X1683" s="250" t="s">
        <v>205</v>
      </c>
      <c r="Y1683" t="s">
        <v>205</v>
      </c>
      <c r="Z1683" t="s">
        <v>207</v>
      </c>
      <c r="AA1683" t="s">
        <v>205</v>
      </c>
      <c r="AB1683" t="s">
        <v>206</v>
      </c>
      <c r="AC1683" t="s">
        <v>206</v>
      </c>
      <c r="AD1683" t="s">
        <v>206</v>
      </c>
      <c r="AE1683" t="s">
        <v>206</v>
      </c>
      <c r="AF1683" t="s">
        <v>206</v>
      </c>
      <c r="AG1683" t="s">
        <v>344</v>
      </c>
      <c r="AH1683" t="s">
        <v>344</v>
      </c>
      <c r="AI1683" t="s">
        <v>344</v>
      </c>
      <c r="AJ1683" t="s">
        <v>344</v>
      </c>
      <c r="AK1683" t="s">
        <v>344</v>
      </c>
      <c r="AL1683" t="s">
        <v>344</v>
      </c>
      <c r="AM1683" t="s">
        <v>344</v>
      </c>
      <c r="AN1683" t="s">
        <v>344</v>
      </c>
      <c r="AO1683" t="s">
        <v>344</v>
      </c>
      <c r="AP1683" t="s">
        <v>344</v>
      </c>
      <c r="AQ1683"/>
      <c r="AR1683">
        <v>0</v>
      </c>
      <c r="AS1683">
        <v>3</v>
      </c>
    </row>
    <row r="1684" spans="1:45" ht="18.75" x14ac:dyDescent="0.45">
      <c r="A1684" s="256">
        <v>215365</v>
      </c>
      <c r="B1684" s="249" t="s">
        <v>61</v>
      </c>
      <c r="C1684" t="s">
        <v>207</v>
      </c>
      <c r="D1684" t="s">
        <v>207</v>
      </c>
      <c r="E1684" t="s">
        <v>207</v>
      </c>
      <c r="F1684" t="s">
        <v>207</v>
      </c>
      <c r="G1684" t="s">
        <v>205</v>
      </c>
      <c r="H1684" t="s">
        <v>207</v>
      </c>
      <c r="I1684" t="s">
        <v>207</v>
      </c>
      <c r="J1684" t="s">
        <v>207</v>
      </c>
      <c r="K1684" t="s">
        <v>207</v>
      </c>
      <c r="L1684" t="s">
        <v>207</v>
      </c>
      <c r="M1684" s="250" t="s">
        <v>205</v>
      </c>
      <c r="N1684" t="s">
        <v>207</v>
      </c>
      <c r="O1684" t="s">
        <v>207</v>
      </c>
      <c r="P1684" t="s">
        <v>205</v>
      </c>
      <c r="Q1684" t="s">
        <v>207</v>
      </c>
      <c r="R1684" t="s">
        <v>207</v>
      </c>
      <c r="S1684" t="s">
        <v>207</v>
      </c>
      <c r="T1684" t="s">
        <v>207</v>
      </c>
      <c r="U1684" t="s">
        <v>207</v>
      </c>
      <c r="V1684" t="s">
        <v>205</v>
      </c>
      <c r="W1684" t="s">
        <v>207</v>
      </c>
      <c r="X1684" s="250" t="s">
        <v>205</v>
      </c>
      <c r="Y1684" t="s">
        <v>205</v>
      </c>
      <c r="Z1684" t="s">
        <v>205</v>
      </c>
      <c r="AA1684" t="s">
        <v>205</v>
      </c>
      <c r="AB1684" t="s">
        <v>207</v>
      </c>
      <c r="AC1684" t="s">
        <v>207</v>
      </c>
      <c r="AD1684" t="s">
        <v>207</v>
      </c>
      <c r="AE1684" t="s">
        <v>205</v>
      </c>
      <c r="AF1684" t="s">
        <v>207</v>
      </c>
      <c r="AG1684" t="s">
        <v>207</v>
      </c>
      <c r="AH1684" t="s">
        <v>207</v>
      </c>
      <c r="AI1684" t="s">
        <v>207</v>
      </c>
      <c r="AJ1684" t="s">
        <v>207</v>
      </c>
      <c r="AK1684" t="s">
        <v>207</v>
      </c>
      <c r="AL1684" t="s">
        <v>207</v>
      </c>
      <c r="AM1684" t="s">
        <v>207</v>
      </c>
      <c r="AN1684" t="s">
        <v>207</v>
      </c>
      <c r="AO1684" t="s">
        <v>207</v>
      </c>
      <c r="AP1684" t="s">
        <v>207</v>
      </c>
      <c r="AQ1684"/>
      <c r="AR1684">
        <v>0</v>
      </c>
      <c r="AS1684">
        <v>4</v>
      </c>
    </row>
    <row r="1685" spans="1:45" ht="18.75" x14ac:dyDescent="0.45">
      <c r="A1685" s="256">
        <v>215366</v>
      </c>
      <c r="B1685" s="249" t="s">
        <v>61</v>
      </c>
      <c r="C1685" t="s">
        <v>207</v>
      </c>
      <c r="D1685" t="s">
        <v>207</v>
      </c>
      <c r="E1685" t="s">
        <v>207</v>
      </c>
      <c r="F1685" t="s">
        <v>207</v>
      </c>
      <c r="G1685" t="s">
        <v>207</v>
      </c>
      <c r="H1685" t="s">
        <v>207</v>
      </c>
      <c r="I1685" t="s">
        <v>207</v>
      </c>
      <c r="J1685" t="s">
        <v>207</v>
      </c>
      <c r="K1685" t="s">
        <v>205</v>
      </c>
      <c r="L1685" t="s">
        <v>207</v>
      </c>
      <c r="M1685" s="250" t="s">
        <v>205</v>
      </c>
      <c r="N1685" t="s">
        <v>207</v>
      </c>
      <c r="O1685" t="s">
        <v>207</v>
      </c>
      <c r="P1685" t="s">
        <v>207</v>
      </c>
      <c r="Q1685" t="s">
        <v>207</v>
      </c>
      <c r="R1685" t="s">
        <v>207</v>
      </c>
      <c r="S1685" t="s">
        <v>207</v>
      </c>
      <c r="T1685" t="s">
        <v>207</v>
      </c>
      <c r="U1685" t="s">
        <v>207</v>
      </c>
      <c r="V1685" t="s">
        <v>205</v>
      </c>
      <c r="W1685" t="s">
        <v>207</v>
      </c>
      <c r="X1685" s="250" t="s">
        <v>205</v>
      </c>
      <c r="Y1685" t="s">
        <v>207</v>
      </c>
      <c r="Z1685" t="s">
        <v>205</v>
      </c>
      <c r="AA1685" t="s">
        <v>207</v>
      </c>
      <c r="AB1685" t="s">
        <v>207</v>
      </c>
      <c r="AC1685" t="s">
        <v>207</v>
      </c>
      <c r="AD1685" t="s">
        <v>207</v>
      </c>
      <c r="AE1685" t="s">
        <v>205</v>
      </c>
      <c r="AF1685" t="s">
        <v>207</v>
      </c>
      <c r="AG1685" t="s">
        <v>206</v>
      </c>
      <c r="AH1685" t="s">
        <v>207</v>
      </c>
      <c r="AI1685" t="s">
        <v>207</v>
      </c>
      <c r="AJ1685" t="s">
        <v>207</v>
      </c>
      <c r="AK1685" t="s">
        <v>207</v>
      </c>
      <c r="AL1685" t="s">
        <v>206</v>
      </c>
      <c r="AM1685" t="s">
        <v>206</v>
      </c>
      <c r="AN1685" t="s">
        <v>206</v>
      </c>
      <c r="AO1685" t="s">
        <v>206</v>
      </c>
      <c r="AP1685" t="s">
        <v>206</v>
      </c>
      <c r="AQ1685"/>
      <c r="AR1685">
        <v>0</v>
      </c>
      <c r="AS1685">
        <v>5</v>
      </c>
    </row>
    <row r="1686" spans="1:45" ht="18.75" hidden="1" x14ac:dyDescent="0.45">
      <c r="A1686" s="256">
        <v>215368</v>
      </c>
      <c r="B1686" s="249" t="s">
        <v>456</v>
      </c>
      <c r="C1686" t="s">
        <v>207</v>
      </c>
      <c r="D1686" t="s">
        <v>205</v>
      </c>
      <c r="E1686" t="s">
        <v>205</v>
      </c>
      <c r="F1686" t="s">
        <v>205</v>
      </c>
      <c r="G1686" t="s">
        <v>207</v>
      </c>
      <c r="H1686" t="s">
        <v>207</v>
      </c>
      <c r="I1686" t="s">
        <v>207</v>
      </c>
      <c r="J1686" t="s">
        <v>207</v>
      </c>
      <c r="K1686" t="s">
        <v>207</v>
      </c>
      <c r="L1686" t="s">
        <v>207</v>
      </c>
      <c r="M1686" s="250" t="s">
        <v>205</v>
      </c>
      <c r="N1686" t="s">
        <v>207</v>
      </c>
      <c r="O1686" t="s">
        <v>207</v>
      </c>
      <c r="P1686" t="s">
        <v>205</v>
      </c>
      <c r="Q1686" t="s">
        <v>205</v>
      </c>
      <c r="R1686" t="s">
        <v>205</v>
      </c>
      <c r="S1686" t="s">
        <v>207</v>
      </c>
      <c r="T1686" t="s">
        <v>205</v>
      </c>
      <c r="U1686" t="s">
        <v>205</v>
      </c>
      <c r="V1686" t="s">
        <v>205</v>
      </c>
      <c r="W1686" t="s">
        <v>207</v>
      </c>
      <c r="X1686" s="250" t="s">
        <v>207</v>
      </c>
      <c r="Y1686" t="s">
        <v>206</v>
      </c>
      <c r="Z1686" t="s">
        <v>207</v>
      </c>
      <c r="AA1686" t="s">
        <v>207</v>
      </c>
      <c r="AB1686" t="s">
        <v>206</v>
      </c>
      <c r="AC1686" t="s">
        <v>206</v>
      </c>
      <c r="AD1686" t="s">
        <v>206</v>
      </c>
      <c r="AE1686" t="s">
        <v>206</v>
      </c>
      <c r="AF1686" t="s">
        <v>206</v>
      </c>
      <c r="AG1686" t="s">
        <v>344</v>
      </c>
      <c r="AH1686" t="s">
        <v>344</v>
      </c>
      <c r="AI1686" t="s">
        <v>344</v>
      </c>
      <c r="AJ1686" t="s">
        <v>344</v>
      </c>
      <c r="AK1686" t="s">
        <v>344</v>
      </c>
      <c r="AL1686" t="s">
        <v>344</v>
      </c>
      <c r="AM1686" t="s">
        <v>344</v>
      </c>
      <c r="AN1686" t="s">
        <v>344</v>
      </c>
      <c r="AO1686" t="s">
        <v>344</v>
      </c>
      <c r="AP1686" t="s">
        <v>344</v>
      </c>
      <c r="AQ1686"/>
      <c r="AR1686">
        <v>0</v>
      </c>
      <c r="AS1686">
        <v>5</v>
      </c>
    </row>
    <row r="1687" spans="1:45" ht="15" hidden="1" x14ac:dyDescent="0.25">
      <c r="A1687" s="263">
        <v>215369</v>
      </c>
      <c r="B1687" s="259" t="s">
        <v>458</v>
      </c>
      <c r="C1687" s="260" t="s">
        <v>849</v>
      </c>
      <c r="D1687" s="260" t="s">
        <v>849</v>
      </c>
      <c r="E1687" s="260" t="s">
        <v>849</v>
      </c>
      <c r="F1687" s="260" t="s">
        <v>849</v>
      </c>
      <c r="G1687" s="260" t="s">
        <v>849</v>
      </c>
      <c r="H1687" s="260" t="s">
        <v>849</v>
      </c>
      <c r="I1687" s="260" t="s">
        <v>849</v>
      </c>
      <c r="J1687" s="260" t="s">
        <v>849</v>
      </c>
      <c r="K1687" s="260" t="s">
        <v>849</v>
      </c>
      <c r="L1687" s="260" t="s">
        <v>849</v>
      </c>
      <c r="M1687" s="260" t="s">
        <v>849</v>
      </c>
      <c r="N1687" s="260" t="s">
        <v>849</v>
      </c>
      <c r="O1687" s="260" t="s">
        <v>849</v>
      </c>
      <c r="P1687" s="260" t="s">
        <v>849</v>
      </c>
      <c r="Q1687" s="260" t="s">
        <v>849</v>
      </c>
      <c r="R1687" s="260" t="s">
        <v>849</v>
      </c>
      <c r="S1687" s="260" t="s">
        <v>849</v>
      </c>
      <c r="T1687" s="260" t="s">
        <v>849</v>
      </c>
      <c r="U1687" s="260" t="s">
        <v>849</v>
      </c>
      <c r="V1687" s="260" t="s">
        <v>849</v>
      </c>
      <c r="W1687" s="260" t="s">
        <v>344</v>
      </c>
      <c r="X1687" s="260" t="s">
        <v>344</v>
      </c>
      <c r="Y1687" s="260" t="s">
        <v>344</v>
      </c>
      <c r="Z1687" s="260" t="s">
        <v>344</v>
      </c>
      <c r="AA1687" s="260" t="s">
        <v>344</v>
      </c>
      <c r="AB1687" s="260" t="s">
        <v>344</v>
      </c>
      <c r="AC1687" s="260" t="s">
        <v>344</v>
      </c>
      <c r="AD1687" s="260" t="s">
        <v>344</v>
      </c>
      <c r="AE1687" s="260" t="s">
        <v>344</v>
      </c>
      <c r="AF1687" s="260" t="s">
        <v>344</v>
      </c>
      <c r="AG1687" s="260" t="s">
        <v>344</v>
      </c>
      <c r="AH1687" s="260" t="s">
        <v>344</v>
      </c>
      <c r="AI1687" s="260" t="s">
        <v>344</v>
      </c>
      <c r="AJ1687" s="260" t="s">
        <v>344</v>
      </c>
      <c r="AK1687" s="260" t="s">
        <v>344</v>
      </c>
      <c r="AL1687" s="260" t="s">
        <v>344</v>
      </c>
      <c r="AM1687" s="260" t="s">
        <v>344</v>
      </c>
      <c r="AN1687" s="260" t="s">
        <v>344</v>
      </c>
      <c r="AO1687" s="260" t="s">
        <v>344</v>
      </c>
      <c r="AP1687" s="260" t="s">
        <v>344</v>
      </c>
      <c r="AQ1687" s="260"/>
      <c r="AR1687"/>
      <c r="AS1687" t="s">
        <v>2181</v>
      </c>
    </row>
    <row r="1688" spans="1:45" ht="18.75" hidden="1" x14ac:dyDescent="0.45">
      <c r="A1688" s="256">
        <v>215372</v>
      </c>
      <c r="B1688" s="249" t="s">
        <v>458</v>
      </c>
      <c r="C1688" t="s">
        <v>207</v>
      </c>
      <c r="D1688" t="s">
        <v>205</v>
      </c>
      <c r="E1688" t="s">
        <v>205</v>
      </c>
      <c r="F1688" t="s">
        <v>205</v>
      </c>
      <c r="G1688" t="s">
        <v>205</v>
      </c>
      <c r="H1688" t="s">
        <v>207</v>
      </c>
      <c r="I1688" t="s">
        <v>205</v>
      </c>
      <c r="J1688" t="s">
        <v>205</v>
      </c>
      <c r="K1688" t="s">
        <v>205</v>
      </c>
      <c r="L1688" t="s">
        <v>207</v>
      </c>
      <c r="M1688" s="250" t="s">
        <v>207</v>
      </c>
      <c r="N1688" t="s">
        <v>205</v>
      </c>
      <c r="O1688" t="s">
        <v>205</v>
      </c>
      <c r="P1688" t="s">
        <v>205</v>
      </c>
      <c r="Q1688" t="s">
        <v>207</v>
      </c>
      <c r="R1688" t="s">
        <v>207</v>
      </c>
      <c r="S1688" t="s">
        <v>207</v>
      </c>
      <c r="T1688" t="s">
        <v>207</v>
      </c>
      <c r="U1688" t="s">
        <v>207</v>
      </c>
      <c r="V1688" t="s">
        <v>207</v>
      </c>
      <c r="W1688" t="s">
        <v>344</v>
      </c>
      <c r="X1688" s="250" t="s">
        <v>344</v>
      </c>
      <c r="Y1688" t="s">
        <v>344</v>
      </c>
      <c r="Z1688" t="s">
        <v>344</v>
      </c>
      <c r="AA1688" t="s">
        <v>344</v>
      </c>
      <c r="AB1688" t="s">
        <v>344</v>
      </c>
      <c r="AC1688" t="s">
        <v>344</v>
      </c>
      <c r="AD1688" t="s">
        <v>344</v>
      </c>
      <c r="AE1688" t="s">
        <v>344</v>
      </c>
      <c r="AF1688" t="s">
        <v>344</v>
      </c>
      <c r="AG1688" t="s">
        <v>344</v>
      </c>
      <c r="AH1688" t="s">
        <v>344</v>
      </c>
      <c r="AI1688" t="s">
        <v>344</v>
      </c>
      <c r="AJ1688" t="s">
        <v>344</v>
      </c>
      <c r="AK1688" t="s">
        <v>344</v>
      </c>
      <c r="AL1688" t="s">
        <v>344</v>
      </c>
      <c r="AM1688" t="s">
        <v>344</v>
      </c>
      <c r="AN1688" t="s">
        <v>344</v>
      </c>
      <c r="AO1688" t="s">
        <v>344</v>
      </c>
      <c r="AP1688" t="s">
        <v>344</v>
      </c>
      <c r="AQ1688"/>
      <c r="AR1688">
        <v>0</v>
      </c>
      <c r="AS1688">
        <v>4</v>
      </c>
    </row>
    <row r="1689" spans="1:45" ht="18.75" x14ac:dyDescent="0.45">
      <c r="A1689" s="256">
        <v>215374</v>
      </c>
      <c r="B1689" s="249" t="s">
        <v>61</v>
      </c>
      <c r="C1689" t="s">
        <v>207</v>
      </c>
      <c r="D1689" t="s">
        <v>207</v>
      </c>
      <c r="E1689" t="s">
        <v>207</v>
      </c>
      <c r="F1689" t="s">
        <v>207</v>
      </c>
      <c r="G1689" t="s">
        <v>206</v>
      </c>
      <c r="H1689" t="s">
        <v>206</v>
      </c>
      <c r="I1689" t="s">
        <v>207</v>
      </c>
      <c r="J1689" t="s">
        <v>207</v>
      </c>
      <c r="K1689" t="s">
        <v>207</v>
      </c>
      <c r="L1689" t="s">
        <v>207</v>
      </c>
      <c r="M1689" s="250" t="s">
        <v>207</v>
      </c>
      <c r="N1689" t="s">
        <v>207</v>
      </c>
      <c r="O1689" t="s">
        <v>207</v>
      </c>
      <c r="P1689" t="s">
        <v>205</v>
      </c>
      <c r="Q1689" t="s">
        <v>207</v>
      </c>
      <c r="R1689" t="s">
        <v>206</v>
      </c>
      <c r="S1689" t="s">
        <v>207</v>
      </c>
      <c r="T1689" t="s">
        <v>207</v>
      </c>
      <c r="U1689" t="s">
        <v>207</v>
      </c>
      <c r="V1689" t="s">
        <v>207</v>
      </c>
      <c r="W1689" t="s">
        <v>207</v>
      </c>
      <c r="X1689" s="250" t="s">
        <v>205</v>
      </c>
      <c r="Y1689" t="s">
        <v>207</v>
      </c>
      <c r="Z1689" t="s">
        <v>205</v>
      </c>
      <c r="AA1689" t="s">
        <v>205</v>
      </c>
      <c r="AB1689" t="s">
        <v>207</v>
      </c>
      <c r="AC1689" t="s">
        <v>205</v>
      </c>
      <c r="AD1689" t="s">
        <v>207</v>
      </c>
      <c r="AE1689" t="s">
        <v>205</v>
      </c>
      <c r="AF1689" t="s">
        <v>205</v>
      </c>
      <c r="AG1689" t="s">
        <v>207</v>
      </c>
      <c r="AH1689" t="s">
        <v>207</v>
      </c>
      <c r="AI1689" t="s">
        <v>207</v>
      </c>
      <c r="AJ1689" t="s">
        <v>207</v>
      </c>
      <c r="AK1689" t="s">
        <v>207</v>
      </c>
      <c r="AL1689" t="s">
        <v>206</v>
      </c>
      <c r="AM1689" t="s">
        <v>206</v>
      </c>
      <c r="AN1689" t="s">
        <v>206</v>
      </c>
      <c r="AO1689" t="s">
        <v>206</v>
      </c>
      <c r="AP1689" t="s">
        <v>206</v>
      </c>
      <c r="AQ1689"/>
      <c r="AR1689">
        <v>0</v>
      </c>
      <c r="AS1689">
        <v>5</v>
      </c>
    </row>
    <row r="1690" spans="1:45" ht="18.75" hidden="1" x14ac:dyDescent="0.45">
      <c r="A1690" s="256">
        <v>215377</v>
      </c>
      <c r="B1690" s="249" t="s">
        <v>459</v>
      </c>
      <c r="C1690" t="s">
        <v>205</v>
      </c>
      <c r="D1690" t="s">
        <v>205</v>
      </c>
      <c r="E1690" t="s">
        <v>207</v>
      </c>
      <c r="F1690" t="s">
        <v>207</v>
      </c>
      <c r="G1690" t="s">
        <v>205</v>
      </c>
      <c r="H1690" t="s">
        <v>207</v>
      </c>
      <c r="I1690" t="s">
        <v>207</v>
      </c>
      <c r="J1690" t="s">
        <v>205</v>
      </c>
      <c r="K1690" t="s">
        <v>205</v>
      </c>
      <c r="L1690" t="s">
        <v>207</v>
      </c>
      <c r="M1690" s="250" t="s">
        <v>205</v>
      </c>
      <c r="N1690" t="s">
        <v>207</v>
      </c>
      <c r="O1690" t="s">
        <v>205</v>
      </c>
      <c r="P1690" t="s">
        <v>207</v>
      </c>
      <c r="Q1690" t="s">
        <v>207</v>
      </c>
      <c r="R1690" t="s">
        <v>205</v>
      </c>
      <c r="S1690" t="s">
        <v>207</v>
      </c>
      <c r="T1690" t="s">
        <v>205</v>
      </c>
      <c r="U1690" t="s">
        <v>207</v>
      </c>
      <c r="V1690" t="s">
        <v>205</v>
      </c>
      <c r="W1690" t="s">
        <v>206</v>
      </c>
      <c r="X1690" t="s">
        <v>206</v>
      </c>
      <c r="Y1690" t="s">
        <v>206</v>
      </c>
      <c r="Z1690" t="s">
        <v>206</v>
      </c>
      <c r="AA1690" t="s">
        <v>206</v>
      </c>
      <c r="AB1690" t="s">
        <v>344</v>
      </c>
      <c r="AC1690" t="s">
        <v>344</v>
      </c>
      <c r="AD1690" t="s">
        <v>344</v>
      </c>
      <c r="AE1690" t="s">
        <v>344</v>
      </c>
      <c r="AF1690" t="s">
        <v>344</v>
      </c>
      <c r="AG1690" t="s">
        <v>344</v>
      </c>
      <c r="AH1690" t="s">
        <v>344</v>
      </c>
      <c r="AI1690" t="s">
        <v>344</v>
      </c>
      <c r="AJ1690" t="s">
        <v>344</v>
      </c>
      <c r="AK1690" t="s">
        <v>344</v>
      </c>
      <c r="AL1690" t="s">
        <v>344</v>
      </c>
      <c r="AM1690" t="s">
        <v>344</v>
      </c>
      <c r="AN1690" t="s">
        <v>344</v>
      </c>
      <c r="AO1690" t="s">
        <v>344</v>
      </c>
      <c r="AP1690" t="s">
        <v>344</v>
      </c>
      <c r="AQ1690"/>
      <c r="AR1690">
        <v>0</v>
      </c>
      <c r="AS1690">
        <v>6</v>
      </c>
    </row>
    <row r="1691" spans="1:45" ht="18.75" hidden="1" x14ac:dyDescent="0.45">
      <c r="A1691" s="256">
        <v>215378</v>
      </c>
      <c r="B1691" s="249" t="e">
        <v>#N/A</v>
      </c>
      <c r="C1691" t="s">
        <v>207</v>
      </c>
      <c r="D1691" t="s">
        <v>207</v>
      </c>
      <c r="E1691" t="s">
        <v>207</v>
      </c>
      <c r="F1691" t="s">
        <v>207</v>
      </c>
      <c r="G1691" t="s">
        <v>207</v>
      </c>
      <c r="H1691" t="s">
        <v>207</v>
      </c>
      <c r="I1691" t="s">
        <v>207</v>
      </c>
      <c r="J1691" t="s">
        <v>207</v>
      </c>
      <c r="K1691" t="s">
        <v>207</v>
      </c>
      <c r="L1691" t="s">
        <v>207</v>
      </c>
      <c r="M1691" s="250" t="s">
        <v>207</v>
      </c>
      <c r="N1691" t="s">
        <v>207</v>
      </c>
      <c r="O1691" t="s">
        <v>207</v>
      </c>
      <c r="P1691" t="s">
        <v>207</v>
      </c>
      <c r="Q1691" t="s">
        <v>207</v>
      </c>
      <c r="R1691" t="s">
        <v>207</v>
      </c>
      <c r="S1691" t="s">
        <v>207</v>
      </c>
      <c r="T1691" t="s">
        <v>207</v>
      </c>
      <c r="U1691" t="s">
        <v>207</v>
      </c>
      <c r="V1691" t="s">
        <v>207</v>
      </c>
      <c r="W1691" t="s">
        <v>207</v>
      </c>
      <c r="X1691" s="250" t="s">
        <v>207</v>
      </c>
      <c r="Y1691" t="s">
        <v>207</v>
      </c>
      <c r="Z1691" t="s">
        <v>207</v>
      </c>
      <c r="AA1691" t="s">
        <v>207</v>
      </c>
      <c r="AB1691" t="s">
        <v>205</v>
      </c>
      <c r="AC1691" t="s">
        <v>205</v>
      </c>
      <c r="AD1691" t="s">
        <v>207</v>
      </c>
      <c r="AE1691" t="s">
        <v>205</v>
      </c>
      <c r="AF1691" t="s">
        <v>207</v>
      </c>
      <c r="AG1691" t="s">
        <v>207</v>
      </c>
      <c r="AH1691" t="s">
        <v>207</v>
      </c>
      <c r="AI1691" t="s">
        <v>207</v>
      </c>
      <c r="AJ1691" t="s">
        <v>207</v>
      </c>
      <c r="AK1691" t="s">
        <v>207</v>
      </c>
      <c r="AL1691" t="s">
        <v>207</v>
      </c>
      <c r="AM1691" t="s">
        <v>207</v>
      </c>
      <c r="AN1691" t="s">
        <v>207</v>
      </c>
      <c r="AO1691" t="s">
        <v>205</v>
      </c>
      <c r="AP1691" t="s">
        <v>207</v>
      </c>
      <c r="AQ1691"/>
      <c r="AR1691" t="e">
        <v>#N/A</v>
      </c>
      <c r="AS1691" t="e">
        <v>#N/A</v>
      </c>
    </row>
    <row r="1692" spans="1:45" ht="33" x14ac:dyDescent="0.45">
      <c r="A1692" s="256">
        <v>215384</v>
      </c>
      <c r="B1692" s="249" t="s">
        <v>67</v>
      </c>
      <c r="C1692" t="s">
        <v>207</v>
      </c>
      <c r="D1692" t="s">
        <v>207</v>
      </c>
      <c r="E1692" t="s">
        <v>207</v>
      </c>
      <c r="F1692" t="s">
        <v>207</v>
      </c>
      <c r="G1692" t="s">
        <v>205</v>
      </c>
      <c r="H1692" t="s">
        <v>205</v>
      </c>
      <c r="I1692" t="s">
        <v>207</v>
      </c>
      <c r="J1692" t="s">
        <v>207</v>
      </c>
      <c r="K1692" t="s">
        <v>207</v>
      </c>
      <c r="L1692" t="s">
        <v>207</v>
      </c>
      <c r="M1692" s="250" t="s">
        <v>207</v>
      </c>
      <c r="N1692" t="s">
        <v>207</v>
      </c>
      <c r="O1692" t="s">
        <v>207</v>
      </c>
      <c r="P1692" t="s">
        <v>205</v>
      </c>
      <c r="Q1692" t="s">
        <v>207</v>
      </c>
      <c r="R1692" t="s">
        <v>205</v>
      </c>
      <c r="S1692" t="s">
        <v>207</v>
      </c>
      <c r="T1692" t="s">
        <v>207</v>
      </c>
      <c r="U1692" t="s">
        <v>207</v>
      </c>
      <c r="V1692" t="s">
        <v>205</v>
      </c>
      <c r="W1692" t="s">
        <v>207</v>
      </c>
      <c r="X1692" s="250" t="s">
        <v>207</v>
      </c>
      <c r="Y1692" t="s">
        <v>205</v>
      </c>
      <c r="Z1692" t="s">
        <v>207</v>
      </c>
      <c r="AA1692" t="s">
        <v>207</v>
      </c>
      <c r="AB1692" t="s">
        <v>205</v>
      </c>
      <c r="AC1692" t="s">
        <v>205</v>
      </c>
      <c r="AD1692" t="s">
        <v>205</v>
      </c>
      <c r="AE1692" t="s">
        <v>205</v>
      </c>
      <c r="AF1692" t="s">
        <v>205</v>
      </c>
      <c r="AG1692" t="s">
        <v>206</v>
      </c>
      <c r="AH1692" t="s">
        <v>206</v>
      </c>
      <c r="AI1692" t="s">
        <v>206</v>
      </c>
      <c r="AJ1692" t="s">
        <v>206</v>
      </c>
      <c r="AK1692" t="s">
        <v>206</v>
      </c>
      <c r="AL1692" t="s">
        <v>344</v>
      </c>
      <c r="AM1692" t="s">
        <v>344</v>
      </c>
      <c r="AN1692" t="s">
        <v>344</v>
      </c>
      <c r="AO1692" t="s">
        <v>344</v>
      </c>
      <c r="AP1692" t="s">
        <v>344</v>
      </c>
      <c r="AQ1692"/>
      <c r="AR1692">
        <v>0</v>
      </c>
      <c r="AS1692">
        <v>6</v>
      </c>
    </row>
    <row r="1693" spans="1:45" ht="18.75" hidden="1" x14ac:dyDescent="0.45">
      <c r="A1693" s="256">
        <v>215385</v>
      </c>
      <c r="B1693" s="249" t="s">
        <v>456</v>
      </c>
      <c r="C1693" t="s">
        <v>207</v>
      </c>
      <c r="D1693" t="s">
        <v>207</v>
      </c>
      <c r="E1693" t="s">
        <v>207</v>
      </c>
      <c r="F1693" t="s">
        <v>207</v>
      </c>
      <c r="G1693" t="s">
        <v>205</v>
      </c>
      <c r="H1693" t="s">
        <v>205</v>
      </c>
      <c r="I1693" t="s">
        <v>207</v>
      </c>
      <c r="J1693" t="s">
        <v>207</v>
      </c>
      <c r="K1693" t="s">
        <v>207</v>
      </c>
      <c r="L1693" t="s">
        <v>207</v>
      </c>
      <c r="M1693" s="250" t="s">
        <v>207</v>
      </c>
      <c r="N1693" t="s">
        <v>207</v>
      </c>
      <c r="O1693" t="s">
        <v>207</v>
      </c>
      <c r="P1693" t="s">
        <v>207</v>
      </c>
      <c r="Q1693" t="s">
        <v>207</v>
      </c>
      <c r="R1693" t="s">
        <v>205</v>
      </c>
      <c r="S1693" t="s">
        <v>207</v>
      </c>
      <c r="T1693" t="s">
        <v>207</v>
      </c>
      <c r="U1693" t="s">
        <v>207</v>
      </c>
      <c r="V1693" t="s">
        <v>207</v>
      </c>
      <c r="W1693" t="s">
        <v>207</v>
      </c>
      <c r="X1693" s="250" t="s">
        <v>205</v>
      </c>
      <c r="Y1693" t="s">
        <v>205</v>
      </c>
      <c r="Z1693" t="s">
        <v>205</v>
      </c>
      <c r="AA1693" t="s">
        <v>205</v>
      </c>
      <c r="AB1693" t="s">
        <v>205</v>
      </c>
      <c r="AC1693" t="s">
        <v>205</v>
      </c>
      <c r="AD1693" t="s">
        <v>205</v>
      </c>
      <c r="AE1693" t="s">
        <v>206</v>
      </c>
      <c r="AF1693" t="s">
        <v>205</v>
      </c>
      <c r="AG1693" t="s">
        <v>344</v>
      </c>
      <c r="AH1693" t="s">
        <v>344</v>
      </c>
      <c r="AI1693" t="s">
        <v>344</v>
      </c>
      <c r="AJ1693" t="s">
        <v>344</v>
      </c>
      <c r="AK1693" t="s">
        <v>344</v>
      </c>
      <c r="AL1693" t="s">
        <v>344</v>
      </c>
      <c r="AM1693" t="s">
        <v>344</v>
      </c>
      <c r="AN1693" t="s">
        <v>344</v>
      </c>
      <c r="AO1693" t="s">
        <v>344</v>
      </c>
      <c r="AP1693" t="s">
        <v>344</v>
      </c>
      <c r="AQ1693"/>
      <c r="AR1693">
        <v>0</v>
      </c>
      <c r="AS1693">
        <v>1</v>
      </c>
    </row>
    <row r="1694" spans="1:45" ht="15" hidden="1" x14ac:dyDescent="0.25">
      <c r="A1694" s="263">
        <v>215387</v>
      </c>
      <c r="B1694" s="259" t="s">
        <v>460</v>
      </c>
      <c r="C1694" s="260" t="s">
        <v>849</v>
      </c>
      <c r="D1694" s="260" t="s">
        <v>849</v>
      </c>
      <c r="E1694" s="260" t="s">
        <v>849</v>
      </c>
      <c r="F1694" s="260" t="s">
        <v>849</v>
      </c>
      <c r="G1694" s="260" t="s">
        <v>849</v>
      </c>
      <c r="H1694" s="260" t="s">
        <v>849</v>
      </c>
      <c r="I1694" s="260" t="s">
        <v>849</v>
      </c>
      <c r="J1694" s="260" t="s">
        <v>849</v>
      </c>
      <c r="K1694" s="260" t="s">
        <v>849</v>
      </c>
      <c r="L1694" s="260" t="s">
        <v>849</v>
      </c>
      <c r="M1694" s="260" t="s">
        <v>849</v>
      </c>
      <c r="N1694" s="260" t="s">
        <v>849</v>
      </c>
      <c r="O1694" s="260" t="s">
        <v>849</v>
      </c>
      <c r="P1694" s="260" t="s">
        <v>849</v>
      </c>
      <c r="Q1694" s="260" t="s">
        <v>849</v>
      </c>
      <c r="R1694" s="260" t="s">
        <v>344</v>
      </c>
      <c r="S1694" s="260" t="s">
        <v>344</v>
      </c>
      <c r="T1694" s="260" t="s">
        <v>344</v>
      </c>
      <c r="U1694" s="260" t="s">
        <v>344</v>
      </c>
      <c r="V1694" s="260" t="s">
        <v>344</v>
      </c>
      <c r="W1694" s="260" t="s">
        <v>344</v>
      </c>
      <c r="X1694" s="260" t="s">
        <v>344</v>
      </c>
      <c r="Y1694" s="260" t="s">
        <v>344</v>
      </c>
      <c r="Z1694" s="260" t="s">
        <v>344</v>
      </c>
      <c r="AA1694" s="260" t="s">
        <v>344</v>
      </c>
      <c r="AB1694" s="260" t="s">
        <v>344</v>
      </c>
      <c r="AC1694" s="260" t="s">
        <v>344</v>
      </c>
      <c r="AD1694" s="260" t="s">
        <v>344</v>
      </c>
      <c r="AE1694" s="260" t="s">
        <v>344</v>
      </c>
      <c r="AF1694" s="260" t="s">
        <v>344</v>
      </c>
      <c r="AG1694" s="260" t="s">
        <v>344</v>
      </c>
      <c r="AH1694" s="260" t="s">
        <v>344</v>
      </c>
      <c r="AI1694" s="260" t="s">
        <v>344</v>
      </c>
      <c r="AJ1694" s="260" t="s">
        <v>344</v>
      </c>
      <c r="AK1694" s="260" t="s">
        <v>344</v>
      </c>
      <c r="AL1694" s="260" t="s">
        <v>344</v>
      </c>
      <c r="AM1694" s="260" t="s">
        <v>344</v>
      </c>
      <c r="AN1694" s="260" t="s">
        <v>344</v>
      </c>
      <c r="AO1694" s="260" t="s">
        <v>344</v>
      </c>
      <c r="AP1694" s="260" t="s">
        <v>344</v>
      </c>
      <c r="AQ1694" s="260"/>
      <c r="AR1694"/>
      <c r="AS1694" t="s">
        <v>2160</v>
      </c>
    </row>
    <row r="1695" spans="1:45" ht="15" hidden="1" x14ac:dyDescent="0.25">
      <c r="A1695" s="263">
        <v>215388</v>
      </c>
      <c r="B1695" s="259" t="s">
        <v>458</v>
      </c>
      <c r="C1695" s="260" t="s">
        <v>849</v>
      </c>
      <c r="D1695" s="260" t="s">
        <v>849</v>
      </c>
      <c r="E1695" s="260" t="s">
        <v>849</v>
      </c>
      <c r="F1695" s="260" t="s">
        <v>849</v>
      </c>
      <c r="G1695" s="260" t="s">
        <v>849</v>
      </c>
      <c r="H1695" s="260" t="s">
        <v>849</v>
      </c>
      <c r="I1695" s="260" t="s">
        <v>849</v>
      </c>
      <c r="J1695" s="260" t="s">
        <v>849</v>
      </c>
      <c r="K1695" s="260" t="s">
        <v>849</v>
      </c>
      <c r="L1695" s="260" t="s">
        <v>849</v>
      </c>
      <c r="M1695" s="260" t="s">
        <v>849</v>
      </c>
      <c r="N1695" s="260" t="s">
        <v>849</v>
      </c>
      <c r="O1695" s="260" t="s">
        <v>849</v>
      </c>
      <c r="P1695" s="260" t="s">
        <v>849</v>
      </c>
      <c r="Q1695" s="260" t="s">
        <v>849</v>
      </c>
      <c r="R1695" s="260" t="s">
        <v>849</v>
      </c>
      <c r="S1695" s="260" t="s">
        <v>849</v>
      </c>
      <c r="T1695" s="260" t="s">
        <v>849</v>
      </c>
      <c r="U1695" s="260" t="s">
        <v>849</v>
      </c>
      <c r="V1695" s="260" t="s">
        <v>849</v>
      </c>
      <c r="W1695" s="260" t="s">
        <v>344</v>
      </c>
      <c r="X1695" s="260" t="s">
        <v>344</v>
      </c>
      <c r="Y1695" s="260" t="s">
        <v>344</v>
      </c>
      <c r="Z1695" s="260" t="s">
        <v>344</v>
      </c>
      <c r="AA1695" s="260" t="s">
        <v>344</v>
      </c>
      <c r="AB1695" s="260" t="s">
        <v>344</v>
      </c>
      <c r="AC1695" s="260" t="s">
        <v>344</v>
      </c>
      <c r="AD1695" s="260" t="s">
        <v>344</v>
      </c>
      <c r="AE1695" s="260" t="s">
        <v>344</v>
      </c>
      <c r="AF1695" s="260" t="s">
        <v>344</v>
      </c>
      <c r="AG1695" s="260" t="s">
        <v>344</v>
      </c>
      <c r="AH1695" s="260" t="s">
        <v>344</v>
      </c>
      <c r="AI1695" s="260" t="s">
        <v>344</v>
      </c>
      <c r="AJ1695" s="260" t="s">
        <v>344</v>
      </c>
      <c r="AK1695" s="260" t="s">
        <v>344</v>
      </c>
      <c r="AL1695" s="260" t="s">
        <v>344</v>
      </c>
      <c r="AM1695" s="260" t="s">
        <v>344</v>
      </c>
      <c r="AN1695" s="260" t="s">
        <v>344</v>
      </c>
      <c r="AO1695" s="260" t="s">
        <v>344</v>
      </c>
      <c r="AP1695" s="260" t="s">
        <v>344</v>
      </c>
      <c r="AQ1695" s="260"/>
      <c r="AR1695"/>
      <c r="AS1695" t="s">
        <v>2181</v>
      </c>
    </row>
    <row r="1696" spans="1:45" ht="18.75" hidden="1" x14ac:dyDescent="0.45">
      <c r="A1696" s="262">
        <v>215390</v>
      </c>
      <c r="B1696" s="249" t="s">
        <v>458</v>
      </c>
      <c r="C1696" t="s">
        <v>205</v>
      </c>
      <c r="D1696" t="s">
        <v>205</v>
      </c>
      <c r="E1696" t="s">
        <v>207</v>
      </c>
      <c r="F1696" t="s">
        <v>207</v>
      </c>
      <c r="G1696" t="s">
        <v>205</v>
      </c>
      <c r="H1696" t="s">
        <v>205</v>
      </c>
      <c r="I1696" t="s">
        <v>207</v>
      </c>
      <c r="J1696" t="s">
        <v>205</v>
      </c>
      <c r="K1696" t="s">
        <v>207</v>
      </c>
      <c r="L1696" t="s">
        <v>207</v>
      </c>
      <c r="M1696" s="250" t="s">
        <v>207</v>
      </c>
      <c r="N1696" t="s">
        <v>205</v>
      </c>
      <c r="O1696" t="s">
        <v>205</v>
      </c>
      <c r="P1696" t="s">
        <v>205</v>
      </c>
      <c r="Q1696" t="s">
        <v>207</v>
      </c>
      <c r="R1696" t="s">
        <v>205</v>
      </c>
      <c r="S1696" t="s">
        <v>207</v>
      </c>
      <c r="T1696" t="s">
        <v>205</v>
      </c>
      <c r="U1696" t="s">
        <v>207</v>
      </c>
      <c r="V1696" t="s">
        <v>207</v>
      </c>
      <c r="W1696" t="s">
        <v>344</v>
      </c>
      <c r="X1696" s="250" t="s">
        <v>344</v>
      </c>
      <c r="Y1696" t="s">
        <v>344</v>
      </c>
      <c r="Z1696" t="s">
        <v>344</v>
      </c>
      <c r="AA1696" t="s">
        <v>344</v>
      </c>
      <c r="AB1696" t="s">
        <v>344</v>
      </c>
      <c r="AC1696" t="s">
        <v>344</v>
      </c>
      <c r="AD1696" t="s">
        <v>344</v>
      </c>
      <c r="AE1696" t="s">
        <v>344</v>
      </c>
      <c r="AF1696" t="s">
        <v>344</v>
      </c>
      <c r="AG1696" t="s">
        <v>344</v>
      </c>
      <c r="AH1696" t="s">
        <v>344</v>
      </c>
      <c r="AI1696" t="s">
        <v>344</v>
      </c>
      <c r="AJ1696" t="s">
        <v>344</v>
      </c>
      <c r="AK1696" t="s">
        <v>344</v>
      </c>
      <c r="AL1696" t="s">
        <v>344</v>
      </c>
      <c r="AM1696" t="s">
        <v>344</v>
      </c>
      <c r="AN1696" t="s">
        <v>344</v>
      </c>
      <c r="AO1696" t="s">
        <v>344</v>
      </c>
      <c r="AP1696" t="s">
        <v>344</v>
      </c>
      <c r="AQ1696"/>
      <c r="AR1696">
        <v>0</v>
      </c>
      <c r="AS1696">
        <v>1</v>
      </c>
    </row>
    <row r="1697" spans="1:45" ht="18.75" x14ac:dyDescent="0.45">
      <c r="A1697" s="256">
        <v>215392</v>
      </c>
      <c r="B1697" s="249" t="s">
        <v>61</v>
      </c>
      <c r="C1697" t="s">
        <v>205</v>
      </c>
      <c r="D1697" t="s">
        <v>207</v>
      </c>
      <c r="E1697" t="s">
        <v>207</v>
      </c>
      <c r="F1697" t="s">
        <v>207</v>
      </c>
      <c r="G1697" t="s">
        <v>205</v>
      </c>
      <c r="H1697" t="s">
        <v>205</v>
      </c>
      <c r="I1697" t="s">
        <v>207</v>
      </c>
      <c r="J1697" t="s">
        <v>207</v>
      </c>
      <c r="K1697" t="s">
        <v>207</v>
      </c>
      <c r="L1697" t="s">
        <v>207</v>
      </c>
      <c r="M1697" s="250" t="s">
        <v>207</v>
      </c>
      <c r="N1697" t="s">
        <v>207</v>
      </c>
      <c r="O1697" t="s">
        <v>207</v>
      </c>
      <c r="P1697" t="s">
        <v>207</v>
      </c>
      <c r="Q1697" t="s">
        <v>207</v>
      </c>
      <c r="R1697" t="s">
        <v>207</v>
      </c>
      <c r="S1697" t="s">
        <v>207</v>
      </c>
      <c r="T1697" t="s">
        <v>205</v>
      </c>
      <c r="U1697" t="s">
        <v>207</v>
      </c>
      <c r="V1697" t="s">
        <v>207</v>
      </c>
      <c r="W1697" t="s">
        <v>207</v>
      </c>
      <c r="X1697" s="250" t="s">
        <v>207</v>
      </c>
      <c r="Y1697" t="s">
        <v>207</v>
      </c>
      <c r="Z1697" t="s">
        <v>207</v>
      </c>
      <c r="AA1697" t="s">
        <v>205</v>
      </c>
      <c r="AB1697" t="s">
        <v>205</v>
      </c>
      <c r="AC1697" t="s">
        <v>205</v>
      </c>
      <c r="AD1697" t="s">
        <v>205</v>
      </c>
      <c r="AE1697" t="s">
        <v>205</v>
      </c>
      <c r="AF1697" t="s">
        <v>207</v>
      </c>
      <c r="AG1697" t="s">
        <v>207</v>
      </c>
      <c r="AH1697" t="s">
        <v>207</v>
      </c>
      <c r="AI1697" t="s">
        <v>207</v>
      </c>
      <c r="AJ1697" t="s">
        <v>207</v>
      </c>
      <c r="AK1697" t="s">
        <v>206</v>
      </c>
      <c r="AL1697" t="s">
        <v>206</v>
      </c>
      <c r="AM1697" t="s">
        <v>206</v>
      </c>
      <c r="AN1697" t="s">
        <v>206</v>
      </c>
      <c r="AO1697" t="s">
        <v>206</v>
      </c>
      <c r="AP1697" t="s">
        <v>206</v>
      </c>
      <c r="AQ1697"/>
      <c r="AR1697">
        <v>0</v>
      </c>
      <c r="AS1697">
        <v>5</v>
      </c>
    </row>
    <row r="1698" spans="1:45" ht="18.75" x14ac:dyDescent="0.45">
      <c r="A1698" s="256">
        <v>215393</v>
      </c>
      <c r="B1698" s="249" t="s">
        <v>61</v>
      </c>
      <c r="C1698" t="s">
        <v>207</v>
      </c>
      <c r="D1698" t="s">
        <v>207</v>
      </c>
      <c r="E1698" t="s">
        <v>207</v>
      </c>
      <c r="F1698" t="s">
        <v>207</v>
      </c>
      <c r="G1698" t="s">
        <v>207</v>
      </c>
      <c r="H1698" t="s">
        <v>207</v>
      </c>
      <c r="I1698" t="s">
        <v>207</v>
      </c>
      <c r="J1698" t="s">
        <v>207</v>
      </c>
      <c r="K1698" t="s">
        <v>207</v>
      </c>
      <c r="L1698" t="s">
        <v>207</v>
      </c>
      <c r="M1698" s="250" t="s">
        <v>207</v>
      </c>
      <c r="N1698" t="s">
        <v>207</v>
      </c>
      <c r="O1698" t="s">
        <v>207</v>
      </c>
      <c r="P1698" t="s">
        <v>207</v>
      </c>
      <c r="Q1698" t="s">
        <v>207</v>
      </c>
      <c r="R1698" t="s">
        <v>207</v>
      </c>
      <c r="S1698" t="s">
        <v>207</v>
      </c>
      <c r="T1698" t="s">
        <v>207</v>
      </c>
      <c r="U1698" t="s">
        <v>207</v>
      </c>
      <c r="V1698" t="s">
        <v>207</v>
      </c>
      <c r="W1698" t="s">
        <v>207</v>
      </c>
      <c r="X1698" s="250" t="s">
        <v>207</v>
      </c>
      <c r="Y1698" t="s">
        <v>207</v>
      </c>
      <c r="Z1698" t="s">
        <v>205</v>
      </c>
      <c r="AA1698" t="s">
        <v>205</v>
      </c>
      <c r="AB1698" t="s">
        <v>207</v>
      </c>
      <c r="AC1698" t="s">
        <v>207</v>
      </c>
      <c r="AD1698" t="s">
        <v>207</v>
      </c>
      <c r="AE1698" t="s">
        <v>207</v>
      </c>
      <c r="AF1698" t="s">
        <v>207</v>
      </c>
      <c r="AG1698" t="s">
        <v>207</v>
      </c>
      <c r="AH1698" t="s">
        <v>207</v>
      </c>
      <c r="AI1698" t="s">
        <v>205</v>
      </c>
      <c r="AJ1698" t="s">
        <v>205</v>
      </c>
      <c r="AK1698" t="s">
        <v>205</v>
      </c>
      <c r="AL1698" t="s">
        <v>206</v>
      </c>
      <c r="AM1698" t="s">
        <v>206</v>
      </c>
      <c r="AN1698" t="s">
        <v>206</v>
      </c>
      <c r="AO1698" t="s">
        <v>206</v>
      </c>
      <c r="AP1698" t="s">
        <v>206</v>
      </c>
      <c r="AQ1698"/>
      <c r="AR1698">
        <v>0</v>
      </c>
      <c r="AS1698">
        <v>3</v>
      </c>
    </row>
    <row r="1699" spans="1:45" ht="18.75" hidden="1" x14ac:dyDescent="0.45">
      <c r="A1699" s="256">
        <v>215394</v>
      </c>
      <c r="B1699" s="249" t="s">
        <v>458</v>
      </c>
      <c r="C1699" t="s">
        <v>849</v>
      </c>
      <c r="D1699" t="s">
        <v>849</v>
      </c>
      <c r="E1699" t="s">
        <v>849</v>
      </c>
      <c r="F1699" t="s">
        <v>849</v>
      </c>
      <c r="G1699" t="s">
        <v>849</v>
      </c>
      <c r="H1699" t="s">
        <v>849</v>
      </c>
      <c r="I1699" t="s">
        <v>849</v>
      </c>
      <c r="J1699" t="s">
        <v>849</v>
      </c>
      <c r="K1699" t="s">
        <v>849</v>
      </c>
      <c r="L1699" t="s">
        <v>849</v>
      </c>
      <c r="M1699" s="250" t="s">
        <v>849</v>
      </c>
      <c r="N1699" t="s">
        <v>849</v>
      </c>
      <c r="O1699" t="s">
        <v>849</v>
      </c>
      <c r="P1699" t="s">
        <v>849</v>
      </c>
      <c r="Q1699" t="s">
        <v>849</v>
      </c>
      <c r="R1699" t="s">
        <v>849</v>
      </c>
      <c r="S1699" t="s">
        <v>849</v>
      </c>
      <c r="T1699" t="s">
        <v>849</v>
      </c>
      <c r="U1699" t="s">
        <v>849</v>
      </c>
      <c r="V1699" t="s">
        <v>849</v>
      </c>
      <c r="W1699" t="s">
        <v>344</v>
      </c>
      <c r="X1699" s="250" t="s">
        <v>344</v>
      </c>
      <c r="Y1699" t="s">
        <v>344</v>
      </c>
      <c r="Z1699" t="s">
        <v>344</v>
      </c>
      <c r="AA1699" t="s">
        <v>344</v>
      </c>
      <c r="AB1699" t="s">
        <v>344</v>
      </c>
      <c r="AC1699" t="s">
        <v>344</v>
      </c>
      <c r="AD1699" t="s">
        <v>344</v>
      </c>
      <c r="AE1699" t="s">
        <v>344</v>
      </c>
      <c r="AF1699" t="s">
        <v>344</v>
      </c>
      <c r="AG1699" t="s">
        <v>344</v>
      </c>
      <c r="AH1699" t="s">
        <v>344</v>
      </c>
      <c r="AI1699" t="s">
        <v>344</v>
      </c>
      <c r="AJ1699" t="s">
        <v>344</v>
      </c>
      <c r="AK1699" t="s">
        <v>344</v>
      </c>
      <c r="AL1699" t="s">
        <v>344</v>
      </c>
      <c r="AM1699" t="s">
        <v>344</v>
      </c>
      <c r="AN1699" t="s">
        <v>344</v>
      </c>
      <c r="AO1699" t="s">
        <v>344</v>
      </c>
      <c r="AP1699" t="s">
        <v>344</v>
      </c>
      <c r="AQ1699"/>
      <c r="AR1699">
        <v>0</v>
      </c>
      <c r="AS1699" t="s">
        <v>2190</v>
      </c>
    </row>
    <row r="1700" spans="1:45" ht="18.75" x14ac:dyDescent="0.45">
      <c r="A1700" s="256">
        <v>215395</v>
      </c>
      <c r="B1700" s="249" t="s">
        <v>61</v>
      </c>
      <c r="C1700" t="s">
        <v>207</v>
      </c>
      <c r="D1700" t="s">
        <v>207</v>
      </c>
      <c r="E1700" t="s">
        <v>207</v>
      </c>
      <c r="F1700" t="s">
        <v>207</v>
      </c>
      <c r="G1700" t="s">
        <v>207</v>
      </c>
      <c r="H1700" t="s">
        <v>207</v>
      </c>
      <c r="I1700" t="s">
        <v>207</v>
      </c>
      <c r="J1700" t="s">
        <v>207</v>
      </c>
      <c r="K1700" t="s">
        <v>207</v>
      </c>
      <c r="L1700" t="s">
        <v>207</v>
      </c>
      <c r="M1700" s="250" t="s">
        <v>207</v>
      </c>
      <c r="N1700" t="s">
        <v>207</v>
      </c>
      <c r="O1700" t="s">
        <v>207</v>
      </c>
      <c r="P1700" t="s">
        <v>207</v>
      </c>
      <c r="Q1700" t="s">
        <v>206</v>
      </c>
      <c r="R1700" t="s">
        <v>207</v>
      </c>
      <c r="S1700" t="s">
        <v>206</v>
      </c>
      <c r="T1700" t="s">
        <v>207</v>
      </c>
      <c r="U1700" t="s">
        <v>207</v>
      </c>
      <c r="V1700" t="s">
        <v>207</v>
      </c>
      <c r="W1700" t="s">
        <v>207</v>
      </c>
      <c r="X1700" s="250" t="s">
        <v>207</v>
      </c>
      <c r="Y1700" t="s">
        <v>207</v>
      </c>
      <c r="Z1700" t="s">
        <v>207</v>
      </c>
      <c r="AA1700" t="s">
        <v>207</v>
      </c>
      <c r="AB1700" t="s">
        <v>207</v>
      </c>
      <c r="AC1700" t="s">
        <v>206</v>
      </c>
      <c r="AD1700" t="s">
        <v>207</v>
      </c>
      <c r="AE1700" t="s">
        <v>207</v>
      </c>
      <c r="AF1700" t="s">
        <v>207</v>
      </c>
      <c r="AG1700" t="s">
        <v>205</v>
      </c>
      <c r="AH1700" t="s">
        <v>205</v>
      </c>
      <c r="AI1700" t="s">
        <v>205</v>
      </c>
      <c r="AJ1700" t="s">
        <v>205</v>
      </c>
      <c r="AK1700" t="s">
        <v>207</v>
      </c>
      <c r="AL1700" t="s">
        <v>206</v>
      </c>
      <c r="AM1700" t="s">
        <v>206</v>
      </c>
      <c r="AN1700" t="s">
        <v>206</v>
      </c>
      <c r="AO1700" t="s">
        <v>206</v>
      </c>
      <c r="AP1700" t="s">
        <v>206</v>
      </c>
      <c r="AQ1700"/>
      <c r="AR1700">
        <v>0</v>
      </c>
      <c r="AS1700">
        <v>3</v>
      </c>
    </row>
    <row r="1701" spans="1:45" ht="15" hidden="1" x14ac:dyDescent="0.25">
      <c r="A1701" s="263">
        <v>215396</v>
      </c>
      <c r="B1701" s="259" t="s">
        <v>458</v>
      </c>
      <c r="C1701" s="260" t="s">
        <v>849</v>
      </c>
      <c r="D1701" s="260" t="s">
        <v>849</v>
      </c>
      <c r="E1701" s="260" t="s">
        <v>849</v>
      </c>
      <c r="F1701" s="260" t="s">
        <v>849</v>
      </c>
      <c r="G1701" s="260" t="s">
        <v>849</v>
      </c>
      <c r="H1701" s="260" t="s">
        <v>849</v>
      </c>
      <c r="I1701" s="260" t="s">
        <v>849</v>
      </c>
      <c r="J1701" s="260" t="s">
        <v>849</v>
      </c>
      <c r="K1701" s="260" t="s">
        <v>849</v>
      </c>
      <c r="L1701" s="260" t="s">
        <v>849</v>
      </c>
      <c r="M1701" s="260" t="s">
        <v>849</v>
      </c>
      <c r="N1701" s="260" t="s">
        <v>849</v>
      </c>
      <c r="O1701" s="260" t="s">
        <v>849</v>
      </c>
      <c r="P1701" s="260" t="s">
        <v>849</v>
      </c>
      <c r="Q1701" s="260" t="s">
        <v>849</v>
      </c>
      <c r="R1701" s="260" t="s">
        <v>849</v>
      </c>
      <c r="S1701" s="260" t="s">
        <v>849</v>
      </c>
      <c r="T1701" s="260" t="s">
        <v>849</v>
      </c>
      <c r="U1701" s="260" t="s">
        <v>849</v>
      </c>
      <c r="V1701" s="260" t="s">
        <v>849</v>
      </c>
      <c r="W1701" s="260" t="s">
        <v>344</v>
      </c>
      <c r="X1701" s="260" t="s">
        <v>344</v>
      </c>
      <c r="Y1701" s="260" t="s">
        <v>344</v>
      </c>
      <c r="Z1701" s="260" t="s">
        <v>344</v>
      </c>
      <c r="AA1701" s="260" t="s">
        <v>344</v>
      </c>
      <c r="AB1701" s="260" t="s">
        <v>344</v>
      </c>
      <c r="AC1701" s="260" t="s">
        <v>344</v>
      </c>
      <c r="AD1701" s="260" t="s">
        <v>344</v>
      </c>
      <c r="AE1701" s="260" t="s">
        <v>344</v>
      </c>
      <c r="AF1701" s="260" t="s">
        <v>344</v>
      </c>
      <c r="AG1701" s="260" t="s">
        <v>344</v>
      </c>
      <c r="AH1701" s="260" t="s">
        <v>344</v>
      </c>
      <c r="AI1701" s="260" t="s">
        <v>344</v>
      </c>
      <c r="AJ1701" s="260" t="s">
        <v>344</v>
      </c>
      <c r="AK1701" s="260" t="s">
        <v>344</v>
      </c>
      <c r="AL1701" s="260" t="s">
        <v>344</v>
      </c>
      <c r="AM1701" s="260" t="s">
        <v>344</v>
      </c>
      <c r="AN1701" s="260" t="s">
        <v>344</v>
      </c>
      <c r="AO1701" s="260" t="s">
        <v>344</v>
      </c>
      <c r="AP1701" s="260" t="s">
        <v>344</v>
      </c>
      <c r="AQ1701" s="260"/>
      <c r="AR1701"/>
      <c r="AS1701" t="s">
        <v>2181</v>
      </c>
    </row>
    <row r="1702" spans="1:45" ht="18.75" x14ac:dyDescent="0.45">
      <c r="A1702" s="256">
        <v>215397</v>
      </c>
      <c r="B1702" s="249" t="s">
        <v>61</v>
      </c>
      <c r="C1702" t="s">
        <v>205</v>
      </c>
      <c r="D1702" t="s">
        <v>207</v>
      </c>
      <c r="E1702" t="s">
        <v>207</v>
      </c>
      <c r="F1702" t="s">
        <v>207</v>
      </c>
      <c r="G1702" t="s">
        <v>205</v>
      </c>
      <c r="H1702" t="s">
        <v>207</v>
      </c>
      <c r="I1702" t="s">
        <v>207</v>
      </c>
      <c r="J1702" t="s">
        <v>205</v>
      </c>
      <c r="K1702" t="s">
        <v>207</v>
      </c>
      <c r="L1702" t="s">
        <v>207</v>
      </c>
      <c r="M1702" s="250" t="s">
        <v>207</v>
      </c>
      <c r="N1702" t="s">
        <v>205</v>
      </c>
      <c r="O1702" t="s">
        <v>205</v>
      </c>
      <c r="P1702" t="s">
        <v>207</v>
      </c>
      <c r="Q1702" t="s">
        <v>207</v>
      </c>
      <c r="R1702" t="s">
        <v>207</v>
      </c>
      <c r="S1702" t="s">
        <v>207</v>
      </c>
      <c r="T1702" t="s">
        <v>207</v>
      </c>
      <c r="U1702" t="s">
        <v>207</v>
      </c>
      <c r="V1702" t="s">
        <v>207</v>
      </c>
      <c r="W1702" t="s">
        <v>207</v>
      </c>
      <c r="X1702" s="250" t="s">
        <v>207</v>
      </c>
      <c r="Y1702" t="s">
        <v>205</v>
      </c>
      <c r="Z1702" t="s">
        <v>207</v>
      </c>
      <c r="AA1702" t="s">
        <v>207</v>
      </c>
      <c r="AB1702" t="s">
        <v>205</v>
      </c>
      <c r="AC1702" t="s">
        <v>207</v>
      </c>
      <c r="AD1702" t="s">
        <v>207</v>
      </c>
      <c r="AE1702" t="s">
        <v>205</v>
      </c>
      <c r="AF1702" t="s">
        <v>207</v>
      </c>
      <c r="AG1702" t="s">
        <v>207</v>
      </c>
      <c r="AH1702" t="s">
        <v>207</v>
      </c>
      <c r="AI1702" t="s">
        <v>207</v>
      </c>
      <c r="AJ1702" t="s">
        <v>207</v>
      </c>
      <c r="AK1702" t="s">
        <v>207</v>
      </c>
      <c r="AL1702" t="s">
        <v>206</v>
      </c>
      <c r="AM1702" t="s">
        <v>206</v>
      </c>
      <c r="AN1702" t="s">
        <v>206</v>
      </c>
      <c r="AO1702" t="s">
        <v>206</v>
      </c>
      <c r="AP1702" t="s">
        <v>206</v>
      </c>
      <c r="AQ1702"/>
      <c r="AR1702">
        <v>0</v>
      </c>
      <c r="AS1702">
        <v>5</v>
      </c>
    </row>
    <row r="1703" spans="1:45" ht="18.75" hidden="1" x14ac:dyDescent="0.45">
      <c r="A1703" s="256">
        <v>215398</v>
      </c>
      <c r="B1703" s="249" t="s">
        <v>458</v>
      </c>
      <c r="C1703" t="s">
        <v>205</v>
      </c>
      <c r="D1703" t="s">
        <v>205</v>
      </c>
      <c r="E1703" t="s">
        <v>207</v>
      </c>
      <c r="F1703" t="s">
        <v>205</v>
      </c>
      <c r="G1703" t="s">
        <v>205</v>
      </c>
      <c r="H1703" t="s">
        <v>205</v>
      </c>
      <c r="I1703" t="s">
        <v>205</v>
      </c>
      <c r="J1703" t="s">
        <v>205</v>
      </c>
      <c r="K1703" t="s">
        <v>207</v>
      </c>
      <c r="L1703" t="s">
        <v>207</v>
      </c>
      <c r="M1703" s="250" t="s">
        <v>205</v>
      </c>
      <c r="N1703" t="s">
        <v>205</v>
      </c>
      <c r="O1703" t="s">
        <v>205</v>
      </c>
      <c r="P1703" t="s">
        <v>207</v>
      </c>
      <c r="Q1703" t="s">
        <v>205</v>
      </c>
      <c r="R1703" t="s">
        <v>207</v>
      </c>
      <c r="S1703" t="s">
        <v>205</v>
      </c>
      <c r="T1703" t="s">
        <v>205</v>
      </c>
      <c r="U1703" t="s">
        <v>205</v>
      </c>
      <c r="V1703" t="s">
        <v>205</v>
      </c>
      <c r="W1703" t="s">
        <v>344</v>
      </c>
      <c r="X1703" s="250" t="s">
        <v>344</v>
      </c>
      <c r="Y1703" t="s">
        <v>344</v>
      </c>
      <c r="Z1703" t="s">
        <v>344</v>
      </c>
      <c r="AA1703" t="s">
        <v>344</v>
      </c>
      <c r="AB1703" t="s">
        <v>344</v>
      </c>
      <c r="AC1703" t="s">
        <v>344</v>
      </c>
      <c r="AD1703" t="s">
        <v>344</v>
      </c>
      <c r="AE1703" t="s">
        <v>344</v>
      </c>
      <c r="AF1703" t="s">
        <v>344</v>
      </c>
      <c r="AG1703" t="s">
        <v>344</v>
      </c>
      <c r="AH1703" t="s">
        <v>344</v>
      </c>
      <c r="AI1703" t="s">
        <v>344</v>
      </c>
      <c r="AJ1703" t="s">
        <v>344</v>
      </c>
      <c r="AK1703" t="s">
        <v>344</v>
      </c>
      <c r="AL1703" t="s">
        <v>344</v>
      </c>
      <c r="AM1703" t="s">
        <v>344</v>
      </c>
      <c r="AN1703" t="s">
        <v>344</v>
      </c>
      <c r="AO1703" t="s">
        <v>344</v>
      </c>
      <c r="AP1703" t="s">
        <v>344</v>
      </c>
      <c r="AQ1703"/>
      <c r="AR1703">
        <v>0</v>
      </c>
      <c r="AS1703">
        <v>1</v>
      </c>
    </row>
    <row r="1704" spans="1:45" ht="18.75" x14ac:dyDescent="0.45">
      <c r="A1704" s="262">
        <v>215399</v>
      </c>
      <c r="B1704" s="249" t="s">
        <v>61</v>
      </c>
      <c r="C1704" t="s">
        <v>205</v>
      </c>
      <c r="D1704" t="s">
        <v>205</v>
      </c>
      <c r="E1704" t="s">
        <v>205</v>
      </c>
      <c r="F1704" t="s">
        <v>207</v>
      </c>
      <c r="G1704" t="s">
        <v>205</v>
      </c>
      <c r="H1704" t="s">
        <v>207</v>
      </c>
      <c r="I1704" t="s">
        <v>207</v>
      </c>
      <c r="J1704" t="s">
        <v>207</v>
      </c>
      <c r="K1704" t="s">
        <v>207</v>
      </c>
      <c r="L1704" t="s">
        <v>207</v>
      </c>
      <c r="M1704" s="250" t="s">
        <v>207</v>
      </c>
      <c r="N1704" t="s">
        <v>207</v>
      </c>
      <c r="O1704" t="s">
        <v>207</v>
      </c>
      <c r="P1704" t="s">
        <v>207</v>
      </c>
      <c r="Q1704" t="s">
        <v>205</v>
      </c>
      <c r="R1704" t="s">
        <v>207</v>
      </c>
      <c r="S1704" t="s">
        <v>207</v>
      </c>
      <c r="T1704" t="s">
        <v>207</v>
      </c>
      <c r="U1704" t="s">
        <v>207</v>
      </c>
      <c r="V1704" t="s">
        <v>207</v>
      </c>
      <c r="W1704" t="s">
        <v>207</v>
      </c>
      <c r="X1704" s="250" t="s">
        <v>205</v>
      </c>
      <c r="Y1704" t="s">
        <v>205</v>
      </c>
      <c r="Z1704" t="s">
        <v>205</v>
      </c>
      <c r="AA1704" t="s">
        <v>205</v>
      </c>
      <c r="AB1704" t="s">
        <v>205</v>
      </c>
      <c r="AC1704" t="s">
        <v>207</v>
      </c>
      <c r="AD1704" t="s">
        <v>207</v>
      </c>
      <c r="AE1704" t="s">
        <v>207</v>
      </c>
      <c r="AF1704" t="s">
        <v>207</v>
      </c>
      <c r="AG1704" t="s">
        <v>207</v>
      </c>
      <c r="AH1704" t="s">
        <v>207</v>
      </c>
      <c r="AI1704" t="s">
        <v>207</v>
      </c>
      <c r="AJ1704" t="s">
        <v>207</v>
      </c>
      <c r="AK1704" t="s">
        <v>207</v>
      </c>
      <c r="AL1704" t="s">
        <v>206</v>
      </c>
      <c r="AM1704" t="s">
        <v>206</v>
      </c>
      <c r="AN1704" t="s">
        <v>206</v>
      </c>
      <c r="AO1704" t="s">
        <v>206</v>
      </c>
      <c r="AP1704" t="s">
        <v>207</v>
      </c>
      <c r="AQ1704"/>
      <c r="AR1704">
        <v>0</v>
      </c>
      <c r="AS1704">
        <v>4</v>
      </c>
    </row>
    <row r="1705" spans="1:45" ht="18.75" hidden="1" x14ac:dyDescent="0.45">
      <c r="A1705" s="256">
        <v>215401</v>
      </c>
      <c r="B1705" s="249" t="s">
        <v>458</v>
      </c>
      <c r="C1705" t="s">
        <v>205</v>
      </c>
      <c r="D1705" t="s">
        <v>205</v>
      </c>
      <c r="E1705" t="s">
        <v>207</v>
      </c>
      <c r="F1705" t="s">
        <v>207</v>
      </c>
      <c r="G1705" t="s">
        <v>207</v>
      </c>
      <c r="H1705" t="s">
        <v>206</v>
      </c>
      <c r="I1705" t="s">
        <v>205</v>
      </c>
      <c r="J1705" t="s">
        <v>205</v>
      </c>
      <c r="K1705" t="s">
        <v>205</v>
      </c>
      <c r="L1705" t="s">
        <v>205</v>
      </c>
      <c r="M1705" s="250" t="s">
        <v>207</v>
      </c>
      <c r="N1705" t="s">
        <v>205</v>
      </c>
      <c r="O1705" t="s">
        <v>205</v>
      </c>
      <c r="P1705" t="s">
        <v>206</v>
      </c>
      <c r="Q1705" t="s">
        <v>207</v>
      </c>
      <c r="R1705" t="s">
        <v>206</v>
      </c>
      <c r="S1705" t="s">
        <v>206</v>
      </c>
      <c r="T1705" t="s">
        <v>207</v>
      </c>
      <c r="U1705" t="s">
        <v>205</v>
      </c>
      <c r="V1705" t="s">
        <v>205</v>
      </c>
      <c r="W1705" t="s">
        <v>344</v>
      </c>
      <c r="X1705" s="250" t="s">
        <v>344</v>
      </c>
      <c r="Y1705" t="s">
        <v>344</v>
      </c>
      <c r="Z1705" t="s">
        <v>344</v>
      </c>
      <c r="AA1705" t="s">
        <v>344</v>
      </c>
      <c r="AB1705" t="s">
        <v>344</v>
      </c>
      <c r="AC1705" t="s">
        <v>344</v>
      </c>
      <c r="AD1705" t="s">
        <v>344</v>
      </c>
      <c r="AE1705" t="s">
        <v>344</v>
      </c>
      <c r="AF1705" t="s">
        <v>344</v>
      </c>
      <c r="AG1705" t="s">
        <v>344</v>
      </c>
      <c r="AH1705" t="s">
        <v>344</v>
      </c>
      <c r="AI1705" t="s">
        <v>344</v>
      </c>
      <c r="AJ1705" t="s">
        <v>344</v>
      </c>
      <c r="AK1705" t="s">
        <v>344</v>
      </c>
      <c r="AL1705" t="s">
        <v>344</v>
      </c>
      <c r="AM1705" t="s">
        <v>344</v>
      </c>
      <c r="AN1705" t="s">
        <v>344</v>
      </c>
      <c r="AO1705" t="s">
        <v>344</v>
      </c>
      <c r="AP1705" t="s">
        <v>344</v>
      </c>
      <c r="AQ1705"/>
      <c r="AR1705">
        <v>0</v>
      </c>
      <c r="AS1705">
        <v>2</v>
      </c>
    </row>
    <row r="1706" spans="1:45" ht="15" hidden="1" x14ac:dyDescent="0.25">
      <c r="A1706" s="263">
        <v>215402</v>
      </c>
      <c r="B1706" s="259" t="s">
        <v>457</v>
      </c>
      <c r="C1706" s="260" t="s">
        <v>849</v>
      </c>
      <c r="D1706" s="260" t="s">
        <v>849</v>
      </c>
      <c r="E1706" s="260" t="s">
        <v>849</v>
      </c>
      <c r="F1706" s="260" t="s">
        <v>849</v>
      </c>
      <c r="G1706" s="260" t="s">
        <v>849</v>
      </c>
      <c r="H1706" s="260" t="s">
        <v>849</v>
      </c>
      <c r="I1706" s="260" t="s">
        <v>849</v>
      </c>
      <c r="J1706" s="260" t="s">
        <v>849</v>
      </c>
      <c r="K1706" s="260" t="s">
        <v>849</v>
      </c>
      <c r="L1706" s="260" t="s">
        <v>849</v>
      </c>
      <c r="M1706" s="260" t="s">
        <v>344</v>
      </c>
      <c r="N1706" s="260" t="s">
        <v>344</v>
      </c>
      <c r="O1706" s="260" t="s">
        <v>344</v>
      </c>
      <c r="P1706" s="260" t="s">
        <v>344</v>
      </c>
      <c r="Q1706" s="260" t="s">
        <v>344</v>
      </c>
      <c r="R1706" s="260" t="s">
        <v>344</v>
      </c>
      <c r="S1706" s="260" t="s">
        <v>344</v>
      </c>
      <c r="T1706" s="260" t="s">
        <v>344</v>
      </c>
      <c r="U1706" s="260" t="s">
        <v>344</v>
      </c>
      <c r="V1706" s="260" t="s">
        <v>344</v>
      </c>
      <c r="W1706" s="260" t="s">
        <v>344</v>
      </c>
      <c r="X1706" s="260" t="s">
        <v>344</v>
      </c>
      <c r="Y1706" s="260" t="s">
        <v>344</v>
      </c>
      <c r="Z1706" s="260" t="s">
        <v>344</v>
      </c>
      <c r="AA1706" s="260" t="s">
        <v>344</v>
      </c>
      <c r="AB1706" s="260" t="s">
        <v>344</v>
      </c>
      <c r="AC1706" s="260" t="s">
        <v>344</v>
      </c>
      <c r="AD1706" s="260" t="s">
        <v>344</v>
      </c>
      <c r="AE1706" s="260" t="s">
        <v>344</v>
      </c>
      <c r="AF1706" s="260" t="s">
        <v>344</v>
      </c>
      <c r="AG1706" s="260" t="s">
        <v>344</v>
      </c>
      <c r="AH1706" s="260" t="s">
        <v>344</v>
      </c>
      <c r="AI1706" s="260" t="s">
        <v>344</v>
      </c>
      <c r="AJ1706" s="260" t="s">
        <v>344</v>
      </c>
      <c r="AK1706" s="260" t="s">
        <v>344</v>
      </c>
      <c r="AL1706" s="260" t="s">
        <v>344</v>
      </c>
      <c r="AM1706" s="260" t="s">
        <v>344</v>
      </c>
      <c r="AN1706" s="260" t="s">
        <v>344</v>
      </c>
      <c r="AO1706" s="260" t="s">
        <v>344</v>
      </c>
      <c r="AP1706" s="260" t="s">
        <v>344</v>
      </c>
      <c r="AQ1706" s="260"/>
      <c r="AR1706"/>
      <c r="AS1706" t="s">
        <v>2191</v>
      </c>
    </row>
    <row r="1707" spans="1:45" ht="18.75" hidden="1" x14ac:dyDescent="0.45">
      <c r="A1707" s="256">
        <v>215403</v>
      </c>
      <c r="B1707" s="249" t="s">
        <v>456</v>
      </c>
      <c r="C1707" t="s">
        <v>205</v>
      </c>
      <c r="D1707" t="s">
        <v>207</v>
      </c>
      <c r="E1707" t="s">
        <v>205</v>
      </c>
      <c r="F1707" t="s">
        <v>207</v>
      </c>
      <c r="G1707" t="s">
        <v>205</v>
      </c>
      <c r="H1707" t="s">
        <v>205</v>
      </c>
      <c r="I1707" t="s">
        <v>205</v>
      </c>
      <c r="J1707" t="s">
        <v>207</v>
      </c>
      <c r="K1707" t="s">
        <v>207</v>
      </c>
      <c r="L1707" t="s">
        <v>207</v>
      </c>
      <c r="M1707" s="250" t="s">
        <v>207</v>
      </c>
      <c r="N1707" t="s">
        <v>207</v>
      </c>
      <c r="O1707" t="s">
        <v>205</v>
      </c>
      <c r="P1707" t="s">
        <v>205</v>
      </c>
      <c r="Q1707" t="s">
        <v>207</v>
      </c>
      <c r="R1707" t="s">
        <v>205</v>
      </c>
      <c r="S1707" t="s">
        <v>207</v>
      </c>
      <c r="T1707" t="s">
        <v>205</v>
      </c>
      <c r="U1707" t="s">
        <v>207</v>
      </c>
      <c r="V1707" t="s">
        <v>205</v>
      </c>
      <c r="W1707" t="s">
        <v>207</v>
      </c>
      <c r="X1707" s="250" t="s">
        <v>207</v>
      </c>
      <c r="Y1707" t="s">
        <v>207</v>
      </c>
      <c r="Z1707" t="s">
        <v>207</v>
      </c>
      <c r="AA1707" t="s">
        <v>207</v>
      </c>
      <c r="AB1707" t="s">
        <v>207</v>
      </c>
      <c r="AC1707" t="s">
        <v>207</v>
      </c>
      <c r="AD1707" t="s">
        <v>207</v>
      </c>
      <c r="AE1707" t="s">
        <v>207</v>
      </c>
      <c r="AF1707" t="s">
        <v>206</v>
      </c>
      <c r="AG1707" t="s">
        <v>344</v>
      </c>
      <c r="AH1707" t="s">
        <v>344</v>
      </c>
      <c r="AI1707" t="s">
        <v>344</v>
      </c>
      <c r="AJ1707" t="s">
        <v>344</v>
      </c>
      <c r="AK1707" t="s">
        <v>344</v>
      </c>
      <c r="AL1707" t="s">
        <v>344</v>
      </c>
      <c r="AM1707" t="s">
        <v>344</v>
      </c>
      <c r="AN1707" t="s">
        <v>344</v>
      </c>
      <c r="AO1707" t="s">
        <v>344</v>
      </c>
      <c r="AP1707" t="s">
        <v>344</v>
      </c>
      <c r="AQ1707"/>
      <c r="AR1707">
        <v>0</v>
      </c>
      <c r="AS1707">
        <v>4</v>
      </c>
    </row>
    <row r="1708" spans="1:45" ht="18.75" x14ac:dyDescent="0.45">
      <c r="A1708" s="256">
        <v>215404</v>
      </c>
      <c r="B1708" s="249" t="s">
        <v>61</v>
      </c>
      <c r="C1708" t="s">
        <v>207</v>
      </c>
      <c r="D1708" t="s">
        <v>207</v>
      </c>
      <c r="E1708" t="s">
        <v>207</v>
      </c>
      <c r="F1708" t="s">
        <v>207</v>
      </c>
      <c r="G1708" t="s">
        <v>205</v>
      </c>
      <c r="H1708" t="s">
        <v>205</v>
      </c>
      <c r="I1708" t="s">
        <v>207</v>
      </c>
      <c r="J1708" t="s">
        <v>207</v>
      </c>
      <c r="K1708" t="s">
        <v>207</v>
      </c>
      <c r="L1708" t="s">
        <v>207</v>
      </c>
      <c r="M1708" s="250" t="s">
        <v>207</v>
      </c>
      <c r="N1708" t="s">
        <v>207</v>
      </c>
      <c r="O1708" t="s">
        <v>207</v>
      </c>
      <c r="P1708" t="s">
        <v>207</v>
      </c>
      <c r="Q1708" t="s">
        <v>207</v>
      </c>
      <c r="R1708" t="s">
        <v>207</v>
      </c>
      <c r="S1708" t="s">
        <v>207</v>
      </c>
      <c r="T1708" t="s">
        <v>207</v>
      </c>
      <c r="U1708" t="s">
        <v>207</v>
      </c>
      <c r="V1708" t="s">
        <v>207</v>
      </c>
      <c r="W1708" t="s">
        <v>207</v>
      </c>
      <c r="X1708" s="250" t="s">
        <v>205</v>
      </c>
      <c r="Y1708" t="s">
        <v>205</v>
      </c>
      <c r="Z1708" t="s">
        <v>205</v>
      </c>
      <c r="AA1708" t="s">
        <v>205</v>
      </c>
      <c r="AB1708" t="s">
        <v>205</v>
      </c>
      <c r="AC1708" t="s">
        <v>207</v>
      </c>
      <c r="AD1708" t="s">
        <v>207</v>
      </c>
      <c r="AE1708" t="s">
        <v>205</v>
      </c>
      <c r="AF1708" t="s">
        <v>207</v>
      </c>
      <c r="AG1708" t="s">
        <v>207</v>
      </c>
      <c r="AH1708" t="s">
        <v>207</v>
      </c>
      <c r="AI1708" t="s">
        <v>205</v>
      </c>
      <c r="AJ1708" t="s">
        <v>207</v>
      </c>
      <c r="AK1708" t="s">
        <v>205</v>
      </c>
      <c r="AL1708" t="s">
        <v>205</v>
      </c>
      <c r="AM1708" t="s">
        <v>207</v>
      </c>
      <c r="AN1708" t="s">
        <v>205</v>
      </c>
      <c r="AO1708" t="s">
        <v>205</v>
      </c>
      <c r="AP1708" t="s">
        <v>207</v>
      </c>
      <c r="AQ1708"/>
      <c r="AR1708">
        <v>0</v>
      </c>
      <c r="AS1708">
        <v>3</v>
      </c>
    </row>
    <row r="1709" spans="1:45" ht="15" x14ac:dyDescent="0.25">
      <c r="A1709" s="263">
        <v>215406</v>
      </c>
      <c r="B1709" s="259" t="s">
        <v>61</v>
      </c>
      <c r="C1709" s="260" t="s">
        <v>205</v>
      </c>
      <c r="D1709" s="260" t="s">
        <v>207</v>
      </c>
      <c r="E1709" s="260" t="s">
        <v>207</v>
      </c>
      <c r="F1709" s="260" t="s">
        <v>207</v>
      </c>
      <c r="G1709" s="260" t="s">
        <v>207</v>
      </c>
      <c r="H1709" s="260" t="s">
        <v>207</v>
      </c>
      <c r="I1709" s="260" t="s">
        <v>207</v>
      </c>
      <c r="J1709" s="260" t="s">
        <v>205</v>
      </c>
      <c r="K1709" s="260" t="s">
        <v>205</v>
      </c>
      <c r="L1709" s="260" t="s">
        <v>205</v>
      </c>
      <c r="M1709" s="260" t="s">
        <v>205</v>
      </c>
      <c r="N1709" s="260" t="s">
        <v>207</v>
      </c>
      <c r="O1709" s="260" t="s">
        <v>207</v>
      </c>
      <c r="P1709" s="260" t="s">
        <v>205</v>
      </c>
      <c r="Q1709" s="260" t="s">
        <v>205</v>
      </c>
      <c r="R1709" s="260" t="s">
        <v>207</v>
      </c>
      <c r="S1709" s="260" t="s">
        <v>207</v>
      </c>
      <c r="T1709" s="260" t="s">
        <v>207</v>
      </c>
      <c r="U1709" s="260" t="s">
        <v>207</v>
      </c>
      <c r="V1709" s="260" t="s">
        <v>205</v>
      </c>
      <c r="W1709" s="260" t="s">
        <v>205</v>
      </c>
      <c r="X1709" s="260" t="s">
        <v>205</v>
      </c>
      <c r="Y1709" s="260" t="s">
        <v>205</v>
      </c>
      <c r="Z1709" s="260" t="s">
        <v>205</v>
      </c>
      <c r="AA1709" s="260" t="s">
        <v>205</v>
      </c>
      <c r="AB1709" s="260" t="s">
        <v>205</v>
      </c>
      <c r="AC1709" s="260" t="s">
        <v>205</v>
      </c>
      <c r="AD1709" s="260" t="s">
        <v>205</v>
      </c>
      <c r="AE1709" s="260" t="s">
        <v>207</v>
      </c>
      <c r="AF1709" s="260" t="s">
        <v>207</v>
      </c>
      <c r="AG1709" s="260" t="s">
        <v>206</v>
      </c>
      <c r="AH1709" s="260" t="s">
        <v>206</v>
      </c>
      <c r="AI1709" s="260" t="s">
        <v>206</v>
      </c>
      <c r="AJ1709" s="260" t="s">
        <v>206</v>
      </c>
      <c r="AK1709" s="260" t="s">
        <v>206</v>
      </c>
      <c r="AL1709" s="260" t="s">
        <v>206</v>
      </c>
      <c r="AM1709" s="260" t="s">
        <v>206</v>
      </c>
      <c r="AN1709" s="260" t="s">
        <v>206</v>
      </c>
      <c r="AO1709" s="260" t="s">
        <v>206</v>
      </c>
      <c r="AP1709" s="260" t="s">
        <v>206</v>
      </c>
      <c r="AQ1709" s="260"/>
      <c r="AR1709"/>
      <c r="AS1709">
        <v>4</v>
      </c>
    </row>
    <row r="1710" spans="1:45" ht="18.75" hidden="1" x14ac:dyDescent="0.45">
      <c r="A1710" s="256">
        <v>215408</v>
      </c>
      <c r="B1710" s="249" t="s">
        <v>459</v>
      </c>
      <c r="C1710" t="s">
        <v>205</v>
      </c>
      <c r="D1710" t="s">
        <v>205</v>
      </c>
      <c r="E1710" t="s">
        <v>205</v>
      </c>
      <c r="F1710" t="s">
        <v>207</v>
      </c>
      <c r="G1710" t="s">
        <v>207</v>
      </c>
      <c r="H1710" t="s">
        <v>207</v>
      </c>
      <c r="I1710" t="s">
        <v>205</v>
      </c>
      <c r="J1710" t="s">
        <v>205</v>
      </c>
      <c r="K1710" t="s">
        <v>205</v>
      </c>
      <c r="L1710" t="s">
        <v>207</v>
      </c>
      <c r="M1710" s="250" t="s">
        <v>207</v>
      </c>
      <c r="N1710" t="s">
        <v>205</v>
      </c>
      <c r="O1710" t="s">
        <v>205</v>
      </c>
      <c r="P1710" t="s">
        <v>207</v>
      </c>
      <c r="Q1710" t="s">
        <v>205</v>
      </c>
      <c r="R1710" t="s">
        <v>206</v>
      </c>
      <c r="S1710" t="s">
        <v>205</v>
      </c>
      <c r="T1710" t="s">
        <v>205</v>
      </c>
      <c r="U1710" t="s">
        <v>205</v>
      </c>
      <c r="V1710" t="s">
        <v>205</v>
      </c>
      <c r="W1710" t="s">
        <v>206</v>
      </c>
      <c r="X1710" t="s">
        <v>206</v>
      </c>
      <c r="Y1710" t="s">
        <v>206</v>
      </c>
      <c r="Z1710" t="s">
        <v>206</v>
      </c>
      <c r="AA1710" t="s">
        <v>206</v>
      </c>
      <c r="AB1710" t="s">
        <v>344</v>
      </c>
      <c r="AC1710" t="s">
        <v>344</v>
      </c>
      <c r="AD1710" t="s">
        <v>344</v>
      </c>
      <c r="AE1710" t="s">
        <v>344</v>
      </c>
      <c r="AF1710" t="s">
        <v>344</v>
      </c>
      <c r="AG1710" t="s">
        <v>344</v>
      </c>
      <c r="AH1710" t="s">
        <v>344</v>
      </c>
      <c r="AI1710" t="s">
        <v>344</v>
      </c>
      <c r="AJ1710" t="s">
        <v>344</v>
      </c>
      <c r="AK1710" t="s">
        <v>344</v>
      </c>
      <c r="AL1710" t="s">
        <v>344</v>
      </c>
      <c r="AM1710" t="s">
        <v>344</v>
      </c>
      <c r="AN1710" t="s">
        <v>344</v>
      </c>
      <c r="AO1710" t="s">
        <v>344</v>
      </c>
      <c r="AP1710" t="s">
        <v>344</v>
      </c>
      <c r="AQ1710"/>
      <c r="AR1710">
        <v>0</v>
      </c>
      <c r="AS1710">
        <v>6</v>
      </c>
    </row>
    <row r="1711" spans="1:45" ht="15" hidden="1" x14ac:dyDescent="0.25">
      <c r="A1711" s="263">
        <v>215410</v>
      </c>
      <c r="B1711" s="259" t="s">
        <v>458</v>
      </c>
      <c r="C1711" s="260" t="s">
        <v>205</v>
      </c>
      <c r="D1711" s="260" t="s">
        <v>205</v>
      </c>
      <c r="E1711" s="260" t="s">
        <v>205</v>
      </c>
      <c r="F1711" s="260" t="s">
        <v>207</v>
      </c>
      <c r="G1711" s="260" t="s">
        <v>205</v>
      </c>
      <c r="H1711" s="260" t="s">
        <v>207</v>
      </c>
      <c r="I1711" s="260" t="s">
        <v>205</v>
      </c>
      <c r="J1711" s="260" t="s">
        <v>207</v>
      </c>
      <c r="K1711" s="260" t="s">
        <v>205</v>
      </c>
      <c r="L1711" s="260" t="s">
        <v>205</v>
      </c>
      <c r="M1711" s="260" t="s">
        <v>206</v>
      </c>
      <c r="N1711" s="260" t="s">
        <v>206</v>
      </c>
      <c r="O1711" s="260" t="s">
        <v>206</v>
      </c>
      <c r="P1711" s="260" t="s">
        <v>206</v>
      </c>
      <c r="Q1711" s="260" t="s">
        <v>206</v>
      </c>
      <c r="R1711" s="260" t="s">
        <v>206</v>
      </c>
      <c r="S1711" s="260" t="s">
        <v>206</v>
      </c>
      <c r="T1711" s="260" t="s">
        <v>206</v>
      </c>
      <c r="U1711" s="260" t="s">
        <v>206</v>
      </c>
      <c r="V1711" s="260" t="s">
        <v>206</v>
      </c>
      <c r="W1711" s="260" t="s">
        <v>344</v>
      </c>
      <c r="X1711" s="260" t="s">
        <v>344</v>
      </c>
      <c r="Y1711" s="260" t="s">
        <v>344</v>
      </c>
      <c r="Z1711" s="260" t="s">
        <v>344</v>
      </c>
      <c r="AA1711" s="260" t="s">
        <v>344</v>
      </c>
      <c r="AB1711" s="260" t="s">
        <v>344</v>
      </c>
      <c r="AC1711" s="260" t="s">
        <v>344</v>
      </c>
      <c r="AD1711" s="260" t="s">
        <v>344</v>
      </c>
      <c r="AE1711" s="260" t="s">
        <v>344</v>
      </c>
      <c r="AF1711" s="260" t="s">
        <v>344</v>
      </c>
      <c r="AG1711" s="260" t="s">
        <v>344</v>
      </c>
      <c r="AH1711" s="260" t="s">
        <v>344</v>
      </c>
      <c r="AI1711" s="260" t="s">
        <v>344</v>
      </c>
      <c r="AJ1711" s="260" t="s">
        <v>344</v>
      </c>
      <c r="AK1711" s="260" t="s">
        <v>344</v>
      </c>
      <c r="AL1711" s="260" t="s">
        <v>344</v>
      </c>
      <c r="AM1711" s="260" t="s">
        <v>344</v>
      </c>
      <c r="AN1711" s="260" t="s">
        <v>344</v>
      </c>
      <c r="AO1711" s="260" t="s">
        <v>344</v>
      </c>
      <c r="AP1711" s="260" t="s">
        <v>344</v>
      </c>
      <c r="AQ1711" s="260"/>
      <c r="AR1711"/>
      <c r="AS1711">
        <v>1</v>
      </c>
    </row>
    <row r="1712" spans="1:45" ht="15" hidden="1" x14ac:dyDescent="0.25">
      <c r="A1712" s="263">
        <v>215411</v>
      </c>
      <c r="B1712" s="259" t="s">
        <v>458</v>
      </c>
      <c r="C1712" s="260" t="s">
        <v>205</v>
      </c>
      <c r="D1712" s="260" t="s">
        <v>205</v>
      </c>
      <c r="E1712" s="260" t="s">
        <v>207</v>
      </c>
      <c r="F1712" s="260" t="s">
        <v>205</v>
      </c>
      <c r="G1712" s="260" t="s">
        <v>205</v>
      </c>
      <c r="H1712" s="260" t="s">
        <v>206</v>
      </c>
      <c r="I1712" s="260" t="s">
        <v>206</v>
      </c>
      <c r="J1712" s="260" t="s">
        <v>205</v>
      </c>
      <c r="K1712" s="260" t="s">
        <v>205</v>
      </c>
      <c r="L1712" s="260" t="s">
        <v>206</v>
      </c>
      <c r="M1712" s="260" t="s">
        <v>206</v>
      </c>
      <c r="N1712" s="260" t="s">
        <v>206</v>
      </c>
      <c r="O1712" s="260" t="s">
        <v>206</v>
      </c>
      <c r="P1712" s="260" t="s">
        <v>206</v>
      </c>
      <c r="Q1712" s="260" t="s">
        <v>206</v>
      </c>
      <c r="R1712" s="260" t="s">
        <v>206</v>
      </c>
      <c r="S1712" s="260" t="s">
        <v>206</v>
      </c>
      <c r="T1712" s="260" t="s">
        <v>206</v>
      </c>
      <c r="U1712" s="260" t="s">
        <v>206</v>
      </c>
      <c r="V1712" s="260" t="s">
        <v>206</v>
      </c>
      <c r="W1712" s="260" t="s">
        <v>344</v>
      </c>
      <c r="X1712" s="260" t="s">
        <v>344</v>
      </c>
      <c r="Y1712" s="260" t="s">
        <v>344</v>
      </c>
      <c r="Z1712" s="260" t="s">
        <v>344</v>
      </c>
      <c r="AA1712" s="260" t="s">
        <v>344</v>
      </c>
      <c r="AB1712" s="260" t="s">
        <v>344</v>
      </c>
      <c r="AC1712" s="260" t="s">
        <v>344</v>
      </c>
      <c r="AD1712" s="260" t="s">
        <v>344</v>
      </c>
      <c r="AE1712" s="260" t="s">
        <v>344</v>
      </c>
      <c r="AF1712" s="260" t="s">
        <v>344</v>
      </c>
      <c r="AG1712" s="260" t="s">
        <v>344</v>
      </c>
      <c r="AH1712" s="260" t="s">
        <v>344</v>
      </c>
      <c r="AI1712" s="260" t="s">
        <v>344</v>
      </c>
      <c r="AJ1712" s="260" t="s">
        <v>344</v>
      </c>
      <c r="AK1712" s="260" t="s">
        <v>344</v>
      </c>
      <c r="AL1712" s="260" t="s">
        <v>344</v>
      </c>
      <c r="AM1712" s="260" t="s">
        <v>344</v>
      </c>
      <c r="AN1712" s="260" t="s">
        <v>344</v>
      </c>
      <c r="AO1712" s="260" t="s">
        <v>344</v>
      </c>
      <c r="AP1712" s="260" t="s">
        <v>344</v>
      </c>
      <c r="AQ1712" s="260"/>
      <c r="AR1712"/>
      <c r="AS1712">
        <v>2</v>
      </c>
    </row>
    <row r="1713" spans="1:45" ht="18.75" x14ac:dyDescent="0.45">
      <c r="A1713" s="256">
        <v>215414</v>
      </c>
      <c r="B1713" s="249" t="s">
        <v>61</v>
      </c>
      <c r="C1713" t="s">
        <v>207</v>
      </c>
      <c r="D1713" t="s">
        <v>207</v>
      </c>
      <c r="E1713" t="s">
        <v>207</v>
      </c>
      <c r="F1713" t="s">
        <v>207</v>
      </c>
      <c r="G1713" t="s">
        <v>205</v>
      </c>
      <c r="H1713" t="s">
        <v>207</v>
      </c>
      <c r="I1713" t="s">
        <v>207</v>
      </c>
      <c r="J1713" t="s">
        <v>207</v>
      </c>
      <c r="K1713" t="s">
        <v>207</v>
      </c>
      <c r="L1713" t="s">
        <v>207</v>
      </c>
      <c r="M1713" s="250" t="s">
        <v>207</v>
      </c>
      <c r="N1713" t="s">
        <v>207</v>
      </c>
      <c r="O1713" t="s">
        <v>207</v>
      </c>
      <c r="P1713" t="s">
        <v>207</v>
      </c>
      <c r="Q1713" t="s">
        <v>207</v>
      </c>
      <c r="R1713" t="s">
        <v>207</v>
      </c>
      <c r="S1713" t="s">
        <v>207</v>
      </c>
      <c r="T1713" t="s">
        <v>207</v>
      </c>
      <c r="U1713" t="s">
        <v>207</v>
      </c>
      <c r="V1713" t="s">
        <v>207</v>
      </c>
      <c r="W1713" t="s">
        <v>207</v>
      </c>
      <c r="X1713" s="250" t="s">
        <v>207</v>
      </c>
      <c r="Y1713" t="s">
        <v>207</v>
      </c>
      <c r="Z1713" t="s">
        <v>207</v>
      </c>
      <c r="AA1713" t="s">
        <v>207</v>
      </c>
      <c r="AB1713" t="s">
        <v>207</v>
      </c>
      <c r="AC1713" t="s">
        <v>207</v>
      </c>
      <c r="AD1713" t="s">
        <v>207</v>
      </c>
      <c r="AE1713" t="s">
        <v>207</v>
      </c>
      <c r="AF1713" t="s">
        <v>207</v>
      </c>
      <c r="AG1713" t="s">
        <v>207</v>
      </c>
      <c r="AH1713" t="s">
        <v>207</v>
      </c>
      <c r="AI1713" t="s">
        <v>207</v>
      </c>
      <c r="AJ1713" t="s">
        <v>207</v>
      </c>
      <c r="AK1713" t="s">
        <v>207</v>
      </c>
      <c r="AL1713" t="s">
        <v>206</v>
      </c>
      <c r="AM1713" t="s">
        <v>206</v>
      </c>
      <c r="AN1713" t="s">
        <v>206</v>
      </c>
      <c r="AO1713" t="s">
        <v>206</v>
      </c>
      <c r="AP1713" t="s">
        <v>206</v>
      </c>
      <c r="AQ1713"/>
      <c r="AR1713">
        <v>0</v>
      </c>
      <c r="AS1713">
        <v>5</v>
      </c>
    </row>
    <row r="1714" spans="1:45" ht="15" hidden="1" x14ac:dyDescent="0.25">
      <c r="A1714" s="263">
        <v>215415</v>
      </c>
      <c r="B1714" s="259" t="s">
        <v>458</v>
      </c>
      <c r="C1714" s="260" t="s">
        <v>849</v>
      </c>
      <c r="D1714" s="260" t="s">
        <v>849</v>
      </c>
      <c r="E1714" s="260" t="s">
        <v>849</v>
      </c>
      <c r="F1714" s="260" t="s">
        <v>849</v>
      </c>
      <c r="G1714" s="260" t="s">
        <v>849</v>
      </c>
      <c r="H1714" s="260" t="s">
        <v>849</v>
      </c>
      <c r="I1714" s="260" t="s">
        <v>849</v>
      </c>
      <c r="J1714" s="260" t="s">
        <v>849</v>
      </c>
      <c r="K1714" s="260" t="s">
        <v>849</v>
      </c>
      <c r="L1714" s="260" t="s">
        <v>849</v>
      </c>
      <c r="M1714" s="260" t="s">
        <v>849</v>
      </c>
      <c r="N1714" s="260" t="s">
        <v>849</v>
      </c>
      <c r="O1714" s="260" t="s">
        <v>849</v>
      </c>
      <c r="P1714" s="260" t="s">
        <v>849</v>
      </c>
      <c r="Q1714" s="260" t="s">
        <v>849</v>
      </c>
      <c r="R1714" s="260" t="s">
        <v>849</v>
      </c>
      <c r="S1714" s="260" t="s">
        <v>849</v>
      </c>
      <c r="T1714" s="260" t="s">
        <v>849</v>
      </c>
      <c r="U1714" s="260" t="s">
        <v>849</v>
      </c>
      <c r="V1714" s="260" t="s">
        <v>849</v>
      </c>
      <c r="W1714" s="260" t="s">
        <v>344</v>
      </c>
      <c r="X1714" s="260" t="s">
        <v>344</v>
      </c>
      <c r="Y1714" s="260" t="s">
        <v>344</v>
      </c>
      <c r="Z1714" s="260" t="s">
        <v>344</v>
      </c>
      <c r="AA1714" s="260" t="s">
        <v>344</v>
      </c>
      <c r="AB1714" s="260" t="s">
        <v>344</v>
      </c>
      <c r="AC1714" s="260" t="s">
        <v>344</v>
      </c>
      <c r="AD1714" s="260" t="s">
        <v>344</v>
      </c>
      <c r="AE1714" s="260" t="s">
        <v>344</v>
      </c>
      <c r="AF1714" s="260" t="s">
        <v>344</v>
      </c>
      <c r="AG1714" s="260" t="s">
        <v>344</v>
      </c>
      <c r="AH1714" s="260" t="s">
        <v>344</v>
      </c>
      <c r="AI1714" s="260" t="s">
        <v>344</v>
      </c>
      <c r="AJ1714" s="260" t="s">
        <v>344</v>
      </c>
      <c r="AK1714" s="260" t="s">
        <v>344</v>
      </c>
      <c r="AL1714" s="260" t="s">
        <v>344</v>
      </c>
      <c r="AM1714" s="260" t="s">
        <v>344</v>
      </c>
      <c r="AN1714" s="260" t="s">
        <v>344</v>
      </c>
      <c r="AO1714" s="260" t="s">
        <v>344</v>
      </c>
      <c r="AP1714" s="260" t="s">
        <v>344</v>
      </c>
      <c r="AQ1714" s="260"/>
      <c r="AR1714"/>
      <c r="AS1714" t="s">
        <v>2181</v>
      </c>
    </row>
    <row r="1715" spans="1:45" ht="18.75" x14ac:dyDescent="0.45">
      <c r="A1715" s="256">
        <v>215417</v>
      </c>
      <c r="B1715" s="249" t="s">
        <v>61</v>
      </c>
      <c r="C1715" t="s">
        <v>205</v>
      </c>
      <c r="D1715" t="s">
        <v>205</v>
      </c>
      <c r="E1715" t="s">
        <v>205</v>
      </c>
      <c r="F1715" t="s">
        <v>205</v>
      </c>
      <c r="G1715" t="s">
        <v>205</v>
      </c>
      <c r="H1715" t="s">
        <v>205</v>
      </c>
      <c r="I1715" t="s">
        <v>207</v>
      </c>
      <c r="J1715" t="s">
        <v>207</v>
      </c>
      <c r="K1715" t="s">
        <v>205</v>
      </c>
      <c r="L1715" t="s">
        <v>207</v>
      </c>
      <c r="M1715" s="250" t="s">
        <v>205</v>
      </c>
      <c r="N1715" t="s">
        <v>207</v>
      </c>
      <c r="O1715" t="s">
        <v>205</v>
      </c>
      <c r="P1715" t="s">
        <v>207</v>
      </c>
      <c r="Q1715" t="s">
        <v>207</v>
      </c>
      <c r="R1715" t="s">
        <v>207</v>
      </c>
      <c r="S1715" t="s">
        <v>207</v>
      </c>
      <c r="T1715" t="s">
        <v>207</v>
      </c>
      <c r="U1715" t="s">
        <v>207</v>
      </c>
      <c r="V1715" t="s">
        <v>207</v>
      </c>
      <c r="W1715" t="s">
        <v>207</v>
      </c>
      <c r="X1715" s="250" t="s">
        <v>207</v>
      </c>
      <c r="Y1715" t="s">
        <v>205</v>
      </c>
      <c r="Z1715" t="s">
        <v>207</v>
      </c>
      <c r="AA1715" t="s">
        <v>207</v>
      </c>
      <c r="AB1715" t="s">
        <v>205</v>
      </c>
      <c r="AC1715" t="s">
        <v>207</v>
      </c>
      <c r="AD1715" t="s">
        <v>207</v>
      </c>
      <c r="AE1715" t="s">
        <v>207</v>
      </c>
      <c r="AF1715" t="s">
        <v>207</v>
      </c>
      <c r="AG1715" t="s">
        <v>207</v>
      </c>
      <c r="AH1715" t="s">
        <v>207</v>
      </c>
      <c r="AI1715" t="s">
        <v>207</v>
      </c>
      <c r="AJ1715" t="s">
        <v>207</v>
      </c>
      <c r="AK1715" t="s">
        <v>207</v>
      </c>
      <c r="AL1715" t="s">
        <v>206</v>
      </c>
      <c r="AM1715" t="s">
        <v>206</v>
      </c>
      <c r="AN1715" t="s">
        <v>206</v>
      </c>
      <c r="AO1715" t="s">
        <v>206</v>
      </c>
      <c r="AP1715" t="s">
        <v>206</v>
      </c>
      <c r="AQ1715"/>
      <c r="AR1715">
        <v>0</v>
      </c>
      <c r="AS1715">
        <v>5</v>
      </c>
    </row>
    <row r="1716" spans="1:45" ht="18.75" hidden="1" x14ac:dyDescent="0.45">
      <c r="A1716" s="262">
        <v>215419</v>
      </c>
      <c r="B1716" s="249" t="s">
        <v>456</v>
      </c>
      <c r="C1716" t="s">
        <v>205</v>
      </c>
      <c r="D1716" t="s">
        <v>207</v>
      </c>
      <c r="E1716" t="s">
        <v>207</v>
      </c>
      <c r="F1716" t="s">
        <v>207</v>
      </c>
      <c r="G1716" t="s">
        <v>205</v>
      </c>
      <c r="H1716" t="s">
        <v>205</v>
      </c>
      <c r="I1716" t="s">
        <v>207</v>
      </c>
      <c r="J1716" t="s">
        <v>207</v>
      </c>
      <c r="K1716" t="s">
        <v>205</v>
      </c>
      <c r="L1716" t="s">
        <v>207</v>
      </c>
      <c r="M1716" s="250" t="s">
        <v>207</v>
      </c>
      <c r="N1716" t="s">
        <v>205</v>
      </c>
      <c r="O1716" t="s">
        <v>205</v>
      </c>
      <c r="P1716" t="s">
        <v>207</v>
      </c>
      <c r="Q1716" t="s">
        <v>205</v>
      </c>
      <c r="R1716" t="s">
        <v>207</v>
      </c>
      <c r="S1716" t="s">
        <v>207</v>
      </c>
      <c r="T1716" t="s">
        <v>207</v>
      </c>
      <c r="U1716" t="s">
        <v>205</v>
      </c>
      <c r="V1716" t="s">
        <v>205</v>
      </c>
      <c r="W1716" t="s">
        <v>207</v>
      </c>
      <c r="X1716" s="250" t="s">
        <v>207</v>
      </c>
      <c r="Y1716" t="s">
        <v>207</v>
      </c>
      <c r="Z1716" t="s">
        <v>207</v>
      </c>
      <c r="AA1716" t="s">
        <v>207</v>
      </c>
      <c r="AB1716" t="s">
        <v>206</v>
      </c>
      <c r="AC1716" t="s">
        <v>206</v>
      </c>
      <c r="AD1716" t="s">
        <v>206</v>
      </c>
      <c r="AE1716" t="s">
        <v>206</v>
      </c>
      <c r="AF1716" t="s">
        <v>206</v>
      </c>
      <c r="AG1716" t="s">
        <v>344</v>
      </c>
      <c r="AH1716" t="s">
        <v>344</v>
      </c>
      <c r="AI1716" t="s">
        <v>344</v>
      </c>
      <c r="AJ1716" t="s">
        <v>344</v>
      </c>
      <c r="AK1716" t="s">
        <v>344</v>
      </c>
      <c r="AL1716" t="s">
        <v>344</v>
      </c>
      <c r="AM1716" t="s">
        <v>344</v>
      </c>
      <c r="AN1716" t="s">
        <v>344</v>
      </c>
      <c r="AO1716" t="s">
        <v>344</v>
      </c>
      <c r="AP1716" t="s">
        <v>344</v>
      </c>
      <c r="AQ1716"/>
      <c r="AR1716">
        <v>0</v>
      </c>
      <c r="AS1716">
        <v>5</v>
      </c>
    </row>
    <row r="1717" spans="1:45" ht="15" hidden="1" x14ac:dyDescent="0.25">
      <c r="A1717" s="263">
        <v>215420</v>
      </c>
      <c r="B1717" s="259" t="s">
        <v>456</v>
      </c>
      <c r="C1717" s="260" t="s">
        <v>205</v>
      </c>
      <c r="D1717" s="260" t="s">
        <v>205</v>
      </c>
      <c r="E1717" s="260" t="s">
        <v>205</v>
      </c>
      <c r="F1717" s="260" t="s">
        <v>205</v>
      </c>
      <c r="G1717" s="260" t="s">
        <v>205</v>
      </c>
      <c r="H1717" s="260" t="s">
        <v>207</v>
      </c>
      <c r="I1717" s="260" t="s">
        <v>207</v>
      </c>
      <c r="J1717" s="260" t="s">
        <v>207</v>
      </c>
      <c r="K1717" s="260" t="s">
        <v>207</v>
      </c>
      <c r="L1717" s="260" t="s">
        <v>207</v>
      </c>
      <c r="M1717" s="260" t="s">
        <v>207</v>
      </c>
      <c r="N1717" s="260" t="s">
        <v>207</v>
      </c>
      <c r="O1717" s="260" t="s">
        <v>207</v>
      </c>
      <c r="P1717" s="260" t="s">
        <v>207</v>
      </c>
      <c r="Q1717" s="260" t="s">
        <v>207</v>
      </c>
      <c r="R1717" s="260" t="s">
        <v>207</v>
      </c>
      <c r="S1717" s="260" t="s">
        <v>207</v>
      </c>
      <c r="T1717" s="260" t="s">
        <v>207</v>
      </c>
      <c r="U1717" s="260" t="s">
        <v>207</v>
      </c>
      <c r="V1717" s="260" t="s">
        <v>207</v>
      </c>
      <c r="W1717" s="260" t="s">
        <v>206</v>
      </c>
      <c r="X1717" s="260" t="s">
        <v>206</v>
      </c>
      <c r="Y1717" s="260" t="s">
        <v>206</v>
      </c>
      <c r="Z1717" s="260" t="s">
        <v>206</v>
      </c>
      <c r="AA1717" s="260" t="s">
        <v>206</v>
      </c>
      <c r="AB1717" s="260" t="s">
        <v>206</v>
      </c>
      <c r="AC1717" s="260" t="s">
        <v>206</v>
      </c>
      <c r="AD1717" s="260" t="s">
        <v>206</v>
      </c>
      <c r="AE1717" s="260" t="s">
        <v>206</v>
      </c>
      <c r="AF1717" s="260" t="s">
        <v>206</v>
      </c>
      <c r="AG1717" s="260" t="s">
        <v>344</v>
      </c>
      <c r="AH1717" s="260" t="s">
        <v>344</v>
      </c>
      <c r="AI1717" s="260" t="s">
        <v>344</v>
      </c>
      <c r="AJ1717" s="260" t="s">
        <v>344</v>
      </c>
      <c r="AK1717" s="260" t="s">
        <v>344</v>
      </c>
      <c r="AL1717" s="260" t="s">
        <v>344</v>
      </c>
      <c r="AM1717" s="260" t="s">
        <v>344</v>
      </c>
      <c r="AN1717" s="260" t="s">
        <v>344</v>
      </c>
      <c r="AO1717" s="260" t="s">
        <v>344</v>
      </c>
      <c r="AP1717" s="260" t="s">
        <v>344</v>
      </c>
      <c r="AQ1717" s="260"/>
      <c r="AR1717"/>
      <c r="AS1717">
        <v>4</v>
      </c>
    </row>
    <row r="1718" spans="1:45" ht="18.75" hidden="1" x14ac:dyDescent="0.45">
      <c r="A1718" s="256">
        <v>215424</v>
      </c>
      <c r="B1718" s="249" t="s">
        <v>456</v>
      </c>
      <c r="C1718" t="s">
        <v>207</v>
      </c>
      <c r="D1718" t="s">
        <v>207</v>
      </c>
      <c r="E1718" t="s">
        <v>207</v>
      </c>
      <c r="F1718" t="s">
        <v>205</v>
      </c>
      <c r="G1718" t="s">
        <v>207</v>
      </c>
      <c r="H1718" t="s">
        <v>207</v>
      </c>
      <c r="I1718" t="s">
        <v>207</v>
      </c>
      <c r="J1718" t="s">
        <v>207</v>
      </c>
      <c r="K1718" t="s">
        <v>205</v>
      </c>
      <c r="L1718" t="s">
        <v>207</v>
      </c>
      <c r="M1718" s="250" t="s">
        <v>207</v>
      </c>
      <c r="N1718" t="s">
        <v>205</v>
      </c>
      <c r="O1718" t="s">
        <v>205</v>
      </c>
      <c r="P1718" t="s">
        <v>205</v>
      </c>
      <c r="Q1718" t="s">
        <v>207</v>
      </c>
      <c r="R1718" t="s">
        <v>206</v>
      </c>
      <c r="S1718" t="s">
        <v>206</v>
      </c>
      <c r="T1718" t="s">
        <v>206</v>
      </c>
      <c r="U1718" t="s">
        <v>206</v>
      </c>
      <c r="V1718" t="s">
        <v>206</v>
      </c>
      <c r="W1718" t="s">
        <v>207</v>
      </c>
      <c r="X1718" s="250" t="s">
        <v>207</v>
      </c>
      <c r="Y1718" t="s">
        <v>207</v>
      </c>
      <c r="Z1718" t="s">
        <v>205</v>
      </c>
      <c r="AA1718" t="s">
        <v>205</v>
      </c>
      <c r="AB1718" t="s">
        <v>205</v>
      </c>
      <c r="AC1718" t="s">
        <v>205</v>
      </c>
      <c r="AD1718" t="s">
        <v>205</v>
      </c>
      <c r="AE1718" t="s">
        <v>207</v>
      </c>
      <c r="AF1718" t="s">
        <v>205</v>
      </c>
      <c r="AG1718" t="s">
        <v>344</v>
      </c>
      <c r="AH1718" t="s">
        <v>344</v>
      </c>
      <c r="AI1718" t="s">
        <v>344</v>
      </c>
      <c r="AJ1718" t="s">
        <v>344</v>
      </c>
      <c r="AK1718" t="s">
        <v>344</v>
      </c>
      <c r="AL1718" t="s">
        <v>344</v>
      </c>
      <c r="AM1718" t="s">
        <v>344</v>
      </c>
      <c r="AN1718" t="s">
        <v>344</v>
      </c>
      <c r="AO1718" t="s">
        <v>344</v>
      </c>
      <c r="AP1718" t="s">
        <v>344</v>
      </c>
      <c r="AQ1718"/>
      <c r="AR1718">
        <v>0</v>
      </c>
      <c r="AS1718">
        <v>3</v>
      </c>
    </row>
    <row r="1719" spans="1:45" ht="15" hidden="1" x14ac:dyDescent="0.25">
      <c r="A1719" s="263">
        <v>215425</v>
      </c>
      <c r="B1719" s="259" t="s">
        <v>458</v>
      </c>
      <c r="C1719" s="260" t="s">
        <v>205</v>
      </c>
      <c r="D1719" s="260" t="s">
        <v>207</v>
      </c>
      <c r="E1719" s="260" t="s">
        <v>207</v>
      </c>
      <c r="F1719" s="260" t="s">
        <v>205</v>
      </c>
      <c r="G1719" s="260" t="s">
        <v>207</v>
      </c>
      <c r="H1719" s="260" t="s">
        <v>207</v>
      </c>
      <c r="I1719" s="260" t="s">
        <v>207</v>
      </c>
      <c r="J1719" s="260" t="s">
        <v>205</v>
      </c>
      <c r="K1719" s="260" t="s">
        <v>205</v>
      </c>
      <c r="L1719" s="260" t="s">
        <v>205</v>
      </c>
      <c r="M1719" s="260" t="s">
        <v>207</v>
      </c>
      <c r="N1719" s="260" t="s">
        <v>205</v>
      </c>
      <c r="O1719" s="260" t="s">
        <v>205</v>
      </c>
      <c r="P1719" s="260" t="s">
        <v>205</v>
      </c>
      <c r="Q1719" s="260" t="s">
        <v>205</v>
      </c>
      <c r="R1719" s="260" t="s">
        <v>206</v>
      </c>
      <c r="S1719" s="260" t="s">
        <v>206</v>
      </c>
      <c r="T1719" s="260" t="s">
        <v>207</v>
      </c>
      <c r="U1719" s="260" t="s">
        <v>206</v>
      </c>
      <c r="V1719" s="260" t="s">
        <v>206</v>
      </c>
      <c r="W1719" s="260" t="s">
        <v>344</v>
      </c>
      <c r="X1719" s="260" t="s">
        <v>344</v>
      </c>
      <c r="Y1719" s="260" t="s">
        <v>344</v>
      </c>
      <c r="Z1719" s="260" t="s">
        <v>344</v>
      </c>
      <c r="AA1719" s="260" t="s">
        <v>344</v>
      </c>
      <c r="AB1719" s="260" t="s">
        <v>344</v>
      </c>
      <c r="AC1719" s="260" t="s">
        <v>344</v>
      </c>
      <c r="AD1719" s="260" t="s">
        <v>344</v>
      </c>
      <c r="AE1719" s="260" t="s">
        <v>344</v>
      </c>
      <c r="AF1719" s="260" t="s">
        <v>344</v>
      </c>
      <c r="AG1719" s="260" t="s">
        <v>344</v>
      </c>
      <c r="AH1719" s="260" t="s">
        <v>344</v>
      </c>
      <c r="AI1719" s="260" t="s">
        <v>344</v>
      </c>
      <c r="AJ1719" s="260" t="s">
        <v>344</v>
      </c>
      <c r="AK1719" s="260" t="s">
        <v>344</v>
      </c>
      <c r="AL1719" s="260" t="s">
        <v>344</v>
      </c>
      <c r="AM1719" s="260" t="s">
        <v>344</v>
      </c>
      <c r="AN1719" s="260" t="s">
        <v>344</v>
      </c>
      <c r="AO1719" s="260" t="s">
        <v>344</v>
      </c>
      <c r="AP1719" s="260" t="s">
        <v>344</v>
      </c>
      <c r="AQ1719" s="260"/>
      <c r="AR1719"/>
      <c r="AS1719">
        <v>1</v>
      </c>
    </row>
    <row r="1720" spans="1:45" ht="18.75" x14ac:dyDescent="0.45">
      <c r="A1720" s="256">
        <v>215426</v>
      </c>
      <c r="B1720" s="249" t="s">
        <v>61</v>
      </c>
      <c r="C1720" t="s">
        <v>205</v>
      </c>
      <c r="D1720" t="s">
        <v>205</v>
      </c>
      <c r="E1720" t="s">
        <v>205</v>
      </c>
      <c r="F1720" t="s">
        <v>207</v>
      </c>
      <c r="G1720" t="s">
        <v>205</v>
      </c>
      <c r="H1720" t="s">
        <v>207</v>
      </c>
      <c r="I1720" t="s">
        <v>207</v>
      </c>
      <c r="J1720" t="s">
        <v>205</v>
      </c>
      <c r="K1720" t="s">
        <v>207</v>
      </c>
      <c r="L1720" t="s">
        <v>207</v>
      </c>
      <c r="M1720" s="250" t="s">
        <v>207</v>
      </c>
      <c r="N1720" t="s">
        <v>205</v>
      </c>
      <c r="O1720" t="s">
        <v>207</v>
      </c>
      <c r="P1720" t="s">
        <v>205</v>
      </c>
      <c r="Q1720" t="s">
        <v>205</v>
      </c>
      <c r="R1720" t="s">
        <v>205</v>
      </c>
      <c r="S1720" t="s">
        <v>207</v>
      </c>
      <c r="T1720" t="s">
        <v>207</v>
      </c>
      <c r="U1720" t="s">
        <v>207</v>
      </c>
      <c r="V1720" t="s">
        <v>207</v>
      </c>
      <c r="W1720" t="s">
        <v>207</v>
      </c>
      <c r="X1720" s="250" t="s">
        <v>205</v>
      </c>
      <c r="Y1720" t="s">
        <v>205</v>
      </c>
      <c r="Z1720" t="s">
        <v>207</v>
      </c>
      <c r="AA1720" t="s">
        <v>205</v>
      </c>
      <c r="AB1720" t="s">
        <v>205</v>
      </c>
      <c r="AC1720" t="s">
        <v>207</v>
      </c>
      <c r="AD1720" t="s">
        <v>205</v>
      </c>
      <c r="AE1720" t="s">
        <v>205</v>
      </c>
      <c r="AF1720" t="s">
        <v>207</v>
      </c>
      <c r="AG1720" t="s">
        <v>207</v>
      </c>
      <c r="AH1720" t="s">
        <v>207</v>
      </c>
      <c r="AI1720" t="s">
        <v>207</v>
      </c>
      <c r="AJ1720" t="s">
        <v>207</v>
      </c>
      <c r="AK1720" t="s">
        <v>207</v>
      </c>
      <c r="AL1720" t="s">
        <v>206</v>
      </c>
      <c r="AM1720" t="s">
        <v>206</v>
      </c>
      <c r="AN1720" t="s">
        <v>206</v>
      </c>
      <c r="AO1720" t="s">
        <v>206</v>
      </c>
      <c r="AP1720" t="s">
        <v>206</v>
      </c>
      <c r="AQ1720"/>
      <c r="AR1720">
        <v>0</v>
      </c>
      <c r="AS1720">
        <v>5</v>
      </c>
    </row>
    <row r="1721" spans="1:45" ht="18.75" x14ac:dyDescent="0.45">
      <c r="A1721" s="256">
        <v>215427</v>
      </c>
      <c r="B1721" s="249" t="s">
        <v>61</v>
      </c>
      <c r="C1721" t="s">
        <v>205</v>
      </c>
      <c r="D1721" t="s">
        <v>205</v>
      </c>
      <c r="E1721" t="s">
        <v>205</v>
      </c>
      <c r="F1721" t="s">
        <v>207</v>
      </c>
      <c r="G1721" t="s">
        <v>205</v>
      </c>
      <c r="H1721" t="s">
        <v>205</v>
      </c>
      <c r="I1721" t="s">
        <v>207</v>
      </c>
      <c r="J1721" t="s">
        <v>205</v>
      </c>
      <c r="K1721" t="s">
        <v>207</v>
      </c>
      <c r="L1721" t="s">
        <v>207</v>
      </c>
      <c r="M1721" s="250" t="s">
        <v>205</v>
      </c>
      <c r="N1721" t="s">
        <v>207</v>
      </c>
      <c r="O1721" t="s">
        <v>207</v>
      </c>
      <c r="P1721" t="s">
        <v>207</v>
      </c>
      <c r="Q1721" t="s">
        <v>207</v>
      </c>
      <c r="R1721" t="s">
        <v>207</v>
      </c>
      <c r="S1721" t="s">
        <v>207</v>
      </c>
      <c r="T1721" t="s">
        <v>207</v>
      </c>
      <c r="U1721" t="s">
        <v>207</v>
      </c>
      <c r="V1721" t="s">
        <v>207</v>
      </c>
      <c r="W1721" t="s">
        <v>207</v>
      </c>
      <c r="X1721" s="250" t="s">
        <v>205</v>
      </c>
      <c r="Y1721" t="s">
        <v>205</v>
      </c>
      <c r="Z1721" t="s">
        <v>205</v>
      </c>
      <c r="AA1721" t="s">
        <v>205</v>
      </c>
      <c r="AB1721" t="s">
        <v>205</v>
      </c>
      <c r="AC1721" t="s">
        <v>205</v>
      </c>
      <c r="AD1721" t="s">
        <v>205</v>
      </c>
      <c r="AE1721" t="s">
        <v>207</v>
      </c>
      <c r="AF1721" t="s">
        <v>207</v>
      </c>
      <c r="AG1721" t="s">
        <v>207</v>
      </c>
      <c r="AH1721" t="s">
        <v>205</v>
      </c>
      <c r="AI1721" t="s">
        <v>207</v>
      </c>
      <c r="AJ1721" t="s">
        <v>205</v>
      </c>
      <c r="AK1721" t="s">
        <v>205</v>
      </c>
      <c r="AL1721" t="s">
        <v>207</v>
      </c>
      <c r="AM1721" t="s">
        <v>206</v>
      </c>
      <c r="AN1721" t="s">
        <v>206</v>
      </c>
      <c r="AO1721" t="s">
        <v>206</v>
      </c>
      <c r="AP1721" t="s">
        <v>207</v>
      </c>
      <c r="AQ1721"/>
      <c r="AR1721">
        <v>0</v>
      </c>
      <c r="AS1721">
        <v>4</v>
      </c>
    </row>
    <row r="1722" spans="1:45" ht="18.75" x14ac:dyDescent="0.45">
      <c r="A1722" s="256">
        <v>215430</v>
      </c>
      <c r="B1722" s="249" t="s">
        <v>61</v>
      </c>
      <c r="C1722" t="s">
        <v>207</v>
      </c>
      <c r="D1722" t="s">
        <v>205</v>
      </c>
      <c r="E1722" t="s">
        <v>207</v>
      </c>
      <c r="F1722" t="s">
        <v>207</v>
      </c>
      <c r="G1722" t="s">
        <v>205</v>
      </c>
      <c r="H1722" t="s">
        <v>205</v>
      </c>
      <c r="I1722" t="s">
        <v>207</v>
      </c>
      <c r="J1722" t="s">
        <v>207</v>
      </c>
      <c r="K1722" t="s">
        <v>207</v>
      </c>
      <c r="L1722" t="s">
        <v>207</v>
      </c>
      <c r="M1722" s="250" t="s">
        <v>205</v>
      </c>
      <c r="N1722" t="s">
        <v>207</v>
      </c>
      <c r="O1722" t="s">
        <v>207</v>
      </c>
      <c r="P1722" t="s">
        <v>207</v>
      </c>
      <c r="Q1722" t="s">
        <v>207</v>
      </c>
      <c r="R1722" t="s">
        <v>205</v>
      </c>
      <c r="S1722" t="s">
        <v>207</v>
      </c>
      <c r="T1722" t="s">
        <v>207</v>
      </c>
      <c r="U1722" t="s">
        <v>207</v>
      </c>
      <c r="V1722" t="s">
        <v>207</v>
      </c>
      <c r="W1722" t="s">
        <v>205</v>
      </c>
      <c r="X1722" s="250" t="s">
        <v>205</v>
      </c>
      <c r="Y1722" t="s">
        <v>205</v>
      </c>
      <c r="Z1722" t="s">
        <v>207</v>
      </c>
      <c r="AA1722" t="s">
        <v>207</v>
      </c>
      <c r="AB1722" t="s">
        <v>205</v>
      </c>
      <c r="AC1722" t="s">
        <v>207</v>
      </c>
      <c r="AD1722" t="s">
        <v>207</v>
      </c>
      <c r="AE1722" t="s">
        <v>207</v>
      </c>
      <c r="AF1722" t="s">
        <v>205</v>
      </c>
      <c r="AG1722" t="s">
        <v>207</v>
      </c>
      <c r="AH1722" t="s">
        <v>207</v>
      </c>
      <c r="AI1722" t="s">
        <v>205</v>
      </c>
      <c r="AJ1722" t="s">
        <v>205</v>
      </c>
      <c r="AK1722" t="s">
        <v>207</v>
      </c>
      <c r="AL1722" t="s">
        <v>207</v>
      </c>
      <c r="AM1722" t="s">
        <v>207</v>
      </c>
      <c r="AN1722" t="s">
        <v>207</v>
      </c>
      <c r="AO1722" t="s">
        <v>207</v>
      </c>
      <c r="AP1722" t="s">
        <v>207</v>
      </c>
      <c r="AQ1722"/>
      <c r="AR1722">
        <v>0</v>
      </c>
      <c r="AS1722">
        <v>4</v>
      </c>
    </row>
    <row r="1723" spans="1:45" ht="18.75" hidden="1" x14ac:dyDescent="0.45">
      <c r="A1723" s="262">
        <v>215432</v>
      </c>
      <c r="B1723" s="249" t="s">
        <v>456</v>
      </c>
      <c r="C1723" t="s">
        <v>205</v>
      </c>
      <c r="D1723" t="s">
        <v>205</v>
      </c>
      <c r="E1723" t="s">
        <v>207</v>
      </c>
      <c r="F1723" t="s">
        <v>205</v>
      </c>
      <c r="G1723" t="s">
        <v>207</v>
      </c>
      <c r="H1723" t="s">
        <v>205</v>
      </c>
      <c r="I1723" t="s">
        <v>207</v>
      </c>
      <c r="J1723" t="s">
        <v>207</v>
      </c>
      <c r="K1723" t="s">
        <v>207</v>
      </c>
      <c r="L1723" t="s">
        <v>205</v>
      </c>
      <c r="M1723" s="250" t="s">
        <v>205</v>
      </c>
      <c r="N1723" t="s">
        <v>207</v>
      </c>
      <c r="O1723" t="s">
        <v>207</v>
      </c>
      <c r="P1723" t="s">
        <v>205</v>
      </c>
      <c r="Q1723" t="s">
        <v>205</v>
      </c>
      <c r="R1723" t="s">
        <v>207</v>
      </c>
      <c r="S1723" t="s">
        <v>205</v>
      </c>
      <c r="T1723" t="s">
        <v>205</v>
      </c>
      <c r="U1723" t="s">
        <v>207</v>
      </c>
      <c r="V1723" t="s">
        <v>207</v>
      </c>
      <c r="W1723" t="s">
        <v>207</v>
      </c>
      <c r="X1723" s="250" t="s">
        <v>205</v>
      </c>
      <c r="Y1723" t="s">
        <v>205</v>
      </c>
      <c r="Z1723" t="s">
        <v>207</v>
      </c>
      <c r="AA1723" t="s">
        <v>205</v>
      </c>
      <c r="AB1723" t="s">
        <v>206</v>
      </c>
      <c r="AC1723" t="s">
        <v>206</v>
      </c>
      <c r="AD1723" t="s">
        <v>206</v>
      </c>
      <c r="AE1723" t="s">
        <v>206</v>
      </c>
      <c r="AF1723" t="s">
        <v>206</v>
      </c>
      <c r="AG1723" t="s">
        <v>344</v>
      </c>
      <c r="AH1723" t="s">
        <v>344</v>
      </c>
      <c r="AI1723" t="s">
        <v>344</v>
      </c>
      <c r="AJ1723" t="s">
        <v>344</v>
      </c>
      <c r="AK1723" t="s">
        <v>344</v>
      </c>
      <c r="AL1723" t="s">
        <v>344</v>
      </c>
      <c r="AM1723" t="s">
        <v>344</v>
      </c>
      <c r="AN1723" t="s">
        <v>344</v>
      </c>
      <c r="AO1723" t="s">
        <v>344</v>
      </c>
      <c r="AP1723" t="s">
        <v>344</v>
      </c>
      <c r="AQ1723"/>
      <c r="AR1723">
        <v>0</v>
      </c>
      <c r="AS1723">
        <v>4</v>
      </c>
    </row>
    <row r="1724" spans="1:45" ht="18.75" x14ac:dyDescent="0.45">
      <c r="A1724" s="256">
        <v>215434</v>
      </c>
      <c r="B1724" s="249" t="s">
        <v>61</v>
      </c>
      <c r="C1724" t="s">
        <v>207</v>
      </c>
      <c r="D1724" t="s">
        <v>205</v>
      </c>
      <c r="E1724" t="s">
        <v>205</v>
      </c>
      <c r="F1724" t="s">
        <v>205</v>
      </c>
      <c r="G1724" t="s">
        <v>207</v>
      </c>
      <c r="H1724" t="s">
        <v>207</v>
      </c>
      <c r="I1724" t="s">
        <v>207</v>
      </c>
      <c r="J1724" t="s">
        <v>207</v>
      </c>
      <c r="K1724" t="s">
        <v>207</v>
      </c>
      <c r="L1724" t="s">
        <v>207</v>
      </c>
      <c r="M1724" s="250" t="s">
        <v>205</v>
      </c>
      <c r="N1724" t="s">
        <v>207</v>
      </c>
      <c r="O1724" t="s">
        <v>207</v>
      </c>
      <c r="P1724" t="s">
        <v>207</v>
      </c>
      <c r="Q1724" t="s">
        <v>207</v>
      </c>
      <c r="R1724" t="s">
        <v>207</v>
      </c>
      <c r="S1724" t="s">
        <v>207</v>
      </c>
      <c r="T1724" t="s">
        <v>207</v>
      </c>
      <c r="U1724" t="s">
        <v>207</v>
      </c>
      <c r="V1724" t="s">
        <v>207</v>
      </c>
      <c r="W1724" t="s">
        <v>207</v>
      </c>
      <c r="X1724" s="250" t="s">
        <v>207</v>
      </c>
      <c r="Y1724" t="s">
        <v>207</v>
      </c>
      <c r="Z1724" t="s">
        <v>207</v>
      </c>
      <c r="AA1724" t="s">
        <v>207</v>
      </c>
      <c r="AB1724" t="s">
        <v>207</v>
      </c>
      <c r="AC1724" t="s">
        <v>207</v>
      </c>
      <c r="AD1724" t="s">
        <v>207</v>
      </c>
      <c r="AE1724" t="s">
        <v>207</v>
      </c>
      <c r="AF1724" t="s">
        <v>207</v>
      </c>
      <c r="AG1724" t="s">
        <v>207</v>
      </c>
      <c r="AH1724" t="s">
        <v>207</v>
      </c>
      <c r="AI1724" t="s">
        <v>207</v>
      </c>
      <c r="AJ1724" t="s">
        <v>207</v>
      </c>
      <c r="AK1724" t="s">
        <v>207</v>
      </c>
      <c r="AL1724" t="s">
        <v>206</v>
      </c>
      <c r="AM1724" t="s">
        <v>206</v>
      </c>
      <c r="AN1724" t="s">
        <v>206</v>
      </c>
      <c r="AO1724" t="s">
        <v>206</v>
      </c>
      <c r="AP1724" t="s">
        <v>206</v>
      </c>
      <c r="AQ1724"/>
      <c r="AR1724">
        <v>0</v>
      </c>
      <c r="AS1724">
        <v>5</v>
      </c>
    </row>
    <row r="1725" spans="1:45" ht="18.75" x14ac:dyDescent="0.45">
      <c r="A1725" s="256">
        <v>215437</v>
      </c>
      <c r="B1725" s="249" t="s">
        <v>61</v>
      </c>
      <c r="C1725" t="s">
        <v>207</v>
      </c>
      <c r="D1725" t="s">
        <v>207</v>
      </c>
      <c r="E1725" t="s">
        <v>207</v>
      </c>
      <c r="F1725" t="s">
        <v>207</v>
      </c>
      <c r="G1725" t="s">
        <v>207</v>
      </c>
      <c r="H1725" t="s">
        <v>205</v>
      </c>
      <c r="I1725" t="s">
        <v>207</v>
      </c>
      <c r="J1725" t="s">
        <v>207</v>
      </c>
      <c r="K1725" t="s">
        <v>207</v>
      </c>
      <c r="L1725" t="s">
        <v>207</v>
      </c>
      <c r="M1725" s="250" t="s">
        <v>207</v>
      </c>
      <c r="N1725" t="s">
        <v>207</v>
      </c>
      <c r="O1725" t="s">
        <v>207</v>
      </c>
      <c r="P1725" t="s">
        <v>205</v>
      </c>
      <c r="Q1725" t="s">
        <v>205</v>
      </c>
      <c r="R1725" t="s">
        <v>207</v>
      </c>
      <c r="S1725" t="s">
        <v>207</v>
      </c>
      <c r="T1725" t="s">
        <v>205</v>
      </c>
      <c r="U1725" t="s">
        <v>207</v>
      </c>
      <c r="V1725" t="s">
        <v>207</v>
      </c>
      <c r="W1725" t="s">
        <v>207</v>
      </c>
      <c r="X1725" s="250" t="s">
        <v>207</v>
      </c>
      <c r="Y1725" t="s">
        <v>207</v>
      </c>
      <c r="Z1725" t="s">
        <v>205</v>
      </c>
      <c r="AA1725" t="s">
        <v>205</v>
      </c>
      <c r="AB1725" t="s">
        <v>207</v>
      </c>
      <c r="AC1725" t="s">
        <v>207</v>
      </c>
      <c r="AD1725" t="s">
        <v>207</v>
      </c>
      <c r="AE1725" t="s">
        <v>205</v>
      </c>
      <c r="AF1725" t="s">
        <v>205</v>
      </c>
      <c r="AG1725" t="s">
        <v>207</v>
      </c>
      <c r="AH1725" t="s">
        <v>207</v>
      </c>
      <c r="AI1725" t="s">
        <v>207</v>
      </c>
      <c r="AJ1725" t="s">
        <v>207</v>
      </c>
      <c r="AK1725" t="s">
        <v>205</v>
      </c>
      <c r="AL1725" t="s">
        <v>205</v>
      </c>
      <c r="AM1725" t="s">
        <v>205</v>
      </c>
      <c r="AN1725" t="s">
        <v>207</v>
      </c>
      <c r="AO1725" t="s">
        <v>207</v>
      </c>
      <c r="AP1725" t="s">
        <v>205</v>
      </c>
      <c r="AQ1725"/>
      <c r="AR1725">
        <v>0</v>
      </c>
      <c r="AS1725">
        <v>3</v>
      </c>
    </row>
    <row r="1726" spans="1:45" ht="33" x14ac:dyDescent="0.45">
      <c r="A1726" s="262">
        <v>215439</v>
      </c>
      <c r="B1726" s="249" t="s">
        <v>67</v>
      </c>
      <c r="C1726" t="s">
        <v>205</v>
      </c>
      <c r="D1726" t="s">
        <v>205</v>
      </c>
      <c r="E1726" t="s">
        <v>205</v>
      </c>
      <c r="F1726" t="s">
        <v>205</v>
      </c>
      <c r="G1726" t="s">
        <v>205</v>
      </c>
      <c r="H1726" t="s">
        <v>205</v>
      </c>
      <c r="I1726" t="s">
        <v>207</v>
      </c>
      <c r="J1726" t="s">
        <v>207</v>
      </c>
      <c r="K1726" t="s">
        <v>207</v>
      </c>
      <c r="L1726" t="s">
        <v>205</v>
      </c>
      <c r="M1726" s="250" t="s">
        <v>207</v>
      </c>
      <c r="N1726" t="s">
        <v>205</v>
      </c>
      <c r="O1726" t="s">
        <v>205</v>
      </c>
      <c r="P1726" t="s">
        <v>205</v>
      </c>
      <c r="Q1726" t="s">
        <v>207</v>
      </c>
      <c r="R1726" t="s">
        <v>207</v>
      </c>
      <c r="S1726" t="s">
        <v>207</v>
      </c>
      <c r="T1726" t="s">
        <v>205</v>
      </c>
      <c r="U1726" t="s">
        <v>205</v>
      </c>
      <c r="V1726" t="s">
        <v>205</v>
      </c>
      <c r="W1726" t="s">
        <v>207</v>
      </c>
      <c r="X1726" s="250" t="s">
        <v>207</v>
      </c>
      <c r="Y1726" t="s">
        <v>207</v>
      </c>
      <c r="Z1726" t="s">
        <v>207</v>
      </c>
      <c r="AA1726" t="s">
        <v>207</v>
      </c>
      <c r="AB1726" t="s">
        <v>207</v>
      </c>
      <c r="AC1726" t="s">
        <v>207</v>
      </c>
      <c r="AD1726" t="s">
        <v>207</v>
      </c>
      <c r="AE1726" t="s">
        <v>207</v>
      </c>
      <c r="AF1726" t="s">
        <v>207</v>
      </c>
      <c r="AG1726" t="s">
        <v>206</v>
      </c>
      <c r="AH1726" t="s">
        <v>206</v>
      </c>
      <c r="AI1726" t="s">
        <v>206</v>
      </c>
      <c r="AJ1726" t="s">
        <v>206</v>
      </c>
      <c r="AK1726" t="s">
        <v>206</v>
      </c>
      <c r="AL1726" t="s">
        <v>344</v>
      </c>
      <c r="AM1726" t="s">
        <v>344</v>
      </c>
      <c r="AN1726" t="s">
        <v>344</v>
      </c>
      <c r="AO1726" t="s">
        <v>344</v>
      </c>
      <c r="AP1726" t="s">
        <v>344</v>
      </c>
      <c r="AQ1726"/>
      <c r="AR1726">
        <v>0</v>
      </c>
      <c r="AS1726">
        <v>6</v>
      </c>
    </row>
    <row r="1727" spans="1:45" ht="18.75" hidden="1" x14ac:dyDescent="0.45">
      <c r="A1727" s="262">
        <v>215440</v>
      </c>
      <c r="B1727" s="249" t="s">
        <v>456</v>
      </c>
      <c r="C1727" t="s">
        <v>207</v>
      </c>
      <c r="D1727" t="s">
        <v>207</v>
      </c>
      <c r="E1727" t="s">
        <v>207</v>
      </c>
      <c r="F1727" t="s">
        <v>207</v>
      </c>
      <c r="G1727" t="s">
        <v>205</v>
      </c>
      <c r="H1727" t="s">
        <v>207</v>
      </c>
      <c r="I1727" t="s">
        <v>207</v>
      </c>
      <c r="J1727" t="s">
        <v>205</v>
      </c>
      <c r="K1727" t="s">
        <v>207</v>
      </c>
      <c r="L1727" t="s">
        <v>207</v>
      </c>
      <c r="M1727" s="250" t="s">
        <v>207</v>
      </c>
      <c r="N1727" t="s">
        <v>207</v>
      </c>
      <c r="O1727" t="s">
        <v>205</v>
      </c>
      <c r="P1727" t="s">
        <v>205</v>
      </c>
      <c r="Q1727" t="s">
        <v>207</v>
      </c>
      <c r="R1727" t="s">
        <v>207</v>
      </c>
      <c r="S1727" t="s">
        <v>207</v>
      </c>
      <c r="T1727" t="s">
        <v>207</v>
      </c>
      <c r="U1727" t="s">
        <v>205</v>
      </c>
      <c r="V1727" t="s">
        <v>207</v>
      </c>
      <c r="W1727" t="s">
        <v>207</v>
      </c>
      <c r="X1727" s="250" t="s">
        <v>207</v>
      </c>
      <c r="Y1727" t="s">
        <v>206</v>
      </c>
      <c r="Z1727" t="s">
        <v>205</v>
      </c>
      <c r="AA1727" t="s">
        <v>205</v>
      </c>
      <c r="AB1727" t="s">
        <v>205</v>
      </c>
      <c r="AC1727" t="s">
        <v>205</v>
      </c>
      <c r="AD1727" t="s">
        <v>207</v>
      </c>
      <c r="AE1727" t="s">
        <v>207</v>
      </c>
      <c r="AF1727" t="s">
        <v>207</v>
      </c>
      <c r="AG1727" t="s">
        <v>344</v>
      </c>
      <c r="AH1727" t="s">
        <v>344</v>
      </c>
      <c r="AI1727" t="s">
        <v>344</v>
      </c>
      <c r="AJ1727" t="s">
        <v>344</v>
      </c>
      <c r="AK1727" t="s">
        <v>344</v>
      </c>
      <c r="AL1727" t="s">
        <v>344</v>
      </c>
      <c r="AM1727" t="s">
        <v>344</v>
      </c>
      <c r="AN1727" t="s">
        <v>344</v>
      </c>
      <c r="AO1727" t="s">
        <v>344</v>
      </c>
      <c r="AP1727" t="s">
        <v>344</v>
      </c>
      <c r="AQ1727"/>
      <c r="AR1727">
        <v>0</v>
      </c>
      <c r="AS1727">
        <v>2</v>
      </c>
    </row>
    <row r="1728" spans="1:45" ht="18.75" hidden="1" x14ac:dyDescent="0.45">
      <c r="A1728" s="256">
        <v>215443</v>
      </c>
      <c r="B1728" s="249" t="s">
        <v>456</v>
      </c>
      <c r="C1728" t="s">
        <v>207</v>
      </c>
      <c r="D1728" t="s">
        <v>205</v>
      </c>
      <c r="E1728" t="s">
        <v>205</v>
      </c>
      <c r="F1728" t="s">
        <v>207</v>
      </c>
      <c r="G1728" t="s">
        <v>207</v>
      </c>
      <c r="H1728" t="s">
        <v>207</v>
      </c>
      <c r="I1728" t="s">
        <v>207</v>
      </c>
      <c r="J1728" t="s">
        <v>205</v>
      </c>
      <c r="K1728" t="s">
        <v>207</v>
      </c>
      <c r="L1728" t="s">
        <v>207</v>
      </c>
      <c r="M1728" s="250" t="s">
        <v>207</v>
      </c>
      <c r="N1728" t="s">
        <v>207</v>
      </c>
      <c r="O1728" t="s">
        <v>207</v>
      </c>
      <c r="P1728" t="s">
        <v>207</v>
      </c>
      <c r="Q1728" t="s">
        <v>205</v>
      </c>
      <c r="R1728" t="s">
        <v>207</v>
      </c>
      <c r="S1728" t="s">
        <v>207</v>
      </c>
      <c r="T1728" t="s">
        <v>207</v>
      </c>
      <c r="U1728" t="s">
        <v>207</v>
      </c>
      <c r="V1728" t="s">
        <v>207</v>
      </c>
      <c r="W1728" t="s">
        <v>205</v>
      </c>
      <c r="X1728" s="250" t="s">
        <v>205</v>
      </c>
      <c r="Y1728" t="s">
        <v>205</v>
      </c>
      <c r="Z1728" t="s">
        <v>207</v>
      </c>
      <c r="AA1728" t="s">
        <v>205</v>
      </c>
      <c r="AB1728" t="s">
        <v>205</v>
      </c>
      <c r="AC1728" t="s">
        <v>205</v>
      </c>
      <c r="AD1728" t="s">
        <v>205</v>
      </c>
      <c r="AE1728" t="s">
        <v>207</v>
      </c>
      <c r="AF1728" t="s">
        <v>207</v>
      </c>
      <c r="AG1728" t="s">
        <v>344</v>
      </c>
      <c r="AH1728" t="s">
        <v>344</v>
      </c>
      <c r="AI1728" t="s">
        <v>344</v>
      </c>
      <c r="AJ1728" t="s">
        <v>344</v>
      </c>
      <c r="AK1728" t="s">
        <v>344</v>
      </c>
      <c r="AL1728" t="s">
        <v>344</v>
      </c>
      <c r="AM1728" t="s">
        <v>344</v>
      </c>
      <c r="AN1728" t="s">
        <v>344</v>
      </c>
      <c r="AO1728" t="s">
        <v>344</v>
      </c>
      <c r="AP1728" t="s">
        <v>344</v>
      </c>
      <c r="AQ1728"/>
      <c r="AR1728">
        <v>0</v>
      </c>
      <c r="AS1728">
        <v>1</v>
      </c>
    </row>
    <row r="1729" spans="1:45" ht="18.75" hidden="1" x14ac:dyDescent="0.45">
      <c r="A1729" s="256">
        <v>215447</v>
      </c>
      <c r="B1729" s="249" t="s">
        <v>456</v>
      </c>
      <c r="C1729" t="s">
        <v>206</v>
      </c>
      <c r="D1729" t="s">
        <v>207</v>
      </c>
      <c r="E1729" t="s">
        <v>207</v>
      </c>
      <c r="F1729" t="s">
        <v>205</v>
      </c>
      <c r="G1729" t="s">
        <v>207</v>
      </c>
      <c r="H1729" t="s">
        <v>207</v>
      </c>
      <c r="I1729" t="s">
        <v>207</v>
      </c>
      <c r="J1729" t="s">
        <v>205</v>
      </c>
      <c r="K1729" t="s">
        <v>207</v>
      </c>
      <c r="L1729" t="s">
        <v>207</v>
      </c>
      <c r="M1729" s="250" t="s">
        <v>205</v>
      </c>
      <c r="N1729" t="s">
        <v>207</v>
      </c>
      <c r="O1729" t="s">
        <v>205</v>
      </c>
      <c r="P1729" t="s">
        <v>207</v>
      </c>
      <c r="Q1729" t="s">
        <v>207</v>
      </c>
      <c r="R1729" t="s">
        <v>207</v>
      </c>
      <c r="S1729" t="s">
        <v>205</v>
      </c>
      <c r="T1729" t="s">
        <v>205</v>
      </c>
      <c r="U1729" t="s">
        <v>207</v>
      </c>
      <c r="V1729" t="s">
        <v>205</v>
      </c>
      <c r="W1729" t="s">
        <v>207</v>
      </c>
      <c r="X1729" s="250" t="s">
        <v>205</v>
      </c>
      <c r="Y1729" t="s">
        <v>207</v>
      </c>
      <c r="Z1729" t="s">
        <v>207</v>
      </c>
      <c r="AA1729" t="s">
        <v>205</v>
      </c>
      <c r="AB1729" t="s">
        <v>206</v>
      </c>
      <c r="AC1729" t="s">
        <v>206</v>
      </c>
      <c r="AD1729" t="s">
        <v>206</v>
      </c>
      <c r="AE1729" t="s">
        <v>206</v>
      </c>
      <c r="AF1729" t="s">
        <v>206</v>
      </c>
      <c r="AG1729" t="s">
        <v>344</v>
      </c>
      <c r="AH1729" t="s">
        <v>344</v>
      </c>
      <c r="AI1729" t="s">
        <v>344</v>
      </c>
      <c r="AJ1729" t="s">
        <v>344</v>
      </c>
      <c r="AK1729" t="s">
        <v>344</v>
      </c>
      <c r="AL1729" t="s">
        <v>344</v>
      </c>
      <c r="AM1729" t="s">
        <v>344</v>
      </c>
      <c r="AN1729" t="s">
        <v>344</v>
      </c>
      <c r="AO1729" t="s">
        <v>344</v>
      </c>
      <c r="AP1729" t="s">
        <v>344</v>
      </c>
      <c r="AQ1729"/>
      <c r="AR1729">
        <v>0</v>
      </c>
      <c r="AS1729">
        <v>4</v>
      </c>
    </row>
    <row r="1730" spans="1:45" ht="15" hidden="1" x14ac:dyDescent="0.25">
      <c r="A1730" s="263">
        <v>215448</v>
      </c>
      <c r="B1730" s="259" t="s">
        <v>456</v>
      </c>
      <c r="C1730" s="260" t="s">
        <v>205</v>
      </c>
      <c r="D1730" s="260" t="s">
        <v>207</v>
      </c>
      <c r="E1730" s="260" t="s">
        <v>207</v>
      </c>
      <c r="F1730" s="260" t="s">
        <v>207</v>
      </c>
      <c r="G1730" s="260" t="s">
        <v>205</v>
      </c>
      <c r="H1730" s="260" t="s">
        <v>205</v>
      </c>
      <c r="I1730" s="260" t="s">
        <v>207</v>
      </c>
      <c r="J1730" s="260" t="s">
        <v>205</v>
      </c>
      <c r="K1730" s="260" t="s">
        <v>207</v>
      </c>
      <c r="L1730" s="260" t="s">
        <v>207</v>
      </c>
      <c r="M1730" s="260" t="s">
        <v>205</v>
      </c>
      <c r="N1730" s="260" t="s">
        <v>205</v>
      </c>
      <c r="O1730" s="260" t="s">
        <v>207</v>
      </c>
      <c r="P1730" s="260" t="s">
        <v>205</v>
      </c>
      <c r="Q1730" s="260" t="s">
        <v>205</v>
      </c>
      <c r="R1730" s="260" t="s">
        <v>205</v>
      </c>
      <c r="S1730" s="260" t="s">
        <v>207</v>
      </c>
      <c r="T1730" s="260" t="s">
        <v>207</v>
      </c>
      <c r="U1730" s="260" t="s">
        <v>207</v>
      </c>
      <c r="V1730" s="260" t="s">
        <v>207</v>
      </c>
      <c r="W1730" s="260" t="s">
        <v>205</v>
      </c>
      <c r="X1730" s="260" t="s">
        <v>205</v>
      </c>
      <c r="Y1730" s="260" t="s">
        <v>205</v>
      </c>
      <c r="Z1730" s="260" t="s">
        <v>205</v>
      </c>
      <c r="AA1730" s="260" t="s">
        <v>205</v>
      </c>
      <c r="AB1730" s="260" t="s">
        <v>205</v>
      </c>
      <c r="AC1730" s="260" t="s">
        <v>205</v>
      </c>
      <c r="AD1730" s="260" t="s">
        <v>205</v>
      </c>
      <c r="AE1730" s="260" t="s">
        <v>207</v>
      </c>
      <c r="AF1730" s="260" t="s">
        <v>205</v>
      </c>
      <c r="AG1730" s="260" t="s">
        <v>344</v>
      </c>
      <c r="AH1730" s="260" t="s">
        <v>344</v>
      </c>
      <c r="AI1730" s="260" t="s">
        <v>344</v>
      </c>
      <c r="AJ1730" s="260" t="s">
        <v>344</v>
      </c>
      <c r="AK1730" s="260" t="s">
        <v>344</v>
      </c>
      <c r="AL1730" s="260" t="s">
        <v>344</v>
      </c>
      <c r="AM1730" s="260" t="s">
        <v>344</v>
      </c>
      <c r="AN1730" s="260" t="s">
        <v>344</v>
      </c>
      <c r="AO1730" s="260" t="s">
        <v>344</v>
      </c>
      <c r="AP1730" s="260" t="s">
        <v>344</v>
      </c>
      <c r="AQ1730" s="260"/>
      <c r="AR1730"/>
      <c r="AS1730">
        <v>1</v>
      </c>
    </row>
    <row r="1731" spans="1:45" ht="18.75" hidden="1" x14ac:dyDescent="0.45">
      <c r="A1731" s="256">
        <v>215450</v>
      </c>
      <c r="B1731" s="249" t="s">
        <v>458</v>
      </c>
      <c r="C1731" t="s">
        <v>849</v>
      </c>
      <c r="D1731" t="s">
        <v>849</v>
      </c>
      <c r="E1731" t="s">
        <v>849</v>
      </c>
      <c r="F1731" t="s">
        <v>849</v>
      </c>
      <c r="G1731" t="s">
        <v>849</v>
      </c>
      <c r="H1731" t="s">
        <v>849</v>
      </c>
      <c r="I1731" t="s">
        <v>849</v>
      </c>
      <c r="J1731" t="s">
        <v>849</v>
      </c>
      <c r="K1731" t="s">
        <v>849</v>
      </c>
      <c r="L1731" t="s">
        <v>849</v>
      </c>
      <c r="M1731" s="250" t="s">
        <v>849</v>
      </c>
      <c r="N1731" t="s">
        <v>849</v>
      </c>
      <c r="O1731" t="s">
        <v>849</v>
      </c>
      <c r="P1731" t="s">
        <v>849</v>
      </c>
      <c r="Q1731" t="s">
        <v>849</v>
      </c>
      <c r="R1731" t="s">
        <v>849</v>
      </c>
      <c r="S1731" t="s">
        <v>849</v>
      </c>
      <c r="T1731" t="s">
        <v>849</v>
      </c>
      <c r="U1731" t="s">
        <v>849</v>
      </c>
      <c r="V1731" t="s">
        <v>849</v>
      </c>
      <c r="W1731" t="s">
        <v>344</v>
      </c>
      <c r="X1731" s="250" t="s">
        <v>344</v>
      </c>
      <c r="Y1731" t="s">
        <v>344</v>
      </c>
      <c r="Z1731" t="s">
        <v>344</v>
      </c>
      <c r="AA1731" t="s">
        <v>344</v>
      </c>
      <c r="AB1731" t="s">
        <v>344</v>
      </c>
      <c r="AC1731" t="s">
        <v>344</v>
      </c>
      <c r="AD1731" t="s">
        <v>344</v>
      </c>
      <c r="AE1731" t="s">
        <v>344</v>
      </c>
      <c r="AF1731" t="s">
        <v>344</v>
      </c>
      <c r="AG1731" t="s">
        <v>344</v>
      </c>
      <c r="AH1731" t="s">
        <v>344</v>
      </c>
      <c r="AI1731" t="s">
        <v>344</v>
      </c>
      <c r="AJ1731" t="s">
        <v>344</v>
      </c>
      <c r="AK1731" t="s">
        <v>344</v>
      </c>
      <c r="AL1731" t="s">
        <v>344</v>
      </c>
      <c r="AM1731" t="s">
        <v>344</v>
      </c>
      <c r="AN1731" t="s">
        <v>344</v>
      </c>
      <c r="AO1731" t="s">
        <v>344</v>
      </c>
      <c r="AP1731" t="s">
        <v>344</v>
      </c>
      <c r="AQ1731"/>
      <c r="AR1731" t="s">
        <v>1830</v>
      </c>
      <c r="AS1731" t="s">
        <v>2181</v>
      </c>
    </row>
    <row r="1732" spans="1:45" ht="18.75" hidden="1" x14ac:dyDescent="0.45">
      <c r="A1732" s="256">
        <v>215451</v>
      </c>
      <c r="B1732" s="249" t="s">
        <v>458</v>
      </c>
      <c r="C1732" t="s">
        <v>207</v>
      </c>
      <c r="D1732" t="s">
        <v>205</v>
      </c>
      <c r="E1732" t="s">
        <v>205</v>
      </c>
      <c r="F1732" t="s">
        <v>207</v>
      </c>
      <c r="G1732" t="s">
        <v>207</v>
      </c>
      <c r="H1732" t="s">
        <v>206</v>
      </c>
      <c r="I1732" t="s">
        <v>207</v>
      </c>
      <c r="J1732" t="s">
        <v>205</v>
      </c>
      <c r="K1732" t="s">
        <v>205</v>
      </c>
      <c r="L1732" t="s">
        <v>207</v>
      </c>
      <c r="M1732" s="250" t="s">
        <v>205</v>
      </c>
      <c r="N1732" t="s">
        <v>206</v>
      </c>
      <c r="O1732" t="s">
        <v>205</v>
      </c>
      <c r="P1732" t="s">
        <v>206</v>
      </c>
      <c r="Q1732" t="s">
        <v>207</v>
      </c>
      <c r="R1732" t="s">
        <v>206</v>
      </c>
      <c r="S1732" t="s">
        <v>206</v>
      </c>
      <c r="T1732" t="s">
        <v>205</v>
      </c>
      <c r="U1732" t="s">
        <v>205</v>
      </c>
      <c r="V1732" t="s">
        <v>205</v>
      </c>
      <c r="W1732" t="s">
        <v>344</v>
      </c>
      <c r="X1732" s="250" t="s">
        <v>344</v>
      </c>
      <c r="Y1732" t="s">
        <v>344</v>
      </c>
      <c r="Z1732" t="s">
        <v>344</v>
      </c>
      <c r="AA1732" t="s">
        <v>344</v>
      </c>
      <c r="AB1732" t="s">
        <v>344</v>
      </c>
      <c r="AC1732" t="s">
        <v>344</v>
      </c>
      <c r="AD1732" t="s">
        <v>344</v>
      </c>
      <c r="AE1732" t="s">
        <v>344</v>
      </c>
      <c r="AF1732" t="s">
        <v>344</v>
      </c>
      <c r="AG1732" t="s">
        <v>344</v>
      </c>
      <c r="AH1732" t="s">
        <v>344</v>
      </c>
      <c r="AI1732" t="s">
        <v>344</v>
      </c>
      <c r="AJ1732" t="s">
        <v>344</v>
      </c>
      <c r="AK1732" t="s">
        <v>344</v>
      </c>
      <c r="AL1732" t="s">
        <v>344</v>
      </c>
      <c r="AM1732" t="s">
        <v>344</v>
      </c>
      <c r="AN1732" t="s">
        <v>344</v>
      </c>
      <c r="AO1732" t="s">
        <v>344</v>
      </c>
      <c r="AP1732" t="s">
        <v>344</v>
      </c>
      <c r="AQ1732"/>
      <c r="AR1732">
        <v>0</v>
      </c>
      <c r="AS1732">
        <v>1</v>
      </c>
    </row>
    <row r="1733" spans="1:45" ht="18.75" hidden="1" x14ac:dyDescent="0.45">
      <c r="A1733" s="256">
        <v>215453</v>
      </c>
      <c r="B1733" s="249" t="s">
        <v>456</v>
      </c>
      <c r="C1733" t="s">
        <v>207</v>
      </c>
      <c r="D1733" t="s">
        <v>207</v>
      </c>
      <c r="E1733" t="s">
        <v>207</v>
      </c>
      <c r="F1733" t="s">
        <v>207</v>
      </c>
      <c r="G1733" t="s">
        <v>206</v>
      </c>
      <c r="H1733" t="s">
        <v>205</v>
      </c>
      <c r="I1733" t="s">
        <v>207</v>
      </c>
      <c r="J1733" t="s">
        <v>207</v>
      </c>
      <c r="K1733" t="s">
        <v>207</v>
      </c>
      <c r="L1733" t="s">
        <v>207</v>
      </c>
      <c r="M1733" s="250" t="s">
        <v>207</v>
      </c>
      <c r="N1733" t="s">
        <v>207</v>
      </c>
      <c r="O1733" t="s">
        <v>207</v>
      </c>
      <c r="P1733" t="s">
        <v>205</v>
      </c>
      <c r="Q1733" t="s">
        <v>205</v>
      </c>
      <c r="R1733" t="s">
        <v>206</v>
      </c>
      <c r="S1733" t="s">
        <v>207</v>
      </c>
      <c r="T1733" t="s">
        <v>207</v>
      </c>
      <c r="U1733" t="s">
        <v>207</v>
      </c>
      <c r="V1733" t="s">
        <v>205</v>
      </c>
      <c r="W1733" t="s">
        <v>205</v>
      </c>
      <c r="X1733" s="250" t="s">
        <v>207</v>
      </c>
      <c r="Y1733" t="s">
        <v>205</v>
      </c>
      <c r="Z1733" t="s">
        <v>205</v>
      </c>
      <c r="AA1733" t="s">
        <v>207</v>
      </c>
      <c r="AB1733" t="s">
        <v>205</v>
      </c>
      <c r="AC1733" t="s">
        <v>207</v>
      </c>
      <c r="AD1733" t="s">
        <v>207</v>
      </c>
      <c r="AE1733" t="s">
        <v>205</v>
      </c>
      <c r="AF1733" t="s">
        <v>206</v>
      </c>
      <c r="AG1733" t="s">
        <v>344</v>
      </c>
      <c r="AH1733" t="s">
        <v>344</v>
      </c>
      <c r="AI1733" t="s">
        <v>344</v>
      </c>
      <c r="AJ1733" t="s">
        <v>344</v>
      </c>
      <c r="AK1733" t="s">
        <v>344</v>
      </c>
      <c r="AL1733" t="s">
        <v>344</v>
      </c>
      <c r="AM1733" t="s">
        <v>344</v>
      </c>
      <c r="AN1733" t="s">
        <v>344</v>
      </c>
      <c r="AO1733" t="s">
        <v>344</v>
      </c>
      <c r="AP1733" t="s">
        <v>344</v>
      </c>
      <c r="AQ1733"/>
      <c r="AR1733">
        <v>0</v>
      </c>
      <c r="AS1733">
        <v>2</v>
      </c>
    </row>
    <row r="1734" spans="1:45" ht="15" hidden="1" x14ac:dyDescent="0.25">
      <c r="A1734" s="263">
        <v>215455</v>
      </c>
      <c r="B1734" s="259" t="s">
        <v>457</v>
      </c>
      <c r="C1734" s="260" t="s">
        <v>849</v>
      </c>
      <c r="D1734" s="260" t="s">
        <v>849</v>
      </c>
      <c r="E1734" s="260" t="s">
        <v>849</v>
      </c>
      <c r="F1734" s="260" t="s">
        <v>849</v>
      </c>
      <c r="G1734" s="260" t="s">
        <v>849</v>
      </c>
      <c r="H1734" s="260" t="s">
        <v>849</v>
      </c>
      <c r="I1734" s="260" t="s">
        <v>849</v>
      </c>
      <c r="J1734" s="260" t="s">
        <v>849</v>
      </c>
      <c r="K1734" s="260" t="s">
        <v>849</v>
      </c>
      <c r="L1734" s="260" t="s">
        <v>849</v>
      </c>
      <c r="M1734" s="260" t="s">
        <v>344</v>
      </c>
      <c r="N1734" s="260" t="s">
        <v>344</v>
      </c>
      <c r="O1734" s="260" t="s">
        <v>344</v>
      </c>
      <c r="P1734" s="260" t="s">
        <v>344</v>
      </c>
      <c r="Q1734" s="260" t="s">
        <v>344</v>
      </c>
      <c r="R1734" s="260" t="s">
        <v>344</v>
      </c>
      <c r="S1734" s="260" t="s">
        <v>344</v>
      </c>
      <c r="T1734" s="260" t="s">
        <v>344</v>
      </c>
      <c r="U1734" s="260" t="s">
        <v>344</v>
      </c>
      <c r="V1734" s="260" t="s">
        <v>344</v>
      </c>
      <c r="W1734" s="260" t="s">
        <v>344</v>
      </c>
      <c r="X1734" s="260" t="s">
        <v>344</v>
      </c>
      <c r="Y1734" s="260" t="s">
        <v>344</v>
      </c>
      <c r="Z1734" s="260" t="s">
        <v>344</v>
      </c>
      <c r="AA1734" s="260" t="s">
        <v>344</v>
      </c>
      <c r="AB1734" s="260" t="s">
        <v>344</v>
      </c>
      <c r="AC1734" s="260" t="s">
        <v>344</v>
      </c>
      <c r="AD1734" s="260" t="s">
        <v>344</v>
      </c>
      <c r="AE1734" s="260" t="s">
        <v>344</v>
      </c>
      <c r="AF1734" s="260" t="s">
        <v>344</v>
      </c>
      <c r="AG1734" s="260" t="s">
        <v>344</v>
      </c>
      <c r="AH1734" s="260" t="s">
        <v>344</v>
      </c>
      <c r="AI1734" s="260" t="s">
        <v>344</v>
      </c>
      <c r="AJ1734" s="260" t="s">
        <v>344</v>
      </c>
      <c r="AK1734" s="260" t="s">
        <v>344</v>
      </c>
      <c r="AL1734" s="260" t="s">
        <v>344</v>
      </c>
      <c r="AM1734" s="260" t="s">
        <v>344</v>
      </c>
      <c r="AN1734" s="260" t="s">
        <v>344</v>
      </c>
      <c r="AO1734" s="260" t="s">
        <v>344</v>
      </c>
      <c r="AP1734" s="260" t="s">
        <v>344</v>
      </c>
      <c r="AQ1734" s="260"/>
      <c r="AR1734"/>
      <c r="AS1734" t="s">
        <v>2181</v>
      </c>
    </row>
    <row r="1735" spans="1:45" ht="18.75" hidden="1" x14ac:dyDescent="0.45">
      <c r="A1735" s="256">
        <v>215459</v>
      </c>
      <c r="B1735" s="249" t="s">
        <v>456</v>
      </c>
      <c r="C1735" t="s">
        <v>205</v>
      </c>
      <c r="D1735" t="s">
        <v>205</v>
      </c>
      <c r="E1735" t="s">
        <v>205</v>
      </c>
      <c r="F1735" t="s">
        <v>205</v>
      </c>
      <c r="G1735" t="s">
        <v>207</v>
      </c>
      <c r="H1735" t="s">
        <v>205</v>
      </c>
      <c r="I1735" t="s">
        <v>207</v>
      </c>
      <c r="J1735" t="s">
        <v>207</v>
      </c>
      <c r="K1735" t="s">
        <v>207</v>
      </c>
      <c r="L1735" t="s">
        <v>207</v>
      </c>
      <c r="M1735" s="250" t="s">
        <v>207</v>
      </c>
      <c r="N1735" t="s">
        <v>207</v>
      </c>
      <c r="O1735" t="s">
        <v>205</v>
      </c>
      <c r="P1735" t="s">
        <v>207</v>
      </c>
      <c r="Q1735" t="s">
        <v>207</v>
      </c>
      <c r="R1735" t="s">
        <v>205</v>
      </c>
      <c r="S1735" t="s">
        <v>207</v>
      </c>
      <c r="T1735" t="s">
        <v>205</v>
      </c>
      <c r="U1735" t="s">
        <v>205</v>
      </c>
      <c r="V1735" t="s">
        <v>205</v>
      </c>
      <c r="W1735" t="s">
        <v>207</v>
      </c>
      <c r="X1735" s="250" t="s">
        <v>207</v>
      </c>
      <c r="Y1735" t="s">
        <v>206</v>
      </c>
      <c r="Z1735" t="s">
        <v>207</v>
      </c>
      <c r="AA1735" t="s">
        <v>205</v>
      </c>
      <c r="AB1735" t="s">
        <v>207</v>
      </c>
      <c r="AC1735" t="s">
        <v>207</v>
      </c>
      <c r="AD1735" t="s">
        <v>207</v>
      </c>
      <c r="AE1735" t="s">
        <v>207</v>
      </c>
      <c r="AF1735" t="s">
        <v>206</v>
      </c>
      <c r="AG1735" t="s">
        <v>344</v>
      </c>
      <c r="AH1735" t="s">
        <v>344</v>
      </c>
      <c r="AI1735" t="s">
        <v>344</v>
      </c>
      <c r="AJ1735" t="s">
        <v>344</v>
      </c>
      <c r="AK1735" t="s">
        <v>344</v>
      </c>
      <c r="AL1735" t="s">
        <v>344</v>
      </c>
      <c r="AM1735" t="s">
        <v>344</v>
      </c>
      <c r="AN1735" t="s">
        <v>344</v>
      </c>
      <c r="AO1735" t="s">
        <v>344</v>
      </c>
      <c r="AP1735" t="s">
        <v>344</v>
      </c>
      <c r="AQ1735"/>
      <c r="AR1735">
        <v>0</v>
      </c>
      <c r="AS1735">
        <v>4</v>
      </c>
    </row>
    <row r="1736" spans="1:45" ht="15" hidden="1" x14ac:dyDescent="0.25">
      <c r="A1736" s="263">
        <v>215462</v>
      </c>
      <c r="B1736" s="259" t="s">
        <v>457</v>
      </c>
      <c r="C1736" s="260" t="s">
        <v>849</v>
      </c>
      <c r="D1736" s="260" t="s">
        <v>849</v>
      </c>
      <c r="E1736" s="260" t="s">
        <v>849</v>
      </c>
      <c r="F1736" s="260" t="s">
        <v>849</v>
      </c>
      <c r="G1736" s="260" t="s">
        <v>849</v>
      </c>
      <c r="H1736" s="260" t="s">
        <v>849</v>
      </c>
      <c r="I1736" s="260" t="s">
        <v>849</v>
      </c>
      <c r="J1736" s="260" t="s">
        <v>849</v>
      </c>
      <c r="K1736" s="260" t="s">
        <v>849</v>
      </c>
      <c r="L1736" s="260" t="s">
        <v>849</v>
      </c>
      <c r="M1736" s="260" t="s">
        <v>344</v>
      </c>
      <c r="N1736" s="260" t="s">
        <v>344</v>
      </c>
      <c r="O1736" s="260" t="s">
        <v>344</v>
      </c>
      <c r="P1736" s="260" t="s">
        <v>344</v>
      </c>
      <c r="Q1736" s="260" t="s">
        <v>344</v>
      </c>
      <c r="R1736" s="260" t="s">
        <v>344</v>
      </c>
      <c r="S1736" s="260" t="s">
        <v>344</v>
      </c>
      <c r="T1736" s="260" t="s">
        <v>344</v>
      </c>
      <c r="U1736" s="260" t="s">
        <v>344</v>
      </c>
      <c r="V1736" s="260" t="s">
        <v>344</v>
      </c>
      <c r="W1736" s="260" t="s">
        <v>344</v>
      </c>
      <c r="X1736" s="260" t="s">
        <v>344</v>
      </c>
      <c r="Y1736" s="260" t="s">
        <v>344</v>
      </c>
      <c r="Z1736" s="260" t="s">
        <v>344</v>
      </c>
      <c r="AA1736" s="260" t="s">
        <v>344</v>
      </c>
      <c r="AB1736" s="260" t="s">
        <v>344</v>
      </c>
      <c r="AC1736" s="260" t="s">
        <v>344</v>
      </c>
      <c r="AD1736" s="260" t="s">
        <v>344</v>
      </c>
      <c r="AE1736" s="260" t="s">
        <v>344</v>
      </c>
      <c r="AF1736" s="260" t="s">
        <v>344</v>
      </c>
      <c r="AG1736" s="260" t="s">
        <v>344</v>
      </c>
      <c r="AH1736" s="260" t="s">
        <v>344</v>
      </c>
      <c r="AI1736" s="260" t="s">
        <v>344</v>
      </c>
      <c r="AJ1736" s="260" t="s">
        <v>344</v>
      </c>
      <c r="AK1736" s="260" t="s">
        <v>344</v>
      </c>
      <c r="AL1736" s="260" t="s">
        <v>344</v>
      </c>
      <c r="AM1736" s="260" t="s">
        <v>344</v>
      </c>
      <c r="AN1736" s="260" t="s">
        <v>344</v>
      </c>
      <c r="AO1736" s="260" t="s">
        <v>344</v>
      </c>
      <c r="AP1736" s="260" t="s">
        <v>344</v>
      </c>
      <c r="AQ1736" s="260"/>
      <c r="AR1736"/>
      <c r="AS1736" t="s">
        <v>2181</v>
      </c>
    </row>
    <row r="1737" spans="1:45" ht="18.75" hidden="1" x14ac:dyDescent="0.45">
      <c r="A1737" s="256">
        <v>215466</v>
      </c>
      <c r="B1737" s="249" t="s">
        <v>459</v>
      </c>
      <c r="C1737" t="s">
        <v>205</v>
      </c>
      <c r="D1737" t="s">
        <v>207</v>
      </c>
      <c r="E1737" t="s">
        <v>207</v>
      </c>
      <c r="F1737" t="s">
        <v>205</v>
      </c>
      <c r="G1737" t="s">
        <v>205</v>
      </c>
      <c r="H1737" t="s">
        <v>207</v>
      </c>
      <c r="I1737" t="s">
        <v>205</v>
      </c>
      <c r="J1737" t="s">
        <v>207</v>
      </c>
      <c r="K1737" t="s">
        <v>207</v>
      </c>
      <c r="L1737" t="s">
        <v>207</v>
      </c>
      <c r="M1737" s="250" t="s">
        <v>206</v>
      </c>
      <c r="N1737" t="s">
        <v>207</v>
      </c>
      <c r="O1737" t="s">
        <v>207</v>
      </c>
      <c r="P1737" t="s">
        <v>207</v>
      </c>
      <c r="Q1737" t="s">
        <v>207</v>
      </c>
      <c r="R1737" t="s">
        <v>207</v>
      </c>
      <c r="S1737" t="s">
        <v>205</v>
      </c>
      <c r="T1737" t="s">
        <v>207</v>
      </c>
      <c r="U1737" t="s">
        <v>207</v>
      </c>
      <c r="V1737" t="s">
        <v>207</v>
      </c>
      <c r="W1737" t="s">
        <v>206</v>
      </c>
      <c r="X1737" t="s">
        <v>206</v>
      </c>
      <c r="Y1737" t="s">
        <v>206</v>
      </c>
      <c r="Z1737" t="s">
        <v>206</v>
      </c>
      <c r="AA1737" t="s">
        <v>206</v>
      </c>
      <c r="AB1737" t="s">
        <v>344</v>
      </c>
      <c r="AC1737" t="s">
        <v>344</v>
      </c>
      <c r="AD1737" t="s">
        <v>344</v>
      </c>
      <c r="AE1737" t="s">
        <v>344</v>
      </c>
      <c r="AF1737" t="s">
        <v>344</v>
      </c>
      <c r="AG1737" t="s">
        <v>344</v>
      </c>
      <c r="AH1737" t="s">
        <v>344</v>
      </c>
      <c r="AI1737" t="s">
        <v>344</v>
      </c>
      <c r="AJ1737" t="s">
        <v>344</v>
      </c>
      <c r="AK1737" t="s">
        <v>344</v>
      </c>
      <c r="AL1737" t="s">
        <v>344</v>
      </c>
      <c r="AM1737" t="s">
        <v>344</v>
      </c>
      <c r="AN1737" t="s">
        <v>344</v>
      </c>
      <c r="AO1737" t="s">
        <v>344</v>
      </c>
      <c r="AP1737" t="s">
        <v>344</v>
      </c>
      <c r="AQ1737"/>
      <c r="AR1737">
        <v>0</v>
      </c>
      <c r="AS1737">
        <v>6</v>
      </c>
    </row>
    <row r="1738" spans="1:45" ht="18.75" hidden="1" x14ac:dyDescent="0.45">
      <c r="A1738" s="256">
        <v>215467</v>
      </c>
      <c r="B1738" s="249" t="s">
        <v>458</v>
      </c>
      <c r="C1738" t="s">
        <v>205</v>
      </c>
      <c r="D1738" t="s">
        <v>205</v>
      </c>
      <c r="E1738" t="s">
        <v>205</v>
      </c>
      <c r="F1738" t="s">
        <v>207</v>
      </c>
      <c r="G1738" t="s">
        <v>205</v>
      </c>
      <c r="H1738" t="s">
        <v>205</v>
      </c>
      <c r="I1738" t="s">
        <v>207</v>
      </c>
      <c r="J1738" t="s">
        <v>205</v>
      </c>
      <c r="K1738" t="s">
        <v>205</v>
      </c>
      <c r="L1738" t="s">
        <v>205</v>
      </c>
      <c r="M1738" s="250" t="s">
        <v>205</v>
      </c>
      <c r="N1738" t="s">
        <v>207</v>
      </c>
      <c r="O1738" t="s">
        <v>205</v>
      </c>
      <c r="P1738" t="s">
        <v>207</v>
      </c>
      <c r="Q1738" t="s">
        <v>205</v>
      </c>
      <c r="R1738" t="s">
        <v>205</v>
      </c>
      <c r="S1738" t="s">
        <v>205</v>
      </c>
      <c r="T1738" t="s">
        <v>205</v>
      </c>
      <c r="U1738" t="s">
        <v>207</v>
      </c>
      <c r="V1738" t="s">
        <v>205</v>
      </c>
      <c r="W1738" t="s">
        <v>344</v>
      </c>
      <c r="X1738" s="250" t="s">
        <v>344</v>
      </c>
      <c r="Y1738" t="s">
        <v>344</v>
      </c>
      <c r="Z1738" t="s">
        <v>344</v>
      </c>
      <c r="AA1738" t="s">
        <v>344</v>
      </c>
      <c r="AB1738" t="s">
        <v>344</v>
      </c>
      <c r="AC1738" t="s">
        <v>344</v>
      </c>
      <c r="AD1738" t="s">
        <v>344</v>
      </c>
      <c r="AE1738" t="s">
        <v>344</v>
      </c>
      <c r="AF1738" t="s">
        <v>344</v>
      </c>
      <c r="AG1738" t="s">
        <v>344</v>
      </c>
      <c r="AH1738" t="s">
        <v>344</v>
      </c>
      <c r="AI1738" t="s">
        <v>344</v>
      </c>
      <c r="AJ1738" t="s">
        <v>344</v>
      </c>
      <c r="AK1738" t="s">
        <v>344</v>
      </c>
      <c r="AL1738" t="s">
        <v>344</v>
      </c>
      <c r="AM1738" t="s">
        <v>344</v>
      </c>
      <c r="AN1738" t="s">
        <v>344</v>
      </c>
      <c r="AO1738" t="s">
        <v>344</v>
      </c>
      <c r="AP1738" t="s">
        <v>344</v>
      </c>
      <c r="AQ1738"/>
      <c r="AR1738">
        <v>0</v>
      </c>
      <c r="AS1738">
        <v>1</v>
      </c>
    </row>
    <row r="1739" spans="1:45" ht="18.75" x14ac:dyDescent="0.45">
      <c r="A1739" s="256">
        <v>215469</v>
      </c>
      <c r="B1739" s="249" t="s">
        <v>61</v>
      </c>
      <c r="C1739" t="s">
        <v>207</v>
      </c>
      <c r="D1739" t="s">
        <v>207</v>
      </c>
      <c r="E1739" t="s">
        <v>207</v>
      </c>
      <c r="F1739" t="s">
        <v>205</v>
      </c>
      <c r="G1739" t="s">
        <v>207</v>
      </c>
      <c r="H1739" t="s">
        <v>205</v>
      </c>
      <c r="I1739" t="s">
        <v>207</v>
      </c>
      <c r="J1739" t="s">
        <v>207</v>
      </c>
      <c r="K1739" t="s">
        <v>207</v>
      </c>
      <c r="L1739" t="s">
        <v>207</v>
      </c>
      <c r="M1739" s="250" t="s">
        <v>207</v>
      </c>
      <c r="N1739" t="s">
        <v>207</v>
      </c>
      <c r="O1739" t="s">
        <v>207</v>
      </c>
      <c r="P1739" t="s">
        <v>207</v>
      </c>
      <c r="Q1739" t="s">
        <v>207</v>
      </c>
      <c r="R1739" t="s">
        <v>207</v>
      </c>
      <c r="S1739" t="s">
        <v>206</v>
      </c>
      <c r="T1739" t="s">
        <v>207</v>
      </c>
      <c r="U1739" t="s">
        <v>207</v>
      </c>
      <c r="V1739" t="s">
        <v>207</v>
      </c>
      <c r="W1739" t="s">
        <v>207</v>
      </c>
      <c r="X1739" s="250" t="s">
        <v>207</v>
      </c>
      <c r="Y1739" t="s">
        <v>206</v>
      </c>
      <c r="Z1739" t="s">
        <v>207</v>
      </c>
      <c r="AA1739" t="s">
        <v>207</v>
      </c>
      <c r="AB1739" t="s">
        <v>205</v>
      </c>
      <c r="AC1739" t="s">
        <v>207</v>
      </c>
      <c r="AD1739" t="s">
        <v>205</v>
      </c>
      <c r="AE1739" t="s">
        <v>205</v>
      </c>
      <c r="AF1739" t="s">
        <v>205</v>
      </c>
      <c r="AG1739" t="s">
        <v>207</v>
      </c>
      <c r="AH1739" t="s">
        <v>207</v>
      </c>
      <c r="AI1739" t="s">
        <v>207</v>
      </c>
      <c r="AJ1739" t="s">
        <v>207</v>
      </c>
      <c r="AK1739" t="s">
        <v>207</v>
      </c>
      <c r="AL1739" t="s">
        <v>206</v>
      </c>
      <c r="AM1739" t="s">
        <v>206</v>
      </c>
      <c r="AN1739" t="s">
        <v>206</v>
      </c>
      <c r="AO1739" t="s">
        <v>206</v>
      </c>
      <c r="AP1739" t="s">
        <v>206</v>
      </c>
      <c r="AQ1739"/>
      <c r="AR1739">
        <v>0</v>
      </c>
      <c r="AS1739">
        <v>5</v>
      </c>
    </row>
    <row r="1740" spans="1:45" ht="18.75" hidden="1" x14ac:dyDescent="0.45">
      <c r="A1740" s="262">
        <v>215470</v>
      </c>
      <c r="B1740" s="249" t="s">
        <v>456</v>
      </c>
      <c r="C1740" t="s">
        <v>207</v>
      </c>
      <c r="D1740" t="s">
        <v>205</v>
      </c>
      <c r="E1740" t="s">
        <v>207</v>
      </c>
      <c r="F1740" t="s">
        <v>205</v>
      </c>
      <c r="G1740" t="s">
        <v>205</v>
      </c>
      <c r="H1740" t="s">
        <v>205</v>
      </c>
      <c r="I1740" t="s">
        <v>207</v>
      </c>
      <c r="J1740" t="s">
        <v>207</v>
      </c>
      <c r="K1740" t="s">
        <v>207</v>
      </c>
      <c r="L1740" t="s">
        <v>207</v>
      </c>
      <c r="M1740" s="250" t="s">
        <v>205</v>
      </c>
      <c r="N1740" t="s">
        <v>205</v>
      </c>
      <c r="O1740" t="s">
        <v>205</v>
      </c>
      <c r="P1740" t="s">
        <v>207</v>
      </c>
      <c r="Q1740" t="s">
        <v>205</v>
      </c>
      <c r="R1740" t="s">
        <v>207</v>
      </c>
      <c r="S1740" t="s">
        <v>207</v>
      </c>
      <c r="T1740" t="s">
        <v>207</v>
      </c>
      <c r="U1740" t="s">
        <v>207</v>
      </c>
      <c r="V1740" t="s">
        <v>207</v>
      </c>
      <c r="W1740" t="s">
        <v>205</v>
      </c>
      <c r="X1740" s="250" t="s">
        <v>205</v>
      </c>
      <c r="Y1740" t="s">
        <v>207</v>
      </c>
      <c r="Z1740" t="s">
        <v>205</v>
      </c>
      <c r="AA1740" t="s">
        <v>205</v>
      </c>
      <c r="AB1740" t="s">
        <v>205</v>
      </c>
      <c r="AC1740" t="s">
        <v>205</v>
      </c>
      <c r="AD1740" t="s">
        <v>205</v>
      </c>
      <c r="AE1740" t="s">
        <v>205</v>
      </c>
      <c r="AF1740" t="s">
        <v>205</v>
      </c>
      <c r="AG1740" t="s">
        <v>344</v>
      </c>
      <c r="AH1740" t="s">
        <v>344</v>
      </c>
      <c r="AI1740" t="s">
        <v>344</v>
      </c>
      <c r="AJ1740" t="s">
        <v>344</v>
      </c>
      <c r="AK1740" t="s">
        <v>344</v>
      </c>
      <c r="AL1740" t="s">
        <v>344</v>
      </c>
      <c r="AM1740" t="s">
        <v>344</v>
      </c>
      <c r="AN1740" t="s">
        <v>344</v>
      </c>
      <c r="AO1740" t="s">
        <v>344</v>
      </c>
      <c r="AP1740" t="s">
        <v>344</v>
      </c>
      <c r="AQ1740"/>
      <c r="AR1740">
        <v>0</v>
      </c>
      <c r="AS1740">
        <v>1</v>
      </c>
    </row>
    <row r="1741" spans="1:45" ht="33" x14ac:dyDescent="0.45">
      <c r="A1741" s="256">
        <v>215472</v>
      </c>
      <c r="B1741" s="249" t="s">
        <v>67</v>
      </c>
      <c r="C1741" t="s">
        <v>207</v>
      </c>
      <c r="D1741" t="s">
        <v>205</v>
      </c>
      <c r="E1741" t="s">
        <v>207</v>
      </c>
      <c r="F1741" t="s">
        <v>207</v>
      </c>
      <c r="G1741" t="s">
        <v>207</v>
      </c>
      <c r="H1741" t="s">
        <v>205</v>
      </c>
      <c r="I1741" t="s">
        <v>207</v>
      </c>
      <c r="J1741" t="s">
        <v>207</v>
      </c>
      <c r="K1741" t="s">
        <v>207</v>
      </c>
      <c r="L1741" t="s">
        <v>207</v>
      </c>
      <c r="M1741" s="250" t="s">
        <v>207</v>
      </c>
      <c r="N1741" t="s">
        <v>207</v>
      </c>
      <c r="O1741" t="s">
        <v>207</v>
      </c>
      <c r="P1741" t="s">
        <v>207</v>
      </c>
      <c r="Q1741" t="s">
        <v>207</v>
      </c>
      <c r="R1741" t="s">
        <v>207</v>
      </c>
      <c r="S1741" t="s">
        <v>207</v>
      </c>
      <c r="T1741" t="s">
        <v>207</v>
      </c>
      <c r="U1741" t="s">
        <v>207</v>
      </c>
      <c r="V1741" t="s">
        <v>207</v>
      </c>
      <c r="W1741" t="s">
        <v>207</v>
      </c>
      <c r="X1741" s="250" t="s">
        <v>205</v>
      </c>
      <c r="Y1741" t="s">
        <v>205</v>
      </c>
      <c r="Z1741" t="s">
        <v>205</v>
      </c>
      <c r="AA1741" t="s">
        <v>205</v>
      </c>
      <c r="AB1741" t="s">
        <v>205</v>
      </c>
      <c r="AC1741" t="s">
        <v>205</v>
      </c>
      <c r="AD1741" t="s">
        <v>205</v>
      </c>
      <c r="AE1741" t="s">
        <v>207</v>
      </c>
      <c r="AF1741" t="s">
        <v>207</v>
      </c>
      <c r="AG1741" t="s">
        <v>206</v>
      </c>
      <c r="AH1741" t="s">
        <v>206</v>
      </c>
      <c r="AI1741" t="s">
        <v>206</v>
      </c>
      <c r="AJ1741" t="s">
        <v>206</v>
      </c>
      <c r="AK1741" t="s">
        <v>206</v>
      </c>
      <c r="AL1741" t="s">
        <v>344</v>
      </c>
      <c r="AM1741" t="s">
        <v>344</v>
      </c>
      <c r="AN1741" t="s">
        <v>344</v>
      </c>
      <c r="AO1741" t="s">
        <v>344</v>
      </c>
      <c r="AP1741" t="s">
        <v>344</v>
      </c>
      <c r="AQ1741"/>
      <c r="AR1741">
        <v>0</v>
      </c>
      <c r="AS1741">
        <v>6</v>
      </c>
    </row>
    <row r="1742" spans="1:45" ht="15" hidden="1" x14ac:dyDescent="0.25">
      <c r="A1742" s="263">
        <v>215473</v>
      </c>
      <c r="B1742" s="259" t="s">
        <v>458</v>
      </c>
      <c r="C1742" s="260" t="s">
        <v>849</v>
      </c>
      <c r="D1742" s="260" t="s">
        <v>849</v>
      </c>
      <c r="E1742" s="260" t="s">
        <v>849</v>
      </c>
      <c r="F1742" s="260" t="s">
        <v>849</v>
      </c>
      <c r="G1742" s="260" t="s">
        <v>849</v>
      </c>
      <c r="H1742" s="260" t="s">
        <v>849</v>
      </c>
      <c r="I1742" s="260" t="s">
        <v>849</v>
      </c>
      <c r="J1742" s="260" t="s">
        <v>849</v>
      </c>
      <c r="K1742" s="260" t="s">
        <v>849</v>
      </c>
      <c r="L1742" s="260" t="s">
        <v>849</v>
      </c>
      <c r="M1742" s="260" t="s">
        <v>849</v>
      </c>
      <c r="N1742" s="260" t="s">
        <v>849</v>
      </c>
      <c r="O1742" s="260" t="s">
        <v>849</v>
      </c>
      <c r="P1742" s="260" t="s">
        <v>849</v>
      </c>
      <c r="Q1742" s="260" t="s">
        <v>849</v>
      </c>
      <c r="R1742" s="260" t="s">
        <v>849</v>
      </c>
      <c r="S1742" s="260" t="s">
        <v>849</v>
      </c>
      <c r="T1742" s="260" t="s">
        <v>849</v>
      </c>
      <c r="U1742" s="260" t="s">
        <v>849</v>
      </c>
      <c r="V1742" s="260" t="s">
        <v>849</v>
      </c>
      <c r="W1742" s="260" t="s">
        <v>344</v>
      </c>
      <c r="X1742" s="260" t="s">
        <v>344</v>
      </c>
      <c r="Y1742" s="260" t="s">
        <v>344</v>
      </c>
      <c r="Z1742" s="260" t="s">
        <v>344</v>
      </c>
      <c r="AA1742" s="260" t="s">
        <v>344</v>
      </c>
      <c r="AB1742" s="260" t="s">
        <v>344</v>
      </c>
      <c r="AC1742" s="260" t="s">
        <v>344</v>
      </c>
      <c r="AD1742" s="260" t="s">
        <v>344</v>
      </c>
      <c r="AE1742" s="260" t="s">
        <v>344</v>
      </c>
      <c r="AF1742" s="260" t="s">
        <v>344</v>
      </c>
      <c r="AG1742" s="260" t="s">
        <v>344</v>
      </c>
      <c r="AH1742" s="260" t="s">
        <v>344</v>
      </c>
      <c r="AI1742" s="260" t="s">
        <v>344</v>
      </c>
      <c r="AJ1742" s="260" t="s">
        <v>344</v>
      </c>
      <c r="AK1742" s="260" t="s">
        <v>344</v>
      </c>
      <c r="AL1742" s="260" t="s">
        <v>344</v>
      </c>
      <c r="AM1742" s="260" t="s">
        <v>344</v>
      </c>
      <c r="AN1742" s="260" t="s">
        <v>344</v>
      </c>
      <c r="AO1742" s="260" t="s">
        <v>344</v>
      </c>
      <c r="AP1742" s="260" t="s">
        <v>344</v>
      </c>
      <c r="AQ1742" s="260"/>
      <c r="AR1742"/>
      <c r="AS1742" t="s">
        <v>2181</v>
      </c>
    </row>
    <row r="1743" spans="1:45" ht="15" hidden="1" x14ac:dyDescent="0.25">
      <c r="A1743" s="263">
        <v>215474</v>
      </c>
      <c r="B1743" s="259" t="s">
        <v>458</v>
      </c>
      <c r="C1743" s="260" t="s">
        <v>207</v>
      </c>
      <c r="D1743" s="260" t="s">
        <v>207</v>
      </c>
      <c r="E1743" s="260" t="s">
        <v>205</v>
      </c>
      <c r="F1743" s="260" t="s">
        <v>207</v>
      </c>
      <c r="G1743" s="260" t="s">
        <v>207</v>
      </c>
      <c r="H1743" s="260" t="s">
        <v>207</v>
      </c>
      <c r="I1743" s="260" t="s">
        <v>207</v>
      </c>
      <c r="J1743" s="260" t="s">
        <v>207</v>
      </c>
      <c r="K1743" s="260" t="s">
        <v>207</v>
      </c>
      <c r="L1743" s="260" t="s">
        <v>207</v>
      </c>
      <c r="M1743" s="260" t="s">
        <v>207</v>
      </c>
      <c r="N1743" s="260" t="s">
        <v>207</v>
      </c>
      <c r="O1743" s="260" t="s">
        <v>207</v>
      </c>
      <c r="P1743" s="260" t="s">
        <v>206</v>
      </c>
      <c r="Q1743" s="260" t="s">
        <v>207</v>
      </c>
      <c r="R1743" s="260" t="s">
        <v>206</v>
      </c>
      <c r="S1743" s="260" t="s">
        <v>206</v>
      </c>
      <c r="T1743" s="260" t="s">
        <v>206</v>
      </c>
      <c r="U1743" s="260" t="s">
        <v>206</v>
      </c>
      <c r="V1743" s="260" t="s">
        <v>206</v>
      </c>
      <c r="W1743" s="260" t="s">
        <v>344</v>
      </c>
      <c r="X1743" s="260" t="s">
        <v>344</v>
      </c>
      <c r="Y1743" s="260" t="s">
        <v>344</v>
      </c>
      <c r="Z1743" s="260" t="s">
        <v>344</v>
      </c>
      <c r="AA1743" s="260" t="s">
        <v>344</v>
      </c>
      <c r="AB1743" s="260" t="s">
        <v>344</v>
      </c>
      <c r="AC1743" s="260" t="s">
        <v>344</v>
      </c>
      <c r="AD1743" s="260" t="s">
        <v>344</v>
      </c>
      <c r="AE1743" s="260" t="s">
        <v>344</v>
      </c>
      <c r="AF1743" s="260" t="s">
        <v>344</v>
      </c>
      <c r="AG1743" s="260" t="s">
        <v>344</v>
      </c>
      <c r="AH1743" s="260" t="s">
        <v>344</v>
      </c>
      <c r="AI1743" s="260" t="s">
        <v>344</v>
      </c>
      <c r="AJ1743" s="260" t="s">
        <v>344</v>
      </c>
      <c r="AK1743" s="260" t="s">
        <v>344</v>
      </c>
      <c r="AL1743" s="260" t="s">
        <v>344</v>
      </c>
      <c r="AM1743" s="260" t="s">
        <v>344</v>
      </c>
      <c r="AN1743" s="260" t="s">
        <v>344</v>
      </c>
      <c r="AO1743" s="260" t="s">
        <v>344</v>
      </c>
      <c r="AP1743" s="260" t="s">
        <v>344</v>
      </c>
      <c r="AQ1743" s="260"/>
      <c r="AR1743"/>
      <c r="AS1743">
        <v>1</v>
      </c>
    </row>
    <row r="1744" spans="1:45" ht="18.75" x14ac:dyDescent="0.45">
      <c r="A1744" s="256">
        <v>215482</v>
      </c>
      <c r="B1744" s="249" t="s">
        <v>61</v>
      </c>
      <c r="C1744" t="s">
        <v>205</v>
      </c>
      <c r="D1744" t="s">
        <v>205</v>
      </c>
      <c r="E1744" t="s">
        <v>207</v>
      </c>
      <c r="F1744" t="s">
        <v>207</v>
      </c>
      <c r="G1744" t="s">
        <v>207</v>
      </c>
      <c r="H1744" t="s">
        <v>207</v>
      </c>
      <c r="I1744" t="s">
        <v>207</v>
      </c>
      <c r="J1744" t="s">
        <v>205</v>
      </c>
      <c r="K1744" t="s">
        <v>207</v>
      </c>
      <c r="L1744" t="s">
        <v>207</v>
      </c>
      <c r="M1744" s="250" t="s">
        <v>207</v>
      </c>
      <c r="N1744" t="s">
        <v>207</v>
      </c>
      <c r="O1744" t="s">
        <v>207</v>
      </c>
      <c r="P1744" t="s">
        <v>207</v>
      </c>
      <c r="Q1744" t="s">
        <v>205</v>
      </c>
      <c r="R1744" t="s">
        <v>207</v>
      </c>
      <c r="S1744" t="s">
        <v>207</v>
      </c>
      <c r="T1744" t="s">
        <v>207</v>
      </c>
      <c r="U1744" t="s">
        <v>207</v>
      </c>
      <c r="V1744" t="s">
        <v>207</v>
      </c>
      <c r="W1744" t="s">
        <v>207</v>
      </c>
      <c r="X1744" s="250" t="s">
        <v>205</v>
      </c>
      <c r="Y1744" t="s">
        <v>205</v>
      </c>
      <c r="Z1744" t="s">
        <v>205</v>
      </c>
      <c r="AA1744" t="s">
        <v>205</v>
      </c>
      <c r="AB1744" t="s">
        <v>205</v>
      </c>
      <c r="AC1744" t="s">
        <v>205</v>
      </c>
      <c r="AD1744" t="s">
        <v>205</v>
      </c>
      <c r="AE1744" t="s">
        <v>207</v>
      </c>
      <c r="AF1744" t="s">
        <v>207</v>
      </c>
      <c r="AG1744" t="s">
        <v>205</v>
      </c>
      <c r="AH1744" t="s">
        <v>207</v>
      </c>
      <c r="AI1744" t="s">
        <v>206</v>
      </c>
      <c r="AJ1744" t="s">
        <v>205</v>
      </c>
      <c r="AK1744" t="s">
        <v>206</v>
      </c>
      <c r="AL1744" t="s">
        <v>206</v>
      </c>
      <c r="AM1744" t="s">
        <v>206</v>
      </c>
      <c r="AN1744" t="s">
        <v>206</v>
      </c>
      <c r="AO1744" t="s">
        <v>206</v>
      </c>
      <c r="AP1744" t="s">
        <v>206</v>
      </c>
      <c r="AQ1744"/>
      <c r="AR1744">
        <v>0</v>
      </c>
      <c r="AS1744">
        <v>4</v>
      </c>
    </row>
    <row r="1745" spans="1:45" ht="15" hidden="1" x14ac:dyDescent="0.25">
      <c r="A1745" s="263">
        <v>215484</v>
      </c>
      <c r="B1745" s="259" t="s">
        <v>458</v>
      </c>
      <c r="C1745" s="260" t="s">
        <v>206</v>
      </c>
      <c r="D1745" s="260" t="s">
        <v>205</v>
      </c>
      <c r="E1745" s="260" t="s">
        <v>207</v>
      </c>
      <c r="F1745" s="260" t="s">
        <v>207</v>
      </c>
      <c r="G1745" s="260" t="s">
        <v>205</v>
      </c>
      <c r="H1745" s="260" t="s">
        <v>206</v>
      </c>
      <c r="I1745" s="260" t="s">
        <v>205</v>
      </c>
      <c r="J1745" s="260" t="s">
        <v>205</v>
      </c>
      <c r="K1745" s="260" t="s">
        <v>207</v>
      </c>
      <c r="L1745" s="260" t="s">
        <v>206</v>
      </c>
      <c r="M1745" s="260" t="s">
        <v>206</v>
      </c>
      <c r="N1745" s="260" t="s">
        <v>207</v>
      </c>
      <c r="O1745" s="260" t="s">
        <v>207</v>
      </c>
      <c r="P1745" s="260" t="s">
        <v>206</v>
      </c>
      <c r="Q1745" s="260" t="s">
        <v>206</v>
      </c>
      <c r="R1745" s="260" t="s">
        <v>206</v>
      </c>
      <c r="S1745" s="260" t="s">
        <v>206</v>
      </c>
      <c r="T1745" s="260" t="s">
        <v>207</v>
      </c>
      <c r="U1745" s="260" t="s">
        <v>207</v>
      </c>
      <c r="V1745" s="260" t="s">
        <v>206</v>
      </c>
      <c r="W1745" s="260" t="s">
        <v>344</v>
      </c>
      <c r="X1745" s="260" t="s">
        <v>344</v>
      </c>
      <c r="Y1745" s="260" t="s">
        <v>344</v>
      </c>
      <c r="Z1745" s="260" t="s">
        <v>344</v>
      </c>
      <c r="AA1745" s="260" t="s">
        <v>344</v>
      </c>
      <c r="AB1745" s="260" t="s">
        <v>344</v>
      </c>
      <c r="AC1745" s="260" t="s">
        <v>344</v>
      </c>
      <c r="AD1745" s="260" t="s">
        <v>344</v>
      </c>
      <c r="AE1745" s="260" t="s">
        <v>344</v>
      </c>
      <c r="AF1745" s="260" t="s">
        <v>344</v>
      </c>
      <c r="AG1745" s="260" t="s">
        <v>344</v>
      </c>
      <c r="AH1745" s="260" t="s">
        <v>344</v>
      </c>
      <c r="AI1745" s="260" t="s">
        <v>344</v>
      </c>
      <c r="AJ1745" s="260" t="s">
        <v>344</v>
      </c>
      <c r="AK1745" s="260" t="s">
        <v>344</v>
      </c>
      <c r="AL1745" s="260" t="s">
        <v>344</v>
      </c>
      <c r="AM1745" s="260" t="s">
        <v>344</v>
      </c>
      <c r="AN1745" s="260" t="s">
        <v>344</v>
      </c>
      <c r="AO1745" s="260" t="s">
        <v>344</v>
      </c>
      <c r="AP1745" s="260" t="s">
        <v>344</v>
      </c>
      <c r="AQ1745" s="260"/>
      <c r="AR1745"/>
      <c r="AS1745">
        <v>1</v>
      </c>
    </row>
    <row r="1746" spans="1:45" ht="18.75" hidden="1" x14ac:dyDescent="0.45">
      <c r="A1746" s="256">
        <v>215486</v>
      </c>
      <c r="B1746" s="249" t="s">
        <v>456</v>
      </c>
      <c r="C1746" t="s">
        <v>205</v>
      </c>
      <c r="D1746" t="s">
        <v>205</v>
      </c>
      <c r="E1746" t="s">
        <v>205</v>
      </c>
      <c r="F1746" t="s">
        <v>207</v>
      </c>
      <c r="G1746" t="s">
        <v>205</v>
      </c>
      <c r="H1746" t="s">
        <v>205</v>
      </c>
      <c r="I1746" t="s">
        <v>207</v>
      </c>
      <c r="J1746" t="s">
        <v>207</v>
      </c>
      <c r="K1746" t="s">
        <v>207</v>
      </c>
      <c r="L1746" t="s">
        <v>207</v>
      </c>
      <c r="M1746" s="250" t="s">
        <v>205</v>
      </c>
      <c r="N1746" t="s">
        <v>205</v>
      </c>
      <c r="O1746" t="s">
        <v>205</v>
      </c>
      <c r="P1746" t="s">
        <v>205</v>
      </c>
      <c r="Q1746" t="s">
        <v>205</v>
      </c>
      <c r="R1746" t="s">
        <v>207</v>
      </c>
      <c r="S1746" t="s">
        <v>207</v>
      </c>
      <c r="T1746" t="s">
        <v>207</v>
      </c>
      <c r="U1746" t="s">
        <v>205</v>
      </c>
      <c r="V1746" t="s">
        <v>205</v>
      </c>
      <c r="W1746" t="s">
        <v>205</v>
      </c>
      <c r="X1746" s="250" t="s">
        <v>207</v>
      </c>
      <c r="Y1746" t="s">
        <v>205</v>
      </c>
      <c r="Z1746" t="s">
        <v>205</v>
      </c>
      <c r="AA1746" t="s">
        <v>205</v>
      </c>
      <c r="AB1746" t="s">
        <v>207</v>
      </c>
      <c r="AC1746" t="s">
        <v>205</v>
      </c>
      <c r="AD1746" t="s">
        <v>205</v>
      </c>
      <c r="AE1746" t="s">
        <v>207</v>
      </c>
      <c r="AF1746" t="s">
        <v>205</v>
      </c>
      <c r="AG1746" t="s">
        <v>344</v>
      </c>
      <c r="AH1746" t="s">
        <v>344</v>
      </c>
      <c r="AI1746" t="s">
        <v>344</v>
      </c>
      <c r="AJ1746" t="s">
        <v>344</v>
      </c>
      <c r="AK1746" t="s">
        <v>344</v>
      </c>
      <c r="AL1746" t="s">
        <v>344</v>
      </c>
      <c r="AM1746" t="s">
        <v>344</v>
      </c>
      <c r="AN1746" t="s">
        <v>344</v>
      </c>
      <c r="AO1746" t="s">
        <v>344</v>
      </c>
      <c r="AP1746" t="s">
        <v>344</v>
      </c>
      <c r="AQ1746"/>
      <c r="AR1746">
        <v>0</v>
      </c>
      <c r="AS1746">
        <v>3</v>
      </c>
    </row>
    <row r="1747" spans="1:45" ht="18.75" hidden="1" x14ac:dyDescent="0.45">
      <c r="A1747" s="265">
        <v>215487</v>
      </c>
      <c r="B1747" s="249" t="s">
        <v>456</v>
      </c>
      <c r="C1747" t="s">
        <v>205</v>
      </c>
      <c r="D1747" t="s">
        <v>207</v>
      </c>
      <c r="E1747" t="s">
        <v>207</v>
      </c>
      <c r="F1747" t="s">
        <v>207</v>
      </c>
      <c r="G1747" t="s">
        <v>207</v>
      </c>
      <c r="H1747" t="s">
        <v>207</v>
      </c>
      <c r="I1747" t="s">
        <v>207</v>
      </c>
      <c r="J1747" t="s">
        <v>205</v>
      </c>
      <c r="K1747" t="s">
        <v>207</v>
      </c>
      <c r="L1747" t="s">
        <v>207</v>
      </c>
      <c r="M1747" s="250" t="s">
        <v>207</v>
      </c>
      <c r="N1747" t="s">
        <v>205</v>
      </c>
      <c r="O1747" t="s">
        <v>207</v>
      </c>
      <c r="P1747" t="s">
        <v>207</v>
      </c>
      <c r="Q1747" t="s">
        <v>207</v>
      </c>
      <c r="R1747" t="s">
        <v>207</v>
      </c>
      <c r="S1747" t="s">
        <v>205</v>
      </c>
      <c r="T1747" t="s">
        <v>207</v>
      </c>
      <c r="U1747" t="s">
        <v>207</v>
      </c>
      <c r="V1747" t="s">
        <v>207</v>
      </c>
      <c r="W1747" t="s">
        <v>205</v>
      </c>
      <c r="X1747" s="250" t="s">
        <v>207</v>
      </c>
      <c r="Y1747" t="s">
        <v>207</v>
      </c>
      <c r="Z1747" t="s">
        <v>207</v>
      </c>
      <c r="AA1747" t="s">
        <v>207</v>
      </c>
      <c r="AB1747" t="s">
        <v>206</v>
      </c>
      <c r="AC1747" t="s">
        <v>206</v>
      </c>
      <c r="AD1747" t="s">
        <v>206</v>
      </c>
      <c r="AE1747" t="s">
        <v>206</v>
      </c>
      <c r="AF1747" t="s">
        <v>206</v>
      </c>
      <c r="AG1747" t="s">
        <v>344</v>
      </c>
      <c r="AH1747" t="s">
        <v>344</v>
      </c>
      <c r="AI1747" t="s">
        <v>344</v>
      </c>
      <c r="AJ1747" t="s">
        <v>344</v>
      </c>
      <c r="AK1747" t="s">
        <v>344</v>
      </c>
      <c r="AL1747" t="s">
        <v>344</v>
      </c>
      <c r="AM1747" t="s">
        <v>344</v>
      </c>
      <c r="AN1747" t="s">
        <v>344</v>
      </c>
      <c r="AO1747" t="s">
        <v>344</v>
      </c>
      <c r="AP1747" t="s">
        <v>344</v>
      </c>
      <c r="AQ1747"/>
      <c r="AR1747">
        <v>0</v>
      </c>
      <c r="AS1747">
        <v>3</v>
      </c>
    </row>
    <row r="1748" spans="1:45" ht="18.75" hidden="1" x14ac:dyDescent="0.45">
      <c r="A1748" s="256">
        <v>215488</v>
      </c>
      <c r="B1748" s="249" t="s">
        <v>458</v>
      </c>
      <c r="C1748" t="s">
        <v>207</v>
      </c>
      <c r="D1748" t="s">
        <v>205</v>
      </c>
      <c r="E1748" t="s">
        <v>207</v>
      </c>
      <c r="F1748" t="s">
        <v>207</v>
      </c>
      <c r="G1748" t="s">
        <v>205</v>
      </c>
      <c r="H1748" t="s">
        <v>207</v>
      </c>
      <c r="I1748" t="s">
        <v>207</v>
      </c>
      <c r="J1748" t="s">
        <v>207</v>
      </c>
      <c r="K1748" t="s">
        <v>207</v>
      </c>
      <c r="L1748" t="s">
        <v>207</v>
      </c>
      <c r="M1748" s="250" t="s">
        <v>205</v>
      </c>
      <c r="N1748" t="s">
        <v>205</v>
      </c>
      <c r="O1748" t="s">
        <v>205</v>
      </c>
      <c r="P1748" t="s">
        <v>207</v>
      </c>
      <c r="Q1748" t="s">
        <v>207</v>
      </c>
      <c r="R1748" t="s">
        <v>207</v>
      </c>
      <c r="S1748" t="s">
        <v>205</v>
      </c>
      <c r="T1748" t="s">
        <v>205</v>
      </c>
      <c r="U1748" t="s">
        <v>205</v>
      </c>
      <c r="V1748" t="s">
        <v>205</v>
      </c>
      <c r="W1748" t="s">
        <v>344</v>
      </c>
      <c r="X1748" s="250" t="s">
        <v>344</v>
      </c>
      <c r="Y1748" t="s">
        <v>344</v>
      </c>
      <c r="Z1748" t="s">
        <v>344</v>
      </c>
      <c r="AA1748" t="s">
        <v>344</v>
      </c>
      <c r="AB1748" t="s">
        <v>344</v>
      </c>
      <c r="AC1748" t="s">
        <v>344</v>
      </c>
      <c r="AD1748" t="s">
        <v>344</v>
      </c>
      <c r="AE1748" t="s">
        <v>344</v>
      </c>
      <c r="AF1748" t="s">
        <v>344</v>
      </c>
      <c r="AG1748" t="s">
        <v>344</v>
      </c>
      <c r="AH1748" t="s">
        <v>344</v>
      </c>
      <c r="AI1748" t="s">
        <v>344</v>
      </c>
      <c r="AJ1748" t="s">
        <v>344</v>
      </c>
      <c r="AK1748" t="s">
        <v>344</v>
      </c>
      <c r="AL1748" t="s">
        <v>344</v>
      </c>
      <c r="AM1748" t="s">
        <v>344</v>
      </c>
      <c r="AN1748" t="s">
        <v>344</v>
      </c>
      <c r="AO1748" t="s">
        <v>344</v>
      </c>
      <c r="AP1748" t="s">
        <v>344</v>
      </c>
      <c r="AQ1748"/>
      <c r="AR1748">
        <v>0</v>
      </c>
      <c r="AS1748">
        <v>1</v>
      </c>
    </row>
    <row r="1749" spans="1:45" ht="15" hidden="1" x14ac:dyDescent="0.25">
      <c r="A1749" s="263">
        <v>215491</v>
      </c>
      <c r="B1749" s="259" t="s">
        <v>458</v>
      </c>
      <c r="C1749" s="260" t="s">
        <v>849</v>
      </c>
      <c r="D1749" s="260" t="s">
        <v>849</v>
      </c>
      <c r="E1749" s="260" t="s">
        <v>849</v>
      </c>
      <c r="F1749" s="260" t="s">
        <v>849</v>
      </c>
      <c r="G1749" s="260" t="s">
        <v>849</v>
      </c>
      <c r="H1749" s="260" t="s">
        <v>849</v>
      </c>
      <c r="I1749" s="260" t="s">
        <v>849</v>
      </c>
      <c r="J1749" s="260" t="s">
        <v>849</v>
      </c>
      <c r="K1749" s="260" t="s">
        <v>849</v>
      </c>
      <c r="L1749" s="260" t="s">
        <v>849</v>
      </c>
      <c r="M1749" s="260" t="s">
        <v>849</v>
      </c>
      <c r="N1749" s="260" t="s">
        <v>849</v>
      </c>
      <c r="O1749" s="260" t="s">
        <v>849</v>
      </c>
      <c r="P1749" s="260" t="s">
        <v>849</v>
      </c>
      <c r="Q1749" s="260" t="s">
        <v>849</v>
      </c>
      <c r="R1749" s="260" t="s">
        <v>849</v>
      </c>
      <c r="S1749" s="260" t="s">
        <v>849</v>
      </c>
      <c r="T1749" s="260" t="s">
        <v>849</v>
      </c>
      <c r="U1749" s="260" t="s">
        <v>849</v>
      </c>
      <c r="V1749" s="260" t="s">
        <v>849</v>
      </c>
      <c r="W1749" s="260" t="s">
        <v>344</v>
      </c>
      <c r="X1749" s="260" t="s">
        <v>344</v>
      </c>
      <c r="Y1749" s="260" t="s">
        <v>344</v>
      </c>
      <c r="Z1749" s="260" t="s">
        <v>344</v>
      </c>
      <c r="AA1749" s="260" t="s">
        <v>344</v>
      </c>
      <c r="AB1749" s="260" t="s">
        <v>344</v>
      </c>
      <c r="AC1749" s="260" t="s">
        <v>344</v>
      </c>
      <c r="AD1749" s="260" t="s">
        <v>344</v>
      </c>
      <c r="AE1749" s="260" t="s">
        <v>344</v>
      </c>
      <c r="AF1749" s="260" t="s">
        <v>344</v>
      </c>
      <c r="AG1749" s="260" t="s">
        <v>344</v>
      </c>
      <c r="AH1749" s="260" t="s">
        <v>344</v>
      </c>
      <c r="AI1749" s="260" t="s">
        <v>344</v>
      </c>
      <c r="AJ1749" s="260" t="s">
        <v>344</v>
      </c>
      <c r="AK1749" s="260" t="s">
        <v>344</v>
      </c>
      <c r="AL1749" s="260" t="s">
        <v>344</v>
      </c>
      <c r="AM1749" s="260" t="s">
        <v>344</v>
      </c>
      <c r="AN1749" s="260" t="s">
        <v>344</v>
      </c>
      <c r="AO1749" s="260" t="s">
        <v>344</v>
      </c>
      <c r="AP1749" s="260" t="s">
        <v>344</v>
      </c>
      <c r="AQ1749" s="260"/>
      <c r="AR1749"/>
      <c r="AS1749" t="s">
        <v>2181</v>
      </c>
    </row>
    <row r="1750" spans="1:45" ht="18.75" hidden="1" x14ac:dyDescent="0.45">
      <c r="A1750" s="256">
        <v>215494</v>
      </c>
      <c r="B1750" s="249" t="s">
        <v>458</v>
      </c>
      <c r="C1750" t="s">
        <v>207</v>
      </c>
      <c r="D1750" t="s">
        <v>207</v>
      </c>
      <c r="E1750" t="s">
        <v>205</v>
      </c>
      <c r="F1750" t="s">
        <v>205</v>
      </c>
      <c r="G1750" t="s">
        <v>205</v>
      </c>
      <c r="H1750" t="s">
        <v>207</v>
      </c>
      <c r="I1750" t="s">
        <v>205</v>
      </c>
      <c r="J1750" t="s">
        <v>205</v>
      </c>
      <c r="K1750" t="s">
        <v>205</v>
      </c>
      <c r="L1750" t="s">
        <v>207</v>
      </c>
      <c r="M1750" s="250" t="s">
        <v>205</v>
      </c>
      <c r="N1750" t="s">
        <v>205</v>
      </c>
      <c r="O1750" t="s">
        <v>205</v>
      </c>
      <c r="P1750" t="s">
        <v>205</v>
      </c>
      <c r="Q1750" t="s">
        <v>207</v>
      </c>
      <c r="R1750" t="s">
        <v>205</v>
      </c>
      <c r="S1750" t="s">
        <v>205</v>
      </c>
      <c r="T1750" t="s">
        <v>205</v>
      </c>
      <c r="U1750" t="s">
        <v>205</v>
      </c>
      <c r="V1750" t="s">
        <v>205</v>
      </c>
      <c r="W1750" t="s">
        <v>344</v>
      </c>
      <c r="X1750" s="250" t="s">
        <v>344</v>
      </c>
      <c r="Y1750" t="s">
        <v>344</v>
      </c>
      <c r="Z1750" t="s">
        <v>344</v>
      </c>
      <c r="AA1750" t="s">
        <v>344</v>
      </c>
      <c r="AB1750" t="s">
        <v>344</v>
      </c>
      <c r="AC1750" t="s">
        <v>344</v>
      </c>
      <c r="AD1750" t="s">
        <v>344</v>
      </c>
      <c r="AE1750" t="s">
        <v>344</v>
      </c>
      <c r="AF1750" t="s">
        <v>344</v>
      </c>
      <c r="AG1750" t="s">
        <v>344</v>
      </c>
      <c r="AH1750" t="s">
        <v>344</v>
      </c>
      <c r="AI1750" t="s">
        <v>344</v>
      </c>
      <c r="AJ1750" t="s">
        <v>344</v>
      </c>
      <c r="AK1750" t="s">
        <v>344</v>
      </c>
      <c r="AL1750" t="s">
        <v>344</v>
      </c>
      <c r="AM1750" t="s">
        <v>344</v>
      </c>
      <c r="AN1750" t="s">
        <v>344</v>
      </c>
      <c r="AO1750" t="s">
        <v>344</v>
      </c>
      <c r="AP1750" t="s">
        <v>344</v>
      </c>
      <c r="AQ1750"/>
      <c r="AR1750">
        <v>0</v>
      </c>
      <c r="AS1750">
        <v>1</v>
      </c>
    </row>
    <row r="1751" spans="1:45" ht="18.75" hidden="1" x14ac:dyDescent="0.45">
      <c r="A1751" s="256">
        <v>215495</v>
      </c>
      <c r="B1751" s="249" t="s">
        <v>456</v>
      </c>
      <c r="C1751" t="s">
        <v>205</v>
      </c>
      <c r="D1751" t="s">
        <v>207</v>
      </c>
      <c r="E1751" t="s">
        <v>205</v>
      </c>
      <c r="F1751" t="s">
        <v>205</v>
      </c>
      <c r="G1751" t="s">
        <v>207</v>
      </c>
      <c r="H1751" t="s">
        <v>207</v>
      </c>
      <c r="I1751" t="s">
        <v>207</v>
      </c>
      <c r="J1751" t="s">
        <v>207</v>
      </c>
      <c r="K1751" t="s">
        <v>205</v>
      </c>
      <c r="L1751" t="s">
        <v>207</v>
      </c>
      <c r="M1751" s="250" t="s">
        <v>207</v>
      </c>
      <c r="N1751" t="s">
        <v>207</v>
      </c>
      <c r="O1751" t="s">
        <v>205</v>
      </c>
      <c r="P1751" t="s">
        <v>206</v>
      </c>
      <c r="Q1751" t="s">
        <v>207</v>
      </c>
      <c r="R1751" t="s">
        <v>205</v>
      </c>
      <c r="S1751" t="s">
        <v>205</v>
      </c>
      <c r="T1751" t="s">
        <v>207</v>
      </c>
      <c r="U1751" t="s">
        <v>207</v>
      </c>
      <c r="V1751" t="s">
        <v>205</v>
      </c>
      <c r="W1751" t="s">
        <v>207</v>
      </c>
      <c r="X1751" s="250" t="s">
        <v>207</v>
      </c>
      <c r="Y1751" t="s">
        <v>206</v>
      </c>
      <c r="Z1751" t="s">
        <v>206</v>
      </c>
      <c r="AA1751" t="s">
        <v>207</v>
      </c>
      <c r="AB1751" t="s">
        <v>206</v>
      </c>
      <c r="AC1751" t="s">
        <v>206</v>
      </c>
      <c r="AD1751" t="s">
        <v>206</v>
      </c>
      <c r="AE1751" t="s">
        <v>206</v>
      </c>
      <c r="AF1751" t="s">
        <v>206</v>
      </c>
      <c r="AG1751" t="s">
        <v>344</v>
      </c>
      <c r="AH1751" t="s">
        <v>344</v>
      </c>
      <c r="AI1751" t="s">
        <v>344</v>
      </c>
      <c r="AJ1751" t="s">
        <v>344</v>
      </c>
      <c r="AK1751" t="s">
        <v>344</v>
      </c>
      <c r="AL1751" t="s">
        <v>344</v>
      </c>
      <c r="AM1751" t="s">
        <v>344</v>
      </c>
      <c r="AN1751" t="s">
        <v>344</v>
      </c>
      <c r="AO1751" t="s">
        <v>344</v>
      </c>
      <c r="AP1751" t="s">
        <v>344</v>
      </c>
      <c r="AQ1751"/>
      <c r="AR1751">
        <v>0</v>
      </c>
      <c r="AS1751">
        <v>5</v>
      </c>
    </row>
    <row r="1752" spans="1:45" ht="15" hidden="1" x14ac:dyDescent="0.25">
      <c r="A1752" s="263">
        <v>215500</v>
      </c>
      <c r="B1752" s="259" t="s">
        <v>458</v>
      </c>
      <c r="C1752" s="260" t="s">
        <v>849</v>
      </c>
      <c r="D1752" s="260" t="s">
        <v>849</v>
      </c>
      <c r="E1752" s="260" t="s">
        <v>849</v>
      </c>
      <c r="F1752" s="260" t="s">
        <v>849</v>
      </c>
      <c r="G1752" s="260" t="s">
        <v>849</v>
      </c>
      <c r="H1752" s="260" t="s">
        <v>849</v>
      </c>
      <c r="I1752" s="260" t="s">
        <v>849</v>
      </c>
      <c r="J1752" s="260" t="s">
        <v>849</v>
      </c>
      <c r="K1752" s="260" t="s">
        <v>849</v>
      </c>
      <c r="L1752" s="260" t="s">
        <v>849</v>
      </c>
      <c r="M1752" s="260" t="s">
        <v>849</v>
      </c>
      <c r="N1752" s="260" t="s">
        <v>849</v>
      </c>
      <c r="O1752" s="260" t="s">
        <v>849</v>
      </c>
      <c r="P1752" s="260" t="s">
        <v>849</v>
      </c>
      <c r="Q1752" s="260" t="s">
        <v>849</v>
      </c>
      <c r="R1752" s="260" t="s">
        <v>849</v>
      </c>
      <c r="S1752" s="260" t="s">
        <v>849</v>
      </c>
      <c r="T1752" s="260" t="s">
        <v>849</v>
      </c>
      <c r="U1752" s="260" t="s">
        <v>849</v>
      </c>
      <c r="V1752" s="260" t="s">
        <v>849</v>
      </c>
      <c r="W1752" s="260" t="s">
        <v>344</v>
      </c>
      <c r="X1752" s="260" t="s">
        <v>344</v>
      </c>
      <c r="Y1752" s="260" t="s">
        <v>344</v>
      </c>
      <c r="Z1752" s="260" t="s">
        <v>344</v>
      </c>
      <c r="AA1752" s="260" t="s">
        <v>344</v>
      </c>
      <c r="AB1752" s="260" t="s">
        <v>344</v>
      </c>
      <c r="AC1752" s="260" t="s">
        <v>344</v>
      </c>
      <c r="AD1752" s="260" t="s">
        <v>344</v>
      </c>
      <c r="AE1752" s="260" t="s">
        <v>344</v>
      </c>
      <c r="AF1752" s="260" t="s">
        <v>344</v>
      </c>
      <c r="AG1752" s="260" t="s">
        <v>344</v>
      </c>
      <c r="AH1752" s="260" t="s">
        <v>344</v>
      </c>
      <c r="AI1752" s="260" t="s">
        <v>344</v>
      </c>
      <c r="AJ1752" s="260" t="s">
        <v>344</v>
      </c>
      <c r="AK1752" s="260" t="s">
        <v>344</v>
      </c>
      <c r="AL1752" s="260" t="s">
        <v>344</v>
      </c>
      <c r="AM1752" s="260" t="s">
        <v>344</v>
      </c>
      <c r="AN1752" s="260" t="s">
        <v>344</v>
      </c>
      <c r="AO1752" s="260" t="s">
        <v>344</v>
      </c>
      <c r="AP1752" s="260" t="s">
        <v>344</v>
      </c>
      <c r="AQ1752" s="260"/>
      <c r="AR1752"/>
      <c r="AS1752" t="s">
        <v>2181</v>
      </c>
    </row>
    <row r="1753" spans="1:45" ht="15" hidden="1" x14ac:dyDescent="0.25">
      <c r="A1753" s="263">
        <v>215504</v>
      </c>
      <c r="B1753" s="259" t="s">
        <v>458</v>
      </c>
      <c r="C1753" s="260" t="s">
        <v>849</v>
      </c>
      <c r="D1753" s="260" t="s">
        <v>849</v>
      </c>
      <c r="E1753" s="260" t="s">
        <v>849</v>
      </c>
      <c r="F1753" s="260" t="s">
        <v>849</v>
      </c>
      <c r="G1753" s="260" t="s">
        <v>849</v>
      </c>
      <c r="H1753" s="260" t="s">
        <v>849</v>
      </c>
      <c r="I1753" s="260" t="s">
        <v>849</v>
      </c>
      <c r="J1753" s="260" t="s">
        <v>849</v>
      </c>
      <c r="K1753" s="260" t="s">
        <v>849</v>
      </c>
      <c r="L1753" s="260" t="s">
        <v>849</v>
      </c>
      <c r="M1753" s="260" t="s">
        <v>849</v>
      </c>
      <c r="N1753" s="260" t="s">
        <v>849</v>
      </c>
      <c r="O1753" s="260" t="s">
        <v>849</v>
      </c>
      <c r="P1753" s="260" t="s">
        <v>849</v>
      </c>
      <c r="Q1753" s="260" t="s">
        <v>849</v>
      </c>
      <c r="R1753" s="260" t="s">
        <v>849</v>
      </c>
      <c r="S1753" s="260" t="s">
        <v>849</v>
      </c>
      <c r="T1753" s="260" t="s">
        <v>849</v>
      </c>
      <c r="U1753" s="260" t="s">
        <v>849</v>
      </c>
      <c r="V1753" s="260" t="s">
        <v>849</v>
      </c>
      <c r="W1753" s="260" t="s">
        <v>344</v>
      </c>
      <c r="X1753" s="260" t="s">
        <v>344</v>
      </c>
      <c r="Y1753" s="260" t="s">
        <v>344</v>
      </c>
      <c r="Z1753" s="260" t="s">
        <v>344</v>
      </c>
      <c r="AA1753" s="260" t="s">
        <v>344</v>
      </c>
      <c r="AB1753" s="260" t="s">
        <v>344</v>
      </c>
      <c r="AC1753" s="260" t="s">
        <v>344</v>
      </c>
      <c r="AD1753" s="260" t="s">
        <v>344</v>
      </c>
      <c r="AE1753" s="260" t="s">
        <v>344</v>
      </c>
      <c r="AF1753" s="260" t="s">
        <v>344</v>
      </c>
      <c r="AG1753" s="260" t="s">
        <v>344</v>
      </c>
      <c r="AH1753" s="260" t="s">
        <v>344</v>
      </c>
      <c r="AI1753" s="260" t="s">
        <v>344</v>
      </c>
      <c r="AJ1753" s="260" t="s">
        <v>344</v>
      </c>
      <c r="AK1753" s="260" t="s">
        <v>344</v>
      </c>
      <c r="AL1753" s="260" t="s">
        <v>344</v>
      </c>
      <c r="AM1753" s="260" t="s">
        <v>344</v>
      </c>
      <c r="AN1753" s="260" t="s">
        <v>344</v>
      </c>
      <c r="AO1753" s="260" t="s">
        <v>344</v>
      </c>
      <c r="AP1753" s="260" t="s">
        <v>344</v>
      </c>
      <c r="AQ1753" s="260"/>
      <c r="AR1753"/>
      <c r="AS1753" t="s">
        <v>2181</v>
      </c>
    </row>
    <row r="1754" spans="1:45" ht="18.75" hidden="1" x14ac:dyDescent="0.45">
      <c r="A1754" s="262">
        <v>215506</v>
      </c>
      <c r="B1754" s="249" t="s">
        <v>457</v>
      </c>
      <c r="C1754" t="s">
        <v>207</v>
      </c>
      <c r="D1754" t="s">
        <v>205</v>
      </c>
      <c r="E1754" t="s">
        <v>205</v>
      </c>
      <c r="F1754" t="s">
        <v>207</v>
      </c>
      <c r="G1754" t="s">
        <v>207</v>
      </c>
      <c r="H1754" t="s">
        <v>206</v>
      </c>
      <c r="I1754" t="s">
        <v>205</v>
      </c>
      <c r="J1754" t="s">
        <v>205</v>
      </c>
      <c r="K1754" t="s">
        <v>205</v>
      </c>
      <c r="L1754" t="s">
        <v>207</v>
      </c>
      <c r="M1754" s="250" t="s">
        <v>344</v>
      </c>
      <c r="N1754" t="s">
        <v>344</v>
      </c>
      <c r="O1754" t="s">
        <v>344</v>
      </c>
      <c r="P1754" t="s">
        <v>344</v>
      </c>
      <c r="Q1754" t="s">
        <v>344</v>
      </c>
      <c r="R1754" t="s">
        <v>344</v>
      </c>
      <c r="S1754" t="s">
        <v>344</v>
      </c>
      <c r="T1754" t="s">
        <v>344</v>
      </c>
      <c r="U1754" t="s">
        <v>344</v>
      </c>
      <c r="V1754" t="s">
        <v>344</v>
      </c>
      <c r="W1754" t="s">
        <v>344</v>
      </c>
      <c r="X1754" s="250" t="s">
        <v>344</v>
      </c>
      <c r="Y1754" t="s">
        <v>344</v>
      </c>
      <c r="Z1754" t="s">
        <v>344</v>
      </c>
      <c r="AA1754" t="s">
        <v>344</v>
      </c>
      <c r="AB1754" t="s">
        <v>344</v>
      </c>
      <c r="AC1754" t="s">
        <v>344</v>
      </c>
      <c r="AD1754" t="s">
        <v>344</v>
      </c>
      <c r="AE1754" t="s">
        <v>344</v>
      </c>
      <c r="AF1754" t="s">
        <v>344</v>
      </c>
      <c r="AG1754" t="s">
        <v>344</v>
      </c>
      <c r="AH1754" t="s">
        <v>344</v>
      </c>
      <c r="AI1754" t="s">
        <v>344</v>
      </c>
      <c r="AJ1754" t="s">
        <v>344</v>
      </c>
      <c r="AK1754" t="s">
        <v>344</v>
      </c>
      <c r="AL1754" t="s">
        <v>344</v>
      </c>
      <c r="AM1754" t="s">
        <v>344</v>
      </c>
      <c r="AN1754" t="s">
        <v>344</v>
      </c>
      <c r="AO1754" t="s">
        <v>344</v>
      </c>
      <c r="AP1754" t="s">
        <v>344</v>
      </c>
      <c r="AQ1754"/>
      <c r="AR1754">
        <v>0</v>
      </c>
      <c r="AS1754">
        <v>1</v>
      </c>
    </row>
    <row r="1755" spans="1:45" ht="33" x14ac:dyDescent="0.45">
      <c r="A1755" s="256">
        <v>215510</v>
      </c>
      <c r="B1755" s="249" t="s">
        <v>67</v>
      </c>
      <c r="C1755" t="s">
        <v>205</v>
      </c>
      <c r="D1755" t="s">
        <v>205</v>
      </c>
      <c r="E1755" t="s">
        <v>205</v>
      </c>
      <c r="F1755" t="s">
        <v>207</v>
      </c>
      <c r="G1755" t="s">
        <v>207</v>
      </c>
      <c r="H1755" t="s">
        <v>207</v>
      </c>
      <c r="I1755" t="s">
        <v>207</v>
      </c>
      <c r="J1755" t="s">
        <v>207</v>
      </c>
      <c r="K1755" t="s">
        <v>205</v>
      </c>
      <c r="L1755" t="s">
        <v>207</v>
      </c>
      <c r="M1755" s="250" t="s">
        <v>205</v>
      </c>
      <c r="N1755" t="s">
        <v>207</v>
      </c>
      <c r="O1755" t="s">
        <v>207</v>
      </c>
      <c r="P1755" t="s">
        <v>205</v>
      </c>
      <c r="Q1755" t="s">
        <v>207</v>
      </c>
      <c r="R1755" t="s">
        <v>207</v>
      </c>
      <c r="S1755" t="s">
        <v>207</v>
      </c>
      <c r="T1755" t="s">
        <v>205</v>
      </c>
      <c r="U1755" t="s">
        <v>205</v>
      </c>
      <c r="V1755" t="s">
        <v>205</v>
      </c>
      <c r="W1755" t="s">
        <v>205</v>
      </c>
      <c r="X1755" s="250" t="s">
        <v>205</v>
      </c>
      <c r="Y1755" t="s">
        <v>205</v>
      </c>
      <c r="Z1755" t="s">
        <v>205</v>
      </c>
      <c r="AA1755" t="s">
        <v>205</v>
      </c>
      <c r="AB1755" t="s">
        <v>205</v>
      </c>
      <c r="AC1755" t="s">
        <v>207</v>
      </c>
      <c r="AD1755" t="s">
        <v>207</v>
      </c>
      <c r="AE1755" t="s">
        <v>205</v>
      </c>
      <c r="AF1755" t="s">
        <v>207</v>
      </c>
      <c r="AG1755" t="s">
        <v>206</v>
      </c>
      <c r="AH1755" t="s">
        <v>206</v>
      </c>
      <c r="AI1755" t="s">
        <v>206</v>
      </c>
      <c r="AJ1755" t="s">
        <v>206</v>
      </c>
      <c r="AK1755" t="s">
        <v>206</v>
      </c>
      <c r="AL1755" t="s">
        <v>344</v>
      </c>
      <c r="AM1755" t="s">
        <v>344</v>
      </c>
      <c r="AN1755" t="s">
        <v>344</v>
      </c>
      <c r="AO1755" t="s">
        <v>344</v>
      </c>
      <c r="AP1755" t="s">
        <v>344</v>
      </c>
      <c r="AQ1755"/>
      <c r="AR1755">
        <v>0</v>
      </c>
      <c r="AS1755">
        <v>6</v>
      </c>
    </row>
    <row r="1756" spans="1:45" ht="15" hidden="1" x14ac:dyDescent="0.25">
      <c r="A1756" s="263">
        <v>215512</v>
      </c>
      <c r="B1756" s="259" t="s">
        <v>458</v>
      </c>
      <c r="C1756" s="260" t="s">
        <v>206</v>
      </c>
      <c r="D1756" s="260" t="s">
        <v>205</v>
      </c>
      <c r="E1756" s="260" t="s">
        <v>207</v>
      </c>
      <c r="F1756" s="260" t="s">
        <v>207</v>
      </c>
      <c r="G1756" s="260" t="s">
        <v>206</v>
      </c>
      <c r="H1756" s="260" t="s">
        <v>206</v>
      </c>
      <c r="I1756" s="260" t="s">
        <v>207</v>
      </c>
      <c r="J1756" s="260" t="s">
        <v>207</v>
      </c>
      <c r="K1756" s="260" t="s">
        <v>207</v>
      </c>
      <c r="L1756" s="260" t="s">
        <v>207</v>
      </c>
      <c r="M1756" s="260" t="s">
        <v>207</v>
      </c>
      <c r="N1756" s="260" t="s">
        <v>207</v>
      </c>
      <c r="O1756" s="260" t="s">
        <v>207</v>
      </c>
      <c r="P1756" s="260" t="s">
        <v>206</v>
      </c>
      <c r="Q1756" s="260" t="s">
        <v>207</v>
      </c>
      <c r="R1756" s="260" t="s">
        <v>206</v>
      </c>
      <c r="S1756" s="260" t="s">
        <v>206</v>
      </c>
      <c r="T1756" s="260" t="s">
        <v>206</v>
      </c>
      <c r="U1756" s="260" t="s">
        <v>206</v>
      </c>
      <c r="V1756" s="260" t="s">
        <v>206</v>
      </c>
      <c r="W1756" s="260" t="s">
        <v>344</v>
      </c>
      <c r="X1756" s="260" t="s">
        <v>344</v>
      </c>
      <c r="Y1756" s="260" t="s">
        <v>344</v>
      </c>
      <c r="Z1756" s="260" t="s">
        <v>344</v>
      </c>
      <c r="AA1756" s="260" t="s">
        <v>344</v>
      </c>
      <c r="AB1756" s="260" t="s">
        <v>344</v>
      </c>
      <c r="AC1756" s="260" t="s">
        <v>344</v>
      </c>
      <c r="AD1756" s="260" t="s">
        <v>344</v>
      </c>
      <c r="AE1756" s="260" t="s">
        <v>344</v>
      </c>
      <c r="AF1756" s="260" t="s">
        <v>344</v>
      </c>
      <c r="AG1756" s="260" t="s">
        <v>344</v>
      </c>
      <c r="AH1756" s="260" t="s">
        <v>344</v>
      </c>
      <c r="AI1756" s="260" t="s">
        <v>344</v>
      </c>
      <c r="AJ1756" s="260" t="s">
        <v>344</v>
      </c>
      <c r="AK1756" s="260" t="s">
        <v>344</v>
      </c>
      <c r="AL1756" s="260" t="s">
        <v>344</v>
      </c>
      <c r="AM1756" s="260" t="s">
        <v>344</v>
      </c>
      <c r="AN1756" s="260" t="s">
        <v>344</v>
      </c>
      <c r="AO1756" s="260" t="s">
        <v>344</v>
      </c>
      <c r="AP1756" s="260" t="s">
        <v>344</v>
      </c>
      <c r="AQ1756" s="260"/>
      <c r="AR1756"/>
      <c r="AS1756">
        <v>2</v>
      </c>
    </row>
    <row r="1757" spans="1:45" ht="15" hidden="1" x14ac:dyDescent="0.25">
      <c r="A1757" s="263">
        <v>215517</v>
      </c>
      <c r="B1757" s="259" t="s">
        <v>458</v>
      </c>
      <c r="C1757" s="260" t="s">
        <v>849</v>
      </c>
      <c r="D1757" s="260" t="s">
        <v>849</v>
      </c>
      <c r="E1757" s="260" t="s">
        <v>849</v>
      </c>
      <c r="F1757" s="260" t="s">
        <v>849</v>
      </c>
      <c r="G1757" s="260" t="s">
        <v>849</v>
      </c>
      <c r="H1757" s="260" t="s">
        <v>849</v>
      </c>
      <c r="I1757" s="260" t="s">
        <v>849</v>
      </c>
      <c r="J1757" s="260" t="s">
        <v>849</v>
      </c>
      <c r="K1757" s="260" t="s">
        <v>849</v>
      </c>
      <c r="L1757" s="260" t="s">
        <v>849</v>
      </c>
      <c r="M1757" s="260" t="s">
        <v>849</v>
      </c>
      <c r="N1757" s="260" t="s">
        <v>849</v>
      </c>
      <c r="O1757" s="260" t="s">
        <v>849</v>
      </c>
      <c r="P1757" s="260" t="s">
        <v>849</v>
      </c>
      <c r="Q1757" s="260" t="s">
        <v>849</v>
      </c>
      <c r="R1757" s="260" t="s">
        <v>849</v>
      </c>
      <c r="S1757" s="260" t="s">
        <v>849</v>
      </c>
      <c r="T1757" s="260" t="s">
        <v>849</v>
      </c>
      <c r="U1757" s="260" t="s">
        <v>849</v>
      </c>
      <c r="V1757" s="260" t="s">
        <v>849</v>
      </c>
      <c r="W1757" s="260" t="s">
        <v>344</v>
      </c>
      <c r="X1757" s="260" t="s">
        <v>344</v>
      </c>
      <c r="Y1757" s="260" t="s">
        <v>344</v>
      </c>
      <c r="Z1757" s="260" t="s">
        <v>344</v>
      </c>
      <c r="AA1757" s="260" t="s">
        <v>344</v>
      </c>
      <c r="AB1757" s="260" t="s">
        <v>344</v>
      </c>
      <c r="AC1757" s="260" t="s">
        <v>344</v>
      </c>
      <c r="AD1757" s="260" t="s">
        <v>344</v>
      </c>
      <c r="AE1757" s="260" t="s">
        <v>344</v>
      </c>
      <c r="AF1757" s="260" t="s">
        <v>344</v>
      </c>
      <c r="AG1757" s="260" t="s">
        <v>344</v>
      </c>
      <c r="AH1757" s="260" t="s">
        <v>344</v>
      </c>
      <c r="AI1757" s="260" t="s">
        <v>344</v>
      </c>
      <c r="AJ1757" s="260" t="s">
        <v>344</v>
      </c>
      <c r="AK1757" s="260" t="s">
        <v>344</v>
      </c>
      <c r="AL1757" s="260" t="s">
        <v>344</v>
      </c>
      <c r="AM1757" s="260" t="s">
        <v>344</v>
      </c>
      <c r="AN1757" s="260" t="s">
        <v>344</v>
      </c>
      <c r="AO1757" s="260" t="s">
        <v>344</v>
      </c>
      <c r="AP1757" s="260" t="s">
        <v>344</v>
      </c>
      <c r="AQ1757" s="260"/>
      <c r="AR1757"/>
      <c r="AS1757" t="s">
        <v>2181</v>
      </c>
    </row>
    <row r="1758" spans="1:45" ht="33" x14ac:dyDescent="0.45">
      <c r="A1758" s="262">
        <v>215518</v>
      </c>
      <c r="B1758" s="249" t="s">
        <v>67</v>
      </c>
      <c r="C1758" t="s">
        <v>207</v>
      </c>
      <c r="D1758" t="s">
        <v>207</v>
      </c>
      <c r="E1758" t="s">
        <v>207</v>
      </c>
      <c r="F1758" t="s">
        <v>207</v>
      </c>
      <c r="G1758" t="s">
        <v>207</v>
      </c>
      <c r="H1758" t="s">
        <v>207</v>
      </c>
      <c r="I1758" t="s">
        <v>207</v>
      </c>
      <c r="J1758" t="s">
        <v>207</v>
      </c>
      <c r="K1758" t="s">
        <v>207</v>
      </c>
      <c r="L1758" t="s">
        <v>207</v>
      </c>
      <c r="M1758" s="250" t="s">
        <v>207</v>
      </c>
      <c r="N1758" t="s">
        <v>207</v>
      </c>
      <c r="O1758" t="s">
        <v>207</v>
      </c>
      <c r="P1758" t="s">
        <v>205</v>
      </c>
      <c r="Q1758" t="s">
        <v>207</v>
      </c>
      <c r="R1758" t="s">
        <v>207</v>
      </c>
      <c r="S1758" t="s">
        <v>207</v>
      </c>
      <c r="T1758" t="s">
        <v>207</v>
      </c>
      <c r="U1758" t="s">
        <v>207</v>
      </c>
      <c r="V1758" t="s">
        <v>207</v>
      </c>
      <c r="W1758" t="s">
        <v>206</v>
      </c>
      <c r="X1758" s="250" t="s">
        <v>207</v>
      </c>
      <c r="Y1758" t="s">
        <v>205</v>
      </c>
      <c r="Z1758" t="s">
        <v>205</v>
      </c>
      <c r="AA1758" t="s">
        <v>205</v>
      </c>
      <c r="AB1758" t="s">
        <v>207</v>
      </c>
      <c r="AC1758" t="s">
        <v>207</v>
      </c>
      <c r="AD1758" t="s">
        <v>207</v>
      </c>
      <c r="AE1758" t="s">
        <v>205</v>
      </c>
      <c r="AF1758" t="s">
        <v>206</v>
      </c>
      <c r="AG1758" t="s">
        <v>206</v>
      </c>
      <c r="AH1758" t="s">
        <v>206</v>
      </c>
      <c r="AI1758" t="s">
        <v>206</v>
      </c>
      <c r="AJ1758" t="s">
        <v>206</v>
      </c>
      <c r="AK1758" t="s">
        <v>206</v>
      </c>
      <c r="AL1758" t="s">
        <v>344</v>
      </c>
      <c r="AM1758" t="s">
        <v>344</v>
      </c>
      <c r="AN1758" t="s">
        <v>344</v>
      </c>
      <c r="AO1758" t="s">
        <v>344</v>
      </c>
      <c r="AP1758" t="s">
        <v>344</v>
      </c>
      <c r="AQ1758"/>
      <c r="AR1758">
        <v>0</v>
      </c>
      <c r="AS1758">
        <v>6</v>
      </c>
    </row>
    <row r="1759" spans="1:45" ht="15" hidden="1" x14ac:dyDescent="0.25">
      <c r="A1759" s="263">
        <v>215521</v>
      </c>
      <c r="B1759" s="259" t="s">
        <v>457</v>
      </c>
      <c r="C1759" s="260" t="s">
        <v>205</v>
      </c>
      <c r="D1759" s="260" t="s">
        <v>205</v>
      </c>
      <c r="E1759" s="260" t="s">
        <v>205</v>
      </c>
      <c r="F1759" s="260" t="s">
        <v>207</v>
      </c>
      <c r="G1759" s="260" t="s">
        <v>205</v>
      </c>
      <c r="H1759" s="260" t="s">
        <v>207</v>
      </c>
      <c r="I1759" s="260" t="s">
        <v>207</v>
      </c>
      <c r="J1759" s="260" t="s">
        <v>207</v>
      </c>
      <c r="K1759" s="260" t="s">
        <v>207</v>
      </c>
      <c r="L1759" s="260" t="s">
        <v>207</v>
      </c>
      <c r="M1759" s="260" t="s">
        <v>344</v>
      </c>
      <c r="N1759" s="260" t="s">
        <v>344</v>
      </c>
      <c r="O1759" s="260" t="s">
        <v>344</v>
      </c>
      <c r="P1759" s="260" t="s">
        <v>344</v>
      </c>
      <c r="Q1759" s="260" t="s">
        <v>344</v>
      </c>
      <c r="R1759" s="260" t="s">
        <v>344</v>
      </c>
      <c r="S1759" s="260" t="s">
        <v>344</v>
      </c>
      <c r="T1759" s="260" t="s">
        <v>344</v>
      </c>
      <c r="U1759" s="260" t="s">
        <v>344</v>
      </c>
      <c r="V1759" s="260" t="s">
        <v>344</v>
      </c>
      <c r="W1759" s="260" t="s">
        <v>344</v>
      </c>
      <c r="X1759" s="260" t="s">
        <v>344</v>
      </c>
      <c r="Y1759" s="260" t="s">
        <v>344</v>
      </c>
      <c r="Z1759" s="260" t="s">
        <v>344</v>
      </c>
      <c r="AA1759" s="260" t="s">
        <v>344</v>
      </c>
      <c r="AB1759" s="260" t="s">
        <v>344</v>
      </c>
      <c r="AC1759" s="260" t="s">
        <v>344</v>
      </c>
      <c r="AD1759" s="260" t="s">
        <v>344</v>
      </c>
      <c r="AE1759" s="260" t="s">
        <v>344</v>
      </c>
      <c r="AF1759" s="260" t="s">
        <v>344</v>
      </c>
      <c r="AG1759" s="260" t="s">
        <v>344</v>
      </c>
      <c r="AH1759" s="260" t="s">
        <v>344</v>
      </c>
      <c r="AI1759" s="260" t="s">
        <v>344</v>
      </c>
      <c r="AJ1759" s="260" t="s">
        <v>344</v>
      </c>
      <c r="AK1759" s="260" t="s">
        <v>344</v>
      </c>
      <c r="AL1759" s="260" t="s">
        <v>344</v>
      </c>
      <c r="AM1759" s="260" t="s">
        <v>344</v>
      </c>
      <c r="AN1759" s="260" t="s">
        <v>344</v>
      </c>
      <c r="AO1759" s="260" t="s">
        <v>344</v>
      </c>
      <c r="AP1759" s="260" t="s">
        <v>344</v>
      </c>
      <c r="AQ1759" s="260"/>
      <c r="AR1759"/>
      <c r="AS1759" t="e">
        <v>#N/A</v>
      </c>
    </row>
    <row r="1760" spans="1:45" ht="15" hidden="1" x14ac:dyDescent="0.25">
      <c r="A1760" s="263">
        <v>215522</v>
      </c>
      <c r="B1760" s="259" t="s">
        <v>458</v>
      </c>
      <c r="C1760" s="260" t="s">
        <v>205</v>
      </c>
      <c r="D1760" s="260" t="s">
        <v>205</v>
      </c>
      <c r="E1760" s="260" t="s">
        <v>205</v>
      </c>
      <c r="F1760" s="260" t="s">
        <v>205</v>
      </c>
      <c r="G1760" s="260" t="s">
        <v>207</v>
      </c>
      <c r="H1760" s="260" t="s">
        <v>207</v>
      </c>
      <c r="I1760" s="260" t="s">
        <v>207</v>
      </c>
      <c r="J1760" s="260" t="s">
        <v>207</v>
      </c>
      <c r="K1760" s="260" t="s">
        <v>207</v>
      </c>
      <c r="L1760" s="260" t="s">
        <v>207</v>
      </c>
      <c r="M1760" s="260" t="s">
        <v>205</v>
      </c>
      <c r="N1760" s="260" t="s">
        <v>205</v>
      </c>
      <c r="O1760" s="260" t="s">
        <v>205</v>
      </c>
      <c r="P1760" s="260" t="s">
        <v>207</v>
      </c>
      <c r="Q1760" s="260" t="s">
        <v>205</v>
      </c>
      <c r="R1760" s="260" t="s">
        <v>207</v>
      </c>
      <c r="S1760" s="260" t="s">
        <v>207</v>
      </c>
      <c r="T1760" s="260" t="s">
        <v>207</v>
      </c>
      <c r="U1760" s="260" t="s">
        <v>207</v>
      </c>
      <c r="V1760" s="260" t="s">
        <v>207</v>
      </c>
      <c r="W1760" s="260" t="s">
        <v>344</v>
      </c>
      <c r="X1760" s="260" t="s">
        <v>344</v>
      </c>
      <c r="Y1760" s="260" t="s">
        <v>344</v>
      </c>
      <c r="Z1760" s="260" t="s">
        <v>344</v>
      </c>
      <c r="AA1760" s="260" t="s">
        <v>344</v>
      </c>
      <c r="AB1760" s="260" t="s">
        <v>344</v>
      </c>
      <c r="AC1760" s="260" t="s">
        <v>344</v>
      </c>
      <c r="AD1760" s="260" t="s">
        <v>344</v>
      </c>
      <c r="AE1760" s="260" t="s">
        <v>344</v>
      </c>
      <c r="AF1760" s="260" t="s">
        <v>344</v>
      </c>
      <c r="AG1760" s="260" t="s">
        <v>344</v>
      </c>
      <c r="AH1760" s="260" t="s">
        <v>344</v>
      </c>
      <c r="AI1760" s="260" t="s">
        <v>344</v>
      </c>
      <c r="AJ1760" s="260" t="s">
        <v>344</v>
      </c>
      <c r="AK1760" s="260" t="s">
        <v>344</v>
      </c>
      <c r="AL1760" s="260" t="s">
        <v>344</v>
      </c>
      <c r="AM1760" s="260" t="s">
        <v>344</v>
      </c>
      <c r="AN1760" s="260" t="s">
        <v>344</v>
      </c>
      <c r="AO1760" s="260" t="s">
        <v>344</v>
      </c>
      <c r="AP1760" s="260" t="s">
        <v>344</v>
      </c>
      <c r="AQ1760" s="260"/>
      <c r="AR1760"/>
      <c r="AS1760" t="e">
        <v>#N/A</v>
      </c>
    </row>
    <row r="1761" spans="1:45" ht="15" hidden="1" x14ac:dyDescent="0.25">
      <c r="A1761" s="263">
        <v>215523</v>
      </c>
      <c r="B1761" s="259" t="s">
        <v>457</v>
      </c>
      <c r="C1761" s="260" t="s">
        <v>207</v>
      </c>
      <c r="D1761" s="260" t="s">
        <v>207</v>
      </c>
      <c r="E1761" s="260" t="s">
        <v>207</v>
      </c>
      <c r="F1761" s="260" t="s">
        <v>207</v>
      </c>
      <c r="G1761" s="260" t="s">
        <v>207</v>
      </c>
      <c r="H1761" s="260" t="s">
        <v>206</v>
      </c>
      <c r="I1761" s="260" t="s">
        <v>206</v>
      </c>
      <c r="J1761" s="260" t="s">
        <v>206</v>
      </c>
      <c r="K1761" s="260" t="s">
        <v>206</v>
      </c>
      <c r="L1761" s="260" t="s">
        <v>206</v>
      </c>
      <c r="M1761" s="260" t="s">
        <v>344</v>
      </c>
      <c r="N1761" s="260" t="s">
        <v>344</v>
      </c>
      <c r="O1761" s="260" t="s">
        <v>344</v>
      </c>
      <c r="P1761" s="260" t="s">
        <v>344</v>
      </c>
      <c r="Q1761" s="260" t="s">
        <v>344</v>
      </c>
      <c r="R1761" s="260" t="s">
        <v>344</v>
      </c>
      <c r="S1761" s="260" t="s">
        <v>344</v>
      </c>
      <c r="T1761" s="260" t="s">
        <v>344</v>
      </c>
      <c r="U1761" s="260" t="s">
        <v>344</v>
      </c>
      <c r="V1761" s="260" t="s">
        <v>344</v>
      </c>
      <c r="W1761" s="260" t="s">
        <v>344</v>
      </c>
      <c r="X1761" s="260" t="s">
        <v>344</v>
      </c>
      <c r="Y1761" s="260" t="s">
        <v>344</v>
      </c>
      <c r="Z1761" s="260" t="s">
        <v>344</v>
      </c>
      <c r="AA1761" s="260" t="s">
        <v>344</v>
      </c>
      <c r="AB1761" s="260" t="s">
        <v>344</v>
      </c>
      <c r="AC1761" s="260" t="s">
        <v>344</v>
      </c>
      <c r="AD1761" s="260" t="s">
        <v>344</v>
      </c>
      <c r="AE1761" s="260" t="s">
        <v>344</v>
      </c>
      <c r="AF1761" s="260" t="s">
        <v>344</v>
      </c>
      <c r="AG1761" s="260" t="s">
        <v>344</v>
      </c>
      <c r="AH1761" s="260" t="s">
        <v>344</v>
      </c>
      <c r="AI1761" s="260" t="s">
        <v>344</v>
      </c>
      <c r="AJ1761" s="260" t="s">
        <v>344</v>
      </c>
      <c r="AK1761" s="260" t="s">
        <v>344</v>
      </c>
      <c r="AL1761" s="260" t="s">
        <v>344</v>
      </c>
      <c r="AM1761" s="260" t="s">
        <v>344</v>
      </c>
      <c r="AN1761" s="260" t="s">
        <v>344</v>
      </c>
      <c r="AO1761" s="260" t="s">
        <v>344</v>
      </c>
      <c r="AP1761" s="260" t="s">
        <v>344</v>
      </c>
      <c r="AQ1761" s="260"/>
      <c r="AR1761"/>
      <c r="AS1761" t="e">
        <v>#N/A</v>
      </c>
    </row>
    <row r="1762" spans="1:45" ht="15" hidden="1" x14ac:dyDescent="0.25">
      <c r="A1762" s="263">
        <v>215525</v>
      </c>
      <c r="B1762" s="259" t="s">
        <v>457</v>
      </c>
      <c r="C1762" s="260" t="s">
        <v>849</v>
      </c>
      <c r="D1762" s="260" t="s">
        <v>849</v>
      </c>
      <c r="E1762" s="260" t="s">
        <v>849</v>
      </c>
      <c r="F1762" s="260" t="s">
        <v>849</v>
      </c>
      <c r="G1762" s="260" t="s">
        <v>849</v>
      </c>
      <c r="H1762" s="260" t="s">
        <v>849</v>
      </c>
      <c r="I1762" s="260" t="s">
        <v>849</v>
      </c>
      <c r="J1762" s="260" t="s">
        <v>849</v>
      </c>
      <c r="K1762" s="260" t="s">
        <v>849</v>
      </c>
      <c r="L1762" s="260" t="s">
        <v>849</v>
      </c>
      <c r="M1762" s="260" t="s">
        <v>344</v>
      </c>
      <c r="N1762" s="260" t="s">
        <v>344</v>
      </c>
      <c r="O1762" s="260" t="s">
        <v>344</v>
      </c>
      <c r="P1762" s="260" t="s">
        <v>344</v>
      </c>
      <c r="Q1762" s="260" t="s">
        <v>344</v>
      </c>
      <c r="R1762" s="260" t="s">
        <v>344</v>
      </c>
      <c r="S1762" s="260" t="s">
        <v>344</v>
      </c>
      <c r="T1762" s="260" t="s">
        <v>344</v>
      </c>
      <c r="U1762" s="260" t="s">
        <v>344</v>
      </c>
      <c r="V1762" s="260" t="s">
        <v>344</v>
      </c>
      <c r="W1762" s="260" t="s">
        <v>344</v>
      </c>
      <c r="X1762" s="260" t="s">
        <v>344</v>
      </c>
      <c r="Y1762" s="260" t="s">
        <v>344</v>
      </c>
      <c r="Z1762" s="260" t="s">
        <v>344</v>
      </c>
      <c r="AA1762" s="260" t="s">
        <v>344</v>
      </c>
      <c r="AB1762" s="260" t="s">
        <v>344</v>
      </c>
      <c r="AC1762" s="260" t="s">
        <v>344</v>
      </c>
      <c r="AD1762" s="260" t="s">
        <v>344</v>
      </c>
      <c r="AE1762" s="260" t="s">
        <v>344</v>
      </c>
      <c r="AF1762" s="260" t="s">
        <v>344</v>
      </c>
      <c r="AG1762" s="260" t="s">
        <v>344</v>
      </c>
      <c r="AH1762" s="260" t="s">
        <v>344</v>
      </c>
      <c r="AI1762" s="260" t="s">
        <v>344</v>
      </c>
      <c r="AJ1762" s="260" t="s">
        <v>344</v>
      </c>
      <c r="AK1762" s="260" t="s">
        <v>344</v>
      </c>
      <c r="AL1762" s="260" t="s">
        <v>344</v>
      </c>
      <c r="AM1762" s="260" t="s">
        <v>344</v>
      </c>
      <c r="AN1762" s="260" t="s">
        <v>344</v>
      </c>
      <c r="AO1762" s="260" t="s">
        <v>344</v>
      </c>
      <c r="AP1762" s="260" t="s">
        <v>344</v>
      </c>
      <c r="AQ1762" s="260"/>
      <c r="AR1762"/>
      <c r="AS1762" t="s">
        <v>2181</v>
      </c>
    </row>
    <row r="1763" spans="1:45" ht="15" hidden="1" x14ac:dyDescent="0.25">
      <c r="A1763" s="263">
        <v>215526</v>
      </c>
      <c r="B1763" s="259" t="s">
        <v>457</v>
      </c>
      <c r="C1763" s="260" t="s">
        <v>849</v>
      </c>
      <c r="D1763" s="260" t="s">
        <v>849</v>
      </c>
      <c r="E1763" s="260" t="s">
        <v>849</v>
      </c>
      <c r="F1763" s="260" t="s">
        <v>849</v>
      </c>
      <c r="G1763" s="260" t="s">
        <v>849</v>
      </c>
      <c r="H1763" s="260" t="s">
        <v>849</v>
      </c>
      <c r="I1763" s="260" t="s">
        <v>849</v>
      </c>
      <c r="J1763" s="260" t="s">
        <v>849</v>
      </c>
      <c r="K1763" s="260" t="s">
        <v>849</v>
      </c>
      <c r="L1763" s="260" t="s">
        <v>849</v>
      </c>
      <c r="M1763" s="260" t="s">
        <v>344</v>
      </c>
      <c r="N1763" s="260" t="s">
        <v>344</v>
      </c>
      <c r="O1763" s="260" t="s">
        <v>344</v>
      </c>
      <c r="P1763" s="260" t="s">
        <v>344</v>
      </c>
      <c r="Q1763" s="260" t="s">
        <v>344</v>
      </c>
      <c r="R1763" s="260" t="s">
        <v>344</v>
      </c>
      <c r="S1763" s="260" t="s">
        <v>344</v>
      </c>
      <c r="T1763" s="260" t="s">
        <v>344</v>
      </c>
      <c r="U1763" s="260" t="s">
        <v>344</v>
      </c>
      <c r="V1763" s="260" t="s">
        <v>344</v>
      </c>
      <c r="W1763" s="260" t="s">
        <v>344</v>
      </c>
      <c r="X1763" s="260" t="s">
        <v>344</v>
      </c>
      <c r="Y1763" s="260" t="s">
        <v>344</v>
      </c>
      <c r="Z1763" s="260" t="s">
        <v>344</v>
      </c>
      <c r="AA1763" s="260" t="s">
        <v>344</v>
      </c>
      <c r="AB1763" s="260" t="s">
        <v>344</v>
      </c>
      <c r="AC1763" s="260" t="s">
        <v>344</v>
      </c>
      <c r="AD1763" s="260" t="s">
        <v>344</v>
      </c>
      <c r="AE1763" s="260" t="s">
        <v>344</v>
      </c>
      <c r="AF1763" s="260" t="s">
        <v>344</v>
      </c>
      <c r="AG1763" s="260" t="s">
        <v>344</v>
      </c>
      <c r="AH1763" s="260" t="s">
        <v>344</v>
      </c>
      <c r="AI1763" s="260" t="s">
        <v>344</v>
      </c>
      <c r="AJ1763" s="260" t="s">
        <v>344</v>
      </c>
      <c r="AK1763" s="260" t="s">
        <v>344</v>
      </c>
      <c r="AL1763" s="260" t="s">
        <v>344</v>
      </c>
      <c r="AM1763" s="260" t="s">
        <v>344</v>
      </c>
      <c r="AN1763" s="260" t="s">
        <v>344</v>
      </c>
      <c r="AO1763" s="260" t="s">
        <v>344</v>
      </c>
      <c r="AP1763" s="260" t="s">
        <v>344</v>
      </c>
      <c r="AQ1763" s="260"/>
      <c r="AR1763"/>
      <c r="AS1763" t="s">
        <v>2181</v>
      </c>
    </row>
    <row r="1764" spans="1:45" ht="15" hidden="1" x14ac:dyDescent="0.25">
      <c r="A1764" s="263">
        <v>215527</v>
      </c>
      <c r="B1764" s="259" t="s">
        <v>457</v>
      </c>
      <c r="C1764" s="260" t="s">
        <v>849</v>
      </c>
      <c r="D1764" s="260" t="s">
        <v>849</v>
      </c>
      <c r="E1764" s="260" t="s">
        <v>849</v>
      </c>
      <c r="F1764" s="260" t="s">
        <v>849</v>
      </c>
      <c r="G1764" s="260" t="s">
        <v>849</v>
      </c>
      <c r="H1764" s="260" t="s">
        <v>849</v>
      </c>
      <c r="I1764" s="260" t="s">
        <v>849</v>
      </c>
      <c r="J1764" s="260" t="s">
        <v>849</v>
      </c>
      <c r="K1764" s="260" t="s">
        <v>849</v>
      </c>
      <c r="L1764" s="260" t="s">
        <v>849</v>
      </c>
      <c r="M1764" s="260" t="s">
        <v>344</v>
      </c>
      <c r="N1764" s="260" t="s">
        <v>344</v>
      </c>
      <c r="O1764" s="260" t="s">
        <v>344</v>
      </c>
      <c r="P1764" s="260" t="s">
        <v>344</v>
      </c>
      <c r="Q1764" s="260" t="s">
        <v>344</v>
      </c>
      <c r="R1764" s="260" t="s">
        <v>344</v>
      </c>
      <c r="S1764" s="260" t="s">
        <v>344</v>
      </c>
      <c r="T1764" s="260" t="s">
        <v>344</v>
      </c>
      <c r="U1764" s="260" t="s">
        <v>344</v>
      </c>
      <c r="V1764" s="260" t="s">
        <v>344</v>
      </c>
      <c r="W1764" s="260" t="s">
        <v>344</v>
      </c>
      <c r="X1764" s="260" t="s">
        <v>344</v>
      </c>
      <c r="Y1764" s="260" t="s">
        <v>344</v>
      </c>
      <c r="Z1764" s="260" t="s">
        <v>344</v>
      </c>
      <c r="AA1764" s="260" t="s">
        <v>344</v>
      </c>
      <c r="AB1764" s="260" t="s">
        <v>344</v>
      </c>
      <c r="AC1764" s="260" t="s">
        <v>344</v>
      </c>
      <c r="AD1764" s="260" t="s">
        <v>344</v>
      </c>
      <c r="AE1764" s="260" t="s">
        <v>344</v>
      </c>
      <c r="AF1764" s="260" t="s">
        <v>344</v>
      </c>
      <c r="AG1764" s="260" t="s">
        <v>344</v>
      </c>
      <c r="AH1764" s="260" t="s">
        <v>344</v>
      </c>
      <c r="AI1764" s="260" t="s">
        <v>344</v>
      </c>
      <c r="AJ1764" s="260" t="s">
        <v>344</v>
      </c>
      <c r="AK1764" s="260" t="s">
        <v>344</v>
      </c>
      <c r="AL1764" s="260" t="s">
        <v>344</v>
      </c>
      <c r="AM1764" s="260" t="s">
        <v>344</v>
      </c>
      <c r="AN1764" s="260" t="s">
        <v>344</v>
      </c>
      <c r="AO1764" s="260" t="s">
        <v>344</v>
      </c>
      <c r="AP1764" s="260" t="s">
        <v>344</v>
      </c>
      <c r="AQ1764" s="260"/>
      <c r="AR1764"/>
      <c r="AS1764" t="s">
        <v>2181</v>
      </c>
    </row>
    <row r="1765" spans="1:45" ht="15" hidden="1" x14ac:dyDescent="0.25">
      <c r="A1765" s="263">
        <v>215528</v>
      </c>
      <c r="B1765" s="259" t="s">
        <v>457</v>
      </c>
      <c r="C1765" s="260" t="s">
        <v>849</v>
      </c>
      <c r="D1765" s="260" t="s">
        <v>849</v>
      </c>
      <c r="E1765" s="260" t="s">
        <v>849</v>
      </c>
      <c r="F1765" s="260" t="s">
        <v>849</v>
      </c>
      <c r="G1765" s="260" t="s">
        <v>849</v>
      </c>
      <c r="H1765" s="260" t="s">
        <v>849</v>
      </c>
      <c r="I1765" s="260" t="s">
        <v>849</v>
      </c>
      <c r="J1765" s="260" t="s">
        <v>849</v>
      </c>
      <c r="K1765" s="260" t="s">
        <v>849</v>
      </c>
      <c r="L1765" s="260" t="s">
        <v>849</v>
      </c>
      <c r="M1765" s="260" t="s">
        <v>344</v>
      </c>
      <c r="N1765" s="260" t="s">
        <v>344</v>
      </c>
      <c r="O1765" s="260" t="s">
        <v>344</v>
      </c>
      <c r="P1765" s="260" t="s">
        <v>344</v>
      </c>
      <c r="Q1765" s="260" t="s">
        <v>344</v>
      </c>
      <c r="R1765" s="260" t="s">
        <v>344</v>
      </c>
      <c r="S1765" s="260" t="s">
        <v>344</v>
      </c>
      <c r="T1765" s="260" t="s">
        <v>344</v>
      </c>
      <c r="U1765" s="260" t="s">
        <v>344</v>
      </c>
      <c r="V1765" s="260" t="s">
        <v>344</v>
      </c>
      <c r="W1765" s="260" t="s">
        <v>344</v>
      </c>
      <c r="X1765" s="260" t="s">
        <v>344</v>
      </c>
      <c r="Y1765" s="260" t="s">
        <v>344</v>
      </c>
      <c r="Z1765" s="260" t="s">
        <v>344</v>
      </c>
      <c r="AA1765" s="260" t="s">
        <v>344</v>
      </c>
      <c r="AB1765" s="260" t="s">
        <v>344</v>
      </c>
      <c r="AC1765" s="260" t="s">
        <v>344</v>
      </c>
      <c r="AD1765" s="260" t="s">
        <v>344</v>
      </c>
      <c r="AE1765" s="260" t="s">
        <v>344</v>
      </c>
      <c r="AF1765" s="260" t="s">
        <v>344</v>
      </c>
      <c r="AG1765" s="260" t="s">
        <v>344</v>
      </c>
      <c r="AH1765" s="260" t="s">
        <v>344</v>
      </c>
      <c r="AI1765" s="260" t="s">
        <v>344</v>
      </c>
      <c r="AJ1765" s="260" t="s">
        <v>344</v>
      </c>
      <c r="AK1765" s="260" t="s">
        <v>344</v>
      </c>
      <c r="AL1765" s="260" t="s">
        <v>344</v>
      </c>
      <c r="AM1765" s="260" t="s">
        <v>344</v>
      </c>
      <c r="AN1765" s="260" t="s">
        <v>344</v>
      </c>
      <c r="AO1765" s="260" t="s">
        <v>344</v>
      </c>
      <c r="AP1765" s="260" t="s">
        <v>344</v>
      </c>
      <c r="AQ1765" s="260"/>
      <c r="AR1765"/>
      <c r="AS1765" t="s">
        <v>2160</v>
      </c>
    </row>
    <row r="1766" spans="1:45" ht="15" hidden="1" x14ac:dyDescent="0.25">
      <c r="A1766" s="263">
        <v>215529</v>
      </c>
      <c r="B1766" s="259" t="s">
        <v>458</v>
      </c>
      <c r="C1766" s="260" t="s">
        <v>207</v>
      </c>
      <c r="D1766" s="260" t="s">
        <v>205</v>
      </c>
      <c r="E1766" s="260" t="s">
        <v>205</v>
      </c>
      <c r="F1766" s="260" t="s">
        <v>205</v>
      </c>
      <c r="G1766" s="260" t="s">
        <v>205</v>
      </c>
      <c r="H1766" s="260" t="s">
        <v>205</v>
      </c>
      <c r="I1766" s="260" t="s">
        <v>207</v>
      </c>
      <c r="J1766" s="260" t="s">
        <v>205</v>
      </c>
      <c r="K1766" s="260" t="s">
        <v>207</v>
      </c>
      <c r="L1766" s="260" t="s">
        <v>207</v>
      </c>
      <c r="M1766" s="260" t="s">
        <v>207</v>
      </c>
      <c r="N1766" s="260" t="s">
        <v>207</v>
      </c>
      <c r="O1766" s="260" t="s">
        <v>207</v>
      </c>
      <c r="P1766" s="260" t="s">
        <v>207</v>
      </c>
      <c r="Q1766" s="260" t="s">
        <v>207</v>
      </c>
      <c r="R1766" s="260" t="s">
        <v>206</v>
      </c>
      <c r="S1766" s="260" t="s">
        <v>206</v>
      </c>
      <c r="T1766" s="260" t="s">
        <v>206</v>
      </c>
      <c r="U1766" s="260" t="s">
        <v>206</v>
      </c>
      <c r="V1766" s="260" t="s">
        <v>206</v>
      </c>
      <c r="W1766" s="260" t="s">
        <v>344</v>
      </c>
      <c r="X1766" s="260" t="s">
        <v>344</v>
      </c>
      <c r="Y1766" s="260" t="s">
        <v>344</v>
      </c>
      <c r="Z1766" s="260" t="s">
        <v>344</v>
      </c>
      <c r="AA1766" s="260" t="s">
        <v>344</v>
      </c>
      <c r="AB1766" s="260" t="s">
        <v>344</v>
      </c>
      <c r="AC1766" s="260" t="s">
        <v>344</v>
      </c>
      <c r="AD1766" s="260" t="s">
        <v>344</v>
      </c>
      <c r="AE1766" s="260" t="s">
        <v>344</v>
      </c>
      <c r="AF1766" s="260" t="s">
        <v>344</v>
      </c>
      <c r="AG1766" s="260" t="s">
        <v>344</v>
      </c>
      <c r="AH1766" s="260" t="s">
        <v>344</v>
      </c>
      <c r="AI1766" s="260" t="s">
        <v>344</v>
      </c>
      <c r="AJ1766" s="260" t="s">
        <v>344</v>
      </c>
      <c r="AK1766" s="260" t="s">
        <v>344</v>
      </c>
      <c r="AL1766" s="260" t="s">
        <v>344</v>
      </c>
      <c r="AM1766" s="260" t="s">
        <v>344</v>
      </c>
      <c r="AN1766" s="260" t="s">
        <v>344</v>
      </c>
      <c r="AO1766" s="260" t="s">
        <v>344</v>
      </c>
      <c r="AP1766" s="260" t="s">
        <v>344</v>
      </c>
      <c r="AQ1766" s="260"/>
      <c r="AR1766"/>
      <c r="AS1766">
        <v>3</v>
      </c>
    </row>
    <row r="1767" spans="1:45" ht="15" hidden="1" x14ac:dyDescent="0.25">
      <c r="A1767" s="263">
        <v>215531</v>
      </c>
      <c r="B1767" s="259" t="s">
        <v>457</v>
      </c>
      <c r="C1767" s="260" t="s">
        <v>849</v>
      </c>
      <c r="D1767" s="260" t="s">
        <v>849</v>
      </c>
      <c r="E1767" s="260" t="s">
        <v>849</v>
      </c>
      <c r="F1767" s="260" t="s">
        <v>849</v>
      </c>
      <c r="G1767" s="260" t="s">
        <v>849</v>
      </c>
      <c r="H1767" s="260" t="s">
        <v>849</v>
      </c>
      <c r="I1767" s="260" t="s">
        <v>849</v>
      </c>
      <c r="J1767" s="260" t="s">
        <v>849</v>
      </c>
      <c r="K1767" s="260" t="s">
        <v>849</v>
      </c>
      <c r="L1767" s="260" t="s">
        <v>849</v>
      </c>
      <c r="M1767" s="260" t="s">
        <v>344</v>
      </c>
      <c r="N1767" s="260" t="s">
        <v>344</v>
      </c>
      <c r="O1767" s="260" t="s">
        <v>344</v>
      </c>
      <c r="P1767" s="260" t="s">
        <v>344</v>
      </c>
      <c r="Q1767" s="260" t="s">
        <v>344</v>
      </c>
      <c r="R1767" s="260" t="s">
        <v>344</v>
      </c>
      <c r="S1767" s="260" t="s">
        <v>344</v>
      </c>
      <c r="T1767" s="260" t="s">
        <v>344</v>
      </c>
      <c r="U1767" s="260" t="s">
        <v>344</v>
      </c>
      <c r="V1767" s="260" t="s">
        <v>344</v>
      </c>
      <c r="W1767" s="260" t="s">
        <v>344</v>
      </c>
      <c r="X1767" s="260" t="s">
        <v>344</v>
      </c>
      <c r="Y1767" s="260" t="s">
        <v>344</v>
      </c>
      <c r="Z1767" s="260" t="s">
        <v>344</v>
      </c>
      <c r="AA1767" s="260" t="s">
        <v>344</v>
      </c>
      <c r="AB1767" s="260" t="s">
        <v>344</v>
      </c>
      <c r="AC1767" s="260" t="s">
        <v>344</v>
      </c>
      <c r="AD1767" s="260" t="s">
        <v>344</v>
      </c>
      <c r="AE1767" s="260" t="s">
        <v>344</v>
      </c>
      <c r="AF1767" s="260" t="s">
        <v>344</v>
      </c>
      <c r="AG1767" s="260" t="s">
        <v>344</v>
      </c>
      <c r="AH1767" s="260" t="s">
        <v>344</v>
      </c>
      <c r="AI1767" s="260" t="s">
        <v>344</v>
      </c>
      <c r="AJ1767" s="260" t="s">
        <v>344</v>
      </c>
      <c r="AK1767" s="260" t="s">
        <v>344</v>
      </c>
      <c r="AL1767" s="260" t="s">
        <v>344</v>
      </c>
      <c r="AM1767" s="260" t="s">
        <v>344</v>
      </c>
      <c r="AN1767" s="260" t="s">
        <v>344</v>
      </c>
      <c r="AO1767" s="260" t="s">
        <v>344</v>
      </c>
      <c r="AP1767" s="260" t="s">
        <v>344</v>
      </c>
      <c r="AQ1767" s="260"/>
      <c r="AR1767"/>
      <c r="AS1767" t="s">
        <v>2181</v>
      </c>
    </row>
    <row r="1768" spans="1:45" ht="15" hidden="1" x14ac:dyDescent="0.25">
      <c r="A1768" s="263">
        <v>215532</v>
      </c>
      <c r="B1768" s="259" t="s">
        <v>458</v>
      </c>
      <c r="C1768" s="260" t="s">
        <v>207</v>
      </c>
      <c r="D1768" s="260" t="s">
        <v>205</v>
      </c>
      <c r="E1768" s="260" t="s">
        <v>207</v>
      </c>
      <c r="F1768" s="260" t="s">
        <v>205</v>
      </c>
      <c r="G1768" s="260" t="s">
        <v>207</v>
      </c>
      <c r="H1768" s="260" t="s">
        <v>207</v>
      </c>
      <c r="I1768" s="260" t="s">
        <v>207</v>
      </c>
      <c r="J1768" s="260" t="s">
        <v>207</v>
      </c>
      <c r="K1768" s="260" t="s">
        <v>205</v>
      </c>
      <c r="L1768" s="260" t="s">
        <v>207</v>
      </c>
      <c r="M1768" s="260" t="s">
        <v>207</v>
      </c>
      <c r="N1768" s="260" t="s">
        <v>207</v>
      </c>
      <c r="O1768" s="260" t="s">
        <v>207</v>
      </c>
      <c r="P1768" s="260" t="s">
        <v>207</v>
      </c>
      <c r="Q1768" s="260" t="s">
        <v>207</v>
      </c>
      <c r="R1768" s="260" t="s">
        <v>206</v>
      </c>
      <c r="S1768" s="260" t="s">
        <v>206</v>
      </c>
      <c r="T1768" s="260" t="s">
        <v>206</v>
      </c>
      <c r="U1768" s="260" t="s">
        <v>206</v>
      </c>
      <c r="V1768" s="260" t="s">
        <v>206</v>
      </c>
      <c r="W1768" s="260" t="s">
        <v>344</v>
      </c>
      <c r="X1768" s="260" t="s">
        <v>344</v>
      </c>
      <c r="Y1768" s="260" t="s">
        <v>344</v>
      </c>
      <c r="Z1768" s="260" t="s">
        <v>344</v>
      </c>
      <c r="AA1768" s="260" t="s">
        <v>344</v>
      </c>
      <c r="AB1768" s="260" t="s">
        <v>344</v>
      </c>
      <c r="AC1768" s="260" t="s">
        <v>344</v>
      </c>
      <c r="AD1768" s="260" t="s">
        <v>344</v>
      </c>
      <c r="AE1768" s="260" t="s">
        <v>344</v>
      </c>
      <c r="AF1768" s="260" t="s">
        <v>344</v>
      </c>
      <c r="AG1768" s="260" t="s">
        <v>344</v>
      </c>
      <c r="AH1768" s="260" t="s">
        <v>344</v>
      </c>
      <c r="AI1768" s="260" t="s">
        <v>344</v>
      </c>
      <c r="AJ1768" s="260" t="s">
        <v>344</v>
      </c>
      <c r="AK1768" s="260" t="s">
        <v>344</v>
      </c>
      <c r="AL1768" s="260" t="s">
        <v>344</v>
      </c>
      <c r="AM1768" s="260" t="s">
        <v>344</v>
      </c>
      <c r="AN1768" s="260" t="s">
        <v>344</v>
      </c>
      <c r="AO1768" s="260" t="s">
        <v>344</v>
      </c>
      <c r="AP1768" s="260" t="s">
        <v>344</v>
      </c>
      <c r="AQ1768" s="260"/>
      <c r="AR1768"/>
      <c r="AS1768">
        <v>1</v>
      </c>
    </row>
    <row r="1769" spans="1:45" ht="15" hidden="1" x14ac:dyDescent="0.25">
      <c r="A1769" s="263">
        <v>215535</v>
      </c>
      <c r="B1769" s="259" t="s">
        <v>457</v>
      </c>
      <c r="C1769" s="260" t="s">
        <v>207</v>
      </c>
      <c r="D1769" s="260" t="s">
        <v>207</v>
      </c>
      <c r="E1769" s="260" t="s">
        <v>207</v>
      </c>
      <c r="F1769" s="260" t="s">
        <v>205</v>
      </c>
      <c r="G1769" s="260" t="s">
        <v>207</v>
      </c>
      <c r="H1769" s="260" t="s">
        <v>207</v>
      </c>
      <c r="I1769" s="260" t="s">
        <v>207</v>
      </c>
      <c r="J1769" s="260" t="s">
        <v>207</v>
      </c>
      <c r="K1769" s="260" t="s">
        <v>207</v>
      </c>
      <c r="L1769" s="260" t="s">
        <v>206</v>
      </c>
      <c r="M1769" s="260" t="s">
        <v>344</v>
      </c>
      <c r="N1769" s="260" t="s">
        <v>344</v>
      </c>
      <c r="O1769" s="260" t="s">
        <v>344</v>
      </c>
      <c r="P1769" s="260" t="s">
        <v>344</v>
      </c>
      <c r="Q1769" s="260" t="s">
        <v>344</v>
      </c>
      <c r="R1769" s="260" t="s">
        <v>344</v>
      </c>
      <c r="S1769" s="260" t="s">
        <v>344</v>
      </c>
      <c r="T1769" s="260" t="s">
        <v>344</v>
      </c>
      <c r="U1769" s="260" t="s">
        <v>344</v>
      </c>
      <c r="V1769" s="260" t="s">
        <v>344</v>
      </c>
      <c r="W1769" s="260" t="s">
        <v>344</v>
      </c>
      <c r="X1769" s="260" t="s">
        <v>344</v>
      </c>
      <c r="Y1769" s="260" t="s">
        <v>344</v>
      </c>
      <c r="Z1769" s="260" t="s">
        <v>344</v>
      </c>
      <c r="AA1769" s="260" t="s">
        <v>344</v>
      </c>
      <c r="AB1769" s="260" t="s">
        <v>344</v>
      </c>
      <c r="AC1769" s="260" t="s">
        <v>344</v>
      </c>
      <c r="AD1769" s="260" t="s">
        <v>344</v>
      </c>
      <c r="AE1769" s="260" t="s">
        <v>344</v>
      </c>
      <c r="AF1769" s="260" t="s">
        <v>344</v>
      </c>
      <c r="AG1769" s="260" t="s">
        <v>344</v>
      </c>
      <c r="AH1769" s="260" t="s">
        <v>344</v>
      </c>
      <c r="AI1769" s="260" t="s">
        <v>344</v>
      </c>
      <c r="AJ1769" s="260" t="s">
        <v>344</v>
      </c>
      <c r="AK1769" s="260" t="s">
        <v>344</v>
      </c>
      <c r="AL1769" s="260" t="s">
        <v>344</v>
      </c>
      <c r="AM1769" s="260" t="s">
        <v>344</v>
      </c>
      <c r="AN1769" s="260" t="s">
        <v>344</v>
      </c>
      <c r="AO1769" s="260" t="s">
        <v>344</v>
      </c>
      <c r="AP1769" s="260" t="s">
        <v>344</v>
      </c>
      <c r="AQ1769" s="260"/>
      <c r="AR1769"/>
      <c r="AS1769">
        <v>1</v>
      </c>
    </row>
    <row r="1770" spans="1:45" ht="15" hidden="1" x14ac:dyDescent="0.25">
      <c r="A1770" s="263">
        <v>215536</v>
      </c>
      <c r="B1770" s="259" t="s">
        <v>457</v>
      </c>
      <c r="C1770" s="260" t="s">
        <v>849</v>
      </c>
      <c r="D1770" s="260" t="s">
        <v>849</v>
      </c>
      <c r="E1770" s="260" t="s">
        <v>849</v>
      </c>
      <c r="F1770" s="260" t="s">
        <v>849</v>
      </c>
      <c r="G1770" s="260" t="s">
        <v>849</v>
      </c>
      <c r="H1770" s="260" t="s">
        <v>849</v>
      </c>
      <c r="I1770" s="260" t="s">
        <v>849</v>
      </c>
      <c r="J1770" s="260" t="s">
        <v>849</v>
      </c>
      <c r="K1770" s="260" t="s">
        <v>849</v>
      </c>
      <c r="L1770" s="260" t="s">
        <v>849</v>
      </c>
      <c r="M1770" s="260" t="s">
        <v>344</v>
      </c>
      <c r="N1770" s="260" t="s">
        <v>344</v>
      </c>
      <c r="O1770" s="260" t="s">
        <v>344</v>
      </c>
      <c r="P1770" s="260" t="s">
        <v>344</v>
      </c>
      <c r="Q1770" s="260" t="s">
        <v>344</v>
      </c>
      <c r="R1770" s="260" t="s">
        <v>344</v>
      </c>
      <c r="S1770" s="260" t="s">
        <v>344</v>
      </c>
      <c r="T1770" s="260" t="s">
        <v>344</v>
      </c>
      <c r="U1770" s="260" t="s">
        <v>344</v>
      </c>
      <c r="V1770" s="260" t="s">
        <v>344</v>
      </c>
      <c r="W1770" s="260" t="s">
        <v>344</v>
      </c>
      <c r="X1770" s="260" t="s">
        <v>344</v>
      </c>
      <c r="Y1770" s="260" t="s">
        <v>344</v>
      </c>
      <c r="Z1770" s="260" t="s">
        <v>344</v>
      </c>
      <c r="AA1770" s="260" t="s">
        <v>344</v>
      </c>
      <c r="AB1770" s="260" t="s">
        <v>344</v>
      </c>
      <c r="AC1770" s="260" t="s">
        <v>344</v>
      </c>
      <c r="AD1770" s="260" t="s">
        <v>344</v>
      </c>
      <c r="AE1770" s="260" t="s">
        <v>344</v>
      </c>
      <c r="AF1770" s="260" t="s">
        <v>344</v>
      </c>
      <c r="AG1770" s="260" t="s">
        <v>344</v>
      </c>
      <c r="AH1770" s="260" t="s">
        <v>344</v>
      </c>
      <c r="AI1770" s="260" t="s">
        <v>344</v>
      </c>
      <c r="AJ1770" s="260" t="s">
        <v>344</v>
      </c>
      <c r="AK1770" s="260" t="s">
        <v>344</v>
      </c>
      <c r="AL1770" s="260" t="s">
        <v>344</v>
      </c>
      <c r="AM1770" s="260" t="s">
        <v>344</v>
      </c>
      <c r="AN1770" s="260" t="s">
        <v>344</v>
      </c>
      <c r="AO1770" s="260" t="s">
        <v>344</v>
      </c>
      <c r="AP1770" s="260" t="s">
        <v>344</v>
      </c>
      <c r="AQ1770" s="260"/>
      <c r="AR1770"/>
      <c r="AS1770" t="s">
        <v>2181</v>
      </c>
    </row>
    <row r="1771" spans="1:45" ht="15" hidden="1" x14ac:dyDescent="0.25">
      <c r="A1771" s="263">
        <v>215537</v>
      </c>
      <c r="B1771" s="259" t="s">
        <v>457</v>
      </c>
      <c r="C1771" s="260" t="s">
        <v>849</v>
      </c>
      <c r="D1771" s="260" t="s">
        <v>849</v>
      </c>
      <c r="E1771" s="260" t="s">
        <v>849</v>
      </c>
      <c r="F1771" s="260" t="s">
        <v>849</v>
      </c>
      <c r="G1771" s="260" t="s">
        <v>849</v>
      </c>
      <c r="H1771" s="260" t="s">
        <v>849</v>
      </c>
      <c r="I1771" s="260" t="s">
        <v>849</v>
      </c>
      <c r="J1771" s="260" t="s">
        <v>849</v>
      </c>
      <c r="K1771" s="260" t="s">
        <v>849</v>
      </c>
      <c r="L1771" s="260" t="s">
        <v>849</v>
      </c>
      <c r="M1771" s="260" t="s">
        <v>344</v>
      </c>
      <c r="N1771" s="260" t="s">
        <v>344</v>
      </c>
      <c r="O1771" s="260" t="s">
        <v>344</v>
      </c>
      <c r="P1771" s="260" t="s">
        <v>344</v>
      </c>
      <c r="Q1771" s="260" t="s">
        <v>344</v>
      </c>
      <c r="R1771" s="260" t="s">
        <v>344</v>
      </c>
      <c r="S1771" s="260" t="s">
        <v>344</v>
      </c>
      <c r="T1771" s="260" t="s">
        <v>344</v>
      </c>
      <c r="U1771" s="260" t="s">
        <v>344</v>
      </c>
      <c r="V1771" s="260" t="s">
        <v>344</v>
      </c>
      <c r="W1771" s="260" t="s">
        <v>344</v>
      </c>
      <c r="X1771" s="260" t="s">
        <v>344</v>
      </c>
      <c r="Y1771" s="260" t="s">
        <v>344</v>
      </c>
      <c r="Z1771" s="260" t="s">
        <v>344</v>
      </c>
      <c r="AA1771" s="260" t="s">
        <v>344</v>
      </c>
      <c r="AB1771" s="260" t="s">
        <v>344</v>
      </c>
      <c r="AC1771" s="260" t="s">
        <v>344</v>
      </c>
      <c r="AD1771" s="260" t="s">
        <v>344</v>
      </c>
      <c r="AE1771" s="260" t="s">
        <v>344</v>
      </c>
      <c r="AF1771" s="260" t="s">
        <v>344</v>
      </c>
      <c r="AG1771" s="260" t="s">
        <v>344</v>
      </c>
      <c r="AH1771" s="260" t="s">
        <v>344</v>
      </c>
      <c r="AI1771" s="260" t="s">
        <v>344</v>
      </c>
      <c r="AJ1771" s="260" t="s">
        <v>344</v>
      </c>
      <c r="AK1771" s="260" t="s">
        <v>344</v>
      </c>
      <c r="AL1771" s="260" t="s">
        <v>344</v>
      </c>
      <c r="AM1771" s="260" t="s">
        <v>344</v>
      </c>
      <c r="AN1771" s="260" t="s">
        <v>344</v>
      </c>
      <c r="AO1771" s="260" t="s">
        <v>344</v>
      </c>
      <c r="AP1771" s="260" t="s">
        <v>344</v>
      </c>
      <c r="AQ1771" s="260"/>
      <c r="AR1771"/>
      <c r="AS1771" t="s">
        <v>2181</v>
      </c>
    </row>
    <row r="1772" spans="1:45" ht="18.75" hidden="1" x14ac:dyDescent="0.45">
      <c r="A1772" s="256">
        <v>215538</v>
      </c>
      <c r="B1772" s="249" t="s">
        <v>459</v>
      </c>
      <c r="C1772" t="s">
        <v>207</v>
      </c>
      <c r="D1772" t="s">
        <v>205</v>
      </c>
      <c r="E1772" t="s">
        <v>207</v>
      </c>
      <c r="F1772" t="s">
        <v>207</v>
      </c>
      <c r="G1772" t="s">
        <v>205</v>
      </c>
      <c r="H1772" t="s">
        <v>207</v>
      </c>
      <c r="I1772" t="s">
        <v>207</v>
      </c>
      <c r="J1772" t="s">
        <v>205</v>
      </c>
      <c r="K1772" t="s">
        <v>205</v>
      </c>
      <c r="L1772" t="s">
        <v>205</v>
      </c>
      <c r="M1772" s="250" t="s">
        <v>205</v>
      </c>
      <c r="N1772" t="s">
        <v>205</v>
      </c>
      <c r="O1772" t="s">
        <v>205</v>
      </c>
      <c r="P1772" t="s">
        <v>207</v>
      </c>
      <c r="Q1772" t="s">
        <v>207</v>
      </c>
      <c r="R1772" t="s">
        <v>207</v>
      </c>
      <c r="S1772" t="s">
        <v>207</v>
      </c>
      <c r="T1772" t="s">
        <v>205</v>
      </c>
      <c r="U1772" t="s">
        <v>207</v>
      </c>
      <c r="V1772" t="s">
        <v>205</v>
      </c>
      <c r="W1772" t="s">
        <v>206</v>
      </c>
      <c r="X1772" t="s">
        <v>206</v>
      </c>
      <c r="Y1772" t="s">
        <v>206</v>
      </c>
      <c r="Z1772" t="s">
        <v>206</v>
      </c>
      <c r="AA1772" t="s">
        <v>206</v>
      </c>
      <c r="AB1772" t="s">
        <v>344</v>
      </c>
      <c r="AC1772" t="s">
        <v>344</v>
      </c>
      <c r="AD1772" t="s">
        <v>344</v>
      </c>
      <c r="AE1772" t="s">
        <v>344</v>
      </c>
      <c r="AF1772" t="s">
        <v>344</v>
      </c>
      <c r="AG1772" t="s">
        <v>344</v>
      </c>
      <c r="AH1772" t="s">
        <v>344</v>
      </c>
      <c r="AI1772" t="s">
        <v>344</v>
      </c>
      <c r="AJ1772" t="s">
        <v>344</v>
      </c>
      <c r="AK1772" t="s">
        <v>344</v>
      </c>
      <c r="AL1772" t="s">
        <v>344</v>
      </c>
      <c r="AM1772" t="s">
        <v>344</v>
      </c>
      <c r="AN1772" t="s">
        <v>344</v>
      </c>
      <c r="AO1772" t="s">
        <v>344</v>
      </c>
      <c r="AP1772" t="s">
        <v>344</v>
      </c>
      <c r="AQ1772"/>
      <c r="AR1772">
        <v>0</v>
      </c>
      <c r="AS1772">
        <v>6</v>
      </c>
    </row>
    <row r="1773" spans="1:45" ht="18.75" hidden="1" x14ac:dyDescent="0.45">
      <c r="A1773" s="256">
        <v>215539</v>
      </c>
      <c r="B1773" s="249" t="s">
        <v>457</v>
      </c>
      <c r="C1773" t="s">
        <v>849</v>
      </c>
      <c r="D1773" t="s">
        <v>849</v>
      </c>
      <c r="E1773" t="s">
        <v>849</v>
      </c>
      <c r="F1773" t="s">
        <v>849</v>
      </c>
      <c r="G1773" t="s">
        <v>849</v>
      </c>
      <c r="H1773" t="s">
        <v>849</v>
      </c>
      <c r="I1773" t="s">
        <v>849</v>
      </c>
      <c r="J1773" t="s">
        <v>849</v>
      </c>
      <c r="K1773" t="s">
        <v>849</v>
      </c>
      <c r="L1773" t="s">
        <v>849</v>
      </c>
      <c r="M1773" s="250" t="s">
        <v>344</v>
      </c>
      <c r="N1773" t="s">
        <v>344</v>
      </c>
      <c r="O1773" t="s">
        <v>344</v>
      </c>
      <c r="P1773" t="s">
        <v>344</v>
      </c>
      <c r="Q1773" t="s">
        <v>344</v>
      </c>
      <c r="R1773" t="s">
        <v>344</v>
      </c>
      <c r="S1773" t="s">
        <v>344</v>
      </c>
      <c r="T1773" t="s">
        <v>344</v>
      </c>
      <c r="U1773" t="s">
        <v>344</v>
      </c>
      <c r="V1773" t="s">
        <v>344</v>
      </c>
      <c r="W1773" t="s">
        <v>344</v>
      </c>
      <c r="X1773" s="250" t="s">
        <v>344</v>
      </c>
      <c r="Y1773" t="s">
        <v>344</v>
      </c>
      <c r="Z1773" t="s">
        <v>344</v>
      </c>
      <c r="AA1773" t="s">
        <v>344</v>
      </c>
      <c r="AB1773" t="s">
        <v>344</v>
      </c>
      <c r="AC1773" t="s">
        <v>344</v>
      </c>
      <c r="AD1773" t="s">
        <v>344</v>
      </c>
      <c r="AE1773" t="s">
        <v>344</v>
      </c>
      <c r="AF1773" t="s">
        <v>344</v>
      </c>
      <c r="AG1773" t="s">
        <v>344</v>
      </c>
      <c r="AH1773" t="s">
        <v>344</v>
      </c>
      <c r="AI1773" t="s">
        <v>344</v>
      </c>
      <c r="AJ1773" t="s">
        <v>344</v>
      </c>
      <c r="AK1773" t="s">
        <v>344</v>
      </c>
      <c r="AL1773" t="s">
        <v>344</v>
      </c>
      <c r="AM1773" t="s">
        <v>344</v>
      </c>
      <c r="AN1773" t="s">
        <v>344</v>
      </c>
      <c r="AO1773" t="s">
        <v>344</v>
      </c>
      <c r="AP1773" t="s">
        <v>344</v>
      </c>
      <c r="AQ1773"/>
      <c r="AR1773" t="s">
        <v>1830</v>
      </c>
      <c r="AS1773" t="s">
        <v>2181</v>
      </c>
    </row>
    <row r="1774" spans="1:45" ht="33" x14ac:dyDescent="0.45">
      <c r="A1774" s="256">
        <v>215540</v>
      </c>
      <c r="B1774" s="249" t="s">
        <v>67</v>
      </c>
      <c r="C1774" t="s">
        <v>207</v>
      </c>
      <c r="D1774" t="s">
        <v>207</v>
      </c>
      <c r="E1774" t="s">
        <v>207</v>
      </c>
      <c r="F1774" t="s">
        <v>207</v>
      </c>
      <c r="G1774" t="s">
        <v>207</v>
      </c>
      <c r="H1774" t="s">
        <v>207</v>
      </c>
      <c r="I1774" t="s">
        <v>207</v>
      </c>
      <c r="J1774" t="s">
        <v>207</v>
      </c>
      <c r="K1774" t="s">
        <v>207</v>
      </c>
      <c r="L1774" t="s">
        <v>207</v>
      </c>
      <c r="M1774" s="250" t="s">
        <v>205</v>
      </c>
      <c r="N1774" t="s">
        <v>205</v>
      </c>
      <c r="O1774" t="s">
        <v>205</v>
      </c>
      <c r="P1774" t="s">
        <v>205</v>
      </c>
      <c r="Q1774" t="s">
        <v>205</v>
      </c>
      <c r="R1774" t="s">
        <v>207</v>
      </c>
      <c r="S1774" t="s">
        <v>207</v>
      </c>
      <c r="T1774" t="s">
        <v>207</v>
      </c>
      <c r="U1774" t="s">
        <v>207</v>
      </c>
      <c r="V1774" t="s">
        <v>205</v>
      </c>
      <c r="W1774" t="s">
        <v>207</v>
      </c>
      <c r="X1774" s="250" t="s">
        <v>207</v>
      </c>
      <c r="Y1774" t="s">
        <v>205</v>
      </c>
      <c r="Z1774" t="s">
        <v>207</v>
      </c>
      <c r="AA1774" t="s">
        <v>207</v>
      </c>
      <c r="AB1774" t="s">
        <v>205</v>
      </c>
      <c r="AC1774" t="s">
        <v>205</v>
      </c>
      <c r="AD1774" t="s">
        <v>207</v>
      </c>
      <c r="AE1774" t="s">
        <v>207</v>
      </c>
      <c r="AF1774" t="s">
        <v>205</v>
      </c>
      <c r="AG1774" t="s">
        <v>206</v>
      </c>
      <c r="AH1774" t="s">
        <v>206</v>
      </c>
      <c r="AI1774" t="s">
        <v>206</v>
      </c>
      <c r="AJ1774" t="s">
        <v>206</v>
      </c>
      <c r="AK1774" t="s">
        <v>206</v>
      </c>
      <c r="AL1774" t="s">
        <v>344</v>
      </c>
      <c r="AM1774" t="s">
        <v>344</v>
      </c>
      <c r="AN1774" t="s">
        <v>344</v>
      </c>
      <c r="AO1774" t="s">
        <v>344</v>
      </c>
      <c r="AP1774" t="s">
        <v>344</v>
      </c>
      <c r="AQ1774"/>
      <c r="AR1774">
        <v>0</v>
      </c>
      <c r="AS1774">
        <v>6</v>
      </c>
    </row>
    <row r="1775" spans="1:45" ht="15" hidden="1" x14ac:dyDescent="0.25">
      <c r="A1775" s="263">
        <v>215541</v>
      </c>
      <c r="B1775" s="259" t="s">
        <v>457</v>
      </c>
      <c r="C1775" s="260" t="s">
        <v>849</v>
      </c>
      <c r="D1775" s="260" t="s">
        <v>849</v>
      </c>
      <c r="E1775" s="260" t="s">
        <v>849</v>
      </c>
      <c r="F1775" s="260" t="s">
        <v>849</v>
      </c>
      <c r="G1775" s="260" t="s">
        <v>849</v>
      </c>
      <c r="H1775" s="260" t="s">
        <v>849</v>
      </c>
      <c r="I1775" s="260" t="s">
        <v>849</v>
      </c>
      <c r="J1775" s="260" t="s">
        <v>849</v>
      </c>
      <c r="K1775" s="260" t="s">
        <v>849</v>
      </c>
      <c r="L1775" s="260" t="s">
        <v>849</v>
      </c>
      <c r="M1775" s="260" t="s">
        <v>344</v>
      </c>
      <c r="N1775" s="260" t="s">
        <v>344</v>
      </c>
      <c r="O1775" s="260" t="s">
        <v>344</v>
      </c>
      <c r="P1775" s="260" t="s">
        <v>344</v>
      </c>
      <c r="Q1775" s="260" t="s">
        <v>344</v>
      </c>
      <c r="R1775" s="260" t="s">
        <v>344</v>
      </c>
      <c r="S1775" s="260" t="s">
        <v>344</v>
      </c>
      <c r="T1775" s="260" t="s">
        <v>344</v>
      </c>
      <c r="U1775" s="260" t="s">
        <v>344</v>
      </c>
      <c r="V1775" s="260" t="s">
        <v>344</v>
      </c>
      <c r="W1775" s="260" t="s">
        <v>344</v>
      </c>
      <c r="X1775" s="260" t="s">
        <v>344</v>
      </c>
      <c r="Y1775" s="260" t="s">
        <v>344</v>
      </c>
      <c r="Z1775" s="260" t="s">
        <v>344</v>
      </c>
      <c r="AA1775" s="260" t="s">
        <v>344</v>
      </c>
      <c r="AB1775" s="260" t="s">
        <v>344</v>
      </c>
      <c r="AC1775" s="260" t="s">
        <v>344</v>
      </c>
      <c r="AD1775" s="260" t="s">
        <v>344</v>
      </c>
      <c r="AE1775" s="260" t="s">
        <v>344</v>
      </c>
      <c r="AF1775" s="260" t="s">
        <v>344</v>
      </c>
      <c r="AG1775" s="260" t="s">
        <v>344</v>
      </c>
      <c r="AH1775" s="260" t="s">
        <v>344</v>
      </c>
      <c r="AI1775" s="260" t="s">
        <v>344</v>
      </c>
      <c r="AJ1775" s="260" t="s">
        <v>344</v>
      </c>
      <c r="AK1775" s="260" t="s">
        <v>344</v>
      </c>
      <c r="AL1775" s="260" t="s">
        <v>344</v>
      </c>
      <c r="AM1775" s="260" t="s">
        <v>344</v>
      </c>
      <c r="AN1775" s="260" t="s">
        <v>344</v>
      </c>
      <c r="AO1775" s="260" t="s">
        <v>344</v>
      </c>
      <c r="AP1775" s="260" t="s">
        <v>344</v>
      </c>
      <c r="AQ1775" s="260"/>
      <c r="AR1775"/>
      <c r="AS1775" t="s">
        <v>2181</v>
      </c>
    </row>
    <row r="1776" spans="1:45" ht="18.75" hidden="1" x14ac:dyDescent="0.45">
      <c r="A1776" s="256">
        <v>215542</v>
      </c>
      <c r="B1776" s="249" t="s">
        <v>459</v>
      </c>
      <c r="C1776" t="s">
        <v>207</v>
      </c>
      <c r="D1776" t="s">
        <v>207</v>
      </c>
      <c r="E1776" t="s">
        <v>207</v>
      </c>
      <c r="F1776" t="s">
        <v>207</v>
      </c>
      <c r="G1776" t="s">
        <v>207</v>
      </c>
      <c r="H1776" t="s">
        <v>207</v>
      </c>
      <c r="I1776" t="s">
        <v>207</v>
      </c>
      <c r="J1776" t="s">
        <v>207</v>
      </c>
      <c r="K1776" t="s">
        <v>207</v>
      </c>
      <c r="L1776" t="s">
        <v>207</v>
      </c>
      <c r="M1776" s="250" t="s">
        <v>207</v>
      </c>
      <c r="N1776" t="s">
        <v>205</v>
      </c>
      <c r="O1776" t="s">
        <v>205</v>
      </c>
      <c r="P1776" t="s">
        <v>207</v>
      </c>
      <c r="Q1776" t="s">
        <v>207</v>
      </c>
      <c r="R1776" t="s">
        <v>207</v>
      </c>
      <c r="S1776" t="s">
        <v>207</v>
      </c>
      <c r="T1776" t="s">
        <v>205</v>
      </c>
      <c r="U1776" t="s">
        <v>207</v>
      </c>
      <c r="V1776" t="s">
        <v>205</v>
      </c>
      <c r="W1776" t="s">
        <v>206</v>
      </c>
      <c r="X1776" t="s">
        <v>206</v>
      </c>
      <c r="Y1776" t="s">
        <v>206</v>
      </c>
      <c r="Z1776" t="s">
        <v>206</v>
      </c>
      <c r="AA1776" t="s">
        <v>206</v>
      </c>
      <c r="AB1776" t="s">
        <v>344</v>
      </c>
      <c r="AC1776" t="s">
        <v>344</v>
      </c>
      <c r="AD1776" t="s">
        <v>344</v>
      </c>
      <c r="AE1776" t="s">
        <v>344</v>
      </c>
      <c r="AF1776" t="s">
        <v>344</v>
      </c>
      <c r="AG1776" t="s">
        <v>344</v>
      </c>
      <c r="AH1776" t="s">
        <v>344</v>
      </c>
      <c r="AI1776" t="s">
        <v>344</v>
      </c>
      <c r="AJ1776" t="s">
        <v>344</v>
      </c>
      <c r="AK1776" t="s">
        <v>344</v>
      </c>
      <c r="AL1776" t="s">
        <v>344</v>
      </c>
      <c r="AM1776" t="s">
        <v>344</v>
      </c>
      <c r="AN1776" t="s">
        <v>344</v>
      </c>
      <c r="AO1776" t="s">
        <v>344</v>
      </c>
      <c r="AP1776" t="s">
        <v>344</v>
      </c>
      <c r="AQ1776"/>
      <c r="AR1776">
        <v>0</v>
      </c>
      <c r="AS1776">
        <v>6</v>
      </c>
    </row>
    <row r="1777" spans="1:45" ht="30" x14ac:dyDescent="0.25">
      <c r="A1777" s="263">
        <v>215543</v>
      </c>
      <c r="B1777" s="249" t="s">
        <v>67</v>
      </c>
      <c r="C1777" s="260" t="s">
        <v>205</v>
      </c>
      <c r="D1777" s="260" t="s">
        <v>207</v>
      </c>
      <c r="E1777" s="260" t="s">
        <v>205</v>
      </c>
      <c r="F1777" s="260" t="s">
        <v>205</v>
      </c>
      <c r="G1777" s="260" t="s">
        <v>207</v>
      </c>
      <c r="H1777" s="260" t="s">
        <v>207</v>
      </c>
      <c r="I1777" s="260" t="s">
        <v>207</v>
      </c>
      <c r="J1777" s="260" t="s">
        <v>205</v>
      </c>
      <c r="K1777" s="260" t="s">
        <v>207</v>
      </c>
      <c r="L1777" s="260" t="s">
        <v>207</v>
      </c>
      <c r="M1777" s="260" t="s">
        <v>207</v>
      </c>
      <c r="N1777" s="260" t="s">
        <v>205</v>
      </c>
      <c r="O1777" s="260" t="s">
        <v>205</v>
      </c>
      <c r="P1777" s="260" t="s">
        <v>207</v>
      </c>
      <c r="Q1777" s="260" t="s">
        <v>207</v>
      </c>
      <c r="R1777" s="260" t="s">
        <v>207</v>
      </c>
      <c r="S1777" s="260" t="s">
        <v>207</v>
      </c>
      <c r="T1777" s="260" t="s">
        <v>207</v>
      </c>
      <c r="U1777" s="260" t="s">
        <v>205</v>
      </c>
      <c r="V1777" s="260" t="s">
        <v>207</v>
      </c>
      <c r="W1777" s="260" t="s">
        <v>207</v>
      </c>
      <c r="X1777" s="260" t="s">
        <v>205</v>
      </c>
      <c r="Y1777" s="260" t="s">
        <v>207</v>
      </c>
      <c r="Z1777" s="260" t="s">
        <v>207</v>
      </c>
      <c r="AA1777" s="260" t="s">
        <v>207</v>
      </c>
      <c r="AB1777" s="260" t="s">
        <v>207</v>
      </c>
      <c r="AC1777" s="260" t="s">
        <v>207</v>
      </c>
      <c r="AD1777" s="260" t="s">
        <v>207</v>
      </c>
      <c r="AE1777" s="260" t="s">
        <v>206</v>
      </c>
      <c r="AF1777" s="260" t="s">
        <v>207</v>
      </c>
      <c r="AG1777" s="260" t="s">
        <v>206</v>
      </c>
      <c r="AH1777" s="260" t="s">
        <v>206</v>
      </c>
      <c r="AI1777" s="260" t="s">
        <v>206</v>
      </c>
      <c r="AJ1777" s="260" t="s">
        <v>206</v>
      </c>
      <c r="AK1777" s="260" t="s">
        <v>206</v>
      </c>
      <c r="AL1777" s="260" t="s">
        <v>344</v>
      </c>
      <c r="AM1777" s="260" t="s">
        <v>344</v>
      </c>
      <c r="AN1777" s="260" t="s">
        <v>344</v>
      </c>
      <c r="AO1777" s="260" t="s">
        <v>344</v>
      </c>
      <c r="AP1777" s="260" t="s">
        <v>344</v>
      </c>
      <c r="AQ1777" s="260"/>
      <c r="AR1777"/>
      <c r="AS1777">
        <v>5</v>
      </c>
    </row>
    <row r="1778" spans="1:45" ht="18.75" hidden="1" x14ac:dyDescent="0.45">
      <c r="A1778" s="256">
        <v>215544</v>
      </c>
      <c r="B1778" s="249" t="s">
        <v>458</v>
      </c>
      <c r="C1778" t="s">
        <v>205</v>
      </c>
      <c r="D1778" t="s">
        <v>207</v>
      </c>
      <c r="E1778" t="s">
        <v>205</v>
      </c>
      <c r="F1778" t="s">
        <v>205</v>
      </c>
      <c r="G1778" t="s">
        <v>207</v>
      </c>
      <c r="H1778" t="s">
        <v>207</v>
      </c>
      <c r="I1778" t="s">
        <v>207</v>
      </c>
      <c r="J1778" t="s">
        <v>205</v>
      </c>
      <c r="K1778" t="s">
        <v>207</v>
      </c>
      <c r="L1778" t="s">
        <v>207</v>
      </c>
      <c r="M1778" s="250" t="s">
        <v>205</v>
      </c>
      <c r="N1778" t="s">
        <v>205</v>
      </c>
      <c r="O1778" t="s">
        <v>205</v>
      </c>
      <c r="P1778" t="s">
        <v>205</v>
      </c>
      <c r="Q1778" t="s">
        <v>205</v>
      </c>
      <c r="R1778" t="s">
        <v>205</v>
      </c>
      <c r="S1778" t="s">
        <v>205</v>
      </c>
      <c r="T1778" t="s">
        <v>205</v>
      </c>
      <c r="U1778" t="s">
        <v>205</v>
      </c>
      <c r="V1778" t="s">
        <v>205</v>
      </c>
      <c r="W1778" t="s">
        <v>344</v>
      </c>
      <c r="X1778" s="250" t="s">
        <v>344</v>
      </c>
      <c r="Y1778" t="s">
        <v>344</v>
      </c>
      <c r="Z1778" t="s">
        <v>344</v>
      </c>
      <c r="AA1778" t="s">
        <v>344</v>
      </c>
      <c r="AB1778" t="s">
        <v>344</v>
      </c>
      <c r="AC1778" t="s">
        <v>344</v>
      </c>
      <c r="AD1778" t="s">
        <v>344</v>
      </c>
      <c r="AE1778" t="s">
        <v>344</v>
      </c>
      <c r="AF1778" t="s">
        <v>344</v>
      </c>
      <c r="AG1778" t="s">
        <v>344</v>
      </c>
      <c r="AH1778" t="s">
        <v>344</v>
      </c>
      <c r="AI1778" t="s">
        <v>344</v>
      </c>
      <c r="AJ1778" t="s">
        <v>344</v>
      </c>
      <c r="AK1778" t="s">
        <v>344</v>
      </c>
      <c r="AL1778" t="s">
        <v>344</v>
      </c>
      <c r="AM1778" t="s">
        <v>344</v>
      </c>
      <c r="AN1778" t="s">
        <v>344</v>
      </c>
      <c r="AO1778" t="s">
        <v>344</v>
      </c>
      <c r="AP1778" t="s">
        <v>344</v>
      </c>
      <c r="AQ1778"/>
      <c r="AR1778">
        <v>0</v>
      </c>
      <c r="AS1778">
        <v>1</v>
      </c>
    </row>
    <row r="1779" spans="1:45" ht="15" hidden="1" x14ac:dyDescent="0.25">
      <c r="A1779" s="263">
        <v>215545</v>
      </c>
      <c r="B1779" s="259" t="s">
        <v>458</v>
      </c>
      <c r="C1779" s="260" t="s">
        <v>206</v>
      </c>
      <c r="D1779" s="260" t="s">
        <v>207</v>
      </c>
      <c r="E1779" s="260" t="s">
        <v>207</v>
      </c>
      <c r="F1779" s="260" t="s">
        <v>207</v>
      </c>
      <c r="G1779" s="260" t="s">
        <v>207</v>
      </c>
      <c r="H1779" s="260" t="s">
        <v>207</v>
      </c>
      <c r="I1779" s="260" t="s">
        <v>207</v>
      </c>
      <c r="J1779" s="260" t="s">
        <v>207</v>
      </c>
      <c r="K1779" s="260" t="s">
        <v>207</v>
      </c>
      <c r="L1779" s="260" t="s">
        <v>207</v>
      </c>
      <c r="M1779" s="260" t="s">
        <v>206</v>
      </c>
      <c r="N1779" s="260" t="s">
        <v>206</v>
      </c>
      <c r="O1779" s="260" t="s">
        <v>206</v>
      </c>
      <c r="P1779" s="260" t="s">
        <v>206</v>
      </c>
      <c r="Q1779" s="260" t="s">
        <v>206</v>
      </c>
      <c r="R1779" s="260" t="s">
        <v>206</v>
      </c>
      <c r="S1779" s="260" t="s">
        <v>206</v>
      </c>
      <c r="T1779" s="260" t="s">
        <v>206</v>
      </c>
      <c r="U1779" s="260" t="s">
        <v>206</v>
      </c>
      <c r="V1779" s="260" t="s">
        <v>206</v>
      </c>
      <c r="W1779" s="260" t="s">
        <v>344</v>
      </c>
      <c r="X1779" s="260" t="s">
        <v>344</v>
      </c>
      <c r="Y1779" s="260" t="s">
        <v>344</v>
      </c>
      <c r="Z1779" s="260" t="s">
        <v>344</v>
      </c>
      <c r="AA1779" s="260" t="s">
        <v>344</v>
      </c>
      <c r="AB1779" s="260" t="s">
        <v>344</v>
      </c>
      <c r="AC1779" s="260" t="s">
        <v>344</v>
      </c>
      <c r="AD1779" s="260" t="s">
        <v>344</v>
      </c>
      <c r="AE1779" s="260" t="s">
        <v>344</v>
      </c>
      <c r="AF1779" s="260" t="s">
        <v>344</v>
      </c>
      <c r="AG1779" s="260" t="s">
        <v>344</v>
      </c>
      <c r="AH1779" s="260" t="s">
        <v>344</v>
      </c>
      <c r="AI1779" s="260" t="s">
        <v>344</v>
      </c>
      <c r="AJ1779" s="260" t="s">
        <v>344</v>
      </c>
      <c r="AK1779" s="260" t="s">
        <v>344</v>
      </c>
      <c r="AL1779" s="260" t="s">
        <v>344</v>
      </c>
      <c r="AM1779" s="260" t="s">
        <v>344</v>
      </c>
      <c r="AN1779" s="260" t="s">
        <v>344</v>
      </c>
      <c r="AO1779" s="260" t="s">
        <v>344</v>
      </c>
      <c r="AP1779" s="260" t="s">
        <v>344</v>
      </c>
      <c r="AQ1779" s="260"/>
      <c r="AR1779"/>
      <c r="AS1779">
        <v>2</v>
      </c>
    </row>
    <row r="1780" spans="1:45" ht="15" hidden="1" x14ac:dyDescent="0.25">
      <c r="A1780" s="263">
        <v>215546</v>
      </c>
      <c r="B1780" s="259" t="s">
        <v>457</v>
      </c>
      <c r="C1780" s="260" t="s">
        <v>849</v>
      </c>
      <c r="D1780" s="260" t="s">
        <v>849</v>
      </c>
      <c r="E1780" s="260" t="s">
        <v>849</v>
      </c>
      <c r="F1780" s="260" t="s">
        <v>849</v>
      </c>
      <c r="G1780" s="260" t="s">
        <v>849</v>
      </c>
      <c r="H1780" s="260" t="s">
        <v>849</v>
      </c>
      <c r="I1780" s="260" t="s">
        <v>849</v>
      </c>
      <c r="J1780" s="260" t="s">
        <v>849</v>
      </c>
      <c r="K1780" s="260" t="s">
        <v>849</v>
      </c>
      <c r="L1780" s="260" t="s">
        <v>849</v>
      </c>
      <c r="M1780" s="260" t="s">
        <v>344</v>
      </c>
      <c r="N1780" s="260" t="s">
        <v>344</v>
      </c>
      <c r="O1780" s="260" t="s">
        <v>344</v>
      </c>
      <c r="P1780" s="260" t="s">
        <v>344</v>
      </c>
      <c r="Q1780" s="260" t="s">
        <v>344</v>
      </c>
      <c r="R1780" s="260" t="s">
        <v>344</v>
      </c>
      <c r="S1780" s="260" t="s">
        <v>344</v>
      </c>
      <c r="T1780" s="260" t="s">
        <v>344</v>
      </c>
      <c r="U1780" s="260" t="s">
        <v>344</v>
      </c>
      <c r="V1780" s="260" t="s">
        <v>344</v>
      </c>
      <c r="W1780" s="260" t="s">
        <v>344</v>
      </c>
      <c r="X1780" s="260" t="s">
        <v>344</v>
      </c>
      <c r="Y1780" s="260" t="s">
        <v>344</v>
      </c>
      <c r="Z1780" s="260" t="s">
        <v>344</v>
      </c>
      <c r="AA1780" s="260" t="s">
        <v>344</v>
      </c>
      <c r="AB1780" s="260" t="s">
        <v>344</v>
      </c>
      <c r="AC1780" s="260" t="s">
        <v>344</v>
      </c>
      <c r="AD1780" s="260" t="s">
        <v>344</v>
      </c>
      <c r="AE1780" s="260" t="s">
        <v>344</v>
      </c>
      <c r="AF1780" s="260" t="s">
        <v>344</v>
      </c>
      <c r="AG1780" s="260" t="s">
        <v>344</v>
      </c>
      <c r="AH1780" s="260" t="s">
        <v>344</v>
      </c>
      <c r="AI1780" s="260" t="s">
        <v>344</v>
      </c>
      <c r="AJ1780" s="260" t="s">
        <v>344</v>
      </c>
      <c r="AK1780" s="260" t="s">
        <v>344</v>
      </c>
      <c r="AL1780" s="260" t="s">
        <v>344</v>
      </c>
      <c r="AM1780" s="260" t="s">
        <v>344</v>
      </c>
      <c r="AN1780" s="260" t="s">
        <v>344</v>
      </c>
      <c r="AO1780" s="260" t="s">
        <v>344</v>
      </c>
      <c r="AP1780" s="260" t="s">
        <v>344</v>
      </c>
      <c r="AQ1780" s="260"/>
      <c r="AR1780"/>
      <c r="AS1780" t="s">
        <v>2181</v>
      </c>
    </row>
    <row r="1781" spans="1:45" ht="15" hidden="1" x14ac:dyDescent="0.25">
      <c r="A1781" s="263">
        <v>215547</v>
      </c>
      <c r="B1781" s="259" t="s">
        <v>457</v>
      </c>
      <c r="C1781" s="260" t="s">
        <v>849</v>
      </c>
      <c r="D1781" s="260" t="s">
        <v>849</v>
      </c>
      <c r="E1781" s="260" t="s">
        <v>849</v>
      </c>
      <c r="F1781" s="260" t="s">
        <v>849</v>
      </c>
      <c r="G1781" s="260" t="s">
        <v>849</v>
      </c>
      <c r="H1781" s="260" t="s">
        <v>849</v>
      </c>
      <c r="I1781" s="260" t="s">
        <v>849</v>
      </c>
      <c r="J1781" s="260" t="s">
        <v>849</v>
      </c>
      <c r="K1781" s="260" t="s">
        <v>849</v>
      </c>
      <c r="L1781" s="260" t="s">
        <v>849</v>
      </c>
      <c r="M1781" s="260" t="s">
        <v>344</v>
      </c>
      <c r="N1781" s="260" t="s">
        <v>344</v>
      </c>
      <c r="O1781" s="260" t="s">
        <v>344</v>
      </c>
      <c r="P1781" s="260" t="s">
        <v>344</v>
      </c>
      <c r="Q1781" s="260" t="s">
        <v>344</v>
      </c>
      <c r="R1781" s="260" t="s">
        <v>344</v>
      </c>
      <c r="S1781" s="260" t="s">
        <v>344</v>
      </c>
      <c r="T1781" s="260" t="s">
        <v>344</v>
      </c>
      <c r="U1781" s="260" t="s">
        <v>344</v>
      </c>
      <c r="V1781" s="260" t="s">
        <v>344</v>
      </c>
      <c r="W1781" s="260" t="s">
        <v>344</v>
      </c>
      <c r="X1781" s="260" t="s">
        <v>344</v>
      </c>
      <c r="Y1781" s="260" t="s">
        <v>344</v>
      </c>
      <c r="Z1781" s="260" t="s">
        <v>344</v>
      </c>
      <c r="AA1781" s="260" t="s">
        <v>344</v>
      </c>
      <c r="AB1781" s="260" t="s">
        <v>344</v>
      </c>
      <c r="AC1781" s="260" t="s">
        <v>344</v>
      </c>
      <c r="AD1781" s="260" t="s">
        <v>344</v>
      </c>
      <c r="AE1781" s="260" t="s">
        <v>344</v>
      </c>
      <c r="AF1781" s="260" t="s">
        <v>344</v>
      </c>
      <c r="AG1781" s="260" t="s">
        <v>344</v>
      </c>
      <c r="AH1781" s="260" t="s">
        <v>344</v>
      </c>
      <c r="AI1781" s="260" t="s">
        <v>344</v>
      </c>
      <c r="AJ1781" s="260" t="s">
        <v>344</v>
      </c>
      <c r="AK1781" s="260" t="s">
        <v>344</v>
      </c>
      <c r="AL1781" s="260" t="s">
        <v>344</v>
      </c>
      <c r="AM1781" s="260" t="s">
        <v>344</v>
      </c>
      <c r="AN1781" s="260" t="s">
        <v>344</v>
      </c>
      <c r="AO1781" s="260" t="s">
        <v>344</v>
      </c>
      <c r="AP1781" s="260" t="s">
        <v>344</v>
      </c>
      <c r="AQ1781" s="260"/>
      <c r="AR1781"/>
      <c r="AS1781" t="s">
        <v>2181</v>
      </c>
    </row>
    <row r="1782" spans="1:45" ht="15" hidden="1" x14ac:dyDescent="0.25">
      <c r="A1782" s="263">
        <v>215548</v>
      </c>
      <c r="B1782" s="259" t="s">
        <v>457</v>
      </c>
      <c r="C1782" s="260" t="s">
        <v>849</v>
      </c>
      <c r="D1782" s="260" t="s">
        <v>849</v>
      </c>
      <c r="E1782" s="260" t="s">
        <v>849</v>
      </c>
      <c r="F1782" s="260" t="s">
        <v>849</v>
      </c>
      <c r="G1782" s="260" t="s">
        <v>849</v>
      </c>
      <c r="H1782" s="260" t="s">
        <v>849</v>
      </c>
      <c r="I1782" s="260" t="s">
        <v>849</v>
      </c>
      <c r="J1782" s="260" t="s">
        <v>849</v>
      </c>
      <c r="K1782" s="260" t="s">
        <v>849</v>
      </c>
      <c r="L1782" s="260" t="s">
        <v>849</v>
      </c>
      <c r="M1782" s="260" t="s">
        <v>344</v>
      </c>
      <c r="N1782" s="260" t="s">
        <v>344</v>
      </c>
      <c r="O1782" s="260" t="s">
        <v>344</v>
      </c>
      <c r="P1782" s="260" t="s">
        <v>344</v>
      </c>
      <c r="Q1782" s="260" t="s">
        <v>344</v>
      </c>
      <c r="R1782" s="260" t="s">
        <v>344</v>
      </c>
      <c r="S1782" s="260" t="s">
        <v>344</v>
      </c>
      <c r="T1782" s="260" t="s">
        <v>344</v>
      </c>
      <c r="U1782" s="260" t="s">
        <v>344</v>
      </c>
      <c r="V1782" s="260" t="s">
        <v>344</v>
      </c>
      <c r="W1782" s="260" t="s">
        <v>344</v>
      </c>
      <c r="X1782" s="260" t="s">
        <v>344</v>
      </c>
      <c r="Y1782" s="260" t="s">
        <v>344</v>
      </c>
      <c r="Z1782" s="260" t="s">
        <v>344</v>
      </c>
      <c r="AA1782" s="260" t="s">
        <v>344</v>
      </c>
      <c r="AB1782" s="260" t="s">
        <v>344</v>
      </c>
      <c r="AC1782" s="260" t="s">
        <v>344</v>
      </c>
      <c r="AD1782" s="260" t="s">
        <v>344</v>
      </c>
      <c r="AE1782" s="260" t="s">
        <v>344</v>
      </c>
      <c r="AF1782" s="260" t="s">
        <v>344</v>
      </c>
      <c r="AG1782" s="260" t="s">
        <v>344</v>
      </c>
      <c r="AH1782" s="260" t="s">
        <v>344</v>
      </c>
      <c r="AI1782" s="260" t="s">
        <v>344</v>
      </c>
      <c r="AJ1782" s="260" t="s">
        <v>344</v>
      </c>
      <c r="AK1782" s="260" t="s">
        <v>344</v>
      </c>
      <c r="AL1782" s="260" t="s">
        <v>344</v>
      </c>
      <c r="AM1782" s="260" t="s">
        <v>344</v>
      </c>
      <c r="AN1782" s="260" t="s">
        <v>344</v>
      </c>
      <c r="AO1782" s="260" t="s">
        <v>344</v>
      </c>
      <c r="AP1782" s="260" t="s">
        <v>344</v>
      </c>
      <c r="AQ1782" s="260"/>
      <c r="AR1782"/>
      <c r="AS1782" t="s">
        <v>2181</v>
      </c>
    </row>
    <row r="1783" spans="1:45" ht="15" hidden="1" x14ac:dyDescent="0.25">
      <c r="A1783" s="263">
        <v>215549</v>
      </c>
      <c r="B1783" s="259" t="s">
        <v>457</v>
      </c>
      <c r="C1783" s="260" t="s">
        <v>849</v>
      </c>
      <c r="D1783" s="260" t="s">
        <v>849</v>
      </c>
      <c r="E1783" s="260" t="s">
        <v>849</v>
      </c>
      <c r="F1783" s="260" t="s">
        <v>849</v>
      </c>
      <c r="G1783" s="260" t="s">
        <v>849</v>
      </c>
      <c r="H1783" s="260" t="s">
        <v>849</v>
      </c>
      <c r="I1783" s="260" t="s">
        <v>849</v>
      </c>
      <c r="J1783" s="260" t="s">
        <v>849</v>
      </c>
      <c r="K1783" s="260" t="s">
        <v>849</v>
      </c>
      <c r="L1783" s="260" t="s">
        <v>849</v>
      </c>
      <c r="M1783" s="260" t="s">
        <v>344</v>
      </c>
      <c r="N1783" s="260" t="s">
        <v>344</v>
      </c>
      <c r="O1783" s="260" t="s">
        <v>344</v>
      </c>
      <c r="P1783" s="260" t="s">
        <v>344</v>
      </c>
      <c r="Q1783" s="260" t="s">
        <v>344</v>
      </c>
      <c r="R1783" s="260" t="s">
        <v>344</v>
      </c>
      <c r="S1783" s="260" t="s">
        <v>344</v>
      </c>
      <c r="T1783" s="260" t="s">
        <v>344</v>
      </c>
      <c r="U1783" s="260" t="s">
        <v>344</v>
      </c>
      <c r="V1783" s="260" t="s">
        <v>344</v>
      </c>
      <c r="W1783" s="260" t="s">
        <v>344</v>
      </c>
      <c r="X1783" s="260" t="s">
        <v>344</v>
      </c>
      <c r="Y1783" s="260" t="s">
        <v>344</v>
      </c>
      <c r="Z1783" s="260" t="s">
        <v>344</v>
      </c>
      <c r="AA1783" s="260" t="s">
        <v>344</v>
      </c>
      <c r="AB1783" s="260" t="s">
        <v>344</v>
      </c>
      <c r="AC1783" s="260" t="s">
        <v>344</v>
      </c>
      <c r="AD1783" s="260" t="s">
        <v>344</v>
      </c>
      <c r="AE1783" s="260" t="s">
        <v>344</v>
      </c>
      <c r="AF1783" s="260" t="s">
        <v>344</v>
      </c>
      <c r="AG1783" s="260" t="s">
        <v>344</v>
      </c>
      <c r="AH1783" s="260" t="s">
        <v>344</v>
      </c>
      <c r="AI1783" s="260" t="s">
        <v>344</v>
      </c>
      <c r="AJ1783" s="260" t="s">
        <v>344</v>
      </c>
      <c r="AK1783" s="260" t="s">
        <v>344</v>
      </c>
      <c r="AL1783" s="260" t="s">
        <v>344</v>
      </c>
      <c r="AM1783" s="260" t="s">
        <v>344</v>
      </c>
      <c r="AN1783" s="260" t="s">
        <v>344</v>
      </c>
      <c r="AO1783" s="260" t="s">
        <v>344</v>
      </c>
      <c r="AP1783" s="260" t="s">
        <v>344</v>
      </c>
      <c r="AQ1783" s="260"/>
      <c r="AR1783"/>
      <c r="AS1783" t="s">
        <v>2181</v>
      </c>
    </row>
    <row r="1784" spans="1:45" ht="15" hidden="1" x14ac:dyDescent="0.25">
      <c r="A1784" s="263">
        <v>215551</v>
      </c>
      <c r="B1784" s="259" t="s">
        <v>457</v>
      </c>
      <c r="C1784" s="260" t="s">
        <v>849</v>
      </c>
      <c r="D1784" s="260" t="s">
        <v>849</v>
      </c>
      <c r="E1784" s="260" t="s">
        <v>849</v>
      </c>
      <c r="F1784" s="260" t="s">
        <v>849</v>
      </c>
      <c r="G1784" s="260" t="s">
        <v>849</v>
      </c>
      <c r="H1784" s="260" t="s">
        <v>849</v>
      </c>
      <c r="I1784" s="260" t="s">
        <v>849</v>
      </c>
      <c r="J1784" s="260" t="s">
        <v>849</v>
      </c>
      <c r="K1784" s="260" t="s">
        <v>849</v>
      </c>
      <c r="L1784" s="260" t="s">
        <v>849</v>
      </c>
      <c r="M1784" s="260" t="s">
        <v>344</v>
      </c>
      <c r="N1784" s="260" t="s">
        <v>344</v>
      </c>
      <c r="O1784" s="260" t="s">
        <v>344</v>
      </c>
      <c r="P1784" s="260" t="s">
        <v>344</v>
      </c>
      <c r="Q1784" s="260" t="s">
        <v>344</v>
      </c>
      <c r="R1784" s="260" t="s">
        <v>344</v>
      </c>
      <c r="S1784" s="260" t="s">
        <v>344</v>
      </c>
      <c r="T1784" s="260" t="s">
        <v>344</v>
      </c>
      <c r="U1784" s="260" t="s">
        <v>344</v>
      </c>
      <c r="V1784" s="260" t="s">
        <v>344</v>
      </c>
      <c r="W1784" s="260" t="s">
        <v>344</v>
      </c>
      <c r="X1784" s="260" t="s">
        <v>344</v>
      </c>
      <c r="Y1784" s="260" t="s">
        <v>344</v>
      </c>
      <c r="Z1784" s="260" t="s">
        <v>344</v>
      </c>
      <c r="AA1784" s="260" t="s">
        <v>344</v>
      </c>
      <c r="AB1784" s="260" t="s">
        <v>344</v>
      </c>
      <c r="AC1784" s="260" t="s">
        <v>344</v>
      </c>
      <c r="AD1784" s="260" t="s">
        <v>344</v>
      </c>
      <c r="AE1784" s="260" t="s">
        <v>344</v>
      </c>
      <c r="AF1784" s="260" t="s">
        <v>344</v>
      </c>
      <c r="AG1784" s="260" t="s">
        <v>344</v>
      </c>
      <c r="AH1784" s="260" t="s">
        <v>344</v>
      </c>
      <c r="AI1784" s="260" t="s">
        <v>344</v>
      </c>
      <c r="AJ1784" s="260" t="s">
        <v>344</v>
      </c>
      <c r="AK1784" s="260" t="s">
        <v>344</v>
      </c>
      <c r="AL1784" s="260" t="s">
        <v>344</v>
      </c>
      <c r="AM1784" s="260" t="s">
        <v>344</v>
      </c>
      <c r="AN1784" s="260" t="s">
        <v>344</v>
      </c>
      <c r="AO1784" s="260" t="s">
        <v>344</v>
      </c>
      <c r="AP1784" s="260" t="s">
        <v>344</v>
      </c>
      <c r="AQ1784" s="260"/>
      <c r="AR1784"/>
      <c r="AS1784" t="s">
        <v>2181</v>
      </c>
    </row>
    <row r="1785" spans="1:45" ht="33" x14ac:dyDescent="0.45">
      <c r="A1785" s="256">
        <v>215553</v>
      </c>
      <c r="B1785" s="249" t="s">
        <v>67</v>
      </c>
      <c r="C1785" t="s">
        <v>205</v>
      </c>
      <c r="D1785" t="s">
        <v>207</v>
      </c>
      <c r="E1785" t="s">
        <v>207</v>
      </c>
      <c r="F1785" t="s">
        <v>205</v>
      </c>
      <c r="G1785" t="s">
        <v>207</v>
      </c>
      <c r="H1785" t="s">
        <v>207</v>
      </c>
      <c r="I1785" t="s">
        <v>207</v>
      </c>
      <c r="J1785" t="s">
        <v>207</v>
      </c>
      <c r="K1785" t="s">
        <v>207</v>
      </c>
      <c r="L1785" t="s">
        <v>207</v>
      </c>
      <c r="M1785" s="250" t="s">
        <v>207</v>
      </c>
      <c r="N1785" t="s">
        <v>205</v>
      </c>
      <c r="O1785" t="s">
        <v>205</v>
      </c>
      <c r="P1785" t="s">
        <v>207</v>
      </c>
      <c r="Q1785" t="s">
        <v>205</v>
      </c>
      <c r="R1785" t="s">
        <v>207</v>
      </c>
      <c r="S1785" t="s">
        <v>207</v>
      </c>
      <c r="T1785" t="s">
        <v>207</v>
      </c>
      <c r="U1785" t="s">
        <v>205</v>
      </c>
      <c r="V1785" t="s">
        <v>207</v>
      </c>
      <c r="W1785" t="s">
        <v>207</v>
      </c>
      <c r="X1785" s="250" t="s">
        <v>207</v>
      </c>
      <c r="Y1785" t="s">
        <v>205</v>
      </c>
      <c r="Z1785" t="s">
        <v>207</v>
      </c>
      <c r="AA1785" t="s">
        <v>205</v>
      </c>
      <c r="AB1785" t="s">
        <v>205</v>
      </c>
      <c r="AC1785" t="s">
        <v>207</v>
      </c>
      <c r="AD1785" t="s">
        <v>207</v>
      </c>
      <c r="AE1785" t="s">
        <v>205</v>
      </c>
      <c r="AF1785" t="s">
        <v>207</v>
      </c>
      <c r="AG1785" t="s">
        <v>206</v>
      </c>
      <c r="AH1785" t="s">
        <v>206</v>
      </c>
      <c r="AI1785" t="s">
        <v>206</v>
      </c>
      <c r="AJ1785" t="s">
        <v>206</v>
      </c>
      <c r="AK1785" t="s">
        <v>206</v>
      </c>
      <c r="AL1785" t="s">
        <v>344</v>
      </c>
      <c r="AM1785" t="s">
        <v>344</v>
      </c>
      <c r="AN1785" t="s">
        <v>344</v>
      </c>
      <c r="AO1785" t="s">
        <v>344</v>
      </c>
      <c r="AP1785" t="s">
        <v>344</v>
      </c>
      <c r="AQ1785"/>
      <c r="AR1785">
        <v>0</v>
      </c>
      <c r="AS1785">
        <v>6</v>
      </c>
    </row>
    <row r="1786" spans="1:45" ht="18.75" hidden="1" x14ac:dyDescent="0.45">
      <c r="A1786" s="264">
        <v>215554</v>
      </c>
      <c r="B1786" s="249" t="s">
        <v>458</v>
      </c>
      <c r="C1786" t="s">
        <v>207</v>
      </c>
      <c r="D1786" t="s">
        <v>205</v>
      </c>
      <c r="E1786" t="s">
        <v>205</v>
      </c>
      <c r="F1786" t="s">
        <v>205</v>
      </c>
      <c r="G1786" t="s">
        <v>205</v>
      </c>
      <c r="H1786" t="s">
        <v>207</v>
      </c>
      <c r="I1786" t="s">
        <v>205</v>
      </c>
      <c r="J1786" t="s">
        <v>205</v>
      </c>
      <c r="K1786" t="s">
        <v>205</v>
      </c>
      <c r="L1786" t="s">
        <v>207</v>
      </c>
      <c r="M1786" s="250" t="s">
        <v>207</v>
      </c>
      <c r="N1786" t="s">
        <v>205</v>
      </c>
      <c r="O1786" t="s">
        <v>205</v>
      </c>
      <c r="P1786" t="s">
        <v>207</v>
      </c>
      <c r="Q1786" t="s">
        <v>207</v>
      </c>
      <c r="R1786" t="s">
        <v>205</v>
      </c>
      <c r="S1786" t="s">
        <v>205</v>
      </c>
      <c r="T1786" t="s">
        <v>205</v>
      </c>
      <c r="U1786" t="s">
        <v>205</v>
      </c>
      <c r="V1786" t="s">
        <v>205</v>
      </c>
      <c r="W1786" t="s">
        <v>344</v>
      </c>
      <c r="X1786" s="250" t="s">
        <v>344</v>
      </c>
      <c r="Y1786" t="s">
        <v>344</v>
      </c>
      <c r="Z1786" t="s">
        <v>344</v>
      </c>
      <c r="AA1786" t="s">
        <v>344</v>
      </c>
      <c r="AB1786" t="s">
        <v>344</v>
      </c>
      <c r="AC1786" t="s">
        <v>344</v>
      </c>
      <c r="AD1786" t="s">
        <v>344</v>
      </c>
      <c r="AE1786" t="s">
        <v>344</v>
      </c>
      <c r="AF1786" t="s">
        <v>344</v>
      </c>
      <c r="AG1786" t="s">
        <v>344</v>
      </c>
      <c r="AH1786" t="s">
        <v>344</v>
      </c>
      <c r="AI1786" t="s">
        <v>344</v>
      </c>
      <c r="AJ1786" t="s">
        <v>344</v>
      </c>
      <c r="AK1786" t="s">
        <v>344</v>
      </c>
      <c r="AL1786" t="s">
        <v>344</v>
      </c>
      <c r="AM1786" t="s">
        <v>344</v>
      </c>
      <c r="AN1786" t="s">
        <v>344</v>
      </c>
      <c r="AO1786" t="s">
        <v>344</v>
      </c>
      <c r="AP1786" t="s">
        <v>344</v>
      </c>
      <c r="AQ1786"/>
      <c r="AR1786">
        <v>0</v>
      </c>
      <c r="AS1786">
        <v>2</v>
      </c>
    </row>
    <row r="1787" spans="1:45" ht="15" hidden="1" x14ac:dyDescent="0.25">
      <c r="A1787" s="263">
        <v>215555</v>
      </c>
      <c r="B1787" s="259" t="s">
        <v>457</v>
      </c>
      <c r="C1787" s="260" t="s">
        <v>206</v>
      </c>
      <c r="D1787" s="260" t="s">
        <v>205</v>
      </c>
      <c r="E1787" s="260" t="s">
        <v>205</v>
      </c>
      <c r="F1787" s="260" t="s">
        <v>205</v>
      </c>
      <c r="G1787" s="260" t="s">
        <v>207</v>
      </c>
      <c r="H1787" s="260" t="s">
        <v>206</v>
      </c>
      <c r="I1787" s="260" t="s">
        <v>206</v>
      </c>
      <c r="J1787" s="260" t="s">
        <v>206</v>
      </c>
      <c r="K1787" s="260" t="s">
        <v>206</v>
      </c>
      <c r="L1787" s="260" t="s">
        <v>206</v>
      </c>
      <c r="M1787" s="260" t="s">
        <v>344</v>
      </c>
      <c r="N1787" s="260" t="s">
        <v>344</v>
      </c>
      <c r="O1787" s="260" t="s">
        <v>344</v>
      </c>
      <c r="P1787" s="260" t="s">
        <v>344</v>
      </c>
      <c r="Q1787" s="260" t="s">
        <v>344</v>
      </c>
      <c r="R1787" s="260" t="s">
        <v>344</v>
      </c>
      <c r="S1787" s="260" t="s">
        <v>344</v>
      </c>
      <c r="T1787" s="260" t="s">
        <v>344</v>
      </c>
      <c r="U1787" s="260" t="s">
        <v>344</v>
      </c>
      <c r="V1787" s="260" t="s">
        <v>344</v>
      </c>
      <c r="W1787" s="260" t="s">
        <v>344</v>
      </c>
      <c r="X1787" s="260" t="s">
        <v>344</v>
      </c>
      <c r="Y1787" s="260" t="s">
        <v>344</v>
      </c>
      <c r="Z1787" s="260" t="s">
        <v>344</v>
      </c>
      <c r="AA1787" s="260" t="s">
        <v>344</v>
      </c>
      <c r="AB1787" s="260" t="s">
        <v>344</v>
      </c>
      <c r="AC1787" s="260" t="s">
        <v>344</v>
      </c>
      <c r="AD1787" s="260" t="s">
        <v>344</v>
      </c>
      <c r="AE1787" s="260" t="s">
        <v>344</v>
      </c>
      <c r="AF1787" s="260" t="s">
        <v>344</v>
      </c>
      <c r="AG1787" s="260" t="s">
        <v>344</v>
      </c>
      <c r="AH1787" s="260" t="s">
        <v>344</v>
      </c>
      <c r="AI1787" s="260" t="s">
        <v>344</v>
      </c>
      <c r="AJ1787" s="260" t="s">
        <v>344</v>
      </c>
      <c r="AK1787" s="260" t="s">
        <v>344</v>
      </c>
      <c r="AL1787" s="260" t="s">
        <v>344</v>
      </c>
      <c r="AM1787" s="260" t="s">
        <v>344</v>
      </c>
      <c r="AN1787" s="260" t="s">
        <v>344</v>
      </c>
      <c r="AO1787" s="260" t="s">
        <v>344</v>
      </c>
      <c r="AP1787" s="260" t="s">
        <v>344</v>
      </c>
      <c r="AQ1787" s="260"/>
      <c r="AR1787"/>
      <c r="AS1787">
        <v>1</v>
      </c>
    </row>
    <row r="1788" spans="1:45" ht="18.75" hidden="1" x14ac:dyDescent="0.45">
      <c r="A1788" s="256">
        <v>215556</v>
      </c>
      <c r="B1788" s="249" t="s">
        <v>456</v>
      </c>
      <c r="C1788" t="s">
        <v>205</v>
      </c>
      <c r="D1788" t="s">
        <v>205</v>
      </c>
      <c r="E1788" t="s">
        <v>207</v>
      </c>
      <c r="F1788" t="s">
        <v>205</v>
      </c>
      <c r="G1788" t="s">
        <v>207</v>
      </c>
      <c r="H1788" t="s">
        <v>207</v>
      </c>
      <c r="I1788" t="s">
        <v>207</v>
      </c>
      <c r="J1788" t="s">
        <v>205</v>
      </c>
      <c r="K1788" t="s">
        <v>207</v>
      </c>
      <c r="L1788" t="s">
        <v>207</v>
      </c>
      <c r="M1788" s="250" t="s">
        <v>205</v>
      </c>
      <c r="N1788" t="s">
        <v>205</v>
      </c>
      <c r="O1788" t="s">
        <v>205</v>
      </c>
      <c r="P1788" t="s">
        <v>207</v>
      </c>
      <c r="Q1788" t="s">
        <v>207</v>
      </c>
      <c r="R1788" t="s">
        <v>207</v>
      </c>
      <c r="S1788" t="s">
        <v>207</v>
      </c>
      <c r="T1788" t="s">
        <v>207</v>
      </c>
      <c r="U1788" t="s">
        <v>207</v>
      </c>
      <c r="V1788" t="s">
        <v>207</v>
      </c>
      <c r="W1788" t="s">
        <v>205</v>
      </c>
      <c r="X1788" s="250" t="s">
        <v>205</v>
      </c>
      <c r="Y1788" t="s">
        <v>207</v>
      </c>
      <c r="Z1788" t="s">
        <v>207</v>
      </c>
      <c r="AA1788" t="s">
        <v>207</v>
      </c>
      <c r="AB1788" t="s">
        <v>205</v>
      </c>
      <c r="AC1788" t="s">
        <v>205</v>
      </c>
      <c r="AD1788" t="s">
        <v>205</v>
      </c>
      <c r="AE1788" t="s">
        <v>207</v>
      </c>
      <c r="AF1788" t="s">
        <v>205</v>
      </c>
      <c r="AG1788" t="s">
        <v>344</v>
      </c>
      <c r="AH1788" t="s">
        <v>344</v>
      </c>
      <c r="AI1788" t="s">
        <v>344</v>
      </c>
      <c r="AJ1788" t="s">
        <v>344</v>
      </c>
      <c r="AK1788" t="s">
        <v>344</v>
      </c>
      <c r="AL1788" t="s">
        <v>344</v>
      </c>
      <c r="AM1788" t="s">
        <v>344</v>
      </c>
      <c r="AN1788" t="s">
        <v>344</v>
      </c>
      <c r="AO1788" t="s">
        <v>344</v>
      </c>
      <c r="AP1788" t="s">
        <v>344</v>
      </c>
      <c r="AQ1788"/>
      <c r="AR1788">
        <v>0</v>
      </c>
      <c r="AS1788">
        <v>3</v>
      </c>
    </row>
    <row r="1789" spans="1:45" ht="18.75" hidden="1" x14ac:dyDescent="0.45">
      <c r="A1789" s="256">
        <v>215558</v>
      </c>
      <c r="B1789" s="249" t="s">
        <v>457</v>
      </c>
      <c r="C1789" t="s">
        <v>849</v>
      </c>
      <c r="D1789" t="s">
        <v>849</v>
      </c>
      <c r="E1789" t="s">
        <v>849</v>
      </c>
      <c r="F1789" t="s">
        <v>849</v>
      </c>
      <c r="G1789" t="s">
        <v>849</v>
      </c>
      <c r="H1789" t="s">
        <v>849</v>
      </c>
      <c r="I1789" t="s">
        <v>849</v>
      </c>
      <c r="J1789" t="s">
        <v>849</v>
      </c>
      <c r="K1789" t="s">
        <v>849</v>
      </c>
      <c r="L1789" t="s">
        <v>849</v>
      </c>
      <c r="M1789" s="250" t="s">
        <v>344</v>
      </c>
      <c r="N1789" t="s">
        <v>344</v>
      </c>
      <c r="O1789" t="s">
        <v>344</v>
      </c>
      <c r="P1789" t="s">
        <v>344</v>
      </c>
      <c r="Q1789" t="s">
        <v>344</v>
      </c>
      <c r="R1789" t="s">
        <v>344</v>
      </c>
      <c r="S1789" t="s">
        <v>344</v>
      </c>
      <c r="T1789" t="s">
        <v>344</v>
      </c>
      <c r="U1789" t="s">
        <v>344</v>
      </c>
      <c r="V1789" t="s">
        <v>344</v>
      </c>
      <c r="W1789" t="s">
        <v>344</v>
      </c>
      <c r="X1789" s="250" t="s">
        <v>344</v>
      </c>
      <c r="Y1789" t="s">
        <v>344</v>
      </c>
      <c r="Z1789" t="s">
        <v>344</v>
      </c>
      <c r="AA1789" t="s">
        <v>344</v>
      </c>
      <c r="AB1789" t="s">
        <v>344</v>
      </c>
      <c r="AC1789" t="s">
        <v>344</v>
      </c>
      <c r="AD1789" t="s">
        <v>344</v>
      </c>
      <c r="AE1789" t="s">
        <v>344</v>
      </c>
      <c r="AF1789" t="s">
        <v>344</v>
      </c>
      <c r="AG1789" t="s">
        <v>344</v>
      </c>
      <c r="AH1789" t="s">
        <v>344</v>
      </c>
      <c r="AI1789" t="s">
        <v>344</v>
      </c>
      <c r="AJ1789" t="s">
        <v>344</v>
      </c>
      <c r="AK1789" t="s">
        <v>344</v>
      </c>
      <c r="AL1789" t="s">
        <v>344</v>
      </c>
      <c r="AM1789" t="s">
        <v>344</v>
      </c>
      <c r="AN1789" t="s">
        <v>344</v>
      </c>
      <c r="AO1789" t="s">
        <v>344</v>
      </c>
      <c r="AP1789" t="s">
        <v>344</v>
      </c>
      <c r="AQ1789"/>
      <c r="AR1789" t="s">
        <v>1830</v>
      </c>
      <c r="AS1789" t="s">
        <v>2181</v>
      </c>
    </row>
    <row r="1790" spans="1:45" ht="15" hidden="1" x14ac:dyDescent="0.25">
      <c r="A1790" s="263">
        <v>215559</v>
      </c>
      <c r="B1790" s="259" t="s">
        <v>456</v>
      </c>
      <c r="C1790" s="260" t="s">
        <v>207</v>
      </c>
      <c r="D1790" s="260" t="s">
        <v>207</v>
      </c>
      <c r="E1790" s="260" t="s">
        <v>207</v>
      </c>
      <c r="F1790" s="260" t="s">
        <v>207</v>
      </c>
      <c r="G1790" s="260" t="s">
        <v>207</v>
      </c>
      <c r="H1790" s="260" t="s">
        <v>207</v>
      </c>
      <c r="I1790" s="260" t="s">
        <v>207</v>
      </c>
      <c r="J1790" s="260" t="s">
        <v>207</v>
      </c>
      <c r="K1790" s="260" t="s">
        <v>205</v>
      </c>
      <c r="L1790" s="260" t="s">
        <v>207</v>
      </c>
      <c r="M1790" s="260" t="s">
        <v>207</v>
      </c>
      <c r="N1790" s="260" t="s">
        <v>207</v>
      </c>
      <c r="O1790" s="260" t="s">
        <v>205</v>
      </c>
      <c r="P1790" s="260" t="s">
        <v>205</v>
      </c>
      <c r="Q1790" s="260" t="s">
        <v>205</v>
      </c>
      <c r="R1790" s="260" t="s">
        <v>207</v>
      </c>
      <c r="S1790" s="260" t="s">
        <v>207</v>
      </c>
      <c r="T1790" s="260" t="s">
        <v>207</v>
      </c>
      <c r="U1790" s="260" t="s">
        <v>205</v>
      </c>
      <c r="V1790" s="260" t="s">
        <v>205</v>
      </c>
      <c r="W1790" s="260" t="s">
        <v>207</v>
      </c>
      <c r="X1790" s="260" t="s">
        <v>207</v>
      </c>
      <c r="Y1790" s="260" t="s">
        <v>205</v>
      </c>
      <c r="Z1790" s="260" t="s">
        <v>205</v>
      </c>
      <c r="AA1790" s="260" t="s">
        <v>207</v>
      </c>
      <c r="AB1790" s="260" t="s">
        <v>206</v>
      </c>
      <c r="AC1790" s="260" t="s">
        <v>207</v>
      </c>
      <c r="AD1790" s="260" t="s">
        <v>207</v>
      </c>
      <c r="AE1790" s="260" t="s">
        <v>206</v>
      </c>
      <c r="AF1790" s="260" t="s">
        <v>206</v>
      </c>
      <c r="AG1790" s="260" t="s">
        <v>344</v>
      </c>
      <c r="AH1790" s="260" t="s">
        <v>344</v>
      </c>
      <c r="AI1790" s="260" t="s">
        <v>344</v>
      </c>
      <c r="AJ1790" s="260" t="s">
        <v>344</v>
      </c>
      <c r="AK1790" s="260" t="s">
        <v>344</v>
      </c>
      <c r="AL1790" s="260" t="s">
        <v>344</v>
      </c>
      <c r="AM1790" s="260" t="s">
        <v>344</v>
      </c>
      <c r="AN1790" s="260" t="s">
        <v>344</v>
      </c>
      <c r="AO1790" s="260" t="s">
        <v>344</v>
      </c>
      <c r="AP1790" s="260" t="s">
        <v>344</v>
      </c>
      <c r="AQ1790" s="260"/>
      <c r="AR1790"/>
      <c r="AS1790">
        <v>3</v>
      </c>
    </row>
    <row r="1791" spans="1:45" ht="15" hidden="1" x14ac:dyDescent="0.25">
      <c r="A1791" s="263">
        <v>215560</v>
      </c>
      <c r="B1791" s="259" t="s">
        <v>458</v>
      </c>
      <c r="C1791" s="260" t="s">
        <v>207</v>
      </c>
      <c r="D1791" s="260" t="s">
        <v>205</v>
      </c>
      <c r="E1791" s="260" t="s">
        <v>207</v>
      </c>
      <c r="F1791" s="260" t="s">
        <v>207</v>
      </c>
      <c r="G1791" s="260" t="s">
        <v>207</v>
      </c>
      <c r="H1791" s="260" t="s">
        <v>207</v>
      </c>
      <c r="I1791" s="260" t="s">
        <v>207</v>
      </c>
      <c r="J1791" s="260" t="s">
        <v>207</v>
      </c>
      <c r="K1791" s="260" t="s">
        <v>206</v>
      </c>
      <c r="L1791" s="260" t="s">
        <v>206</v>
      </c>
      <c r="M1791" s="260" t="s">
        <v>206</v>
      </c>
      <c r="N1791" s="260" t="s">
        <v>206</v>
      </c>
      <c r="O1791" s="260" t="s">
        <v>206</v>
      </c>
      <c r="P1791" s="260" t="s">
        <v>206</v>
      </c>
      <c r="Q1791" s="260" t="s">
        <v>206</v>
      </c>
      <c r="R1791" s="260" t="s">
        <v>206</v>
      </c>
      <c r="S1791" s="260" t="s">
        <v>206</v>
      </c>
      <c r="T1791" s="260" t="s">
        <v>206</v>
      </c>
      <c r="U1791" s="260" t="s">
        <v>206</v>
      </c>
      <c r="V1791" s="260" t="s">
        <v>206</v>
      </c>
      <c r="W1791" s="260" t="s">
        <v>344</v>
      </c>
      <c r="X1791" s="260" t="s">
        <v>344</v>
      </c>
      <c r="Y1791" s="260" t="s">
        <v>344</v>
      </c>
      <c r="Z1791" s="260" t="s">
        <v>344</v>
      </c>
      <c r="AA1791" s="260" t="s">
        <v>344</v>
      </c>
      <c r="AB1791" s="260" t="s">
        <v>344</v>
      </c>
      <c r="AC1791" s="260" t="s">
        <v>344</v>
      </c>
      <c r="AD1791" s="260" t="s">
        <v>344</v>
      </c>
      <c r="AE1791" s="260" t="s">
        <v>344</v>
      </c>
      <c r="AF1791" s="260" t="s">
        <v>344</v>
      </c>
      <c r="AG1791" s="260" t="s">
        <v>344</v>
      </c>
      <c r="AH1791" s="260" t="s">
        <v>344</v>
      </c>
      <c r="AI1791" s="260" t="s">
        <v>344</v>
      </c>
      <c r="AJ1791" s="260" t="s">
        <v>344</v>
      </c>
      <c r="AK1791" s="260" t="s">
        <v>344</v>
      </c>
      <c r="AL1791" s="260" t="s">
        <v>344</v>
      </c>
      <c r="AM1791" s="260" t="s">
        <v>344</v>
      </c>
      <c r="AN1791" s="260" t="s">
        <v>344</v>
      </c>
      <c r="AO1791" s="260" t="s">
        <v>344</v>
      </c>
      <c r="AP1791" s="260" t="s">
        <v>344</v>
      </c>
      <c r="AQ1791" s="260"/>
      <c r="AR1791"/>
      <c r="AS1791">
        <v>1</v>
      </c>
    </row>
    <row r="1792" spans="1:45" ht="15" hidden="1" x14ac:dyDescent="0.25">
      <c r="A1792" s="263">
        <v>215561</v>
      </c>
      <c r="B1792" s="259" t="s">
        <v>457</v>
      </c>
      <c r="C1792" s="260" t="s">
        <v>849</v>
      </c>
      <c r="D1792" s="260" t="s">
        <v>849</v>
      </c>
      <c r="E1792" s="260" t="s">
        <v>849</v>
      </c>
      <c r="F1792" s="260" t="s">
        <v>849</v>
      </c>
      <c r="G1792" s="260" t="s">
        <v>849</v>
      </c>
      <c r="H1792" s="260" t="s">
        <v>849</v>
      </c>
      <c r="I1792" s="260" t="s">
        <v>849</v>
      </c>
      <c r="J1792" s="260" t="s">
        <v>849</v>
      </c>
      <c r="K1792" s="260" t="s">
        <v>849</v>
      </c>
      <c r="L1792" s="260" t="s">
        <v>849</v>
      </c>
      <c r="M1792" s="260" t="s">
        <v>344</v>
      </c>
      <c r="N1792" s="260" t="s">
        <v>344</v>
      </c>
      <c r="O1792" s="260" t="s">
        <v>344</v>
      </c>
      <c r="P1792" s="260" t="s">
        <v>344</v>
      </c>
      <c r="Q1792" s="260" t="s">
        <v>344</v>
      </c>
      <c r="R1792" s="260" t="s">
        <v>344</v>
      </c>
      <c r="S1792" s="260" t="s">
        <v>344</v>
      </c>
      <c r="T1792" s="260" t="s">
        <v>344</v>
      </c>
      <c r="U1792" s="260" t="s">
        <v>344</v>
      </c>
      <c r="V1792" s="260" t="s">
        <v>344</v>
      </c>
      <c r="W1792" s="260" t="s">
        <v>344</v>
      </c>
      <c r="X1792" s="260" t="s">
        <v>344</v>
      </c>
      <c r="Y1792" s="260" t="s">
        <v>344</v>
      </c>
      <c r="Z1792" s="260" t="s">
        <v>344</v>
      </c>
      <c r="AA1792" s="260" t="s">
        <v>344</v>
      </c>
      <c r="AB1792" s="260" t="s">
        <v>344</v>
      </c>
      <c r="AC1792" s="260" t="s">
        <v>344</v>
      </c>
      <c r="AD1792" s="260" t="s">
        <v>344</v>
      </c>
      <c r="AE1792" s="260" t="s">
        <v>344</v>
      </c>
      <c r="AF1792" s="260" t="s">
        <v>344</v>
      </c>
      <c r="AG1792" s="260" t="s">
        <v>344</v>
      </c>
      <c r="AH1792" s="260" t="s">
        <v>344</v>
      </c>
      <c r="AI1792" s="260" t="s">
        <v>344</v>
      </c>
      <c r="AJ1792" s="260" t="s">
        <v>344</v>
      </c>
      <c r="AK1792" s="260" t="s">
        <v>344</v>
      </c>
      <c r="AL1792" s="260" t="s">
        <v>344</v>
      </c>
      <c r="AM1792" s="260" t="s">
        <v>344</v>
      </c>
      <c r="AN1792" s="260" t="s">
        <v>344</v>
      </c>
      <c r="AO1792" s="260" t="s">
        <v>344</v>
      </c>
      <c r="AP1792" s="260" t="s">
        <v>344</v>
      </c>
      <c r="AQ1792" s="260"/>
      <c r="AR1792"/>
      <c r="AS1792" t="s">
        <v>2181</v>
      </c>
    </row>
    <row r="1793" spans="1:45" ht="18.75" hidden="1" x14ac:dyDescent="0.45">
      <c r="A1793" s="265">
        <v>215562</v>
      </c>
      <c r="B1793" s="249" t="s">
        <v>458</v>
      </c>
      <c r="C1793" t="s">
        <v>206</v>
      </c>
      <c r="D1793" t="s">
        <v>205</v>
      </c>
      <c r="E1793" t="s">
        <v>205</v>
      </c>
      <c r="F1793" t="s">
        <v>205</v>
      </c>
      <c r="G1793" t="s">
        <v>207</v>
      </c>
      <c r="H1793" t="s">
        <v>207</v>
      </c>
      <c r="I1793" t="s">
        <v>206</v>
      </c>
      <c r="J1793" t="s">
        <v>207</v>
      </c>
      <c r="K1793" t="s">
        <v>207</v>
      </c>
      <c r="L1793" t="s">
        <v>206</v>
      </c>
      <c r="M1793" s="250" t="s">
        <v>205</v>
      </c>
      <c r="N1793" t="s">
        <v>205</v>
      </c>
      <c r="O1793" t="s">
        <v>207</v>
      </c>
      <c r="P1793" t="s">
        <v>205</v>
      </c>
      <c r="Q1793" t="s">
        <v>205</v>
      </c>
      <c r="R1793" t="s">
        <v>206</v>
      </c>
      <c r="S1793" t="s">
        <v>206</v>
      </c>
      <c r="T1793" t="s">
        <v>206</v>
      </c>
      <c r="U1793" t="s">
        <v>206</v>
      </c>
      <c r="V1793" t="s">
        <v>206</v>
      </c>
      <c r="W1793" t="s">
        <v>344</v>
      </c>
      <c r="X1793" s="250" t="s">
        <v>344</v>
      </c>
      <c r="Y1793" t="s">
        <v>344</v>
      </c>
      <c r="Z1793" t="s">
        <v>344</v>
      </c>
      <c r="AA1793" t="s">
        <v>344</v>
      </c>
      <c r="AB1793" t="s">
        <v>344</v>
      </c>
      <c r="AC1793" t="s">
        <v>344</v>
      </c>
      <c r="AD1793" t="s">
        <v>344</v>
      </c>
      <c r="AE1793" t="s">
        <v>344</v>
      </c>
      <c r="AF1793" t="s">
        <v>344</v>
      </c>
      <c r="AG1793" t="s">
        <v>344</v>
      </c>
      <c r="AH1793" t="s">
        <v>344</v>
      </c>
      <c r="AI1793" t="s">
        <v>344</v>
      </c>
      <c r="AJ1793" t="s">
        <v>344</v>
      </c>
      <c r="AK1793" t="s">
        <v>344</v>
      </c>
      <c r="AL1793" t="s">
        <v>344</v>
      </c>
      <c r="AM1793" t="s">
        <v>344</v>
      </c>
      <c r="AN1793" t="s">
        <v>344</v>
      </c>
      <c r="AO1793" t="s">
        <v>344</v>
      </c>
      <c r="AP1793" t="s">
        <v>344</v>
      </c>
      <c r="AQ1793"/>
      <c r="AR1793">
        <v>0</v>
      </c>
      <c r="AS1793">
        <v>2</v>
      </c>
    </row>
    <row r="1794" spans="1:45" ht="18.75" hidden="1" x14ac:dyDescent="0.45">
      <c r="A1794" s="256">
        <v>215563</v>
      </c>
      <c r="B1794" s="249" t="s">
        <v>458</v>
      </c>
      <c r="C1794" t="s">
        <v>205</v>
      </c>
      <c r="D1794" t="s">
        <v>207</v>
      </c>
      <c r="E1794" t="s">
        <v>205</v>
      </c>
      <c r="F1794" t="s">
        <v>205</v>
      </c>
      <c r="G1794" t="s">
        <v>205</v>
      </c>
      <c r="H1794" t="s">
        <v>205</v>
      </c>
      <c r="I1794" t="s">
        <v>205</v>
      </c>
      <c r="J1794" t="s">
        <v>205</v>
      </c>
      <c r="K1794" t="s">
        <v>205</v>
      </c>
      <c r="L1794" t="s">
        <v>207</v>
      </c>
      <c r="M1794" s="250" t="s">
        <v>205</v>
      </c>
      <c r="N1794" t="s">
        <v>205</v>
      </c>
      <c r="O1794" t="s">
        <v>205</v>
      </c>
      <c r="P1794" t="s">
        <v>205</v>
      </c>
      <c r="Q1794" t="s">
        <v>207</v>
      </c>
      <c r="R1794" t="s">
        <v>205</v>
      </c>
      <c r="S1794" t="s">
        <v>207</v>
      </c>
      <c r="T1794" t="s">
        <v>205</v>
      </c>
      <c r="U1794" t="s">
        <v>207</v>
      </c>
      <c r="V1794" t="s">
        <v>205</v>
      </c>
      <c r="W1794" t="s">
        <v>344</v>
      </c>
      <c r="X1794" s="250" t="s">
        <v>344</v>
      </c>
      <c r="Y1794" t="s">
        <v>344</v>
      </c>
      <c r="Z1794" t="s">
        <v>344</v>
      </c>
      <c r="AA1794" t="s">
        <v>344</v>
      </c>
      <c r="AB1794" t="s">
        <v>344</v>
      </c>
      <c r="AC1794" t="s">
        <v>344</v>
      </c>
      <c r="AD1794" t="s">
        <v>344</v>
      </c>
      <c r="AE1794" t="s">
        <v>344</v>
      </c>
      <c r="AF1794" t="s">
        <v>344</v>
      </c>
      <c r="AG1794" t="s">
        <v>344</v>
      </c>
      <c r="AH1794" t="s">
        <v>344</v>
      </c>
      <c r="AI1794" t="s">
        <v>344</v>
      </c>
      <c r="AJ1794" t="s">
        <v>344</v>
      </c>
      <c r="AK1794" t="s">
        <v>344</v>
      </c>
      <c r="AL1794" t="s">
        <v>344</v>
      </c>
      <c r="AM1794" t="s">
        <v>344</v>
      </c>
      <c r="AN1794" t="s">
        <v>344</v>
      </c>
      <c r="AO1794" t="s">
        <v>344</v>
      </c>
      <c r="AP1794" t="s">
        <v>344</v>
      </c>
      <c r="AQ1794"/>
      <c r="AR1794">
        <v>0</v>
      </c>
      <c r="AS1794">
        <v>3</v>
      </c>
    </row>
    <row r="1795" spans="1:45" ht="15" hidden="1" x14ac:dyDescent="0.25">
      <c r="A1795" s="263">
        <v>215565</v>
      </c>
      <c r="B1795" s="259" t="s">
        <v>457</v>
      </c>
      <c r="C1795" s="260" t="s">
        <v>849</v>
      </c>
      <c r="D1795" s="260" t="s">
        <v>849</v>
      </c>
      <c r="E1795" s="260" t="s">
        <v>849</v>
      </c>
      <c r="F1795" s="260" t="s">
        <v>849</v>
      </c>
      <c r="G1795" s="260" t="s">
        <v>849</v>
      </c>
      <c r="H1795" s="260" t="s">
        <v>849</v>
      </c>
      <c r="I1795" s="260" t="s">
        <v>849</v>
      </c>
      <c r="J1795" s="260" t="s">
        <v>849</v>
      </c>
      <c r="K1795" s="260" t="s">
        <v>849</v>
      </c>
      <c r="L1795" s="260" t="s">
        <v>849</v>
      </c>
      <c r="M1795" s="260" t="s">
        <v>344</v>
      </c>
      <c r="N1795" s="260" t="s">
        <v>344</v>
      </c>
      <c r="O1795" s="260" t="s">
        <v>344</v>
      </c>
      <c r="P1795" s="260" t="s">
        <v>344</v>
      </c>
      <c r="Q1795" s="260" t="s">
        <v>344</v>
      </c>
      <c r="R1795" s="260" t="s">
        <v>344</v>
      </c>
      <c r="S1795" s="260" t="s">
        <v>344</v>
      </c>
      <c r="T1795" s="260" t="s">
        <v>344</v>
      </c>
      <c r="U1795" s="260" t="s">
        <v>344</v>
      </c>
      <c r="V1795" s="260" t="s">
        <v>344</v>
      </c>
      <c r="W1795" s="260" t="s">
        <v>344</v>
      </c>
      <c r="X1795" s="260" t="s">
        <v>344</v>
      </c>
      <c r="Y1795" s="260" t="s">
        <v>344</v>
      </c>
      <c r="Z1795" s="260" t="s">
        <v>344</v>
      </c>
      <c r="AA1795" s="260" t="s">
        <v>344</v>
      </c>
      <c r="AB1795" s="260" t="s">
        <v>344</v>
      </c>
      <c r="AC1795" s="260" t="s">
        <v>344</v>
      </c>
      <c r="AD1795" s="260" t="s">
        <v>344</v>
      </c>
      <c r="AE1795" s="260" t="s">
        <v>344</v>
      </c>
      <c r="AF1795" s="260" t="s">
        <v>344</v>
      </c>
      <c r="AG1795" s="260" t="s">
        <v>344</v>
      </c>
      <c r="AH1795" s="260" t="s">
        <v>344</v>
      </c>
      <c r="AI1795" s="260" t="s">
        <v>344</v>
      </c>
      <c r="AJ1795" s="260" t="s">
        <v>344</v>
      </c>
      <c r="AK1795" s="260" t="s">
        <v>344</v>
      </c>
      <c r="AL1795" s="260" t="s">
        <v>344</v>
      </c>
      <c r="AM1795" s="260" t="s">
        <v>344</v>
      </c>
      <c r="AN1795" s="260" t="s">
        <v>344</v>
      </c>
      <c r="AO1795" s="260" t="s">
        <v>344</v>
      </c>
      <c r="AP1795" s="260" t="s">
        <v>344</v>
      </c>
      <c r="AQ1795" s="260"/>
      <c r="AR1795"/>
      <c r="AS1795" t="s">
        <v>2181</v>
      </c>
    </row>
    <row r="1796" spans="1:45" ht="15" hidden="1" x14ac:dyDescent="0.25">
      <c r="A1796" s="263">
        <v>215566</v>
      </c>
      <c r="B1796" s="259" t="s">
        <v>457</v>
      </c>
      <c r="C1796" s="260" t="s">
        <v>849</v>
      </c>
      <c r="D1796" s="260" t="s">
        <v>849</v>
      </c>
      <c r="E1796" s="260" t="s">
        <v>849</v>
      </c>
      <c r="F1796" s="260" t="s">
        <v>849</v>
      </c>
      <c r="G1796" s="260" t="s">
        <v>849</v>
      </c>
      <c r="H1796" s="260" t="s">
        <v>849</v>
      </c>
      <c r="I1796" s="260" t="s">
        <v>849</v>
      </c>
      <c r="J1796" s="260" t="s">
        <v>849</v>
      </c>
      <c r="K1796" s="260" t="s">
        <v>849</v>
      </c>
      <c r="L1796" s="260" t="s">
        <v>849</v>
      </c>
      <c r="M1796" s="260" t="s">
        <v>344</v>
      </c>
      <c r="N1796" s="260" t="s">
        <v>344</v>
      </c>
      <c r="O1796" s="260" t="s">
        <v>344</v>
      </c>
      <c r="P1796" s="260" t="s">
        <v>344</v>
      </c>
      <c r="Q1796" s="260" t="s">
        <v>344</v>
      </c>
      <c r="R1796" s="260" t="s">
        <v>344</v>
      </c>
      <c r="S1796" s="260" t="s">
        <v>344</v>
      </c>
      <c r="T1796" s="260" t="s">
        <v>344</v>
      </c>
      <c r="U1796" s="260" t="s">
        <v>344</v>
      </c>
      <c r="V1796" s="260" t="s">
        <v>344</v>
      </c>
      <c r="W1796" s="260" t="s">
        <v>344</v>
      </c>
      <c r="X1796" s="260" t="s">
        <v>344</v>
      </c>
      <c r="Y1796" s="260" t="s">
        <v>344</v>
      </c>
      <c r="Z1796" s="260" t="s">
        <v>344</v>
      </c>
      <c r="AA1796" s="260" t="s">
        <v>344</v>
      </c>
      <c r="AB1796" s="260" t="s">
        <v>344</v>
      </c>
      <c r="AC1796" s="260" t="s">
        <v>344</v>
      </c>
      <c r="AD1796" s="260" t="s">
        <v>344</v>
      </c>
      <c r="AE1796" s="260" t="s">
        <v>344</v>
      </c>
      <c r="AF1796" s="260" t="s">
        <v>344</v>
      </c>
      <c r="AG1796" s="260" t="s">
        <v>344</v>
      </c>
      <c r="AH1796" s="260" t="s">
        <v>344</v>
      </c>
      <c r="AI1796" s="260" t="s">
        <v>344</v>
      </c>
      <c r="AJ1796" s="260" t="s">
        <v>344</v>
      </c>
      <c r="AK1796" s="260" t="s">
        <v>344</v>
      </c>
      <c r="AL1796" s="260" t="s">
        <v>344</v>
      </c>
      <c r="AM1796" s="260" t="s">
        <v>344</v>
      </c>
      <c r="AN1796" s="260" t="s">
        <v>344</v>
      </c>
      <c r="AO1796" s="260" t="s">
        <v>344</v>
      </c>
      <c r="AP1796" s="260" t="s">
        <v>344</v>
      </c>
      <c r="AQ1796" s="260"/>
      <c r="AR1796"/>
      <c r="AS1796" t="s">
        <v>2181</v>
      </c>
    </row>
    <row r="1797" spans="1:45" ht="18.75" x14ac:dyDescent="0.45">
      <c r="A1797" s="256">
        <v>215569</v>
      </c>
      <c r="B1797" s="249" t="s">
        <v>61</v>
      </c>
      <c r="C1797" t="s">
        <v>207</v>
      </c>
      <c r="D1797" t="s">
        <v>207</v>
      </c>
      <c r="E1797" t="s">
        <v>207</v>
      </c>
      <c r="F1797" t="s">
        <v>207</v>
      </c>
      <c r="G1797" t="s">
        <v>207</v>
      </c>
      <c r="H1797" t="s">
        <v>207</v>
      </c>
      <c r="I1797" t="s">
        <v>207</v>
      </c>
      <c r="J1797" t="s">
        <v>207</v>
      </c>
      <c r="K1797" t="s">
        <v>207</v>
      </c>
      <c r="L1797" t="s">
        <v>207</v>
      </c>
      <c r="M1797" s="250" t="s">
        <v>207</v>
      </c>
      <c r="N1797" t="s">
        <v>207</v>
      </c>
      <c r="O1797" t="s">
        <v>207</v>
      </c>
      <c r="P1797" t="s">
        <v>207</v>
      </c>
      <c r="Q1797" t="s">
        <v>207</v>
      </c>
      <c r="R1797" t="s">
        <v>207</v>
      </c>
      <c r="S1797" t="s">
        <v>207</v>
      </c>
      <c r="T1797" t="s">
        <v>207</v>
      </c>
      <c r="U1797" t="s">
        <v>207</v>
      </c>
      <c r="V1797" t="s">
        <v>207</v>
      </c>
      <c r="W1797" t="s">
        <v>207</v>
      </c>
      <c r="X1797" s="250" t="s">
        <v>207</v>
      </c>
      <c r="Y1797" t="s">
        <v>207</v>
      </c>
      <c r="Z1797" t="s">
        <v>207</v>
      </c>
      <c r="AA1797" t="s">
        <v>207</v>
      </c>
      <c r="AB1797" t="s">
        <v>207</v>
      </c>
      <c r="AC1797" t="s">
        <v>207</v>
      </c>
      <c r="AD1797" t="s">
        <v>207</v>
      </c>
      <c r="AE1797" t="s">
        <v>207</v>
      </c>
      <c r="AF1797" t="s">
        <v>206</v>
      </c>
      <c r="AG1797" t="s">
        <v>207</v>
      </c>
      <c r="AH1797" t="s">
        <v>207</v>
      </c>
      <c r="AI1797" t="s">
        <v>207</v>
      </c>
      <c r="AJ1797" t="s">
        <v>207</v>
      </c>
      <c r="AK1797" t="s">
        <v>207</v>
      </c>
      <c r="AL1797" t="s">
        <v>206</v>
      </c>
      <c r="AM1797" t="s">
        <v>206</v>
      </c>
      <c r="AN1797" t="s">
        <v>206</v>
      </c>
      <c r="AO1797" t="s">
        <v>206</v>
      </c>
      <c r="AP1797" t="s">
        <v>206</v>
      </c>
      <c r="AQ1797"/>
      <c r="AR1797">
        <v>0</v>
      </c>
      <c r="AS1797">
        <v>5</v>
      </c>
    </row>
    <row r="1798" spans="1:45" ht="15" hidden="1" x14ac:dyDescent="0.25">
      <c r="A1798" s="263">
        <v>215570</v>
      </c>
      <c r="B1798" s="259" t="s">
        <v>458</v>
      </c>
      <c r="C1798" s="260" t="s">
        <v>207</v>
      </c>
      <c r="D1798" s="260" t="s">
        <v>207</v>
      </c>
      <c r="E1798" s="260" t="s">
        <v>207</v>
      </c>
      <c r="F1798" s="260" t="s">
        <v>207</v>
      </c>
      <c r="G1798" s="260" t="s">
        <v>207</v>
      </c>
      <c r="H1798" s="260" t="s">
        <v>207</v>
      </c>
      <c r="I1798" s="260" t="s">
        <v>205</v>
      </c>
      <c r="J1798" s="260" t="s">
        <v>207</v>
      </c>
      <c r="K1798" s="260" t="s">
        <v>207</v>
      </c>
      <c r="L1798" s="260" t="s">
        <v>207</v>
      </c>
      <c r="M1798" s="260" t="s">
        <v>206</v>
      </c>
      <c r="N1798" s="260" t="s">
        <v>206</v>
      </c>
      <c r="O1798" s="260" t="s">
        <v>207</v>
      </c>
      <c r="P1798" s="260" t="s">
        <v>207</v>
      </c>
      <c r="Q1798" s="260" t="s">
        <v>206</v>
      </c>
      <c r="R1798" s="260" t="s">
        <v>206</v>
      </c>
      <c r="S1798" s="260" t="s">
        <v>206</v>
      </c>
      <c r="T1798" s="260" t="s">
        <v>206</v>
      </c>
      <c r="U1798" s="260" t="s">
        <v>206</v>
      </c>
      <c r="V1798" s="260" t="s">
        <v>206</v>
      </c>
      <c r="W1798" s="260" t="s">
        <v>344</v>
      </c>
      <c r="X1798" s="260" t="s">
        <v>344</v>
      </c>
      <c r="Y1798" s="260" t="s">
        <v>344</v>
      </c>
      <c r="Z1798" s="260" t="s">
        <v>344</v>
      </c>
      <c r="AA1798" s="260" t="s">
        <v>344</v>
      </c>
      <c r="AB1798" s="260" t="s">
        <v>344</v>
      </c>
      <c r="AC1798" s="260" t="s">
        <v>344</v>
      </c>
      <c r="AD1798" s="260" t="s">
        <v>344</v>
      </c>
      <c r="AE1798" s="260" t="s">
        <v>344</v>
      </c>
      <c r="AF1798" s="260" t="s">
        <v>344</v>
      </c>
      <c r="AG1798" s="260" t="s">
        <v>344</v>
      </c>
      <c r="AH1798" s="260" t="s">
        <v>344</v>
      </c>
      <c r="AI1798" s="260" t="s">
        <v>344</v>
      </c>
      <c r="AJ1798" s="260" t="s">
        <v>344</v>
      </c>
      <c r="AK1798" s="260" t="s">
        <v>344</v>
      </c>
      <c r="AL1798" s="260" t="s">
        <v>344</v>
      </c>
      <c r="AM1798" s="260" t="s">
        <v>344</v>
      </c>
      <c r="AN1798" s="260" t="s">
        <v>344</v>
      </c>
      <c r="AO1798" s="260" t="s">
        <v>344</v>
      </c>
      <c r="AP1798" s="260" t="s">
        <v>344</v>
      </c>
      <c r="AQ1798" s="260"/>
      <c r="AR1798"/>
      <c r="AS1798">
        <v>1</v>
      </c>
    </row>
    <row r="1799" spans="1:45" ht="15" hidden="1" x14ac:dyDescent="0.25">
      <c r="A1799" s="263">
        <v>215571</v>
      </c>
      <c r="B1799" s="259" t="s">
        <v>458</v>
      </c>
      <c r="C1799" s="260" t="s">
        <v>205</v>
      </c>
      <c r="D1799" s="260" t="s">
        <v>205</v>
      </c>
      <c r="E1799" s="260" t="s">
        <v>205</v>
      </c>
      <c r="F1799" s="260" t="s">
        <v>205</v>
      </c>
      <c r="G1799" s="260" t="s">
        <v>205</v>
      </c>
      <c r="H1799" s="260" t="s">
        <v>207</v>
      </c>
      <c r="I1799" s="260" t="s">
        <v>207</v>
      </c>
      <c r="J1799" s="260" t="s">
        <v>207</v>
      </c>
      <c r="K1799" s="260" t="s">
        <v>205</v>
      </c>
      <c r="L1799" s="260" t="s">
        <v>207</v>
      </c>
      <c r="M1799" s="260" t="s">
        <v>207</v>
      </c>
      <c r="N1799" s="260" t="s">
        <v>205</v>
      </c>
      <c r="O1799" s="260" t="s">
        <v>207</v>
      </c>
      <c r="P1799" s="260" t="s">
        <v>205</v>
      </c>
      <c r="Q1799" s="260" t="s">
        <v>207</v>
      </c>
      <c r="R1799" s="260" t="s">
        <v>206</v>
      </c>
      <c r="S1799" s="260" t="s">
        <v>207</v>
      </c>
      <c r="T1799" s="260" t="s">
        <v>207</v>
      </c>
      <c r="U1799" s="260" t="s">
        <v>207</v>
      </c>
      <c r="V1799" s="260" t="s">
        <v>207</v>
      </c>
      <c r="W1799" s="260" t="s">
        <v>344</v>
      </c>
      <c r="X1799" s="260" t="s">
        <v>344</v>
      </c>
      <c r="Y1799" s="260" t="s">
        <v>344</v>
      </c>
      <c r="Z1799" s="260" t="s">
        <v>344</v>
      </c>
      <c r="AA1799" s="260" t="s">
        <v>344</v>
      </c>
      <c r="AB1799" s="260" t="s">
        <v>344</v>
      </c>
      <c r="AC1799" s="260" t="s">
        <v>344</v>
      </c>
      <c r="AD1799" s="260" t="s">
        <v>344</v>
      </c>
      <c r="AE1799" s="260" t="s">
        <v>344</v>
      </c>
      <c r="AF1799" s="260" t="s">
        <v>344</v>
      </c>
      <c r="AG1799" s="260" t="s">
        <v>344</v>
      </c>
      <c r="AH1799" s="260" t="s">
        <v>344</v>
      </c>
      <c r="AI1799" s="260" t="s">
        <v>344</v>
      </c>
      <c r="AJ1799" s="260" t="s">
        <v>344</v>
      </c>
      <c r="AK1799" s="260" t="s">
        <v>344</v>
      </c>
      <c r="AL1799" s="260" t="s">
        <v>344</v>
      </c>
      <c r="AM1799" s="260" t="s">
        <v>344</v>
      </c>
      <c r="AN1799" s="260" t="s">
        <v>344</v>
      </c>
      <c r="AO1799" s="260" t="s">
        <v>344</v>
      </c>
      <c r="AP1799" s="260" t="s">
        <v>344</v>
      </c>
      <c r="AQ1799" s="260"/>
      <c r="AR1799"/>
      <c r="AS1799">
        <v>2</v>
      </c>
    </row>
    <row r="1800" spans="1:45" ht="18.75" hidden="1" x14ac:dyDescent="0.45">
      <c r="A1800" s="256">
        <v>215572</v>
      </c>
      <c r="B1800" s="249" t="s">
        <v>456</v>
      </c>
      <c r="C1800" t="s">
        <v>207</v>
      </c>
      <c r="D1800" t="s">
        <v>207</v>
      </c>
      <c r="E1800" t="s">
        <v>205</v>
      </c>
      <c r="F1800" t="s">
        <v>205</v>
      </c>
      <c r="G1800" t="s">
        <v>205</v>
      </c>
      <c r="H1800" t="s">
        <v>207</v>
      </c>
      <c r="I1800" t="s">
        <v>205</v>
      </c>
      <c r="J1800" t="s">
        <v>205</v>
      </c>
      <c r="K1800" t="s">
        <v>205</v>
      </c>
      <c r="L1800" t="s">
        <v>207</v>
      </c>
      <c r="M1800" s="250" t="s">
        <v>207</v>
      </c>
      <c r="N1800" t="s">
        <v>205</v>
      </c>
      <c r="O1800" t="s">
        <v>205</v>
      </c>
      <c r="P1800" t="s">
        <v>207</v>
      </c>
      <c r="Q1800" t="s">
        <v>207</v>
      </c>
      <c r="R1800" t="s">
        <v>205</v>
      </c>
      <c r="S1800" t="s">
        <v>207</v>
      </c>
      <c r="T1800" t="s">
        <v>207</v>
      </c>
      <c r="U1800" t="s">
        <v>207</v>
      </c>
      <c r="V1800" t="s">
        <v>205</v>
      </c>
      <c r="W1800" t="s">
        <v>207</v>
      </c>
      <c r="X1800" s="250" t="s">
        <v>207</v>
      </c>
      <c r="Y1800" t="s">
        <v>207</v>
      </c>
      <c r="Z1800" t="s">
        <v>207</v>
      </c>
      <c r="AA1800" t="s">
        <v>207</v>
      </c>
      <c r="AB1800" t="s">
        <v>206</v>
      </c>
      <c r="AC1800" t="s">
        <v>206</v>
      </c>
      <c r="AD1800" t="s">
        <v>206</v>
      </c>
      <c r="AE1800" t="s">
        <v>206</v>
      </c>
      <c r="AF1800" t="s">
        <v>206</v>
      </c>
      <c r="AG1800" t="s">
        <v>344</v>
      </c>
      <c r="AH1800" t="s">
        <v>344</v>
      </c>
      <c r="AI1800" t="s">
        <v>344</v>
      </c>
      <c r="AJ1800" t="s">
        <v>344</v>
      </c>
      <c r="AK1800" t="s">
        <v>344</v>
      </c>
      <c r="AL1800" t="s">
        <v>344</v>
      </c>
      <c r="AM1800" t="s">
        <v>344</v>
      </c>
      <c r="AN1800" t="s">
        <v>344</v>
      </c>
      <c r="AO1800" t="s">
        <v>344</v>
      </c>
      <c r="AP1800" t="s">
        <v>344</v>
      </c>
      <c r="AQ1800"/>
      <c r="AR1800">
        <v>0</v>
      </c>
      <c r="AS1800">
        <v>5</v>
      </c>
    </row>
    <row r="1801" spans="1:45" ht="18.75" hidden="1" x14ac:dyDescent="0.45">
      <c r="A1801" s="256">
        <v>215573</v>
      </c>
      <c r="B1801" s="249" t="s">
        <v>458</v>
      </c>
      <c r="C1801" t="s">
        <v>207</v>
      </c>
      <c r="D1801" t="s">
        <v>207</v>
      </c>
      <c r="E1801" t="s">
        <v>205</v>
      </c>
      <c r="F1801" t="s">
        <v>207</v>
      </c>
      <c r="G1801" t="s">
        <v>207</v>
      </c>
      <c r="H1801" t="s">
        <v>207</v>
      </c>
      <c r="I1801" t="s">
        <v>205</v>
      </c>
      <c r="J1801" t="s">
        <v>207</v>
      </c>
      <c r="K1801" t="s">
        <v>207</v>
      </c>
      <c r="L1801" t="s">
        <v>207</v>
      </c>
      <c r="M1801" s="250" t="s">
        <v>206</v>
      </c>
      <c r="N1801" t="s">
        <v>207</v>
      </c>
      <c r="O1801" t="s">
        <v>205</v>
      </c>
      <c r="P1801" t="s">
        <v>205</v>
      </c>
      <c r="Q1801" t="s">
        <v>205</v>
      </c>
      <c r="R1801" t="s">
        <v>207</v>
      </c>
      <c r="S1801" t="s">
        <v>206</v>
      </c>
      <c r="T1801" t="s">
        <v>207</v>
      </c>
      <c r="U1801" t="s">
        <v>207</v>
      </c>
      <c r="V1801" t="s">
        <v>207</v>
      </c>
      <c r="W1801" t="s">
        <v>344</v>
      </c>
      <c r="X1801" s="250" t="s">
        <v>344</v>
      </c>
      <c r="Y1801" t="s">
        <v>344</v>
      </c>
      <c r="Z1801" t="s">
        <v>344</v>
      </c>
      <c r="AA1801" t="s">
        <v>344</v>
      </c>
      <c r="AB1801" t="s">
        <v>344</v>
      </c>
      <c r="AC1801" t="s">
        <v>344</v>
      </c>
      <c r="AD1801" t="s">
        <v>344</v>
      </c>
      <c r="AE1801" t="s">
        <v>344</v>
      </c>
      <c r="AF1801" t="s">
        <v>344</v>
      </c>
      <c r="AG1801" t="s">
        <v>344</v>
      </c>
      <c r="AH1801" t="s">
        <v>344</v>
      </c>
      <c r="AI1801" t="s">
        <v>344</v>
      </c>
      <c r="AJ1801" t="s">
        <v>344</v>
      </c>
      <c r="AK1801" t="s">
        <v>344</v>
      </c>
      <c r="AL1801" t="s">
        <v>344</v>
      </c>
      <c r="AM1801" t="s">
        <v>344</v>
      </c>
      <c r="AN1801" t="s">
        <v>344</v>
      </c>
      <c r="AO1801" t="s">
        <v>344</v>
      </c>
      <c r="AP1801" t="s">
        <v>344</v>
      </c>
      <c r="AQ1801"/>
      <c r="AR1801">
        <v>0</v>
      </c>
      <c r="AS1801">
        <v>2</v>
      </c>
    </row>
    <row r="1802" spans="1:45" ht="18.75" hidden="1" x14ac:dyDescent="0.45">
      <c r="A1802" s="256">
        <v>215574</v>
      </c>
      <c r="B1802" s="249" t="s">
        <v>458</v>
      </c>
      <c r="C1802" t="s">
        <v>205</v>
      </c>
      <c r="D1802" t="s">
        <v>207</v>
      </c>
      <c r="E1802" t="s">
        <v>207</v>
      </c>
      <c r="F1802" t="s">
        <v>205</v>
      </c>
      <c r="G1802" t="s">
        <v>207</v>
      </c>
      <c r="H1802" t="s">
        <v>205</v>
      </c>
      <c r="I1802" t="s">
        <v>207</v>
      </c>
      <c r="J1802" t="s">
        <v>205</v>
      </c>
      <c r="K1802" t="s">
        <v>205</v>
      </c>
      <c r="L1802" t="s">
        <v>207</v>
      </c>
      <c r="M1802" s="250" t="s">
        <v>207</v>
      </c>
      <c r="N1802" t="s">
        <v>205</v>
      </c>
      <c r="O1802" t="s">
        <v>205</v>
      </c>
      <c r="P1802" t="s">
        <v>205</v>
      </c>
      <c r="Q1802" t="s">
        <v>207</v>
      </c>
      <c r="R1802" t="s">
        <v>206</v>
      </c>
      <c r="S1802" t="s">
        <v>205</v>
      </c>
      <c r="T1802" t="s">
        <v>205</v>
      </c>
      <c r="U1802" t="s">
        <v>207</v>
      </c>
      <c r="V1802" t="s">
        <v>205</v>
      </c>
      <c r="W1802" t="s">
        <v>344</v>
      </c>
      <c r="X1802" s="250" t="s">
        <v>344</v>
      </c>
      <c r="Y1802" t="s">
        <v>344</v>
      </c>
      <c r="Z1802" t="s">
        <v>344</v>
      </c>
      <c r="AA1802" t="s">
        <v>344</v>
      </c>
      <c r="AB1802" t="s">
        <v>344</v>
      </c>
      <c r="AC1802" t="s">
        <v>344</v>
      </c>
      <c r="AD1802" t="s">
        <v>344</v>
      </c>
      <c r="AE1802" t="s">
        <v>344</v>
      </c>
      <c r="AF1802" t="s">
        <v>344</v>
      </c>
      <c r="AG1802" t="s">
        <v>344</v>
      </c>
      <c r="AH1802" t="s">
        <v>344</v>
      </c>
      <c r="AI1802" t="s">
        <v>344</v>
      </c>
      <c r="AJ1802" t="s">
        <v>344</v>
      </c>
      <c r="AK1802" t="s">
        <v>344</v>
      </c>
      <c r="AL1802" t="s">
        <v>344</v>
      </c>
      <c r="AM1802" t="s">
        <v>344</v>
      </c>
      <c r="AN1802" t="s">
        <v>344</v>
      </c>
      <c r="AO1802" t="s">
        <v>344</v>
      </c>
      <c r="AP1802" t="s">
        <v>344</v>
      </c>
      <c r="AQ1802"/>
      <c r="AR1802">
        <v>0</v>
      </c>
      <c r="AS1802">
        <v>2</v>
      </c>
    </row>
    <row r="1803" spans="1:45" ht="15" hidden="1" x14ac:dyDescent="0.25">
      <c r="A1803" s="263">
        <v>215575</v>
      </c>
      <c r="B1803" s="259" t="s">
        <v>457</v>
      </c>
      <c r="C1803" s="260" t="s">
        <v>849</v>
      </c>
      <c r="D1803" s="260" t="s">
        <v>849</v>
      </c>
      <c r="E1803" s="260" t="s">
        <v>849</v>
      </c>
      <c r="F1803" s="260" t="s">
        <v>849</v>
      </c>
      <c r="G1803" s="260" t="s">
        <v>849</v>
      </c>
      <c r="H1803" s="260" t="s">
        <v>849</v>
      </c>
      <c r="I1803" s="260" t="s">
        <v>849</v>
      </c>
      <c r="J1803" s="260" t="s">
        <v>849</v>
      </c>
      <c r="K1803" s="260" t="s">
        <v>849</v>
      </c>
      <c r="L1803" s="260" t="s">
        <v>849</v>
      </c>
      <c r="M1803" s="260" t="s">
        <v>344</v>
      </c>
      <c r="N1803" s="260" t="s">
        <v>344</v>
      </c>
      <c r="O1803" s="260" t="s">
        <v>344</v>
      </c>
      <c r="P1803" s="260" t="s">
        <v>344</v>
      </c>
      <c r="Q1803" s="260" t="s">
        <v>344</v>
      </c>
      <c r="R1803" s="260" t="s">
        <v>344</v>
      </c>
      <c r="S1803" s="260" t="s">
        <v>344</v>
      </c>
      <c r="T1803" s="260" t="s">
        <v>344</v>
      </c>
      <c r="U1803" s="260" t="s">
        <v>344</v>
      </c>
      <c r="V1803" s="260" t="s">
        <v>344</v>
      </c>
      <c r="W1803" s="260" t="s">
        <v>344</v>
      </c>
      <c r="X1803" s="260" t="s">
        <v>344</v>
      </c>
      <c r="Y1803" s="260" t="s">
        <v>344</v>
      </c>
      <c r="Z1803" s="260" t="s">
        <v>344</v>
      </c>
      <c r="AA1803" s="260" t="s">
        <v>344</v>
      </c>
      <c r="AB1803" s="260" t="s">
        <v>344</v>
      </c>
      <c r="AC1803" s="260" t="s">
        <v>344</v>
      </c>
      <c r="AD1803" s="260" t="s">
        <v>344</v>
      </c>
      <c r="AE1803" s="260" t="s">
        <v>344</v>
      </c>
      <c r="AF1803" s="260" t="s">
        <v>344</v>
      </c>
      <c r="AG1803" s="260" t="s">
        <v>344</v>
      </c>
      <c r="AH1803" s="260" t="s">
        <v>344</v>
      </c>
      <c r="AI1803" s="260" t="s">
        <v>344</v>
      </c>
      <c r="AJ1803" s="260" t="s">
        <v>344</v>
      </c>
      <c r="AK1803" s="260" t="s">
        <v>344</v>
      </c>
      <c r="AL1803" s="260" t="s">
        <v>344</v>
      </c>
      <c r="AM1803" s="260" t="s">
        <v>344</v>
      </c>
      <c r="AN1803" s="260" t="s">
        <v>344</v>
      </c>
      <c r="AO1803" s="260" t="s">
        <v>344</v>
      </c>
      <c r="AP1803" s="260" t="s">
        <v>344</v>
      </c>
      <c r="AQ1803" s="260"/>
      <c r="AR1803"/>
      <c r="AS1803" t="s">
        <v>2181</v>
      </c>
    </row>
    <row r="1804" spans="1:45" ht="15" hidden="1" x14ac:dyDescent="0.25">
      <c r="A1804" s="263">
        <v>215576</v>
      </c>
      <c r="B1804" s="259" t="s">
        <v>457</v>
      </c>
      <c r="C1804" s="260" t="s">
        <v>849</v>
      </c>
      <c r="D1804" s="260" t="s">
        <v>849</v>
      </c>
      <c r="E1804" s="260" t="s">
        <v>849</v>
      </c>
      <c r="F1804" s="260" t="s">
        <v>849</v>
      </c>
      <c r="G1804" s="260" t="s">
        <v>849</v>
      </c>
      <c r="H1804" s="260" t="s">
        <v>849</v>
      </c>
      <c r="I1804" s="260" t="s">
        <v>849</v>
      </c>
      <c r="J1804" s="260" t="s">
        <v>849</v>
      </c>
      <c r="K1804" s="260" t="s">
        <v>849</v>
      </c>
      <c r="L1804" s="260" t="s">
        <v>849</v>
      </c>
      <c r="M1804" s="260" t="s">
        <v>344</v>
      </c>
      <c r="N1804" s="260" t="s">
        <v>344</v>
      </c>
      <c r="O1804" s="260" t="s">
        <v>344</v>
      </c>
      <c r="P1804" s="260" t="s">
        <v>344</v>
      </c>
      <c r="Q1804" s="260" t="s">
        <v>344</v>
      </c>
      <c r="R1804" s="260" t="s">
        <v>344</v>
      </c>
      <c r="S1804" s="260" t="s">
        <v>344</v>
      </c>
      <c r="T1804" s="260" t="s">
        <v>344</v>
      </c>
      <c r="U1804" s="260" t="s">
        <v>344</v>
      </c>
      <c r="V1804" s="260" t="s">
        <v>344</v>
      </c>
      <c r="W1804" s="260" t="s">
        <v>344</v>
      </c>
      <c r="X1804" s="260" t="s">
        <v>344</v>
      </c>
      <c r="Y1804" s="260" t="s">
        <v>344</v>
      </c>
      <c r="Z1804" s="260" t="s">
        <v>344</v>
      </c>
      <c r="AA1804" s="260" t="s">
        <v>344</v>
      </c>
      <c r="AB1804" s="260" t="s">
        <v>344</v>
      </c>
      <c r="AC1804" s="260" t="s">
        <v>344</v>
      </c>
      <c r="AD1804" s="260" t="s">
        <v>344</v>
      </c>
      <c r="AE1804" s="260" t="s">
        <v>344</v>
      </c>
      <c r="AF1804" s="260" t="s">
        <v>344</v>
      </c>
      <c r="AG1804" s="260" t="s">
        <v>344</v>
      </c>
      <c r="AH1804" s="260" t="s">
        <v>344</v>
      </c>
      <c r="AI1804" s="260" t="s">
        <v>344</v>
      </c>
      <c r="AJ1804" s="260" t="s">
        <v>344</v>
      </c>
      <c r="AK1804" s="260" t="s">
        <v>344</v>
      </c>
      <c r="AL1804" s="260" t="s">
        <v>344</v>
      </c>
      <c r="AM1804" s="260" t="s">
        <v>344</v>
      </c>
      <c r="AN1804" s="260" t="s">
        <v>344</v>
      </c>
      <c r="AO1804" s="260" t="s">
        <v>344</v>
      </c>
      <c r="AP1804" s="260" t="s">
        <v>344</v>
      </c>
      <c r="AQ1804" s="260"/>
      <c r="AR1804"/>
      <c r="AS1804" t="s">
        <v>2181</v>
      </c>
    </row>
    <row r="1805" spans="1:45" ht="15" hidden="1" x14ac:dyDescent="0.25">
      <c r="A1805" s="263">
        <v>215577</v>
      </c>
      <c r="B1805" s="259" t="s">
        <v>457</v>
      </c>
      <c r="C1805" s="260" t="s">
        <v>849</v>
      </c>
      <c r="D1805" s="260" t="s">
        <v>849</v>
      </c>
      <c r="E1805" s="260" t="s">
        <v>849</v>
      </c>
      <c r="F1805" s="260" t="s">
        <v>849</v>
      </c>
      <c r="G1805" s="260" t="s">
        <v>849</v>
      </c>
      <c r="H1805" s="260" t="s">
        <v>849</v>
      </c>
      <c r="I1805" s="260" t="s">
        <v>849</v>
      </c>
      <c r="J1805" s="260" t="s">
        <v>849</v>
      </c>
      <c r="K1805" s="260" t="s">
        <v>849</v>
      </c>
      <c r="L1805" s="260" t="s">
        <v>849</v>
      </c>
      <c r="M1805" s="260" t="s">
        <v>344</v>
      </c>
      <c r="N1805" s="260" t="s">
        <v>344</v>
      </c>
      <c r="O1805" s="260" t="s">
        <v>344</v>
      </c>
      <c r="P1805" s="260" t="s">
        <v>344</v>
      </c>
      <c r="Q1805" s="260" t="s">
        <v>344</v>
      </c>
      <c r="R1805" s="260" t="s">
        <v>344</v>
      </c>
      <c r="S1805" s="260" t="s">
        <v>344</v>
      </c>
      <c r="T1805" s="260" t="s">
        <v>344</v>
      </c>
      <c r="U1805" s="260" t="s">
        <v>344</v>
      </c>
      <c r="V1805" s="260" t="s">
        <v>344</v>
      </c>
      <c r="W1805" s="260" t="s">
        <v>344</v>
      </c>
      <c r="X1805" s="260" t="s">
        <v>344</v>
      </c>
      <c r="Y1805" s="260" t="s">
        <v>344</v>
      </c>
      <c r="Z1805" s="260" t="s">
        <v>344</v>
      </c>
      <c r="AA1805" s="260" t="s">
        <v>344</v>
      </c>
      <c r="AB1805" s="260" t="s">
        <v>344</v>
      </c>
      <c r="AC1805" s="260" t="s">
        <v>344</v>
      </c>
      <c r="AD1805" s="260" t="s">
        <v>344</v>
      </c>
      <c r="AE1805" s="260" t="s">
        <v>344</v>
      </c>
      <c r="AF1805" s="260" t="s">
        <v>344</v>
      </c>
      <c r="AG1805" s="260" t="s">
        <v>344</v>
      </c>
      <c r="AH1805" s="260" t="s">
        <v>344</v>
      </c>
      <c r="AI1805" s="260" t="s">
        <v>344</v>
      </c>
      <c r="AJ1805" s="260" t="s">
        <v>344</v>
      </c>
      <c r="AK1805" s="260" t="s">
        <v>344</v>
      </c>
      <c r="AL1805" s="260" t="s">
        <v>344</v>
      </c>
      <c r="AM1805" s="260" t="s">
        <v>344</v>
      </c>
      <c r="AN1805" s="260" t="s">
        <v>344</v>
      </c>
      <c r="AO1805" s="260" t="s">
        <v>344</v>
      </c>
      <c r="AP1805" s="260" t="s">
        <v>344</v>
      </c>
      <c r="AQ1805" s="260"/>
      <c r="AR1805"/>
      <c r="AS1805" t="s">
        <v>2181</v>
      </c>
    </row>
    <row r="1806" spans="1:45" ht="15" hidden="1" x14ac:dyDescent="0.25">
      <c r="A1806" s="263">
        <v>215578</v>
      </c>
      <c r="B1806" s="259" t="s">
        <v>457</v>
      </c>
      <c r="C1806" s="260" t="s">
        <v>849</v>
      </c>
      <c r="D1806" s="260" t="s">
        <v>849</v>
      </c>
      <c r="E1806" s="260" t="s">
        <v>849</v>
      </c>
      <c r="F1806" s="260" t="s">
        <v>849</v>
      </c>
      <c r="G1806" s="260" t="s">
        <v>849</v>
      </c>
      <c r="H1806" s="260" t="s">
        <v>849</v>
      </c>
      <c r="I1806" s="260" t="s">
        <v>849</v>
      </c>
      <c r="J1806" s="260" t="s">
        <v>849</v>
      </c>
      <c r="K1806" s="260" t="s">
        <v>849</v>
      </c>
      <c r="L1806" s="260" t="s">
        <v>849</v>
      </c>
      <c r="M1806" s="260" t="s">
        <v>344</v>
      </c>
      <c r="N1806" s="260" t="s">
        <v>344</v>
      </c>
      <c r="O1806" s="260" t="s">
        <v>344</v>
      </c>
      <c r="P1806" s="260" t="s">
        <v>344</v>
      </c>
      <c r="Q1806" s="260" t="s">
        <v>344</v>
      </c>
      <c r="R1806" s="260" t="s">
        <v>344</v>
      </c>
      <c r="S1806" s="260" t="s">
        <v>344</v>
      </c>
      <c r="T1806" s="260" t="s">
        <v>344</v>
      </c>
      <c r="U1806" s="260" t="s">
        <v>344</v>
      </c>
      <c r="V1806" s="260" t="s">
        <v>344</v>
      </c>
      <c r="W1806" s="260" t="s">
        <v>344</v>
      </c>
      <c r="X1806" s="260" t="s">
        <v>344</v>
      </c>
      <c r="Y1806" s="260" t="s">
        <v>344</v>
      </c>
      <c r="Z1806" s="260" t="s">
        <v>344</v>
      </c>
      <c r="AA1806" s="260" t="s">
        <v>344</v>
      </c>
      <c r="AB1806" s="260" t="s">
        <v>344</v>
      </c>
      <c r="AC1806" s="260" t="s">
        <v>344</v>
      </c>
      <c r="AD1806" s="260" t="s">
        <v>344</v>
      </c>
      <c r="AE1806" s="260" t="s">
        <v>344</v>
      </c>
      <c r="AF1806" s="260" t="s">
        <v>344</v>
      </c>
      <c r="AG1806" s="260" t="s">
        <v>344</v>
      </c>
      <c r="AH1806" s="260" t="s">
        <v>344</v>
      </c>
      <c r="AI1806" s="260" t="s">
        <v>344</v>
      </c>
      <c r="AJ1806" s="260" t="s">
        <v>344</v>
      </c>
      <c r="AK1806" s="260" t="s">
        <v>344</v>
      </c>
      <c r="AL1806" s="260" t="s">
        <v>344</v>
      </c>
      <c r="AM1806" s="260" t="s">
        <v>344</v>
      </c>
      <c r="AN1806" s="260" t="s">
        <v>344</v>
      </c>
      <c r="AO1806" s="260" t="s">
        <v>344</v>
      </c>
      <c r="AP1806" s="260" t="s">
        <v>344</v>
      </c>
      <c r="AQ1806" s="260"/>
      <c r="AR1806"/>
      <c r="AS1806" t="s">
        <v>2181</v>
      </c>
    </row>
    <row r="1807" spans="1:45" ht="15" hidden="1" x14ac:dyDescent="0.25">
      <c r="A1807" s="263">
        <v>215580</v>
      </c>
      <c r="B1807" s="259" t="s">
        <v>457</v>
      </c>
      <c r="C1807" s="260" t="s">
        <v>849</v>
      </c>
      <c r="D1807" s="260" t="s">
        <v>849</v>
      </c>
      <c r="E1807" s="260" t="s">
        <v>849</v>
      </c>
      <c r="F1807" s="260" t="s">
        <v>849</v>
      </c>
      <c r="G1807" s="260" t="s">
        <v>849</v>
      </c>
      <c r="H1807" s="260" t="s">
        <v>849</v>
      </c>
      <c r="I1807" s="260" t="s">
        <v>849</v>
      </c>
      <c r="J1807" s="260" t="s">
        <v>849</v>
      </c>
      <c r="K1807" s="260" t="s">
        <v>849</v>
      </c>
      <c r="L1807" s="260" t="s">
        <v>849</v>
      </c>
      <c r="M1807" s="260" t="s">
        <v>344</v>
      </c>
      <c r="N1807" s="260" t="s">
        <v>344</v>
      </c>
      <c r="O1807" s="260" t="s">
        <v>344</v>
      </c>
      <c r="P1807" s="260" t="s">
        <v>344</v>
      </c>
      <c r="Q1807" s="260" t="s">
        <v>344</v>
      </c>
      <c r="R1807" s="260" t="s">
        <v>344</v>
      </c>
      <c r="S1807" s="260" t="s">
        <v>344</v>
      </c>
      <c r="T1807" s="260" t="s">
        <v>344</v>
      </c>
      <c r="U1807" s="260" t="s">
        <v>344</v>
      </c>
      <c r="V1807" s="260" t="s">
        <v>344</v>
      </c>
      <c r="W1807" s="260" t="s">
        <v>344</v>
      </c>
      <c r="X1807" s="260" t="s">
        <v>344</v>
      </c>
      <c r="Y1807" s="260" t="s">
        <v>344</v>
      </c>
      <c r="Z1807" s="260" t="s">
        <v>344</v>
      </c>
      <c r="AA1807" s="260" t="s">
        <v>344</v>
      </c>
      <c r="AB1807" s="260" t="s">
        <v>344</v>
      </c>
      <c r="AC1807" s="260" t="s">
        <v>344</v>
      </c>
      <c r="AD1807" s="260" t="s">
        <v>344</v>
      </c>
      <c r="AE1807" s="260" t="s">
        <v>344</v>
      </c>
      <c r="AF1807" s="260" t="s">
        <v>344</v>
      </c>
      <c r="AG1807" s="260" t="s">
        <v>344</v>
      </c>
      <c r="AH1807" s="260" t="s">
        <v>344</v>
      </c>
      <c r="AI1807" s="260" t="s">
        <v>344</v>
      </c>
      <c r="AJ1807" s="260" t="s">
        <v>344</v>
      </c>
      <c r="AK1807" s="260" t="s">
        <v>344</v>
      </c>
      <c r="AL1807" s="260" t="s">
        <v>344</v>
      </c>
      <c r="AM1807" s="260" t="s">
        <v>344</v>
      </c>
      <c r="AN1807" s="260" t="s">
        <v>344</v>
      </c>
      <c r="AO1807" s="260" t="s">
        <v>344</v>
      </c>
      <c r="AP1807" s="260" t="s">
        <v>344</v>
      </c>
      <c r="AQ1807" s="260"/>
      <c r="AR1807"/>
      <c r="AS1807" t="s">
        <v>2181</v>
      </c>
    </row>
    <row r="1808" spans="1:45" ht="18.75" hidden="1" x14ac:dyDescent="0.45">
      <c r="A1808" s="256">
        <v>215581</v>
      </c>
      <c r="B1808" s="249" t="s">
        <v>460</v>
      </c>
      <c r="C1808" t="s">
        <v>849</v>
      </c>
      <c r="D1808" t="s">
        <v>849</v>
      </c>
      <c r="E1808" t="s">
        <v>849</v>
      </c>
      <c r="F1808" t="s">
        <v>849</v>
      </c>
      <c r="G1808" t="s">
        <v>849</v>
      </c>
      <c r="H1808" t="s">
        <v>849</v>
      </c>
      <c r="I1808" t="s">
        <v>849</v>
      </c>
      <c r="J1808" t="s">
        <v>849</v>
      </c>
      <c r="K1808" t="s">
        <v>849</v>
      </c>
      <c r="L1808" t="s">
        <v>849</v>
      </c>
      <c r="M1808" t="s">
        <v>849</v>
      </c>
      <c r="N1808" t="s">
        <v>849</v>
      </c>
      <c r="O1808" t="s">
        <v>849</v>
      </c>
      <c r="P1808" t="s">
        <v>849</v>
      </c>
      <c r="Q1808" t="s">
        <v>849</v>
      </c>
      <c r="R1808" t="s">
        <v>344</v>
      </c>
      <c r="S1808" t="s">
        <v>344</v>
      </c>
      <c r="T1808" t="s">
        <v>344</v>
      </c>
      <c r="U1808" t="s">
        <v>344</v>
      </c>
      <c r="V1808" t="s">
        <v>344</v>
      </c>
      <c r="W1808" t="s">
        <v>344</v>
      </c>
      <c r="X1808" s="250" t="s">
        <v>344</v>
      </c>
      <c r="Y1808" t="s">
        <v>344</v>
      </c>
      <c r="Z1808" t="s">
        <v>344</v>
      </c>
      <c r="AA1808" t="s">
        <v>344</v>
      </c>
      <c r="AB1808" t="s">
        <v>344</v>
      </c>
      <c r="AC1808" t="s">
        <v>344</v>
      </c>
      <c r="AD1808" t="s">
        <v>344</v>
      </c>
      <c r="AE1808" t="s">
        <v>344</v>
      </c>
      <c r="AF1808" t="s">
        <v>344</v>
      </c>
      <c r="AG1808" t="s">
        <v>344</v>
      </c>
      <c r="AH1808" t="s">
        <v>344</v>
      </c>
      <c r="AI1808" t="s">
        <v>344</v>
      </c>
      <c r="AJ1808" t="s">
        <v>344</v>
      </c>
      <c r="AK1808" t="s">
        <v>344</v>
      </c>
      <c r="AL1808" t="s">
        <v>344</v>
      </c>
      <c r="AM1808" t="s">
        <v>344</v>
      </c>
      <c r="AN1808" t="s">
        <v>344</v>
      </c>
      <c r="AO1808" t="s">
        <v>344</v>
      </c>
      <c r="AP1808" t="s">
        <v>344</v>
      </c>
      <c r="AQ1808"/>
      <c r="AR1808">
        <v>0</v>
      </c>
      <c r="AS1808" t="s">
        <v>2187</v>
      </c>
    </row>
    <row r="1809" spans="1:45" ht="15" hidden="1" x14ac:dyDescent="0.25">
      <c r="A1809" s="263">
        <v>215582</v>
      </c>
      <c r="B1809" s="259" t="s">
        <v>457</v>
      </c>
      <c r="C1809" s="260" t="s">
        <v>849</v>
      </c>
      <c r="D1809" s="260" t="s">
        <v>849</v>
      </c>
      <c r="E1809" s="260" t="s">
        <v>849</v>
      </c>
      <c r="F1809" s="260" t="s">
        <v>849</v>
      </c>
      <c r="G1809" s="260" t="s">
        <v>849</v>
      </c>
      <c r="H1809" s="260" t="s">
        <v>849</v>
      </c>
      <c r="I1809" s="260" t="s">
        <v>849</v>
      </c>
      <c r="J1809" s="260" t="s">
        <v>849</v>
      </c>
      <c r="K1809" s="260" t="s">
        <v>849</v>
      </c>
      <c r="L1809" s="260" t="s">
        <v>849</v>
      </c>
      <c r="M1809" s="260" t="s">
        <v>344</v>
      </c>
      <c r="N1809" s="260" t="s">
        <v>344</v>
      </c>
      <c r="O1809" s="260" t="s">
        <v>344</v>
      </c>
      <c r="P1809" s="260" t="s">
        <v>344</v>
      </c>
      <c r="Q1809" s="260" t="s">
        <v>344</v>
      </c>
      <c r="R1809" s="260" t="s">
        <v>344</v>
      </c>
      <c r="S1809" s="260" t="s">
        <v>344</v>
      </c>
      <c r="T1809" s="260" t="s">
        <v>344</v>
      </c>
      <c r="U1809" s="260" t="s">
        <v>344</v>
      </c>
      <c r="V1809" s="260" t="s">
        <v>344</v>
      </c>
      <c r="W1809" s="260" t="s">
        <v>344</v>
      </c>
      <c r="X1809" s="260" t="s">
        <v>344</v>
      </c>
      <c r="Y1809" s="260" t="s">
        <v>344</v>
      </c>
      <c r="Z1809" s="260" t="s">
        <v>344</v>
      </c>
      <c r="AA1809" s="260" t="s">
        <v>344</v>
      </c>
      <c r="AB1809" s="260" t="s">
        <v>344</v>
      </c>
      <c r="AC1809" s="260" t="s">
        <v>344</v>
      </c>
      <c r="AD1809" s="260" t="s">
        <v>344</v>
      </c>
      <c r="AE1809" s="260" t="s">
        <v>344</v>
      </c>
      <c r="AF1809" s="260" t="s">
        <v>344</v>
      </c>
      <c r="AG1809" s="260" t="s">
        <v>344</v>
      </c>
      <c r="AH1809" s="260" t="s">
        <v>344</v>
      </c>
      <c r="AI1809" s="260" t="s">
        <v>344</v>
      </c>
      <c r="AJ1809" s="260" t="s">
        <v>344</v>
      </c>
      <c r="AK1809" s="260" t="s">
        <v>344</v>
      </c>
      <c r="AL1809" s="260" t="s">
        <v>344</v>
      </c>
      <c r="AM1809" s="260" t="s">
        <v>344</v>
      </c>
      <c r="AN1809" s="260" t="s">
        <v>344</v>
      </c>
      <c r="AO1809" s="260" t="s">
        <v>344</v>
      </c>
      <c r="AP1809" s="260" t="s">
        <v>344</v>
      </c>
      <c r="AQ1809" s="260"/>
      <c r="AR1809"/>
      <c r="AS1809" t="s">
        <v>2181</v>
      </c>
    </row>
    <row r="1810" spans="1:45" ht="15" hidden="1" x14ac:dyDescent="0.25">
      <c r="A1810" s="263">
        <v>215583</v>
      </c>
      <c r="B1810" s="259" t="s">
        <v>457</v>
      </c>
      <c r="C1810" s="260" t="s">
        <v>849</v>
      </c>
      <c r="D1810" s="260" t="s">
        <v>849</v>
      </c>
      <c r="E1810" s="260" t="s">
        <v>849</v>
      </c>
      <c r="F1810" s="260" t="s">
        <v>849</v>
      </c>
      <c r="G1810" s="260" t="s">
        <v>849</v>
      </c>
      <c r="H1810" s="260" t="s">
        <v>849</v>
      </c>
      <c r="I1810" s="260" t="s">
        <v>849</v>
      </c>
      <c r="J1810" s="260" t="s">
        <v>849</v>
      </c>
      <c r="K1810" s="260" t="s">
        <v>849</v>
      </c>
      <c r="L1810" s="260" t="s">
        <v>849</v>
      </c>
      <c r="M1810" s="260" t="s">
        <v>344</v>
      </c>
      <c r="N1810" s="260" t="s">
        <v>344</v>
      </c>
      <c r="O1810" s="260" t="s">
        <v>344</v>
      </c>
      <c r="P1810" s="260" t="s">
        <v>344</v>
      </c>
      <c r="Q1810" s="260" t="s">
        <v>344</v>
      </c>
      <c r="R1810" s="260" t="s">
        <v>344</v>
      </c>
      <c r="S1810" s="260" t="s">
        <v>344</v>
      </c>
      <c r="T1810" s="260" t="s">
        <v>344</v>
      </c>
      <c r="U1810" s="260" t="s">
        <v>344</v>
      </c>
      <c r="V1810" s="260" t="s">
        <v>344</v>
      </c>
      <c r="W1810" s="260" t="s">
        <v>344</v>
      </c>
      <c r="X1810" s="260" t="s">
        <v>344</v>
      </c>
      <c r="Y1810" s="260" t="s">
        <v>344</v>
      </c>
      <c r="Z1810" s="260" t="s">
        <v>344</v>
      </c>
      <c r="AA1810" s="260" t="s">
        <v>344</v>
      </c>
      <c r="AB1810" s="260" t="s">
        <v>344</v>
      </c>
      <c r="AC1810" s="260" t="s">
        <v>344</v>
      </c>
      <c r="AD1810" s="260" t="s">
        <v>344</v>
      </c>
      <c r="AE1810" s="260" t="s">
        <v>344</v>
      </c>
      <c r="AF1810" s="260" t="s">
        <v>344</v>
      </c>
      <c r="AG1810" s="260" t="s">
        <v>344</v>
      </c>
      <c r="AH1810" s="260" t="s">
        <v>344</v>
      </c>
      <c r="AI1810" s="260" t="s">
        <v>344</v>
      </c>
      <c r="AJ1810" s="260" t="s">
        <v>344</v>
      </c>
      <c r="AK1810" s="260" t="s">
        <v>344</v>
      </c>
      <c r="AL1810" s="260" t="s">
        <v>344</v>
      </c>
      <c r="AM1810" s="260" t="s">
        <v>344</v>
      </c>
      <c r="AN1810" s="260" t="s">
        <v>344</v>
      </c>
      <c r="AO1810" s="260" t="s">
        <v>344</v>
      </c>
      <c r="AP1810" s="260" t="s">
        <v>344</v>
      </c>
      <c r="AQ1810" s="260"/>
      <c r="AR1810"/>
      <c r="AS1810" t="s">
        <v>2181</v>
      </c>
    </row>
    <row r="1811" spans="1:45" ht="15" hidden="1" x14ac:dyDescent="0.25">
      <c r="A1811" s="263">
        <v>215584</v>
      </c>
      <c r="B1811" s="259" t="s">
        <v>457</v>
      </c>
      <c r="C1811" s="260" t="s">
        <v>849</v>
      </c>
      <c r="D1811" s="260" t="s">
        <v>849</v>
      </c>
      <c r="E1811" s="260" t="s">
        <v>849</v>
      </c>
      <c r="F1811" s="260" t="s">
        <v>849</v>
      </c>
      <c r="G1811" s="260" t="s">
        <v>849</v>
      </c>
      <c r="H1811" s="260" t="s">
        <v>849</v>
      </c>
      <c r="I1811" s="260" t="s">
        <v>849</v>
      </c>
      <c r="J1811" s="260" t="s">
        <v>849</v>
      </c>
      <c r="K1811" s="260" t="s">
        <v>849</v>
      </c>
      <c r="L1811" s="260" t="s">
        <v>849</v>
      </c>
      <c r="M1811" s="260" t="s">
        <v>344</v>
      </c>
      <c r="N1811" s="260" t="s">
        <v>344</v>
      </c>
      <c r="O1811" s="260" t="s">
        <v>344</v>
      </c>
      <c r="P1811" s="260" t="s">
        <v>344</v>
      </c>
      <c r="Q1811" s="260" t="s">
        <v>344</v>
      </c>
      <c r="R1811" s="260" t="s">
        <v>344</v>
      </c>
      <c r="S1811" s="260" t="s">
        <v>344</v>
      </c>
      <c r="T1811" s="260" t="s">
        <v>344</v>
      </c>
      <c r="U1811" s="260" t="s">
        <v>344</v>
      </c>
      <c r="V1811" s="260" t="s">
        <v>344</v>
      </c>
      <c r="W1811" s="260" t="s">
        <v>344</v>
      </c>
      <c r="X1811" s="260" t="s">
        <v>344</v>
      </c>
      <c r="Y1811" s="260" t="s">
        <v>344</v>
      </c>
      <c r="Z1811" s="260" t="s">
        <v>344</v>
      </c>
      <c r="AA1811" s="260" t="s">
        <v>344</v>
      </c>
      <c r="AB1811" s="260" t="s">
        <v>344</v>
      </c>
      <c r="AC1811" s="260" t="s">
        <v>344</v>
      </c>
      <c r="AD1811" s="260" t="s">
        <v>344</v>
      </c>
      <c r="AE1811" s="260" t="s">
        <v>344</v>
      </c>
      <c r="AF1811" s="260" t="s">
        <v>344</v>
      </c>
      <c r="AG1811" s="260" t="s">
        <v>344</v>
      </c>
      <c r="AH1811" s="260" t="s">
        <v>344</v>
      </c>
      <c r="AI1811" s="260" t="s">
        <v>344</v>
      </c>
      <c r="AJ1811" s="260" t="s">
        <v>344</v>
      </c>
      <c r="AK1811" s="260" t="s">
        <v>344</v>
      </c>
      <c r="AL1811" s="260" t="s">
        <v>344</v>
      </c>
      <c r="AM1811" s="260" t="s">
        <v>344</v>
      </c>
      <c r="AN1811" s="260" t="s">
        <v>344</v>
      </c>
      <c r="AO1811" s="260" t="s">
        <v>344</v>
      </c>
      <c r="AP1811" s="260" t="s">
        <v>344</v>
      </c>
      <c r="AQ1811" s="260"/>
      <c r="AR1811"/>
      <c r="AS1811" t="s">
        <v>2181</v>
      </c>
    </row>
    <row r="1812" spans="1:45" ht="15" hidden="1" x14ac:dyDescent="0.25">
      <c r="A1812" s="263">
        <v>215585</v>
      </c>
      <c r="B1812" s="259" t="s">
        <v>457</v>
      </c>
      <c r="C1812" s="260" t="s">
        <v>849</v>
      </c>
      <c r="D1812" s="260" t="s">
        <v>849</v>
      </c>
      <c r="E1812" s="260" t="s">
        <v>849</v>
      </c>
      <c r="F1812" s="260" t="s">
        <v>849</v>
      </c>
      <c r="G1812" s="260" t="s">
        <v>849</v>
      </c>
      <c r="H1812" s="260" t="s">
        <v>849</v>
      </c>
      <c r="I1812" s="260" t="s">
        <v>849</v>
      </c>
      <c r="J1812" s="260" t="s">
        <v>849</v>
      </c>
      <c r="K1812" s="260" t="s">
        <v>849</v>
      </c>
      <c r="L1812" s="260" t="s">
        <v>849</v>
      </c>
      <c r="M1812" s="260" t="s">
        <v>344</v>
      </c>
      <c r="N1812" s="260" t="s">
        <v>344</v>
      </c>
      <c r="O1812" s="260" t="s">
        <v>344</v>
      </c>
      <c r="P1812" s="260" t="s">
        <v>344</v>
      </c>
      <c r="Q1812" s="260" t="s">
        <v>344</v>
      </c>
      <c r="R1812" s="260" t="s">
        <v>344</v>
      </c>
      <c r="S1812" s="260" t="s">
        <v>344</v>
      </c>
      <c r="T1812" s="260" t="s">
        <v>344</v>
      </c>
      <c r="U1812" s="260" t="s">
        <v>344</v>
      </c>
      <c r="V1812" s="260" t="s">
        <v>344</v>
      </c>
      <c r="W1812" s="260" t="s">
        <v>344</v>
      </c>
      <c r="X1812" s="260" t="s">
        <v>344</v>
      </c>
      <c r="Y1812" s="260" t="s">
        <v>344</v>
      </c>
      <c r="Z1812" s="260" t="s">
        <v>344</v>
      </c>
      <c r="AA1812" s="260" t="s">
        <v>344</v>
      </c>
      <c r="AB1812" s="260" t="s">
        <v>344</v>
      </c>
      <c r="AC1812" s="260" t="s">
        <v>344</v>
      </c>
      <c r="AD1812" s="260" t="s">
        <v>344</v>
      </c>
      <c r="AE1812" s="260" t="s">
        <v>344</v>
      </c>
      <c r="AF1812" s="260" t="s">
        <v>344</v>
      </c>
      <c r="AG1812" s="260" t="s">
        <v>344</v>
      </c>
      <c r="AH1812" s="260" t="s">
        <v>344</v>
      </c>
      <c r="AI1812" s="260" t="s">
        <v>344</v>
      </c>
      <c r="AJ1812" s="260" t="s">
        <v>344</v>
      </c>
      <c r="AK1812" s="260" t="s">
        <v>344</v>
      </c>
      <c r="AL1812" s="260" t="s">
        <v>344</v>
      </c>
      <c r="AM1812" s="260" t="s">
        <v>344</v>
      </c>
      <c r="AN1812" s="260" t="s">
        <v>344</v>
      </c>
      <c r="AO1812" s="260" t="s">
        <v>344</v>
      </c>
      <c r="AP1812" s="260" t="s">
        <v>344</v>
      </c>
      <c r="AQ1812" s="260"/>
      <c r="AR1812"/>
      <c r="AS1812" t="s">
        <v>2181</v>
      </c>
    </row>
    <row r="1813" spans="1:45" ht="15" hidden="1" x14ac:dyDescent="0.25">
      <c r="A1813" s="263">
        <v>215586</v>
      </c>
      <c r="B1813" s="259" t="s">
        <v>458</v>
      </c>
      <c r="C1813" s="260" t="s">
        <v>207</v>
      </c>
      <c r="D1813" s="260" t="s">
        <v>207</v>
      </c>
      <c r="E1813" s="260" t="s">
        <v>207</v>
      </c>
      <c r="F1813" s="260" t="s">
        <v>207</v>
      </c>
      <c r="G1813" s="260" t="s">
        <v>207</v>
      </c>
      <c r="H1813" s="260" t="s">
        <v>207</v>
      </c>
      <c r="I1813" s="260" t="s">
        <v>207</v>
      </c>
      <c r="J1813" s="260" t="s">
        <v>205</v>
      </c>
      <c r="K1813" s="260" t="s">
        <v>207</v>
      </c>
      <c r="L1813" s="260" t="s">
        <v>207</v>
      </c>
      <c r="M1813" s="260" t="s">
        <v>207</v>
      </c>
      <c r="N1813" s="260" t="s">
        <v>207</v>
      </c>
      <c r="O1813" s="260" t="s">
        <v>207</v>
      </c>
      <c r="P1813" s="260" t="s">
        <v>205</v>
      </c>
      <c r="Q1813" s="260" t="s">
        <v>207</v>
      </c>
      <c r="R1813" s="260" t="s">
        <v>207</v>
      </c>
      <c r="S1813" s="260" t="s">
        <v>205</v>
      </c>
      <c r="T1813" s="260" t="s">
        <v>207</v>
      </c>
      <c r="U1813" s="260" t="s">
        <v>205</v>
      </c>
      <c r="V1813" s="260" t="s">
        <v>207</v>
      </c>
      <c r="W1813" s="260" t="s">
        <v>344</v>
      </c>
      <c r="X1813" s="260" t="s">
        <v>344</v>
      </c>
      <c r="Y1813" s="260" t="s">
        <v>344</v>
      </c>
      <c r="Z1813" s="260" t="s">
        <v>344</v>
      </c>
      <c r="AA1813" s="260" t="s">
        <v>344</v>
      </c>
      <c r="AB1813" s="260" t="s">
        <v>344</v>
      </c>
      <c r="AC1813" s="260" t="s">
        <v>344</v>
      </c>
      <c r="AD1813" s="260" t="s">
        <v>344</v>
      </c>
      <c r="AE1813" s="260" t="s">
        <v>344</v>
      </c>
      <c r="AF1813" s="260" t="s">
        <v>344</v>
      </c>
      <c r="AG1813" s="260" t="s">
        <v>344</v>
      </c>
      <c r="AH1813" s="260" t="s">
        <v>344</v>
      </c>
      <c r="AI1813" s="260" t="s">
        <v>344</v>
      </c>
      <c r="AJ1813" s="260" t="s">
        <v>344</v>
      </c>
      <c r="AK1813" s="260" t="s">
        <v>344</v>
      </c>
      <c r="AL1813" s="260" t="s">
        <v>344</v>
      </c>
      <c r="AM1813" s="260" t="s">
        <v>344</v>
      </c>
      <c r="AN1813" s="260" t="s">
        <v>344</v>
      </c>
      <c r="AO1813" s="260" t="s">
        <v>344</v>
      </c>
      <c r="AP1813" s="260" t="s">
        <v>344</v>
      </c>
      <c r="AQ1813" s="260"/>
      <c r="AR1813"/>
      <c r="AS1813">
        <v>1</v>
      </c>
    </row>
    <row r="1814" spans="1:45" ht="15" hidden="1" x14ac:dyDescent="0.25">
      <c r="A1814" s="263">
        <v>215587</v>
      </c>
      <c r="B1814" s="259" t="s">
        <v>457</v>
      </c>
      <c r="C1814" s="260" t="s">
        <v>849</v>
      </c>
      <c r="D1814" s="260" t="s">
        <v>849</v>
      </c>
      <c r="E1814" s="260" t="s">
        <v>849</v>
      </c>
      <c r="F1814" s="260" t="s">
        <v>849</v>
      </c>
      <c r="G1814" s="260" t="s">
        <v>849</v>
      </c>
      <c r="H1814" s="260" t="s">
        <v>849</v>
      </c>
      <c r="I1814" s="260" t="s">
        <v>849</v>
      </c>
      <c r="J1814" s="260" t="s">
        <v>849</v>
      </c>
      <c r="K1814" s="260" t="s">
        <v>849</v>
      </c>
      <c r="L1814" s="260" t="s">
        <v>849</v>
      </c>
      <c r="M1814" s="260" t="s">
        <v>344</v>
      </c>
      <c r="N1814" s="260" t="s">
        <v>344</v>
      </c>
      <c r="O1814" s="260" t="s">
        <v>344</v>
      </c>
      <c r="P1814" s="260" t="s">
        <v>344</v>
      </c>
      <c r="Q1814" s="260" t="s">
        <v>344</v>
      </c>
      <c r="R1814" s="260" t="s">
        <v>344</v>
      </c>
      <c r="S1814" s="260" t="s">
        <v>344</v>
      </c>
      <c r="T1814" s="260" t="s">
        <v>344</v>
      </c>
      <c r="U1814" s="260" t="s">
        <v>344</v>
      </c>
      <c r="V1814" s="260" t="s">
        <v>344</v>
      </c>
      <c r="W1814" s="260" t="s">
        <v>344</v>
      </c>
      <c r="X1814" s="260" t="s">
        <v>344</v>
      </c>
      <c r="Y1814" s="260" t="s">
        <v>344</v>
      </c>
      <c r="Z1814" s="260" t="s">
        <v>344</v>
      </c>
      <c r="AA1814" s="260" t="s">
        <v>344</v>
      </c>
      <c r="AB1814" s="260" t="s">
        <v>344</v>
      </c>
      <c r="AC1814" s="260" t="s">
        <v>344</v>
      </c>
      <c r="AD1814" s="260" t="s">
        <v>344</v>
      </c>
      <c r="AE1814" s="260" t="s">
        <v>344</v>
      </c>
      <c r="AF1814" s="260" t="s">
        <v>344</v>
      </c>
      <c r="AG1814" s="260" t="s">
        <v>344</v>
      </c>
      <c r="AH1814" s="260" t="s">
        <v>344</v>
      </c>
      <c r="AI1814" s="260" t="s">
        <v>344</v>
      </c>
      <c r="AJ1814" s="260" t="s">
        <v>344</v>
      </c>
      <c r="AK1814" s="260" t="s">
        <v>344</v>
      </c>
      <c r="AL1814" s="260" t="s">
        <v>344</v>
      </c>
      <c r="AM1814" s="260" t="s">
        <v>344</v>
      </c>
      <c r="AN1814" s="260" t="s">
        <v>344</v>
      </c>
      <c r="AO1814" s="260" t="s">
        <v>344</v>
      </c>
      <c r="AP1814" s="260" t="s">
        <v>344</v>
      </c>
      <c r="AQ1814" s="260"/>
      <c r="AR1814"/>
      <c r="AS1814" t="s">
        <v>2181</v>
      </c>
    </row>
    <row r="1815" spans="1:45" ht="15" hidden="1" x14ac:dyDescent="0.25">
      <c r="A1815" s="263">
        <v>215588</v>
      </c>
      <c r="B1815" s="259" t="s">
        <v>458</v>
      </c>
      <c r="C1815" s="260" t="s">
        <v>207</v>
      </c>
      <c r="D1815" s="260" t="s">
        <v>207</v>
      </c>
      <c r="E1815" s="260" t="s">
        <v>205</v>
      </c>
      <c r="F1815" s="260" t="s">
        <v>205</v>
      </c>
      <c r="G1815" s="260" t="s">
        <v>207</v>
      </c>
      <c r="H1815" s="260" t="s">
        <v>205</v>
      </c>
      <c r="I1815" s="260" t="s">
        <v>207</v>
      </c>
      <c r="J1815" s="260" t="s">
        <v>207</v>
      </c>
      <c r="K1815" s="260" t="s">
        <v>207</v>
      </c>
      <c r="L1815" s="260" t="s">
        <v>207</v>
      </c>
      <c r="M1815" s="260" t="s">
        <v>207</v>
      </c>
      <c r="N1815" s="260" t="s">
        <v>207</v>
      </c>
      <c r="O1815" s="260" t="s">
        <v>207</v>
      </c>
      <c r="P1815" s="260" t="s">
        <v>207</v>
      </c>
      <c r="Q1815" s="260" t="s">
        <v>207</v>
      </c>
      <c r="R1815" s="260" t="s">
        <v>206</v>
      </c>
      <c r="S1815" s="260" t="s">
        <v>206</v>
      </c>
      <c r="T1815" s="260" t="s">
        <v>206</v>
      </c>
      <c r="U1815" s="260" t="s">
        <v>206</v>
      </c>
      <c r="V1815" s="260" t="s">
        <v>206</v>
      </c>
      <c r="W1815" s="260" t="s">
        <v>344</v>
      </c>
      <c r="X1815" s="260" t="s">
        <v>344</v>
      </c>
      <c r="Y1815" s="260" t="s">
        <v>344</v>
      </c>
      <c r="Z1815" s="260" t="s">
        <v>344</v>
      </c>
      <c r="AA1815" s="260" t="s">
        <v>344</v>
      </c>
      <c r="AB1815" s="260" t="s">
        <v>344</v>
      </c>
      <c r="AC1815" s="260" t="s">
        <v>344</v>
      </c>
      <c r="AD1815" s="260" t="s">
        <v>344</v>
      </c>
      <c r="AE1815" s="260" t="s">
        <v>344</v>
      </c>
      <c r="AF1815" s="260" t="s">
        <v>344</v>
      </c>
      <c r="AG1815" s="260" t="s">
        <v>344</v>
      </c>
      <c r="AH1815" s="260" t="s">
        <v>344</v>
      </c>
      <c r="AI1815" s="260" t="s">
        <v>344</v>
      </c>
      <c r="AJ1815" s="260" t="s">
        <v>344</v>
      </c>
      <c r="AK1815" s="260" t="s">
        <v>344</v>
      </c>
      <c r="AL1815" s="260" t="s">
        <v>344</v>
      </c>
      <c r="AM1815" s="260" t="s">
        <v>344</v>
      </c>
      <c r="AN1815" s="260" t="s">
        <v>344</v>
      </c>
      <c r="AO1815" s="260" t="s">
        <v>344</v>
      </c>
      <c r="AP1815" s="260" t="s">
        <v>344</v>
      </c>
      <c r="AQ1815" s="260"/>
      <c r="AR1815"/>
      <c r="AS1815">
        <v>1</v>
      </c>
    </row>
    <row r="1816" spans="1:45" ht="18.75" x14ac:dyDescent="0.45">
      <c r="A1816" s="256">
        <v>215589</v>
      </c>
      <c r="B1816" s="249" t="s">
        <v>61</v>
      </c>
      <c r="C1816" t="s">
        <v>207</v>
      </c>
      <c r="D1816" t="s">
        <v>207</v>
      </c>
      <c r="E1816" t="s">
        <v>207</v>
      </c>
      <c r="F1816" t="s">
        <v>207</v>
      </c>
      <c r="G1816" t="s">
        <v>207</v>
      </c>
      <c r="H1816" t="s">
        <v>207</v>
      </c>
      <c r="I1816" t="s">
        <v>207</v>
      </c>
      <c r="J1816" t="s">
        <v>207</v>
      </c>
      <c r="K1816" t="s">
        <v>207</v>
      </c>
      <c r="L1816" t="s">
        <v>207</v>
      </c>
      <c r="M1816" s="250" t="s">
        <v>207</v>
      </c>
      <c r="N1816" t="s">
        <v>207</v>
      </c>
      <c r="O1816" t="s">
        <v>205</v>
      </c>
      <c r="P1816" t="s">
        <v>207</v>
      </c>
      <c r="Q1816" t="s">
        <v>207</v>
      </c>
      <c r="R1816" t="s">
        <v>207</v>
      </c>
      <c r="S1816" t="s">
        <v>207</v>
      </c>
      <c r="T1816" t="s">
        <v>207</v>
      </c>
      <c r="U1816" t="s">
        <v>207</v>
      </c>
      <c r="V1816" t="s">
        <v>207</v>
      </c>
      <c r="W1816" t="s">
        <v>207</v>
      </c>
      <c r="X1816" s="250" t="s">
        <v>207</v>
      </c>
      <c r="Y1816" t="s">
        <v>207</v>
      </c>
      <c r="Z1816" t="s">
        <v>207</v>
      </c>
      <c r="AA1816" t="s">
        <v>205</v>
      </c>
      <c r="AB1816" t="s">
        <v>207</v>
      </c>
      <c r="AC1816" t="s">
        <v>207</v>
      </c>
      <c r="AD1816" t="s">
        <v>207</v>
      </c>
      <c r="AE1816" t="s">
        <v>207</v>
      </c>
      <c r="AF1816" t="s">
        <v>207</v>
      </c>
      <c r="AG1816" t="s">
        <v>207</v>
      </c>
      <c r="AH1816" t="s">
        <v>207</v>
      </c>
      <c r="AI1816" t="s">
        <v>207</v>
      </c>
      <c r="AJ1816" t="s">
        <v>207</v>
      </c>
      <c r="AK1816" t="s">
        <v>207</v>
      </c>
      <c r="AL1816" t="s">
        <v>206</v>
      </c>
      <c r="AM1816" t="s">
        <v>206</v>
      </c>
      <c r="AN1816" t="s">
        <v>206</v>
      </c>
      <c r="AO1816" t="s">
        <v>206</v>
      </c>
      <c r="AP1816" t="s">
        <v>206</v>
      </c>
      <c r="AQ1816"/>
      <c r="AR1816">
        <v>0</v>
      </c>
      <c r="AS1816">
        <v>5</v>
      </c>
    </row>
    <row r="1817" spans="1:45" ht="15" hidden="1" x14ac:dyDescent="0.25">
      <c r="A1817" s="263">
        <v>215590</v>
      </c>
      <c r="B1817" s="259" t="s">
        <v>457</v>
      </c>
      <c r="C1817" s="260" t="s">
        <v>849</v>
      </c>
      <c r="D1817" s="260" t="s">
        <v>849</v>
      </c>
      <c r="E1817" s="260" t="s">
        <v>849</v>
      </c>
      <c r="F1817" s="260" t="s">
        <v>849</v>
      </c>
      <c r="G1817" s="260" t="s">
        <v>849</v>
      </c>
      <c r="H1817" s="260" t="s">
        <v>849</v>
      </c>
      <c r="I1817" s="260" t="s">
        <v>849</v>
      </c>
      <c r="J1817" s="260" t="s">
        <v>849</v>
      </c>
      <c r="K1817" s="260" t="s">
        <v>849</v>
      </c>
      <c r="L1817" s="260" t="s">
        <v>849</v>
      </c>
      <c r="M1817" s="260" t="s">
        <v>344</v>
      </c>
      <c r="N1817" s="260" t="s">
        <v>344</v>
      </c>
      <c r="O1817" s="260" t="s">
        <v>344</v>
      </c>
      <c r="P1817" s="260" t="s">
        <v>344</v>
      </c>
      <c r="Q1817" s="260" t="s">
        <v>344</v>
      </c>
      <c r="R1817" s="260" t="s">
        <v>344</v>
      </c>
      <c r="S1817" s="260" t="s">
        <v>344</v>
      </c>
      <c r="T1817" s="260" t="s">
        <v>344</v>
      </c>
      <c r="U1817" s="260" t="s">
        <v>344</v>
      </c>
      <c r="V1817" s="260" t="s">
        <v>344</v>
      </c>
      <c r="W1817" s="260" t="s">
        <v>344</v>
      </c>
      <c r="X1817" s="260" t="s">
        <v>344</v>
      </c>
      <c r="Y1817" s="260" t="s">
        <v>344</v>
      </c>
      <c r="Z1817" s="260" t="s">
        <v>344</v>
      </c>
      <c r="AA1817" s="260" t="s">
        <v>344</v>
      </c>
      <c r="AB1817" s="260" t="s">
        <v>344</v>
      </c>
      <c r="AC1817" s="260" t="s">
        <v>344</v>
      </c>
      <c r="AD1817" s="260" t="s">
        <v>344</v>
      </c>
      <c r="AE1817" s="260" t="s">
        <v>344</v>
      </c>
      <c r="AF1817" s="260" t="s">
        <v>344</v>
      </c>
      <c r="AG1817" s="260" t="s">
        <v>344</v>
      </c>
      <c r="AH1817" s="260" t="s">
        <v>344</v>
      </c>
      <c r="AI1817" s="260" t="s">
        <v>344</v>
      </c>
      <c r="AJ1817" s="260" t="s">
        <v>344</v>
      </c>
      <c r="AK1817" s="260" t="s">
        <v>344</v>
      </c>
      <c r="AL1817" s="260" t="s">
        <v>344</v>
      </c>
      <c r="AM1817" s="260" t="s">
        <v>344</v>
      </c>
      <c r="AN1817" s="260" t="s">
        <v>344</v>
      </c>
      <c r="AO1817" s="260" t="s">
        <v>344</v>
      </c>
      <c r="AP1817" s="260" t="s">
        <v>344</v>
      </c>
      <c r="AQ1817" s="260"/>
      <c r="AR1817"/>
      <c r="AS1817" t="s">
        <v>2181</v>
      </c>
    </row>
    <row r="1818" spans="1:45" ht="15" hidden="1" x14ac:dyDescent="0.25">
      <c r="A1818" s="263">
        <v>215591</v>
      </c>
      <c r="B1818" s="259" t="s">
        <v>458</v>
      </c>
      <c r="C1818" s="260" t="s">
        <v>205</v>
      </c>
      <c r="D1818" s="260" t="s">
        <v>205</v>
      </c>
      <c r="E1818" s="260" t="s">
        <v>207</v>
      </c>
      <c r="F1818" s="260" t="s">
        <v>205</v>
      </c>
      <c r="G1818" s="260" t="s">
        <v>205</v>
      </c>
      <c r="H1818" s="260" t="s">
        <v>207</v>
      </c>
      <c r="I1818" s="260" t="s">
        <v>205</v>
      </c>
      <c r="J1818" s="260" t="s">
        <v>207</v>
      </c>
      <c r="K1818" s="260" t="s">
        <v>207</v>
      </c>
      <c r="L1818" s="260" t="s">
        <v>207</v>
      </c>
      <c r="M1818" s="260" t="s">
        <v>206</v>
      </c>
      <c r="N1818" s="260" t="s">
        <v>207</v>
      </c>
      <c r="O1818" s="260" t="s">
        <v>206</v>
      </c>
      <c r="P1818" s="260" t="s">
        <v>207</v>
      </c>
      <c r="Q1818" s="260" t="s">
        <v>206</v>
      </c>
      <c r="R1818" s="260" t="s">
        <v>206</v>
      </c>
      <c r="S1818" s="260" t="s">
        <v>206</v>
      </c>
      <c r="T1818" s="260" t="s">
        <v>206</v>
      </c>
      <c r="U1818" s="260" t="s">
        <v>207</v>
      </c>
      <c r="V1818" s="260" t="s">
        <v>206</v>
      </c>
      <c r="W1818" s="260" t="s">
        <v>344</v>
      </c>
      <c r="X1818" s="260" t="s">
        <v>344</v>
      </c>
      <c r="Y1818" s="260" t="s">
        <v>344</v>
      </c>
      <c r="Z1818" s="260" t="s">
        <v>344</v>
      </c>
      <c r="AA1818" s="260" t="s">
        <v>344</v>
      </c>
      <c r="AB1818" s="260" t="s">
        <v>344</v>
      </c>
      <c r="AC1818" s="260" t="s">
        <v>344</v>
      </c>
      <c r="AD1818" s="260" t="s">
        <v>344</v>
      </c>
      <c r="AE1818" s="260" t="s">
        <v>344</v>
      </c>
      <c r="AF1818" s="260" t="s">
        <v>344</v>
      </c>
      <c r="AG1818" s="260" t="s">
        <v>344</v>
      </c>
      <c r="AH1818" s="260" t="s">
        <v>344</v>
      </c>
      <c r="AI1818" s="260" t="s">
        <v>344</v>
      </c>
      <c r="AJ1818" s="260" t="s">
        <v>344</v>
      </c>
      <c r="AK1818" s="260" t="s">
        <v>344</v>
      </c>
      <c r="AL1818" s="260" t="s">
        <v>344</v>
      </c>
      <c r="AM1818" s="260" t="s">
        <v>344</v>
      </c>
      <c r="AN1818" s="260" t="s">
        <v>344</v>
      </c>
      <c r="AO1818" s="260" t="s">
        <v>344</v>
      </c>
      <c r="AP1818" s="260" t="s">
        <v>344</v>
      </c>
      <c r="AQ1818" s="260"/>
      <c r="AR1818"/>
      <c r="AS1818">
        <v>3</v>
      </c>
    </row>
    <row r="1819" spans="1:45" ht="15" hidden="1" x14ac:dyDescent="0.25">
      <c r="A1819" s="263">
        <v>215592</v>
      </c>
      <c r="B1819" s="259" t="s">
        <v>457</v>
      </c>
      <c r="C1819" s="260" t="s">
        <v>849</v>
      </c>
      <c r="D1819" s="260" t="s">
        <v>849</v>
      </c>
      <c r="E1819" s="260" t="s">
        <v>849</v>
      </c>
      <c r="F1819" s="260" t="s">
        <v>849</v>
      </c>
      <c r="G1819" s="260" t="s">
        <v>849</v>
      </c>
      <c r="H1819" s="260" t="s">
        <v>849</v>
      </c>
      <c r="I1819" s="260" t="s">
        <v>849</v>
      </c>
      <c r="J1819" s="260" t="s">
        <v>849</v>
      </c>
      <c r="K1819" s="260" t="s">
        <v>849</v>
      </c>
      <c r="L1819" s="260" t="s">
        <v>849</v>
      </c>
      <c r="M1819" s="260" t="s">
        <v>344</v>
      </c>
      <c r="N1819" s="260" t="s">
        <v>344</v>
      </c>
      <c r="O1819" s="260" t="s">
        <v>344</v>
      </c>
      <c r="P1819" s="260" t="s">
        <v>344</v>
      </c>
      <c r="Q1819" s="260" t="s">
        <v>344</v>
      </c>
      <c r="R1819" s="260" t="s">
        <v>344</v>
      </c>
      <c r="S1819" s="260" t="s">
        <v>344</v>
      </c>
      <c r="T1819" s="260" t="s">
        <v>344</v>
      </c>
      <c r="U1819" s="260" t="s">
        <v>344</v>
      </c>
      <c r="V1819" s="260" t="s">
        <v>344</v>
      </c>
      <c r="W1819" s="260" t="s">
        <v>344</v>
      </c>
      <c r="X1819" s="260" t="s">
        <v>344</v>
      </c>
      <c r="Y1819" s="260" t="s">
        <v>344</v>
      </c>
      <c r="Z1819" s="260" t="s">
        <v>344</v>
      </c>
      <c r="AA1819" s="260" t="s">
        <v>344</v>
      </c>
      <c r="AB1819" s="260" t="s">
        <v>344</v>
      </c>
      <c r="AC1819" s="260" t="s">
        <v>344</v>
      </c>
      <c r="AD1819" s="260" t="s">
        <v>344</v>
      </c>
      <c r="AE1819" s="260" t="s">
        <v>344</v>
      </c>
      <c r="AF1819" s="260" t="s">
        <v>344</v>
      </c>
      <c r="AG1819" s="260" t="s">
        <v>344</v>
      </c>
      <c r="AH1819" s="260" t="s">
        <v>344</v>
      </c>
      <c r="AI1819" s="260" t="s">
        <v>344</v>
      </c>
      <c r="AJ1819" s="260" t="s">
        <v>344</v>
      </c>
      <c r="AK1819" s="260" t="s">
        <v>344</v>
      </c>
      <c r="AL1819" s="260" t="s">
        <v>344</v>
      </c>
      <c r="AM1819" s="260" t="s">
        <v>344</v>
      </c>
      <c r="AN1819" s="260" t="s">
        <v>344</v>
      </c>
      <c r="AO1819" s="260" t="s">
        <v>344</v>
      </c>
      <c r="AP1819" s="260" t="s">
        <v>344</v>
      </c>
      <c r="AQ1819" s="260"/>
      <c r="AR1819"/>
      <c r="AS1819" t="s">
        <v>2181</v>
      </c>
    </row>
    <row r="1820" spans="1:45" ht="18.75" hidden="1" x14ac:dyDescent="0.45">
      <c r="A1820" s="262">
        <v>215593</v>
      </c>
      <c r="B1820" s="249" t="s">
        <v>457</v>
      </c>
      <c r="C1820" t="s">
        <v>849</v>
      </c>
      <c r="D1820" t="s">
        <v>849</v>
      </c>
      <c r="E1820" t="s">
        <v>849</v>
      </c>
      <c r="F1820" t="s">
        <v>849</v>
      </c>
      <c r="G1820" t="s">
        <v>849</v>
      </c>
      <c r="H1820" t="s">
        <v>849</v>
      </c>
      <c r="I1820" t="s">
        <v>849</v>
      </c>
      <c r="J1820" t="s">
        <v>849</v>
      </c>
      <c r="K1820" t="s">
        <v>849</v>
      </c>
      <c r="L1820" t="s">
        <v>849</v>
      </c>
      <c r="M1820" t="s">
        <v>849</v>
      </c>
      <c r="N1820" t="s">
        <v>849</v>
      </c>
      <c r="O1820" t="s">
        <v>849</v>
      </c>
      <c r="P1820" t="s">
        <v>849</v>
      </c>
      <c r="Q1820" t="s">
        <v>849</v>
      </c>
      <c r="R1820" t="s">
        <v>344</v>
      </c>
      <c r="S1820" t="s">
        <v>344</v>
      </c>
      <c r="T1820" t="s">
        <v>344</v>
      </c>
      <c r="U1820" t="s">
        <v>344</v>
      </c>
      <c r="V1820" t="s">
        <v>344</v>
      </c>
      <c r="W1820" t="s">
        <v>344</v>
      </c>
      <c r="X1820" s="250" t="s">
        <v>344</v>
      </c>
      <c r="Y1820" t="s">
        <v>344</v>
      </c>
      <c r="Z1820" t="s">
        <v>344</v>
      </c>
      <c r="AA1820" t="s">
        <v>344</v>
      </c>
      <c r="AB1820" t="s">
        <v>344</v>
      </c>
      <c r="AC1820" t="s">
        <v>344</v>
      </c>
      <c r="AD1820" t="s">
        <v>344</v>
      </c>
      <c r="AE1820" t="s">
        <v>344</v>
      </c>
      <c r="AF1820" t="s">
        <v>344</v>
      </c>
      <c r="AG1820" t="s">
        <v>344</v>
      </c>
      <c r="AH1820" t="s">
        <v>344</v>
      </c>
      <c r="AI1820" t="s">
        <v>344</v>
      </c>
      <c r="AJ1820" t="s">
        <v>344</v>
      </c>
      <c r="AK1820" t="s">
        <v>344</v>
      </c>
      <c r="AL1820" t="s">
        <v>344</v>
      </c>
      <c r="AM1820" t="s">
        <v>344</v>
      </c>
      <c r="AN1820" t="s">
        <v>344</v>
      </c>
      <c r="AO1820" t="s">
        <v>344</v>
      </c>
      <c r="AP1820" t="s">
        <v>344</v>
      </c>
      <c r="AQ1820"/>
      <c r="AR1820" t="s">
        <v>2165</v>
      </c>
      <c r="AS1820" t="s">
        <v>2192</v>
      </c>
    </row>
    <row r="1821" spans="1:45" ht="15" hidden="1" x14ac:dyDescent="0.25">
      <c r="A1821" s="263">
        <v>215594</v>
      </c>
      <c r="B1821" s="259" t="s">
        <v>457</v>
      </c>
      <c r="C1821" s="260" t="s">
        <v>849</v>
      </c>
      <c r="D1821" s="260" t="s">
        <v>849</v>
      </c>
      <c r="E1821" s="260" t="s">
        <v>849</v>
      </c>
      <c r="F1821" s="260" t="s">
        <v>849</v>
      </c>
      <c r="G1821" s="260" t="s">
        <v>849</v>
      </c>
      <c r="H1821" s="260" t="s">
        <v>849</v>
      </c>
      <c r="I1821" s="260" t="s">
        <v>849</v>
      </c>
      <c r="J1821" s="260" t="s">
        <v>849</v>
      </c>
      <c r="K1821" s="260" t="s">
        <v>849</v>
      </c>
      <c r="L1821" s="260" t="s">
        <v>849</v>
      </c>
      <c r="M1821" s="260" t="s">
        <v>344</v>
      </c>
      <c r="N1821" s="260" t="s">
        <v>344</v>
      </c>
      <c r="O1821" s="260" t="s">
        <v>344</v>
      </c>
      <c r="P1821" s="260" t="s">
        <v>344</v>
      </c>
      <c r="Q1821" s="260" t="s">
        <v>344</v>
      </c>
      <c r="R1821" s="260" t="s">
        <v>344</v>
      </c>
      <c r="S1821" s="260" t="s">
        <v>344</v>
      </c>
      <c r="T1821" s="260" t="s">
        <v>344</v>
      </c>
      <c r="U1821" s="260" t="s">
        <v>344</v>
      </c>
      <c r="V1821" s="260" t="s">
        <v>344</v>
      </c>
      <c r="W1821" s="260" t="s">
        <v>344</v>
      </c>
      <c r="X1821" s="260" t="s">
        <v>344</v>
      </c>
      <c r="Y1821" s="260" t="s">
        <v>344</v>
      </c>
      <c r="Z1821" s="260" t="s">
        <v>344</v>
      </c>
      <c r="AA1821" s="260" t="s">
        <v>344</v>
      </c>
      <c r="AB1821" s="260" t="s">
        <v>344</v>
      </c>
      <c r="AC1821" s="260" t="s">
        <v>344</v>
      </c>
      <c r="AD1821" s="260" t="s">
        <v>344</v>
      </c>
      <c r="AE1821" s="260" t="s">
        <v>344</v>
      </c>
      <c r="AF1821" s="260" t="s">
        <v>344</v>
      </c>
      <c r="AG1821" s="260" t="s">
        <v>344</v>
      </c>
      <c r="AH1821" s="260" t="s">
        <v>344</v>
      </c>
      <c r="AI1821" s="260" t="s">
        <v>344</v>
      </c>
      <c r="AJ1821" s="260" t="s">
        <v>344</v>
      </c>
      <c r="AK1821" s="260" t="s">
        <v>344</v>
      </c>
      <c r="AL1821" s="260" t="s">
        <v>344</v>
      </c>
      <c r="AM1821" s="260" t="s">
        <v>344</v>
      </c>
      <c r="AN1821" s="260" t="s">
        <v>344</v>
      </c>
      <c r="AO1821" s="260" t="s">
        <v>344</v>
      </c>
      <c r="AP1821" s="260" t="s">
        <v>344</v>
      </c>
      <c r="AQ1821" s="260"/>
      <c r="AR1821"/>
      <c r="AS1821" t="s">
        <v>2181</v>
      </c>
    </row>
    <row r="1822" spans="1:45" ht="18.75" hidden="1" x14ac:dyDescent="0.45">
      <c r="A1822" s="256">
        <v>215595</v>
      </c>
      <c r="B1822" s="249" t="s">
        <v>459</v>
      </c>
      <c r="C1822" t="s">
        <v>205</v>
      </c>
      <c r="D1822" t="s">
        <v>207</v>
      </c>
      <c r="E1822" t="s">
        <v>207</v>
      </c>
      <c r="F1822" t="s">
        <v>205</v>
      </c>
      <c r="G1822" t="s">
        <v>205</v>
      </c>
      <c r="H1822" t="s">
        <v>207</v>
      </c>
      <c r="I1822" t="s">
        <v>205</v>
      </c>
      <c r="J1822" t="s">
        <v>205</v>
      </c>
      <c r="K1822" t="s">
        <v>205</v>
      </c>
      <c r="L1822" t="s">
        <v>207</v>
      </c>
      <c r="M1822" s="250" t="s">
        <v>205</v>
      </c>
      <c r="N1822" t="s">
        <v>205</v>
      </c>
      <c r="O1822" t="s">
        <v>205</v>
      </c>
      <c r="P1822" t="s">
        <v>205</v>
      </c>
      <c r="Q1822" t="s">
        <v>205</v>
      </c>
      <c r="R1822" t="s">
        <v>206</v>
      </c>
      <c r="S1822" t="s">
        <v>207</v>
      </c>
      <c r="T1822" t="s">
        <v>207</v>
      </c>
      <c r="U1822" t="s">
        <v>207</v>
      </c>
      <c r="V1822" t="s">
        <v>205</v>
      </c>
      <c r="W1822" t="s">
        <v>206</v>
      </c>
      <c r="X1822" t="s">
        <v>206</v>
      </c>
      <c r="Y1822" t="s">
        <v>206</v>
      </c>
      <c r="Z1822" t="s">
        <v>206</v>
      </c>
      <c r="AA1822" t="s">
        <v>206</v>
      </c>
      <c r="AB1822" t="s">
        <v>344</v>
      </c>
      <c r="AC1822" t="s">
        <v>344</v>
      </c>
      <c r="AD1822" t="s">
        <v>344</v>
      </c>
      <c r="AE1822" t="s">
        <v>344</v>
      </c>
      <c r="AF1822" t="s">
        <v>344</v>
      </c>
      <c r="AG1822" t="s">
        <v>344</v>
      </c>
      <c r="AH1822" t="s">
        <v>344</v>
      </c>
      <c r="AI1822" t="s">
        <v>344</v>
      </c>
      <c r="AJ1822" t="s">
        <v>344</v>
      </c>
      <c r="AK1822" t="s">
        <v>344</v>
      </c>
      <c r="AL1822" t="s">
        <v>344</v>
      </c>
      <c r="AM1822" t="s">
        <v>344</v>
      </c>
      <c r="AN1822" t="s">
        <v>344</v>
      </c>
      <c r="AO1822" t="s">
        <v>344</v>
      </c>
      <c r="AP1822" t="s">
        <v>344</v>
      </c>
      <c r="AQ1822"/>
      <c r="AR1822">
        <v>0</v>
      </c>
      <c r="AS1822">
        <v>6</v>
      </c>
    </row>
    <row r="1823" spans="1:45" ht="15" hidden="1" x14ac:dyDescent="0.25">
      <c r="A1823" s="263">
        <v>215596</v>
      </c>
      <c r="B1823" s="259" t="s">
        <v>457</v>
      </c>
      <c r="C1823" s="260" t="s">
        <v>849</v>
      </c>
      <c r="D1823" s="260" t="s">
        <v>849</v>
      </c>
      <c r="E1823" s="260" t="s">
        <v>849</v>
      </c>
      <c r="F1823" s="260" t="s">
        <v>849</v>
      </c>
      <c r="G1823" s="260" t="s">
        <v>849</v>
      </c>
      <c r="H1823" s="260" t="s">
        <v>849</v>
      </c>
      <c r="I1823" s="260" t="s">
        <v>849</v>
      </c>
      <c r="J1823" s="260" t="s">
        <v>849</v>
      </c>
      <c r="K1823" s="260" t="s">
        <v>849</v>
      </c>
      <c r="L1823" s="260" t="s">
        <v>849</v>
      </c>
      <c r="M1823" s="260" t="s">
        <v>344</v>
      </c>
      <c r="N1823" s="260" t="s">
        <v>344</v>
      </c>
      <c r="O1823" s="260" t="s">
        <v>344</v>
      </c>
      <c r="P1823" s="260" t="s">
        <v>344</v>
      </c>
      <c r="Q1823" s="260" t="s">
        <v>344</v>
      </c>
      <c r="R1823" s="260" t="s">
        <v>344</v>
      </c>
      <c r="S1823" s="260" t="s">
        <v>344</v>
      </c>
      <c r="T1823" s="260" t="s">
        <v>344</v>
      </c>
      <c r="U1823" s="260" t="s">
        <v>344</v>
      </c>
      <c r="V1823" s="260" t="s">
        <v>344</v>
      </c>
      <c r="W1823" s="260" t="s">
        <v>344</v>
      </c>
      <c r="X1823" s="260" t="s">
        <v>344</v>
      </c>
      <c r="Y1823" s="260" t="s">
        <v>344</v>
      </c>
      <c r="Z1823" s="260" t="s">
        <v>344</v>
      </c>
      <c r="AA1823" s="260" t="s">
        <v>344</v>
      </c>
      <c r="AB1823" s="260" t="s">
        <v>344</v>
      </c>
      <c r="AC1823" s="260" t="s">
        <v>344</v>
      </c>
      <c r="AD1823" s="260" t="s">
        <v>344</v>
      </c>
      <c r="AE1823" s="260" t="s">
        <v>344</v>
      </c>
      <c r="AF1823" s="260" t="s">
        <v>344</v>
      </c>
      <c r="AG1823" s="260" t="s">
        <v>344</v>
      </c>
      <c r="AH1823" s="260" t="s">
        <v>344</v>
      </c>
      <c r="AI1823" s="260" t="s">
        <v>344</v>
      </c>
      <c r="AJ1823" s="260" t="s">
        <v>344</v>
      </c>
      <c r="AK1823" s="260" t="s">
        <v>344</v>
      </c>
      <c r="AL1823" s="260" t="s">
        <v>344</v>
      </c>
      <c r="AM1823" s="260" t="s">
        <v>344</v>
      </c>
      <c r="AN1823" s="260" t="s">
        <v>344</v>
      </c>
      <c r="AO1823" s="260" t="s">
        <v>344</v>
      </c>
      <c r="AP1823" s="260" t="s">
        <v>344</v>
      </c>
      <c r="AQ1823" s="260"/>
      <c r="AR1823"/>
      <c r="AS1823" t="s">
        <v>2181</v>
      </c>
    </row>
    <row r="1824" spans="1:45" ht="15" hidden="1" x14ac:dyDescent="0.25">
      <c r="A1824" s="263">
        <v>215597</v>
      </c>
      <c r="B1824" s="259" t="s">
        <v>458</v>
      </c>
      <c r="C1824" s="260" t="s">
        <v>205</v>
      </c>
      <c r="D1824" s="260" t="s">
        <v>205</v>
      </c>
      <c r="E1824" s="260" t="s">
        <v>207</v>
      </c>
      <c r="F1824" s="260" t="s">
        <v>207</v>
      </c>
      <c r="G1824" s="260" t="s">
        <v>205</v>
      </c>
      <c r="H1824" s="260" t="s">
        <v>207</v>
      </c>
      <c r="I1824" s="260" t="s">
        <v>207</v>
      </c>
      <c r="J1824" s="260" t="s">
        <v>207</v>
      </c>
      <c r="K1824" s="260" t="s">
        <v>207</v>
      </c>
      <c r="L1824" s="260" t="s">
        <v>207</v>
      </c>
      <c r="M1824" s="260" t="s">
        <v>205</v>
      </c>
      <c r="N1824" s="260" t="s">
        <v>205</v>
      </c>
      <c r="O1824" s="260" t="s">
        <v>207</v>
      </c>
      <c r="P1824" s="260" t="s">
        <v>207</v>
      </c>
      <c r="Q1824" s="260" t="s">
        <v>205</v>
      </c>
      <c r="R1824" s="260" t="s">
        <v>207</v>
      </c>
      <c r="S1824" s="260" t="s">
        <v>207</v>
      </c>
      <c r="T1824" s="260" t="s">
        <v>207</v>
      </c>
      <c r="U1824" s="260" t="s">
        <v>207</v>
      </c>
      <c r="V1824" s="260" t="s">
        <v>207</v>
      </c>
      <c r="W1824" s="260" t="s">
        <v>344</v>
      </c>
      <c r="X1824" s="260" t="s">
        <v>344</v>
      </c>
      <c r="Y1824" s="260" t="s">
        <v>344</v>
      </c>
      <c r="Z1824" s="260" t="s">
        <v>344</v>
      </c>
      <c r="AA1824" s="260" t="s">
        <v>344</v>
      </c>
      <c r="AB1824" s="260" t="s">
        <v>344</v>
      </c>
      <c r="AC1824" s="260" t="s">
        <v>344</v>
      </c>
      <c r="AD1824" s="260" t="s">
        <v>344</v>
      </c>
      <c r="AE1824" s="260" t="s">
        <v>344</v>
      </c>
      <c r="AF1824" s="260" t="s">
        <v>344</v>
      </c>
      <c r="AG1824" s="260" t="s">
        <v>344</v>
      </c>
      <c r="AH1824" s="260" t="s">
        <v>344</v>
      </c>
      <c r="AI1824" s="260" t="s">
        <v>344</v>
      </c>
      <c r="AJ1824" s="260" t="s">
        <v>344</v>
      </c>
      <c r="AK1824" s="260" t="s">
        <v>344</v>
      </c>
      <c r="AL1824" s="260" t="s">
        <v>344</v>
      </c>
      <c r="AM1824" s="260" t="s">
        <v>344</v>
      </c>
      <c r="AN1824" s="260" t="s">
        <v>344</v>
      </c>
      <c r="AO1824" s="260" t="s">
        <v>344</v>
      </c>
      <c r="AP1824" s="260" t="s">
        <v>344</v>
      </c>
      <c r="AQ1824" s="260"/>
      <c r="AR1824"/>
      <c r="AS1824">
        <v>1</v>
      </c>
    </row>
    <row r="1825" spans="1:45" ht="18.75" hidden="1" x14ac:dyDescent="0.45">
      <c r="A1825" s="256">
        <v>215598</v>
      </c>
      <c r="B1825" s="249" t="s">
        <v>458</v>
      </c>
      <c r="C1825" t="s">
        <v>207</v>
      </c>
      <c r="D1825" t="s">
        <v>207</v>
      </c>
      <c r="E1825" t="s">
        <v>207</v>
      </c>
      <c r="F1825" t="s">
        <v>205</v>
      </c>
      <c r="G1825" t="s">
        <v>206</v>
      </c>
      <c r="H1825" t="s">
        <v>205</v>
      </c>
      <c r="I1825" t="s">
        <v>205</v>
      </c>
      <c r="J1825" t="s">
        <v>205</v>
      </c>
      <c r="K1825" t="s">
        <v>205</v>
      </c>
      <c r="L1825" t="s">
        <v>207</v>
      </c>
      <c r="M1825" s="250" t="s">
        <v>206</v>
      </c>
      <c r="N1825" t="s">
        <v>206</v>
      </c>
      <c r="O1825" t="s">
        <v>207</v>
      </c>
      <c r="P1825" t="s">
        <v>207</v>
      </c>
      <c r="Q1825" t="s">
        <v>206</v>
      </c>
      <c r="R1825" t="s">
        <v>206</v>
      </c>
      <c r="S1825" t="s">
        <v>206</v>
      </c>
      <c r="T1825" t="s">
        <v>206</v>
      </c>
      <c r="U1825" t="s">
        <v>206</v>
      </c>
      <c r="V1825" t="s">
        <v>206</v>
      </c>
      <c r="W1825" t="s">
        <v>344</v>
      </c>
      <c r="X1825" s="250" t="s">
        <v>344</v>
      </c>
      <c r="Y1825" t="s">
        <v>344</v>
      </c>
      <c r="Z1825" t="s">
        <v>344</v>
      </c>
      <c r="AA1825" t="s">
        <v>344</v>
      </c>
      <c r="AB1825" t="s">
        <v>344</v>
      </c>
      <c r="AC1825" t="s">
        <v>344</v>
      </c>
      <c r="AD1825" t="s">
        <v>344</v>
      </c>
      <c r="AE1825" t="s">
        <v>344</v>
      </c>
      <c r="AF1825" t="s">
        <v>344</v>
      </c>
      <c r="AG1825" t="s">
        <v>344</v>
      </c>
      <c r="AH1825" t="s">
        <v>344</v>
      </c>
      <c r="AI1825" t="s">
        <v>344</v>
      </c>
      <c r="AJ1825" t="s">
        <v>344</v>
      </c>
      <c r="AK1825" t="s">
        <v>344</v>
      </c>
      <c r="AL1825" t="s">
        <v>344</v>
      </c>
      <c r="AM1825" t="s">
        <v>344</v>
      </c>
      <c r="AN1825" t="s">
        <v>344</v>
      </c>
      <c r="AO1825" t="s">
        <v>344</v>
      </c>
      <c r="AP1825" t="s">
        <v>344</v>
      </c>
      <c r="AQ1825"/>
      <c r="AR1825">
        <v>0</v>
      </c>
      <c r="AS1825">
        <v>5</v>
      </c>
    </row>
    <row r="1826" spans="1:45" ht="18.75" hidden="1" x14ac:dyDescent="0.45">
      <c r="A1826" s="256">
        <v>215599</v>
      </c>
      <c r="B1826" s="249" t="s">
        <v>457</v>
      </c>
      <c r="C1826" t="s">
        <v>849</v>
      </c>
      <c r="D1826" t="s">
        <v>849</v>
      </c>
      <c r="E1826" t="s">
        <v>849</v>
      </c>
      <c r="F1826" t="s">
        <v>849</v>
      </c>
      <c r="G1826" t="s">
        <v>849</v>
      </c>
      <c r="H1826" t="s">
        <v>849</v>
      </c>
      <c r="I1826" t="s">
        <v>849</v>
      </c>
      <c r="J1826" t="s">
        <v>849</v>
      </c>
      <c r="K1826" t="s">
        <v>849</v>
      </c>
      <c r="L1826" t="s">
        <v>849</v>
      </c>
      <c r="M1826" s="250" t="s">
        <v>344</v>
      </c>
      <c r="N1826" t="s">
        <v>344</v>
      </c>
      <c r="O1826" t="s">
        <v>344</v>
      </c>
      <c r="P1826" t="s">
        <v>344</v>
      </c>
      <c r="Q1826" t="s">
        <v>344</v>
      </c>
      <c r="R1826" t="s">
        <v>344</v>
      </c>
      <c r="S1826" t="s">
        <v>344</v>
      </c>
      <c r="T1826" t="s">
        <v>344</v>
      </c>
      <c r="U1826" t="s">
        <v>344</v>
      </c>
      <c r="V1826" t="s">
        <v>344</v>
      </c>
      <c r="W1826" t="s">
        <v>344</v>
      </c>
      <c r="X1826" s="250" t="s">
        <v>344</v>
      </c>
      <c r="Y1826" t="s">
        <v>344</v>
      </c>
      <c r="Z1826" t="s">
        <v>344</v>
      </c>
      <c r="AA1826" t="s">
        <v>344</v>
      </c>
      <c r="AB1826" t="s">
        <v>344</v>
      </c>
      <c r="AC1826" t="s">
        <v>344</v>
      </c>
      <c r="AD1826" t="s">
        <v>344</v>
      </c>
      <c r="AE1826" t="s">
        <v>344</v>
      </c>
      <c r="AF1826" t="s">
        <v>344</v>
      </c>
      <c r="AG1826" t="s">
        <v>344</v>
      </c>
      <c r="AH1826" t="s">
        <v>344</v>
      </c>
      <c r="AI1826" t="s">
        <v>344</v>
      </c>
      <c r="AJ1826" t="s">
        <v>344</v>
      </c>
      <c r="AK1826" t="s">
        <v>344</v>
      </c>
      <c r="AL1826" t="s">
        <v>344</v>
      </c>
      <c r="AM1826" t="s">
        <v>344</v>
      </c>
      <c r="AN1826" t="s">
        <v>344</v>
      </c>
      <c r="AO1826" t="s">
        <v>344</v>
      </c>
      <c r="AP1826" t="s">
        <v>344</v>
      </c>
      <c r="AQ1826"/>
      <c r="AR1826" t="s">
        <v>2165</v>
      </c>
      <c r="AS1826" t="s">
        <v>2165</v>
      </c>
    </row>
    <row r="1827" spans="1:45" ht="33" x14ac:dyDescent="0.45">
      <c r="A1827" s="262">
        <v>215600</v>
      </c>
      <c r="B1827" s="249" t="s">
        <v>67</v>
      </c>
      <c r="C1827" t="s">
        <v>207</v>
      </c>
      <c r="D1827" t="s">
        <v>205</v>
      </c>
      <c r="E1827" t="s">
        <v>207</v>
      </c>
      <c r="F1827" t="s">
        <v>205</v>
      </c>
      <c r="G1827" t="s">
        <v>207</v>
      </c>
      <c r="H1827" t="s">
        <v>207</v>
      </c>
      <c r="I1827" t="s">
        <v>207</v>
      </c>
      <c r="J1827" t="s">
        <v>207</v>
      </c>
      <c r="K1827" t="s">
        <v>207</v>
      </c>
      <c r="L1827" t="s">
        <v>205</v>
      </c>
      <c r="M1827" s="250" t="s">
        <v>207</v>
      </c>
      <c r="N1827" t="s">
        <v>207</v>
      </c>
      <c r="O1827" t="s">
        <v>205</v>
      </c>
      <c r="P1827" t="s">
        <v>207</v>
      </c>
      <c r="Q1827" t="s">
        <v>207</v>
      </c>
      <c r="R1827" t="s">
        <v>207</v>
      </c>
      <c r="S1827" t="s">
        <v>205</v>
      </c>
      <c r="T1827" t="s">
        <v>207</v>
      </c>
      <c r="U1827" t="s">
        <v>207</v>
      </c>
      <c r="V1827" t="s">
        <v>207</v>
      </c>
      <c r="W1827" t="s">
        <v>205</v>
      </c>
      <c r="X1827" s="250" t="s">
        <v>205</v>
      </c>
      <c r="Y1827" t="s">
        <v>207</v>
      </c>
      <c r="Z1827" t="s">
        <v>207</v>
      </c>
      <c r="AA1827" t="s">
        <v>205</v>
      </c>
      <c r="AB1827" t="s">
        <v>205</v>
      </c>
      <c r="AC1827" t="s">
        <v>207</v>
      </c>
      <c r="AD1827" t="s">
        <v>205</v>
      </c>
      <c r="AE1827" t="s">
        <v>207</v>
      </c>
      <c r="AF1827" t="s">
        <v>207</v>
      </c>
      <c r="AG1827" t="s">
        <v>206</v>
      </c>
      <c r="AH1827" t="s">
        <v>206</v>
      </c>
      <c r="AI1827" t="s">
        <v>206</v>
      </c>
      <c r="AJ1827" t="s">
        <v>206</v>
      </c>
      <c r="AK1827" t="s">
        <v>206</v>
      </c>
      <c r="AL1827" t="s">
        <v>344</v>
      </c>
      <c r="AM1827" t="s">
        <v>344</v>
      </c>
      <c r="AN1827" t="s">
        <v>344</v>
      </c>
      <c r="AO1827" t="s">
        <v>344</v>
      </c>
      <c r="AP1827" t="s">
        <v>344</v>
      </c>
      <c r="AQ1827"/>
      <c r="AR1827">
        <v>0</v>
      </c>
      <c r="AS1827">
        <v>6</v>
      </c>
    </row>
    <row r="1828" spans="1:45" ht="18.75" hidden="1" x14ac:dyDescent="0.45">
      <c r="A1828" s="256">
        <v>215601</v>
      </c>
      <c r="B1828" s="249" t="s">
        <v>456</v>
      </c>
      <c r="C1828" t="s">
        <v>205</v>
      </c>
      <c r="D1828" t="s">
        <v>205</v>
      </c>
      <c r="E1828" t="s">
        <v>205</v>
      </c>
      <c r="F1828" t="s">
        <v>205</v>
      </c>
      <c r="G1828" t="s">
        <v>205</v>
      </c>
      <c r="H1828" t="s">
        <v>207</v>
      </c>
      <c r="I1828" t="s">
        <v>207</v>
      </c>
      <c r="J1828" t="s">
        <v>207</v>
      </c>
      <c r="K1828" t="s">
        <v>207</v>
      </c>
      <c r="L1828" t="s">
        <v>207</v>
      </c>
      <c r="M1828" s="250" t="s">
        <v>205</v>
      </c>
      <c r="N1828" t="s">
        <v>207</v>
      </c>
      <c r="O1828" t="s">
        <v>207</v>
      </c>
      <c r="P1828" t="s">
        <v>205</v>
      </c>
      <c r="Q1828" t="s">
        <v>207</v>
      </c>
      <c r="R1828" t="s">
        <v>207</v>
      </c>
      <c r="S1828" t="s">
        <v>207</v>
      </c>
      <c r="T1828" t="s">
        <v>207</v>
      </c>
      <c r="U1828" t="s">
        <v>207</v>
      </c>
      <c r="V1828" t="s">
        <v>207</v>
      </c>
      <c r="W1828" t="s">
        <v>205</v>
      </c>
      <c r="X1828" s="250" t="s">
        <v>207</v>
      </c>
      <c r="Y1828" t="s">
        <v>207</v>
      </c>
      <c r="Z1828" t="s">
        <v>206</v>
      </c>
      <c r="AA1828" t="s">
        <v>205</v>
      </c>
      <c r="AB1828" t="s">
        <v>206</v>
      </c>
      <c r="AC1828" t="s">
        <v>206</v>
      </c>
      <c r="AD1828" t="s">
        <v>206</v>
      </c>
      <c r="AE1828" t="s">
        <v>206</v>
      </c>
      <c r="AF1828" t="s">
        <v>206</v>
      </c>
      <c r="AG1828" t="s">
        <v>344</v>
      </c>
      <c r="AH1828" t="s">
        <v>344</v>
      </c>
      <c r="AI1828" t="s">
        <v>344</v>
      </c>
      <c r="AJ1828" t="s">
        <v>344</v>
      </c>
      <c r="AK1828" t="s">
        <v>344</v>
      </c>
      <c r="AL1828" t="s">
        <v>344</v>
      </c>
      <c r="AM1828" t="s">
        <v>344</v>
      </c>
      <c r="AN1828" t="s">
        <v>344</v>
      </c>
      <c r="AO1828" t="s">
        <v>344</v>
      </c>
      <c r="AP1828" t="s">
        <v>344</v>
      </c>
      <c r="AQ1828"/>
      <c r="AR1828">
        <v>0</v>
      </c>
      <c r="AS1828">
        <v>4</v>
      </c>
    </row>
    <row r="1829" spans="1:45" ht="18.75" x14ac:dyDescent="0.45">
      <c r="A1829" s="256">
        <v>215602</v>
      </c>
      <c r="B1829" s="249" t="s">
        <v>61</v>
      </c>
      <c r="C1829" t="s">
        <v>207</v>
      </c>
      <c r="D1829" t="s">
        <v>207</v>
      </c>
      <c r="E1829" t="s">
        <v>205</v>
      </c>
      <c r="F1829" t="s">
        <v>205</v>
      </c>
      <c r="G1829" t="s">
        <v>205</v>
      </c>
      <c r="H1829" t="s">
        <v>205</v>
      </c>
      <c r="I1829" t="s">
        <v>207</v>
      </c>
      <c r="J1829" t="s">
        <v>207</v>
      </c>
      <c r="K1829" t="s">
        <v>207</v>
      </c>
      <c r="L1829" t="s">
        <v>207</v>
      </c>
      <c r="M1829" s="250" t="s">
        <v>207</v>
      </c>
      <c r="N1829" t="s">
        <v>207</v>
      </c>
      <c r="O1829" t="s">
        <v>205</v>
      </c>
      <c r="P1829" t="s">
        <v>205</v>
      </c>
      <c r="Q1829" t="s">
        <v>207</v>
      </c>
      <c r="R1829" t="s">
        <v>205</v>
      </c>
      <c r="S1829" t="s">
        <v>205</v>
      </c>
      <c r="T1829" t="s">
        <v>207</v>
      </c>
      <c r="U1829" t="s">
        <v>207</v>
      </c>
      <c r="V1829" t="s">
        <v>207</v>
      </c>
      <c r="W1829" t="s">
        <v>207</v>
      </c>
      <c r="X1829" s="250" t="s">
        <v>207</v>
      </c>
      <c r="Y1829" t="s">
        <v>207</v>
      </c>
      <c r="Z1829" t="s">
        <v>205</v>
      </c>
      <c r="AA1829" t="s">
        <v>207</v>
      </c>
      <c r="AB1829" t="s">
        <v>207</v>
      </c>
      <c r="AC1829" t="s">
        <v>207</v>
      </c>
      <c r="AD1829" t="s">
        <v>207</v>
      </c>
      <c r="AE1829" t="s">
        <v>207</v>
      </c>
      <c r="AF1829" t="s">
        <v>205</v>
      </c>
      <c r="AG1829" t="s">
        <v>207</v>
      </c>
      <c r="AH1829" t="s">
        <v>207</v>
      </c>
      <c r="AI1829" t="s">
        <v>207</v>
      </c>
      <c r="AJ1829" t="s">
        <v>207</v>
      </c>
      <c r="AK1829" t="s">
        <v>207</v>
      </c>
      <c r="AL1829" t="s">
        <v>206</v>
      </c>
      <c r="AM1829" t="s">
        <v>206</v>
      </c>
      <c r="AN1829" t="s">
        <v>206</v>
      </c>
      <c r="AO1829" t="s">
        <v>206</v>
      </c>
      <c r="AP1829" t="s">
        <v>206</v>
      </c>
      <c r="AQ1829"/>
      <c r="AR1829">
        <v>0</v>
      </c>
      <c r="AS1829">
        <v>5</v>
      </c>
    </row>
    <row r="1830" spans="1:45" ht="15" hidden="1" x14ac:dyDescent="0.25">
      <c r="A1830" s="263">
        <v>215603</v>
      </c>
      <c r="B1830" s="259" t="s">
        <v>457</v>
      </c>
      <c r="C1830" s="260" t="s">
        <v>849</v>
      </c>
      <c r="D1830" s="260" t="s">
        <v>849</v>
      </c>
      <c r="E1830" s="260" t="s">
        <v>849</v>
      </c>
      <c r="F1830" s="260" t="s">
        <v>849</v>
      </c>
      <c r="G1830" s="260" t="s">
        <v>849</v>
      </c>
      <c r="H1830" s="260" t="s">
        <v>849</v>
      </c>
      <c r="I1830" s="260" t="s">
        <v>849</v>
      </c>
      <c r="J1830" s="260" t="s">
        <v>849</v>
      </c>
      <c r="K1830" s="260" t="s">
        <v>849</v>
      </c>
      <c r="L1830" s="260" t="s">
        <v>849</v>
      </c>
      <c r="M1830" s="260" t="s">
        <v>344</v>
      </c>
      <c r="N1830" s="260" t="s">
        <v>344</v>
      </c>
      <c r="O1830" s="260" t="s">
        <v>344</v>
      </c>
      <c r="P1830" s="260" t="s">
        <v>344</v>
      </c>
      <c r="Q1830" s="260" t="s">
        <v>344</v>
      </c>
      <c r="R1830" s="260" t="s">
        <v>344</v>
      </c>
      <c r="S1830" s="260" t="s">
        <v>344</v>
      </c>
      <c r="T1830" s="260" t="s">
        <v>344</v>
      </c>
      <c r="U1830" s="260" t="s">
        <v>344</v>
      </c>
      <c r="V1830" s="260" t="s">
        <v>344</v>
      </c>
      <c r="W1830" s="260" t="s">
        <v>344</v>
      </c>
      <c r="X1830" s="260" t="s">
        <v>344</v>
      </c>
      <c r="Y1830" s="260" t="s">
        <v>344</v>
      </c>
      <c r="Z1830" s="260" t="s">
        <v>344</v>
      </c>
      <c r="AA1830" s="260" t="s">
        <v>344</v>
      </c>
      <c r="AB1830" s="260" t="s">
        <v>344</v>
      </c>
      <c r="AC1830" s="260" t="s">
        <v>344</v>
      </c>
      <c r="AD1830" s="260" t="s">
        <v>344</v>
      </c>
      <c r="AE1830" s="260" t="s">
        <v>344</v>
      </c>
      <c r="AF1830" s="260" t="s">
        <v>344</v>
      </c>
      <c r="AG1830" s="260" t="s">
        <v>344</v>
      </c>
      <c r="AH1830" s="260" t="s">
        <v>344</v>
      </c>
      <c r="AI1830" s="260" t="s">
        <v>344</v>
      </c>
      <c r="AJ1830" s="260" t="s">
        <v>344</v>
      </c>
      <c r="AK1830" s="260" t="s">
        <v>344</v>
      </c>
      <c r="AL1830" s="260" t="s">
        <v>344</v>
      </c>
      <c r="AM1830" s="260" t="s">
        <v>344</v>
      </c>
      <c r="AN1830" s="260" t="s">
        <v>344</v>
      </c>
      <c r="AO1830" s="260" t="s">
        <v>344</v>
      </c>
      <c r="AP1830" s="260" t="s">
        <v>344</v>
      </c>
      <c r="AQ1830" s="260"/>
      <c r="AR1830"/>
      <c r="AS1830" t="s">
        <v>2181</v>
      </c>
    </row>
    <row r="1831" spans="1:45" ht="18.75" hidden="1" x14ac:dyDescent="0.45">
      <c r="A1831" s="256">
        <v>215604</v>
      </c>
      <c r="B1831" s="249" t="s">
        <v>456</v>
      </c>
      <c r="C1831" t="s">
        <v>205</v>
      </c>
      <c r="D1831" t="s">
        <v>207</v>
      </c>
      <c r="E1831" t="s">
        <v>207</v>
      </c>
      <c r="F1831" t="s">
        <v>205</v>
      </c>
      <c r="G1831" t="s">
        <v>207</v>
      </c>
      <c r="H1831" t="s">
        <v>207</v>
      </c>
      <c r="I1831" t="s">
        <v>205</v>
      </c>
      <c r="J1831" t="s">
        <v>207</v>
      </c>
      <c r="K1831" t="s">
        <v>205</v>
      </c>
      <c r="L1831" t="s">
        <v>207</v>
      </c>
      <c r="M1831" s="250" t="s">
        <v>207</v>
      </c>
      <c r="N1831" t="s">
        <v>205</v>
      </c>
      <c r="O1831" t="s">
        <v>207</v>
      </c>
      <c r="P1831" t="s">
        <v>207</v>
      </c>
      <c r="Q1831" t="s">
        <v>207</v>
      </c>
      <c r="R1831" t="s">
        <v>207</v>
      </c>
      <c r="S1831" t="s">
        <v>205</v>
      </c>
      <c r="T1831" t="s">
        <v>207</v>
      </c>
      <c r="U1831" t="s">
        <v>207</v>
      </c>
      <c r="V1831" t="s">
        <v>207</v>
      </c>
      <c r="W1831" t="s">
        <v>207</v>
      </c>
      <c r="X1831" s="250" t="s">
        <v>207</v>
      </c>
      <c r="Y1831" t="s">
        <v>207</v>
      </c>
      <c r="Z1831" t="s">
        <v>207</v>
      </c>
      <c r="AA1831" t="s">
        <v>207</v>
      </c>
      <c r="AB1831" t="s">
        <v>205</v>
      </c>
      <c r="AC1831" t="s">
        <v>205</v>
      </c>
      <c r="AD1831" t="s">
        <v>205</v>
      </c>
      <c r="AE1831" t="s">
        <v>205</v>
      </c>
      <c r="AF1831" t="s">
        <v>205</v>
      </c>
      <c r="AG1831" t="s">
        <v>344</v>
      </c>
      <c r="AH1831" t="s">
        <v>344</v>
      </c>
      <c r="AI1831" t="s">
        <v>344</v>
      </c>
      <c r="AJ1831" t="s">
        <v>344</v>
      </c>
      <c r="AK1831" t="s">
        <v>344</v>
      </c>
      <c r="AL1831" t="s">
        <v>344</v>
      </c>
      <c r="AM1831" t="s">
        <v>344</v>
      </c>
      <c r="AN1831" t="s">
        <v>344</v>
      </c>
      <c r="AO1831" t="s">
        <v>344</v>
      </c>
      <c r="AP1831" t="s">
        <v>344</v>
      </c>
      <c r="AQ1831"/>
      <c r="AR1831">
        <v>0</v>
      </c>
      <c r="AS1831">
        <v>3</v>
      </c>
    </row>
    <row r="1832" spans="1:45" ht="18.75" hidden="1" x14ac:dyDescent="0.45">
      <c r="A1832" s="256">
        <v>215605</v>
      </c>
      <c r="B1832" s="249" t="s">
        <v>456</v>
      </c>
      <c r="C1832" t="s">
        <v>205</v>
      </c>
      <c r="D1832" t="s">
        <v>205</v>
      </c>
      <c r="E1832" t="s">
        <v>205</v>
      </c>
      <c r="F1832" t="s">
        <v>205</v>
      </c>
      <c r="G1832" t="s">
        <v>205</v>
      </c>
      <c r="H1832" t="s">
        <v>206</v>
      </c>
      <c r="I1832" t="s">
        <v>205</v>
      </c>
      <c r="J1832" t="s">
        <v>205</v>
      </c>
      <c r="K1832" t="s">
        <v>205</v>
      </c>
      <c r="L1832" t="s">
        <v>205</v>
      </c>
      <c r="M1832" s="250" t="s">
        <v>207</v>
      </c>
      <c r="N1832" t="s">
        <v>207</v>
      </c>
      <c r="O1832" t="s">
        <v>205</v>
      </c>
      <c r="P1832" t="s">
        <v>207</v>
      </c>
      <c r="Q1832" t="s">
        <v>205</v>
      </c>
      <c r="R1832" t="s">
        <v>207</v>
      </c>
      <c r="S1832" t="s">
        <v>207</v>
      </c>
      <c r="T1832" t="s">
        <v>205</v>
      </c>
      <c r="U1832" t="s">
        <v>207</v>
      </c>
      <c r="V1832" t="s">
        <v>205</v>
      </c>
      <c r="W1832" t="s">
        <v>205</v>
      </c>
      <c r="X1832" s="250" t="s">
        <v>207</v>
      </c>
      <c r="Y1832" t="s">
        <v>205</v>
      </c>
      <c r="Z1832" t="s">
        <v>207</v>
      </c>
      <c r="AA1832" t="s">
        <v>205</v>
      </c>
      <c r="AB1832" t="s">
        <v>207</v>
      </c>
      <c r="AC1832" t="s">
        <v>207</v>
      </c>
      <c r="AD1832" t="s">
        <v>207</v>
      </c>
      <c r="AE1832" t="s">
        <v>207</v>
      </c>
      <c r="AF1832" t="s">
        <v>207</v>
      </c>
      <c r="AG1832" t="s">
        <v>344</v>
      </c>
      <c r="AH1832" t="s">
        <v>344</v>
      </c>
      <c r="AI1832" t="s">
        <v>344</v>
      </c>
      <c r="AJ1832" t="s">
        <v>344</v>
      </c>
      <c r="AK1832" t="s">
        <v>344</v>
      </c>
      <c r="AL1832" t="s">
        <v>344</v>
      </c>
      <c r="AM1832" t="s">
        <v>344</v>
      </c>
      <c r="AN1832" t="s">
        <v>344</v>
      </c>
      <c r="AO1832" t="s">
        <v>344</v>
      </c>
      <c r="AP1832" t="s">
        <v>344</v>
      </c>
      <c r="AQ1832"/>
      <c r="AR1832">
        <v>0</v>
      </c>
      <c r="AS1832">
        <v>4</v>
      </c>
    </row>
    <row r="1833" spans="1:45" ht="18.75" hidden="1" x14ac:dyDescent="0.45">
      <c r="A1833" s="256">
        <v>215607</v>
      </c>
      <c r="B1833" s="249" t="s">
        <v>459</v>
      </c>
      <c r="C1833" t="s">
        <v>205</v>
      </c>
      <c r="D1833" t="s">
        <v>205</v>
      </c>
      <c r="E1833" t="s">
        <v>205</v>
      </c>
      <c r="F1833" t="s">
        <v>205</v>
      </c>
      <c r="G1833" t="s">
        <v>205</v>
      </c>
      <c r="H1833" t="s">
        <v>207</v>
      </c>
      <c r="I1833" t="s">
        <v>205</v>
      </c>
      <c r="J1833" t="s">
        <v>207</v>
      </c>
      <c r="K1833" t="s">
        <v>205</v>
      </c>
      <c r="L1833" t="s">
        <v>207</v>
      </c>
      <c r="M1833" s="250" t="s">
        <v>207</v>
      </c>
      <c r="N1833" t="s">
        <v>205</v>
      </c>
      <c r="O1833" t="s">
        <v>205</v>
      </c>
      <c r="P1833" t="s">
        <v>207</v>
      </c>
      <c r="Q1833" t="s">
        <v>205</v>
      </c>
      <c r="R1833" t="s">
        <v>205</v>
      </c>
      <c r="S1833" t="s">
        <v>205</v>
      </c>
      <c r="T1833" t="s">
        <v>205</v>
      </c>
      <c r="U1833" t="s">
        <v>205</v>
      </c>
      <c r="V1833" t="s">
        <v>205</v>
      </c>
      <c r="W1833" t="s">
        <v>206</v>
      </c>
      <c r="X1833" t="s">
        <v>206</v>
      </c>
      <c r="Y1833" t="s">
        <v>206</v>
      </c>
      <c r="Z1833" t="s">
        <v>206</v>
      </c>
      <c r="AA1833" t="s">
        <v>206</v>
      </c>
      <c r="AB1833" t="s">
        <v>344</v>
      </c>
      <c r="AC1833" t="s">
        <v>344</v>
      </c>
      <c r="AD1833" t="s">
        <v>344</v>
      </c>
      <c r="AE1833" t="s">
        <v>344</v>
      </c>
      <c r="AF1833" t="s">
        <v>344</v>
      </c>
      <c r="AG1833" t="s">
        <v>344</v>
      </c>
      <c r="AH1833" t="s">
        <v>344</v>
      </c>
      <c r="AI1833" t="s">
        <v>344</v>
      </c>
      <c r="AJ1833" t="s">
        <v>344</v>
      </c>
      <c r="AK1833" t="s">
        <v>344</v>
      </c>
      <c r="AL1833" t="s">
        <v>344</v>
      </c>
      <c r="AM1833" t="s">
        <v>344</v>
      </c>
      <c r="AN1833" t="s">
        <v>344</v>
      </c>
      <c r="AO1833" t="s">
        <v>344</v>
      </c>
      <c r="AP1833" t="s">
        <v>344</v>
      </c>
      <c r="AQ1833"/>
      <c r="AR1833">
        <v>0</v>
      </c>
      <c r="AS1833">
        <v>6</v>
      </c>
    </row>
    <row r="1834" spans="1:45" ht="18.75" hidden="1" x14ac:dyDescent="0.45">
      <c r="A1834" s="256">
        <v>215611</v>
      </c>
      <c r="B1834" s="249" t="s">
        <v>458</v>
      </c>
      <c r="C1834" t="s">
        <v>205</v>
      </c>
      <c r="D1834" t="s">
        <v>205</v>
      </c>
      <c r="E1834" t="s">
        <v>205</v>
      </c>
      <c r="F1834" t="s">
        <v>205</v>
      </c>
      <c r="G1834" t="s">
        <v>207</v>
      </c>
      <c r="H1834" t="s">
        <v>205</v>
      </c>
      <c r="I1834" t="s">
        <v>205</v>
      </c>
      <c r="J1834" t="s">
        <v>205</v>
      </c>
      <c r="K1834" t="s">
        <v>205</v>
      </c>
      <c r="L1834" t="s">
        <v>207</v>
      </c>
      <c r="M1834" s="250" t="s">
        <v>207</v>
      </c>
      <c r="N1834" t="s">
        <v>207</v>
      </c>
      <c r="O1834" t="s">
        <v>205</v>
      </c>
      <c r="P1834" t="s">
        <v>206</v>
      </c>
      <c r="Q1834" t="s">
        <v>207</v>
      </c>
      <c r="R1834" t="s">
        <v>206</v>
      </c>
      <c r="S1834" t="s">
        <v>207</v>
      </c>
      <c r="T1834" t="s">
        <v>207</v>
      </c>
      <c r="U1834" t="s">
        <v>206</v>
      </c>
      <c r="V1834" t="s">
        <v>206</v>
      </c>
      <c r="W1834" t="s">
        <v>344</v>
      </c>
      <c r="X1834" s="250" t="s">
        <v>344</v>
      </c>
      <c r="Y1834" t="s">
        <v>344</v>
      </c>
      <c r="Z1834" t="s">
        <v>344</v>
      </c>
      <c r="AA1834" t="s">
        <v>344</v>
      </c>
      <c r="AB1834" t="s">
        <v>344</v>
      </c>
      <c r="AC1834" t="s">
        <v>344</v>
      </c>
      <c r="AD1834" t="s">
        <v>344</v>
      </c>
      <c r="AE1834" t="s">
        <v>344</v>
      </c>
      <c r="AF1834" t="s">
        <v>344</v>
      </c>
      <c r="AG1834" t="s">
        <v>344</v>
      </c>
      <c r="AH1834" t="s">
        <v>344</v>
      </c>
      <c r="AI1834" t="s">
        <v>344</v>
      </c>
      <c r="AJ1834" t="s">
        <v>344</v>
      </c>
      <c r="AK1834" t="s">
        <v>344</v>
      </c>
      <c r="AL1834" t="s">
        <v>344</v>
      </c>
      <c r="AM1834" t="s">
        <v>344</v>
      </c>
      <c r="AN1834" t="s">
        <v>344</v>
      </c>
      <c r="AO1834" t="s">
        <v>344</v>
      </c>
      <c r="AP1834" t="s">
        <v>344</v>
      </c>
      <c r="AQ1834"/>
      <c r="AR1834">
        <v>0</v>
      </c>
      <c r="AS1834">
        <v>4</v>
      </c>
    </row>
    <row r="1835" spans="1:45" ht="18.75" hidden="1" x14ac:dyDescent="0.45">
      <c r="A1835" s="256">
        <v>215612</v>
      </c>
      <c r="B1835" s="249" t="s">
        <v>458</v>
      </c>
      <c r="C1835" t="s">
        <v>207</v>
      </c>
      <c r="D1835" t="s">
        <v>207</v>
      </c>
      <c r="E1835" t="s">
        <v>207</v>
      </c>
      <c r="F1835" t="s">
        <v>205</v>
      </c>
      <c r="G1835" t="s">
        <v>205</v>
      </c>
      <c r="H1835" t="s">
        <v>207</v>
      </c>
      <c r="I1835" t="s">
        <v>207</v>
      </c>
      <c r="J1835" t="s">
        <v>205</v>
      </c>
      <c r="K1835" t="s">
        <v>207</v>
      </c>
      <c r="L1835" t="s">
        <v>207</v>
      </c>
      <c r="M1835" s="250" t="s">
        <v>205</v>
      </c>
      <c r="N1835" t="s">
        <v>205</v>
      </c>
      <c r="O1835" t="s">
        <v>205</v>
      </c>
      <c r="P1835" t="s">
        <v>207</v>
      </c>
      <c r="Q1835" t="s">
        <v>205</v>
      </c>
      <c r="R1835" t="s">
        <v>206</v>
      </c>
      <c r="S1835" t="s">
        <v>207</v>
      </c>
      <c r="T1835" t="s">
        <v>207</v>
      </c>
      <c r="U1835" t="s">
        <v>207</v>
      </c>
      <c r="V1835" t="s">
        <v>207</v>
      </c>
      <c r="W1835" t="s">
        <v>344</v>
      </c>
      <c r="X1835" s="250" t="s">
        <v>344</v>
      </c>
      <c r="Y1835" t="s">
        <v>344</v>
      </c>
      <c r="Z1835" t="s">
        <v>344</v>
      </c>
      <c r="AA1835" t="s">
        <v>344</v>
      </c>
      <c r="AB1835" t="s">
        <v>344</v>
      </c>
      <c r="AC1835" t="s">
        <v>344</v>
      </c>
      <c r="AD1835" t="s">
        <v>344</v>
      </c>
      <c r="AE1835" t="s">
        <v>344</v>
      </c>
      <c r="AF1835" t="s">
        <v>344</v>
      </c>
      <c r="AG1835" t="s">
        <v>344</v>
      </c>
      <c r="AH1835" t="s">
        <v>344</v>
      </c>
      <c r="AI1835" t="s">
        <v>344</v>
      </c>
      <c r="AJ1835" t="s">
        <v>344</v>
      </c>
      <c r="AK1835" t="s">
        <v>344</v>
      </c>
      <c r="AL1835" t="s">
        <v>344</v>
      </c>
      <c r="AM1835" t="s">
        <v>344</v>
      </c>
      <c r="AN1835" t="s">
        <v>344</v>
      </c>
      <c r="AO1835" t="s">
        <v>344</v>
      </c>
      <c r="AP1835" t="s">
        <v>344</v>
      </c>
      <c r="AQ1835"/>
      <c r="AR1835">
        <v>0</v>
      </c>
      <c r="AS1835">
        <v>1</v>
      </c>
    </row>
    <row r="1836" spans="1:45" ht="18.75" x14ac:dyDescent="0.45">
      <c r="A1836" s="256">
        <v>215613</v>
      </c>
      <c r="B1836" s="249" t="s">
        <v>61</v>
      </c>
      <c r="C1836" t="s">
        <v>207</v>
      </c>
      <c r="D1836" t="s">
        <v>207</v>
      </c>
      <c r="E1836" t="s">
        <v>207</v>
      </c>
      <c r="F1836" t="s">
        <v>207</v>
      </c>
      <c r="G1836" t="s">
        <v>207</v>
      </c>
      <c r="H1836" t="s">
        <v>207</v>
      </c>
      <c r="I1836" t="s">
        <v>207</v>
      </c>
      <c r="J1836" t="s">
        <v>207</v>
      </c>
      <c r="K1836" t="s">
        <v>205</v>
      </c>
      <c r="L1836" t="s">
        <v>207</v>
      </c>
      <c r="M1836" s="250" t="s">
        <v>207</v>
      </c>
      <c r="N1836" t="s">
        <v>207</v>
      </c>
      <c r="O1836" t="s">
        <v>205</v>
      </c>
      <c r="P1836" t="s">
        <v>207</v>
      </c>
      <c r="Q1836" t="s">
        <v>207</v>
      </c>
      <c r="R1836" t="s">
        <v>207</v>
      </c>
      <c r="S1836" t="s">
        <v>207</v>
      </c>
      <c r="T1836" t="s">
        <v>207</v>
      </c>
      <c r="U1836" t="s">
        <v>207</v>
      </c>
      <c r="V1836" t="s">
        <v>207</v>
      </c>
      <c r="W1836" t="s">
        <v>207</v>
      </c>
      <c r="X1836" s="250" t="s">
        <v>207</v>
      </c>
      <c r="Y1836" t="s">
        <v>205</v>
      </c>
      <c r="Z1836" t="s">
        <v>207</v>
      </c>
      <c r="AA1836" t="s">
        <v>205</v>
      </c>
      <c r="AB1836" t="s">
        <v>207</v>
      </c>
      <c r="AC1836" t="s">
        <v>207</v>
      </c>
      <c r="AD1836" t="s">
        <v>207</v>
      </c>
      <c r="AE1836" t="s">
        <v>207</v>
      </c>
      <c r="AF1836" t="s">
        <v>207</v>
      </c>
      <c r="AG1836" t="s">
        <v>207</v>
      </c>
      <c r="AH1836" t="s">
        <v>207</v>
      </c>
      <c r="AI1836" t="s">
        <v>207</v>
      </c>
      <c r="AJ1836" t="s">
        <v>207</v>
      </c>
      <c r="AK1836" t="s">
        <v>207</v>
      </c>
      <c r="AL1836" t="s">
        <v>206</v>
      </c>
      <c r="AM1836" t="s">
        <v>206</v>
      </c>
      <c r="AN1836" t="s">
        <v>206</v>
      </c>
      <c r="AO1836" t="s">
        <v>206</v>
      </c>
      <c r="AP1836" t="s">
        <v>206</v>
      </c>
      <c r="AQ1836"/>
      <c r="AR1836">
        <v>0</v>
      </c>
      <c r="AS1836">
        <v>5</v>
      </c>
    </row>
    <row r="1837" spans="1:45" ht="15" hidden="1" x14ac:dyDescent="0.25">
      <c r="A1837" s="263">
        <v>215614</v>
      </c>
      <c r="B1837" s="259" t="s">
        <v>456</v>
      </c>
      <c r="C1837" s="260" t="s">
        <v>207</v>
      </c>
      <c r="D1837" s="260" t="s">
        <v>207</v>
      </c>
      <c r="E1837" s="260" t="s">
        <v>207</v>
      </c>
      <c r="F1837" s="260" t="s">
        <v>207</v>
      </c>
      <c r="G1837" s="260" t="s">
        <v>207</v>
      </c>
      <c r="H1837" s="260" t="s">
        <v>207</v>
      </c>
      <c r="I1837" s="260" t="s">
        <v>207</v>
      </c>
      <c r="J1837" s="260" t="s">
        <v>207</v>
      </c>
      <c r="K1837" s="260" t="s">
        <v>207</v>
      </c>
      <c r="L1837" s="260" t="s">
        <v>207</v>
      </c>
      <c r="M1837" s="260" t="s">
        <v>207</v>
      </c>
      <c r="N1837" s="260" t="s">
        <v>205</v>
      </c>
      <c r="O1837" s="260" t="s">
        <v>205</v>
      </c>
      <c r="P1837" s="260" t="s">
        <v>207</v>
      </c>
      <c r="Q1837" s="260" t="s">
        <v>207</v>
      </c>
      <c r="R1837" s="260" t="s">
        <v>207</v>
      </c>
      <c r="S1837" s="260" t="s">
        <v>205</v>
      </c>
      <c r="T1837" s="260" t="s">
        <v>207</v>
      </c>
      <c r="U1837" s="260" t="s">
        <v>207</v>
      </c>
      <c r="V1837" s="260" t="s">
        <v>207</v>
      </c>
      <c r="W1837" s="260" t="s">
        <v>207</v>
      </c>
      <c r="X1837" s="260" t="s">
        <v>207</v>
      </c>
      <c r="Y1837" s="260" t="s">
        <v>207</v>
      </c>
      <c r="Z1837" s="260" t="s">
        <v>207</v>
      </c>
      <c r="AA1837" s="260" t="s">
        <v>207</v>
      </c>
      <c r="AB1837" s="260" t="s">
        <v>206</v>
      </c>
      <c r="AC1837" s="260" t="s">
        <v>206</v>
      </c>
      <c r="AD1837" s="260" t="s">
        <v>206</v>
      </c>
      <c r="AE1837" s="260" t="s">
        <v>206</v>
      </c>
      <c r="AF1837" s="260" t="s">
        <v>206</v>
      </c>
      <c r="AG1837" s="260" t="s">
        <v>344</v>
      </c>
      <c r="AH1837" s="260" t="s">
        <v>344</v>
      </c>
      <c r="AI1837" s="260" t="s">
        <v>344</v>
      </c>
      <c r="AJ1837" s="260" t="s">
        <v>344</v>
      </c>
      <c r="AK1837" s="260" t="s">
        <v>344</v>
      </c>
      <c r="AL1837" s="260" t="s">
        <v>344</v>
      </c>
      <c r="AM1837" s="260" t="s">
        <v>344</v>
      </c>
      <c r="AN1837" s="260" t="s">
        <v>344</v>
      </c>
      <c r="AO1837" s="260" t="s">
        <v>344</v>
      </c>
      <c r="AP1837" s="260" t="s">
        <v>344</v>
      </c>
      <c r="AQ1837" s="260"/>
      <c r="AR1837"/>
      <c r="AS1837">
        <v>4</v>
      </c>
    </row>
    <row r="1838" spans="1:45" ht="18.75" hidden="1" x14ac:dyDescent="0.45">
      <c r="A1838" s="265">
        <v>215615</v>
      </c>
      <c r="B1838" s="249" t="s">
        <v>457</v>
      </c>
      <c r="C1838" t="s">
        <v>849</v>
      </c>
      <c r="D1838" t="s">
        <v>849</v>
      </c>
      <c r="E1838" t="s">
        <v>849</v>
      </c>
      <c r="F1838" t="s">
        <v>849</v>
      </c>
      <c r="G1838" t="s">
        <v>849</v>
      </c>
      <c r="H1838" t="s">
        <v>849</v>
      </c>
      <c r="I1838" t="s">
        <v>849</v>
      </c>
      <c r="J1838" t="s">
        <v>849</v>
      </c>
      <c r="K1838" t="s">
        <v>849</v>
      </c>
      <c r="L1838" t="s">
        <v>849</v>
      </c>
      <c r="M1838" s="250" t="s">
        <v>344</v>
      </c>
      <c r="N1838" t="s">
        <v>344</v>
      </c>
      <c r="O1838" t="s">
        <v>344</v>
      </c>
      <c r="P1838" t="s">
        <v>344</v>
      </c>
      <c r="Q1838" t="s">
        <v>344</v>
      </c>
      <c r="R1838" t="s">
        <v>344</v>
      </c>
      <c r="S1838" t="s">
        <v>344</v>
      </c>
      <c r="T1838" t="s">
        <v>344</v>
      </c>
      <c r="U1838" t="s">
        <v>344</v>
      </c>
      <c r="V1838" t="s">
        <v>344</v>
      </c>
      <c r="W1838" t="s">
        <v>344</v>
      </c>
      <c r="X1838" s="250" t="s">
        <v>344</v>
      </c>
      <c r="Y1838" t="s">
        <v>344</v>
      </c>
      <c r="Z1838" t="s">
        <v>344</v>
      </c>
      <c r="AA1838" t="s">
        <v>344</v>
      </c>
      <c r="AB1838" t="s">
        <v>344</v>
      </c>
      <c r="AC1838" t="s">
        <v>344</v>
      </c>
      <c r="AD1838" t="s">
        <v>344</v>
      </c>
      <c r="AE1838" t="s">
        <v>344</v>
      </c>
      <c r="AF1838" t="s">
        <v>344</v>
      </c>
      <c r="AG1838" t="s">
        <v>344</v>
      </c>
      <c r="AH1838" t="s">
        <v>344</v>
      </c>
      <c r="AI1838" t="s">
        <v>344</v>
      </c>
      <c r="AJ1838" t="s">
        <v>344</v>
      </c>
      <c r="AK1838" t="s">
        <v>344</v>
      </c>
      <c r="AL1838" t="s">
        <v>344</v>
      </c>
      <c r="AM1838" t="s">
        <v>344</v>
      </c>
      <c r="AN1838" t="s">
        <v>344</v>
      </c>
      <c r="AO1838" t="s">
        <v>344</v>
      </c>
      <c r="AP1838" t="s">
        <v>344</v>
      </c>
      <c r="AQ1838"/>
      <c r="AR1838" t="s">
        <v>1830</v>
      </c>
      <c r="AS1838" t="s">
        <v>2181</v>
      </c>
    </row>
    <row r="1839" spans="1:45" ht="15" hidden="1" x14ac:dyDescent="0.25">
      <c r="A1839" s="263">
        <v>215617</v>
      </c>
      <c r="B1839" s="259" t="s">
        <v>457</v>
      </c>
      <c r="C1839" s="260" t="s">
        <v>849</v>
      </c>
      <c r="D1839" s="260" t="s">
        <v>849</v>
      </c>
      <c r="E1839" s="260" t="s">
        <v>849</v>
      </c>
      <c r="F1839" s="260" t="s">
        <v>849</v>
      </c>
      <c r="G1839" s="260" t="s">
        <v>849</v>
      </c>
      <c r="H1839" s="260" t="s">
        <v>849</v>
      </c>
      <c r="I1839" s="260" t="s">
        <v>849</v>
      </c>
      <c r="J1839" s="260" t="s">
        <v>849</v>
      </c>
      <c r="K1839" s="260" t="s">
        <v>849</v>
      </c>
      <c r="L1839" s="260" t="s">
        <v>849</v>
      </c>
      <c r="M1839" s="260" t="s">
        <v>344</v>
      </c>
      <c r="N1839" s="260" t="s">
        <v>344</v>
      </c>
      <c r="O1839" s="260" t="s">
        <v>344</v>
      </c>
      <c r="P1839" s="260" t="s">
        <v>344</v>
      </c>
      <c r="Q1839" s="260" t="s">
        <v>344</v>
      </c>
      <c r="R1839" s="260" t="s">
        <v>344</v>
      </c>
      <c r="S1839" s="260" t="s">
        <v>344</v>
      </c>
      <c r="T1839" s="260" t="s">
        <v>344</v>
      </c>
      <c r="U1839" s="260" t="s">
        <v>344</v>
      </c>
      <c r="V1839" s="260" t="s">
        <v>344</v>
      </c>
      <c r="W1839" s="260" t="s">
        <v>344</v>
      </c>
      <c r="X1839" s="260" t="s">
        <v>344</v>
      </c>
      <c r="Y1839" s="260" t="s">
        <v>344</v>
      </c>
      <c r="Z1839" s="260" t="s">
        <v>344</v>
      </c>
      <c r="AA1839" s="260" t="s">
        <v>344</v>
      </c>
      <c r="AB1839" s="260" t="s">
        <v>344</v>
      </c>
      <c r="AC1839" s="260" t="s">
        <v>344</v>
      </c>
      <c r="AD1839" s="260" t="s">
        <v>344</v>
      </c>
      <c r="AE1839" s="260" t="s">
        <v>344</v>
      </c>
      <c r="AF1839" s="260" t="s">
        <v>344</v>
      </c>
      <c r="AG1839" s="260" t="s">
        <v>344</v>
      </c>
      <c r="AH1839" s="260" t="s">
        <v>344</v>
      </c>
      <c r="AI1839" s="260" t="s">
        <v>344</v>
      </c>
      <c r="AJ1839" s="260" t="s">
        <v>344</v>
      </c>
      <c r="AK1839" s="260" t="s">
        <v>344</v>
      </c>
      <c r="AL1839" s="260" t="s">
        <v>344</v>
      </c>
      <c r="AM1839" s="260" t="s">
        <v>344</v>
      </c>
      <c r="AN1839" s="260" t="s">
        <v>344</v>
      </c>
      <c r="AO1839" s="260" t="s">
        <v>344</v>
      </c>
      <c r="AP1839" s="260" t="s">
        <v>344</v>
      </c>
      <c r="AQ1839" s="260"/>
      <c r="AR1839"/>
      <c r="AS1839" t="s">
        <v>2181</v>
      </c>
    </row>
    <row r="1840" spans="1:45" ht="18.75" hidden="1" x14ac:dyDescent="0.45">
      <c r="A1840" s="256">
        <v>215618</v>
      </c>
      <c r="B1840" s="249" t="s">
        <v>456</v>
      </c>
      <c r="C1840" t="s">
        <v>207</v>
      </c>
      <c r="D1840" t="s">
        <v>207</v>
      </c>
      <c r="E1840" t="s">
        <v>207</v>
      </c>
      <c r="F1840" t="s">
        <v>207</v>
      </c>
      <c r="G1840" t="s">
        <v>207</v>
      </c>
      <c r="H1840" t="s">
        <v>206</v>
      </c>
      <c r="I1840" t="s">
        <v>207</v>
      </c>
      <c r="J1840" t="s">
        <v>205</v>
      </c>
      <c r="K1840" t="s">
        <v>207</v>
      </c>
      <c r="L1840" t="s">
        <v>207</v>
      </c>
      <c r="M1840" s="250" t="s">
        <v>207</v>
      </c>
      <c r="N1840" t="s">
        <v>207</v>
      </c>
      <c r="O1840" t="s">
        <v>205</v>
      </c>
      <c r="P1840" t="s">
        <v>205</v>
      </c>
      <c r="Q1840" t="s">
        <v>207</v>
      </c>
      <c r="R1840" t="s">
        <v>205</v>
      </c>
      <c r="S1840" t="s">
        <v>205</v>
      </c>
      <c r="T1840" t="s">
        <v>205</v>
      </c>
      <c r="U1840" t="s">
        <v>207</v>
      </c>
      <c r="V1840" t="s">
        <v>207</v>
      </c>
      <c r="W1840" t="s">
        <v>207</v>
      </c>
      <c r="X1840" s="250" t="s">
        <v>207</v>
      </c>
      <c r="Y1840" t="s">
        <v>207</v>
      </c>
      <c r="Z1840" t="s">
        <v>207</v>
      </c>
      <c r="AA1840" t="s">
        <v>207</v>
      </c>
      <c r="AB1840" t="s">
        <v>206</v>
      </c>
      <c r="AC1840" t="s">
        <v>206</v>
      </c>
      <c r="AD1840" t="s">
        <v>206</v>
      </c>
      <c r="AE1840" t="s">
        <v>206</v>
      </c>
      <c r="AF1840" t="s">
        <v>206</v>
      </c>
      <c r="AG1840" t="s">
        <v>344</v>
      </c>
      <c r="AH1840" t="s">
        <v>344</v>
      </c>
      <c r="AI1840" t="s">
        <v>344</v>
      </c>
      <c r="AJ1840" t="s">
        <v>344</v>
      </c>
      <c r="AK1840" t="s">
        <v>344</v>
      </c>
      <c r="AL1840" t="s">
        <v>344</v>
      </c>
      <c r="AM1840" t="s">
        <v>344</v>
      </c>
      <c r="AN1840" t="s">
        <v>344</v>
      </c>
      <c r="AO1840" t="s">
        <v>344</v>
      </c>
      <c r="AP1840" t="s">
        <v>344</v>
      </c>
      <c r="AQ1840"/>
      <c r="AR1840">
        <v>0</v>
      </c>
      <c r="AS1840">
        <v>5</v>
      </c>
    </row>
    <row r="1841" spans="1:45" ht="18.75" hidden="1" x14ac:dyDescent="0.45">
      <c r="A1841" s="256">
        <v>215619</v>
      </c>
      <c r="B1841" s="249" t="s">
        <v>456</v>
      </c>
      <c r="C1841" t="s">
        <v>207</v>
      </c>
      <c r="D1841" t="s">
        <v>205</v>
      </c>
      <c r="E1841" t="s">
        <v>207</v>
      </c>
      <c r="F1841" t="s">
        <v>207</v>
      </c>
      <c r="G1841" t="s">
        <v>207</v>
      </c>
      <c r="H1841" t="s">
        <v>207</v>
      </c>
      <c r="I1841" t="s">
        <v>207</v>
      </c>
      <c r="J1841" t="s">
        <v>207</v>
      </c>
      <c r="K1841" t="s">
        <v>207</v>
      </c>
      <c r="L1841" t="s">
        <v>207</v>
      </c>
      <c r="M1841" s="250" t="s">
        <v>207</v>
      </c>
      <c r="N1841" t="s">
        <v>205</v>
      </c>
      <c r="O1841" t="s">
        <v>207</v>
      </c>
      <c r="P1841" t="s">
        <v>207</v>
      </c>
      <c r="Q1841" t="s">
        <v>207</v>
      </c>
      <c r="R1841" t="s">
        <v>207</v>
      </c>
      <c r="S1841" t="s">
        <v>207</v>
      </c>
      <c r="T1841" t="s">
        <v>207</v>
      </c>
      <c r="U1841" t="s">
        <v>207</v>
      </c>
      <c r="V1841" t="s">
        <v>207</v>
      </c>
      <c r="W1841" t="s">
        <v>207</v>
      </c>
      <c r="X1841" s="250" t="s">
        <v>206</v>
      </c>
      <c r="Y1841" t="s">
        <v>205</v>
      </c>
      <c r="Z1841" t="s">
        <v>207</v>
      </c>
      <c r="AA1841" t="s">
        <v>206</v>
      </c>
      <c r="AB1841" t="s">
        <v>207</v>
      </c>
      <c r="AC1841" t="s">
        <v>206</v>
      </c>
      <c r="AD1841" t="s">
        <v>206</v>
      </c>
      <c r="AE1841" t="s">
        <v>206</v>
      </c>
      <c r="AF1841" t="s">
        <v>207</v>
      </c>
      <c r="AG1841" t="s">
        <v>344</v>
      </c>
      <c r="AH1841" t="s">
        <v>344</v>
      </c>
      <c r="AI1841" t="s">
        <v>344</v>
      </c>
      <c r="AJ1841" t="s">
        <v>344</v>
      </c>
      <c r="AK1841" t="s">
        <v>344</v>
      </c>
      <c r="AL1841" t="s">
        <v>344</v>
      </c>
      <c r="AM1841" t="s">
        <v>344</v>
      </c>
      <c r="AN1841" t="s">
        <v>344</v>
      </c>
      <c r="AO1841" t="s">
        <v>344</v>
      </c>
      <c r="AP1841" t="s">
        <v>344</v>
      </c>
      <c r="AQ1841"/>
      <c r="AR1841">
        <v>0</v>
      </c>
      <c r="AS1841">
        <v>4</v>
      </c>
    </row>
    <row r="1842" spans="1:45" ht="18.75" hidden="1" x14ac:dyDescent="0.45">
      <c r="A1842" s="262">
        <v>215620</v>
      </c>
      <c r="B1842" s="249" t="s">
        <v>457</v>
      </c>
      <c r="C1842" t="s">
        <v>205</v>
      </c>
      <c r="D1842" t="s">
        <v>205</v>
      </c>
      <c r="E1842" t="s">
        <v>205</v>
      </c>
      <c r="F1842" t="s">
        <v>205</v>
      </c>
      <c r="G1842" t="s">
        <v>205</v>
      </c>
      <c r="H1842" t="s">
        <v>207</v>
      </c>
      <c r="I1842" t="s">
        <v>205</v>
      </c>
      <c r="J1842" t="s">
        <v>207</v>
      </c>
      <c r="K1842" t="s">
        <v>207</v>
      </c>
      <c r="L1842" t="s">
        <v>207</v>
      </c>
      <c r="M1842" s="250" t="s">
        <v>344</v>
      </c>
      <c r="N1842" t="s">
        <v>344</v>
      </c>
      <c r="O1842" t="s">
        <v>344</v>
      </c>
      <c r="P1842" t="s">
        <v>344</v>
      </c>
      <c r="Q1842" t="s">
        <v>344</v>
      </c>
      <c r="R1842" t="s">
        <v>344</v>
      </c>
      <c r="S1842" t="s">
        <v>344</v>
      </c>
      <c r="T1842" t="s">
        <v>344</v>
      </c>
      <c r="U1842" t="s">
        <v>344</v>
      </c>
      <c r="V1842" t="s">
        <v>344</v>
      </c>
      <c r="W1842" t="s">
        <v>344</v>
      </c>
      <c r="X1842" s="250" t="s">
        <v>344</v>
      </c>
      <c r="Y1842" t="s">
        <v>344</v>
      </c>
      <c r="Z1842" t="s">
        <v>344</v>
      </c>
      <c r="AA1842" t="s">
        <v>344</v>
      </c>
      <c r="AB1842" t="s">
        <v>344</v>
      </c>
      <c r="AC1842" t="s">
        <v>344</v>
      </c>
      <c r="AD1842" t="s">
        <v>344</v>
      </c>
      <c r="AE1842" t="s">
        <v>344</v>
      </c>
      <c r="AF1842" t="s">
        <v>344</v>
      </c>
      <c r="AG1842" t="s">
        <v>344</v>
      </c>
      <c r="AH1842" t="s">
        <v>344</v>
      </c>
      <c r="AI1842" t="s">
        <v>344</v>
      </c>
      <c r="AJ1842" t="s">
        <v>344</v>
      </c>
      <c r="AK1842" t="s">
        <v>344</v>
      </c>
      <c r="AL1842" t="s">
        <v>344</v>
      </c>
      <c r="AM1842" t="s">
        <v>344</v>
      </c>
      <c r="AN1842" t="s">
        <v>344</v>
      </c>
      <c r="AO1842" t="s">
        <v>344</v>
      </c>
      <c r="AP1842" t="s">
        <v>344</v>
      </c>
      <c r="AQ1842"/>
      <c r="AR1842">
        <v>0</v>
      </c>
      <c r="AS1842">
        <v>1</v>
      </c>
    </row>
    <row r="1843" spans="1:45" ht="15" hidden="1" x14ac:dyDescent="0.25">
      <c r="A1843" s="263">
        <v>215621</v>
      </c>
      <c r="B1843" s="259" t="s">
        <v>458</v>
      </c>
      <c r="C1843" s="260" t="s">
        <v>205</v>
      </c>
      <c r="D1843" s="260" t="s">
        <v>207</v>
      </c>
      <c r="E1843" s="260" t="s">
        <v>207</v>
      </c>
      <c r="F1843" s="260" t="s">
        <v>205</v>
      </c>
      <c r="G1843" s="260" t="s">
        <v>207</v>
      </c>
      <c r="H1843" s="260" t="s">
        <v>207</v>
      </c>
      <c r="I1843" s="260" t="s">
        <v>205</v>
      </c>
      <c r="J1843" s="260" t="s">
        <v>205</v>
      </c>
      <c r="K1843" s="260" t="s">
        <v>207</v>
      </c>
      <c r="L1843" s="260" t="s">
        <v>207</v>
      </c>
      <c r="M1843" s="260" t="s">
        <v>207</v>
      </c>
      <c r="N1843" s="260" t="s">
        <v>206</v>
      </c>
      <c r="O1843" s="260" t="s">
        <v>207</v>
      </c>
      <c r="P1843" s="260" t="s">
        <v>206</v>
      </c>
      <c r="Q1843" s="260" t="s">
        <v>206</v>
      </c>
      <c r="R1843" s="260" t="s">
        <v>206</v>
      </c>
      <c r="S1843" s="260" t="s">
        <v>206</v>
      </c>
      <c r="T1843" s="260" t="s">
        <v>206</v>
      </c>
      <c r="U1843" s="260" t="s">
        <v>206</v>
      </c>
      <c r="V1843" s="260" t="s">
        <v>206</v>
      </c>
      <c r="W1843" s="260" t="s">
        <v>344</v>
      </c>
      <c r="X1843" s="260" t="s">
        <v>344</v>
      </c>
      <c r="Y1843" s="260" t="s">
        <v>344</v>
      </c>
      <c r="Z1843" s="260" t="s">
        <v>344</v>
      </c>
      <c r="AA1843" s="260" t="s">
        <v>344</v>
      </c>
      <c r="AB1843" s="260" t="s">
        <v>344</v>
      </c>
      <c r="AC1843" s="260" t="s">
        <v>344</v>
      </c>
      <c r="AD1843" s="260" t="s">
        <v>344</v>
      </c>
      <c r="AE1843" s="260" t="s">
        <v>344</v>
      </c>
      <c r="AF1843" s="260" t="s">
        <v>344</v>
      </c>
      <c r="AG1843" s="260" t="s">
        <v>344</v>
      </c>
      <c r="AH1843" s="260" t="s">
        <v>344</v>
      </c>
      <c r="AI1843" s="260" t="s">
        <v>344</v>
      </c>
      <c r="AJ1843" s="260" t="s">
        <v>344</v>
      </c>
      <c r="AK1843" s="260" t="s">
        <v>344</v>
      </c>
      <c r="AL1843" s="260" t="s">
        <v>344</v>
      </c>
      <c r="AM1843" s="260" t="s">
        <v>344</v>
      </c>
      <c r="AN1843" s="260" t="s">
        <v>344</v>
      </c>
      <c r="AO1843" s="260" t="s">
        <v>344</v>
      </c>
      <c r="AP1843" s="260" t="s">
        <v>344</v>
      </c>
      <c r="AQ1843" s="260"/>
      <c r="AR1843"/>
      <c r="AS1843">
        <v>3</v>
      </c>
    </row>
    <row r="1844" spans="1:45" ht="18.75" hidden="1" x14ac:dyDescent="0.45">
      <c r="A1844" s="256">
        <v>215622</v>
      </c>
      <c r="B1844" s="249" t="s">
        <v>458</v>
      </c>
      <c r="C1844" t="s">
        <v>207</v>
      </c>
      <c r="D1844" t="s">
        <v>207</v>
      </c>
      <c r="E1844" t="s">
        <v>205</v>
      </c>
      <c r="F1844" t="s">
        <v>205</v>
      </c>
      <c r="G1844" t="s">
        <v>207</v>
      </c>
      <c r="H1844" t="s">
        <v>207</v>
      </c>
      <c r="I1844" t="s">
        <v>205</v>
      </c>
      <c r="J1844" t="s">
        <v>205</v>
      </c>
      <c r="K1844" t="s">
        <v>207</v>
      </c>
      <c r="L1844" t="s">
        <v>207</v>
      </c>
      <c r="M1844" s="250" t="s">
        <v>207</v>
      </c>
      <c r="N1844" t="s">
        <v>205</v>
      </c>
      <c r="O1844" t="s">
        <v>205</v>
      </c>
      <c r="P1844" t="s">
        <v>207</v>
      </c>
      <c r="Q1844" t="s">
        <v>205</v>
      </c>
      <c r="R1844" t="s">
        <v>207</v>
      </c>
      <c r="S1844" t="s">
        <v>205</v>
      </c>
      <c r="T1844" t="s">
        <v>205</v>
      </c>
      <c r="U1844" t="s">
        <v>205</v>
      </c>
      <c r="V1844" t="s">
        <v>205</v>
      </c>
      <c r="W1844" t="s">
        <v>344</v>
      </c>
      <c r="X1844" s="250" t="s">
        <v>344</v>
      </c>
      <c r="Y1844" t="s">
        <v>344</v>
      </c>
      <c r="Z1844" t="s">
        <v>344</v>
      </c>
      <c r="AA1844" t="s">
        <v>344</v>
      </c>
      <c r="AB1844" t="s">
        <v>344</v>
      </c>
      <c r="AC1844" t="s">
        <v>344</v>
      </c>
      <c r="AD1844" t="s">
        <v>344</v>
      </c>
      <c r="AE1844" t="s">
        <v>344</v>
      </c>
      <c r="AF1844" t="s">
        <v>344</v>
      </c>
      <c r="AG1844" t="s">
        <v>344</v>
      </c>
      <c r="AH1844" t="s">
        <v>344</v>
      </c>
      <c r="AI1844" t="s">
        <v>344</v>
      </c>
      <c r="AJ1844" t="s">
        <v>344</v>
      </c>
      <c r="AK1844" t="s">
        <v>344</v>
      </c>
      <c r="AL1844" t="s">
        <v>344</v>
      </c>
      <c r="AM1844" t="s">
        <v>344</v>
      </c>
      <c r="AN1844" t="s">
        <v>344</v>
      </c>
      <c r="AO1844" t="s">
        <v>344</v>
      </c>
      <c r="AP1844" t="s">
        <v>344</v>
      </c>
      <c r="AQ1844"/>
      <c r="AR1844">
        <v>0</v>
      </c>
      <c r="AS1844">
        <v>1</v>
      </c>
    </row>
    <row r="1845" spans="1:45" ht="18.75" hidden="1" x14ac:dyDescent="0.45">
      <c r="A1845" s="256">
        <v>215623</v>
      </c>
      <c r="B1845" s="249" t="s">
        <v>458</v>
      </c>
      <c r="C1845" t="s">
        <v>207</v>
      </c>
      <c r="D1845" t="s">
        <v>207</v>
      </c>
      <c r="E1845" t="s">
        <v>207</v>
      </c>
      <c r="F1845" t="s">
        <v>205</v>
      </c>
      <c r="G1845" t="s">
        <v>205</v>
      </c>
      <c r="H1845" t="s">
        <v>207</v>
      </c>
      <c r="I1845" t="s">
        <v>207</v>
      </c>
      <c r="J1845" t="s">
        <v>207</v>
      </c>
      <c r="K1845" t="s">
        <v>207</v>
      </c>
      <c r="L1845" t="s">
        <v>207</v>
      </c>
      <c r="M1845" s="250" t="s">
        <v>205</v>
      </c>
      <c r="N1845" t="s">
        <v>206</v>
      </c>
      <c r="O1845" t="s">
        <v>205</v>
      </c>
      <c r="P1845" t="s">
        <v>205</v>
      </c>
      <c r="Q1845" t="s">
        <v>207</v>
      </c>
      <c r="R1845" t="s">
        <v>206</v>
      </c>
      <c r="S1845" t="s">
        <v>205</v>
      </c>
      <c r="T1845" t="s">
        <v>205</v>
      </c>
      <c r="U1845" t="s">
        <v>205</v>
      </c>
      <c r="V1845" t="s">
        <v>207</v>
      </c>
      <c r="W1845" t="s">
        <v>344</v>
      </c>
      <c r="X1845" s="250" t="s">
        <v>344</v>
      </c>
      <c r="Y1845" t="s">
        <v>344</v>
      </c>
      <c r="Z1845" t="s">
        <v>344</v>
      </c>
      <c r="AA1845" t="s">
        <v>344</v>
      </c>
      <c r="AB1845" t="s">
        <v>344</v>
      </c>
      <c r="AC1845" t="s">
        <v>344</v>
      </c>
      <c r="AD1845" t="s">
        <v>344</v>
      </c>
      <c r="AE1845" t="s">
        <v>344</v>
      </c>
      <c r="AF1845" t="s">
        <v>344</v>
      </c>
      <c r="AG1845" t="s">
        <v>344</v>
      </c>
      <c r="AH1845" t="s">
        <v>344</v>
      </c>
      <c r="AI1845" t="s">
        <v>344</v>
      </c>
      <c r="AJ1845" t="s">
        <v>344</v>
      </c>
      <c r="AK1845" t="s">
        <v>344</v>
      </c>
      <c r="AL1845" t="s">
        <v>344</v>
      </c>
      <c r="AM1845" t="s">
        <v>344</v>
      </c>
      <c r="AN1845" t="s">
        <v>344</v>
      </c>
      <c r="AO1845" t="s">
        <v>344</v>
      </c>
      <c r="AP1845" t="s">
        <v>344</v>
      </c>
      <c r="AQ1845"/>
      <c r="AR1845">
        <v>0</v>
      </c>
      <c r="AS1845">
        <v>3</v>
      </c>
    </row>
    <row r="1846" spans="1:45" ht="15" hidden="1" x14ac:dyDescent="0.25">
      <c r="A1846" s="263">
        <v>215625</v>
      </c>
      <c r="B1846" s="259" t="s">
        <v>458</v>
      </c>
      <c r="C1846" s="260" t="s">
        <v>207</v>
      </c>
      <c r="D1846" s="260" t="s">
        <v>207</v>
      </c>
      <c r="E1846" s="260" t="s">
        <v>207</v>
      </c>
      <c r="F1846" s="260" t="s">
        <v>205</v>
      </c>
      <c r="G1846" s="260" t="s">
        <v>205</v>
      </c>
      <c r="H1846" s="260" t="s">
        <v>205</v>
      </c>
      <c r="I1846" s="260" t="s">
        <v>207</v>
      </c>
      <c r="J1846" s="260" t="s">
        <v>207</v>
      </c>
      <c r="K1846" s="260" t="s">
        <v>205</v>
      </c>
      <c r="L1846" s="260" t="s">
        <v>207</v>
      </c>
      <c r="M1846" s="260" t="s">
        <v>207</v>
      </c>
      <c r="N1846" s="260" t="s">
        <v>205</v>
      </c>
      <c r="O1846" s="260" t="s">
        <v>205</v>
      </c>
      <c r="P1846" s="260" t="s">
        <v>205</v>
      </c>
      <c r="Q1846" s="260" t="s">
        <v>205</v>
      </c>
      <c r="R1846" s="260" t="s">
        <v>207</v>
      </c>
      <c r="S1846" s="260" t="s">
        <v>207</v>
      </c>
      <c r="T1846" s="260" t="s">
        <v>205</v>
      </c>
      <c r="U1846" s="260" t="s">
        <v>205</v>
      </c>
      <c r="V1846" s="260" t="s">
        <v>207</v>
      </c>
      <c r="W1846" s="260" t="s">
        <v>344</v>
      </c>
      <c r="X1846" s="260" t="s">
        <v>344</v>
      </c>
      <c r="Y1846" s="260" t="s">
        <v>344</v>
      </c>
      <c r="Z1846" s="260" t="s">
        <v>344</v>
      </c>
      <c r="AA1846" s="260" t="s">
        <v>344</v>
      </c>
      <c r="AB1846" s="260" t="s">
        <v>344</v>
      </c>
      <c r="AC1846" s="260" t="s">
        <v>344</v>
      </c>
      <c r="AD1846" s="260" t="s">
        <v>344</v>
      </c>
      <c r="AE1846" s="260" t="s">
        <v>344</v>
      </c>
      <c r="AF1846" s="260" t="s">
        <v>344</v>
      </c>
      <c r="AG1846" s="260" t="s">
        <v>344</v>
      </c>
      <c r="AH1846" s="260" t="s">
        <v>344</v>
      </c>
      <c r="AI1846" s="260" t="s">
        <v>344</v>
      </c>
      <c r="AJ1846" s="260" t="s">
        <v>344</v>
      </c>
      <c r="AK1846" s="260" t="s">
        <v>344</v>
      </c>
      <c r="AL1846" s="260" t="s">
        <v>344</v>
      </c>
      <c r="AM1846" s="260" t="s">
        <v>344</v>
      </c>
      <c r="AN1846" s="260" t="s">
        <v>344</v>
      </c>
      <c r="AO1846" s="260" t="s">
        <v>344</v>
      </c>
      <c r="AP1846" s="260" t="s">
        <v>344</v>
      </c>
      <c r="AQ1846" s="260"/>
      <c r="AR1846"/>
      <c r="AS1846">
        <v>2</v>
      </c>
    </row>
    <row r="1847" spans="1:45" ht="18.75" hidden="1" x14ac:dyDescent="0.45">
      <c r="A1847" s="256">
        <v>215626</v>
      </c>
      <c r="B1847" s="249" t="s">
        <v>456</v>
      </c>
      <c r="C1847" t="s">
        <v>205</v>
      </c>
      <c r="D1847" t="s">
        <v>207</v>
      </c>
      <c r="E1847" t="s">
        <v>207</v>
      </c>
      <c r="F1847" t="s">
        <v>205</v>
      </c>
      <c r="G1847" t="s">
        <v>205</v>
      </c>
      <c r="H1847" t="s">
        <v>207</v>
      </c>
      <c r="I1847" t="s">
        <v>207</v>
      </c>
      <c r="J1847" t="s">
        <v>207</v>
      </c>
      <c r="K1847" t="s">
        <v>207</v>
      </c>
      <c r="L1847" t="s">
        <v>207</v>
      </c>
      <c r="M1847" s="250" t="s">
        <v>207</v>
      </c>
      <c r="N1847" t="s">
        <v>207</v>
      </c>
      <c r="O1847" t="s">
        <v>207</v>
      </c>
      <c r="P1847" t="s">
        <v>207</v>
      </c>
      <c r="Q1847" t="s">
        <v>206</v>
      </c>
      <c r="R1847" t="s">
        <v>205</v>
      </c>
      <c r="S1847" t="s">
        <v>207</v>
      </c>
      <c r="T1847" t="s">
        <v>207</v>
      </c>
      <c r="U1847" t="s">
        <v>207</v>
      </c>
      <c r="V1847" t="s">
        <v>205</v>
      </c>
      <c r="W1847" t="s">
        <v>207</v>
      </c>
      <c r="X1847" s="250" t="s">
        <v>207</v>
      </c>
      <c r="Y1847" t="s">
        <v>206</v>
      </c>
      <c r="Z1847" t="s">
        <v>207</v>
      </c>
      <c r="AA1847" t="s">
        <v>207</v>
      </c>
      <c r="AB1847" t="s">
        <v>207</v>
      </c>
      <c r="AC1847" t="s">
        <v>207</v>
      </c>
      <c r="AD1847" t="s">
        <v>207</v>
      </c>
      <c r="AE1847" t="s">
        <v>206</v>
      </c>
      <c r="AF1847" t="s">
        <v>207</v>
      </c>
      <c r="AG1847" t="s">
        <v>344</v>
      </c>
      <c r="AH1847" t="s">
        <v>344</v>
      </c>
      <c r="AI1847" t="s">
        <v>344</v>
      </c>
      <c r="AJ1847" t="s">
        <v>344</v>
      </c>
      <c r="AK1847" t="s">
        <v>344</v>
      </c>
      <c r="AL1847" t="s">
        <v>344</v>
      </c>
      <c r="AM1847" t="s">
        <v>344</v>
      </c>
      <c r="AN1847" t="s">
        <v>344</v>
      </c>
      <c r="AO1847" t="s">
        <v>344</v>
      </c>
      <c r="AP1847" t="s">
        <v>344</v>
      </c>
      <c r="AQ1847"/>
      <c r="AR1847">
        <v>0</v>
      </c>
      <c r="AS1847">
        <v>4</v>
      </c>
    </row>
    <row r="1848" spans="1:45" ht="18.75" hidden="1" x14ac:dyDescent="0.45">
      <c r="A1848" s="256">
        <v>215627</v>
      </c>
      <c r="B1848" s="249" t="s">
        <v>456</v>
      </c>
      <c r="C1848" t="s">
        <v>205</v>
      </c>
      <c r="D1848" t="s">
        <v>207</v>
      </c>
      <c r="E1848" t="s">
        <v>207</v>
      </c>
      <c r="F1848" t="s">
        <v>207</v>
      </c>
      <c r="G1848" t="s">
        <v>207</v>
      </c>
      <c r="H1848" t="s">
        <v>207</v>
      </c>
      <c r="I1848" t="s">
        <v>207</v>
      </c>
      <c r="J1848" t="s">
        <v>207</v>
      </c>
      <c r="K1848" t="s">
        <v>207</v>
      </c>
      <c r="L1848" t="s">
        <v>207</v>
      </c>
      <c r="M1848" s="250" t="s">
        <v>205</v>
      </c>
      <c r="N1848" t="s">
        <v>205</v>
      </c>
      <c r="O1848" t="s">
        <v>205</v>
      </c>
      <c r="P1848" t="s">
        <v>205</v>
      </c>
      <c r="Q1848" t="s">
        <v>207</v>
      </c>
      <c r="R1848" t="s">
        <v>207</v>
      </c>
      <c r="S1848" t="s">
        <v>207</v>
      </c>
      <c r="T1848" t="s">
        <v>205</v>
      </c>
      <c r="U1848" t="s">
        <v>207</v>
      </c>
      <c r="V1848" t="s">
        <v>207</v>
      </c>
      <c r="W1848" t="s">
        <v>205</v>
      </c>
      <c r="X1848" s="250" t="s">
        <v>207</v>
      </c>
      <c r="Y1848" t="s">
        <v>205</v>
      </c>
      <c r="Z1848" t="s">
        <v>207</v>
      </c>
      <c r="AA1848" t="s">
        <v>205</v>
      </c>
      <c r="AB1848" t="s">
        <v>207</v>
      </c>
      <c r="AC1848" t="s">
        <v>207</v>
      </c>
      <c r="AD1848" t="s">
        <v>205</v>
      </c>
      <c r="AE1848" t="s">
        <v>205</v>
      </c>
      <c r="AF1848" t="s">
        <v>205</v>
      </c>
      <c r="AG1848" t="s">
        <v>344</v>
      </c>
      <c r="AH1848" t="s">
        <v>344</v>
      </c>
      <c r="AI1848" t="s">
        <v>344</v>
      </c>
      <c r="AJ1848" t="s">
        <v>344</v>
      </c>
      <c r="AK1848" t="s">
        <v>344</v>
      </c>
      <c r="AL1848" t="s">
        <v>344</v>
      </c>
      <c r="AM1848" t="s">
        <v>344</v>
      </c>
      <c r="AN1848" t="s">
        <v>344</v>
      </c>
      <c r="AO1848" t="s">
        <v>344</v>
      </c>
      <c r="AP1848" t="s">
        <v>344</v>
      </c>
      <c r="AQ1848"/>
      <c r="AR1848">
        <v>0</v>
      </c>
      <c r="AS1848">
        <v>3</v>
      </c>
    </row>
    <row r="1849" spans="1:45" ht="15" hidden="1" x14ac:dyDescent="0.25">
      <c r="A1849" s="263">
        <v>215628</v>
      </c>
      <c r="B1849" s="259" t="s">
        <v>457</v>
      </c>
      <c r="C1849" s="260" t="s">
        <v>849</v>
      </c>
      <c r="D1849" s="260" t="s">
        <v>849</v>
      </c>
      <c r="E1849" s="260" t="s">
        <v>849</v>
      </c>
      <c r="F1849" s="260" t="s">
        <v>849</v>
      </c>
      <c r="G1849" s="260" t="s">
        <v>849</v>
      </c>
      <c r="H1849" s="260" t="s">
        <v>849</v>
      </c>
      <c r="I1849" s="260" t="s">
        <v>849</v>
      </c>
      <c r="J1849" s="260" t="s">
        <v>849</v>
      </c>
      <c r="K1849" s="260" t="s">
        <v>849</v>
      </c>
      <c r="L1849" s="260" t="s">
        <v>849</v>
      </c>
      <c r="M1849" s="260" t="s">
        <v>344</v>
      </c>
      <c r="N1849" s="260" t="s">
        <v>344</v>
      </c>
      <c r="O1849" s="260" t="s">
        <v>344</v>
      </c>
      <c r="P1849" s="260" t="s">
        <v>344</v>
      </c>
      <c r="Q1849" s="260" t="s">
        <v>344</v>
      </c>
      <c r="R1849" s="260" t="s">
        <v>344</v>
      </c>
      <c r="S1849" s="260" t="s">
        <v>344</v>
      </c>
      <c r="T1849" s="260" t="s">
        <v>344</v>
      </c>
      <c r="U1849" s="260" t="s">
        <v>344</v>
      </c>
      <c r="V1849" s="260" t="s">
        <v>344</v>
      </c>
      <c r="W1849" s="260" t="s">
        <v>344</v>
      </c>
      <c r="X1849" s="260" t="s">
        <v>344</v>
      </c>
      <c r="Y1849" s="260" t="s">
        <v>344</v>
      </c>
      <c r="Z1849" s="260" t="s">
        <v>344</v>
      </c>
      <c r="AA1849" s="260" t="s">
        <v>344</v>
      </c>
      <c r="AB1849" s="260" t="s">
        <v>344</v>
      </c>
      <c r="AC1849" s="260" t="s">
        <v>344</v>
      </c>
      <c r="AD1849" s="260" t="s">
        <v>344</v>
      </c>
      <c r="AE1849" s="260" t="s">
        <v>344</v>
      </c>
      <c r="AF1849" s="260" t="s">
        <v>344</v>
      </c>
      <c r="AG1849" s="260" t="s">
        <v>344</v>
      </c>
      <c r="AH1849" s="260" t="s">
        <v>344</v>
      </c>
      <c r="AI1849" s="260" t="s">
        <v>344</v>
      </c>
      <c r="AJ1849" s="260" t="s">
        <v>344</v>
      </c>
      <c r="AK1849" s="260" t="s">
        <v>344</v>
      </c>
      <c r="AL1849" s="260" t="s">
        <v>344</v>
      </c>
      <c r="AM1849" s="260" t="s">
        <v>344</v>
      </c>
      <c r="AN1849" s="260" t="s">
        <v>344</v>
      </c>
      <c r="AO1849" s="260" t="s">
        <v>344</v>
      </c>
      <c r="AP1849" s="260" t="s">
        <v>344</v>
      </c>
      <c r="AQ1849" s="260"/>
      <c r="AR1849"/>
      <c r="AS1849" t="s">
        <v>2181</v>
      </c>
    </row>
    <row r="1850" spans="1:45" ht="15" hidden="1" x14ac:dyDescent="0.25">
      <c r="A1850" s="263">
        <v>215629</v>
      </c>
      <c r="B1850" s="259" t="s">
        <v>457</v>
      </c>
      <c r="C1850" s="260" t="s">
        <v>849</v>
      </c>
      <c r="D1850" s="260" t="s">
        <v>849</v>
      </c>
      <c r="E1850" s="260" t="s">
        <v>849</v>
      </c>
      <c r="F1850" s="260" t="s">
        <v>849</v>
      </c>
      <c r="G1850" s="260" t="s">
        <v>849</v>
      </c>
      <c r="H1850" s="260" t="s">
        <v>849</v>
      </c>
      <c r="I1850" s="260" t="s">
        <v>849</v>
      </c>
      <c r="J1850" s="260" t="s">
        <v>849</v>
      </c>
      <c r="K1850" s="260" t="s">
        <v>849</v>
      </c>
      <c r="L1850" s="260" t="s">
        <v>849</v>
      </c>
      <c r="M1850" s="260" t="s">
        <v>344</v>
      </c>
      <c r="N1850" s="260" t="s">
        <v>344</v>
      </c>
      <c r="O1850" s="260" t="s">
        <v>344</v>
      </c>
      <c r="P1850" s="260" t="s">
        <v>344</v>
      </c>
      <c r="Q1850" s="260" t="s">
        <v>344</v>
      </c>
      <c r="R1850" s="260" t="s">
        <v>344</v>
      </c>
      <c r="S1850" s="260" t="s">
        <v>344</v>
      </c>
      <c r="T1850" s="260" t="s">
        <v>344</v>
      </c>
      <c r="U1850" s="260" t="s">
        <v>344</v>
      </c>
      <c r="V1850" s="260" t="s">
        <v>344</v>
      </c>
      <c r="W1850" s="260" t="s">
        <v>344</v>
      </c>
      <c r="X1850" s="260" t="s">
        <v>344</v>
      </c>
      <c r="Y1850" s="260" t="s">
        <v>344</v>
      </c>
      <c r="Z1850" s="260" t="s">
        <v>344</v>
      </c>
      <c r="AA1850" s="260" t="s">
        <v>344</v>
      </c>
      <c r="AB1850" s="260" t="s">
        <v>344</v>
      </c>
      <c r="AC1850" s="260" t="s">
        <v>344</v>
      </c>
      <c r="AD1850" s="260" t="s">
        <v>344</v>
      </c>
      <c r="AE1850" s="260" t="s">
        <v>344</v>
      </c>
      <c r="AF1850" s="260" t="s">
        <v>344</v>
      </c>
      <c r="AG1850" s="260" t="s">
        <v>344</v>
      </c>
      <c r="AH1850" s="260" t="s">
        <v>344</v>
      </c>
      <c r="AI1850" s="260" t="s">
        <v>344</v>
      </c>
      <c r="AJ1850" s="260" t="s">
        <v>344</v>
      </c>
      <c r="AK1850" s="260" t="s">
        <v>344</v>
      </c>
      <c r="AL1850" s="260" t="s">
        <v>344</v>
      </c>
      <c r="AM1850" s="260" t="s">
        <v>344</v>
      </c>
      <c r="AN1850" s="260" t="s">
        <v>344</v>
      </c>
      <c r="AO1850" s="260" t="s">
        <v>344</v>
      </c>
      <c r="AP1850" s="260" t="s">
        <v>344</v>
      </c>
      <c r="AQ1850" s="260"/>
      <c r="AR1850"/>
      <c r="AS1850" t="s">
        <v>2181</v>
      </c>
    </row>
    <row r="1851" spans="1:45" ht="33" x14ac:dyDescent="0.45">
      <c r="A1851" s="256">
        <v>215630</v>
      </c>
      <c r="B1851" s="249" t="s">
        <v>67</v>
      </c>
      <c r="C1851" t="s">
        <v>207</v>
      </c>
      <c r="D1851" t="s">
        <v>207</v>
      </c>
      <c r="E1851" t="s">
        <v>207</v>
      </c>
      <c r="F1851" t="s">
        <v>207</v>
      </c>
      <c r="G1851" t="s">
        <v>207</v>
      </c>
      <c r="H1851" t="s">
        <v>207</v>
      </c>
      <c r="I1851" t="s">
        <v>207</v>
      </c>
      <c r="J1851" t="s">
        <v>207</v>
      </c>
      <c r="K1851" t="s">
        <v>207</v>
      </c>
      <c r="L1851" t="s">
        <v>207</v>
      </c>
      <c r="M1851" s="250" t="s">
        <v>205</v>
      </c>
      <c r="N1851" t="s">
        <v>205</v>
      </c>
      <c r="O1851" t="s">
        <v>207</v>
      </c>
      <c r="P1851" t="s">
        <v>207</v>
      </c>
      <c r="Q1851" t="s">
        <v>207</v>
      </c>
      <c r="R1851" t="s">
        <v>207</v>
      </c>
      <c r="S1851" t="s">
        <v>205</v>
      </c>
      <c r="T1851" t="s">
        <v>207</v>
      </c>
      <c r="U1851" t="s">
        <v>207</v>
      </c>
      <c r="V1851" t="s">
        <v>207</v>
      </c>
      <c r="W1851" t="s">
        <v>205</v>
      </c>
      <c r="X1851" s="250" t="s">
        <v>207</v>
      </c>
      <c r="Y1851" t="s">
        <v>206</v>
      </c>
      <c r="Z1851" t="s">
        <v>207</v>
      </c>
      <c r="AA1851" t="s">
        <v>207</v>
      </c>
      <c r="AB1851" t="s">
        <v>205</v>
      </c>
      <c r="AC1851" t="s">
        <v>207</v>
      </c>
      <c r="AD1851" t="s">
        <v>207</v>
      </c>
      <c r="AE1851" t="s">
        <v>206</v>
      </c>
      <c r="AF1851" t="s">
        <v>207</v>
      </c>
      <c r="AG1851" t="s">
        <v>206</v>
      </c>
      <c r="AH1851" t="s">
        <v>206</v>
      </c>
      <c r="AI1851" t="s">
        <v>206</v>
      </c>
      <c r="AJ1851" t="s">
        <v>206</v>
      </c>
      <c r="AK1851" t="s">
        <v>206</v>
      </c>
      <c r="AL1851" t="s">
        <v>344</v>
      </c>
      <c r="AM1851" t="s">
        <v>344</v>
      </c>
      <c r="AN1851" t="s">
        <v>344</v>
      </c>
      <c r="AO1851" t="s">
        <v>344</v>
      </c>
      <c r="AP1851" t="s">
        <v>344</v>
      </c>
      <c r="AQ1851"/>
      <c r="AR1851">
        <v>0</v>
      </c>
      <c r="AS1851">
        <v>6</v>
      </c>
    </row>
    <row r="1852" spans="1:45" ht="15" hidden="1" x14ac:dyDescent="0.25">
      <c r="A1852" s="263">
        <v>215631</v>
      </c>
      <c r="B1852" s="259" t="s">
        <v>457</v>
      </c>
      <c r="C1852" s="260" t="s">
        <v>849</v>
      </c>
      <c r="D1852" s="260" t="s">
        <v>849</v>
      </c>
      <c r="E1852" s="260" t="s">
        <v>849</v>
      </c>
      <c r="F1852" s="260" t="s">
        <v>849</v>
      </c>
      <c r="G1852" s="260" t="s">
        <v>849</v>
      </c>
      <c r="H1852" s="260" t="s">
        <v>849</v>
      </c>
      <c r="I1852" s="260" t="s">
        <v>849</v>
      </c>
      <c r="J1852" s="260" t="s">
        <v>849</v>
      </c>
      <c r="K1852" s="260" t="s">
        <v>849</v>
      </c>
      <c r="L1852" s="260" t="s">
        <v>849</v>
      </c>
      <c r="M1852" s="260" t="s">
        <v>344</v>
      </c>
      <c r="N1852" s="260" t="s">
        <v>344</v>
      </c>
      <c r="O1852" s="260" t="s">
        <v>344</v>
      </c>
      <c r="P1852" s="260" t="s">
        <v>344</v>
      </c>
      <c r="Q1852" s="260" t="s">
        <v>344</v>
      </c>
      <c r="R1852" s="260" t="s">
        <v>344</v>
      </c>
      <c r="S1852" s="260" t="s">
        <v>344</v>
      </c>
      <c r="T1852" s="260" t="s">
        <v>344</v>
      </c>
      <c r="U1852" s="260" t="s">
        <v>344</v>
      </c>
      <c r="V1852" s="260" t="s">
        <v>344</v>
      </c>
      <c r="W1852" s="260" t="s">
        <v>344</v>
      </c>
      <c r="X1852" s="260" t="s">
        <v>344</v>
      </c>
      <c r="Y1852" s="260" t="s">
        <v>344</v>
      </c>
      <c r="Z1852" s="260" t="s">
        <v>344</v>
      </c>
      <c r="AA1852" s="260" t="s">
        <v>344</v>
      </c>
      <c r="AB1852" s="260" t="s">
        <v>344</v>
      </c>
      <c r="AC1852" s="260" t="s">
        <v>344</v>
      </c>
      <c r="AD1852" s="260" t="s">
        <v>344</v>
      </c>
      <c r="AE1852" s="260" t="s">
        <v>344</v>
      </c>
      <c r="AF1852" s="260" t="s">
        <v>344</v>
      </c>
      <c r="AG1852" s="260" t="s">
        <v>344</v>
      </c>
      <c r="AH1852" s="260" t="s">
        <v>344</v>
      </c>
      <c r="AI1852" s="260" t="s">
        <v>344</v>
      </c>
      <c r="AJ1852" s="260" t="s">
        <v>344</v>
      </c>
      <c r="AK1852" s="260" t="s">
        <v>344</v>
      </c>
      <c r="AL1852" s="260" t="s">
        <v>344</v>
      </c>
      <c r="AM1852" s="260" t="s">
        <v>344</v>
      </c>
      <c r="AN1852" s="260" t="s">
        <v>344</v>
      </c>
      <c r="AO1852" s="260" t="s">
        <v>344</v>
      </c>
      <c r="AP1852" s="260" t="s">
        <v>344</v>
      </c>
      <c r="AQ1852" s="260"/>
      <c r="AR1852"/>
      <c r="AS1852" t="s">
        <v>2181</v>
      </c>
    </row>
    <row r="1853" spans="1:45" ht="18.75" hidden="1" x14ac:dyDescent="0.45">
      <c r="A1853" s="256">
        <v>215632</v>
      </c>
      <c r="B1853" s="249" t="s">
        <v>458</v>
      </c>
      <c r="C1853" t="s">
        <v>206</v>
      </c>
      <c r="D1853" t="s">
        <v>205</v>
      </c>
      <c r="E1853" t="s">
        <v>207</v>
      </c>
      <c r="F1853" t="s">
        <v>207</v>
      </c>
      <c r="G1853" t="s">
        <v>207</v>
      </c>
      <c r="H1853" t="s">
        <v>207</v>
      </c>
      <c r="I1853" t="s">
        <v>206</v>
      </c>
      <c r="J1853" t="s">
        <v>207</v>
      </c>
      <c r="K1853" t="s">
        <v>207</v>
      </c>
      <c r="L1853" t="s">
        <v>206</v>
      </c>
      <c r="M1853" s="250" t="s">
        <v>206</v>
      </c>
      <c r="N1853" t="s">
        <v>206</v>
      </c>
      <c r="O1853" t="s">
        <v>205</v>
      </c>
      <c r="P1853" t="s">
        <v>205</v>
      </c>
      <c r="Q1853" t="s">
        <v>206</v>
      </c>
      <c r="R1853" t="s">
        <v>207</v>
      </c>
      <c r="S1853" t="s">
        <v>207</v>
      </c>
      <c r="T1853" t="s">
        <v>207</v>
      </c>
      <c r="U1853" t="s">
        <v>207</v>
      </c>
      <c r="V1853" t="s">
        <v>207</v>
      </c>
      <c r="W1853" t="s">
        <v>344</v>
      </c>
      <c r="X1853" s="250" t="s">
        <v>344</v>
      </c>
      <c r="Y1853" t="s">
        <v>344</v>
      </c>
      <c r="Z1853" t="s">
        <v>344</v>
      </c>
      <c r="AA1853" t="s">
        <v>344</v>
      </c>
      <c r="AB1853" t="s">
        <v>344</v>
      </c>
      <c r="AC1853" t="s">
        <v>344</v>
      </c>
      <c r="AD1853" t="s">
        <v>344</v>
      </c>
      <c r="AE1853" t="s">
        <v>344</v>
      </c>
      <c r="AF1853" t="s">
        <v>344</v>
      </c>
      <c r="AG1853" t="s">
        <v>344</v>
      </c>
      <c r="AH1853" t="s">
        <v>344</v>
      </c>
      <c r="AI1853" t="s">
        <v>344</v>
      </c>
      <c r="AJ1853" t="s">
        <v>344</v>
      </c>
      <c r="AK1853" t="s">
        <v>344</v>
      </c>
      <c r="AL1853" t="s">
        <v>344</v>
      </c>
      <c r="AM1853" t="s">
        <v>344</v>
      </c>
      <c r="AN1853" t="s">
        <v>344</v>
      </c>
      <c r="AO1853" t="s">
        <v>344</v>
      </c>
      <c r="AP1853" t="s">
        <v>344</v>
      </c>
      <c r="AQ1853"/>
      <c r="AR1853">
        <v>0</v>
      </c>
      <c r="AS1853">
        <v>2</v>
      </c>
    </row>
    <row r="1854" spans="1:45" ht="15" hidden="1" x14ac:dyDescent="0.25">
      <c r="A1854" s="263">
        <v>215633</v>
      </c>
      <c r="B1854" s="259" t="s">
        <v>457</v>
      </c>
      <c r="C1854" s="260" t="s">
        <v>849</v>
      </c>
      <c r="D1854" s="260" t="s">
        <v>849</v>
      </c>
      <c r="E1854" s="260" t="s">
        <v>849</v>
      </c>
      <c r="F1854" s="260" t="s">
        <v>849</v>
      </c>
      <c r="G1854" s="260" t="s">
        <v>849</v>
      </c>
      <c r="H1854" s="260" t="s">
        <v>849</v>
      </c>
      <c r="I1854" s="260" t="s">
        <v>849</v>
      </c>
      <c r="J1854" s="260" t="s">
        <v>849</v>
      </c>
      <c r="K1854" s="260" t="s">
        <v>849</v>
      </c>
      <c r="L1854" s="260" t="s">
        <v>849</v>
      </c>
      <c r="M1854" s="260" t="s">
        <v>344</v>
      </c>
      <c r="N1854" s="260" t="s">
        <v>344</v>
      </c>
      <c r="O1854" s="260" t="s">
        <v>344</v>
      </c>
      <c r="P1854" s="260" t="s">
        <v>344</v>
      </c>
      <c r="Q1854" s="260" t="s">
        <v>344</v>
      </c>
      <c r="R1854" s="260" t="s">
        <v>344</v>
      </c>
      <c r="S1854" s="260" t="s">
        <v>344</v>
      </c>
      <c r="T1854" s="260" t="s">
        <v>344</v>
      </c>
      <c r="U1854" s="260" t="s">
        <v>344</v>
      </c>
      <c r="V1854" s="260" t="s">
        <v>344</v>
      </c>
      <c r="W1854" s="260" t="s">
        <v>344</v>
      </c>
      <c r="X1854" s="260" t="s">
        <v>344</v>
      </c>
      <c r="Y1854" s="260" t="s">
        <v>344</v>
      </c>
      <c r="Z1854" s="260" t="s">
        <v>344</v>
      </c>
      <c r="AA1854" s="260" t="s">
        <v>344</v>
      </c>
      <c r="AB1854" s="260" t="s">
        <v>344</v>
      </c>
      <c r="AC1854" s="260" t="s">
        <v>344</v>
      </c>
      <c r="AD1854" s="260" t="s">
        <v>344</v>
      </c>
      <c r="AE1854" s="260" t="s">
        <v>344</v>
      </c>
      <c r="AF1854" s="260" t="s">
        <v>344</v>
      </c>
      <c r="AG1854" s="260" t="s">
        <v>344</v>
      </c>
      <c r="AH1854" s="260" t="s">
        <v>344</v>
      </c>
      <c r="AI1854" s="260" t="s">
        <v>344</v>
      </c>
      <c r="AJ1854" s="260" t="s">
        <v>344</v>
      </c>
      <c r="AK1854" s="260" t="s">
        <v>344</v>
      </c>
      <c r="AL1854" s="260" t="s">
        <v>344</v>
      </c>
      <c r="AM1854" s="260" t="s">
        <v>344</v>
      </c>
      <c r="AN1854" s="260" t="s">
        <v>344</v>
      </c>
      <c r="AO1854" s="260" t="s">
        <v>344</v>
      </c>
      <c r="AP1854" s="260" t="s">
        <v>344</v>
      </c>
      <c r="AQ1854" s="260"/>
      <c r="AR1854"/>
      <c r="AS1854" t="s">
        <v>2181</v>
      </c>
    </row>
    <row r="1855" spans="1:45" ht="18.75" hidden="1" x14ac:dyDescent="0.45">
      <c r="A1855" s="256">
        <v>215634</v>
      </c>
      <c r="B1855" s="249" t="s">
        <v>456</v>
      </c>
      <c r="C1855" t="s">
        <v>205</v>
      </c>
      <c r="D1855" t="s">
        <v>207</v>
      </c>
      <c r="E1855" t="s">
        <v>205</v>
      </c>
      <c r="F1855" t="s">
        <v>207</v>
      </c>
      <c r="G1855" t="s">
        <v>207</v>
      </c>
      <c r="H1855" t="s">
        <v>207</v>
      </c>
      <c r="I1855" t="s">
        <v>207</v>
      </c>
      <c r="J1855" t="s">
        <v>205</v>
      </c>
      <c r="K1855" t="s">
        <v>207</v>
      </c>
      <c r="L1855" t="s">
        <v>207</v>
      </c>
      <c r="M1855" s="250" t="s">
        <v>207</v>
      </c>
      <c r="N1855" t="s">
        <v>205</v>
      </c>
      <c r="O1855" t="s">
        <v>205</v>
      </c>
      <c r="P1855" t="s">
        <v>207</v>
      </c>
      <c r="Q1855" t="s">
        <v>207</v>
      </c>
      <c r="R1855" t="s">
        <v>207</v>
      </c>
      <c r="S1855" t="s">
        <v>205</v>
      </c>
      <c r="T1855" t="s">
        <v>207</v>
      </c>
      <c r="U1855" t="s">
        <v>207</v>
      </c>
      <c r="V1855" t="s">
        <v>207</v>
      </c>
      <c r="W1855" t="s">
        <v>205</v>
      </c>
      <c r="X1855" s="250" t="s">
        <v>205</v>
      </c>
      <c r="Y1855" t="s">
        <v>205</v>
      </c>
      <c r="Z1855" t="s">
        <v>205</v>
      </c>
      <c r="AA1855" t="s">
        <v>205</v>
      </c>
      <c r="AB1855" t="s">
        <v>205</v>
      </c>
      <c r="AC1855" t="s">
        <v>205</v>
      </c>
      <c r="AD1855" t="s">
        <v>205</v>
      </c>
      <c r="AE1855" t="s">
        <v>205</v>
      </c>
      <c r="AF1855" t="s">
        <v>205</v>
      </c>
      <c r="AG1855" t="s">
        <v>344</v>
      </c>
      <c r="AH1855" t="s">
        <v>344</v>
      </c>
      <c r="AI1855" t="s">
        <v>344</v>
      </c>
      <c r="AJ1855" t="s">
        <v>344</v>
      </c>
      <c r="AK1855" t="s">
        <v>344</v>
      </c>
      <c r="AL1855" t="s">
        <v>344</v>
      </c>
      <c r="AM1855" t="s">
        <v>344</v>
      </c>
      <c r="AN1855" t="s">
        <v>344</v>
      </c>
      <c r="AO1855" t="s">
        <v>344</v>
      </c>
      <c r="AP1855" t="s">
        <v>344</v>
      </c>
      <c r="AQ1855"/>
      <c r="AR1855">
        <v>0</v>
      </c>
      <c r="AS1855">
        <v>3</v>
      </c>
    </row>
    <row r="1856" spans="1:45" ht="18.75" hidden="1" x14ac:dyDescent="0.45">
      <c r="A1856" s="262">
        <v>215635</v>
      </c>
      <c r="B1856" s="249" t="s">
        <v>459</v>
      </c>
      <c r="C1856" t="s">
        <v>207</v>
      </c>
      <c r="D1856" t="s">
        <v>207</v>
      </c>
      <c r="E1856" t="s">
        <v>207</v>
      </c>
      <c r="F1856" t="s">
        <v>207</v>
      </c>
      <c r="G1856" t="s">
        <v>207</v>
      </c>
      <c r="H1856" t="s">
        <v>207</v>
      </c>
      <c r="I1856" t="s">
        <v>207</v>
      </c>
      <c r="J1856" t="s">
        <v>205</v>
      </c>
      <c r="K1856" t="s">
        <v>207</v>
      </c>
      <c r="L1856" t="s">
        <v>207</v>
      </c>
      <c r="M1856" s="250" t="s">
        <v>207</v>
      </c>
      <c r="N1856" t="s">
        <v>205</v>
      </c>
      <c r="O1856" t="s">
        <v>205</v>
      </c>
      <c r="P1856" t="s">
        <v>207</v>
      </c>
      <c r="Q1856" t="s">
        <v>205</v>
      </c>
      <c r="R1856" t="s">
        <v>207</v>
      </c>
      <c r="S1856" t="s">
        <v>205</v>
      </c>
      <c r="T1856" t="s">
        <v>207</v>
      </c>
      <c r="U1856" t="s">
        <v>207</v>
      </c>
      <c r="V1856" t="s">
        <v>205</v>
      </c>
      <c r="W1856" t="s">
        <v>206</v>
      </c>
      <c r="X1856" t="s">
        <v>206</v>
      </c>
      <c r="Y1856" t="s">
        <v>206</v>
      </c>
      <c r="Z1856" t="s">
        <v>206</v>
      </c>
      <c r="AA1856" t="s">
        <v>206</v>
      </c>
      <c r="AB1856" t="s">
        <v>344</v>
      </c>
      <c r="AC1856" t="s">
        <v>344</v>
      </c>
      <c r="AD1856" t="s">
        <v>344</v>
      </c>
      <c r="AE1856" t="s">
        <v>344</v>
      </c>
      <c r="AF1856" t="s">
        <v>344</v>
      </c>
      <c r="AG1856" t="s">
        <v>344</v>
      </c>
      <c r="AH1856" t="s">
        <v>344</v>
      </c>
      <c r="AI1856" t="s">
        <v>344</v>
      </c>
      <c r="AJ1856" t="s">
        <v>344</v>
      </c>
      <c r="AK1856" t="s">
        <v>344</v>
      </c>
      <c r="AL1856" t="s">
        <v>344</v>
      </c>
      <c r="AM1856" t="s">
        <v>344</v>
      </c>
      <c r="AN1856" t="s">
        <v>344</v>
      </c>
      <c r="AO1856" t="s">
        <v>344</v>
      </c>
      <c r="AP1856" t="s">
        <v>344</v>
      </c>
      <c r="AQ1856"/>
      <c r="AR1856">
        <v>0</v>
      </c>
      <c r="AS1856">
        <v>6</v>
      </c>
    </row>
    <row r="1857" spans="1:45" ht="15" hidden="1" x14ac:dyDescent="0.25">
      <c r="A1857" s="263">
        <v>215636</v>
      </c>
      <c r="B1857" s="259" t="s">
        <v>458</v>
      </c>
      <c r="C1857" s="260" t="s">
        <v>207</v>
      </c>
      <c r="D1857" s="260" t="s">
        <v>207</v>
      </c>
      <c r="E1857" s="260" t="s">
        <v>207</v>
      </c>
      <c r="F1857" s="260" t="s">
        <v>207</v>
      </c>
      <c r="G1857" s="260" t="s">
        <v>207</v>
      </c>
      <c r="H1857" s="260" t="s">
        <v>207</v>
      </c>
      <c r="I1857" s="260" t="s">
        <v>207</v>
      </c>
      <c r="J1857" s="260" t="s">
        <v>205</v>
      </c>
      <c r="K1857" s="260" t="s">
        <v>207</v>
      </c>
      <c r="L1857" s="260" t="s">
        <v>205</v>
      </c>
      <c r="M1857" s="260" t="s">
        <v>206</v>
      </c>
      <c r="N1857" s="260" t="s">
        <v>206</v>
      </c>
      <c r="O1857" s="260" t="s">
        <v>207</v>
      </c>
      <c r="P1857" s="260" t="s">
        <v>207</v>
      </c>
      <c r="Q1857" s="260" t="s">
        <v>206</v>
      </c>
      <c r="R1857" s="260" t="s">
        <v>206</v>
      </c>
      <c r="S1857" s="260" t="s">
        <v>206</v>
      </c>
      <c r="T1857" s="260" t="s">
        <v>206</v>
      </c>
      <c r="U1857" s="260" t="s">
        <v>206</v>
      </c>
      <c r="V1857" s="260" t="s">
        <v>206</v>
      </c>
      <c r="W1857" s="260" t="s">
        <v>344</v>
      </c>
      <c r="X1857" s="260" t="s">
        <v>344</v>
      </c>
      <c r="Y1857" s="260" t="s">
        <v>344</v>
      </c>
      <c r="Z1857" s="260" t="s">
        <v>344</v>
      </c>
      <c r="AA1857" s="260" t="s">
        <v>344</v>
      </c>
      <c r="AB1857" s="260" t="s">
        <v>344</v>
      </c>
      <c r="AC1857" s="260" t="s">
        <v>344</v>
      </c>
      <c r="AD1857" s="260" t="s">
        <v>344</v>
      </c>
      <c r="AE1857" s="260" t="s">
        <v>344</v>
      </c>
      <c r="AF1857" s="260" t="s">
        <v>344</v>
      </c>
      <c r="AG1857" s="260" t="s">
        <v>344</v>
      </c>
      <c r="AH1857" s="260" t="s">
        <v>344</v>
      </c>
      <c r="AI1857" s="260" t="s">
        <v>344</v>
      </c>
      <c r="AJ1857" s="260" t="s">
        <v>344</v>
      </c>
      <c r="AK1857" s="260" t="s">
        <v>344</v>
      </c>
      <c r="AL1857" s="260" t="s">
        <v>344</v>
      </c>
      <c r="AM1857" s="260" t="s">
        <v>344</v>
      </c>
      <c r="AN1857" s="260" t="s">
        <v>344</v>
      </c>
      <c r="AO1857" s="260" t="s">
        <v>344</v>
      </c>
      <c r="AP1857" s="260" t="s">
        <v>344</v>
      </c>
      <c r="AQ1857" s="260"/>
      <c r="AR1857"/>
      <c r="AS1857">
        <v>1</v>
      </c>
    </row>
    <row r="1858" spans="1:45" ht="18.75" hidden="1" x14ac:dyDescent="0.45">
      <c r="A1858" s="256">
        <v>215637</v>
      </c>
      <c r="B1858" s="249" t="s">
        <v>456</v>
      </c>
      <c r="C1858" t="s">
        <v>660</v>
      </c>
      <c r="D1858" t="s">
        <v>660</v>
      </c>
      <c r="E1858" t="s">
        <v>207</v>
      </c>
      <c r="F1858" t="s">
        <v>660</v>
      </c>
      <c r="G1858" t="s">
        <v>660</v>
      </c>
      <c r="H1858" t="s">
        <v>205</v>
      </c>
      <c r="I1858" t="s">
        <v>207</v>
      </c>
      <c r="J1858" t="s">
        <v>660</v>
      </c>
      <c r="K1858" t="s">
        <v>207</v>
      </c>
      <c r="L1858" t="s">
        <v>207</v>
      </c>
      <c r="M1858" s="250" t="s">
        <v>207</v>
      </c>
      <c r="N1858" t="s">
        <v>207</v>
      </c>
      <c r="O1858" t="s">
        <v>207</v>
      </c>
      <c r="P1858" t="s">
        <v>205</v>
      </c>
      <c r="Q1858" t="s">
        <v>207</v>
      </c>
      <c r="R1858" t="s">
        <v>207</v>
      </c>
      <c r="S1858" t="s">
        <v>207</v>
      </c>
      <c r="T1858" t="s">
        <v>205</v>
      </c>
      <c r="U1858" t="s">
        <v>205</v>
      </c>
      <c r="V1858" t="s">
        <v>205</v>
      </c>
      <c r="W1858" t="s">
        <v>205</v>
      </c>
      <c r="X1858" s="250" t="s">
        <v>205</v>
      </c>
      <c r="Y1858" t="s">
        <v>205</v>
      </c>
      <c r="Z1858" t="s">
        <v>205</v>
      </c>
      <c r="AA1858" t="s">
        <v>207</v>
      </c>
      <c r="AB1858" t="s">
        <v>207</v>
      </c>
      <c r="AC1858" t="s">
        <v>205</v>
      </c>
      <c r="AD1858" t="s">
        <v>207</v>
      </c>
      <c r="AE1858" t="s">
        <v>205</v>
      </c>
      <c r="AF1858" t="s">
        <v>207</v>
      </c>
      <c r="AG1858" t="s">
        <v>344</v>
      </c>
      <c r="AH1858" t="s">
        <v>344</v>
      </c>
      <c r="AI1858" t="s">
        <v>344</v>
      </c>
      <c r="AJ1858" t="s">
        <v>344</v>
      </c>
      <c r="AK1858" t="s">
        <v>344</v>
      </c>
      <c r="AL1858" t="s">
        <v>344</v>
      </c>
      <c r="AM1858" t="s">
        <v>344</v>
      </c>
      <c r="AN1858" t="s">
        <v>344</v>
      </c>
      <c r="AO1858" t="s">
        <v>344</v>
      </c>
      <c r="AP1858" t="s">
        <v>344</v>
      </c>
      <c r="AQ1858"/>
      <c r="AR1858">
        <v>0</v>
      </c>
      <c r="AS1858">
        <v>2</v>
      </c>
    </row>
    <row r="1859" spans="1:45" ht="18.75" hidden="1" x14ac:dyDescent="0.45">
      <c r="A1859" s="256">
        <v>215638</v>
      </c>
      <c r="B1859" s="249" t="s">
        <v>457</v>
      </c>
      <c r="C1859" t="s">
        <v>849</v>
      </c>
      <c r="D1859" t="s">
        <v>849</v>
      </c>
      <c r="E1859" t="s">
        <v>849</v>
      </c>
      <c r="F1859" t="s">
        <v>849</v>
      </c>
      <c r="G1859" t="s">
        <v>849</v>
      </c>
      <c r="H1859" t="s">
        <v>849</v>
      </c>
      <c r="I1859" t="s">
        <v>849</v>
      </c>
      <c r="J1859" t="s">
        <v>849</v>
      </c>
      <c r="K1859" t="s">
        <v>849</v>
      </c>
      <c r="L1859" t="s">
        <v>849</v>
      </c>
      <c r="M1859" s="250" t="s">
        <v>344</v>
      </c>
      <c r="N1859" t="s">
        <v>344</v>
      </c>
      <c r="O1859" t="s">
        <v>344</v>
      </c>
      <c r="P1859" t="s">
        <v>344</v>
      </c>
      <c r="Q1859" t="s">
        <v>344</v>
      </c>
      <c r="R1859" t="s">
        <v>344</v>
      </c>
      <c r="S1859" t="s">
        <v>344</v>
      </c>
      <c r="T1859" t="s">
        <v>344</v>
      </c>
      <c r="U1859" t="s">
        <v>344</v>
      </c>
      <c r="V1859" t="s">
        <v>344</v>
      </c>
      <c r="W1859" t="s">
        <v>344</v>
      </c>
      <c r="X1859" s="250" t="s">
        <v>344</v>
      </c>
      <c r="Y1859" t="s">
        <v>344</v>
      </c>
      <c r="Z1859" t="s">
        <v>344</v>
      </c>
      <c r="AA1859" t="s">
        <v>344</v>
      </c>
      <c r="AB1859" t="s">
        <v>344</v>
      </c>
      <c r="AC1859" t="s">
        <v>344</v>
      </c>
      <c r="AD1859" t="s">
        <v>344</v>
      </c>
      <c r="AE1859" t="s">
        <v>344</v>
      </c>
      <c r="AF1859" t="s">
        <v>344</v>
      </c>
      <c r="AG1859" t="s">
        <v>344</v>
      </c>
      <c r="AH1859" t="s">
        <v>344</v>
      </c>
      <c r="AI1859" t="s">
        <v>344</v>
      </c>
      <c r="AJ1859" t="s">
        <v>344</v>
      </c>
      <c r="AK1859" t="s">
        <v>344</v>
      </c>
      <c r="AL1859" t="s">
        <v>344</v>
      </c>
      <c r="AM1859" t="s">
        <v>344</v>
      </c>
      <c r="AN1859" t="s">
        <v>344</v>
      </c>
      <c r="AO1859" t="s">
        <v>344</v>
      </c>
      <c r="AP1859" t="s">
        <v>344</v>
      </c>
      <c r="AQ1859"/>
      <c r="AR1859" t="s">
        <v>1830</v>
      </c>
      <c r="AS1859" t="s">
        <v>2181</v>
      </c>
    </row>
    <row r="1860" spans="1:45" ht="18.75" hidden="1" x14ac:dyDescent="0.45">
      <c r="A1860" s="256">
        <v>215639</v>
      </c>
      <c r="B1860" s="249" t="s">
        <v>456</v>
      </c>
      <c r="C1860" t="s">
        <v>207</v>
      </c>
      <c r="D1860" t="s">
        <v>205</v>
      </c>
      <c r="E1860" t="s">
        <v>207</v>
      </c>
      <c r="F1860" t="s">
        <v>207</v>
      </c>
      <c r="G1860" t="s">
        <v>207</v>
      </c>
      <c r="H1860" t="s">
        <v>207</v>
      </c>
      <c r="I1860" t="s">
        <v>207</v>
      </c>
      <c r="J1860" t="s">
        <v>207</v>
      </c>
      <c r="K1860" t="s">
        <v>207</v>
      </c>
      <c r="L1860" t="s">
        <v>207</v>
      </c>
      <c r="M1860" s="250" t="s">
        <v>207</v>
      </c>
      <c r="N1860" t="s">
        <v>207</v>
      </c>
      <c r="O1860" t="s">
        <v>205</v>
      </c>
      <c r="P1860" t="s">
        <v>207</v>
      </c>
      <c r="Q1860" t="s">
        <v>206</v>
      </c>
      <c r="R1860" t="s">
        <v>207</v>
      </c>
      <c r="S1860" t="s">
        <v>207</v>
      </c>
      <c r="T1860" t="s">
        <v>207</v>
      </c>
      <c r="U1860" t="s">
        <v>207</v>
      </c>
      <c r="V1860" t="s">
        <v>207</v>
      </c>
      <c r="W1860" t="s">
        <v>207</v>
      </c>
      <c r="X1860" s="250" t="s">
        <v>207</v>
      </c>
      <c r="Y1860" t="s">
        <v>205</v>
      </c>
      <c r="Z1860" t="s">
        <v>207</v>
      </c>
      <c r="AA1860" t="s">
        <v>205</v>
      </c>
      <c r="AB1860" t="s">
        <v>205</v>
      </c>
      <c r="AC1860" t="s">
        <v>207</v>
      </c>
      <c r="AD1860" t="s">
        <v>205</v>
      </c>
      <c r="AE1860" t="s">
        <v>205</v>
      </c>
      <c r="AF1860" t="s">
        <v>207</v>
      </c>
      <c r="AG1860" t="s">
        <v>344</v>
      </c>
      <c r="AH1860" t="s">
        <v>344</v>
      </c>
      <c r="AI1860" t="s">
        <v>344</v>
      </c>
      <c r="AJ1860" t="s">
        <v>344</v>
      </c>
      <c r="AK1860" t="s">
        <v>344</v>
      </c>
      <c r="AL1860" t="s">
        <v>344</v>
      </c>
      <c r="AM1860" t="s">
        <v>344</v>
      </c>
      <c r="AN1860" t="s">
        <v>344</v>
      </c>
      <c r="AO1860" t="s">
        <v>344</v>
      </c>
      <c r="AP1860" t="s">
        <v>344</v>
      </c>
      <c r="AQ1860"/>
      <c r="AR1860">
        <v>0</v>
      </c>
      <c r="AS1860">
        <v>3</v>
      </c>
    </row>
    <row r="1861" spans="1:45" ht="18.75" x14ac:dyDescent="0.45">
      <c r="A1861" s="256">
        <v>215641</v>
      </c>
      <c r="B1861" s="249" t="s">
        <v>61</v>
      </c>
      <c r="C1861" t="s">
        <v>205</v>
      </c>
      <c r="D1861" t="s">
        <v>207</v>
      </c>
      <c r="E1861" t="s">
        <v>207</v>
      </c>
      <c r="F1861" t="s">
        <v>207</v>
      </c>
      <c r="G1861" t="s">
        <v>207</v>
      </c>
      <c r="H1861" t="s">
        <v>207</v>
      </c>
      <c r="I1861" t="s">
        <v>207</v>
      </c>
      <c r="J1861" t="s">
        <v>205</v>
      </c>
      <c r="K1861" t="s">
        <v>207</v>
      </c>
      <c r="L1861" t="s">
        <v>207</v>
      </c>
      <c r="M1861" s="250" t="s">
        <v>207</v>
      </c>
      <c r="N1861" t="s">
        <v>205</v>
      </c>
      <c r="O1861" t="s">
        <v>205</v>
      </c>
      <c r="P1861" t="s">
        <v>207</v>
      </c>
      <c r="Q1861" t="s">
        <v>207</v>
      </c>
      <c r="R1861" t="s">
        <v>207</v>
      </c>
      <c r="S1861" t="s">
        <v>207</v>
      </c>
      <c r="T1861" t="s">
        <v>207</v>
      </c>
      <c r="U1861" t="s">
        <v>207</v>
      </c>
      <c r="V1861" t="s">
        <v>207</v>
      </c>
      <c r="W1861" t="s">
        <v>205</v>
      </c>
      <c r="X1861" s="250" t="s">
        <v>207</v>
      </c>
      <c r="Y1861" t="s">
        <v>205</v>
      </c>
      <c r="Z1861" t="s">
        <v>207</v>
      </c>
      <c r="AA1861" t="s">
        <v>205</v>
      </c>
      <c r="AB1861" t="s">
        <v>207</v>
      </c>
      <c r="AC1861" t="s">
        <v>207</v>
      </c>
      <c r="AD1861" t="s">
        <v>207</v>
      </c>
      <c r="AE1861" t="s">
        <v>207</v>
      </c>
      <c r="AF1861" t="s">
        <v>207</v>
      </c>
      <c r="AG1861" t="s">
        <v>207</v>
      </c>
      <c r="AH1861" t="s">
        <v>207</v>
      </c>
      <c r="AI1861" t="s">
        <v>207</v>
      </c>
      <c r="AJ1861" t="s">
        <v>207</v>
      </c>
      <c r="AK1861" t="s">
        <v>207</v>
      </c>
      <c r="AL1861" t="s">
        <v>206</v>
      </c>
      <c r="AM1861" t="s">
        <v>206</v>
      </c>
      <c r="AN1861" t="s">
        <v>206</v>
      </c>
      <c r="AO1861" t="s">
        <v>206</v>
      </c>
      <c r="AP1861" t="s">
        <v>206</v>
      </c>
      <c r="AQ1861"/>
      <c r="AR1861">
        <v>0</v>
      </c>
      <c r="AS1861">
        <v>5</v>
      </c>
    </row>
    <row r="1862" spans="1:45" ht="18.75" hidden="1" x14ac:dyDescent="0.45">
      <c r="A1862" s="256">
        <v>215642</v>
      </c>
      <c r="B1862" s="249" t="s">
        <v>456</v>
      </c>
      <c r="C1862" t="s">
        <v>207</v>
      </c>
      <c r="D1862" t="s">
        <v>207</v>
      </c>
      <c r="E1862" t="s">
        <v>207</v>
      </c>
      <c r="F1862" t="s">
        <v>205</v>
      </c>
      <c r="G1862" t="s">
        <v>207</v>
      </c>
      <c r="H1862" t="s">
        <v>207</v>
      </c>
      <c r="I1862" t="s">
        <v>207</v>
      </c>
      <c r="J1862" t="s">
        <v>207</v>
      </c>
      <c r="K1862" t="s">
        <v>207</v>
      </c>
      <c r="L1862" t="s">
        <v>207</v>
      </c>
      <c r="M1862" s="250" t="s">
        <v>205</v>
      </c>
      <c r="N1862" t="s">
        <v>205</v>
      </c>
      <c r="O1862" t="s">
        <v>205</v>
      </c>
      <c r="P1862" t="s">
        <v>205</v>
      </c>
      <c r="Q1862" t="s">
        <v>207</v>
      </c>
      <c r="R1862" t="s">
        <v>205</v>
      </c>
      <c r="S1862" t="s">
        <v>207</v>
      </c>
      <c r="T1862" t="s">
        <v>207</v>
      </c>
      <c r="U1862" t="s">
        <v>207</v>
      </c>
      <c r="V1862" t="s">
        <v>207</v>
      </c>
      <c r="W1862" t="s">
        <v>207</v>
      </c>
      <c r="X1862" s="250" t="s">
        <v>207</v>
      </c>
      <c r="Y1862" t="s">
        <v>207</v>
      </c>
      <c r="Z1862" t="s">
        <v>207</v>
      </c>
      <c r="AA1862" t="s">
        <v>207</v>
      </c>
      <c r="AB1862" t="s">
        <v>207</v>
      </c>
      <c r="AC1862" t="s">
        <v>207</v>
      </c>
      <c r="AD1862" t="s">
        <v>207</v>
      </c>
      <c r="AE1862" t="s">
        <v>207</v>
      </c>
      <c r="AF1862" t="s">
        <v>207</v>
      </c>
      <c r="AG1862" t="s">
        <v>344</v>
      </c>
      <c r="AH1862" t="s">
        <v>344</v>
      </c>
      <c r="AI1862" t="s">
        <v>344</v>
      </c>
      <c r="AJ1862" t="s">
        <v>344</v>
      </c>
      <c r="AK1862" t="s">
        <v>344</v>
      </c>
      <c r="AL1862" t="s">
        <v>344</v>
      </c>
      <c r="AM1862" t="s">
        <v>344</v>
      </c>
      <c r="AN1862" t="s">
        <v>344</v>
      </c>
      <c r="AO1862" t="s">
        <v>344</v>
      </c>
      <c r="AP1862" t="s">
        <v>344</v>
      </c>
      <c r="AQ1862"/>
      <c r="AR1862">
        <v>0</v>
      </c>
      <c r="AS1862">
        <v>4</v>
      </c>
    </row>
    <row r="1863" spans="1:45" ht="15" hidden="1" x14ac:dyDescent="0.25">
      <c r="A1863" s="263">
        <v>215643</v>
      </c>
      <c r="B1863" s="259" t="s">
        <v>457</v>
      </c>
      <c r="C1863" s="260" t="s">
        <v>849</v>
      </c>
      <c r="D1863" s="260" t="s">
        <v>849</v>
      </c>
      <c r="E1863" s="260" t="s">
        <v>849</v>
      </c>
      <c r="F1863" s="260" t="s">
        <v>849</v>
      </c>
      <c r="G1863" s="260" t="s">
        <v>849</v>
      </c>
      <c r="H1863" s="260" t="s">
        <v>849</v>
      </c>
      <c r="I1863" s="260" t="s">
        <v>849</v>
      </c>
      <c r="J1863" s="260" t="s">
        <v>849</v>
      </c>
      <c r="K1863" s="260" t="s">
        <v>849</v>
      </c>
      <c r="L1863" s="260" t="s">
        <v>849</v>
      </c>
      <c r="M1863" s="260" t="s">
        <v>344</v>
      </c>
      <c r="N1863" s="260" t="s">
        <v>344</v>
      </c>
      <c r="O1863" s="260" t="s">
        <v>344</v>
      </c>
      <c r="P1863" s="260" t="s">
        <v>344</v>
      </c>
      <c r="Q1863" s="260" t="s">
        <v>344</v>
      </c>
      <c r="R1863" s="260" t="s">
        <v>344</v>
      </c>
      <c r="S1863" s="260" t="s">
        <v>344</v>
      </c>
      <c r="T1863" s="260" t="s">
        <v>344</v>
      </c>
      <c r="U1863" s="260" t="s">
        <v>344</v>
      </c>
      <c r="V1863" s="260" t="s">
        <v>344</v>
      </c>
      <c r="W1863" s="260" t="s">
        <v>344</v>
      </c>
      <c r="X1863" s="260" t="s">
        <v>344</v>
      </c>
      <c r="Y1863" s="260" t="s">
        <v>344</v>
      </c>
      <c r="Z1863" s="260" t="s">
        <v>344</v>
      </c>
      <c r="AA1863" s="260" t="s">
        <v>344</v>
      </c>
      <c r="AB1863" s="260" t="s">
        <v>344</v>
      </c>
      <c r="AC1863" s="260" t="s">
        <v>344</v>
      </c>
      <c r="AD1863" s="260" t="s">
        <v>344</v>
      </c>
      <c r="AE1863" s="260" t="s">
        <v>344</v>
      </c>
      <c r="AF1863" s="260" t="s">
        <v>344</v>
      </c>
      <c r="AG1863" s="260" t="s">
        <v>344</v>
      </c>
      <c r="AH1863" s="260" t="s">
        <v>344</v>
      </c>
      <c r="AI1863" s="260" t="s">
        <v>344</v>
      </c>
      <c r="AJ1863" s="260" t="s">
        <v>344</v>
      </c>
      <c r="AK1863" s="260" t="s">
        <v>344</v>
      </c>
      <c r="AL1863" s="260" t="s">
        <v>344</v>
      </c>
      <c r="AM1863" s="260" t="s">
        <v>344</v>
      </c>
      <c r="AN1863" s="260" t="s">
        <v>344</v>
      </c>
      <c r="AO1863" s="260" t="s">
        <v>344</v>
      </c>
      <c r="AP1863" s="260" t="s">
        <v>344</v>
      </c>
      <c r="AQ1863" s="260"/>
      <c r="AR1863"/>
      <c r="AS1863" t="s">
        <v>2181</v>
      </c>
    </row>
    <row r="1864" spans="1:45" ht="15" hidden="1" x14ac:dyDescent="0.25">
      <c r="A1864" s="263">
        <v>215644</v>
      </c>
      <c r="B1864" s="259" t="s">
        <v>457</v>
      </c>
      <c r="C1864" s="260" t="s">
        <v>849</v>
      </c>
      <c r="D1864" s="260" t="s">
        <v>849</v>
      </c>
      <c r="E1864" s="260" t="s">
        <v>849</v>
      </c>
      <c r="F1864" s="260" t="s">
        <v>849</v>
      </c>
      <c r="G1864" s="260" t="s">
        <v>849</v>
      </c>
      <c r="H1864" s="260" t="s">
        <v>849</v>
      </c>
      <c r="I1864" s="260" t="s">
        <v>849</v>
      </c>
      <c r="J1864" s="260" t="s">
        <v>849</v>
      </c>
      <c r="K1864" s="260" t="s">
        <v>849</v>
      </c>
      <c r="L1864" s="260" t="s">
        <v>849</v>
      </c>
      <c r="M1864" s="260" t="s">
        <v>344</v>
      </c>
      <c r="N1864" s="260" t="s">
        <v>344</v>
      </c>
      <c r="O1864" s="260" t="s">
        <v>344</v>
      </c>
      <c r="P1864" s="260" t="s">
        <v>344</v>
      </c>
      <c r="Q1864" s="260" t="s">
        <v>344</v>
      </c>
      <c r="R1864" s="260" t="s">
        <v>344</v>
      </c>
      <c r="S1864" s="260" t="s">
        <v>344</v>
      </c>
      <c r="T1864" s="260" t="s">
        <v>344</v>
      </c>
      <c r="U1864" s="260" t="s">
        <v>344</v>
      </c>
      <c r="V1864" s="260" t="s">
        <v>344</v>
      </c>
      <c r="W1864" s="260" t="s">
        <v>344</v>
      </c>
      <c r="X1864" s="260" t="s">
        <v>344</v>
      </c>
      <c r="Y1864" s="260" t="s">
        <v>344</v>
      </c>
      <c r="Z1864" s="260" t="s">
        <v>344</v>
      </c>
      <c r="AA1864" s="260" t="s">
        <v>344</v>
      </c>
      <c r="AB1864" s="260" t="s">
        <v>344</v>
      </c>
      <c r="AC1864" s="260" t="s">
        <v>344</v>
      </c>
      <c r="AD1864" s="260" t="s">
        <v>344</v>
      </c>
      <c r="AE1864" s="260" t="s">
        <v>344</v>
      </c>
      <c r="AF1864" s="260" t="s">
        <v>344</v>
      </c>
      <c r="AG1864" s="260" t="s">
        <v>344</v>
      </c>
      <c r="AH1864" s="260" t="s">
        <v>344</v>
      </c>
      <c r="AI1864" s="260" t="s">
        <v>344</v>
      </c>
      <c r="AJ1864" s="260" t="s">
        <v>344</v>
      </c>
      <c r="AK1864" s="260" t="s">
        <v>344</v>
      </c>
      <c r="AL1864" s="260" t="s">
        <v>344</v>
      </c>
      <c r="AM1864" s="260" t="s">
        <v>344</v>
      </c>
      <c r="AN1864" s="260" t="s">
        <v>344</v>
      </c>
      <c r="AO1864" s="260" t="s">
        <v>344</v>
      </c>
      <c r="AP1864" s="260" t="s">
        <v>344</v>
      </c>
      <c r="AQ1864" s="260"/>
      <c r="AR1864"/>
      <c r="AS1864" t="s">
        <v>2181</v>
      </c>
    </row>
    <row r="1865" spans="1:45" ht="18.75" x14ac:dyDescent="0.45">
      <c r="A1865" s="256">
        <v>215645</v>
      </c>
      <c r="B1865" s="249" t="s">
        <v>61</v>
      </c>
      <c r="C1865" t="s">
        <v>207</v>
      </c>
      <c r="D1865" t="s">
        <v>207</v>
      </c>
      <c r="E1865" t="s">
        <v>205</v>
      </c>
      <c r="F1865" t="s">
        <v>207</v>
      </c>
      <c r="G1865" t="s">
        <v>207</v>
      </c>
      <c r="H1865" t="s">
        <v>207</v>
      </c>
      <c r="I1865" t="s">
        <v>207</v>
      </c>
      <c r="J1865" t="s">
        <v>207</v>
      </c>
      <c r="K1865" t="s">
        <v>207</v>
      </c>
      <c r="L1865" t="s">
        <v>207</v>
      </c>
      <c r="M1865" s="250" t="s">
        <v>205</v>
      </c>
      <c r="N1865" t="s">
        <v>207</v>
      </c>
      <c r="O1865" t="s">
        <v>205</v>
      </c>
      <c r="P1865" t="s">
        <v>205</v>
      </c>
      <c r="Q1865" t="s">
        <v>207</v>
      </c>
      <c r="R1865" t="s">
        <v>207</v>
      </c>
      <c r="S1865" t="s">
        <v>207</v>
      </c>
      <c r="T1865" t="s">
        <v>207</v>
      </c>
      <c r="U1865" t="s">
        <v>205</v>
      </c>
      <c r="V1865" t="s">
        <v>205</v>
      </c>
      <c r="W1865" t="s">
        <v>207</v>
      </c>
      <c r="X1865" s="250" t="s">
        <v>207</v>
      </c>
      <c r="Y1865" t="s">
        <v>207</v>
      </c>
      <c r="Z1865" t="s">
        <v>207</v>
      </c>
      <c r="AA1865" t="s">
        <v>207</v>
      </c>
      <c r="AB1865" t="s">
        <v>206</v>
      </c>
      <c r="AC1865" t="s">
        <v>207</v>
      </c>
      <c r="AD1865" t="s">
        <v>207</v>
      </c>
      <c r="AE1865" t="s">
        <v>207</v>
      </c>
      <c r="AF1865" t="s">
        <v>207</v>
      </c>
      <c r="AG1865" t="s">
        <v>207</v>
      </c>
      <c r="AH1865" t="s">
        <v>207</v>
      </c>
      <c r="AI1865" t="s">
        <v>207</v>
      </c>
      <c r="AJ1865" t="s">
        <v>207</v>
      </c>
      <c r="AK1865" t="s">
        <v>207</v>
      </c>
      <c r="AL1865" t="s">
        <v>206</v>
      </c>
      <c r="AM1865" t="s">
        <v>206</v>
      </c>
      <c r="AN1865" t="s">
        <v>206</v>
      </c>
      <c r="AO1865" t="s">
        <v>206</v>
      </c>
      <c r="AP1865" t="s">
        <v>206</v>
      </c>
      <c r="AQ1865"/>
      <c r="AR1865">
        <v>0</v>
      </c>
      <c r="AS1865">
        <v>5</v>
      </c>
    </row>
    <row r="1866" spans="1:45" ht="15" hidden="1" x14ac:dyDescent="0.25">
      <c r="A1866" s="263">
        <v>215646</v>
      </c>
      <c r="B1866" s="259" t="s">
        <v>457</v>
      </c>
      <c r="C1866" s="260" t="s">
        <v>849</v>
      </c>
      <c r="D1866" s="260" t="s">
        <v>849</v>
      </c>
      <c r="E1866" s="260" t="s">
        <v>849</v>
      </c>
      <c r="F1866" s="260" t="s">
        <v>849</v>
      </c>
      <c r="G1866" s="260" t="s">
        <v>849</v>
      </c>
      <c r="H1866" s="260" t="s">
        <v>849</v>
      </c>
      <c r="I1866" s="260" t="s">
        <v>849</v>
      </c>
      <c r="J1866" s="260" t="s">
        <v>849</v>
      </c>
      <c r="K1866" s="260" t="s">
        <v>849</v>
      </c>
      <c r="L1866" s="260" t="s">
        <v>849</v>
      </c>
      <c r="M1866" s="260" t="s">
        <v>344</v>
      </c>
      <c r="N1866" s="260" t="s">
        <v>344</v>
      </c>
      <c r="O1866" s="260" t="s">
        <v>344</v>
      </c>
      <c r="P1866" s="260" t="s">
        <v>344</v>
      </c>
      <c r="Q1866" s="260" t="s">
        <v>344</v>
      </c>
      <c r="R1866" s="260" t="s">
        <v>344</v>
      </c>
      <c r="S1866" s="260" t="s">
        <v>344</v>
      </c>
      <c r="T1866" s="260" t="s">
        <v>344</v>
      </c>
      <c r="U1866" s="260" t="s">
        <v>344</v>
      </c>
      <c r="V1866" s="260" t="s">
        <v>344</v>
      </c>
      <c r="W1866" s="260" t="s">
        <v>344</v>
      </c>
      <c r="X1866" s="260" t="s">
        <v>344</v>
      </c>
      <c r="Y1866" s="260" t="s">
        <v>344</v>
      </c>
      <c r="Z1866" s="260" t="s">
        <v>344</v>
      </c>
      <c r="AA1866" s="260" t="s">
        <v>344</v>
      </c>
      <c r="AB1866" s="260" t="s">
        <v>344</v>
      </c>
      <c r="AC1866" s="260" t="s">
        <v>344</v>
      </c>
      <c r="AD1866" s="260" t="s">
        <v>344</v>
      </c>
      <c r="AE1866" s="260" t="s">
        <v>344</v>
      </c>
      <c r="AF1866" s="260" t="s">
        <v>344</v>
      </c>
      <c r="AG1866" s="260" t="s">
        <v>344</v>
      </c>
      <c r="AH1866" s="260" t="s">
        <v>344</v>
      </c>
      <c r="AI1866" s="260" t="s">
        <v>344</v>
      </c>
      <c r="AJ1866" s="260" t="s">
        <v>344</v>
      </c>
      <c r="AK1866" s="260" t="s">
        <v>344</v>
      </c>
      <c r="AL1866" s="260" t="s">
        <v>344</v>
      </c>
      <c r="AM1866" s="260" t="s">
        <v>344</v>
      </c>
      <c r="AN1866" s="260" t="s">
        <v>344</v>
      </c>
      <c r="AO1866" s="260" t="s">
        <v>344</v>
      </c>
      <c r="AP1866" s="260" t="s">
        <v>344</v>
      </c>
      <c r="AQ1866" s="260"/>
      <c r="AR1866"/>
      <c r="AS1866" t="s">
        <v>2181</v>
      </c>
    </row>
    <row r="1867" spans="1:45" ht="33" x14ac:dyDescent="0.45">
      <c r="A1867" s="256">
        <v>215647</v>
      </c>
      <c r="B1867" s="249" t="s">
        <v>67</v>
      </c>
      <c r="C1867" t="s">
        <v>660</v>
      </c>
      <c r="D1867" t="s">
        <v>207</v>
      </c>
      <c r="E1867" t="s">
        <v>660</v>
      </c>
      <c r="F1867" t="s">
        <v>660</v>
      </c>
      <c r="G1867" t="s">
        <v>660</v>
      </c>
      <c r="H1867" t="s">
        <v>207</v>
      </c>
      <c r="I1867" t="s">
        <v>206</v>
      </c>
      <c r="J1867" t="s">
        <v>205</v>
      </c>
      <c r="K1867" t="s">
        <v>207</v>
      </c>
      <c r="L1867" t="s">
        <v>207</v>
      </c>
      <c r="M1867" s="250" t="s">
        <v>205</v>
      </c>
      <c r="N1867" t="s">
        <v>660</v>
      </c>
      <c r="O1867" t="s">
        <v>205</v>
      </c>
      <c r="P1867" t="s">
        <v>660</v>
      </c>
      <c r="Q1867" t="s">
        <v>660</v>
      </c>
      <c r="R1867" t="s">
        <v>207</v>
      </c>
      <c r="S1867" t="s">
        <v>207</v>
      </c>
      <c r="T1867" t="s">
        <v>207</v>
      </c>
      <c r="U1867" t="s">
        <v>207</v>
      </c>
      <c r="V1867" t="s">
        <v>205</v>
      </c>
      <c r="W1867" t="s">
        <v>205</v>
      </c>
      <c r="X1867" s="250" t="s">
        <v>207</v>
      </c>
      <c r="Y1867" t="s">
        <v>207</v>
      </c>
      <c r="Z1867" t="s">
        <v>207</v>
      </c>
      <c r="AA1867" t="s">
        <v>207</v>
      </c>
      <c r="AB1867" t="s">
        <v>205</v>
      </c>
      <c r="AC1867" t="s">
        <v>207</v>
      </c>
      <c r="AD1867" t="s">
        <v>205</v>
      </c>
      <c r="AE1867" t="s">
        <v>207</v>
      </c>
      <c r="AF1867" t="s">
        <v>207</v>
      </c>
      <c r="AG1867" t="s">
        <v>206</v>
      </c>
      <c r="AH1867" t="s">
        <v>206</v>
      </c>
      <c r="AI1867" t="s">
        <v>206</v>
      </c>
      <c r="AJ1867" t="s">
        <v>206</v>
      </c>
      <c r="AK1867" t="s">
        <v>206</v>
      </c>
      <c r="AL1867" t="s">
        <v>344</v>
      </c>
      <c r="AM1867" t="s">
        <v>344</v>
      </c>
      <c r="AN1867" t="s">
        <v>344</v>
      </c>
      <c r="AO1867" t="s">
        <v>344</v>
      </c>
      <c r="AP1867" t="s">
        <v>344</v>
      </c>
      <c r="AQ1867"/>
      <c r="AR1867">
        <v>0</v>
      </c>
      <c r="AS1867">
        <v>6</v>
      </c>
    </row>
    <row r="1868" spans="1:45" ht="15" hidden="1" x14ac:dyDescent="0.25">
      <c r="A1868" s="263">
        <v>215648</v>
      </c>
      <c r="B1868" s="259" t="s">
        <v>457</v>
      </c>
      <c r="C1868" s="260" t="s">
        <v>849</v>
      </c>
      <c r="D1868" s="260" t="s">
        <v>849</v>
      </c>
      <c r="E1868" s="260" t="s">
        <v>849</v>
      </c>
      <c r="F1868" s="260" t="s">
        <v>849</v>
      </c>
      <c r="G1868" s="260" t="s">
        <v>849</v>
      </c>
      <c r="H1868" s="260" t="s">
        <v>849</v>
      </c>
      <c r="I1868" s="260" t="s">
        <v>849</v>
      </c>
      <c r="J1868" s="260" t="s">
        <v>849</v>
      </c>
      <c r="K1868" s="260" t="s">
        <v>849</v>
      </c>
      <c r="L1868" s="260" t="s">
        <v>849</v>
      </c>
      <c r="M1868" s="260" t="s">
        <v>344</v>
      </c>
      <c r="N1868" s="260" t="s">
        <v>344</v>
      </c>
      <c r="O1868" s="260" t="s">
        <v>344</v>
      </c>
      <c r="P1868" s="260" t="s">
        <v>344</v>
      </c>
      <c r="Q1868" s="260" t="s">
        <v>344</v>
      </c>
      <c r="R1868" s="260" t="s">
        <v>344</v>
      </c>
      <c r="S1868" s="260" t="s">
        <v>344</v>
      </c>
      <c r="T1868" s="260" t="s">
        <v>344</v>
      </c>
      <c r="U1868" s="260" t="s">
        <v>344</v>
      </c>
      <c r="V1868" s="260" t="s">
        <v>344</v>
      </c>
      <c r="W1868" s="260" t="s">
        <v>344</v>
      </c>
      <c r="X1868" s="260" t="s">
        <v>344</v>
      </c>
      <c r="Y1868" s="260" t="s">
        <v>344</v>
      </c>
      <c r="Z1868" s="260" t="s">
        <v>344</v>
      </c>
      <c r="AA1868" s="260" t="s">
        <v>344</v>
      </c>
      <c r="AB1868" s="260" t="s">
        <v>344</v>
      </c>
      <c r="AC1868" s="260" t="s">
        <v>344</v>
      </c>
      <c r="AD1868" s="260" t="s">
        <v>344</v>
      </c>
      <c r="AE1868" s="260" t="s">
        <v>344</v>
      </c>
      <c r="AF1868" s="260" t="s">
        <v>344</v>
      </c>
      <c r="AG1868" s="260" t="s">
        <v>344</v>
      </c>
      <c r="AH1868" s="260" t="s">
        <v>344</v>
      </c>
      <c r="AI1868" s="260" t="s">
        <v>344</v>
      </c>
      <c r="AJ1868" s="260" t="s">
        <v>344</v>
      </c>
      <c r="AK1868" s="260" t="s">
        <v>344</v>
      </c>
      <c r="AL1868" s="260" t="s">
        <v>344</v>
      </c>
      <c r="AM1868" s="260" t="s">
        <v>344</v>
      </c>
      <c r="AN1868" s="260" t="s">
        <v>344</v>
      </c>
      <c r="AO1868" s="260" t="s">
        <v>344</v>
      </c>
      <c r="AP1868" s="260" t="s">
        <v>344</v>
      </c>
      <c r="AQ1868" s="260"/>
      <c r="AR1868"/>
      <c r="AS1868" t="s">
        <v>2181</v>
      </c>
    </row>
    <row r="1869" spans="1:45" ht="18.75" hidden="1" x14ac:dyDescent="0.45">
      <c r="A1869" s="256">
        <v>215649</v>
      </c>
      <c r="B1869" s="249" t="s">
        <v>458</v>
      </c>
      <c r="C1869" t="s">
        <v>205</v>
      </c>
      <c r="D1869" t="s">
        <v>205</v>
      </c>
      <c r="E1869" t="s">
        <v>207</v>
      </c>
      <c r="F1869" t="s">
        <v>207</v>
      </c>
      <c r="G1869" t="s">
        <v>207</v>
      </c>
      <c r="H1869" t="s">
        <v>207</v>
      </c>
      <c r="I1869" t="s">
        <v>207</v>
      </c>
      <c r="J1869" t="s">
        <v>205</v>
      </c>
      <c r="K1869" t="s">
        <v>207</v>
      </c>
      <c r="L1869" t="s">
        <v>207</v>
      </c>
      <c r="M1869" s="250" t="s">
        <v>205</v>
      </c>
      <c r="N1869" t="s">
        <v>205</v>
      </c>
      <c r="O1869" t="s">
        <v>205</v>
      </c>
      <c r="P1869" t="s">
        <v>205</v>
      </c>
      <c r="Q1869" t="s">
        <v>207</v>
      </c>
      <c r="R1869" t="s">
        <v>205</v>
      </c>
      <c r="S1869" t="s">
        <v>207</v>
      </c>
      <c r="T1869" t="s">
        <v>207</v>
      </c>
      <c r="U1869" t="s">
        <v>206</v>
      </c>
      <c r="V1869" t="s">
        <v>205</v>
      </c>
      <c r="W1869" t="s">
        <v>206</v>
      </c>
      <c r="X1869" t="s">
        <v>206</v>
      </c>
      <c r="Y1869" t="s">
        <v>206</v>
      </c>
      <c r="Z1869" t="s">
        <v>206</v>
      </c>
      <c r="AA1869" t="s">
        <v>206</v>
      </c>
      <c r="AB1869" t="s">
        <v>206</v>
      </c>
      <c r="AC1869" t="s">
        <v>206</v>
      </c>
      <c r="AD1869" t="s">
        <v>206</v>
      </c>
      <c r="AE1869" t="s">
        <v>206</v>
      </c>
      <c r="AF1869" t="s">
        <v>206</v>
      </c>
      <c r="AG1869" t="s">
        <v>344</v>
      </c>
      <c r="AH1869" t="s">
        <v>344</v>
      </c>
      <c r="AI1869" t="s">
        <v>344</v>
      </c>
      <c r="AJ1869" t="s">
        <v>344</v>
      </c>
      <c r="AK1869" t="s">
        <v>344</v>
      </c>
      <c r="AL1869" t="s">
        <v>344</v>
      </c>
      <c r="AM1869" t="s">
        <v>344</v>
      </c>
      <c r="AN1869" t="s">
        <v>344</v>
      </c>
      <c r="AO1869" t="s">
        <v>344</v>
      </c>
      <c r="AP1869" t="s">
        <v>344</v>
      </c>
      <c r="AQ1869"/>
      <c r="AR1869">
        <v>0</v>
      </c>
      <c r="AS1869">
        <v>6</v>
      </c>
    </row>
    <row r="1870" spans="1:45" ht="33" x14ac:dyDescent="0.45">
      <c r="A1870" s="256">
        <v>215651</v>
      </c>
      <c r="B1870" s="249" t="s">
        <v>67</v>
      </c>
      <c r="C1870" t="s">
        <v>207</v>
      </c>
      <c r="D1870" t="s">
        <v>207</v>
      </c>
      <c r="E1870" t="s">
        <v>207</v>
      </c>
      <c r="F1870" t="s">
        <v>207</v>
      </c>
      <c r="G1870" t="s">
        <v>207</v>
      </c>
      <c r="H1870" t="s">
        <v>207</v>
      </c>
      <c r="I1870" t="s">
        <v>207</v>
      </c>
      <c r="J1870" t="s">
        <v>205</v>
      </c>
      <c r="K1870" t="s">
        <v>207</v>
      </c>
      <c r="L1870" t="s">
        <v>207</v>
      </c>
      <c r="M1870" s="250" t="s">
        <v>207</v>
      </c>
      <c r="N1870" t="s">
        <v>207</v>
      </c>
      <c r="O1870" t="s">
        <v>205</v>
      </c>
      <c r="P1870" t="s">
        <v>207</v>
      </c>
      <c r="Q1870" t="s">
        <v>207</v>
      </c>
      <c r="R1870" t="s">
        <v>207</v>
      </c>
      <c r="S1870" t="s">
        <v>207</v>
      </c>
      <c r="T1870" t="s">
        <v>207</v>
      </c>
      <c r="U1870" t="s">
        <v>207</v>
      </c>
      <c r="V1870" t="s">
        <v>207</v>
      </c>
      <c r="W1870" t="s">
        <v>207</v>
      </c>
      <c r="X1870" s="250" t="s">
        <v>207</v>
      </c>
      <c r="Y1870" t="s">
        <v>206</v>
      </c>
      <c r="Z1870" t="s">
        <v>207</v>
      </c>
      <c r="AA1870" t="s">
        <v>205</v>
      </c>
      <c r="AB1870" t="s">
        <v>205</v>
      </c>
      <c r="AC1870" t="s">
        <v>207</v>
      </c>
      <c r="AD1870" t="s">
        <v>207</v>
      </c>
      <c r="AE1870" t="s">
        <v>207</v>
      </c>
      <c r="AF1870" t="s">
        <v>207</v>
      </c>
      <c r="AG1870" t="s">
        <v>206</v>
      </c>
      <c r="AH1870" t="s">
        <v>206</v>
      </c>
      <c r="AI1870" t="s">
        <v>206</v>
      </c>
      <c r="AJ1870" t="s">
        <v>206</v>
      </c>
      <c r="AK1870" t="s">
        <v>206</v>
      </c>
      <c r="AL1870" t="s">
        <v>344</v>
      </c>
      <c r="AM1870" t="s">
        <v>344</v>
      </c>
      <c r="AN1870" t="s">
        <v>344</v>
      </c>
      <c r="AO1870" t="s">
        <v>344</v>
      </c>
      <c r="AP1870" t="s">
        <v>344</v>
      </c>
      <c r="AQ1870"/>
      <c r="AR1870">
        <v>0</v>
      </c>
      <c r="AS1870">
        <v>6</v>
      </c>
    </row>
    <row r="1871" spans="1:45" ht="15" hidden="1" x14ac:dyDescent="0.25">
      <c r="A1871" s="263">
        <v>215652</v>
      </c>
      <c r="B1871" s="259" t="s">
        <v>457</v>
      </c>
      <c r="C1871" s="260" t="s">
        <v>849</v>
      </c>
      <c r="D1871" s="260" t="s">
        <v>849</v>
      </c>
      <c r="E1871" s="260" t="s">
        <v>849</v>
      </c>
      <c r="F1871" s="260" t="s">
        <v>849</v>
      </c>
      <c r="G1871" s="260" t="s">
        <v>849</v>
      </c>
      <c r="H1871" s="260" t="s">
        <v>849</v>
      </c>
      <c r="I1871" s="260" t="s">
        <v>849</v>
      </c>
      <c r="J1871" s="260" t="s">
        <v>849</v>
      </c>
      <c r="K1871" s="260" t="s">
        <v>849</v>
      </c>
      <c r="L1871" s="260" t="s">
        <v>849</v>
      </c>
      <c r="M1871" s="260" t="s">
        <v>344</v>
      </c>
      <c r="N1871" s="260" t="s">
        <v>344</v>
      </c>
      <c r="O1871" s="260" t="s">
        <v>344</v>
      </c>
      <c r="P1871" s="260" t="s">
        <v>344</v>
      </c>
      <c r="Q1871" s="260" t="s">
        <v>344</v>
      </c>
      <c r="R1871" s="260" t="s">
        <v>344</v>
      </c>
      <c r="S1871" s="260" t="s">
        <v>344</v>
      </c>
      <c r="T1871" s="260" t="s">
        <v>344</v>
      </c>
      <c r="U1871" s="260" t="s">
        <v>344</v>
      </c>
      <c r="V1871" s="260" t="s">
        <v>344</v>
      </c>
      <c r="W1871" s="260" t="s">
        <v>344</v>
      </c>
      <c r="X1871" s="260" t="s">
        <v>344</v>
      </c>
      <c r="Y1871" s="260" t="s">
        <v>344</v>
      </c>
      <c r="Z1871" s="260" t="s">
        <v>344</v>
      </c>
      <c r="AA1871" s="260" t="s">
        <v>344</v>
      </c>
      <c r="AB1871" s="260" t="s">
        <v>344</v>
      </c>
      <c r="AC1871" s="260" t="s">
        <v>344</v>
      </c>
      <c r="AD1871" s="260" t="s">
        <v>344</v>
      </c>
      <c r="AE1871" s="260" t="s">
        <v>344</v>
      </c>
      <c r="AF1871" s="260" t="s">
        <v>344</v>
      </c>
      <c r="AG1871" s="260" t="s">
        <v>344</v>
      </c>
      <c r="AH1871" s="260" t="s">
        <v>344</v>
      </c>
      <c r="AI1871" s="260" t="s">
        <v>344</v>
      </c>
      <c r="AJ1871" s="260" t="s">
        <v>344</v>
      </c>
      <c r="AK1871" s="260" t="s">
        <v>344</v>
      </c>
      <c r="AL1871" s="260" t="s">
        <v>344</v>
      </c>
      <c r="AM1871" s="260" t="s">
        <v>344</v>
      </c>
      <c r="AN1871" s="260" t="s">
        <v>344</v>
      </c>
      <c r="AO1871" s="260" t="s">
        <v>344</v>
      </c>
      <c r="AP1871" s="260" t="s">
        <v>344</v>
      </c>
      <c r="AQ1871" s="260"/>
      <c r="AR1871"/>
      <c r="AS1871" t="s">
        <v>2181</v>
      </c>
    </row>
    <row r="1872" spans="1:45" ht="18.75" hidden="1" x14ac:dyDescent="0.45">
      <c r="A1872" s="256">
        <v>215653</v>
      </c>
      <c r="B1872" s="249" t="s">
        <v>456</v>
      </c>
      <c r="C1872" t="s">
        <v>207</v>
      </c>
      <c r="D1872" t="s">
        <v>207</v>
      </c>
      <c r="E1872" t="s">
        <v>207</v>
      </c>
      <c r="F1872" t="s">
        <v>207</v>
      </c>
      <c r="G1872" t="s">
        <v>205</v>
      </c>
      <c r="H1872" t="s">
        <v>207</v>
      </c>
      <c r="I1872" t="s">
        <v>207</v>
      </c>
      <c r="J1872" t="s">
        <v>205</v>
      </c>
      <c r="K1872" t="s">
        <v>207</v>
      </c>
      <c r="L1872" t="s">
        <v>205</v>
      </c>
      <c r="M1872" s="250" t="s">
        <v>205</v>
      </c>
      <c r="N1872" t="s">
        <v>205</v>
      </c>
      <c r="O1872" t="s">
        <v>207</v>
      </c>
      <c r="P1872" t="s">
        <v>206</v>
      </c>
      <c r="Q1872" t="s">
        <v>205</v>
      </c>
      <c r="R1872" t="s">
        <v>206</v>
      </c>
      <c r="S1872" t="s">
        <v>207</v>
      </c>
      <c r="T1872" t="s">
        <v>207</v>
      </c>
      <c r="U1872" t="s">
        <v>207</v>
      </c>
      <c r="V1872" t="s">
        <v>205</v>
      </c>
      <c r="W1872" t="s">
        <v>206</v>
      </c>
      <c r="X1872" s="250" t="s">
        <v>207</v>
      </c>
      <c r="Y1872" t="s">
        <v>207</v>
      </c>
      <c r="Z1872" t="s">
        <v>206</v>
      </c>
      <c r="AA1872" t="s">
        <v>207</v>
      </c>
      <c r="AB1872" t="s">
        <v>206</v>
      </c>
      <c r="AC1872" t="s">
        <v>206</v>
      </c>
      <c r="AD1872" t="s">
        <v>206</v>
      </c>
      <c r="AE1872" t="s">
        <v>206</v>
      </c>
      <c r="AF1872" t="s">
        <v>206</v>
      </c>
      <c r="AG1872" t="s">
        <v>344</v>
      </c>
      <c r="AH1872" t="s">
        <v>344</v>
      </c>
      <c r="AI1872" t="s">
        <v>344</v>
      </c>
      <c r="AJ1872" t="s">
        <v>344</v>
      </c>
      <c r="AK1872" t="s">
        <v>344</v>
      </c>
      <c r="AL1872" t="s">
        <v>344</v>
      </c>
      <c r="AM1872" t="s">
        <v>344</v>
      </c>
      <c r="AN1872" t="s">
        <v>344</v>
      </c>
      <c r="AO1872" t="s">
        <v>344</v>
      </c>
      <c r="AP1872" t="s">
        <v>344</v>
      </c>
      <c r="AQ1872"/>
      <c r="AR1872">
        <v>0</v>
      </c>
      <c r="AS1872">
        <v>5</v>
      </c>
    </row>
    <row r="1873" spans="1:45" ht="18.75" hidden="1" x14ac:dyDescent="0.45">
      <c r="A1873" s="262">
        <v>215654</v>
      </c>
      <c r="B1873" s="249" t="s">
        <v>458</v>
      </c>
      <c r="C1873" t="s">
        <v>205</v>
      </c>
      <c r="D1873" t="s">
        <v>207</v>
      </c>
      <c r="E1873" t="s">
        <v>207</v>
      </c>
      <c r="F1873" t="s">
        <v>205</v>
      </c>
      <c r="G1873" t="s">
        <v>205</v>
      </c>
      <c r="H1873" t="s">
        <v>207</v>
      </c>
      <c r="I1873" t="s">
        <v>205</v>
      </c>
      <c r="J1873" t="s">
        <v>205</v>
      </c>
      <c r="K1873" t="s">
        <v>205</v>
      </c>
      <c r="L1873" t="s">
        <v>205</v>
      </c>
      <c r="M1873" s="250" t="s">
        <v>207</v>
      </c>
      <c r="N1873" t="s">
        <v>205</v>
      </c>
      <c r="O1873" t="s">
        <v>205</v>
      </c>
      <c r="P1873" t="s">
        <v>206</v>
      </c>
      <c r="Q1873" t="s">
        <v>205</v>
      </c>
      <c r="R1873" t="s">
        <v>207</v>
      </c>
      <c r="S1873" t="s">
        <v>207</v>
      </c>
      <c r="T1873" t="s">
        <v>207</v>
      </c>
      <c r="U1873" t="s">
        <v>207</v>
      </c>
      <c r="V1873" t="s">
        <v>207</v>
      </c>
      <c r="W1873" t="s">
        <v>344</v>
      </c>
      <c r="X1873" s="250" t="s">
        <v>344</v>
      </c>
      <c r="Y1873" t="s">
        <v>344</v>
      </c>
      <c r="Z1873" t="s">
        <v>344</v>
      </c>
      <c r="AA1873" t="s">
        <v>344</v>
      </c>
      <c r="AB1873" t="s">
        <v>344</v>
      </c>
      <c r="AC1873" t="s">
        <v>344</v>
      </c>
      <c r="AD1873" t="s">
        <v>344</v>
      </c>
      <c r="AE1873" t="s">
        <v>344</v>
      </c>
      <c r="AF1873" t="s">
        <v>344</v>
      </c>
      <c r="AG1873" t="s">
        <v>344</v>
      </c>
      <c r="AH1873" t="s">
        <v>344</v>
      </c>
      <c r="AI1873" t="s">
        <v>344</v>
      </c>
      <c r="AJ1873" t="s">
        <v>344</v>
      </c>
      <c r="AK1873" t="s">
        <v>344</v>
      </c>
      <c r="AL1873" t="s">
        <v>344</v>
      </c>
      <c r="AM1873" t="s">
        <v>344</v>
      </c>
      <c r="AN1873" t="s">
        <v>344</v>
      </c>
      <c r="AO1873" t="s">
        <v>344</v>
      </c>
      <c r="AP1873" t="s">
        <v>344</v>
      </c>
      <c r="AQ1873"/>
      <c r="AR1873">
        <v>0</v>
      </c>
      <c r="AS1873">
        <v>4</v>
      </c>
    </row>
    <row r="1874" spans="1:45" ht="18.75" hidden="1" x14ac:dyDescent="0.45">
      <c r="A1874" s="256">
        <v>215655</v>
      </c>
      <c r="B1874" s="249" t="s">
        <v>456</v>
      </c>
      <c r="C1874" t="s">
        <v>205</v>
      </c>
      <c r="D1874" t="s">
        <v>207</v>
      </c>
      <c r="E1874" t="s">
        <v>207</v>
      </c>
      <c r="F1874" t="s">
        <v>207</v>
      </c>
      <c r="G1874" t="s">
        <v>205</v>
      </c>
      <c r="H1874" t="s">
        <v>207</v>
      </c>
      <c r="I1874" t="s">
        <v>207</v>
      </c>
      <c r="J1874" t="s">
        <v>207</v>
      </c>
      <c r="K1874" t="s">
        <v>207</v>
      </c>
      <c r="L1874" t="s">
        <v>207</v>
      </c>
      <c r="M1874" s="250" t="s">
        <v>205</v>
      </c>
      <c r="N1874" t="s">
        <v>207</v>
      </c>
      <c r="O1874" t="s">
        <v>205</v>
      </c>
      <c r="P1874" t="s">
        <v>207</v>
      </c>
      <c r="Q1874" t="s">
        <v>207</v>
      </c>
      <c r="R1874" t="s">
        <v>207</v>
      </c>
      <c r="S1874" t="s">
        <v>205</v>
      </c>
      <c r="T1874" t="s">
        <v>207</v>
      </c>
      <c r="U1874" t="s">
        <v>207</v>
      </c>
      <c r="V1874" t="s">
        <v>207</v>
      </c>
      <c r="W1874" t="s">
        <v>205</v>
      </c>
      <c r="X1874" s="250" t="s">
        <v>207</v>
      </c>
      <c r="Y1874" t="s">
        <v>205</v>
      </c>
      <c r="Z1874" t="s">
        <v>207</v>
      </c>
      <c r="AA1874" t="s">
        <v>205</v>
      </c>
      <c r="AB1874" t="s">
        <v>207</v>
      </c>
      <c r="AC1874" t="s">
        <v>207</v>
      </c>
      <c r="AD1874" t="s">
        <v>207</v>
      </c>
      <c r="AE1874" t="s">
        <v>205</v>
      </c>
      <c r="AF1874" t="s">
        <v>205</v>
      </c>
      <c r="AG1874" t="s">
        <v>344</v>
      </c>
      <c r="AH1874" t="s">
        <v>344</v>
      </c>
      <c r="AI1874" t="s">
        <v>344</v>
      </c>
      <c r="AJ1874" t="s">
        <v>344</v>
      </c>
      <c r="AK1874" t="s">
        <v>344</v>
      </c>
      <c r="AL1874" t="s">
        <v>344</v>
      </c>
      <c r="AM1874" t="s">
        <v>344</v>
      </c>
      <c r="AN1874" t="s">
        <v>344</v>
      </c>
      <c r="AO1874" t="s">
        <v>344</v>
      </c>
      <c r="AP1874" t="s">
        <v>344</v>
      </c>
      <c r="AQ1874"/>
      <c r="AR1874">
        <v>0</v>
      </c>
      <c r="AS1874">
        <v>3</v>
      </c>
    </row>
    <row r="1875" spans="1:45" ht="15" hidden="1" x14ac:dyDescent="0.25">
      <c r="A1875" s="263">
        <v>215656</v>
      </c>
      <c r="B1875" s="259" t="s">
        <v>457</v>
      </c>
      <c r="C1875" s="260" t="s">
        <v>849</v>
      </c>
      <c r="D1875" s="260" t="s">
        <v>849</v>
      </c>
      <c r="E1875" s="260" t="s">
        <v>849</v>
      </c>
      <c r="F1875" s="260" t="s">
        <v>849</v>
      </c>
      <c r="G1875" s="260" t="s">
        <v>849</v>
      </c>
      <c r="H1875" s="260" t="s">
        <v>849</v>
      </c>
      <c r="I1875" s="260" t="s">
        <v>849</v>
      </c>
      <c r="J1875" s="260" t="s">
        <v>849</v>
      </c>
      <c r="K1875" s="260" t="s">
        <v>849</v>
      </c>
      <c r="L1875" s="260" t="s">
        <v>849</v>
      </c>
      <c r="M1875" s="260" t="s">
        <v>344</v>
      </c>
      <c r="N1875" s="260" t="s">
        <v>344</v>
      </c>
      <c r="O1875" s="260" t="s">
        <v>344</v>
      </c>
      <c r="P1875" s="260" t="s">
        <v>344</v>
      </c>
      <c r="Q1875" s="260" t="s">
        <v>344</v>
      </c>
      <c r="R1875" s="260" t="s">
        <v>344</v>
      </c>
      <c r="S1875" s="260" t="s">
        <v>344</v>
      </c>
      <c r="T1875" s="260" t="s">
        <v>344</v>
      </c>
      <c r="U1875" s="260" t="s">
        <v>344</v>
      </c>
      <c r="V1875" s="260" t="s">
        <v>344</v>
      </c>
      <c r="W1875" s="260" t="s">
        <v>344</v>
      </c>
      <c r="X1875" s="260" t="s">
        <v>344</v>
      </c>
      <c r="Y1875" s="260" t="s">
        <v>344</v>
      </c>
      <c r="Z1875" s="260" t="s">
        <v>344</v>
      </c>
      <c r="AA1875" s="260" t="s">
        <v>344</v>
      </c>
      <c r="AB1875" s="260" t="s">
        <v>344</v>
      </c>
      <c r="AC1875" s="260" t="s">
        <v>344</v>
      </c>
      <c r="AD1875" s="260" t="s">
        <v>344</v>
      </c>
      <c r="AE1875" s="260" t="s">
        <v>344</v>
      </c>
      <c r="AF1875" s="260" t="s">
        <v>344</v>
      </c>
      <c r="AG1875" s="260" t="s">
        <v>344</v>
      </c>
      <c r="AH1875" s="260" t="s">
        <v>344</v>
      </c>
      <c r="AI1875" s="260" t="s">
        <v>344</v>
      </c>
      <c r="AJ1875" s="260" t="s">
        <v>344</v>
      </c>
      <c r="AK1875" s="260" t="s">
        <v>344</v>
      </c>
      <c r="AL1875" s="260" t="s">
        <v>344</v>
      </c>
      <c r="AM1875" s="260" t="s">
        <v>344</v>
      </c>
      <c r="AN1875" s="260" t="s">
        <v>344</v>
      </c>
      <c r="AO1875" s="260" t="s">
        <v>344</v>
      </c>
      <c r="AP1875" s="260" t="s">
        <v>344</v>
      </c>
      <c r="AQ1875" s="260"/>
      <c r="AR1875"/>
      <c r="AS1875" t="s">
        <v>2181</v>
      </c>
    </row>
    <row r="1876" spans="1:45" ht="18.75" hidden="1" x14ac:dyDescent="0.45">
      <c r="A1876" s="262">
        <v>215657</v>
      </c>
      <c r="B1876" s="249" t="s">
        <v>458</v>
      </c>
      <c r="C1876" t="s">
        <v>207</v>
      </c>
      <c r="D1876" t="s">
        <v>207</v>
      </c>
      <c r="E1876" t="s">
        <v>205</v>
      </c>
      <c r="F1876" t="s">
        <v>207</v>
      </c>
      <c r="G1876" t="s">
        <v>207</v>
      </c>
      <c r="H1876" t="s">
        <v>207</v>
      </c>
      <c r="I1876" t="s">
        <v>207</v>
      </c>
      <c r="J1876" t="s">
        <v>207</v>
      </c>
      <c r="K1876" t="s">
        <v>207</v>
      </c>
      <c r="L1876" t="s">
        <v>207</v>
      </c>
      <c r="M1876" s="250" t="s">
        <v>206</v>
      </c>
      <c r="N1876" t="s">
        <v>206</v>
      </c>
      <c r="O1876" t="s">
        <v>207</v>
      </c>
      <c r="P1876" t="s">
        <v>207</v>
      </c>
      <c r="Q1876" t="s">
        <v>206</v>
      </c>
      <c r="R1876" t="s">
        <v>206</v>
      </c>
      <c r="S1876" t="s">
        <v>206</v>
      </c>
      <c r="T1876" t="s">
        <v>206</v>
      </c>
      <c r="U1876" t="s">
        <v>206</v>
      </c>
      <c r="V1876" t="s">
        <v>206</v>
      </c>
      <c r="W1876" t="s">
        <v>344</v>
      </c>
      <c r="X1876" s="250" t="s">
        <v>344</v>
      </c>
      <c r="Y1876" t="s">
        <v>344</v>
      </c>
      <c r="Z1876" t="s">
        <v>344</v>
      </c>
      <c r="AA1876" t="s">
        <v>344</v>
      </c>
      <c r="AB1876" t="s">
        <v>344</v>
      </c>
      <c r="AC1876" t="s">
        <v>344</v>
      </c>
      <c r="AD1876" t="s">
        <v>344</v>
      </c>
      <c r="AE1876" t="s">
        <v>344</v>
      </c>
      <c r="AF1876" t="s">
        <v>344</v>
      </c>
      <c r="AG1876" t="s">
        <v>344</v>
      </c>
      <c r="AH1876" t="s">
        <v>344</v>
      </c>
      <c r="AI1876" t="s">
        <v>344</v>
      </c>
      <c r="AJ1876" t="s">
        <v>344</v>
      </c>
      <c r="AK1876" t="s">
        <v>344</v>
      </c>
      <c r="AL1876" t="s">
        <v>344</v>
      </c>
      <c r="AM1876" t="s">
        <v>344</v>
      </c>
      <c r="AN1876" t="s">
        <v>344</v>
      </c>
      <c r="AO1876" t="s">
        <v>344</v>
      </c>
      <c r="AP1876" t="s">
        <v>344</v>
      </c>
      <c r="AQ1876"/>
      <c r="AR1876">
        <v>0</v>
      </c>
      <c r="AS1876">
        <v>5</v>
      </c>
    </row>
    <row r="1877" spans="1:45" ht="18.75" hidden="1" x14ac:dyDescent="0.45">
      <c r="A1877" s="262">
        <v>215658</v>
      </c>
      <c r="B1877" s="249" t="s">
        <v>458</v>
      </c>
      <c r="C1877" t="s">
        <v>205</v>
      </c>
      <c r="D1877" t="s">
        <v>205</v>
      </c>
      <c r="E1877" t="s">
        <v>205</v>
      </c>
      <c r="F1877" t="s">
        <v>205</v>
      </c>
      <c r="G1877" t="s">
        <v>205</v>
      </c>
      <c r="H1877" t="s">
        <v>207</v>
      </c>
      <c r="I1877" t="s">
        <v>205</v>
      </c>
      <c r="J1877" t="s">
        <v>205</v>
      </c>
      <c r="K1877" t="s">
        <v>207</v>
      </c>
      <c r="L1877" t="s">
        <v>207</v>
      </c>
      <c r="M1877" s="250" t="s">
        <v>206</v>
      </c>
      <c r="N1877" t="s">
        <v>206</v>
      </c>
      <c r="O1877" t="s">
        <v>207</v>
      </c>
      <c r="P1877" t="s">
        <v>207</v>
      </c>
      <c r="Q1877" t="s">
        <v>206</v>
      </c>
      <c r="R1877" t="s">
        <v>206</v>
      </c>
      <c r="S1877" t="s">
        <v>206</v>
      </c>
      <c r="T1877" t="s">
        <v>207</v>
      </c>
      <c r="U1877" t="s">
        <v>207</v>
      </c>
      <c r="V1877" t="s">
        <v>206</v>
      </c>
      <c r="W1877" t="s">
        <v>344</v>
      </c>
      <c r="X1877" s="250" t="s">
        <v>344</v>
      </c>
      <c r="Y1877" t="s">
        <v>344</v>
      </c>
      <c r="Z1877" t="s">
        <v>344</v>
      </c>
      <c r="AA1877" t="s">
        <v>344</v>
      </c>
      <c r="AB1877" t="s">
        <v>344</v>
      </c>
      <c r="AC1877" t="s">
        <v>344</v>
      </c>
      <c r="AD1877" t="s">
        <v>344</v>
      </c>
      <c r="AE1877" t="s">
        <v>344</v>
      </c>
      <c r="AF1877" t="s">
        <v>344</v>
      </c>
      <c r="AG1877" t="s">
        <v>344</v>
      </c>
      <c r="AH1877" t="s">
        <v>344</v>
      </c>
      <c r="AI1877" t="s">
        <v>344</v>
      </c>
      <c r="AJ1877" t="s">
        <v>344</v>
      </c>
      <c r="AK1877" t="s">
        <v>344</v>
      </c>
      <c r="AL1877" t="s">
        <v>344</v>
      </c>
      <c r="AM1877" t="s">
        <v>344</v>
      </c>
      <c r="AN1877" t="s">
        <v>344</v>
      </c>
      <c r="AO1877" t="s">
        <v>344</v>
      </c>
      <c r="AP1877" t="s">
        <v>344</v>
      </c>
      <c r="AQ1877"/>
      <c r="AR1877">
        <v>0</v>
      </c>
      <c r="AS1877">
        <v>4</v>
      </c>
    </row>
    <row r="1878" spans="1:45" ht="18.75" x14ac:dyDescent="0.45">
      <c r="A1878" s="256">
        <v>215659</v>
      </c>
      <c r="B1878" s="249" t="s">
        <v>61</v>
      </c>
      <c r="C1878" t="s">
        <v>205</v>
      </c>
      <c r="D1878" t="s">
        <v>207</v>
      </c>
      <c r="E1878" t="s">
        <v>205</v>
      </c>
      <c r="F1878" t="s">
        <v>207</v>
      </c>
      <c r="G1878" t="s">
        <v>207</v>
      </c>
      <c r="H1878" t="s">
        <v>207</v>
      </c>
      <c r="I1878" t="s">
        <v>207</v>
      </c>
      <c r="J1878" t="s">
        <v>207</v>
      </c>
      <c r="K1878" t="s">
        <v>207</v>
      </c>
      <c r="L1878" t="s">
        <v>207</v>
      </c>
      <c r="M1878" s="250" t="s">
        <v>205</v>
      </c>
      <c r="N1878" t="s">
        <v>205</v>
      </c>
      <c r="O1878" t="s">
        <v>207</v>
      </c>
      <c r="P1878" t="s">
        <v>207</v>
      </c>
      <c r="Q1878" t="s">
        <v>207</v>
      </c>
      <c r="R1878" t="s">
        <v>207</v>
      </c>
      <c r="S1878" t="s">
        <v>207</v>
      </c>
      <c r="T1878" t="s">
        <v>207</v>
      </c>
      <c r="U1878" t="s">
        <v>207</v>
      </c>
      <c r="V1878" t="s">
        <v>207</v>
      </c>
      <c r="W1878" t="s">
        <v>207</v>
      </c>
      <c r="X1878" s="250" t="s">
        <v>207</v>
      </c>
      <c r="Y1878" t="s">
        <v>205</v>
      </c>
      <c r="Z1878" t="s">
        <v>207</v>
      </c>
      <c r="AA1878" t="s">
        <v>207</v>
      </c>
      <c r="AB1878" t="s">
        <v>205</v>
      </c>
      <c r="AC1878" t="s">
        <v>207</v>
      </c>
      <c r="AD1878" t="s">
        <v>207</v>
      </c>
      <c r="AE1878" t="s">
        <v>207</v>
      </c>
      <c r="AF1878" t="s">
        <v>207</v>
      </c>
      <c r="AG1878" t="s">
        <v>207</v>
      </c>
      <c r="AH1878" t="s">
        <v>207</v>
      </c>
      <c r="AI1878" t="s">
        <v>207</v>
      </c>
      <c r="AJ1878" t="s">
        <v>207</v>
      </c>
      <c r="AK1878" t="s">
        <v>207</v>
      </c>
      <c r="AL1878" t="s">
        <v>206</v>
      </c>
      <c r="AM1878" t="s">
        <v>206</v>
      </c>
      <c r="AN1878" t="s">
        <v>206</v>
      </c>
      <c r="AO1878" t="s">
        <v>206</v>
      </c>
      <c r="AP1878" t="s">
        <v>206</v>
      </c>
      <c r="AQ1878"/>
      <c r="AR1878">
        <v>0</v>
      </c>
      <c r="AS1878">
        <v>5</v>
      </c>
    </row>
    <row r="1879" spans="1:45" ht="18.75" x14ac:dyDescent="0.45">
      <c r="A1879" s="256">
        <v>215660</v>
      </c>
      <c r="B1879" s="249" t="s">
        <v>61</v>
      </c>
      <c r="C1879" t="s">
        <v>205</v>
      </c>
      <c r="D1879" t="s">
        <v>205</v>
      </c>
      <c r="E1879" t="s">
        <v>207</v>
      </c>
      <c r="F1879" t="s">
        <v>207</v>
      </c>
      <c r="G1879" t="s">
        <v>207</v>
      </c>
      <c r="H1879" t="s">
        <v>207</v>
      </c>
      <c r="I1879" t="s">
        <v>207</v>
      </c>
      <c r="J1879" t="s">
        <v>205</v>
      </c>
      <c r="K1879" t="s">
        <v>207</v>
      </c>
      <c r="L1879" t="s">
        <v>207</v>
      </c>
      <c r="M1879" s="250" t="s">
        <v>207</v>
      </c>
      <c r="N1879" t="s">
        <v>207</v>
      </c>
      <c r="O1879" t="s">
        <v>205</v>
      </c>
      <c r="P1879" t="s">
        <v>207</v>
      </c>
      <c r="Q1879" t="s">
        <v>207</v>
      </c>
      <c r="R1879" t="s">
        <v>205</v>
      </c>
      <c r="S1879" t="s">
        <v>207</v>
      </c>
      <c r="T1879" t="s">
        <v>207</v>
      </c>
      <c r="U1879" t="s">
        <v>207</v>
      </c>
      <c r="V1879" t="s">
        <v>207</v>
      </c>
      <c r="W1879" t="s">
        <v>207</v>
      </c>
      <c r="X1879" s="250" t="s">
        <v>207</v>
      </c>
      <c r="Y1879" t="s">
        <v>205</v>
      </c>
      <c r="Z1879" t="s">
        <v>207</v>
      </c>
      <c r="AA1879" t="s">
        <v>207</v>
      </c>
      <c r="AB1879" t="s">
        <v>207</v>
      </c>
      <c r="AC1879" t="s">
        <v>205</v>
      </c>
      <c r="AD1879" t="s">
        <v>207</v>
      </c>
      <c r="AE1879" t="s">
        <v>207</v>
      </c>
      <c r="AF1879" t="s">
        <v>207</v>
      </c>
      <c r="AG1879" t="s">
        <v>207</v>
      </c>
      <c r="AH1879" t="s">
        <v>207</v>
      </c>
      <c r="AI1879" t="s">
        <v>207</v>
      </c>
      <c r="AJ1879" t="s">
        <v>207</v>
      </c>
      <c r="AK1879" t="s">
        <v>207</v>
      </c>
      <c r="AL1879" t="s">
        <v>206</v>
      </c>
      <c r="AM1879" t="s">
        <v>206</v>
      </c>
      <c r="AN1879" t="s">
        <v>206</v>
      </c>
      <c r="AO1879" t="s">
        <v>206</v>
      </c>
      <c r="AP1879" t="s">
        <v>206</v>
      </c>
      <c r="AQ1879"/>
      <c r="AR1879">
        <v>0</v>
      </c>
      <c r="AS1879">
        <v>5</v>
      </c>
    </row>
    <row r="1880" spans="1:45" ht="18.75" hidden="1" x14ac:dyDescent="0.45">
      <c r="A1880" s="256">
        <v>215661</v>
      </c>
      <c r="B1880" s="249" t="s">
        <v>456</v>
      </c>
      <c r="C1880" t="s">
        <v>205</v>
      </c>
      <c r="D1880" t="s">
        <v>205</v>
      </c>
      <c r="E1880" t="s">
        <v>207</v>
      </c>
      <c r="F1880" t="s">
        <v>205</v>
      </c>
      <c r="G1880" t="s">
        <v>205</v>
      </c>
      <c r="H1880" t="s">
        <v>205</v>
      </c>
      <c r="I1880" t="s">
        <v>207</v>
      </c>
      <c r="J1880" t="s">
        <v>207</v>
      </c>
      <c r="K1880" t="s">
        <v>207</v>
      </c>
      <c r="L1880" t="s">
        <v>207</v>
      </c>
      <c r="M1880" s="250" t="s">
        <v>207</v>
      </c>
      <c r="N1880" t="s">
        <v>205</v>
      </c>
      <c r="O1880" t="s">
        <v>207</v>
      </c>
      <c r="P1880" t="s">
        <v>205</v>
      </c>
      <c r="Q1880" t="s">
        <v>207</v>
      </c>
      <c r="R1880" t="s">
        <v>205</v>
      </c>
      <c r="S1880" t="s">
        <v>207</v>
      </c>
      <c r="T1880" t="s">
        <v>205</v>
      </c>
      <c r="U1880" t="s">
        <v>207</v>
      </c>
      <c r="V1880" t="s">
        <v>205</v>
      </c>
      <c r="W1880" t="s">
        <v>207</v>
      </c>
      <c r="X1880" s="250" t="s">
        <v>207</v>
      </c>
      <c r="Y1880" t="s">
        <v>207</v>
      </c>
      <c r="Z1880" t="s">
        <v>207</v>
      </c>
      <c r="AA1880" t="s">
        <v>206</v>
      </c>
      <c r="AB1880" t="s">
        <v>206</v>
      </c>
      <c r="AC1880" t="s">
        <v>206</v>
      </c>
      <c r="AD1880" t="s">
        <v>206</v>
      </c>
      <c r="AE1880" t="s">
        <v>206</v>
      </c>
      <c r="AF1880" t="s">
        <v>206</v>
      </c>
      <c r="AG1880" t="s">
        <v>344</v>
      </c>
      <c r="AH1880" t="s">
        <v>344</v>
      </c>
      <c r="AI1880" t="s">
        <v>344</v>
      </c>
      <c r="AJ1880" t="s">
        <v>344</v>
      </c>
      <c r="AK1880" t="s">
        <v>344</v>
      </c>
      <c r="AL1880" t="s">
        <v>344</v>
      </c>
      <c r="AM1880" t="s">
        <v>344</v>
      </c>
      <c r="AN1880" t="s">
        <v>344</v>
      </c>
      <c r="AO1880" t="s">
        <v>344</v>
      </c>
      <c r="AP1880" t="s">
        <v>344</v>
      </c>
      <c r="AQ1880"/>
      <c r="AR1880">
        <v>0</v>
      </c>
      <c r="AS1880">
        <v>5</v>
      </c>
    </row>
    <row r="1881" spans="1:45" ht="15" hidden="1" x14ac:dyDescent="0.25">
      <c r="A1881" s="263">
        <v>215662</v>
      </c>
      <c r="B1881" s="259" t="s">
        <v>457</v>
      </c>
      <c r="C1881" s="260" t="s">
        <v>849</v>
      </c>
      <c r="D1881" s="260" t="s">
        <v>849</v>
      </c>
      <c r="E1881" s="260" t="s">
        <v>849</v>
      </c>
      <c r="F1881" s="260" t="s">
        <v>849</v>
      </c>
      <c r="G1881" s="260" t="s">
        <v>849</v>
      </c>
      <c r="H1881" s="260" t="s">
        <v>849</v>
      </c>
      <c r="I1881" s="260" t="s">
        <v>849</v>
      </c>
      <c r="J1881" s="260" t="s">
        <v>849</v>
      </c>
      <c r="K1881" s="260" t="s">
        <v>849</v>
      </c>
      <c r="L1881" s="260" t="s">
        <v>849</v>
      </c>
      <c r="M1881" s="260" t="s">
        <v>344</v>
      </c>
      <c r="N1881" s="260" t="s">
        <v>344</v>
      </c>
      <c r="O1881" s="260" t="s">
        <v>344</v>
      </c>
      <c r="P1881" s="260" t="s">
        <v>344</v>
      </c>
      <c r="Q1881" s="260" t="s">
        <v>344</v>
      </c>
      <c r="R1881" s="260" t="s">
        <v>344</v>
      </c>
      <c r="S1881" s="260" t="s">
        <v>344</v>
      </c>
      <c r="T1881" s="260" t="s">
        <v>344</v>
      </c>
      <c r="U1881" s="260" t="s">
        <v>344</v>
      </c>
      <c r="V1881" s="260" t="s">
        <v>344</v>
      </c>
      <c r="W1881" s="260" t="s">
        <v>344</v>
      </c>
      <c r="X1881" s="260" t="s">
        <v>344</v>
      </c>
      <c r="Y1881" s="260" t="s">
        <v>344</v>
      </c>
      <c r="Z1881" s="260" t="s">
        <v>344</v>
      </c>
      <c r="AA1881" s="260" t="s">
        <v>344</v>
      </c>
      <c r="AB1881" s="260" t="s">
        <v>344</v>
      </c>
      <c r="AC1881" s="260" t="s">
        <v>344</v>
      </c>
      <c r="AD1881" s="260" t="s">
        <v>344</v>
      </c>
      <c r="AE1881" s="260" t="s">
        <v>344</v>
      </c>
      <c r="AF1881" s="260" t="s">
        <v>344</v>
      </c>
      <c r="AG1881" s="260" t="s">
        <v>344</v>
      </c>
      <c r="AH1881" s="260" t="s">
        <v>344</v>
      </c>
      <c r="AI1881" s="260" t="s">
        <v>344</v>
      </c>
      <c r="AJ1881" s="260" t="s">
        <v>344</v>
      </c>
      <c r="AK1881" s="260" t="s">
        <v>344</v>
      </c>
      <c r="AL1881" s="260" t="s">
        <v>344</v>
      </c>
      <c r="AM1881" s="260" t="s">
        <v>344</v>
      </c>
      <c r="AN1881" s="260" t="s">
        <v>344</v>
      </c>
      <c r="AO1881" s="260" t="s">
        <v>344</v>
      </c>
      <c r="AP1881" s="260" t="s">
        <v>344</v>
      </c>
      <c r="AQ1881" s="260"/>
      <c r="AR1881"/>
      <c r="AS1881" t="s">
        <v>2181</v>
      </c>
    </row>
    <row r="1882" spans="1:45" ht="18.75" hidden="1" x14ac:dyDescent="0.45">
      <c r="A1882" s="256">
        <v>215663</v>
      </c>
      <c r="B1882" s="249" t="s">
        <v>456</v>
      </c>
      <c r="C1882" t="s">
        <v>205</v>
      </c>
      <c r="D1882" t="s">
        <v>207</v>
      </c>
      <c r="E1882" t="s">
        <v>205</v>
      </c>
      <c r="F1882" t="s">
        <v>207</v>
      </c>
      <c r="G1882" t="s">
        <v>205</v>
      </c>
      <c r="H1882" t="s">
        <v>207</v>
      </c>
      <c r="I1882" t="s">
        <v>207</v>
      </c>
      <c r="J1882" t="s">
        <v>205</v>
      </c>
      <c r="K1882" t="s">
        <v>207</v>
      </c>
      <c r="L1882" t="s">
        <v>207</v>
      </c>
      <c r="M1882" s="250" t="s">
        <v>207</v>
      </c>
      <c r="N1882" t="s">
        <v>207</v>
      </c>
      <c r="O1882" t="s">
        <v>205</v>
      </c>
      <c r="P1882" t="s">
        <v>207</v>
      </c>
      <c r="Q1882" t="s">
        <v>207</v>
      </c>
      <c r="R1882" t="s">
        <v>205</v>
      </c>
      <c r="S1882" t="s">
        <v>207</v>
      </c>
      <c r="T1882" t="s">
        <v>205</v>
      </c>
      <c r="U1882" t="s">
        <v>207</v>
      </c>
      <c r="V1882" t="s">
        <v>207</v>
      </c>
      <c r="W1882" t="s">
        <v>207</v>
      </c>
      <c r="X1882" s="250" t="s">
        <v>207</v>
      </c>
      <c r="Y1882" t="s">
        <v>206</v>
      </c>
      <c r="Z1882" t="s">
        <v>207</v>
      </c>
      <c r="AA1882" t="s">
        <v>207</v>
      </c>
      <c r="AB1882" t="s">
        <v>206</v>
      </c>
      <c r="AC1882" t="s">
        <v>206</v>
      </c>
      <c r="AD1882" t="s">
        <v>206</v>
      </c>
      <c r="AE1882" t="s">
        <v>206</v>
      </c>
      <c r="AF1882" t="s">
        <v>206</v>
      </c>
      <c r="AG1882" t="s">
        <v>344</v>
      </c>
      <c r="AH1882" t="s">
        <v>344</v>
      </c>
      <c r="AI1882" t="s">
        <v>344</v>
      </c>
      <c r="AJ1882" t="s">
        <v>344</v>
      </c>
      <c r="AK1882" t="s">
        <v>344</v>
      </c>
      <c r="AL1882" t="s">
        <v>344</v>
      </c>
      <c r="AM1882" t="s">
        <v>344</v>
      </c>
      <c r="AN1882" t="s">
        <v>344</v>
      </c>
      <c r="AO1882" t="s">
        <v>344</v>
      </c>
      <c r="AP1882" t="s">
        <v>344</v>
      </c>
      <c r="AQ1882"/>
      <c r="AR1882">
        <v>0</v>
      </c>
      <c r="AS1882">
        <v>4</v>
      </c>
    </row>
    <row r="1883" spans="1:45" ht="15" hidden="1" x14ac:dyDescent="0.25">
      <c r="A1883" s="263">
        <v>215664</v>
      </c>
      <c r="B1883" s="259" t="s">
        <v>457</v>
      </c>
      <c r="C1883" s="260" t="s">
        <v>849</v>
      </c>
      <c r="D1883" s="260" t="s">
        <v>849</v>
      </c>
      <c r="E1883" s="260" t="s">
        <v>849</v>
      </c>
      <c r="F1883" s="260" t="s">
        <v>849</v>
      </c>
      <c r="G1883" s="260" t="s">
        <v>849</v>
      </c>
      <c r="H1883" s="260" t="s">
        <v>849</v>
      </c>
      <c r="I1883" s="260" t="s">
        <v>849</v>
      </c>
      <c r="J1883" s="260" t="s">
        <v>849</v>
      </c>
      <c r="K1883" s="260" t="s">
        <v>849</v>
      </c>
      <c r="L1883" s="260" t="s">
        <v>849</v>
      </c>
      <c r="M1883" s="260" t="s">
        <v>344</v>
      </c>
      <c r="N1883" s="260" t="s">
        <v>344</v>
      </c>
      <c r="O1883" s="260" t="s">
        <v>344</v>
      </c>
      <c r="P1883" s="260" t="s">
        <v>344</v>
      </c>
      <c r="Q1883" s="260" t="s">
        <v>344</v>
      </c>
      <c r="R1883" s="260" t="s">
        <v>344</v>
      </c>
      <c r="S1883" s="260" t="s">
        <v>344</v>
      </c>
      <c r="T1883" s="260" t="s">
        <v>344</v>
      </c>
      <c r="U1883" s="260" t="s">
        <v>344</v>
      </c>
      <c r="V1883" s="260" t="s">
        <v>344</v>
      </c>
      <c r="W1883" s="260" t="s">
        <v>344</v>
      </c>
      <c r="X1883" s="260" t="s">
        <v>344</v>
      </c>
      <c r="Y1883" s="260" t="s">
        <v>344</v>
      </c>
      <c r="Z1883" s="260" t="s">
        <v>344</v>
      </c>
      <c r="AA1883" s="260" t="s">
        <v>344</v>
      </c>
      <c r="AB1883" s="260" t="s">
        <v>344</v>
      </c>
      <c r="AC1883" s="260" t="s">
        <v>344</v>
      </c>
      <c r="AD1883" s="260" t="s">
        <v>344</v>
      </c>
      <c r="AE1883" s="260" t="s">
        <v>344</v>
      </c>
      <c r="AF1883" s="260" t="s">
        <v>344</v>
      </c>
      <c r="AG1883" s="260" t="s">
        <v>344</v>
      </c>
      <c r="AH1883" s="260" t="s">
        <v>344</v>
      </c>
      <c r="AI1883" s="260" t="s">
        <v>344</v>
      </c>
      <c r="AJ1883" s="260" t="s">
        <v>344</v>
      </c>
      <c r="AK1883" s="260" t="s">
        <v>344</v>
      </c>
      <c r="AL1883" s="260" t="s">
        <v>344</v>
      </c>
      <c r="AM1883" s="260" t="s">
        <v>344</v>
      </c>
      <c r="AN1883" s="260" t="s">
        <v>344</v>
      </c>
      <c r="AO1883" s="260" t="s">
        <v>344</v>
      </c>
      <c r="AP1883" s="260" t="s">
        <v>344</v>
      </c>
      <c r="AQ1883" s="260"/>
      <c r="AR1883"/>
      <c r="AS1883" t="s">
        <v>2181</v>
      </c>
    </row>
    <row r="1884" spans="1:45" ht="15" hidden="1" x14ac:dyDescent="0.25">
      <c r="A1884" s="263">
        <v>215665</v>
      </c>
      <c r="B1884" s="259" t="s">
        <v>457</v>
      </c>
      <c r="C1884" s="260" t="s">
        <v>849</v>
      </c>
      <c r="D1884" s="260" t="s">
        <v>849</v>
      </c>
      <c r="E1884" s="260" t="s">
        <v>849</v>
      </c>
      <c r="F1884" s="260" t="s">
        <v>849</v>
      </c>
      <c r="G1884" s="260" t="s">
        <v>849</v>
      </c>
      <c r="H1884" s="260" t="s">
        <v>849</v>
      </c>
      <c r="I1884" s="260" t="s">
        <v>849</v>
      </c>
      <c r="J1884" s="260" t="s">
        <v>849</v>
      </c>
      <c r="K1884" s="260" t="s">
        <v>849</v>
      </c>
      <c r="L1884" s="260" t="s">
        <v>849</v>
      </c>
      <c r="M1884" s="260" t="s">
        <v>344</v>
      </c>
      <c r="N1884" s="260" t="s">
        <v>344</v>
      </c>
      <c r="O1884" s="260" t="s">
        <v>344</v>
      </c>
      <c r="P1884" s="260" t="s">
        <v>344</v>
      </c>
      <c r="Q1884" s="260" t="s">
        <v>344</v>
      </c>
      <c r="R1884" s="260" t="s">
        <v>344</v>
      </c>
      <c r="S1884" s="260" t="s">
        <v>344</v>
      </c>
      <c r="T1884" s="260" t="s">
        <v>344</v>
      </c>
      <c r="U1884" s="260" t="s">
        <v>344</v>
      </c>
      <c r="V1884" s="260" t="s">
        <v>344</v>
      </c>
      <c r="W1884" s="260" t="s">
        <v>344</v>
      </c>
      <c r="X1884" s="260" t="s">
        <v>344</v>
      </c>
      <c r="Y1884" s="260" t="s">
        <v>344</v>
      </c>
      <c r="Z1884" s="260" t="s">
        <v>344</v>
      </c>
      <c r="AA1884" s="260" t="s">
        <v>344</v>
      </c>
      <c r="AB1884" s="260" t="s">
        <v>344</v>
      </c>
      <c r="AC1884" s="260" t="s">
        <v>344</v>
      </c>
      <c r="AD1884" s="260" t="s">
        <v>344</v>
      </c>
      <c r="AE1884" s="260" t="s">
        <v>344</v>
      </c>
      <c r="AF1884" s="260" t="s">
        <v>344</v>
      </c>
      <c r="AG1884" s="260" t="s">
        <v>344</v>
      </c>
      <c r="AH1884" s="260" t="s">
        <v>344</v>
      </c>
      <c r="AI1884" s="260" t="s">
        <v>344</v>
      </c>
      <c r="AJ1884" s="260" t="s">
        <v>344</v>
      </c>
      <c r="AK1884" s="260" t="s">
        <v>344</v>
      </c>
      <c r="AL1884" s="260" t="s">
        <v>344</v>
      </c>
      <c r="AM1884" s="260" t="s">
        <v>344</v>
      </c>
      <c r="AN1884" s="260" t="s">
        <v>344</v>
      </c>
      <c r="AO1884" s="260" t="s">
        <v>344</v>
      </c>
      <c r="AP1884" s="260" t="s">
        <v>344</v>
      </c>
      <c r="AQ1884" s="260"/>
      <c r="AR1884"/>
      <c r="AS1884" t="s">
        <v>2181</v>
      </c>
    </row>
    <row r="1885" spans="1:45" ht="33" x14ac:dyDescent="0.45">
      <c r="A1885" s="256">
        <v>215666</v>
      </c>
      <c r="B1885" s="249" t="s">
        <v>67</v>
      </c>
      <c r="C1885" t="s">
        <v>207</v>
      </c>
      <c r="D1885" t="s">
        <v>207</v>
      </c>
      <c r="E1885" t="s">
        <v>207</v>
      </c>
      <c r="F1885" t="s">
        <v>207</v>
      </c>
      <c r="G1885" t="s">
        <v>205</v>
      </c>
      <c r="H1885" t="s">
        <v>207</v>
      </c>
      <c r="I1885" t="s">
        <v>207</v>
      </c>
      <c r="J1885" t="s">
        <v>205</v>
      </c>
      <c r="K1885" t="s">
        <v>207</v>
      </c>
      <c r="L1885" t="s">
        <v>207</v>
      </c>
      <c r="M1885" s="250" t="s">
        <v>207</v>
      </c>
      <c r="N1885" t="s">
        <v>207</v>
      </c>
      <c r="O1885" t="s">
        <v>205</v>
      </c>
      <c r="P1885" t="s">
        <v>207</v>
      </c>
      <c r="Q1885" t="s">
        <v>205</v>
      </c>
      <c r="R1885" t="s">
        <v>205</v>
      </c>
      <c r="S1885" t="s">
        <v>207</v>
      </c>
      <c r="T1885" t="s">
        <v>205</v>
      </c>
      <c r="U1885" t="s">
        <v>205</v>
      </c>
      <c r="V1885" t="s">
        <v>205</v>
      </c>
      <c r="W1885" t="s">
        <v>207</v>
      </c>
      <c r="X1885" s="250" t="s">
        <v>207</v>
      </c>
      <c r="Y1885" t="s">
        <v>207</v>
      </c>
      <c r="Z1885" t="s">
        <v>207</v>
      </c>
      <c r="AA1885" t="s">
        <v>205</v>
      </c>
      <c r="AB1885" t="s">
        <v>207</v>
      </c>
      <c r="AC1885" t="s">
        <v>207</v>
      </c>
      <c r="AD1885" t="s">
        <v>207</v>
      </c>
      <c r="AE1885" t="s">
        <v>206</v>
      </c>
      <c r="AF1885" t="s">
        <v>207</v>
      </c>
      <c r="AG1885" t="s">
        <v>206</v>
      </c>
      <c r="AH1885" t="s">
        <v>206</v>
      </c>
      <c r="AI1885" t="s">
        <v>206</v>
      </c>
      <c r="AJ1885" t="s">
        <v>206</v>
      </c>
      <c r="AK1885" t="s">
        <v>206</v>
      </c>
      <c r="AL1885" t="s">
        <v>344</v>
      </c>
      <c r="AM1885" t="s">
        <v>344</v>
      </c>
      <c r="AN1885" t="s">
        <v>344</v>
      </c>
      <c r="AO1885" t="s">
        <v>344</v>
      </c>
      <c r="AP1885" t="s">
        <v>344</v>
      </c>
      <c r="AQ1885"/>
      <c r="AR1885">
        <v>0</v>
      </c>
      <c r="AS1885">
        <v>6</v>
      </c>
    </row>
    <row r="1886" spans="1:45" ht="18.75" hidden="1" x14ac:dyDescent="0.45">
      <c r="A1886" s="256">
        <v>215667</v>
      </c>
      <c r="B1886" s="249" t="s">
        <v>456</v>
      </c>
      <c r="C1886" t="s">
        <v>207</v>
      </c>
      <c r="D1886" t="s">
        <v>205</v>
      </c>
      <c r="E1886" t="s">
        <v>207</v>
      </c>
      <c r="F1886" t="s">
        <v>207</v>
      </c>
      <c r="G1886" t="s">
        <v>207</v>
      </c>
      <c r="H1886" t="s">
        <v>205</v>
      </c>
      <c r="I1886" t="s">
        <v>207</v>
      </c>
      <c r="J1886" t="s">
        <v>205</v>
      </c>
      <c r="K1886" t="s">
        <v>207</v>
      </c>
      <c r="L1886" t="s">
        <v>207</v>
      </c>
      <c r="M1886" s="250" t="s">
        <v>207</v>
      </c>
      <c r="N1886" t="s">
        <v>207</v>
      </c>
      <c r="O1886" t="s">
        <v>205</v>
      </c>
      <c r="P1886" t="s">
        <v>207</v>
      </c>
      <c r="Q1886" t="s">
        <v>207</v>
      </c>
      <c r="R1886" t="s">
        <v>207</v>
      </c>
      <c r="S1886" t="s">
        <v>207</v>
      </c>
      <c r="T1886" t="s">
        <v>205</v>
      </c>
      <c r="U1886" t="s">
        <v>205</v>
      </c>
      <c r="V1886" t="s">
        <v>205</v>
      </c>
      <c r="W1886" t="s">
        <v>207</v>
      </c>
      <c r="X1886" s="250" t="s">
        <v>205</v>
      </c>
      <c r="Y1886" t="s">
        <v>207</v>
      </c>
      <c r="Z1886" t="s">
        <v>205</v>
      </c>
      <c r="AA1886" t="s">
        <v>207</v>
      </c>
      <c r="AB1886" t="s">
        <v>205</v>
      </c>
      <c r="AC1886" t="s">
        <v>207</v>
      </c>
      <c r="AD1886" t="s">
        <v>205</v>
      </c>
      <c r="AE1886" t="s">
        <v>205</v>
      </c>
      <c r="AF1886" t="s">
        <v>205</v>
      </c>
      <c r="AG1886" t="s">
        <v>344</v>
      </c>
      <c r="AH1886" t="s">
        <v>344</v>
      </c>
      <c r="AI1886" t="s">
        <v>344</v>
      </c>
      <c r="AJ1886" t="s">
        <v>344</v>
      </c>
      <c r="AK1886" t="s">
        <v>344</v>
      </c>
      <c r="AL1886" t="s">
        <v>344</v>
      </c>
      <c r="AM1886" t="s">
        <v>344</v>
      </c>
      <c r="AN1886" t="s">
        <v>344</v>
      </c>
      <c r="AO1886" t="s">
        <v>344</v>
      </c>
      <c r="AP1886" t="s">
        <v>344</v>
      </c>
      <c r="AQ1886"/>
      <c r="AR1886">
        <v>0</v>
      </c>
      <c r="AS1886">
        <v>3</v>
      </c>
    </row>
    <row r="1887" spans="1:45" ht="15" hidden="1" x14ac:dyDescent="0.25">
      <c r="A1887" s="263">
        <v>215668</v>
      </c>
      <c r="B1887" s="259" t="s">
        <v>458</v>
      </c>
      <c r="C1887" s="260" t="s">
        <v>205</v>
      </c>
      <c r="D1887" s="260" t="s">
        <v>205</v>
      </c>
      <c r="E1887" s="260" t="s">
        <v>205</v>
      </c>
      <c r="F1887" s="260" t="s">
        <v>205</v>
      </c>
      <c r="G1887" s="260" t="s">
        <v>205</v>
      </c>
      <c r="H1887" s="260" t="s">
        <v>207</v>
      </c>
      <c r="I1887" s="260" t="s">
        <v>207</v>
      </c>
      <c r="J1887" s="260" t="s">
        <v>207</v>
      </c>
      <c r="K1887" s="260" t="s">
        <v>207</v>
      </c>
      <c r="L1887" s="260" t="s">
        <v>207</v>
      </c>
      <c r="M1887" s="260" t="s">
        <v>205</v>
      </c>
      <c r="N1887" s="260" t="s">
        <v>205</v>
      </c>
      <c r="O1887" s="260" t="s">
        <v>207</v>
      </c>
      <c r="P1887" s="260" t="s">
        <v>207</v>
      </c>
      <c r="Q1887" s="260" t="s">
        <v>207</v>
      </c>
      <c r="R1887" s="260" t="s">
        <v>206</v>
      </c>
      <c r="S1887" s="260" t="s">
        <v>206</v>
      </c>
      <c r="T1887" s="260" t="s">
        <v>206</v>
      </c>
      <c r="U1887" s="260" t="s">
        <v>206</v>
      </c>
      <c r="V1887" s="260" t="s">
        <v>206</v>
      </c>
      <c r="W1887" s="260" t="s">
        <v>344</v>
      </c>
      <c r="X1887" s="260" t="s">
        <v>344</v>
      </c>
      <c r="Y1887" s="260" t="s">
        <v>344</v>
      </c>
      <c r="Z1887" s="260" t="s">
        <v>344</v>
      </c>
      <c r="AA1887" s="260" t="s">
        <v>344</v>
      </c>
      <c r="AB1887" s="260" t="s">
        <v>344</v>
      </c>
      <c r="AC1887" s="260" t="s">
        <v>344</v>
      </c>
      <c r="AD1887" s="260" t="s">
        <v>344</v>
      </c>
      <c r="AE1887" s="260" t="s">
        <v>344</v>
      </c>
      <c r="AF1887" s="260" t="s">
        <v>344</v>
      </c>
      <c r="AG1887" s="260" t="s">
        <v>344</v>
      </c>
      <c r="AH1887" s="260" t="s">
        <v>344</v>
      </c>
      <c r="AI1887" s="260" t="s">
        <v>344</v>
      </c>
      <c r="AJ1887" s="260" t="s">
        <v>344</v>
      </c>
      <c r="AK1887" s="260" t="s">
        <v>344</v>
      </c>
      <c r="AL1887" s="260" t="s">
        <v>344</v>
      </c>
      <c r="AM1887" s="260" t="s">
        <v>344</v>
      </c>
      <c r="AN1887" s="260" t="s">
        <v>344</v>
      </c>
      <c r="AO1887" s="260" t="s">
        <v>344</v>
      </c>
      <c r="AP1887" s="260" t="s">
        <v>344</v>
      </c>
      <c r="AQ1887" s="260"/>
      <c r="AR1887"/>
      <c r="AS1887">
        <v>1</v>
      </c>
    </row>
    <row r="1888" spans="1:45" ht="15" hidden="1" x14ac:dyDescent="0.25">
      <c r="A1888" s="263">
        <v>215669</v>
      </c>
      <c r="B1888" s="259" t="s">
        <v>457</v>
      </c>
      <c r="C1888" s="260" t="s">
        <v>849</v>
      </c>
      <c r="D1888" s="260" t="s">
        <v>849</v>
      </c>
      <c r="E1888" s="260" t="s">
        <v>849</v>
      </c>
      <c r="F1888" s="260" t="s">
        <v>849</v>
      </c>
      <c r="G1888" s="260" t="s">
        <v>849</v>
      </c>
      <c r="H1888" s="260" t="s">
        <v>849</v>
      </c>
      <c r="I1888" s="260" t="s">
        <v>849</v>
      </c>
      <c r="J1888" s="260" t="s">
        <v>849</v>
      </c>
      <c r="K1888" s="260" t="s">
        <v>849</v>
      </c>
      <c r="L1888" s="260" t="s">
        <v>849</v>
      </c>
      <c r="M1888" s="260" t="s">
        <v>344</v>
      </c>
      <c r="N1888" s="260" t="s">
        <v>344</v>
      </c>
      <c r="O1888" s="260" t="s">
        <v>344</v>
      </c>
      <c r="P1888" s="260" t="s">
        <v>344</v>
      </c>
      <c r="Q1888" s="260" t="s">
        <v>344</v>
      </c>
      <c r="R1888" s="260" t="s">
        <v>344</v>
      </c>
      <c r="S1888" s="260" t="s">
        <v>344</v>
      </c>
      <c r="T1888" s="260" t="s">
        <v>344</v>
      </c>
      <c r="U1888" s="260" t="s">
        <v>344</v>
      </c>
      <c r="V1888" s="260" t="s">
        <v>344</v>
      </c>
      <c r="W1888" s="260" t="s">
        <v>344</v>
      </c>
      <c r="X1888" s="260" t="s">
        <v>344</v>
      </c>
      <c r="Y1888" s="260" t="s">
        <v>344</v>
      </c>
      <c r="Z1888" s="260" t="s">
        <v>344</v>
      </c>
      <c r="AA1888" s="260" t="s">
        <v>344</v>
      </c>
      <c r="AB1888" s="260" t="s">
        <v>344</v>
      </c>
      <c r="AC1888" s="260" t="s">
        <v>344</v>
      </c>
      <c r="AD1888" s="260" t="s">
        <v>344</v>
      </c>
      <c r="AE1888" s="260" t="s">
        <v>344</v>
      </c>
      <c r="AF1888" s="260" t="s">
        <v>344</v>
      </c>
      <c r="AG1888" s="260" t="s">
        <v>344</v>
      </c>
      <c r="AH1888" s="260" t="s">
        <v>344</v>
      </c>
      <c r="AI1888" s="260" t="s">
        <v>344</v>
      </c>
      <c r="AJ1888" s="260" t="s">
        <v>344</v>
      </c>
      <c r="AK1888" s="260" t="s">
        <v>344</v>
      </c>
      <c r="AL1888" s="260" t="s">
        <v>344</v>
      </c>
      <c r="AM1888" s="260" t="s">
        <v>344</v>
      </c>
      <c r="AN1888" s="260" t="s">
        <v>344</v>
      </c>
      <c r="AO1888" s="260" t="s">
        <v>344</v>
      </c>
      <c r="AP1888" s="260" t="s">
        <v>344</v>
      </c>
      <c r="AQ1888" s="260"/>
      <c r="AR1888"/>
      <c r="AS1888" t="s">
        <v>2181</v>
      </c>
    </row>
    <row r="1889" spans="1:45" ht="15" hidden="1" x14ac:dyDescent="0.25">
      <c r="A1889" s="263">
        <v>215670</v>
      </c>
      <c r="B1889" s="259" t="s">
        <v>458</v>
      </c>
      <c r="C1889" s="260" t="s">
        <v>205</v>
      </c>
      <c r="D1889" s="260" t="s">
        <v>205</v>
      </c>
      <c r="E1889" s="260" t="s">
        <v>207</v>
      </c>
      <c r="F1889" s="260" t="s">
        <v>207</v>
      </c>
      <c r="G1889" s="260" t="s">
        <v>207</v>
      </c>
      <c r="H1889" s="260" t="s">
        <v>207</v>
      </c>
      <c r="I1889" s="260" t="s">
        <v>205</v>
      </c>
      <c r="J1889" s="260" t="s">
        <v>207</v>
      </c>
      <c r="K1889" s="260" t="s">
        <v>207</v>
      </c>
      <c r="L1889" s="260" t="s">
        <v>207</v>
      </c>
      <c r="M1889" s="260" t="s">
        <v>207</v>
      </c>
      <c r="N1889" s="260" t="s">
        <v>205</v>
      </c>
      <c r="O1889" s="260" t="s">
        <v>205</v>
      </c>
      <c r="P1889" s="260" t="s">
        <v>207</v>
      </c>
      <c r="Q1889" s="260" t="s">
        <v>207</v>
      </c>
      <c r="R1889" s="260" t="s">
        <v>207</v>
      </c>
      <c r="S1889" s="260" t="s">
        <v>207</v>
      </c>
      <c r="T1889" s="260" t="s">
        <v>207</v>
      </c>
      <c r="U1889" s="260" t="s">
        <v>207</v>
      </c>
      <c r="V1889" s="260" t="s">
        <v>205</v>
      </c>
      <c r="W1889" s="260" t="s">
        <v>344</v>
      </c>
      <c r="X1889" s="260" t="s">
        <v>344</v>
      </c>
      <c r="Y1889" s="260" t="s">
        <v>344</v>
      </c>
      <c r="Z1889" s="260" t="s">
        <v>344</v>
      </c>
      <c r="AA1889" s="260" t="s">
        <v>344</v>
      </c>
      <c r="AB1889" s="260" t="s">
        <v>344</v>
      </c>
      <c r="AC1889" s="260" t="s">
        <v>344</v>
      </c>
      <c r="AD1889" s="260" t="s">
        <v>344</v>
      </c>
      <c r="AE1889" s="260" t="s">
        <v>344</v>
      </c>
      <c r="AF1889" s="260" t="s">
        <v>344</v>
      </c>
      <c r="AG1889" s="260" t="s">
        <v>344</v>
      </c>
      <c r="AH1889" s="260" t="s">
        <v>344</v>
      </c>
      <c r="AI1889" s="260" t="s">
        <v>344</v>
      </c>
      <c r="AJ1889" s="260" t="s">
        <v>344</v>
      </c>
      <c r="AK1889" s="260" t="s">
        <v>344</v>
      </c>
      <c r="AL1889" s="260" t="s">
        <v>344</v>
      </c>
      <c r="AM1889" s="260" t="s">
        <v>344</v>
      </c>
      <c r="AN1889" s="260" t="s">
        <v>344</v>
      </c>
      <c r="AO1889" s="260" t="s">
        <v>344</v>
      </c>
      <c r="AP1889" s="260" t="s">
        <v>344</v>
      </c>
      <c r="AQ1889" s="260"/>
      <c r="AR1889"/>
      <c r="AS1889">
        <v>1</v>
      </c>
    </row>
    <row r="1890" spans="1:45" ht="15" hidden="1" x14ac:dyDescent="0.25">
      <c r="A1890" s="263">
        <v>215671</v>
      </c>
      <c r="B1890" s="259" t="s">
        <v>457</v>
      </c>
      <c r="C1890" s="260" t="s">
        <v>849</v>
      </c>
      <c r="D1890" s="260" t="s">
        <v>849</v>
      </c>
      <c r="E1890" s="260" t="s">
        <v>849</v>
      </c>
      <c r="F1890" s="260" t="s">
        <v>849</v>
      </c>
      <c r="G1890" s="260" t="s">
        <v>849</v>
      </c>
      <c r="H1890" s="260" t="s">
        <v>849</v>
      </c>
      <c r="I1890" s="260" t="s">
        <v>849</v>
      </c>
      <c r="J1890" s="260" t="s">
        <v>849</v>
      </c>
      <c r="K1890" s="260" t="s">
        <v>849</v>
      </c>
      <c r="L1890" s="260" t="s">
        <v>849</v>
      </c>
      <c r="M1890" s="260" t="s">
        <v>344</v>
      </c>
      <c r="N1890" s="260" t="s">
        <v>344</v>
      </c>
      <c r="O1890" s="260" t="s">
        <v>344</v>
      </c>
      <c r="P1890" s="260" t="s">
        <v>344</v>
      </c>
      <c r="Q1890" s="260" t="s">
        <v>344</v>
      </c>
      <c r="R1890" s="260" t="s">
        <v>344</v>
      </c>
      <c r="S1890" s="260" t="s">
        <v>344</v>
      </c>
      <c r="T1890" s="260" t="s">
        <v>344</v>
      </c>
      <c r="U1890" s="260" t="s">
        <v>344</v>
      </c>
      <c r="V1890" s="260" t="s">
        <v>344</v>
      </c>
      <c r="W1890" s="260" t="s">
        <v>344</v>
      </c>
      <c r="X1890" s="260" t="s">
        <v>344</v>
      </c>
      <c r="Y1890" s="260" t="s">
        <v>344</v>
      </c>
      <c r="Z1890" s="260" t="s">
        <v>344</v>
      </c>
      <c r="AA1890" s="260" t="s">
        <v>344</v>
      </c>
      <c r="AB1890" s="260" t="s">
        <v>344</v>
      </c>
      <c r="AC1890" s="260" t="s">
        <v>344</v>
      </c>
      <c r="AD1890" s="260" t="s">
        <v>344</v>
      </c>
      <c r="AE1890" s="260" t="s">
        <v>344</v>
      </c>
      <c r="AF1890" s="260" t="s">
        <v>344</v>
      </c>
      <c r="AG1890" s="260" t="s">
        <v>344</v>
      </c>
      <c r="AH1890" s="260" t="s">
        <v>344</v>
      </c>
      <c r="AI1890" s="260" t="s">
        <v>344</v>
      </c>
      <c r="AJ1890" s="260" t="s">
        <v>344</v>
      </c>
      <c r="AK1890" s="260" t="s">
        <v>344</v>
      </c>
      <c r="AL1890" s="260" t="s">
        <v>344</v>
      </c>
      <c r="AM1890" s="260" t="s">
        <v>344</v>
      </c>
      <c r="AN1890" s="260" t="s">
        <v>344</v>
      </c>
      <c r="AO1890" s="260" t="s">
        <v>344</v>
      </c>
      <c r="AP1890" s="260" t="s">
        <v>344</v>
      </c>
      <c r="AQ1890" s="260"/>
      <c r="AR1890"/>
      <c r="AS1890" t="s">
        <v>2181</v>
      </c>
    </row>
    <row r="1891" spans="1:45" ht="15" hidden="1" x14ac:dyDescent="0.25">
      <c r="A1891" s="263">
        <v>215672</v>
      </c>
      <c r="B1891" s="259" t="s">
        <v>457</v>
      </c>
      <c r="C1891" s="260" t="s">
        <v>849</v>
      </c>
      <c r="D1891" s="260" t="s">
        <v>849</v>
      </c>
      <c r="E1891" s="260" t="s">
        <v>849</v>
      </c>
      <c r="F1891" s="260" t="s">
        <v>849</v>
      </c>
      <c r="G1891" s="260" t="s">
        <v>849</v>
      </c>
      <c r="H1891" s="260" t="s">
        <v>849</v>
      </c>
      <c r="I1891" s="260" t="s">
        <v>849</v>
      </c>
      <c r="J1891" s="260" t="s">
        <v>849</v>
      </c>
      <c r="K1891" s="260" t="s">
        <v>849</v>
      </c>
      <c r="L1891" s="260" t="s">
        <v>849</v>
      </c>
      <c r="M1891" s="260" t="s">
        <v>344</v>
      </c>
      <c r="N1891" s="260" t="s">
        <v>344</v>
      </c>
      <c r="O1891" s="260" t="s">
        <v>344</v>
      </c>
      <c r="P1891" s="260" t="s">
        <v>344</v>
      </c>
      <c r="Q1891" s="260" t="s">
        <v>344</v>
      </c>
      <c r="R1891" s="260" t="s">
        <v>344</v>
      </c>
      <c r="S1891" s="260" t="s">
        <v>344</v>
      </c>
      <c r="T1891" s="260" t="s">
        <v>344</v>
      </c>
      <c r="U1891" s="260" t="s">
        <v>344</v>
      </c>
      <c r="V1891" s="260" t="s">
        <v>344</v>
      </c>
      <c r="W1891" s="260" t="s">
        <v>344</v>
      </c>
      <c r="X1891" s="260" t="s">
        <v>344</v>
      </c>
      <c r="Y1891" s="260" t="s">
        <v>344</v>
      </c>
      <c r="Z1891" s="260" t="s">
        <v>344</v>
      </c>
      <c r="AA1891" s="260" t="s">
        <v>344</v>
      </c>
      <c r="AB1891" s="260" t="s">
        <v>344</v>
      </c>
      <c r="AC1891" s="260" t="s">
        <v>344</v>
      </c>
      <c r="AD1891" s="260" t="s">
        <v>344</v>
      </c>
      <c r="AE1891" s="260" t="s">
        <v>344</v>
      </c>
      <c r="AF1891" s="260" t="s">
        <v>344</v>
      </c>
      <c r="AG1891" s="260" t="s">
        <v>344</v>
      </c>
      <c r="AH1891" s="260" t="s">
        <v>344</v>
      </c>
      <c r="AI1891" s="260" t="s">
        <v>344</v>
      </c>
      <c r="AJ1891" s="260" t="s">
        <v>344</v>
      </c>
      <c r="AK1891" s="260" t="s">
        <v>344</v>
      </c>
      <c r="AL1891" s="260" t="s">
        <v>344</v>
      </c>
      <c r="AM1891" s="260" t="s">
        <v>344</v>
      </c>
      <c r="AN1891" s="260" t="s">
        <v>344</v>
      </c>
      <c r="AO1891" s="260" t="s">
        <v>344</v>
      </c>
      <c r="AP1891" s="260" t="s">
        <v>344</v>
      </c>
      <c r="AQ1891" s="260"/>
      <c r="AR1891"/>
      <c r="AS1891" t="s">
        <v>2181</v>
      </c>
    </row>
    <row r="1892" spans="1:45" ht="15" hidden="1" x14ac:dyDescent="0.25">
      <c r="A1892" s="266">
        <v>215673</v>
      </c>
      <c r="B1892" s="259" t="s">
        <v>457</v>
      </c>
      <c r="C1892" s="260" t="s">
        <v>849</v>
      </c>
      <c r="D1892" s="260" t="s">
        <v>849</v>
      </c>
      <c r="E1892" s="260" t="s">
        <v>849</v>
      </c>
      <c r="F1892" s="260" t="s">
        <v>849</v>
      </c>
      <c r="G1892" s="260" t="s">
        <v>849</v>
      </c>
      <c r="H1892" s="260" t="s">
        <v>849</v>
      </c>
      <c r="I1892" s="260" t="s">
        <v>849</v>
      </c>
      <c r="J1892" s="260" t="s">
        <v>849</v>
      </c>
      <c r="K1892" s="260" t="s">
        <v>849</v>
      </c>
      <c r="L1892" s="260" t="s">
        <v>849</v>
      </c>
      <c r="M1892" s="260" t="s">
        <v>344</v>
      </c>
      <c r="N1892" s="260" t="s">
        <v>344</v>
      </c>
      <c r="O1892" s="260" t="s">
        <v>344</v>
      </c>
      <c r="P1892" s="260" t="s">
        <v>344</v>
      </c>
      <c r="Q1892" s="260" t="s">
        <v>344</v>
      </c>
      <c r="R1892" s="260" t="s">
        <v>344</v>
      </c>
      <c r="S1892" s="260" t="s">
        <v>344</v>
      </c>
      <c r="T1892" s="260" t="s">
        <v>344</v>
      </c>
      <c r="U1892" s="260" t="s">
        <v>344</v>
      </c>
      <c r="V1892" s="260" t="s">
        <v>344</v>
      </c>
      <c r="W1892" s="260" t="s">
        <v>344</v>
      </c>
      <c r="X1892" s="260" t="s">
        <v>344</v>
      </c>
      <c r="Y1892" s="260" t="s">
        <v>344</v>
      </c>
      <c r="Z1892" s="260" t="s">
        <v>344</v>
      </c>
      <c r="AA1892" s="260" t="s">
        <v>344</v>
      </c>
      <c r="AB1892" s="260" t="s">
        <v>344</v>
      </c>
      <c r="AC1892" s="260" t="s">
        <v>344</v>
      </c>
      <c r="AD1892" s="260" t="s">
        <v>344</v>
      </c>
      <c r="AE1892" s="260" t="s">
        <v>344</v>
      </c>
      <c r="AF1892" s="260" t="s">
        <v>344</v>
      </c>
      <c r="AG1892" s="260" t="s">
        <v>344</v>
      </c>
      <c r="AH1892" s="260" t="s">
        <v>344</v>
      </c>
      <c r="AI1892" s="260" t="s">
        <v>344</v>
      </c>
      <c r="AJ1892" s="260" t="s">
        <v>344</v>
      </c>
      <c r="AK1892" s="260" t="s">
        <v>344</v>
      </c>
      <c r="AL1892" s="260" t="s">
        <v>344</v>
      </c>
      <c r="AM1892" s="260" t="s">
        <v>344</v>
      </c>
      <c r="AN1892" s="260" t="s">
        <v>344</v>
      </c>
      <c r="AO1892" s="260" t="s">
        <v>344</v>
      </c>
      <c r="AP1892" s="260" t="s">
        <v>344</v>
      </c>
      <c r="AQ1892" s="260"/>
      <c r="AR1892"/>
      <c r="AS1892" t="s">
        <v>2181</v>
      </c>
    </row>
    <row r="1893" spans="1:45" ht="15" hidden="1" x14ac:dyDescent="0.25">
      <c r="A1893" s="266">
        <v>215674</v>
      </c>
      <c r="B1893" s="259" t="s">
        <v>458</v>
      </c>
      <c r="C1893" s="260" t="s">
        <v>207</v>
      </c>
      <c r="D1893" s="260" t="s">
        <v>207</v>
      </c>
      <c r="E1893" s="260" t="s">
        <v>205</v>
      </c>
      <c r="F1893" s="260" t="s">
        <v>205</v>
      </c>
      <c r="G1893" s="260" t="s">
        <v>206</v>
      </c>
      <c r="H1893" s="260" t="s">
        <v>206</v>
      </c>
      <c r="I1893" s="260" t="s">
        <v>206</v>
      </c>
      <c r="J1893" s="260" t="s">
        <v>207</v>
      </c>
      <c r="K1893" s="260" t="s">
        <v>207</v>
      </c>
      <c r="L1893" s="260" t="s">
        <v>206</v>
      </c>
      <c r="M1893" s="260" t="s">
        <v>206</v>
      </c>
      <c r="N1893" s="260" t="s">
        <v>206</v>
      </c>
      <c r="O1893" s="260" t="s">
        <v>206</v>
      </c>
      <c r="P1893" s="260" t="s">
        <v>206</v>
      </c>
      <c r="Q1893" s="260" t="s">
        <v>206</v>
      </c>
      <c r="R1893" s="260" t="s">
        <v>206</v>
      </c>
      <c r="S1893" s="260" t="s">
        <v>206</v>
      </c>
      <c r="T1893" s="260" t="s">
        <v>206</v>
      </c>
      <c r="U1893" s="260" t="s">
        <v>206</v>
      </c>
      <c r="V1893" s="260" t="s">
        <v>206</v>
      </c>
      <c r="W1893" s="260" t="s">
        <v>344</v>
      </c>
      <c r="X1893" s="260" t="s">
        <v>344</v>
      </c>
      <c r="Y1893" s="260" t="s">
        <v>344</v>
      </c>
      <c r="Z1893" s="260" t="s">
        <v>344</v>
      </c>
      <c r="AA1893" s="260" t="s">
        <v>344</v>
      </c>
      <c r="AB1893" s="260" t="s">
        <v>344</v>
      </c>
      <c r="AC1893" s="260" t="s">
        <v>344</v>
      </c>
      <c r="AD1893" s="260" t="s">
        <v>344</v>
      </c>
      <c r="AE1893" s="260" t="s">
        <v>344</v>
      </c>
      <c r="AF1893" s="260" t="s">
        <v>344</v>
      </c>
      <c r="AG1893" s="260" t="s">
        <v>344</v>
      </c>
      <c r="AH1893" s="260" t="s">
        <v>344</v>
      </c>
      <c r="AI1893" s="260" t="s">
        <v>344</v>
      </c>
      <c r="AJ1893" s="260" t="s">
        <v>344</v>
      </c>
      <c r="AK1893" s="260" t="s">
        <v>344</v>
      </c>
      <c r="AL1893" s="260" t="s">
        <v>344</v>
      </c>
      <c r="AM1893" s="260" t="s">
        <v>344</v>
      </c>
      <c r="AN1893" s="260" t="s">
        <v>344</v>
      </c>
      <c r="AO1893" s="260" t="s">
        <v>344</v>
      </c>
      <c r="AP1893" s="260" t="s">
        <v>344</v>
      </c>
      <c r="AQ1893" s="260"/>
      <c r="AR1893"/>
      <c r="AS1893">
        <v>1</v>
      </c>
    </row>
    <row r="1894" spans="1:45" ht="18.75" hidden="1" x14ac:dyDescent="0.45">
      <c r="A1894" s="268">
        <v>215675</v>
      </c>
      <c r="B1894" s="249" t="s">
        <v>457</v>
      </c>
      <c r="C1894" t="s">
        <v>849</v>
      </c>
      <c r="D1894" t="s">
        <v>849</v>
      </c>
      <c r="E1894" t="s">
        <v>849</v>
      </c>
      <c r="F1894" t="s">
        <v>849</v>
      </c>
      <c r="G1894" t="s">
        <v>849</v>
      </c>
      <c r="H1894" t="s">
        <v>849</v>
      </c>
      <c r="I1894" t="s">
        <v>849</v>
      </c>
      <c r="J1894" t="s">
        <v>849</v>
      </c>
      <c r="K1894" t="s">
        <v>849</v>
      </c>
      <c r="L1894" t="s">
        <v>849</v>
      </c>
      <c r="M1894" s="250" t="s">
        <v>344</v>
      </c>
      <c r="N1894" t="s">
        <v>344</v>
      </c>
      <c r="O1894" t="s">
        <v>344</v>
      </c>
      <c r="P1894" t="s">
        <v>344</v>
      </c>
      <c r="Q1894" t="s">
        <v>344</v>
      </c>
      <c r="R1894" t="s">
        <v>344</v>
      </c>
      <c r="S1894" t="s">
        <v>344</v>
      </c>
      <c r="T1894" t="s">
        <v>344</v>
      </c>
      <c r="U1894" t="s">
        <v>344</v>
      </c>
      <c r="V1894" t="s">
        <v>344</v>
      </c>
      <c r="W1894" t="s">
        <v>344</v>
      </c>
      <c r="X1894" s="250" t="s">
        <v>344</v>
      </c>
      <c r="Y1894" t="s">
        <v>344</v>
      </c>
      <c r="Z1894" t="s">
        <v>344</v>
      </c>
      <c r="AA1894" t="s">
        <v>344</v>
      </c>
      <c r="AB1894" t="s">
        <v>344</v>
      </c>
      <c r="AC1894" t="s">
        <v>344</v>
      </c>
      <c r="AD1894" t="s">
        <v>344</v>
      </c>
      <c r="AE1894" t="s">
        <v>344</v>
      </c>
      <c r="AF1894" t="s">
        <v>344</v>
      </c>
      <c r="AG1894" t="s">
        <v>344</v>
      </c>
      <c r="AH1894" t="s">
        <v>344</v>
      </c>
      <c r="AI1894" t="s">
        <v>344</v>
      </c>
      <c r="AJ1894" t="s">
        <v>344</v>
      </c>
      <c r="AK1894" t="s">
        <v>344</v>
      </c>
      <c r="AL1894" t="s">
        <v>344</v>
      </c>
      <c r="AM1894" t="s">
        <v>344</v>
      </c>
      <c r="AN1894" t="s">
        <v>344</v>
      </c>
      <c r="AO1894" t="s">
        <v>344</v>
      </c>
      <c r="AP1894" t="s">
        <v>344</v>
      </c>
      <c r="AQ1894"/>
      <c r="AR1894" t="s">
        <v>1830</v>
      </c>
      <c r="AS1894" t="s">
        <v>2181</v>
      </c>
    </row>
    <row r="1895" spans="1:45" ht="18.75" hidden="1" x14ac:dyDescent="0.45">
      <c r="A1895" s="268">
        <v>215676</v>
      </c>
      <c r="B1895" s="249" t="s">
        <v>456</v>
      </c>
      <c r="C1895" t="s">
        <v>206</v>
      </c>
      <c r="D1895" t="s">
        <v>207</v>
      </c>
      <c r="E1895" t="s">
        <v>207</v>
      </c>
      <c r="F1895" t="s">
        <v>207</v>
      </c>
      <c r="G1895" t="s">
        <v>206</v>
      </c>
      <c r="H1895" t="s">
        <v>207</v>
      </c>
      <c r="I1895" t="s">
        <v>207</v>
      </c>
      <c r="J1895" t="s">
        <v>207</v>
      </c>
      <c r="K1895" t="s">
        <v>207</v>
      </c>
      <c r="L1895" t="s">
        <v>207</v>
      </c>
      <c r="M1895" s="250" t="s">
        <v>207</v>
      </c>
      <c r="N1895" t="s">
        <v>205</v>
      </c>
      <c r="O1895" t="s">
        <v>205</v>
      </c>
      <c r="P1895" t="s">
        <v>207</v>
      </c>
      <c r="Q1895" t="s">
        <v>207</v>
      </c>
      <c r="R1895" t="s">
        <v>207</v>
      </c>
      <c r="S1895" t="s">
        <v>207</v>
      </c>
      <c r="T1895" t="s">
        <v>205</v>
      </c>
      <c r="U1895" t="s">
        <v>207</v>
      </c>
      <c r="V1895" t="s">
        <v>207</v>
      </c>
      <c r="W1895" t="s">
        <v>207</v>
      </c>
      <c r="X1895" s="250" t="s">
        <v>207</v>
      </c>
      <c r="Y1895" t="s">
        <v>207</v>
      </c>
      <c r="Z1895" t="s">
        <v>207</v>
      </c>
      <c r="AA1895" t="s">
        <v>205</v>
      </c>
      <c r="AB1895" t="s">
        <v>205</v>
      </c>
      <c r="AC1895" t="s">
        <v>205</v>
      </c>
      <c r="AD1895" t="s">
        <v>205</v>
      </c>
      <c r="AE1895" t="s">
        <v>207</v>
      </c>
      <c r="AF1895" t="s">
        <v>207</v>
      </c>
      <c r="AG1895" t="s">
        <v>344</v>
      </c>
      <c r="AH1895" t="s">
        <v>344</v>
      </c>
      <c r="AI1895" t="s">
        <v>344</v>
      </c>
      <c r="AJ1895" t="s">
        <v>344</v>
      </c>
      <c r="AK1895" t="s">
        <v>344</v>
      </c>
      <c r="AL1895" t="s">
        <v>344</v>
      </c>
      <c r="AM1895" t="s">
        <v>344</v>
      </c>
      <c r="AN1895" t="s">
        <v>344</v>
      </c>
      <c r="AO1895" t="s">
        <v>344</v>
      </c>
      <c r="AP1895" t="s">
        <v>344</v>
      </c>
      <c r="AQ1895"/>
      <c r="AR1895">
        <v>0</v>
      </c>
      <c r="AS1895">
        <v>3</v>
      </c>
    </row>
    <row r="1896" spans="1:45" ht="15" hidden="1" x14ac:dyDescent="0.25">
      <c r="A1896" s="266">
        <v>215677</v>
      </c>
      <c r="B1896" s="259" t="s">
        <v>456</v>
      </c>
      <c r="C1896" s="260" t="s">
        <v>205</v>
      </c>
      <c r="D1896" s="260" t="s">
        <v>207</v>
      </c>
      <c r="E1896" s="260" t="s">
        <v>207</v>
      </c>
      <c r="F1896" s="260" t="s">
        <v>205</v>
      </c>
      <c r="G1896" s="260" t="s">
        <v>207</v>
      </c>
      <c r="H1896" s="260" t="s">
        <v>207</v>
      </c>
      <c r="I1896" s="260" t="s">
        <v>207</v>
      </c>
      <c r="J1896" s="260" t="s">
        <v>207</v>
      </c>
      <c r="K1896" s="260" t="s">
        <v>207</v>
      </c>
      <c r="L1896" s="260" t="s">
        <v>207</v>
      </c>
      <c r="M1896" s="260" t="s">
        <v>207</v>
      </c>
      <c r="N1896" s="260" t="s">
        <v>205</v>
      </c>
      <c r="O1896" s="260" t="s">
        <v>205</v>
      </c>
      <c r="P1896" s="260" t="s">
        <v>205</v>
      </c>
      <c r="Q1896" s="260" t="s">
        <v>205</v>
      </c>
      <c r="R1896" s="260" t="s">
        <v>207</v>
      </c>
      <c r="S1896" s="260" t="s">
        <v>207</v>
      </c>
      <c r="T1896" s="260" t="s">
        <v>207</v>
      </c>
      <c r="U1896" s="260" t="s">
        <v>207</v>
      </c>
      <c r="V1896" s="260" t="s">
        <v>207</v>
      </c>
      <c r="W1896" s="260" t="s">
        <v>206</v>
      </c>
      <c r="X1896" s="260" t="s">
        <v>206</v>
      </c>
      <c r="Y1896" s="260" t="s">
        <v>206</v>
      </c>
      <c r="Z1896" s="260" t="s">
        <v>206</v>
      </c>
      <c r="AA1896" s="260" t="s">
        <v>206</v>
      </c>
      <c r="AB1896" s="260" t="s">
        <v>206</v>
      </c>
      <c r="AC1896" s="260" t="s">
        <v>206</v>
      </c>
      <c r="AD1896" s="260" t="s">
        <v>206</v>
      </c>
      <c r="AE1896" s="260" t="s">
        <v>206</v>
      </c>
      <c r="AF1896" s="260" t="s">
        <v>206</v>
      </c>
      <c r="AG1896" s="260" t="s">
        <v>344</v>
      </c>
      <c r="AH1896" s="260" t="s">
        <v>344</v>
      </c>
      <c r="AI1896" s="260" t="s">
        <v>344</v>
      </c>
      <c r="AJ1896" s="260" t="s">
        <v>344</v>
      </c>
      <c r="AK1896" s="260" t="s">
        <v>344</v>
      </c>
      <c r="AL1896" s="260" t="s">
        <v>344</v>
      </c>
      <c r="AM1896" s="260" t="s">
        <v>344</v>
      </c>
      <c r="AN1896" s="260" t="s">
        <v>344</v>
      </c>
      <c r="AO1896" s="260" t="s">
        <v>344</v>
      </c>
      <c r="AP1896" s="260" t="s">
        <v>344</v>
      </c>
      <c r="AQ1896" s="260"/>
      <c r="AR1896"/>
      <c r="AS1896">
        <v>3</v>
      </c>
    </row>
    <row r="1897" spans="1:45" ht="18.75" hidden="1" x14ac:dyDescent="0.45">
      <c r="A1897" s="267">
        <v>215678</v>
      </c>
      <c r="B1897" s="249" t="s">
        <v>457</v>
      </c>
      <c r="C1897" t="s">
        <v>849</v>
      </c>
      <c r="D1897" t="s">
        <v>849</v>
      </c>
      <c r="E1897" t="s">
        <v>849</v>
      </c>
      <c r="F1897" t="s">
        <v>849</v>
      </c>
      <c r="G1897" t="s">
        <v>849</v>
      </c>
      <c r="H1897" t="s">
        <v>849</v>
      </c>
      <c r="I1897" t="s">
        <v>849</v>
      </c>
      <c r="J1897" t="s">
        <v>849</v>
      </c>
      <c r="K1897" t="s">
        <v>849</v>
      </c>
      <c r="L1897" t="s">
        <v>849</v>
      </c>
      <c r="M1897" s="250" t="s">
        <v>344</v>
      </c>
      <c r="N1897" t="s">
        <v>344</v>
      </c>
      <c r="O1897" t="s">
        <v>344</v>
      </c>
      <c r="P1897" t="s">
        <v>344</v>
      </c>
      <c r="Q1897" t="s">
        <v>344</v>
      </c>
      <c r="R1897" t="s">
        <v>344</v>
      </c>
      <c r="S1897" t="s">
        <v>344</v>
      </c>
      <c r="T1897" t="s">
        <v>344</v>
      </c>
      <c r="U1897" t="s">
        <v>344</v>
      </c>
      <c r="V1897" t="s">
        <v>344</v>
      </c>
      <c r="W1897" t="s">
        <v>344</v>
      </c>
      <c r="X1897" s="250" t="s">
        <v>344</v>
      </c>
      <c r="Y1897" t="s">
        <v>344</v>
      </c>
      <c r="Z1897" t="s">
        <v>344</v>
      </c>
      <c r="AA1897" t="s">
        <v>344</v>
      </c>
      <c r="AB1897" t="s">
        <v>344</v>
      </c>
      <c r="AC1897" t="s">
        <v>344</v>
      </c>
      <c r="AD1897" t="s">
        <v>344</v>
      </c>
      <c r="AE1897" t="s">
        <v>344</v>
      </c>
      <c r="AF1897" t="s">
        <v>344</v>
      </c>
      <c r="AG1897" t="s">
        <v>344</v>
      </c>
      <c r="AH1897" t="s">
        <v>344</v>
      </c>
      <c r="AI1897" t="s">
        <v>344</v>
      </c>
      <c r="AJ1897" t="s">
        <v>344</v>
      </c>
      <c r="AK1897" t="s">
        <v>344</v>
      </c>
      <c r="AL1897" t="s">
        <v>344</v>
      </c>
      <c r="AM1897" t="s">
        <v>344</v>
      </c>
      <c r="AN1897" t="s">
        <v>344</v>
      </c>
      <c r="AO1897" t="s">
        <v>344</v>
      </c>
      <c r="AP1897" t="s">
        <v>344</v>
      </c>
      <c r="AQ1897"/>
      <c r="AR1897" t="s">
        <v>1830</v>
      </c>
      <c r="AS1897" t="s">
        <v>2181</v>
      </c>
    </row>
    <row r="1898" spans="1:45" ht="18.75" hidden="1" x14ac:dyDescent="0.45">
      <c r="A1898" s="268">
        <v>215679</v>
      </c>
      <c r="B1898" s="249" t="s">
        <v>458</v>
      </c>
      <c r="C1898" t="s">
        <v>207</v>
      </c>
      <c r="D1898" t="s">
        <v>205</v>
      </c>
      <c r="E1898" t="s">
        <v>207</v>
      </c>
      <c r="F1898" t="s">
        <v>207</v>
      </c>
      <c r="G1898" t="s">
        <v>206</v>
      </c>
      <c r="H1898" t="s">
        <v>206</v>
      </c>
      <c r="I1898" t="s">
        <v>207</v>
      </c>
      <c r="J1898" t="s">
        <v>207</v>
      </c>
      <c r="K1898" t="s">
        <v>207</v>
      </c>
      <c r="L1898" t="s">
        <v>207</v>
      </c>
      <c r="M1898" s="250" t="s">
        <v>207</v>
      </c>
      <c r="N1898" t="s">
        <v>207</v>
      </c>
      <c r="O1898" t="s">
        <v>207</v>
      </c>
      <c r="P1898" t="s">
        <v>207</v>
      </c>
      <c r="Q1898" t="s">
        <v>205</v>
      </c>
      <c r="R1898" t="s">
        <v>206</v>
      </c>
      <c r="S1898" t="s">
        <v>206</v>
      </c>
      <c r="T1898" t="s">
        <v>207</v>
      </c>
      <c r="U1898" t="s">
        <v>206</v>
      </c>
      <c r="V1898" t="s">
        <v>207</v>
      </c>
      <c r="W1898" t="s">
        <v>344</v>
      </c>
      <c r="X1898" s="250" t="s">
        <v>344</v>
      </c>
      <c r="Y1898" t="s">
        <v>344</v>
      </c>
      <c r="Z1898" t="s">
        <v>344</v>
      </c>
      <c r="AA1898" t="s">
        <v>344</v>
      </c>
      <c r="AB1898" t="s">
        <v>344</v>
      </c>
      <c r="AC1898" t="s">
        <v>344</v>
      </c>
      <c r="AD1898" t="s">
        <v>344</v>
      </c>
      <c r="AE1898" t="s">
        <v>344</v>
      </c>
      <c r="AF1898" t="s">
        <v>344</v>
      </c>
      <c r="AG1898" t="s">
        <v>344</v>
      </c>
      <c r="AH1898" t="s">
        <v>344</v>
      </c>
      <c r="AI1898" t="s">
        <v>344</v>
      </c>
      <c r="AJ1898" t="s">
        <v>344</v>
      </c>
      <c r="AK1898" t="s">
        <v>344</v>
      </c>
      <c r="AL1898" t="s">
        <v>344</v>
      </c>
      <c r="AM1898" t="s">
        <v>344</v>
      </c>
      <c r="AN1898" t="s">
        <v>344</v>
      </c>
      <c r="AO1898" t="s">
        <v>344</v>
      </c>
      <c r="AP1898" t="s">
        <v>344</v>
      </c>
      <c r="AQ1898"/>
      <c r="AR1898">
        <v>0</v>
      </c>
      <c r="AS1898">
        <v>2</v>
      </c>
    </row>
    <row r="1899" spans="1:45" ht="15" hidden="1" x14ac:dyDescent="0.25">
      <c r="A1899" s="266">
        <v>215680</v>
      </c>
      <c r="B1899" s="259" t="s">
        <v>458</v>
      </c>
      <c r="C1899" s="260" t="s">
        <v>207</v>
      </c>
      <c r="D1899" s="260" t="s">
        <v>207</v>
      </c>
      <c r="E1899" s="260" t="s">
        <v>207</v>
      </c>
      <c r="F1899" s="260" t="s">
        <v>205</v>
      </c>
      <c r="G1899" s="260" t="s">
        <v>207</v>
      </c>
      <c r="H1899" s="260" t="s">
        <v>206</v>
      </c>
      <c r="I1899" s="260" t="s">
        <v>207</v>
      </c>
      <c r="J1899" s="260" t="s">
        <v>207</v>
      </c>
      <c r="K1899" s="260" t="s">
        <v>207</v>
      </c>
      <c r="L1899" s="260" t="s">
        <v>207</v>
      </c>
      <c r="M1899" s="260" t="s">
        <v>206</v>
      </c>
      <c r="N1899" s="260" t="s">
        <v>207</v>
      </c>
      <c r="O1899" s="260" t="s">
        <v>207</v>
      </c>
      <c r="P1899" s="260" t="s">
        <v>206</v>
      </c>
      <c r="Q1899" s="260" t="s">
        <v>206</v>
      </c>
      <c r="R1899" s="260" t="s">
        <v>206</v>
      </c>
      <c r="S1899" s="260" t="s">
        <v>206</v>
      </c>
      <c r="T1899" s="260" t="s">
        <v>206</v>
      </c>
      <c r="U1899" s="260" t="s">
        <v>206</v>
      </c>
      <c r="V1899" s="260" t="s">
        <v>206</v>
      </c>
      <c r="W1899" s="260" t="s">
        <v>344</v>
      </c>
      <c r="X1899" s="260" t="s">
        <v>344</v>
      </c>
      <c r="Y1899" s="260" t="s">
        <v>344</v>
      </c>
      <c r="Z1899" s="260" t="s">
        <v>344</v>
      </c>
      <c r="AA1899" s="260" t="s">
        <v>344</v>
      </c>
      <c r="AB1899" s="260" t="s">
        <v>344</v>
      </c>
      <c r="AC1899" s="260" t="s">
        <v>344</v>
      </c>
      <c r="AD1899" s="260" t="s">
        <v>344</v>
      </c>
      <c r="AE1899" s="260" t="s">
        <v>344</v>
      </c>
      <c r="AF1899" s="260" t="s">
        <v>344</v>
      </c>
      <c r="AG1899" s="260" t="s">
        <v>344</v>
      </c>
      <c r="AH1899" s="260" t="s">
        <v>344</v>
      </c>
      <c r="AI1899" s="260" t="s">
        <v>344</v>
      </c>
      <c r="AJ1899" s="260" t="s">
        <v>344</v>
      </c>
      <c r="AK1899" s="260" t="s">
        <v>344</v>
      </c>
      <c r="AL1899" s="260" t="s">
        <v>344</v>
      </c>
      <c r="AM1899" s="260" t="s">
        <v>344</v>
      </c>
      <c r="AN1899" s="260" t="s">
        <v>344</v>
      </c>
      <c r="AO1899" s="260" t="s">
        <v>344</v>
      </c>
      <c r="AP1899" s="260" t="s">
        <v>344</v>
      </c>
      <c r="AQ1899" s="260"/>
      <c r="AR1899"/>
      <c r="AS1899">
        <v>1</v>
      </c>
    </row>
    <row r="1900" spans="1:45" ht="18.75" hidden="1" x14ac:dyDescent="0.45">
      <c r="A1900" s="268">
        <v>215683</v>
      </c>
      <c r="B1900" s="249" t="s">
        <v>458</v>
      </c>
      <c r="C1900" t="s">
        <v>205</v>
      </c>
      <c r="D1900" t="s">
        <v>207</v>
      </c>
      <c r="E1900" t="s">
        <v>207</v>
      </c>
      <c r="F1900" t="s">
        <v>207</v>
      </c>
      <c r="G1900" t="s">
        <v>205</v>
      </c>
      <c r="H1900" t="s">
        <v>207</v>
      </c>
      <c r="I1900" t="s">
        <v>205</v>
      </c>
      <c r="J1900" t="s">
        <v>205</v>
      </c>
      <c r="K1900" t="s">
        <v>207</v>
      </c>
      <c r="L1900" t="s">
        <v>205</v>
      </c>
      <c r="M1900" s="250" t="s">
        <v>207</v>
      </c>
      <c r="N1900" t="s">
        <v>207</v>
      </c>
      <c r="O1900" t="s">
        <v>205</v>
      </c>
      <c r="P1900" t="s">
        <v>207</v>
      </c>
      <c r="Q1900" t="s">
        <v>207</v>
      </c>
      <c r="R1900" t="s">
        <v>206</v>
      </c>
      <c r="S1900" t="s">
        <v>206</v>
      </c>
      <c r="T1900" t="s">
        <v>207</v>
      </c>
      <c r="U1900" t="s">
        <v>207</v>
      </c>
      <c r="V1900" t="s">
        <v>207</v>
      </c>
      <c r="W1900" t="s">
        <v>344</v>
      </c>
      <c r="X1900" s="250" t="s">
        <v>344</v>
      </c>
      <c r="Y1900" t="s">
        <v>344</v>
      </c>
      <c r="Z1900" t="s">
        <v>344</v>
      </c>
      <c r="AA1900" t="s">
        <v>344</v>
      </c>
      <c r="AB1900" t="s">
        <v>344</v>
      </c>
      <c r="AC1900" t="s">
        <v>344</v>
      </c>
      <c r="AD1900" t="s">
        <v>344</v>
      </c>
      <c r="AE1900" t="s">
        <v>344</v>
      </c>
      <c r="AF1900" t="s">
        <v>344</v>
      </c>
      <c r="AG1900" t="s">
        <v>344</v>
      </c>
      <c r="AH1900" t="s">
        <v>344</v>
      </c>
      <c r="AI1900" t="s">
        <v>344</v>
      </c>
      <c r="AJ1900" t="s">
        <v>344</v>
      </c>
      <c r="AK1900" t="s">
        <v>344</v>
      </c>
      <c r="AL1900" t="s">
        <v>344</v>
      </c>
      <c r="AM1900" t="s">
        <v>344</v>
      </c>
      <c r="AN1900" t="s">
        <v>344</v>
      </c>
      <c r="AO1900" t="s">
        <v>344</v>
      </c>
      <c r="AP1900" t="s">
        <v>344</v>
      </c>
      <c r="AQ1900"/>
      <c r="AR1900">
        <v>0</v>
      </c>
      <c r="AS1900">
        <v>3</v>
      </c>
    </row>
    <row r="1901" spans="1:45" ht="18.75" hidden="1" x14ac:dyDescent="0.45">
      <c r="A1901" s="268">
        <v>215684</v>
      </c>
      <c r="B1901" s="249" t="s">
        <v>456</v>
      </c>
      <c r="C1901" t="s">
        <v>207</v>
      </c>
      <c r="D1901" t="s">
        <v>207</v>
      </c>
      <c r="E1901" t="s">
        <v>207</v>
      </c>
      <c r="F1901" t="s">
        <v>207</v>
      </c>
      <c r="G1901" t="s">
        <v>207</v>
      </c>
      <c r="H1901" t="s">
        <v>207</v>
      </c>
      <c r="I1901" t="s">
        <v>207</v>
      </c>
      <c r="J1901" t="s">
        <v>207</v>
      </c>
      <c r="K1901" t="s">
        <v>207</v>
      </c>
      <c r="L1901" t="s">
        <v>207</v>
      </c>
      <c r="M1901" s="250" t="s">
        <v>207</v>
      </c>
      <c r="N1901" t="s">
        <v>205</v>
      </c>
      <c r="O1901" t="s">
        <v>207</v>
      </c>
      <c r="P1901" t="s">
        <v>207</v>
      </c>
      <c r="Q1901" t="s">
        <v>207</v>
      </c>
      <c r="R1901" t="s">
        <v>207</v>
      </c>
      <c r="S1901" t="s">
        <v>207</v>
      </c>
      <c r="T1901" t="s">
        <v>207</v>
      </c>
      <c r="U1901" t="s">
        <v>205</v>
      </c>
      <c r="V1901" t="s">
        <v>207</v>
      </c>
      <c r="W1901" t="s">
        <v>206</v>
      </c>
      <c r="X1901" s="250" t="s">
        <v>207</v>
      </c>
      <c r="Y1901" t="s">
        <v>205</v>
      </c>
      <c r="Z1901" t="s">
        <v>207</v>
      </c>
      <c r="AA1901" t="s">
        <v>207</v>
      </c>
      <c r="AB1901" t="s">
        <v>205</v>
      </c>
      <c r="AC1901" t="s">
        <v>207</v>
      </c>
      <c r="AD1901" t="s">
        <v>206</v>
      </c>
      <c r="AE1901" t="s">
        <v>207</v>
      </c>
      <c r="AF1901" t="s">
        <v>207</v>
      </c>
      <c r="AG1901" t="s">
        <v>344</v>
      </c>
      <c r="AH1901" t="s">
        <v>344</v>
      </c>
      <c r="AI1901" t="s">
        <v>344</v>
      </c>
      <c r="AJ1901" t="s">
        <v>344</v>
      </c>
      <c r="AK1901" t="s">
        <v>344</v>
      </c>
      <c r="AL1901" t="s">
        <v>344</v>
      </c>
      <c r="AM1901" t="s">
        <v>344</v>
      </c>
      <c r="AN1901" t="s">
        <v>344</v>
      </c>
      <c r="AO1901" t="s">
        <v>344</v>
      </c>
      <c r="AP1901" t="s">
        <v>344</v>
      </c>
      <c r="AQ1901"/>
      <c r="AR1901">
        <v>0</v>
      </c>
      <c r="AS1901">
        <v>3</v>
      </c>
    </row>
    <row r="1902" spans="1:45" ht="15" hidden="1" x14ac:dyDescent="0.25">
      <c r="A1902" s="266">
        <v>215685</v>
      </c>
      <c r="B1902" s="259" t="s">
        <v>457</v>
      </c>
      <c r="C1902" s="260" t="s">
        <v>849</v>
      </c>
      <c r="D1902" s="260" t="s">
        <v>849</v>
      </c>
      <c r="E1902" s="260" t="s">
        <v>849</v>
      </c>
      <c r="F1902" s="260" t="s">
        <v>849</v>
      </c>
      <c r="G1902" s="260" t="s">
        <v>849</v>
      </c>
      <c r="H1902" s="260" t="s">
        <v>849</v>
      </c>
      <c r="I1902" s="260" t="s">
        <v>849</v>
      </c>
      <c r="J1902" s="260" t="s">
        <v>849</v>
      </c>
      <c r="K1902" s="260" t="s">
        <v>849</v>
      </c>
      <c r="L1902" s="260" t="s">
        <v>849</v>
      </c>
      <c r="M1902" s="260" t="s">
        <v>344</v>
      </c>
      <c r="N1902" s="260" t="s">
        <v>344</v>
      </c>
      <c r="O1902" s="260" t="s">
        <v>344</v>
      </c>
      <c r="P1902" s="260" t="s">
        <v>344</v>
      </c>
      <c r="Q1902" s="260" t="s">
        <v>344</v>
      </c>
      <c r="R1902" s="260" t="s">
        <v>344</v>
      </c>
      <c r="S1902" s="260" t="s">
        <v>344</v>
      </c>
      <c r="T1902" s="260" t="s">
        <v>344</v>
      </c>
      <c r="U1902" s="260" t="s">
        <v>344</v>
      </c>
      <c r="V1902" s="260" t="s">
        <v>344</v>
      </c>
      <c r="W1902" s="260" t="s">
        <v>344</v>
      </c>
      <c r="X1902" s="260" t="s">
        <v>344</v>
      </c>
      <c r="Y1902" s="260" t="s">
        <v>344</v>
      </c>
      <c r="Z1902" s="260" t="s">
        <v>344</v>
      </c>
      <c r="AA1902" s="260" t="s">
        <v>344</v>
      </c>
      <c r="AB1902" s="260" t="s">
        <v>344</v>
      </c>
      <c r="AC1902" s="260" t="s">
        <v>344</v>
      </c>
      <c r="AD1902" s="260" t="s">
        <v>344</v>
      </c>
      <c r="AE1902" s="260" t="s">
        <v>344</v>
      </c>
      <c r="AF1902" s="260" t="s">
        <v>344</v>
      </c>
      <c r="AG1902" s="260" t="s">
        <v>344</v>
      </c>
      <c r="AH1902" s="260" t="s">
        <v>344</v>
      </c>
      <c r="AI1902" s="260" t="s">
        <v>344</v>
      </c>
      <c r="AJ1902" s="260" t="s">
        <v>344</v>
      </c>
      <c r="AK1902" s="260" t="s">
        <v>344</v>
      </c>
      <c r="AL1902" s="260" t="s">
        <v>344</v>
      </c>
      <c r="AM1902" s="260" t="s">
        <v>344</v>
      </c>
      <c r="AN1902" s="260" t="s">
        <v>344</v>
      </c>
      <c r="AO1902" s="260" t="s">
        <v>344</v>
      </c>
      <c r="AP1902" s="260" t="s">
        <v>344</v>
      </c>
      <c r="AQ1902" s="260"/>
      <c r="AR1902"/>
      <c r="AS1902" t="s">
        <v>2181</v>
      </c>
    </row>
    <row r="1903" spans="1:45" ht="18.75" hidden="1" x14ac:dyDescent="0.45">
      <c r="A1903" s="268">
        <v>215686</v>
      </c>
      <c r="B1903" s="249" t="s">
        <v>458</v>
      </c>
      <c r="C1903" t="s">
        <v>205</v>
      </c>
      <c r="D1903" t="s">
        <v>207</v>
      </c>
      <c r="E1903" t="s">
        <v>207</v>
      </c>
      <c r="F1903" t="s">
        <v>205</v>
      </c>
      <c r="G1903" t="s">
        <v>205</v>
      </c>
      <c r="H1903" t="s">
        <v>207</v>
      </c>
      <c r="I1903" t="s">
        <v>205</v>
      </c>
      <c r="J1903" t="s">
        <v>207</v>
      </c>
      <c r="K1903" t="s">
        <v>207</v>
      </c>
      <c r="L1903" t="s">
        <v>207</v>
      </c>
      <c r="M1903" s="250" t="s">
        <v>205</v>
      </c>
      <c r="N1903" t="s">
        <v>205</v>
      </c>
      <c r="O1903" t="s">
        <v>207</v>
      </c>
      <c r="P1903" t="s">
        <v>207</v>
      </c>
      <c r="Q1903" t="s">
        <v>205</v>
      </c>
      <c r="R1903" t="s">
        <v>206</v>
      </c>
      <c r="S1903" t="s">
        <v>205</v>
      </c>
      <c r="T1903" t="s">
        <v>205</v>
      </c>
      <c r="U1903" t="s">
        <v>205</v>
      </c>
      <c r="V1903" t="s">
        <v>207</v>
      </c>
      <c r="W1903" t="s">
        <v>344</v>
      </c>
      <c r="X1903" s="250" t="s">
        <v>344</v>
      </c>
      <c r="Y1903" t="s">
        <v>344</v>
      </c>
      <c r="Z1903" t="s">
        <v>344</v>
      </c>
      <c r="AA1903" t="s">
        <v>344</v>
      </c>
      <c r="AB1903" t="s">
        <v>344</v>
      </c>
      <c r="AC1903" t="s">
        <v>344</v>
      </c>
      <c r="AD1903" t="s">
        <v>344</v>
      </c>
      <c r="AE1903" t="s">
        <v>344</v>
      </c>
      <c r="AF1903" t="s">
        <v>344</v>
      </c>
      <c r="AG1903" t="s">
        <v>344</v>
      </c>
      <c r="AH1903" t="s">
        <v>344</v>
      </c>
      <c r="AI1903" t="s">
        <v>344</v>
      </c>
      <c r="AJ1903" t="s">
        <v>344</v>
      </c>
      <c r="AK1903" t="s">
        <v>344</v>
      </c>
      <c r="AL1903" t="s">
        <v>344</v>
      </c>
      <c r="AM1903" t="s">
        <v>344</v>
      </c>
      <c r="AN1903" t="s">
        <v>344</v>
      </c>
      <c r="AO1903" t="s">
        <v>344</v>
      </c>
      <c r="AP1903" t="s">
        <v>344</v>
      </c>
      <c r="AQ1903"/>
      <c r="AR1903">
        <v>0</v>
      </c>
      <c r="AS1903">
        <v>1</v>
      </c>
    </row>
    <row r="1904" spans="1:45" ht="15" hidden="1" x14ac:dyDescent="0.25">
      <c r="A1904" s="266">
        <v>215687</v>
      </c>
      <c r="B1904" s="259" t="s">
        <v>457</v>
      </c>
      <c r="C1904" s="260" t="s">
        <v>849</v>
      </c>
      <c r="D1904" s="260" t="s">
        <v>849</v>
      </c>
      <c r="E1904" s="260" t="s">
        <v>849</v>
      </c>
      <c r="F1904" s="260" t="s">
        <v>849</v>
      </c>
      <c r="G1904" s="260" t="s">
        <v>849</v>
      </c>
      <c r="H1904" s="260" t="s">
        <v>849</v>
      </c>
      <c r="I1904" s="260" t="s">
        <v>849</v>
      </c>
      <c r="J1904" s="260" t="s">
        <v>849</v>
      </c>
      <c r="K1904" s="260" t="s">
        <v>849</v>
      </c>
      <c r="L1904" s="260" t="s">
        <v>849</v>
      </c>
      <c r="M1904" s="260" t="s">
        <v>344</v>
      </c>
      <c r="N1904" s="260" t="s">
        <v>344</v>
      </c>
      <c r="O1904" s="260" t="s">
        <v>344</v>
      </c>
      <c r="P1904" s="260" t="s">
        <v>344</v>
      </c>
      <c r="Q1904" s="260" t="s">
        <v>344</v>
      </c>
      <c r="R1904" s="260" t="s">
        <v>344</v>
      </c>
      <c r="S1904" s="260" t="s">
        <v>344</v>
      </c>
      <c r="T1904" s="260" t="s">
        <v>344</v>
      </c>
      <c r="U1904" s="260" t="s">
        <v>344</v>
      </c>
      <c r="V1904" s="260" t="s">
        <v>344</v>
      </c>
      <c r="W1904" s="260" t="s">
        <v>344</v>
      </c>
      <c r="X1904" s="260" t="s">
        <v>344</v>
      </c>
      <c r="Y1904" s="260" t="s">
        <v>344</v>
      </c>
      <c r="Z1904" s="260" t="s">
        <v>344</v>
      </c>
      <c r="AA1904" s="260" t="s">
        <v>344</v>
      </c>
      <c r="AB1904" s="260" t="s">
        <v>344</v>
      </c>
      <c r="AC1904" s="260" t="s">
        <v>344</v>
      </c>
      <c r="AD1904" s="260" t="s">
        <v>344</v>
      </c>
      <c r="AE1904" s="260" t="s">
        <v>344</v>
      </c>
      <c r="AF1904" s="260" t="s">
        <v>344</v>
      </c>
      <c r="AG1904" s="260" t="s">
        <v>344</v>
      </c>
      <c r="AH1904" s="260" t="s">
        <v>344</v>
      </c>
      <c r="AI1904" s="260" t="s">
        <v>344</v>
      </c>
      <c r="AJ1904" s="260" t="s">
        <v>344</v>
      </c>
      <c r="AK1904" s="260" t="s">
        <v>344</v>
      </c>
      <c r="AL1904" s="260" t="s">
        <v>344</v>
      </c>
      <c r="AM1904" s="260" t="s">
        <v>344</v>
      </c>
      <c r="AN1904" s="260" t="s">
        <v>344</v>
      </c>
      <c r="AO1904" s="260" t="s">
        <v>344</v>
      </c>
      <c r="AP1904" s="260" t="s">
        <v>344</v>
      </c>
      <c r="AQ1904" s="260"/>
      <c r="AR1904"/>
      <c r="AS1904" t="s">
        <v>2181</v>
      </c>
    </row>
    <row r="1905" spans="1:45" ht="18.75" hidden="1" x14ac:dyDescent="0.45">
      <c r="A1905" s="268">
        <v>215688</v>
      </c>
      <c r="B1905" s="249" t="s">
        <v>456</v>
      </c>
      <c r="C1905" t="s">
        <v>207</v>
      </c>
      <c r="D1905" t="s">
        <v>207</v>
      </c>
      <c r="E1905" t="s">
        <v>207</v>
      </c>
      <c r="F1905" t="s">
        <v>207</v>
      </c>
      <c r="G1905" t="s">
        <v>207</v>
      </c>
      <c r="H1905" t="s">
        <v>207</v>
      </c>
      <c r="I1905" t="s">
        <v>207</v>
      </c>
      <c r="J1905" t="s">
        <v>207</v>
      </c>
      <c r="K1905" t="s">
        <v>205</v>
      </c>
      <c r="L1905" t="s">
        <v>207</v>
      </c>
      <c r="M1905" s="250" t="s">
        <v>207</v>
      </c>
      <c r="N1905" t="s">
        <v>207</v>
      </c>
      <c r="O1905" t="s">
        <v>205</v>
      </c>
      <c r="P1905" t="s">
        <v>207</v>
      </c>
      <c r="Q1905" t="s">
        <v>207</v>
      </c>
      <c r="R1905" t="s">
        <v>207</v>
      </c>
      <c r="S1905" t="s">
        <v>207</v>
      </c>
      <c r="T1905" t="s">
        <v>207</v>
      </c>
      <c r="U1905" t="s">
        <v>207</v>
      </c>
      <c r="V1905" t="s">
        <v>207</v>
      </c>
      <c r="W1905" t="s">
        <v>207</v>
      </c>
      <c r="X1905" s="250" t="s">
        <v>207</v>
      </c>
      <c r="Y1905" t="s">
        <v>205</v>
      </c>
      <c r="Z1905" t="s">
        <v>207</v>
      </c>
      <c r="AA1905" t="s">
        <v>207</v>
      </c>
      <c r="AB1905" t="s">
        <v>207</v>
      </c>
      <c r="AC1905" t="s">
        <v>207</v>
      </c>
      <c r="AD1905" t="s">
        <v>207</v>
      </c>
      <c r="AE1905" t="s">
        <v>207</v>
      </c>
      <c r="AF1905" t="s">
        <v>207</v>
      </c>
      <c r="AG1905" t="s">
        <v>344</v>
      </c>
      <c r="AH1905" t="s">
        <v>344</v>
      </c>
      <c r="AI1905" t="s">
        <v>344</v>
      </c>
      <c r="AJ1905" t="s">
        <v>344</v>
      </c>
      <c r="AK1905" t="s">
        <v>344</v>
      </c>
      <c r="AL1905" t="s">
        <v>344</v>
      </c>
      <c r="AM1905" t="s">
        <v>344</v>
      </c>
      <c r="AN1905" t="s">
        <v>344</v>
      </c>
      <c r="AO1905" t="s">
        <v>344</v>
      </c>
      <c r="AP1905" t="s">
        <v>344</v>
      </c>
      <c r="AQ1905"/>
      <c r="AR1905">
        <v>0</v>
      </c>
      <c r="AS1905">
        <v>4</v>
      </c>
    </row>
    <row r="1906" spans="1:45" ht="15" hidden="1" x14ac:dyDescent="0.25">
      <c r="A1906" s="266">
        <v>215689</v>
      </c>
      <c r="B1906" s="259" t="s">
        <v>457</v>
      </c>
      <c r="C1906" s="260" t="s">
        <v>849</v>
      </c>
      <c r="D1906" s="260" t="s">
        <v>849</v>
      </c>
      <c r="E1906" s="260" t="s">
        <v>849</v>
      </c>
      <c r="F1906" s="260" t="s">
        <v>849</v>
      </c>
      <c r="G1906" s="260" t="s">
        <v>849</v>
      </c>
      <c r="H1906" s="260" t="s">
        <v>849</v>
      </c>
      <c r="I1906" s="260" t="s">
        <v>849</v>
      </c>
      <c r="J1906" s="260" t="s">
        <v>849</v>
      </c>
      <c r="K1906" s="260" t="s">
        <v>849</v>
      </c>
      <c r="L1906" s="260" t="s">
        <v>849</v>
      </c>
      <c r="M1906" s="260" t="s">
        <v>344</v>
      </c>
      <c r="N1906" s="260" t="s">
        <v>344</v>
      </c>
      <c r="O1906" s="260" t="s">
        <v>344</v>
      </c>
      <c r="P1906" s="260" t="s">
        <v>344</v>
      </c>
      <c r="Q1906" s="260" t="s">
        <v>344</v>
      </c>
      <c r="R1906" s="260" t="s">
        <v>344</v>
      </c>
      <c r="S1906" s="260" t="s">
        <v>344</v>
      </c>
      <c r="T1906" s="260" t="s">
        <v>344</v>
      </c>
      <c r="U1906" s="260" t="s">
        <v>344</v>
      </c>
      <c r="V1906" s="260" t="s">
        <v>344</v>
      </c>
      <c r="W1906" s="260" t="s">
        <v>344</v>
      </c>
      <c r="X1906" s="260" t="s">
        <v>344</v>
      </c>
      <c r="Y1906" s="260" t="s">
        <v>344</v>
      </c>
      <c r="Z1906" s="260" t="s">
        <v>344</v>
      </c>
      <c r="AA1906" s="260" t="s">
        <v>344</v>
      </c>
      <c r="AB1906" s="260" t="s">
        <v>344</v>
      </c>
      <c r="AC1906" s="260" t="s">
        <v>344</v>
      </c>
      <c r="AD1906" s="260" t="s">
        <v>344</v>
      </c>
      <c r="AE1906" s="260" t="s">
        <v>344</v>
      </c>
      <c r="AF1906" s="260" t="s">
        <v>344</v>
      </c>
      <c r="AG1906" s="260" t="s">
        <v>344</v>
      </c>
      <c r="AH1906" s="260" t="s">
        <v>344</v>
      </c>
      <c r="AI1906" s="260" t="s">
        <v>344</v>
      </c>
      <c r="AJ1906" s="260" t="s">
        <v>344</v>
      </c>
      <c r="AK1906" s="260" t="s">
        <v>344</v>
      </c>
      <c r="AL1906" s="260" t="s">
        <v>344</v>
      </c>
      <c r="AM1906" s="260" t="s">
        <v>344</v>
      </c>
      <c r="AN1906" s="260" t="s">
        <v>344</v>
      </c>
      <c r="AO1906" s="260" t="s">
        <v>344</v>
      </c>
      <c r="AP1906" s="260" t="s">
        <v>344</v>
      </c>
      <c r="AQ1906" s="260"/>
      <c r="AR1906"/>
      <c r="AS1906" t="s">
        <v>2181</v>
      </c>
    </row>
    <row r="1907" spans="1:45" ht="15" hidden="1" x14ac:dyDescent="0.25">
      <c r="A1907" s="266">
        <v>215690</v>
      </c>
      <c r="B1907" s="259" t="s">
        <v>457</v>
      </c>
      <c r="C1907" s="260" t="s">
        <v>849</v>
      </c>
      <c r="D1907" s="260" t="s">
        <v>849</v>
      </c>
      <c r="E1907" s="260" t="s">
        <v>849</v>
      </c>
      <c r="F1907" s="260" t="s">
        <v>849</v>
      </c>
      <c r="G1907" s="260" t="s">
        <v>849</v>
      </c>
      <c r="H1907" s="260" t="s">
        <v>849</v>
      </c>
      <c r="I1907" s="260" t="s">
        <v>849</v>
      </c>
      <c r="J1907" s="260" t="s">
        <v>849</v>
      </c>
      <c r="K1907" s="260" t="s">
        <v>849</v>
      </c>
      <c r="L1907" s="260" t="s">
        <v>849</v>
      </c>
      <c r="M1907" s="260" t="s">
        <v>344</v>
      </c>
      <c r="N1907" s="260" t="s">
        <v>344</v>
      </c>
      <c r="O1907" s="260" t="s">
        <v>344</v>
      </c>
      <c r="P1907" s="260" t="s">
        <v>344</v>
      </c>
      <c r="Q1907" s="260" t="s">
        <v>344</v>
      </c>
      <c r="R1907" s="260" t="s">
        <v>344</v>
      </c>
      <c r="S1907" s="260" t="s">
        <v>344</v>
      </c>
      <c r="T1907" s="260" t="s">
        <v>344</v>
      </c>
      <c r="U1907" s="260" t="s">
        <v>344</v>
      </c>
      <c r="V1907" s="260" t="s">
        <v>344</v>
      </c>
      <c r="W1907" s="260" t="s">
        <v>344</v>
      </c>
      <c r="X1907" s="260" t="s">
        <v>344</v>
      </c>
      <c r="Y1907" s="260" t="s">
        <v>344</v>
      </c>
      <c r="Z1907" s="260" t="s">
        <v>344</v>
      </c>
      <c r="AA1907" s="260" t="s">
        <v>344</v>
      </c>
      <c r="AB1907" s="260" t="s">
        <v>344</v>
      </c>
      <c r="AC1907" s="260" t="s">
        <v>344</v>
      </c>
      <c r="AD1907" s="260" t="s">
        <v>344</v>
      </c>
      <c r="AE1907" s="260" t="s">
        <v>344</v>
      </c>
      <c r="AF1907" s="260" t="s">
        <v>344</v>
      </c>
      <c r="AG1907" s="260" t="s">
        <v>344</v>
      </c>
      <c r="AH1907" s="260" t="s">
        <v>344</v>
      </c>
      <c r="AI1907" s="260" t="s">
        <v>344</v>
      </c>
      <c r="AJ1907" s="260" t="s">
        <v>344</v>
      </c>
      <c r="AK1907" s="260" t="s">
        <v>344</v>
      </c>
      <c r="AL1907" s="260" t="s">
        <v>344</v>
      </c>
      <c r="AM1907" s="260" t="s">
        <v>344</v>
      </c>
      <c r="AN1907" s="260" t="s">
        <v>344</v>
      </c>
      <c r="AO1907" s="260" t="s">
        <v>344</v>
      </c>
      <c r="AP1907" s="260" t="s">
        <v>344</v>
      </c>
      <c r="AQ1907" s="260"/>
      <c r="AR1907"/>
      <c r="AS1907" t="s">
        <v>2181</v>
      </c>
    </row>
    <row r="1908" spans="1:45" ht="15" hidden="1" x14ac:dyDescent="0.25">
      <c r="A1908" s="266">
        <v>215692</v>
      </c>
      <c r="B1908" s="259" t="s">
        <v>457</v>
      </c>
      <c r="C1908" s="260" t="s">
        <v>849</v>
      </c>
      <c r="D1908" s="260" t="s">
        <v>849</v>
      </c>
      <c r="E1908" s="260" t="s">
        <v>849</v>
      </c>
      <c r="F1908" s="260" t="s">
        <v>849</v>
      </c>
      <c r="G1908" s="260" t="s">
        <v>849</v>
      </c>
      <c r="H1908" s="260" t="s">
        <v>849</v>
      </c>
      <c r="I1908" s="260" t="s">
        <v>849</v>
      </c>
      <c r="J1908" s="260" t="s">
        <v>849</v>
      </c>
      <c r="K1908" s="260" t="s">
        <v>849</v>
      </c>
      <c r="L1908" s="260" t="s">
        <v>849</v>
      </c>
      <c r="M1908" s="260" t="s">
        <v>344</v>
      </c>
      <c r="N1908" s="260" t="s">
        <v>344</v>
      </c>
      <c r="O1908" s="260" t="s">
        <v>344</v>
      </c>
      <c r="P1908" s="260" t="s">
        <v>344</v>
      </c>
      <c r="Q1908" s="260" t="s">
        <v>344</v>
      </c>
      <c r="R1908" s="260" t="s">
        <v>344</v>
      </c>
      <c r="S1908" s="260" t="s">
        <v>344</v>
      </c>
      <c r="T1908" s="260" t="s">
        <v>344</v>
      </c>
      <c r="U1908" s="260" t="s">
        <v>344</v>
      </c>
      <c r="V1908" s="260" t="s">
        <v>344</v>
      </c>
      <c r="W1908" s="260" t="s">
        <v>344</v>
      </c>
      <c r="X1908" s="260" t="s">
        <v>344</v>
      </c>
      <c r="Y1908" s="260" t="s">
        <v>344</v>
      </c>
      <c r="Z1908" s="260" t="s">
        <v>344</v>
      </c>
      <c r="AA1908" s="260" t="s">
        <v>344</v>
      </c>
      <c r="AB1908" s="260" t="s">
        <v>344</v>
      </c>
      <c r="AC1908" s="260" t="s">
        <v>344</v>
      </c>
      <c r="AD1908" s="260" t="s">
        <v>344</v>
      </c>
      <c r="AE1908" s="260" t="s">
        <v>344</v>
      </c>
      <c r="AF1908" s="260" t="s">
        <v>344</v>
      </c>
      <c r="AG1908" s="260" t="s">
        <v>344</v>
      </c>
      <c r="AH1908" s="260" t="s">
        <v>344</v>
      </c>
      <c r="AI1908" s="260" t="s">
        <v>344</v>
      </c>
      <c r="AJ1908" s="260" t="s">
        <v>344</v>
      </c>
      <c r="AK1908" s="260" t="s">
        <v>344</v>
      </c>
      <c r="AL1908" s="260" t="s">
        <v>344</v>
      </c>
      <c r="AM1908" s="260" t="s">
        <v>344</v>
      </c>
      <c r="AN1908" s="260" t="s">
        <v>344</v>
      </c>
      <c r="AO1908" s="260" t="s">
        <v>344</v>
      </c>
      <c r="AP1908" s="260" t="s">
        <v>344</v>
      </c>
      <c r="AQ1908" s="260"/>
      <c r="AR1908"/>
      <c r="AS1908" t="s">
        <v>2181</v>
      </c>
    </row>
    <row r="1909" spans="1:45" ht="18.75" x14ac:dyDescent="0.45">
      <c r="A1909" s="268">
        <v>215693</v>
      </c>
      <c r="B1909" s="249" t="s">
        <v>61</v>
      </c>
      <c r="C1909" t="s">
        <v>207</v>
      </c>
      <c r="D1909" t="s">
        <v>207</v>
      </c>
      <c r="E1909" t="s">
        <v>205</v>
      </c>
      <c r="F1909" t="s">
        <v>207</v>
      </c>
      <c r="G1909" t="s">
        <v>205</v>
      </c>
      <c r="H1909" t="s">
        <v>207</v>
      </c>
      <c r="I1909" t="s">
        <v>207</v>
      </c>
      <c r="J1909" t="s">
        <v>207</v>
      </c>
      <c r="K1909" t="s">
        <v>207</v>
      </c>
      <c r="L1909" t="s">
        <v>207</v>
      </c>
      <c r="M1909" s="250" t="s">
        <v>207</v>
      </c>
      <c r="N1909" t="s">
        <v>207</v>
      </c>
      <c r="O1909" t="s">
        <v>205</v>
      </c>
      <c r="P1909" t="s">
        <v>207</v>
      </c>
      <c r="Q1909" t="s">
        <v>207</v>
      </c>
      <c r="R1909" t="s">
        <v>207</v>
      </c>
      <c r="S1909" t="s">
        <v>207</v>
      </c>
      <c r="T1909" t="s">
        <v>207</v>
      </c>
      <c r="U1909" t="s">
        <v>207</v>
      </c>
      <c r="V1909" t="s">
        <v>207</v>
      </c>
      <c r="W1909" t="s">
        <v>205</v>
      </c>
      <c r="X1909" s="250" t="s">
        <v>207</v>
      </c>
      <c r="Y1909" t="s">
        <v>207</v>
      </c>
      <c r="Z1909" t="s">
        <v>207</v>
      </c>
      <c r="AA1909" t="s">
        <v>207</v>
      </c>
      <c r="AB1909" t="s">
        <v>205</v>
      </c>
      <c r="AC1909" t="s">
        <v>207</v>
      </c>
      <c r="AD1909" t="s">
        <v>207</v>
      </c>
      <c r="AE1909" t="s">
        <v>207</v>
      </c>
      <c r="AF1909" t="s">
        <v>206</v>
      </c>
      <c r="AG1909" t="s">
        <v>207</v>
      </c>
      <c r="AH1909" t="s">
        <v>207</v>
      </c>
      <c r="AI1909" t="s">
        <v>207</v>
      </c>
      <c r="AJ1909" t="s">
        <v>207</v>
      </c>
      <c r="AK1909" t="s">
        <v>206</v>
      </c>
      <c r="AL1909" t="s">
        <v>206</v>
      </c>
      <c r="AM1909" t="s">
        <v>206</v>
      </c>
      <c r="AN1909" t="s">
        <v>206</v>
      </c>
      <c r="AO1909" t="s">
        <v>206</v>
      </c>
      <c r="AP1909" t="s">
        <v>206</v>
      </c>
      <c r="AQ1909"/>
      <c r="AR1909">
        <v>0</v>
      </c>
      <c r="AS1909">
        <v>5</v>
      </c>
    </row>
    <row r="1910" spans="1:45" ht="18.75" hidden="1" x14ac:dyDescent="0.45">
      <c r="A1910" s="268">
        <v>215694</v>
      </c>
      <c r="B1910" s="249" t="s">
        <v>458</v>
      </c>
      <c r="C1910" t="s">
        <v>207</v>
      </c>
      <c r="D1910" t="s">
        <v>207</v>
      </c>
      <c r="E1910" t="s">
        <v>207</v>
      </c>
      <c r="F1910" t="s">
        <v>207</v>
      </c>
      <c r="G1910" t="s">
        <v>205</v>
      </c>
      <c r="H1910" t="s">
        <v>207</v>
      </c>
      <c r="I1910" t="s">
        <v>207</v>
      </c>
      <c r="J1910" t="s">
        <v>205</v>
      </c>
      <c r="K1910" t="s">
        <v>207</v>
      </c>
      <c r="L1910" t="s">
        <v>207</v>
      </c>
      <c r="M1910" s="250" t="s">
        <v>205</v>
      </c>
      <c r="N1910" t="s">
        <v>205</v>
      </c>
      <c r="O1910" t="s">
        <v>205</v>
      </c>
      <c r="P1910" t="s">
        <v>205</v>
      </c>
      <c r="Q1910" t="s">
        <v>205</v>
      </c>
      <c r="R1910" t="s">
        <v>205</v>
      </c>
      <c r="S1910" t="s">
        <v>205</v>
      </c>
      <c r="T1910" t="s">
        <v>207</v>
      </c>
      <c r="U1910" t="s">
        <v>207</v>
      </c>
      <c r="V1910" t="s">
        <v>207</v>
      </c>
      <c r="W1910" t="s">
        <v>344</v>
      </c>
      <c r="X1910" s="250" t="s">
        <v>344</v>
      </c>
      <c r="Y1910" t="s">
        <v>344</v>
      </c>
      <c r="Z1910" t="s">
        <v>344</v>
      </c>
      <c r="AA1910" t="s">
        <v>344</v>
      </c>
      <c r="AB1910" t="s">
        <v>344</v>
      </c>
      <c r="AC1910" t="s">
        <v>344</v>
      </c>
      <c r="AD1910" t="s">
        <v>344</v>
      </c>
      <c r="AE1910" t="s">
        <v>344</v>
      </c>
      <c r="AF1910" t="s">
        <v>344</v>
      </c>
      <c r="AG1910" t="s">
        <v>344</v>
      </c>
      <c r="AH1910" t="s">
        <v>344</v>
      </c>
      <c r="AI1910" t="s">
        <v>344</v>
      </c>
      <c r="AJ1910" t="s">
        <v>344</v>
      </c>
      <c r="AK1910" t="s">
        <v>344</v>
      </c>
      <c r="AL1910" t="s">
        <v>344</v>
      </c>
      <c r="AM1910" t="s">
        <v>344</v>
      </c>
      <c r="AN1910" t="s">
        <v>344</v>
      </c>
      <c r="AO1910" t="s">
        <v>344</v>
      </c>
      <c r="AP1910" t="s">
        <v>344</v>
      </c>
      <c r="AQ1910"/>
      <c r="AR1910">
        <v>0</v>
      </c>
      <c r="AS1910">
        <v>1</v>
      </c>
    </row>
    <row r="1911" spans="1:45" ht="18.75" hidden="1" x14ac:dyDescent="0.45">
      <c r="A1911" s="268">
        <v>215695</v>
      </c>
      <c r="B1911" s="249" t="s">
        <v>456</v>
      </c>
      <c r="C1911" t="s">
        <v>205</v>
      </c>
      <c r="D1911" t="s">
        <v>205</v>
      </c>
      <c r="E1911" t="s">
        <v>207</v>
      </c>
      <c r="F1911" t="s">
        <v>207</v>
      </c>
      <c r="G1911" t="s">
        <v>207</v>
      </c>
      <c r="H1911" t="s">
        <v>207</v>
      </c>
      <c r="I1911" t="s">
        <v>205</v>
      </c>
      <c r="J1911" t="s">
        <v>205</v>
      </c>
      <c r="K1911" t="s">
        <v>207</v>
      </c>
      <c r="L1911" t="s">
        <v>207</v>
      </c>
      <c r="M1911" s="250" t="s">
        <v>207</v>
      </c>
      <c r="N1911" t="s">
        <v>205</v>
      </c>
      <c r="O1911" t="s">
        <v>205</v>
      </c>
      <c r="P1911" t="s">
        <v>205</v>
      </c>
      <c r="Q1911" t="s">
        <v>207</v>
      </c>
      <c r="R1911" t="s">
        <v>207</v>
      </c>
      <c r="S1911" t="s">
        <v>205</v>
      </c>
      <c r="T1911" t="s">
        <v>205</v>
      </c>
      <c r="U1911" t="s">
        <v>205</v>
      </c>
      <c r="V1911" t="s">
        <v>205</v>
      </c>
      <c r="W1911" t="s">
        <v>207</v>
      </c>
      <c r="X1911" s="250" t="s">
        <v>207</v>
      </c>
      <c r="Y1911" t="s">
        <v>207</v>
      </c>
      <c r="Z1911" t="s">
        <v>207</v>
      </c>
      <c r="AA1911" t="s">
        <v>207</v>
      </c>
      <c r="AB1911" t="s">
        <v>206</v>
      </c>
      <c r="AC1911" t="s">
        <v>206</v>
      </c>
      <c r="AD1911" t="s">
        <v>206</v>
      </c>
      <c r="AE1911" t="s">
        <v>206</v>
      </c>
      <c r="AF1911" t="s">
        <v>206</v>
      </c>
      <c r="AG1911" t="s">
        <v>344</v>
      </c>
      <c r="AH1911" t="s">
        <v>344</v>
      </c>
      <c r="AI1911" t="s">
        <v>344</v>
      </c>
      <c r="AJ1911" t="s">
        <v>344</v>
      </c>
      <c r="AK1911" t="s">
        <v>344</v>
      </c>
      <c r="AL1911" t="s">
        <v>344</v>
      </c>
      <c r="AM1911" t="s">
        <v>344</v>
      </c>
      <c r="AN1911" t="s">
        <v>344</v>
      </c>
      <c r="AO1911" t="s">
        <v>344</v>
      </c>
      <c r="AP1911" t="s">
        <v>344</v>
      </c>
      <c r="AQ1911"/>
      <c r="AR1911">
        <v>0</v>
      </c>
      <c r="AS1911">
        <v>5</v>
      </c>
    </row>
    <row r="1912" spans="1:45" ht="18.75" hidden="1" x14ac:dyDescent="0.45">
      <c r="A1912" s="268">
        <v>215696</v>
      </c>
      <c r="B1912" s="249" t="s">
        <v>456</v>
      </c>
      <c r="C1912" t="s">
        <v>207</v>
      </c>
      <c r="D1912" t="s">
        <v>205</v>
      </c>
      <c r="E1912" t="s">
        <v>205</v>
      </c>
      <c r="F1912" t="s">
        <v>205</v>
      </c>
      <c r="G1912" t="s">
        <v>205</v>
      </c>
      <c r="H1912" t="s">
        <v>207</v>
      </c>
      <c r="I1912" t="s">
        <v>205</v>
      </c>
      <c r="J1912" t="s">
        <v>205</v>
      </c>
      <c r="K1912" t="s">
        <v>205</v>
      </c>
      <c r="L1912" t="s">
        <v>207</v>
      </c>
      <c r="M1912" s="250" t="s">
        <v>205</v>
      </c>
      <c r="N1912" t="s">
        <v>205</v>
      </c>
      <c r="O1912" t="s">
        <v>205</v>
      </c>
      <c r="P1912" t="s">
        <v>207</v>
      </c>
      <c r="Q1912" t="s">
        <v>207</v>
      </c>
      <c r="R1912" t="s">
        <v>207</v>
      </c>
      <c r="S1912" t="s">
        <v>207</v>
      </c>
      <c r="T1912" t="s">
        <v>207</v>
      </c>
      <c r="U1912" t="s">
        <v>207</v>
      </c>
      <c r="V1912" t="s">
        <v>205</v>
      </c>
      <c r="W1912" t="s">
        <v>206</v>
      </c>
      <c r="X1912" s="250" t="s">
        <v>206</v>
      </c>
      <c r="Y1912" t="s">
        <v>206</v>
      </c>
      <c r="Z1912" t="s">
        <v>207</v>
      </c>
      <c r="AA1912" t="s">
        <v>207</v>
      </c>
      <c r="AB1912" t="s">
        <v>206</v>
      </c>
      <c r="AC1912" t="s">
        <v>206</v>
      </c>
      <c r="AD1912" t="s">
        <v>206</v>
      </c>
      <c r="AE1912" t="s">
        <v>206</v>
      </c>
      <c r="AF1912" t="s">
        <v>206</v>
      </c>
      <c r="AG1912" t="s">
        <v>344</v>
      </c>
      <c r="AH1912" t="s">
        <v>344</v>
      </c>
      <c r="AI1912" t="s">
        <v>344</v>
      </c>
      <c r="AJ1912" t="s">
        <v>344</v>
      </c>
      <c r="AK1912" t="s">
        <v>344</v>
      </c>
      <c r="AL1912" t="s">
        <v>344</v>
      </c>
      <c r="AM1912" t="s">
        <v>344</v>
      </c>
      <c r="AN1912" t="s">
        <v>344</v>
      </c>
      <c r="AO1912" t="s">
        <v>344</v>
      </c>
      <c r="AP1912" t="s">
        <v>344</v>
      </c>
      <c r="AQ1912"/>
      <c r="AR1912">
        <v>0</v>
      </c>
      <c r="AS1912">
        <v>5</v>
      </c>
    </row>
    <row r="1913" spans="1:45" ht="18.75" hidden="1" x14ac:dyDescent="0.45">
      <c r="A1913" s="267">
        <v>215697</v>
      </c>
      <c r="B1913" s="249" t="s">
        <v>458</v>
      </c>
      <c r="C1913" t="s">
        <v>205</v>
      </c>
      <c r="D1913" t="s">
        <v>207</v>
      </c>
      <c r="E1913" t="s">
        <v>205</v>
      </c>
      <c r="F1913" t="s">
        <v>205</v>
      </c>
      <c r="G1913" t="s">
        <v>207</v>
      </c>
      <c r="H1913" t="s">
        <v>207</v>
      </c>
      <c r="I1913" t="s">
        <v>207</v>
      </c>
      <c r="J1913" t="s">
        <v>207</v>
      </c>
      <c r="K1913" t="s">
        <v>207</v>
      </c>
      <c r="L1913" t="s">
        <v>205</v>
      </c>
      <c r="M1913" s="250" t="s">
        <v>206</v>
      </c>
      <c r="N1913" t="s">
        <v>205</v>
      </c>
      <c r="O1913" t="s">
        <v>207</v>
      </c>
      <c r="P1913" t="s">
        <v>205</v>
      </c>
      <c r="Q1913" t="s">
        <v>205</v>
      </c>
      <c r="R1913" t="s">
        <v>207</v>
      </c>
      <c r="S1913" t="s">
        <v>206</v>
      </c>
      <c r="T1913" t="s">
        <v>207</v>
      </c>
      <c r="U1913" t="s">
        <v>207</v>
      </c>
      <c r="V1913" t="s">
        <v>207</v>
      </c>
      <c r="W1913" t="s">
        <v>344</v>
      </c>
      <c r="X1913" s="250" t="s">
        <v>344</v>
      </c>
      <c r="Y1913" t="s">
        <v>344</v>
      </c>
      <c r="Z1913" t="s">
        <v>344</v>
      </c>
      <c r="AA1913" t="s">
        <v>344</v>
      </c>
      <c r="AB1913" t="s">
        <v>344</v>
      </c>
      <c r="AC1913" t="s">
        <v>344</v>
      </c>
      <c r="AD1913" t="s">
        <v>344</v>
      </c>
      <c r="AE1913" t="s">
        <v>344</v>
      </c>
      <c r="AF1913" t="s">
        <v>344</v>
      </c>
      <c r="AG1913" t="s">
        <v>344</v>
      </c>
      <c r="AH1913" t="s">
        <v>344</v>
      </c>
      <c r="AI1913" t="s">
        <v>344</v>
      </c>
      <c r="AJ1913" t="s">
        <v>344</v>
      </c>
      <c r="AK1913" t="s">
        <v>344</v>
      </c>
      <c r="AL1913" t="s">
        <v>344</v>
      </c>
      <c r="AM1913" t="s">
        <v>344</v>
      </c>
      <c r="AN1913" t="s">
        <v>344</v>
      </c>
      <c r="AO1913" t="s">
        <v>344</v>
      </c>
      <c r="AP1913" t="s">
        <v>344</v>
      </c>
      <c r="AQ1913"/>
      <c r="AR1913">
        <v>0</v>
      </c>
      <c r="AS1913">
        <v>3</v>
      </c>
    </row>
    <row r="1914" spans="1:45" ht="15" hidden="1" x14ac:dyDescent="0.25">
      <c r="A1914" s="266">
        <v>215698</v>
      </c>
      <c r="B1914" s="259" t="s">
        <v>457</v>
      </c>
      <c r="C1914" s="260" t="s">
        <v>849</v>
      </c>
      <c r="D1914" s="260" t="s">
        <v>849</v>
      </c>
      <c r="E1914" s="260" t="s">
        <v>849</v>
      </c>
      <c r="F1914" s="260" t="s">
        <v>849</v>
      </c>
      <c r="G1914" s="260" t="s">
        <v>849</v>
      </c>
      <c r="H1914" s="260" t="s">
        <v>849</v>
      </c>
      <c r="I1914" s="260" t="s">
        <v>849</v>
      </c>
      <c r="J1914" s="260" t="s">
        <v>849</v>
      </c>
      <c r="K1914" s="260" t="s">
        <v>849</v>
      </c>
      <c r="L1914" s="260" t="s">
        <v>849</v>
      </c>
      <c r="M1914" s="260" t="s">
        <v>344</v>
      </c>
      <c r="N1914" s="260" t="s">
        <v>344</v>
      </c>
      <c r="O1914" s="260" t="s">
        <v>344</v>
      </c>
      <c r="P1914" s="260" t="s">
        <v>344</v>
      </c>
      <c r="Q1914" s="260" t="s">
        <v>344</v>
      </c>
      <c r="R1914" s="260" t="s">
        <v>344</v>
      </c>
      <c r="S1914" s="260" t="s">
        <v>344</v>
      </c>
      <c r="T1914" s="260" t="s">
        <v>344</v>
      </c>
      <c r="U1914" s="260" t="s">
        <v>344</v>
      </c>
      <c r="V1914" s="260" t="s">
        <v>344</v>
      </c>
      <c r="W1914" s="260" t="s">
        <v>344</v>
      </c>
      <c r="X1914" s="260" t="s">
        <v>344</v>
      </c>
      <c r="Y1914" s="260" t="s">
        <v>344</v>
      </c>
      <c r="Z1914" s="260" t="s">
        <v>344</v>
      </c>
      <c r="AA1914" s="260" t="s">
        <v>344</v>
      </c>
      <c r="AB1914" s="260" t="s">
        <v>344</v>
      </c>
      <c r="AC1914" s="260" t="s">
        <v>344</v>
      </c>
      <c r="AD1914" s="260" t="s">
        <v>344</v>
      </c>
      <c r="AE1914" s="260" t="s">
        <v>344</v>
      </c>
      <c r="AF1914" s="260" t="s">
        <v>344</v>
      </c>
      <c r="AG1914" s="260" t="s">
        <v>344</v>
      </c>
      <c r="AH1914" s="260" t="s">
        <v>344</v>
      </c>
      <c r="AI1914" s="260" t="s">
        <v>344</v>
      </c>
      <c r="AJ1914" s="260" t="s">
        <v>344</v>
      </c>
      <c r="AK1914" s="260" t="s">
        <v>344</v>
      </c>
      <c r="AL1914" s="260" t="s">
        <v>344</v>
      </c>
      <c r="AM1914" s="260" t="s">
        <v>344</v>
      </c>
      <c r="AN1914" s="260" t="s">
        <v>344</v>
      </c>
      <c r="AO1914" s="260" t="s">
        <v>344</v>
      </c>
      <c r="AP1914" s="260" t="s">
        <v>344</v>
      </c>
      <c r="AQ1914" s="260"/>
      <c r="AR1914"/>
      <c r="AS1914" t="s">
        <v>2181</v>
      </c>
    </row>
    <row r="1915" spans="1:45" ht="18.75" hidden="1" x14ac:dyDescent="0.45">
      <c r="A1915" s="268">
        <v>215699</v>
      </c>
      <c r="B1915" s="249" t="s">
        <v>458</v>
      </c>
      <c r="C1915" t="s">
        <v>206</v>
      </c>
      <c r="D1915" t="s">
        <v>207</v>
      </c>
      <c r="E1915" t="s">
        <v>205</v>
      </c>
      <c r="F1915" t="s">
        <v>205</v>
      </c>
      <c r="G1915" t="s">
        <v>207</v>
      </c>
      <c r="H1915" t="s">
        <v>207</v>
      </c>
      <c r="I1915" t="s">
        <v>207</v>
      </c>
      <c r="J1915" t="s">
        <v>205</v>
      </c>
      <c r="K1915" t="s">
        <v>205</v>
      </c>
      <c r="L1915" t="s">
        <v>207</v>
      </c>
      <c r="M1915" s="250" t="s">
        <v>207</v>
      </c>
      <c r="N1915" t="s">
        <v>207</v>
      </c>
      <c r="O1915" t="s">
        <v>205</v>
      </c>
      <c r="P1915" t="s">
        <v>207</v>
      </c>
      <c r="Q1915" t="s">
        <v>206</v>
      </c>
      <c r="R1915" t="s">
        <v>207</v>
      </c>
      <c r="S1915" t="s">
        <v>206</v>
      </c>
      <c r="T1915" t="s">
        <v>205</v>
      </c>
      <c r="U1915" t="s">
        <v>205</v>
      </c>
      <c r="V1915" t="s">
        <v>205</v>
      </c>
      <c r="W1915" t="s">
        <v>344</v>
      </c>
      <c r="X1915" s="250" t="s">
        <v>344</v>
      </c>
      <c r="Y1915" t="s">
        <v>344</v>
      </c>
      <c r="Z1915" t="s">
        <v>344</v>
      </c>
      <c r="AA1915" t="s">
        <v>344</v>
      </c>
      <c r="AB1915" t="s">
        <v>344</v>
      </c>
      <c r="AC1915" t="s">
        <v>344</v>
      </c>
      <c r="AD1915" t="s">
        <v>344</v>
      </c>
      <c r="AE1915" t="s">
        <v>344</v>
      </c>
      <c r="AF1915" t="s">
        <v>344</v>
      </c>
      <c r="AG1915" t="s">
        <v>344</v>
      </c>
      <c r="AH1915" t="s">
        <v>344</v>
      </c>
      <c r="AI1915" t="s">
        <v>344</v>
      </c>
      <c r="AJ1915" t="s">
        <v>344</v>
      </c>
      <c r="AK1915" t="s">
        <v>344</v>
      </c>
      <c r="AL1915" t="s">
        <v>344</v>
      </c>
      <c r="AM1915" t="s">
        <v>344</v>
      </c>
      <c r="AN1915" t="s">
        <v>344</v>
      </c>
      <c r="AO1915" t="s">
        <v>344</v>
      </c>
      <c r="AP1915" t="s">
        <v>344</v>
      </c>
      <c r="AQ1915"/>
      <c r="AR1915">
        <v>0</v>
      </c>
      <c r="AS1915">
        <v>3</v>
      </c>
    </row>
    <row r="1916" spans="1:45" ht="18.75" x14ac:dyDescent="0.45">
      <c r="A1916" s="268">
        <v>215700</v>
      </c>
      <c r="B1916" s="249" t="s">
        <v>61</v>
      </c>
      <c r="C1916" t="s">
        <v>665</v>
      </c>
      <c r="D1916" t="s">
        <v>665</v>
      </c>
      <c r="E1916" t="s">
        <v>207</v>
      </c>
      <c r="F1916" t="s">
        <v>207</v>
      </c>
      <c r="G1916" t="s">
        <v>665</v>
      </c>
      <c r="H1916" t="s">
        <v>207</v>
      </c>
      <c r="I1916" t="s">
        <v>207</v>
      </c>
      <c r="J1916" t="s">
        <v>207</v>
      </c>
      <c r="K1916" t="s">
        <v>207</v>
      </c>
      <c r="L1916" t="s">
        <v>207</v>
      </c>
      <c r="M1916" s="250" t="s">
        <v>207</v>
      </c>
      <c r="N1916" t="s">
        <v>207</v>
      </c>
      <c r="O1916" t="s">
        <v>207</v>
      </c>
      <c r="P1916" t="s">
        <v>207</v>
      </c>
      <c r="Q1916" t="s">
        <v>207</v>
      </c>
      <c r="R1916" t="s">
        <v>207</v>
      </c>
      <c r="S1916" t="s">
        <v>207</v>
      </c>
      <c r="T1916" t="s">
        <v>207</v>
      </c>
      <c r="U1916" t="s">
        <v>207</v>
      </c>
      <c r="V1916" t="s">
        <v>207</v>
      </c>
      <c r="W1916" t="s">
        <v>207</v>
      </c>
      <c r="X1916" s="250" t="s">
        <v>207</v>
      </c>
      <c r="Y1916" t="s">
        <v>207</v>
      </c>
      <c r="Z1916" t="s">
        <v>207</v>
      </c>
      <c r="AA1916" t="s">
        <v>205</v>
      </c>
      <c r="AB1916" t="s">
        <v>207</v>
      </c>
      <c r="AC1916" t="s">
        <v>207</v>
      </c>
      <c r="AD1916" t="s">
        <v>207</v>
      </c>
      <c r="AE1916" t="s">
        <v>207</v>
      </c>
      <c r="AF1916" t="s">
        <v>207</v>
      </c>
      <c r="AG1916" t="s">
        <v>207</v>
      </c>
      <c r="AH1916" t="s">
        <v>207</v>
      </c>
      <c r="AI1916" t="s">
        <v>207</v>
      </c>
      <c r="AJ1916" t="s">
        <v>207</v>
      </c>
      <c r="AK1916" t="s">
        <v>207</v>
      </c>
      <c r="AL1916" t="s">
        <v>206</v>
      </c>
      <c r="AM1916" t="s">
        <v>206</v>
      </c>
      <c r="AN1916" t="s">
        <v>206</v>
      </c>
      <c r="AO1916" t="s">
        <v>206</v>
      </c>
      <c r="AP1916" t="s">
        <v>206</v>
      </c>
      <c r="AQ1916"/>
      <c r="AR1916">
        <v>0</v>
      </c>
      <c r="AS1916">
        <v>5</v>
      </c>
    </row>
    <row r="1917" spans="1:45" ht="18.75" hidden="1" x14ac:dyDescent="0.45">
      <c r="A1917" s="268">
        <v>215701</v>
      </c>
      <c r="B1917" s="249" t="s">
        <v>458</v>
      </c>
      <c r="C1917" t="s">
        <v>207</v>
      </c>
      <c r="D1917" t="s">
        <v>207</v>
      </c>
      <c r="E1917" t="s">
        <v>207</v>
      </c>
      <c r="F1917" t="s">
        <v>207</v>
      </c>
      <c r="G1917" t="s">
        <v>207</v>
      </c>
      <c r="H1917" t="s">
        <v>206</v>
      </c>
      <c r="I1917" t="s">
        <v>207</v>
      </c>
      <c r="J1917" t="s">
        <v>207</v>
      </c>
      <c r="K1917" t="s">
        <v>205</v>
      </c>
      <c r="L1917" t="s">
        <v>205</v>
      </c>
      <c r="M1917" s="250" t="s">
        <v>206</v>
      </c>
      <c r="N1917" t="s">
        <v>206</v>
      </c>
      <c r="O1917" t="s">
        <v>207</v>
      </c>
      <c r="P1917" t="s">
        <v>206</v>
      </c>
      <c r="Q1917" t="s">
        <v>206</v>
      </c>
      <c r="R1917" t="s">
        <v>206</v>
      </c>
      <c r="S1917" t="s">
        <v>206</v>
      </c>
      <c r="T1917" t="s">
        <v>207</v>
      </c>
      <c r="U1917" t="s">
        <v>206</v>
      </c>
      <c r="V1917" t="s">
        <v>205</v>
      </c>
      <c r="W1917" t="s">
        <v>344</v>
      </c>
      <c r="X1917" s="250" t="s">
        <v>344</v>
      </c>
      <c r="Y1917" t="s">
        <v>344</v>
      </c>
      <c r="Z1917" t="s">
        <v>344</v>
      </c>
      <c r="AA1917" t="s">
        <v>344</v>
      </c>
      <c r="AB1917" t="s">
        <v>344</v>
      </c>
      <c r="AC1917" t="s">
        <v>344</v>
      </c>
      <c r="AD1917" t="s">
        <v>344</v>
      </c>
      <c r="AE1917" t="s">
        <v>344</v>
      </c>
      <c r="AF1917" t="s">
        <v>344</v>
      </c>
      <c r="AG1917" t="s">
        <v>344</v>
      </c>
      <c r="AH1917" t="s">
        <v>344</v>
      </c>
      <c r="AI1917" t="s">
        <v>344</v>
      </c>
      <c r="AJ1917" t="s">
        <v>344</v>
      </c>
      <c r="AK1917" t="s">
        <v>344</v>
      </c>
      <c r="AL1917" t="s">
        <v>344</v>
      </c>
      <c r="AM1917" t="s">
        <v>344</v>
      </c>
      <c r="AN1917" t="s">
        <v>344</v>
      </c>
      <c r="AO1917" t="s">
        <v>344</v>
      </c>
      <c r="AP1917" t="s">
        <v>344</v>
      </c>
      <c r="AQ1917"/>
      <c r="AR1917">
        <v>0</v>
      </c>
      <c r="AS1917">
        <v>2</v>
      </c>
    </row>
    <row r="1918" spans="1:45" ht="18.75" hidden="1" x14ac:dyDescent="0.45">
      <c r="A1918" s="268">
        <v>215703</v>
      </c>
      <c r="B1918" s="249" t="s">
        <v>457</v>
      </c>
      <c r="C1918" t="s">
        <v>849</v>
      </c>
      <c r="D1918" t="s">
        <v>849</v>
      </c>
      <c r="E1918" t="s">
        <v>849</v>
      </c>
      <c r="F1918" t="s">
        <v>849</v>
      </c>
      <c r="G1918" t="s">
        <v>849</v>
      </c>
      <c r="H1918" t="s">
        <v>849</v>
      </c>
      <c r="I1918" t="s">
        <v>849</v>
      </c>
      <c r="J1918" t="s">
        <v>849</v>
      </c>
      <c r="K1918" t="s">
        <v>849</v>
      </c>
      <c r="L1918" t="s">
        <v>849</v>
      </c>
      <c r="M1918" s="250" t="s">
        <v>344</v>
      </c>
      <c r="N1918" t="s">
        <v>344</v>
      </c>
      <c r="O1918" t="s">
        <v>344</v>
      </c>
      <c r="P1918" t="s">
        <v>344</v>
      </c>
      <c r="Q1918" t="s">
        <v>344</v>
      </c>
      <c r="R1918" t="s">
        <v>344</v>
      </c>
      <c r="S1918" t="s">
        <v>344</v>
      </c>
      <c r="T1918" t="s">
        <v>344</v>
      </c>
      <c r="U1918" t="s">
        <v>344</v>
      </c>
      <c r="V1918" t="s">
        <v>344</v>
      </c>
      <c r="W1918" t="s">
        <v>344</v>
      </c>
      <c r="X1918" s="250" t="s">
        <v>344</v>
      </c>
      <c r="Y1918" t="s">
        <v>344</v>
      </c>
      <c r="Z1918" t="s">
        <v>344</v>
      </c>
      <c r="AA1918" t="s">
        <v>344</v>
      </c>
      <c r="AB1918" t="s">
        <v>344</v>
      </c>
      <c r="AC1918" t="s">
        <v>344</v>
      </c>
      <c r="AD1918" t="s">
        <v>344</v>
      </c>
      <c r="AE1918" t="s">
        <v>344</v>
      </c>
      <c r="AF1918" t="s">
        <v>344</v>
      </c>
      <c r="AG1918" t="s">
        <v>344</v>
      </c>
      <c r="AH1918" t="s">
        <v>344</v>
      </c>
      <c r="AI1918" t="s">
        <v>344</v>
      </c>
      <c r="AJ1918" t="s">
        <v>344</v>
      </c>
      <c r="AK1918" t="s">
        <v>344</v>
      </c>
      <c r="AL1918" t="s">
        <v>344</v>
      </c>
      <c r="AM1918" t="s">
        <v>344</v>
      </c>
      <c r="AN1918" t="s">
        <v>344</v>
      </c>
      <c r="AO1918" t="s">
        <v>344</v>
      </c>
      <c r="AP1918" t="s">
        <v>344</v>
      </c>
      <c r="AQ1918"/>
      <c r="AR1918" t="s">
        <v>2165</v>
      </c>
      <c r="AS1918" t="s">
        <v>2165</v>
      </c>
    </row>
    <row r="1919" spans="1:45" ht="15" hidden="1" x14ac:dyDescent="0.25">
      <c r="A1919" s="266">
        <v>215704</v>
      </c>
      <c r="B1919" s="259" t="s">
        <v>457</v>
      </c>
      <c r="C1919" s="260" t="s">
        <v>849</v>
      </c>
      <c r="D1919" s="260" t="s">
        <v>849</v>
      </c>
      <c r="E1919" s="260" t="s">
        <v>849</v>
      </c>
      <c r="F1919" s="260" t="s">
        <v>849</v>
      </c>
      <c r="G1919" s="260" t="s">
        <v>849</v>
      </c>
      <c r="H1919" s="260" t="s">
        <v>849</v>
      </c>
      <c r="I1919" s="260" t="s">
        <v>849</v>
      </c>
      <c r="J1919" s="260" t="s">
        <v>849</v>
      </c>
      <c r="K1919" s="260" t="s">
        <v>849</v>
      </c>
      <c r="L1919" s="260" t="s">
        <v>849</v>
      </c>
      <c r="M1919" s="260" t="s">
        <v>344</v>
      </c>
      <c r="N1919" s="260" t="s">
        <v>344</v>
      </c>
      <c r="O1919" s="260" t="s">
        <v>344</v>
      </c>
      <c r="P1919" s="260" t="s">
        <v>344</v>
      </c>
      <c r="Q1919" s="260" t="s">
        <v>344</v>
      </c>
      <c r="R1919" s="260" t="s">
        <v>344</v>
      </c>
      <c r="S1919" s="260" t="s">
        <v>344</v>
      </c>
      <c r="T1919" s="260" t="s">
        <v>344</v>
      </c>
      <c r="U1919" s="260" t="s">
        <v>344</v>
      </c>
      <c r="V1919" s="260" t="s">
        <v>344</v>
      </c>
      <c r="W1919" s="260" t="s">
        <v>344</v>
      </c>
      <c r="X1919" s="260" t="s">
        <v>344</v>
      </c>
      <c r="Y1919" s="260" t="s">
        <v>344</v>
      </c>
      <c r="Z1919" s="260" t="s">
        <v>344</v>
      </c>
      <c r="AA1919" s="260" t="s">
        <v>344</v>
      </c>
      <c r="AB1919" s="260" t="s">
        <v>344</v>
      </c>
      <c r="AC1919" s="260" t="s">
        <v>344</v>
      </c>
      <c r="AD1919" s="260" t="s">
        <v>344</v>
      </c>
      <c r="AE1919" s="260" t="s">
        <v>344</v>
      </c>
      <c r="AF1919" s="260" t="s">
        <v>344</v>
      </c>
      <c r="AG1919" s="260" t="s">
        <v>344</v>
      </c>
      <c r="AH1919" s="260" t="s">
        <v>344</v>
      </c>
      <c r="AI1919" s="260" t="s">
        <v>344</v>
      </c>
      <c r="AJ1919" s="260" t="s">
        <v>344</v>
      </c>
      <c r="AK1919" s="260" t="s">
        <v>344</v>
      </c>
      <c r="AL1919" s="260" t="s">
        <v>344</v>
      </c>
      <c r="AM1919" s="260" t="s">
        <v>344</v>
      </c>
      <c r="AN1919" s="260" t="s">
        <v>344</v>
      </c>
      <c r="AO1919" s="260" t="s">
        <v>344</v>
      </c>
      <c r="AP1919" s="260" t="s">
        <v>344</v>
      </c>
      <c r="AQ1919" s="260"/>
      <c r="AR1919"/>
      <c r="AS1919" t="s">
        <v>2181</v>
      </c>
    </row>
    <row r="1920" spans="1:45" ht="33" x14ac:dyDescent="0.45">
      <c r="A1920" s="268">
        <v>215705</v>
      </c>
      <c r="B1920" s="249" t="s">
        <v>67</v>
      </c>
      <c r="C1920" t="s">
        <v>207</v>
      </c>
      <c r="D1920" t="s">
        <v>207</v>
      </c>
      <c r="E1920" t="s">
        <v>207</v>
      </c>
      <c r="F1920" t="s">
        <v>207</v>
      </c>
      <c r="G1920" t="s">
        <v>205</v>
      </c>
      <c r="H1920" t="s">
        <v>207</v>
      </c>
      <c r="I1920" t="s">
        <v>207</v>
      </c>
      <c r="J1920" t="s">
        <v>207</v>
      </c>
      <c r="K1920" t="s">
        <v>207</v>
      </c>
      <c r="L1920" t="s">
        <v>207</v>
      </c>
      <c r="M1920" s="250" t="s">
        <v>207</v>
      </c>
      <c r="N1920" t="s">
        <v>207</v>
      </c>
      <c r="O1920" t="s">
        <v>205</v>
      </c>
      <c r="P1920" t="s">
        <v>207</v>
      </c>
      <c r="Q1920" t="s">
        <v>207</v>
      </c>
      <c r="R1920" t="s">
        <v>207</v>
      </c>
      <c r="S1920" t="s">
        <v>207</v>
      </c>
      <c r="T1920" t="s">
        <v>207</v>
      </c>
      <c r="U1920" t="s">
        <v>207</v>
      </c>
      <c r="V1920" t="s">
        <v>205</v>
      </c>
      <c r="W1920" t="s">
        <v>207</v>
      </c>
      <c r="X1920" s="250" t="s">
        <v>207</v>
      </c>
      <c r="Y1920" t="s">
        <v>205</v>
      </c>
      <c r="Z1920" t="s">
        <v>207</v>
      </c>
      <c r="AA1920" t="s">
        <v>205</v>
      </c>
      <c r="AB1920" t="s">
        <v>207</v>
      </c>
      <c r="AC1920" t="s">
        <v>207</v>
      </c>
      <c r="AD1920" t="s">
        <v>207</v>
      </c>
      <c r="AE1920" t="s">
        <v>206</v>
      </c>
      <c r="AF1920" t="s">
        <v>207</v>
      </c>
      <c r="AG1920" t="s">
        <v>206</v>
      </c>
      <c r="AH1920" t="s">
        <v>206</v>
      </c>
      <c r="AI1920" t="s">
        <v>206</v>
      </c>
      <c r="AJ1920" t="s">
        <v>206</v>
      </c>
      <c r="AK1920" t="s">
        <v>206</v>
      </c>
      <c r="AL1920" t="s">
        <v>344</v>
      </c>
      <c r="AM1920" t="s">
        <v>344</v>
      </c>
      <c r="AN1920" t="s">
        <v>344</v>
      </c>
      <c r="AO1920" t="s">
        <v>344</v>
      </c>
      <c r="AP1920" t="s">
        <v>344</v>
      </c>
      <c r="AQ1920"/>
      <c r="AR1920">
        <v>0</v>
      </c>
      <c r="AS1920">
        <v>6</v>
      </c>
    </row>
    <row r="1921" spans="1:45" ht="15" hidden="1" x14ac:dyDescent="0.25">
      <c r="A1921" s="266">
        <v>215706</v>
      </c>
      <c r="B1921" s="259" t="s">
        <v>457</v>
      </c>
      <c r="C1921" s="260" t="s">
        <v>849</v>
      </c>
      <c r="D1921" s="260" t="s">
        <v>849</v>
      </c>
      <c r="E1921" s="260" t="s">
        <v>849</v>
      </c>
      <c r="F1921" s="260" t="s">
        <v>849</v>
      </c>
      <c r="G1921" s="260" t="s">
        <v>849</v>
      </c>
      <c r="H1921" s="260" t="s">
        <v>849</v>
      </c>
      <c r="I1921" s="260" t="s">
        <v>849</v>
      </c>
      <c r="J1921" s="260" t="s">
        <v>849</v>
      </c>
      <c r="K1921" s="260" t="s">
        <v>849</v>
      </c>
      <c r="L1921" s="260" t="s">
        <v>849</v>
      </c>
      <c r="M1921" s="260" t="s">
        <v>344</v>
      </c>
      <c r="N1921" s="260" t="s">
        <v>344</v>
      </c>
      <c r="O1921" s="260" t="s">
        <v>344</v>
      </c>
      <c r="P1921" s="260" t="s">
        <v>344</v>
      </c>
      <c r="Q1921" s="260" t="s">
        <v>344</v>
      </c>
      <c r="R1921" s="260" t="s">
        <v>344</v>
      </c>
      <c r="S1921" s="260" t="s">
        <v>344</v>
      </c>
      <c r="T1921" s="260" t="s">
        <v>344</v>
      </c>
      <c r="U1921" s="260" t="s">
        <v>344</v>
      </c>
      <c r="V1921" s="260" t="s">
        <v>344</v>
      </c>
      <c r="W1921" s="260" t="s">
        <v>344</v>
      </c>
      <c r="X1921" s="260" t="s">
        <v>344</v>
      </c>
      <c r="Y1921" s="260" t="s">
        <v>344</v>
      </c>
      <c r="Z1921" s="260" t="s">
        <v>344</v>
      </c>
      <c r="AA1921" s="260" t="s">
        <v>344</v>
      </c>
      <c r="AB1921" s="260" t="s">
        <v>344</v>
      </c>
      <c r="AC1921" s="260" t="s">
        <v>344</v>
      </c>
      <c r="AD1921" s="260" t="s">
        <v>344</v>
      </c>
      <c r="AE1921" s="260" t="s">
        <v>344</v>
      </c>
      <c r="AF1921" s="260" t="s">
        <v>344</v>
      </c>
      <c r="AG1921" s="260" t="s">
        <v>344</v>
      </c>
      <c r="AH1921" s="260" t="s">
        <v>344</v>
      </c>
      <c r="AI1921" s="260" t="s">
        <v>344</v>
      </c>
      <c r="AJ1921" s="260" t="s">
        <v>344</v>
      </c>
      <c r="AK1921" s="260" t="s">
        <v>344</v>
      </c>
      <c r="AL1921" s="260" t="s">
        <v>344</v>
      </c>
      <c r="AM1921" s="260" t="s">
        <v>344</v>
      </c>
      <c r="AN1921" s="260" t="s">
        <v>344</v>
      </c>
      <c r="AO1921" s="260" t="s">
        <v>344</v>
      </c>
      <c r="AP1921" s="260" t="s">
        <v>344</v>
      </c>
      <c r="AQ1921" s="260"/>
      <c r="AR1921"/>
      <c r="AS1921" t="s">
        <v>2181</v>
      </c>
    </row>
    <row r="1922" spans="1:45" ht="15" hidden="1" x14ac:dyDescent="0.25">
      <c r="A1922" s="266">
        <v>215707</v>
      </c>
      <c r="B1922" s="259" t="s">
        <v>456</v>
      </c>
      <c r="C1922" s="260" t="s">
        <v>207</v>
      </c>
      <c r="D1922" s="260" t="s">
        <v>207</v>
      </c>
      <c r="E1922" s="260" t="s">
        <v>207</v>
      </c>
      <c r="F1922" s="260" t="s">
        <v>207</v>
      </c>
      <c r="G1922" s="260" t="s">
        <v>207</v>
      </c>
      <c r="H1922" s="260" t="s">
        <v>207</v>
      </c>
      <c r="I1922" s="260" t="s">
        <v>207</v>
      </c>
      <c r="J1922" s="260" t="s">
        <v>207</v>
      </c>
      <c r="K1922" s="260" t="s">
        <v>207</v>
      </c>
      <c r="L1922" s="260" t="s">
        <v>207</v>
      </c>
      <c r="M1922" s="260" t="s">
        <v>207</v>
      </c>
      <c r="N1922" s="260" t="s">
        <v>207</v>
      </c>
      <c r="O1922" s="260" t="s">
        <v>205</v>
      </c>
      <c r="P1922" s="260" t="s">
        <v>207</v>
      </c>
      <c r="Q1922" s="260" t="s">
        <v>207</v>
      </c>
      <c r="R1922" s="260" t="s">
        <v>207</v>
      </c>
      <c r="S1922" s="260" t="s">
        <v>207</v>
      </c>
      <c r="T1922" s="260" t="s">
        <v>207</v>
      </c>
      <c r="U1922" s="260" t="s">
        <v>207</v>
      </c>
      <c r="V1922" s="260" t="s">
        <v>207</v>
      </c>
      <c r="W1922" s="260" t="s">
        <v>206</v>
      </c>
      <c r="X1922" s="260" t="s">
        <v>206</v>
      </c>
      <c r="Y1922" s="260" t="s">
        <v>206</v>
      </c>
      <c r="Z1922" s="260" t="s">
        <v>206</v>
      </c>
      <c r="AA1922" s="260" t="s">
        <v>206</v>
      </c>
      <c r="AB1922" s="260" t="s">
        <v>206</v>
      </c>
      <c r="AC1922" s="260" t="s">
        <v>206</v>
      </c>
      <c r="AD1922" s="260" t="s">
        <v>206</v>
      </c>
      <c r="AE1922" s="260" t="s">
        <v>206</v>
      </c>
      <c r="AF1922" s="260" t="s">
        <v>206</v>
      </c>
      <c r="AG1922" s="260" t="s">
        <v>344</v>
      </c>
      <c r="AH1922" s="260" t="s">
        <v>344</v>
      </c>
      <c r="AI1922" s="260" t="s">
        <v>344</v>
      </c>
      <c r="AJ1922" s="260" t="s">
        <v>344</v>
      </c>
      <c r="AK1922" s="260" t="s">
        <v>344</v>
      </c>
      <c r="AL1922" s="260" t="s">
        <v>344</v>
      </c>
      <c r="AM1922" s="260" t="s">
        <v>344</v>
      </c>
      <c r="AN1922" s="260" t="s">
        <v>344</v>
      </c>
      <c r="AO1922" s="260" t="s">
        <v>344</v>
      </c>
      <c r="AP1922" s="260" t="s">
        <v>344</v>
      </c>
      <c r="AQ1922" s="260"/>
      <c r="AR1922"/>
      <c r="AS1922">
        <v>4</v>
      </c>
    </row>
    <row r="1923" spans="1:45" ht="15" hidden="1" x14ac:dyDescent="0.25">
      <c r="A1923" s="266">
        <v>215708</v>
      </c>
      <c r="B1923" s="259" t="s">
        <v>457</v>
      </c>
      <c r="C1923" s="260" t="s">
        <v>849</v>
      </c>
      <c r="D1923" s="260" t="s">
        <v>849</v>
      </c>
      <c r="E1923" s="260" t="s">
        <v>849</v>
      </c>
      <c r="F1923" s="260" t="s">
        <v>849</v>
      </c>
      <c r="G1923" s="260" t="s">
        <v>849</v>
      </c>
      <c r="H1923" s="260" t="s">
        <v>849</v>
      </c>
      <c r="I1923" s="260" t="s">
        <v>849</v>
      </c>
      <c r="J1923" s="260" t="s">
        <v>849</v>
      </c>
      <c r="K1923" s="260" t="s">
        <v>849</v>
      </c>
      <c r="L1923" s="260" t="s">
        <v>849</v>
      </c>
      <c r="M1923" s="260" t="s">
        <v>344</v>
      </c>
      <c r="N1923" s="260" t="s">
        <v>344</v>
      </c>
      <c r="O1923" s="260" t="s">
        <v>344</v>
      </c>
      <c r="P1923" s="260" t="s">
        <v>344</v>
      </c>
      <c r="Q1923" s="260" t="s">
        <v>344</v>
      </c>
      <c r="R1923" s="260" t="s">
        <v>344</v>
      </c>
      <c r="S1923" s="260" t="s">
        <v>344</v>
      </c>
      <c r="T1923" s="260" t="s">
        <v>344</v>
      </c>
      <c r="U1923" s="260" t="s">
        <v>344</v>
      </c>
      <c r="V1923" s="260" t="s">
        <v>344</v>
      </c>
      <c r="W1923" s="260" t="s">
        <v>344</v>
      </c>
      <c r="X1923" s="260" t="s">
        <v>344</v>
      </c>
      <c r="Y1923" s="260" t="s">
        <v>344</v>
      </c>
      <c r="Z1923" s="260" t="s">
        <v>344</v>
      </c>
      <c r="AA1923" s="260" t="s">
        <v>344</v>
      </c>
      <c r="AB1923" s="260" t="s">
        <v>344</v>
      </c>
      <c r="AC1923" s="260" t="s">
        <v>344</v>
      </c>
      <c r="AD1923" s="260" t="s">
        <v>344</v>
      </c>
      <c r="AE1923" s="260" t="s">
        <v>344</v>
      </c>
      <c r="AF1923" s="260" t="s">
        <v>344</v>
      </c>
      <c r="AG1923" s="260" t="s">
        <v>344</v>
      </c>
      <c r="AH1923" s="260" t="s">
        <v>344</v>
      </c>
      <c r="AI1923" s="260" t="s">
        <v>344</v>
      </c>
      <c r="AJ1923" s="260" t="s">
        <v>344</v>
      </c>
      <c r="AK1923" s="260" t="s">
        <v>344</v>
      </c>
      <c r="AL1923" s="260" t="s">
        <v>344</v>
      </c>
      <c r="AM1923" s="260" t="s">
        <v>344</v>
      </c>
      <c r="AN1923" s="260" t="s">
        <v>344</v>
      </c>
      <c r="AO1923" s="260" t="s">
        <v>344</v>
      </c>
      <c r="AP1923" s="260" t="s">
        <v>344</v>
      </c>
      <c r="AQ1923" s="260"/>
      <c r="AR1923"/>
      <c r="AS1923" t="s">
        <v>2181</v>
      </c>
    </row>
    <row r="1924" spans="1:45" ht="18.75" hidden="1" x14ac:dyDescent="0.45">
      <c r="A1924" s="268">
        <v>215709</v>
      </c>
      <c r="B1924" s="249" t="s">
        <v>459</v>
      </c>
      <c r="C1924" t="s">
        <v>207</v>
      </c>
      <c r="D1924" t="s">
        <v>207</v>
      </c>
      <c r="E1924" t="s">
        <v>205</v>
      </c>
      <c r="F1924" t="s">
        <v>207</v>
      </c>
      <c r="G1924" t="s">
        <v>205</v>
      </c>
      <c r="H1924" t="s">
        <v>207</v>
      </c>
      <c r="I1924" t="s">
        <v>205</v>
      </c>
      <c r="J1924" t="s">
        <v>205</v>
      </c>
      <c r="K1924" t="s">
        <v>207</v>
      </c>
      <c r="L1924" t="s">
        <v>207</v>
      </c>
      <c r="M1924" s="250" t="s">
        <v>207</v>
      </c>
      <c r="N1924" t="s">
        <v>205</v>
      </c>
      <c r="O1924" t="s">
        <v>205</v>
      </c>
      <c r="P1924" t="s">
        <v>205</v>
      </c>
      <c r="Q1924" t="s">
        <v>205</v>
      </c>
      <c r="R1924" t="s">
        <v>205</v>
      </c>
      <c r="S1924" t="s">
        <v>205</v>
      </c>
      <c r="T1924" t="s">
        <v>205</v>
      </c>
      <c r="U1924" t="s">
        <v>205</v>
      </c>
      <c r="V1924" t="s">
        <v>205</v>
      </c>
      <c r="W1924" t="s">
        <v>206</v>
      </c>
      <c r="X1924" t="s">
        <v>206</v>
      </c>
      <c r="Y1924" t="s">
        <v>206</v>
      </c>
      <c r="Z1924" t="s">
        <v>206</v>
      </c>
      <c r="AA1924" t="s">
        <v>206</v>
      </c>
      <c r="AB1924" t="s">
        <v>344</v>
      </c>
      <c r="AC1924" t="s">
        <v>344</v>
      </c>
      <c r="AD1924" t="s">
        <v>344</v>
      </c>
      <c r="AE1924" t="s">
        <v>344</v>
      </c>
      <c r="AF1924" t="s">
        <v>344</v>
      </c>
      <c r="AG1924" t="s">
        <v>344</v>
      </c>
      <c r="AH1924" t="s">
        <v>344</v>
      </c>
      <c r="AI1924" t="s">
        <v>344</v>
      </c>
      <c r="AJ1924" t="s">
        <v>344</v>
      </c>
      <c r="AK1924" t="s">
        <v>344</v>
      </c>
      <c r="AL1924" t="s">
        <v>344</v>
      </c>
      <c r="AM1924" t="s">
        <v>344</v>
      </c>
      <c r="AN1924" t="s">
        <v>344</v>
      </c>
      <c r="AO1924" t="s">
        <v>344</v>
      </c>
      <c r="AP1924" t="s">
        <v>344</v>
      </c>
      <c r="AQ1924"/>
      <c r="AR1924">
        <v>0</v>
      </c>
      <c r="AS1924">
        <v>6</v>
      </c>
    </row>
    <row r="1925" spans="1:45" ht="15" hidden="1" x14ac:dyDescent="0.25">
      <c r="A1925" s="266">
        <v>215710</v>
      </c>
      <c r="B1925" s="259" t="s">
        <v>457</v>
      </c>
      <c r="C1925" s="260" t="s">
        <v>849</v>
      </c>
      <c r="D1925" s="260" t="s">
        <v>849</v>
      </c>
      <c r="E1925" s="260" t="s">
        <v>849</v>
      </c>
      <c r="F1925" s="260" t="s">
        <v>849</v>
      </c>
      <c r="G1925" s="260" t="s">
        <v>849</v>
      </c>
      <c r="H1925" s="260" t="s">
        <v>849</v>
      </c>
      <c r="I1925" s="260" t="s">
        <v>849</v>
      </c>
      <c r="J1925" s="260" t="s">
        <v>849</v>
      </c>
      <c r="K1925" s="260" t="s">
        <v>849</v>
      </c>
      <c r="L1925" s="260" t="s">
        <v>849</v>
      </c>
      <c r="M1925" s="260" t="s">
        <v>344</v>
      </c>
      <c r="N1925" s="260" t="s">
        <v>344</v>
      </c>
      <c r="O1925" s="260" t="s">
        <v>344</v>
      </c>
      <c r="P1925" s="260" t="s">
        <v>344</v>
      </c>
      <c r="Q1925" s="260" t="s">
        <v>344</v>
      </c>
      <c r="R1925" s="260" t="s">
        <v>344</v>
      </c>
      <c r="S1925" s="260" t="s">
        <v>344</v>
      </c>
      <c r="T1925" s="260" t="s">
        <v>344</v>
      </c>
      <c r="U1925" s="260" t="s">
        <v>344</v>
      </c>
      <c r="V1925" s="260" t="s">
        <v>344</v>
      </c>
      <c r="W1925" s="260" t="s">
        <v>344</v>
      </c>
      <c r="X1925" s="260" t="s">
        <v>344</v>
      </c>
      <c r="Y1925" s="260" t="s">
        <v>344</v>
      </c>
      <c r="Z1925" s="260" t="s">
        <v>344</v>
      </c>
      <c r="AA1925" s="260" t="s">
        <v>344</v>
      </c>
      <c r="AB1925" s="260" t="s">
        <v>344</v>
      </c>
      <c r="AC1925" s="260" t="s">
        <v>344</v>
      </c>
      <c r="AD1925" s="260" t="s">
        <v>344</v>
      </c>
      <c r="AE1925" s="260" t="s">
        <v>344</v>
      </c>
      <c r="AF1925" s="260" t="s">
        <v>344</v>
      </c>
      <c r="AG1925" s="260" t="s">
        <v>344</v>
      </c>
      <c r="AH1925" s="260" t="s">
        <v>344</v>
      </c>
      <c r="AI1925" s="260" t="s">
        <v>344</v>
      </c>
      <c r="AJ1925" s="260" t="s">
        <v>344</v>
      </c>
      <c r="AK1925" s="260" t="s">
        <v>344</v>
      </c>
      <c r="AL1925" s="260" t="s">
        <v>344</v>
      </c>
      <c r="AM1925" s="260" t="s">
        <v>344</v>
      </c>
      <c r="AN1925" s="260" t="s">
        <v>344</v>
      </c>
      <c r="AO1925" s="260" t="s">
        <v>344</v>
      </c>
      <c r="AP1925" s="260" t="s">
        <v>344</v>
      </c>
      <c r="AQ1925" s="260"/>
      <c r="AR1925"/>
      <c r="AS1925" t="s">
        <v>2181</v>
      </c>
    </row>
    <row r="1926" spans="1:45" ht="15" hidden="1" x14ac:dyDescent="0.25">
      <c r="A1926" s="266">
        <v>215711</v>
      </c>
      <c r="B1926" s="259" t="s">
        <v>457</v>
      </c>
      <c r="C1926" s="260" t="s">
        <v>849</v>
      </c>
      <c r="D1926" s="260" t="s">
        <v>849</v>
      </c>
      <c r="E1926" s="260" t="s">
        <v>849</v>
      </c>
      <c r="F1926" s="260" t="s">
        <v>849</v>
      </c>
      <c r="G1926" s="260" t="s">
        <v>849</v>
      </c>
      <c r="H1926" s="260" t="s">
        <v>849</v>
      </c>
      <c r="I1926" s="260" t="s">
        <v>849</v>
      </c>
      <c r="J1926" s="260" t="s">
        <v>849</v>
      </c>
      <c r="K1926" s="260" t="s">
        <v>849</v>
      </c>
      <c r="L1926" s="260" t="s">
        <v>849</v>
      </c>
      <c r="M1926" s="260" t="s">
        <v>344</v>
      </c>
      <c r="N1926" s="260" t="s">
        <v>344</v>
      </c>
      <c r="O1926" s="260" t="s">
        <v>344</v>
      </c>
      <c r="P1926" s="260" t="s">
        <v>344</v>
      </c>
      <c r="Q1926" s="260" t="s">
        <v>344</v>
      </c>
      <c r="R1926" s="260" t="s">
        <v>344</v>
      </c>
      <c r="S1926" s="260" t="s">
        <v>344</v>
      </c>
      <c r="T1926" s="260" t="s">
        <v>344</v>
      </c>
      <c r="U1926" s="260" t="s">
        <v>344</v>
      </c>
      <c r="V1926" s="260" t="s">
        <v>344</v>
      </c>
      <c r="W1926" s="260" t="s">
        <v>344</v>
      </c>
      <c r="X1926" s="260" t="s">
        <v>344</v>
      </c>
      <c r="Y1926" s="260" t="s">
        <v>344</v>
      </c>
      <c r="Z1926" s="260" t="s">
        <v>344</v>
      </c>
      <c r="AA1926" s="260" t="s">
        <v>344</v>
      </c>
      <c r="AB1926" s="260" t="s">
        <v>344</v>
      </c>
      <c r="AC1926" s="260" t="s">
        <v>344</v>
      </c>
      <c r="AD1926" s="260" t="s">
        <v>344</v>
      </c>
      <c r="AE1926" s="260" t="s">
        <v>344</v>
      </c>
      <c r="AF1926" s="260" t="s">
        <v>344</v>
      </c>
      <c r="AG1926" s="260" t="s">
        <v>344</v>
      </c>
      <c r="AH1926" s="260" t="s">
        <v>344</v>
      </c>
      <c r="AI1926" s="260" t="s">
        <v>344</v>
      </c>
      <c r="AJ1926" s="260" t="s">
        <v>344</v>
      </c>
      <c r="AK1926" s="260" t="s">
        <v>344</v>
      </c>
      <c r="AL1926" s="260" t="s">
        <v>344</v>
      </c>
      <c r="AM1926" s="260" t="s">
        <v>344</v>
      </c>
      <c r="AN1926" s="260" t="s">
        <v>344</v>
      </c>
      <c r="AO1926" s="260" t="s">
        <v>344</v>
      </c>
      <c r="AP1926" s="260" t="s">
        <v>344</v>
      </c>
      <c r="AQ1926" s="260"/>
      <c r="AR1926"/>
      <c r="AS1926" t="s">
        <v>2181</v>
      </c>
    </row>
    <row r="1927" spans="1:45" ht="15" hidden="1" x14ac:dyDescent="0.25">
      <c r="A1927" s="266">
        <v>215712</v>
      </c>
      <c r="B1927" s="259" t="s">
        <v>457</v>
      </c>
      <c r="C1927" s="260" t="s">
        <v>849</v>
      </c>
      <c r="D1927" s="260" t="s">
        <v>849</v>
      </c>
      <c r="E1927" s="260" t="s">
        <v>849</v>
      </c>
      <c r="F1927" s="260" t="s">
        <v>849</v>
      </c>
      <c r="G1927" s="260" t="s">
        <v>849</v>
      </c>
      <c r="H1927" s="260" t="s">
        <v>849</v>
      </c>
      <c r="I1927" s="260" t="s">
        <v>849</v>
      </c>
      <c r="J1927" s="260" t="s">
        <v>849</v>
      </c>
      <c r="K1927" s="260" t="s">
        <v>849</v>
      </c>
      <c r="L1927" s="260" t="s">
        <v>849</v>
      </c>
      <c r="M1927" s="260" t="s">
        <v>344</v>
      </c>
      <c r="N1927" s="260" t="s">
        <v>344</v>
      </c>
      <c r="O1927" s="260" t="s">
        <v>344</v>
      </c>
      <c r="P1927" s="260" t="s">
        <v>344</v>
      </c>
      <c r="Q1927" s="260" t="s">
        <v>344</v>
      </c>
      <c r="R1927" s="260" t="s">
        <v>344</v>
      </c>
      <c r="S1927" s="260" t="s">
        <v>344</v>
      </c>
      <c r="T1927" s="260" t="s">
        <v>344</v>
      </c>
      <c r="U1927" s="260" t="s">
        <v>344</v>
      </c>
      <c r="V1927" s="260" t="s">
        <v>344</v>
      </c>
      <c r="W1927" s="260" t="s">
        <v>344</v>
      </c>
      <c r="X1927" s="260" t="s">
        <v>344</v>
      </c>
      <c r="Y1927" s="260" t="s">
        <v>344</v>
      </c>
      <c r="Z1927" s="260" t="s">
        <v>344</v>
      </c>
      <c r="AA1927" s="260" t="s">
        <v>344</v>
      </c>
      <c r="AB1927" s="260" t="s">
        <v>344</v>
      </c>
      <c r="AC1927" s="260" t="s">
        <v>344</v>
      </c>
      <c r="AD1927" s="260" t="s">
        <v>344</v>
      </c>
      <c r="AE1927" s="260" t="s">
        <v>344</v>
      </c>
      <c r="AF1927" s="260" t="s">
        <v>344</v>
      </c>
      <c r="AG1927" s="260" t="s">
        <v>344</v>
      </c>
      <c r="AH1927" s="260" t="s">
        <v>344</v>
      </c>
      <c r="AI1927" s="260" t="s">
        <v>344</v>
      </c>
      <c r="AJ1927" s="260" t="s">
        <v>344</v>
      </c>
      <c r="AK1927" s="260" t="s">
        <v>344</v>
      </c>
      <c r="AL1927" s="260" t="s">
        <v>344</v>
      </c>
      <c r="AM1927" s="260" t="s">
        <v>344</v>
      </c>
      <c r="AN1927" s="260" t="s">
        <v>344</v>
      </c>
      <c r="AO1927" s="260" t="s">
        <v>344</v>
      </c>
      <c r="AP1927" s="260" t="s">
        <v>344</v>
      </c>
      <c r="AQ1927" s="260"/>
      <c r="AR1927"/>
      <c r="AS1927" t="s">
        <v>2181</v>
      </c>
    </row>
    <row r="1928" spans="1:45" ht="18.75" hidden="1" x14ac:dyDescent="0.45">
      <c r="A1928" s="268">
        <v>215713</v>
      </c>
      <c r="B1928" s="249" t="s">
        <v>456</v>
      </c>
      <c r="C1928" t="s">
        <v>207</v>
      </c>
      <c r="D1928" t="s">
        <v>207</v>
      </c>
      <c r="E1928" t="s">
        <v>207</v>
      </c>
      <c r="F1928" t="s">
        <v>207</v>
      </c>
      <c r="G1928" t="s">
        <v>207</v>
      </c>
      <c r="H1928" t="s">
        <v>207</v>
      </c>
      <c r="I1928" t="s">
        <v>207</v>
      </c>
      <c r="J1928" t="s">
        <v>207</v>
      </c>
      <c r="K1928" t="s">
        <v>207</v>
      </c>
      <c r="L1928" t="s">
        <v>207</v>
      </c>
      <c r="M1928" s="250" t="s">
        <v>207</v>
      </c>
      <c r="N1928" t="s">
        <v>205</v>
      </c>
      <c r="O1928" t="s">
        <v>205</v>
      </c>
      <c r="P1928" t="s">
        <v>207</v>
      </c>
      <c r="Q1928" t="s">
        <v>207</v>
      </c>
      <c r="R1928" t="s">
        <v>205</v>
      </c>
      <c r="S1928" t="s">
        <v>205</v>
      </c>
      <c r="T1928" t="s">
        <v>207</v>
      </c>
      <c r="U1928" t="s">
        <v>207</v>
      </c>
      <c r="V1928" t="s">
        <v>205</v>
      </c>
      <c r="W1928" t="s">
        <v>207</v>
      </c>
      <c r="X1928" s="250" t="s">
        <v>207</v>
      </c>
      <c r="Y1928" t="s">
        <v>205</v>
      </c>
      <c r="Z1928" t="s">
        <v>207</v>
      </c>
      <c r="AA1928" t="s">
        <v>205</v>
      </c>
      <c r="AB1928" t="s">
        <v>206</v>
      </c>
      <c r="AC1928" t="s">
        <v>206</v>
      </c>
      <c r="AD1928" t="s">
        <v>206</v>
      </c>
      <c r="AE1928" t="s">
        <v>206</v>
      </c>
      <c r="AF1928" t="s">
        <v>207</v>
      </c>
      <c r="AG1928" t="s">
        <v>344</v>
      </c>
      <c r="AH1928" t="s">
        <v>344</v>
      </c>
      <c r="AI1928" t="s">
        <v>344</v>
      </c>
      <c r="AJ1928" t="s">
        <v>344</v>
      </c>
      <c r="AK1928" t="s">
        <v>344</v>
      </c>
      <c r="AL1928" t="s">
        <v>344</v>
      </c>
      <c r="AM1928" t="s">
        <v>344</v>
      </c>
      <c r="AN1928" t="s">
        <v>344</v>
      </c>
      <c r="AO1928" t="s">
        <v>344</v>
      </c>
      <c r="AP1928" t="s">
        <v>344</v>
      </c>
      <c r="AQ1928"/>
      <c r="AR1928">
        <v>0</v>
      </c>
      <c r="AS1928">
        <v>3</v>
      </c>
    </row>
    <row r="1929" spans="1:45" ht="18.75" hidden="1" x14ac:dyDescent="0.45">
      <c r="A1929" s="268">
        <v>215714</v>
      </c>
      <c r="B1929" s="249" t="s">
        <v>458</v>
      </c>
      <c r="C1929" t="s">
        <v>205</v>
      </c>
      <c r="D1929" t="s">
        <v>205</v>
      </c>
      <c r="E1929" t="s">
        <v>205</v>
      </c>
      <c r="F1929" t="s">
        <v>205</v>
      </c>
      <c r="G1929" t="s">
        <v>206</v>
      </c>
      <c r="H1929" t="s">
        <v>206</v>
      </c>
      <c r="I1929" t="s">
        <v>207</v>
      </c>
      <c r="J1929" t="s">
        <v>207</v>
      </c>
      <c r="K1929" t="s">
        <v>207</v>
      </c>
      <c r="L1929" t="s">
        <v>205</v>
      </c>
      <c r="M1929" s="250" t="s">
        <v>206</v>
      </c>
      <c r="N1929" t="s">
        <v>207</v>
      </c>
      <c r="O1929" t="s">
        <v>207</v>
      </c>
      <c r="P1929" t="s">
        <v>206</v>
      </c>
      <c r="Q1929" t="s">
        <v>207</v>
      </c>
      <c r="R1929" t="s">
        <v>206</v>
      </c>
      <c r="S1929" t="s">
        <v>206</v>
      </c>
      <c r="T1929" t="s">
        <v>206</v>
      </c>
      <c r="U1929" t="s">
        <v>206</v>
      </c>
      <c r="V1929" t="s">
        <v>206</v>
      </c>
      <c r="W1929" t="s">
        <v>344</v>
      </c>
      <c r="X1929" s="250" t="s">
        <v>344</v>
      </c>
      <c r="Y1929" t="s">
        <v>344</v>
      </c>
      <c r="Z1929" t="s">
        <v>344</v>
      </c>
      <c r="AA1929" t="s">
        <v>344</v>
      </c>
      <c r="AB1929" t="s">
        <v>344</v>
      </c>
      <c r="AC1929" t="s">
        <v>344</v>
      </c>
      <c r="AD1929" t="s">
        <v>344</v>
      </c>
      <c r="AE1929" t="s">
        <v>344</v>
      </c>
      <c r="AF1929" t="s">
        <v>344</v>
      </c>
      <c r="AG1929" t="s">
        <v>344</v>
      </c>
      <c r="AH1929" t="s">
        <v>344</v>
      </c>
      <c r="AI1929" t="s">
        <v>344</v>
      </c>
      <c r="AJ1929" t="s">
        <v>344</v>
      </c>
      <c r="AK1929" t="s">
        <v>344</v>
      </c>
      <c r="AL1929" t="s">
        <v>344</v>
      </c>
      <c r="AM1929" t="s">
        <v>344</v>
      </c>
      <c r="AN1929" t="s">
        <v>344</v>
      </c>
      <c r="AO1929" t="s">
        <v>344</v>
      </c>
      <c r="AP1929" t="s">
        <v>344</v>
      </c>
      <c r="AQ1929"/>
      <c r="AR1929">
        <v>0</v>
      </c>
      <c r="AS1929">
        <v>5</v>
      </c>
    </row>
    <row r="1930" spans="1:45" ht="18.75" hidden="1" x14ac:dyDescent="0.45">
      <c r="A1930" s="267">
        <v>215715</v>
      </c>
      <c r="B1930" s="249" t="s">
        <v>459</v>
      </c>
      <c r="C1930" t="s">
        <v>207</v>
      </c>
      <c r="D1930" t="s">
        <v>207</v>
      </c>
      <c r="E1930" t="s">
        <v>207</v>
      </c>
      <c r="F1930" t="s">
        <v>207</v>
      </c>
      <c r="G1930" t="s">
        <v>207</v>
      </c>
      <c r="H1930" t="s">
        <v>207</v>
      </c>
      <c r="I1930" t="s">
        <v>207</v>
      </c>
      <c r="J1930" t="s">
        <v>207</v>
      </c>
      <c r="K1930" t="s">
        <v>207</v>
      </c>
      <c r="L1930" t="s">
        <v>207</v>
      </c>
      <c r="M1930" s="250" t="s">
        <v>207</v>
      </c>
      <c r="N1930" t="s">
        <v>207</v>
      </c>
      <c r="O1930" t="s">
        <v>207</v>
      </c>
      <c r="P1930" t="s">
        <v>207</v>
      </c>
      <c r="Q1930" t="s">
        <v>207</v>
      </c>
      <c r="R1930" t="s">
        <v>205</v>
      </c>
      <c r="S1930" t="s">
        <v>206</v>
      </c>
      <c r="T1930" t="s">
        <v>205</v>
      </c>
      <c r="U1930" t="s">
        <v>207</v>
      </c>
      <c r="V1930" t="s">
        <v>205</v>
      </c>
      <c r="W1930" t="s">
        <v>206</v>
      </c>
      <c r="X1930" t="s">
        <v>206</v>
      </c>
      <c r="Y1930" t="s">
        <v>206</v>
      </c>
      <c r="Z1930" t="s">
        <v>206</v>
      </c>
      <c r="AA1930" t="s">
        <v>206</v>
      </c>
      <c r="AB1930" t="s">
        <v>344</v>
      </c>
      <c r="AC1930" t="s">
        <v>344</v>
      </c>
      <c r="AD1930" t="s">
        <v>344</v>
      </c>
      <c r="AE1930" t="s">
        <v>344</v>
      </c>
      <c r="AF1930" t="s">
        <v>344</v>
      </c>
      <c r="AG1930" t="s">
        <v>344</v>
      </c>
      <c r="AH1930" t="s">
        <v>344</v>
      </c>
      <c r="AI1930" t="s">
        <v>344</v>
      </c>
      <c r="AJ1930" t="s">
        <v>344</v>
      </c>
      <c r="AK1930" t="s">
        <v>344</v>
      </c>
      <c r="AL1930" t="s">
        <v>344</v>
      </c>
      <c r="AM1930" t="s">
        <v>344</v>
      </c>
      <c r="AN1930" t="s">
        <v>344</v>
      </c>
      <c r="AO1930" t="s">
        <v>344</v>
      </c>
      <c r="AP1930" t="s">
        <v>344</v>
      </c>
      <c r="AQ1930"/>
      <c r="AR1930">
        <v>0</v>
      </c>
      <c r="AS1930">
        <v>6</v>
      </c>
    </row>
    <row r="1931" spans="1:45" ht="18.75" hidden="1" x14ac:dyDescent="0.45">
      <c r="A1931" s="268">
        <v>215716</v>
      </c>
      <c r="B1931" s="249" t="s">
        <v>458</v>
      </c>
      <c r="C1931" t="s">
        <v>205</v>
      </c>
      <c r="D1931" t="s">
        <v>205</v>
      </c>
      <c r="E1931" t="s">
        <v>205</v>
      </c>
      <c r="F1931" t="s">
        <v>207</v>
      </c>
      <c r="G1931" t="s">
        <v>207</v>
      </c>
      <c r="H1931" t="s">
        <v>205</v>
      </c>
      <c r="I1931" t="s">
        <v>207</v>
      </c>
      <c r="J1931" t="s">
        <v>205</v>
      </c>
      <c r="K1931" t="s">
        <v>207</v>
      </c>
      <c r="L1931" t="s">
        <v>207</v>
      </c>
      <c r="M1931" s="250" t="s">
        <v>206</v>
      </c>
      <c r="N1931" t="s">
        <v>206</v>
      </c>
      <c r="O1931" t="s">
        <v>205</v>
      </c>
      <c r="P1931" t="s">
        <v>205</v>
      </c>
      <c r="Q1931" t="s">
        <v>205</v>
      </c>
      <c r="R1931" t="s">
        <v>205</v>
      </c>
      <c r="S1931" t="s">
        <v>207</v>
      </c>
      <c r="T1931" t="s">
        <v>207</v>
      </c>
      <c r="U1931" t="s">
        <v>207</v>
      </c>
      <c r="V1931" t="s">
        <v>205</v>
      </c>
      <c r="W1931" t="s">
        <v>344</v>
      </c>
      <c r="X1931" s="250" t="s">
        <v>344</v>
      </c>
      <c r="Y1931" t="s">
        <v>344</v>
      </c>
      <c r="Z1931" t="s">
        <v>344</v>
      </c>
      <c r="AA1931" t="s">
        <v>344</v>
      </c>
      <c r="AB1931" t="s">
        <v>344</v>
      </c>
      <c r="AC1931" t="s">
        <v>344</v>
      </c>
      <c r="AD1931" t="s">
        <v>344</v>
      </c>
      <c r="AE1931" t="s">
        <v>344</v>
      </c>
      <c r="AF1931" t="s">
        <v>344</v>
      </c>
      <c r="AG1931" t="s">
        <v>344</v>
      </c>
      <c r="AH1931" t="s">
        <v>344</v>
      </c>
      <c r="AI1931" t="s">
        <v>344</v>
      </c>
      <c r="AJ1931" t="s">
        <v>344</v>
      </c>
      <c r="AK1931" t="s">
        <v>344</v>
      </c>
      <c r="AL1931" t="s">
        <v>344</v>
      </c>
      <c r="AM1931" t="s">
        <v>344</v>
      </c>
      <c r="AN1931" t="s">
        <v>344</v>
      </c>
      <c r="AO1931" t="s">
        <v>344</v>
      </c>
      <c r="AP1931" t="s">
        <v>344</v>
      </c>
      <c r="AQ1931"/>
      <c r="AR1931">
        <v>0</v>
      </c>
      <c r="AS1931">
        <v>2</v>
      </c>
    </row>
    <row r="1932" spans="1:45" ht="18.75" hidden="1" x14ac:dyDescent="0.45">
      <c r="A1932" s="268">
        <v>215717</v>
      </c>
      <c r="B1932" s="249" t="s">
        <v>456</v>
      </c>
      <c r="C1932" t="s">
        <v>205</v>
      </c>
      <c r="D1932" t="s">
        <v>207</v>
      </c>
      <c r="E1932" t="s">
        <v>207</v>
      </c>
      <c r="F1932" t="s">
        <v>207</v>
      </c>
      <c r="G1932" t="s">
        <v>207</v>
      </c>
      <c r="H1932" t="s">
        <v>207</v>
      </c>
      <c r="I1932" t="s">
        <v>207</v>
      </c>
      <c r="J1932" t="s">
        <v>207</v>
      </c>
      <c r="K1932" t="s">
        <v>207</v>
      </c>
      <c r="L1932" t="s">
        <v>207</v>
      </c>
      <c r="M1932" s="250" t="s">
        <v>207</v>
      </c>
      <c r="N1932" t="s">
        <v>207</v>
      </c>
      <c r="O1932" t="s">
        <v>205</v>
      </c>
      <c r="P1932" t="s">
        <v>207</v>
      </c>
      <c r="Q1932" t="s">
        <v>205</v>
      </c>
      <c r="R1932" t="s">
        <v>207</v>
      </c>
      <c r="S1932" t="s">
        <v>205</v>
      </c>
      <c r="T1932" t="s">
        <v>207</v>
      </c>
      <c r="U1932" t="s">
        <v>207</v>
      </c>
      <c r="V1932" t="s">
        <v>207</v>
      </c>
      <c r="W1932" t="s">
        <v>207</v>
      </c>
      <c r="X1932" s="250" t="s">
        <v>207</v>
      </c>
      <c r="Y1932" t="s">
        <v>207</v>
      </c>
      <c r="Z1932" t="s">
        <v>206</v>
      </c>
      <c r="AA1932" t="s">
        <v>207</v>
      </c>
      <c r="AB1932" t="s">
        <v>206</v>
      </c>
      <c r="AC1932" t="s">
        <v>206</v>
      </c>
      <c r="AD1932" t="s">
        <v>206</v>
      </c>
      <c r="AE1932" t="s">
        <v>206</v>
      </c>
      <c r="AF1932" t="s">
        <v>206</v>
      </c>
      <c r="AG1932" t="s">
        <v>344</v>
      </c>
      <c r="AH1932" t="s">
        <v>344</v>
      </c>
      <c r="AI1932" t="s">
        <v>344</v>
      </c>
      <c r="AJ1932" t="s">
        <v>344</v>
      </c>
      <c r="AK1932" t="s">
        <v>344</v>
      </c>
      <c r="AL1932" t="s">
        <v>344</v>
      </c>
      <c r="AM1932" t="s">
        <v>344</v>
      </c>
      <c r="AN1932" t="s">
        <v>344</v>
      </c>
      <c r="AO1932" t="s">
        <v>344</v>
      </c>
      <c r="AP1932" t="s">
        <v>344</v>
      </c>
      <c r="AQ1932"/>
      <c r="AR1932">
        <v>0</v>
      </c>
      <c r="AS1932">
        <v>5</v>
      </c>
    </row>
    <row r="1933" spans="1:45" ht="15" hidden="1" x14ac:dyDescent="0.25">
      <c r="A1933" s="266">
        <v>215720</v>
      </c>
      <c r="B1933" s="259" t="s">
        <v>458</v>
      </c>
      <c r="C1933" s="260" t="s">
        <v>207</v>
      </c>
      <c r="D1933" s="260" t="s">
        <v>207</v>
      </c>
      <c r="E1933" s="260" t="s">
        <v>205</v>
      </c>
      <c r="F1933" s="260" t="s">
        <v>205</v>
      </c>
      <c r="G1933" s="260" t="s">
        <v>207</v>
      </c>
      <c r="H1933" s="260" t="s">
        <v>207</v>
      </c>
      <c r="I1933" s="260" t="s">
        <v>207</v>
      </c>
      <c r="J1933" s="260" t="s">
        <v>207</v>
      </c>
      <c r="K1933" s="260" t="s">
        <v>205</v>
      </c>
      <c r="L1933" s="260" t="s">
        <v>207</v>
      </c>
      <c r="M1933" s="260" t="s">
        <v>207</v>
      </c>
      <c r="N1933" s="260" t="s">
        <v>207</v>
      </c>
      <c r="O1933" s="260" t="s">
        <v>207</v>
      </c>
      <c r="P1933" s="260" t="s">
        <v>207</v>
      </c>
      <c r="Q1933" s="260" t="s">
        <v>207</v>
      </c>
      <c r="R1933" s="260" t="s">
        <v>206</v>
      </c>
      <c r="S1933" s="260" t="s">
        <v>206</v>
      </c>
      <c r="T1933" s="260" t="s">
        <v>206</v>
      </c>
      <c r="U1933" s="260" t="s">
        <v>206</v>
      </c>
      <c r="V1933" s="260" t="s">
        <v>206</v>
      </c>
      <c r="W1933" s="260" t="s">
        <v>344</v>
      </c>
      <c r="X1933" s="260" t="s">
        <v>344</v>
      </c>
      <c r="Y1933" s="260" t="s">
        <v>344</v>
      </c>
      <c r="Z1933" s="260" t="s">
        <v>344</v>
      </c>
      <c r="AA1933" s="260" t="s">
        <v>344</v>
      </c>
      <c r="AB1933" s="260" t="s">
        <v>344</v>
      </c>
      <c r="AC1933" s="260" t="s">
        <v>344</v>
      </c>
      <c r="AD1933" s="260" t="s">
        <v>344</v>
      </c>
      <c r="AE1933" s="260" t="s">
        <v>344</v>
      </c>
      <c r="AF1933" s="260" t="s">
        <v>344</v>
      </c>
      <c r="AG1933" s="260" t="s">
        <v>344</v>
      </c>
      <c r="AH1933" s="260" t="s">
        <v>344</v>
      </c>
      <c r="AI1933" s="260" t="s">
        <v>344</v>
      </c>
      <c r="AJ1933" s="260" t="s">
        <v>344</v>
      </c>
      <c r="AK1933" s="260" t="s">
        <v>344</v>
      </c>
      <c r="AL1933" s="260" t="s">
        <v>344</v>
      </c>
      <c r="AM1933" s="260" t="s">
        <v>344</v>
      </c>
      <c r="AN1933" s="260" t="s">
        <v>344</v>
      </c>
      <c r="AO1933" s="260" t="s">
        <v>344</v>
      </c>
      <c r="AP1933" s="260" t="s">
        <v>344</v>
      </c>
      <c r="AQ1933" s="260"/>
      <c r="AR1933"/>
      <c r="AS1933">
        <v>1</v>
      </c>
    </row>
    <row r="1934" spans="1:45" ht="15" hidden="1" x14ac:dyDescent="0.25">
      <c r="A1934" s="266">
        <v>215721</v>
      </c>
      <c r="B1934" s="259" t="s">
        <v>458</v>
      </c>
      <c r="C1934" s="260" t="s">
        <v>207</v>
      </c>
      <c r="D1934" s="260" t="s">
        <v>207</v>
      </c>
      <c r="E1934" s="260" t="s">
        <v>205</v>
      </c>
      <c r="F1934" s="260" t="s">
        <v>205</v>
      </c>
      <c r="G1934" s="260" t="s">
        <v>207</v>
      </c>
      <c r="H1934" s="260" t="s">
        <v>207</v>
      </c>
      <c r="I1934" s="260" t="s">
        <v>207</v>
      </c>
      <c r="J1934" s="260" t="s">
        <v>205</v>
      </c>
      <c r="K1934" s="260" t="s">
        <v>207</v>
      </c>
      <c r="L1934" s="260" t="s">
        <v>205</v>
      </c>
      <c r="M1934" s="260" t="s">
        <v>207</v>
      </c>
      <c r="N1934" s="260" t="s">
        <v>207</v>
      </c>
      <c r="O1934" s="260" t="s">
        <v>207</v>
      </c>
      <c r="P1934" s="260" t="s">
        <v>206</v>
      </c>
      <c r="Q1934" s="260" t="s">
        <v>206</v>
      </c>
      <c r="R1934" s="260" t="s">
        <v>206</v>
      </c>
      <c r="S1934" s="260" t="s">
        <v>206</v>
      </c>
      <c r="T1934" s="260" t="s">
        <v>206</v>
      </c>
      <c r="U1934" s="260" t="s">
        <v>206</v>
      </c>
      <c r="V1934" s="260" t="s">
        <v>206</v>
      </c>
      <c r="W1934" s="260" t="s">
        <v>344</v>
      </c>
      <c r="X1934" s="260" t="s">
        <v>344</v>
      </c>
      <c r="Y1934" s="260" t="s">
        <v>344</v>
      </c>
      <c r="Z1934" s="260" t="s">
        <v>344</v>
      </c>
      <c r="AA1934" s="260" t="s">
        <v>344</v>
      </c>
      <c r="AB1934" s="260" t="s">
        <v>344</v>
      </c>
      <c r="AC1934" s="260" t="s">
        <v>344</v>
      </c>
      <c r="AD1934" s="260" t="s">
        <v>344</v>
      </c>
      <c r="AE1934" s="260" t="s">
        <v>344</v>
      </c>
      <c r="AF1934" s="260" t="s">
        <v>344</v>
      </c>
      <c r="AG1934" s="260" t="s">
        <v>344</v>
      </c>
      <c r="AH1934" s="260" t="s">
        <v>344</v>
      </c>
      <c r="AI1934" s="260" t="s">
        <v>344</v>
      </c>
      <c r="AJ1934" s="260" t="s">
        <v>344</v>
      </c>
      <c r="AK1934" s="260" t="s">
        <v>344</v>
      </c>
      <c r="AL1934" s="260" t="s">
        <v>344</v>
      </c>
      <c r="AM1934" s="260" t="s">
        <v>344</v>
      </c>
      <c r="AN1934" s="260" t="s">
        <v>344</v>
      </c>
      <c r="AO1934" s="260" t="s">
        <v>344</v>
      </c>
      <c r="AP1934" s="260" t="s">
        <v>344</v>
      </c>
      <c r="AQ1934" s="260"/>
      <c r="AR1934"/>
      <c r="AS1934">
        <v>3</v>
      </c>
    </row>
    <row r="1935" spans="1:45" ht="15" hidden="1" x14ac:dyDescent="0.25">
      <c r="A1935" s="266">
        <v>215722</v>
      </c>
      <c r="B1935" s="259" t="s">
        <v>457</v>
      </c>
      <c r="C1935" s="260" t="s">
        <v>206</v>
      </c>
      <c r="D1935" s="260" t="s">
        <v>206</v>
      </c>
      <c r="E1935" s="260" t="s">
        <v>206</v>
      </c>
      <c r="F1935" s="260" t="s">
        <v>206</v>
      </c>
      <c r="G1935" s="260" t="s">
        <v>206</v>
      </c>
      <c r="H1935" s="260" t="s">
        <v>206</v>
      </c>
      <c r="I1935" s="260" t="s">
        <v>206</v>
      </c>
      <c r="J1935" s="260" t="s">
        <v>206</v>
      </c>
      <c r="K1935" s="260" t="s">
        <v>206</v>
      </c>
      <c r="L1935" s="260" t="s">
        <v>206</v>
      </c>
      <c r="M1935" s="260" t="s">
        <v>344</v>
      </c>
      <c r="N1935" s="260" t="s">
        <v>344</v>
      </c>
      <c r="O1935" s="260" t="s">
        <v>344</v>
      </c>
      <c r="P1935" s="260" t="s">
        <v>344</v>
      </c>
      <c r="Q1935" s="260" t="s">
        <v>344</v>
      </c>
      <c r="R1935" s="260" t="s">
        <v>344</v>
      </c>
      <c r="S1935" s="260" t="s">
        <v>344</v>
      </c>
      <c r="T1935" s="260" t="s">
        <v>344</v>
      </c>
      <c r="U1935" s="260" t="s">
        <v>344</v>
      </c>
      <c r="V1935" s="260" t="s">
        <v>344</v>
      </c>
      <c r="W1935" s="260" t="s">
        <v>344</v>
      </c>
      <c r="X1935" s="260" t="s">
        <v>344</v>
      </c>
      <c r="Y1935" s="260" t="s">
        <v>344</v>
      </c>
      <c r="Z1935" s="260" t="s">
        <v>344</v>
      </c>
      <c r="AA1935" s="260" t="s">
        <v>344</v>
      </c>
      <c r="AB1935" s="260" t="s">
        <v>344</v>
      </c>
      <c r="AC1935" s="260" t="s">
        <v>344</v>
      </c>
      <c r="AD1935" s="260" t="s">
        <v>344</v>
      </c>
      <c r="AE1935" s="260" t="s">
        <v>344</v>
      </c>
      <c r="AF1935" s="260" t="s">
        <v>344</v>
      </c>
      <c r="AG1935" s="260" t="s">
        <v>344</v>
      </c>
      <c r="AH1935" s="260" t="s">
        <v>344</v>
      </c>
      <c r="AI1935" s="260" t="s">
        <v>344</v>
      </c>
      <c r="AJ1935" s="260" t="s">
        <v>344</v>
      </c>
      <c r="AK1935" s="260" t="s">
        <v>344</v>
      </c>
      <c r="AL1935" s="260" t="s">
        <v>344</v>
      </c>
      <c r="AM1935" s="260" t="s">
        <v>344</v>
      </c>
      <c r="AN1935" s="260" t="s">
        <v>344</v>
      </c>
      <c r="AO1935" s="260" t="s">
        <v>344</v>
      </c>
      <c r="AP1935" s="260" t="s">
        <v>344</v>
      </c>
      <c r="AQ1935" s="260"/>
      <c r="AR1935"/>
      <c r="AS1935">
        <v>1</v>
      </c>
    </row>
    <row r="1936" spans="1:45" ht="15" hidden="1" x14ac:dyDescent="0.25">
      <c r="A1936" s="266">
        <v>215724</v>
      </c>
      <c r="B1936" s="259" t="s">
        <v>457</v>
      </c>
      <c r="C1936" s="260" t="s">
        <v>849</v>
      </c>
      <c r="D1936" s="260" t="s">
        <v>849</v>
      </c>
      <c r="E1936" s="260" t="s">
        <v>849</v>
      </c>
      <c r="F1936" s="260" t="s">
        <v>849</v>
      </c>
      <c r="G1936" s="260" t="s">
        <v>849</v>
      </c>
      <c r="H1936" s="260" t="s">
        <v>849</v>
      </c>
      <c r="I1936" s="260" t="s">
        <v>849</v>
      </c>
      <c r="J1936" s="260" t="s">
        <v>849</v>
      </c>
      <c r="K1936" s="260" t="s">
        <v>849</v>
      </c>
      <c r="L1936" s="260" t="s">
        <v>849</v>
      </c>
      <c r="M1936" s="260" t="s">
        <v>344</v>
      </c>
      <c r="N1936" s="260" t="s">
        <v>344</v>
      </c>
      <c r="O1936" s="260" t="s">
        <v>344</v>
      </c>
      <c r="P1936" s="260" t="s">
        <v>344</v>
      </c>
      <c r="Q1936" s="260" t="s">
        <v>344</v>
      </c>
      <c r="R1936" s="260" t="s">
        <v>344</v>
      </c>
      <c r="S1936" s="260" t="s">
        <v>344</v>
      </c>
      <c r="T1936" s="260" t="s">
        <v>344</v>
      </c>
      <c r="U1936" s="260" t="s">
        <v>344</v>
      </c>
      <c r="V1936" s="260" t="s">
        <v>344</v>
      </c>
      <c r="W1936" s="260" t="s">
        <v>344</v>
      </c>
      <c r="X1936" s="260" t="s">
        <v>344</v>
      </c>
      <c r="Y1936" s="260" t="s">
        <v>344</v>
      </c>
      <c r="Z1936" s="260" t="s">
        <v>344</v>
      </c>
      <c r="AA1936" s="260" t="s">
        <v>344</v>
      </c>
      <c r="AB1936" s="260" t="s">
        <v>344</v>
      </c>
      <c r="AC1936" s="260" t="s">
        <v>344</v>
      </c>
      <c r="AD1936" s="260" t="s">
        <v>344</v>
      </c>
      <c r="AE1936" s="260" t="s">
        <v>344</v>
      </c>
      <c r="AF1936" s="260" t="s">
        <v>344</v>
      </c>
      <c r="AG1936" s="260" t="s">
        <v>344</v>
      </c>
      <c r="AH1936" s="260" t="s">
        <v>344</v>
      </c>
      <c r="AI1936" s="260" t="s">
        <v>344</v>
      </c>
      <c r="AJ1936" s="260" t="s">
        <v>344</v>
      </c>
      <c r="AK1936" s="260" t="s">
        <v>344</v>
      </c>
      <c r="AL1936" s="260" t="s">
        <v>344</v>
      </c>
      <c r="AM1936" s="260" t="s">
        <v>344</v>
      </c>
      <c r="AN1936" s="260" t="s">
        <v>344</v>
      </c>
      <c r="AO1936" s="260" t="s">
        <v>344</v>
      </c>
      <c r="AP1936" s="260" t="s">
        <v>344</v>
      </c>
      <c r="AQ1936" s="260"/>
      <c r="AR1936"/>
      <c r="AS1936" t="s">
        <v>2181</v>
      </c>
    </row>
    <row r="1937" spans="1:45" ht="15" hidden="1" x14ac:dyDescent="0.25">
      <c r="A1937" s="266">
        <v>215725</v>
      </c>
      <c r="B1937" s="259" t="s">
        <v>457</v>
      </c>
      <c r="C1937" s="260" t="s">
        <v>849</v>
      </c>
      <c r="D1937" s="260" t="s">
        <v>849</v>
      </c>
      <c r="E1937" s="260" t="s">
        <v>849</v>
      </c>
      <c r="F1937" s="260" t="s">
        <v>849</v>
      </c>
      <c r="G1937" s="260" t="s">
        <v>849</v>
      </c>
      <c r="H1937" s="260" t="s">
        <v>849</v>
      </c>
      <c r="I1937" s="260" t="s">
        <v>849</v>
      </c>
      <c r="J1937" s="260" t="s">
        <v>849</v>
      </c>
      <c r="K1937" s="260" t="s">
        <v>849</v>
      </c>
      <c r="L1937" s="260" t="s">
        <v>849</v>
      </c>
      <c r="M1937" s="260" t="s">
        <v>344</v>
      </c>
      <c r="N1937" s="260" t="s">
        <v>344</v>
      </c>
      <c r="O1937" s="260" t="s">
        <v>344</v>
      </c>
      <c r="P1937" s="260" t="s">
        <v>344</v>
      </c>
      <c r="Q1937" s="260" t="s">
        <v>344</v>
      </c>
      <c r="R1937" s="260" t="s">
        <v>344</v>
      </c>
      <c r="S1937" s="260" t="s">
        <v>344</v>
      </c>
      <c r="T1937" s="260" t="s">
        <v>344</v>
      </c>
      <c r="U1937" s="260" t="s">
        <v>344</v>
      </c>
      <c r="V1937" s="260" t="s">
        <v>344</v>
      </c>
      <c r="W1937" s="260" t="s">
        <v>344</v>
      </c>
      <c r="X1937" s="260" t="s">
        <v>344</v>
      </c>
      <c r="Y1937" s="260" t="s">
        <v>344</v>
      </c>
      <c r="Z1937" s="260" t="s">
        <v>344</v>
      </c>
      <c r="AA1937" s="260" t="s">
        <v>344</v>
      </c>
      <c r="AB1937" s="260" t="s">
        <v>344</v>
      </c>
      <c r="AC1937" s="260" t="s">
        <v>344</v>
      </c>
      <c r="AD1937" s="260" t="s">
        <v>344</v>
      </c>
      <c r="AE1937" s="260" t="s">
        <v>344</v>
      </c>
      <c r="AF1937" s="260" t="s">
        <v>344</v>
      </c>
      <c r="AG1937" s="260" t="s">
        <v>344</v>
      </c>
      <c r="AH1937" s="260" t="s">
        <v>344</v>
      </c>
      <c r="AI1937" s="260" t="s">
        <v>344</v>
      </c>
      <c r="AJ1937" s="260" t="s">
        <v>344</v>
      </c>
      <c r="AK1937" s="260" t="s">
        <v>344</v>
      </c>
      <c r="AL1937" s="260" t="s">
        <v>344</v>
      </c>
      <c r="AM1937" s="260" t="s">
        <v>344</v>
      </c>
      <c r="AN1937" s="260" t="s">
        <v>344</v>
      </c>
      <c r="AO1937" s="260" t="s">
        <v>344</v>
      </c>
      <c r="AP1937" s="260" t="s">
        <v>344</v>
      </c>
      <c r="AQ1937" s="260"/>
      <c r="AR1937"/>
      <c r="AS1937" t="s">
        <v>2181</v>
      </c>
    </row>
    <row r="1938" spans="1:45" ht="15" hidden="1" x14ac:dyDescent="0.25">
      <c r="A1938" s="266">
        <v>215726</v>
      </c>
      <c r="B1938" s="259" t="s">
        <v>457</v>
      </c>
      <c r="C1938" s="260" t="s">
        <v>849</v>
      </c>
      <c r="D1938" s="260" t="s">
        <v>849</v>
      </c>
      <c r="E1938" s="260" t="s">
        <v>849</v>
      </c>
      <c r="F1938" s="260" t="s">
        <v>849</v>
      </c>
      <c r="G1938" s="260" t="s">
        <v>849</v>
      </c>
      <c r="H1938" s="260" t="s">
        <v>849</v>
      </c>
      <c r="I1938" s="260" t="s">
        <v>849</v>
      </c>
      <c r="J1938" s="260" t="s">
        <v>849</v>
      </c>
      <c r="K1938" s="260" t="s">
        <v>849</v>
      </c>
      <c r="L1938" s="260" t="s">
        <v>849</v>
      </c>
      <c r="M1938" s="260" t="s">
        <v>344</v>
      </c>
      <c r="N1938" s="260" t="s">
        <v>344</v>
      </c>
      <c r="O1938" s="260" t="s">
        <v>344</v>
      </c>
      <c r="P1938" s="260" t="s">
        <v>344</v>
      </c>
      <c r="Q1938" s="260" t="s">
        <v>344</v>
      </c>
      <c r="R1938" s="260" t="s">
        <v>344</v>
      </c>
      <c r="S1938" s="260" t="s">
        <v>344</v>
      </c>
      <c r="T1938" s="260" t="s">
        <v>344</v>
      </c>
      <c r="U1938" s="260" t="s">
        <v>344</v>
      </c>
      <c r="V1938" s="260" t="s">
        <v>344</v>
      </c>
      <c r="W1938" s="260" t="s">
        <v>344</v>
      </c>
      <c r="X1938" s="260" t="s">
        <v>344</v>
      </c>
      <c r="Y1938" s="260" t="s">
        <v>344</v>
      </c>
      <c r="Z1938" s="260" t="s">
        <v>344</v>
      </c>
      <c r="AA1938" s="260" t="s">
        <v>344</v>
      </c>
      <c r="AB1938" s="260" t="s">
        <v>344</v>
      </c>
      <c r="AC1938" s="260" t="s">
        <v>344</v>
      </c>
      <c r="AD1938" s="260" t="s">
        <v>344</v>
      </c>
      <c r="AE1938" s="260" t="s">
        <v>344</v>
      </c>
      <c r="AF1938" s="260" t="s">
        <v>344</v>
      </c>
      <c r="AG1938" s="260" t="s">
        <v>344</v>
      </c>
      <c r="AH1938" s="260" t="s">
        <v>344</v>
      </c>
      <c r="AI1938" s="260" t="s">
        <v>344</v>
      </c>
      <c r="AJ1938" s="260" t="s">
        <v>344</v>
      </c>
      <c r="AK1938" s="260" t="s">
        <v>344</v>
      </c>
      <c r="AL1938" s="260" t="s">
        <v>344</v>
      </c>
      <c r="AM1938" s="260" t="s">
        <v>344</v>
      </c>
      <c r="AN1938" s="260" t="s">
        <v>344</v>
      </c>
      <c r="AO1938" s="260" t="s">
        <v>344</v>
      </c>
      <c r="AP1938" s="260" t="s">
        <v>344</v>
      </c>
      <c r="AQ1938" s="260"/>
      <c r="AR1938"/>
      <c r="AS1938" t="s">
        <v>2181</v>
      </c>
    </row>
    <row r="1939" spans="1:45" ht="15" hidden="1" x14ac:dyDescent="0.25">
      <c r="A1939" s="266">
        <v>215727</v>
      </c>
      <c r="B1939" s="259" t="s">
        <v>457</v>
      </c>
      <c r="C1939" s="260" t="s">
        <v>849</v>
      </c>
      <c r="D1939" s="260" t="s">
        <v>849</v>
      </c>
      <c r="E1939" s="260" t="s">
        <v>849</v>
      </c>
      <c r="F1939" s="260" t="s">
        <v>849</v>
      </c>
      <c r="G1939" s="260" t="s">
        <v>849</v>
      </c>
      <c r="H1939" s="260" t="s">
        <v>849</v>
      </c>
      <c r="I1939" s="260" t="s">
        <v>849</v>
      </c>
      <c r="J1939" s="260" t="s">
        <v>849</v>
      </c>
      <c r="K1939" s="260" t="s">
        <v>849</v>
      </c>
      <c r="L1939" s="260" t="s">
        <v>849</v>
      </c>
      <c r="M1939" s="260" t="s">
        <v>344</v>
      </c>
      <c r="N1939" s="260" t="s">
        <v>344</v>
      </c>
      <c r="O1939" s="260" t="s">
        <v>344</v>
      </c>
      <c r="P1939" s="260" t="s">
        <v>344</v>
      </c>
      <c r="Q1939" s="260" t="s">
        <v>344</v>
      </c>
      <c r="R1939" s="260" t="s">
        <v>344</v>
      </c>
      <c r="S1939" s="260" t="s">
        <v>344</v>
      </c>
      <c r="T1939" s="260" t="s">
        <v>344</v>
      </c>
      <c r="U1939" s="260" t="s">
        <v>344</v>
      </c>
      <c r="V1939" s="260" t="s">
        <v>344</v>
      </c>
      <c r="W1939" s="260" t="s">
        <v>344</v>
      </c>
      <c r="X1939" s="260" t="s">
        <v>344</v>
      </c>
      <c r="Y1939" s="260" t="s">
        <v>344</v>
      </c>
      <c r="Z1939" s="260" t="s">
        <v>344</v>
      </c>
      <c r="AA1939" s="260" t="s">
        <v>344</v>
      </c>
      <c r="AB1939" s="260" t="s">
        <v>344</v>
      </c>
      <c r="AC1939" s="260" t="s">
        <v>344</v>
      </c>
      <c r="AD1939" s="260" t="s">
        <v>344</v>
      </c>
      <c r="AE1939" s="260" t="s">
        <v>344</v>
      </c>
      <c r="AF1939" s="260" t="s">
        <v>344</v>
      </c>
      <c r="AG1939" s="260" t="s">
        <v>344</v>
      </c>
      <c r="AH1939" s="260" t="s">
        <v>344</v>
      </c>
      <c r="AI1939" s="260" t="s">
        <v>344</v>
      </c>
      <c r="AJ1939" s="260" t="s">
        <v>344</v>
      </c>
      <c r="AK1939" s="260" t="s">
        <v>344</v>
      </c>
      <c r="AL1939" s="260" t="s">
        <v>344</v>
      </c>
      <c r="AM1939" s="260" t="s">
        <v>344</v>
      </c>
      <c r="AN1939" s="260" t="s">
        <v>344</v>
      </c>
      <c r="AO1939" s="260" t="s">
        <v>344</v>
      </c>
      <c r="AP1939" s="260" t="s">
        <v>344</v>
      </c>
      <c r="AQ1939" s="260"/>
      <c r="AR1939"/>
      <c r="AS1939" t="s">
        <v>2181</v>
      </c>
    </row>
    <row r="1940" spans="1:45" ht="18.75" hidden="1" x14ac:dyDescent="0.45">
      <c r="A1940" s="268">
        <v>215728</v>
      </c>
      <c r="B1940" s="249" t="s">
        <v>458</v>
      </c>
      <c r="C1940" t="s">
        <v>205</v>
      </c>
      <c r="D1940" t="s">
        <v>205</v>
      </c>
      <c r="E1940" t="s">
        <v>205</v>
      </c>
      <c r="F1940" t="s">
        <v>205</v>
      </c>
      <c r="G1940" t="s">
        <v>206</v>
      </c>
      <c r="H1940" t="s">
        <v>205</v>
      </c>
      <c r="I1940" t="s">
        <v>205</v>
      </c>
      <c r="J1940" t="s">
        <v>207</v>
      </c>
      <c r="K1940" t="s">
        <v>205</v>
      </c>
      <c r="L1940" t="s">
        <v>207</v>
      </c>
      <c r="M1940" s="250" t="s">
        <v>207</v>
      </c>
      <c r="N1940" t="s">
        <v>206</v>
      </c>
      <c r="O1940" t="s">
        <v>205</v>
      </c>
      <c r="P1940" t="s">
        <v>206</v>
      </c>
      <c r="Q1940" t="s">
        <v>205</v>
      </c>
      <c r="R1940" t="s">
        <v>206</v>
      </c>
      <c r="S1940" t="s">
        <v>206</v>
      </c>
      <c r="T1940" t="s">
        <v>207</v>
      </c>
      <c r="U1940" t="s">
        <v>207</v>
      </c>
      <c r="V1940" t="s">
        <v>207</v>
      </c>
      <c r="W1940" t="s">
        <v>344</v>
      </c>
      <c r="X1940" s="250" t="s">
        <v>344</v>
      </c>
      <c r="Y1940" t="s">
        <v>344</v>
      </c>
      <c r="Z1940" t="s">
        <v>344</v>
      </c>
      <c r="AA1940" t="s">
        <v>344</v>
      </c>
      <c r="AB1940" t="s">
        <v>344</v>
      </c>
      <c r="AC1940" t="s">
        <v>344</v>
      </c>
      <c r="AD1940" t="s">
        <v>344</v>
      </c>
      <c r="AE1940" t="s">
        <v>344</v>
      </c>
      <c r="AF1940" t="s">
        <v>344</v>
      </c>
      <c r="AG1940" t="s">
        <v>344</v>
      </c>
      <c r="AH1940" t="s">
        <v>344</v>
      </c>
      <c r="AI1940" t="s">
        <v>344</v>
      </c>
      <c r="AJ1940" t="s">
        <v>344</v>
      </c>
      <c r="AK1940" t="s">
        <v>344</v>
      </c>
      <c r="AL1940" t="s">
        <v>344</v>
      </c>
      <c r="AM1940" t="s">
        <v>344</v>
      </c>
      <c r="AN1940" t="s">
        <v>344</v>
      </c>
      <c r="AO1940" t="s">
        <v>344</v>
      </c>
      <c r="AP1940" t="s">
        <v>344</v>
      </c>
      <c r="AQ1940"/>
      <c r="AR1940">
        <v>0</v>
      </c>
      <c r="AS1940">
        <v>4</v>
      </c>
    </row>
    <row r="1941" spans="1:45" ht="18.75" hidden="1" x14ac:dyDescent="0.45">
      <c r="A1941" s="268">
        <v>215730</v>
      </c>
      <c r="B1941" s="249" t="s">
        <v>456</v>
      </c>
      <c r="C1941" t="s">
        <v>207</v>
      </c>
      <c r="D1941" t="s">
        <v>207</v>
      </c>
      <c r="E1941" t="s">
        <v>205</v>
      </c>
      <c r="F1941" t="s">
        <v>207</v>
      </c>
      <c r="G1941" t="s">
        <v>205</v>
      </c>
      <c r="H1941" t="s">
        <v>206</v>
      </c>
      <c r="I1941" t="s">
        <v>207</v>
      </c>
      <c r="J1941" t="s">
        <v>207</v>
      </c>
      <c r="K1941" t="s">
        <v>207</v>
      </c>
      <c r="L1941" t="s">
        <v>205</v>
      </c>
      <c r="M1941" s="250" t="s">
        <v>207</v>
      </c>
      <c r="N1941" t="s">
        <v>207</v>
      </c>
      <c r="O1941" t="s">
        <v>207</v>
      </c>
      <c r="P1941" t="s">
        <v>207</v>
      </c>
      <c r="Q1941" t="s">
        <v>207</v>
      </c>
      <c r="R1941" t="s">
        <v>207</v>
      </c>
      <c r="S1941" t="s">
        <v>207</v>
      </c>
      <c r="T1941" t="s">
        <v>207</v>
      </c>
      <c r="U1941" t="s">
        <v>207</v>
      </c>
      <c r="V1941" t="s">
        <v>207</v>
      </c>
      <c r="W1941" t="s">
        <v>207</v>
      </c>
      <c r="X1941" s="250" t="s">
        <v>207</v>
      </c>
      <c r="Y1941" t="s">
        <v>207</v>
      </c>
      <c r="Z1941" t="s">
        <v>207</v>
      </c>
      <c r="AA1941" t="s">
        <v>207</v>
      </c>
      <c r="AB1941" t="s">
        <v>206</v>
      </c>
      <c r="AC1941" t="s">
        <v>206</v>
      </c>
      <c r="AD1941" t="s">
        <v>206</v>
      </c>
      <c r="AE1941" t="s">
        <v>206</v>
      </c>
      <c r="AF1941" t="s">
        <v>206</v>
      </c>
      <c r="AG1941" t="s">
        <v>344</v>
      </c>
      <c r="AH1941" t="s">
        <v>344</v>
      </c>
      <c r="AI1941" t="s">
        <v>344</v>
      </c>
      <c r="AJ1941" t="s">
        <v>344</v>
      </c>
      <c r="AK1941" t="s">
        <v>344</v>
      </c>
      <c r="AL1941" t="s">
        <v>344</v>
      </c>
      <c r="AM1941" t="s">
        <v>344</v>
      </c>
      <c r="AN1941" t="s">
        <v>344</v>
      </c>
      <c r="AO1941" t="s">
        <v>344</v>
      </c>
      <c r="AP1941" t="s">
        <v>344</v>
      </c>
      <c r="AQ1941"/>
      <c r="AR1941">
        <v>0</v>
      </c>
      <c r="AS1941">
        <v>5</v>
      </c>
    </row>
    <row r="1942" spans="1:45" ht="15" hidden="1" x14ac:dyDescent="0.25">
      <c r="A1942" s="266">
        <v>215731</v>
      </c>
      <c r="B1942" s="259" t="s">
        <v>458</v>
      </c>
      <c r="C1942" s="260" t="s">
        <v>207</v>
      </c>
      <c r="D1942" s="260" t="s">
        <v>207</v>
      </c>
      <c r="E1942" s="260" t="s">
        <v>207</v>
      </c>
      <c r="F1942" s="260" t="s">
        <v>207</v>
      </c>
      <c r="G1942" s="260" t="s">
        <v>207</v>
      </c>
      <c r="H1942" s="260" t="s">
        <v>207</v>
      </c>
      <c r="I1942" s="260" t="s">
        <v>207</v>
      </c>
      <c r="J1942" s="260" t="s">
        <v>207</v>
      </c>
      <c r="K1942" s="260" t="s">
        <v>207</v>
      </c>
      <c r="L1942" s="260" t="s">
        <v>206</v>
      </c>
      <c r="M1942" s="260" t="s">
        <v>206</v>
      </c>
      <c r="N1942" s="260" t="s">
        <v>206</v>
      </c>
      <c r="O1942" s="260" t="s">
        <v>206</v>
      </c>
      <c r="P1942" s="260" t="s">
        <v>206</v>
      </c>
      <c r="Q1942" s="260" t="s">
        <v>206</v>
      </c>
      <c r="R1942" s="260" t="s">
        <v>206</v>
      </c>
      <c r="S1942" s="260" t="s">
        <v>206</v>
      </c>
      <c r="T1942" s="260" t="s">
        <v>206</v>
      </c>
      <c r="U1942" s="260" t="s">
        <v>206</v>
      </c>
      <c r="V1942" s="260" t="s">
        <v>206</v>
      </c>
      <c r="W1942" s="260" t="s">
        <v>344</v>
      </c>
      <c r="X1942" s="260" t="s">
        <v>344</v>
      </c>
      <c r="Y1942" s="260" t="s">
        <v>344</v>
      </c>
      <c r="Z1942" s="260" t="s">
        <v>344</v>
      </c>
      <c r="AA1942" s="260" t="s">
        <v>344</v>
      </c>
      <c r="AB1942" s="260" t="s">
        <v>344</v>
      </c>
      <c r="AC1942" s="260" t="s">
        <v>344</v>
      </c>
      <c r="AD1942" s="260" t="s">
        <v>344</v>
      </c>
      <c r="AE1942" s="260" t="s">
        <v>344</v>
      </c>
      <c r="AF1942" s="260" t="s">
        <v>344</v>
      </c>
      <c r="AG1942" s="260" t="s">
        <v>344</v>
      </c>
      <c r="AH1942" s="260" t="s">
        <v>344</v>
      </c>
      <c r="AI1942" s="260" t="s">
        <v>344</v>
      </c>
      <c r="AJ1942" s="260" t="s">
        <v>344</v>
      </c>
      <c r="AK1942" s="260" t="s">
        <v>344</v>
      </c>
      <c r="AL1942" s="260" t="s">
        <v>344</v>
      </c>
      <c r="AM1942" s="260" t="s">
        <v>344</v>
      </c>
      <c r="AN1942" s="260" t="s">
        <v>344</v>
      </c>
      <c r="AO1942" s="260" t="s">
        <v>344</v>
      </c>
      <c r="AP1942" s="260" t="s">
        <v>344</v>
      </c>
      <c r="AQ1942" s="260"/>
      <c r="AR1942"/>
      <c r="AS1942">
        <v>1</v>
      </c>
    </row>
    <row r="1943" spans="1:45" ht="18.75" x14ac:dyDescent="0.45">
      <c r="A1943" s="267">
        <v>215732</v>
      </c>
      <c r="B1943" s="249" t="s">
        <v>61</v>
      </c>
      <c r="C1943" t="s">
        <v>207</v>
      </c>
      <c r="D1943" t="s">
        <v>205</v>
      </c>
      <c r="E1943" t="s">
        <v>207</v>
      </c>
      <c r="F1943" t="s">
        <v>207</v>
      </c>
      <c r="G1943" t="s">
        <v>207</v>
      </c>
      <c r="H1943" t="s">
        <v>207</v>
      </c>
      <c r="I1943" t="s">
        <v>207</v>
      </c>
      <c r="J1943" t="s">
        <v>207</v>
      </c>
      <c r="K1943" t="s">
        <v>207</v>
      </c>
      <c r="L1943" t="s">
        <v>207</v>
      </c>
      <c r="M1943" s="250" t="s">
        <v>205</v>
      </c>
      <c r="N1943" t="s">
        <v>207</v>
      </c>
      <c r="O1943" t="s">
        <v>205</v>
      </c>
      <c r="P1943" t="s">
        <v>207</v>
      </c>
      <c r="Q1943" t="s">
        <v>207</v>
      </c>
      <c r="R1943" t="s">
        <v>207</v>
      </c>
      <c r="S1943" t="s">
        <v>207</v>
      </c>
      <c r="T1943" t="s">
        <v>207</v>
      </c>
      <c r="U1943" t="s">
        <v>207</v>
      </c>
      <c r="V1943" t="s">
        <v>207</v>
      </c>
      <c r="W1943" t="s">
        <v>205</v>
      </c>
      <c r="X1943" s="250" t="s">
        <v>207</v>
      </c>
      <c r="Y1943" t="s">
        <v>205</v>
      </c>
      <c r="Z1943" t="s">
        <v>207</v>
      </c>
      <c r="AA1943" t="s">
        <v>207</v>
      </c>
      <c r="AB1943" t="s">
        <v>205</v>
      </c>
      <c r="AC1943" t="s">
        <v>207</v>
      </c>
      <c r="AD1943" t="s">
        <v>207</v>
      </c>
      <c r="AE1943" t="s">
        <v>205</v>
      </c>
      <c r="AF1943" t="s">
        <v>207</v>
      </c>
      <c r="AG1943" t="s">
        <v>207</v>
      </c>
      <c r="AH1943" t="s">
        <v>207</v>
      </c>
      <c r="AI1943" t="s">
        <v>207</v>
      </c>
      <c r="AJ1943" t="s">
        <v>207</v>
      </c>
      <c r="AK1943" t="s">
        <v>206</v>
      </c>
      <c r="AL1943" t="s">
        <v>206</v>
      </c>
      <c r="AM1943" t="s">
        <v>206</v>
      </c>
      <c r="AN1943" t="s">
        <v>206</v>
      </c>
      <c r="AO1943" t="s">
        <v>206</v>
      </c>
      <c r="AP1943" t="s">
        <v>206</v>
      </c>
      <c r="AQ1943"/>
      <c r="AR1943">
        <v>0</v>
      </c>
      <c r="AS1943">
        <v>5</v>
      </c>
    </row>
    <row r="1944" spans="1:45" ht="18.75" hidden="1" x14ac:dyDescent="0.45">
      <c r="A1944" s="268">
        <v>215733</v>
      </c>
      <c r="B1944" s="249" t="s">
        <v>458</v>
      </c>
      <c r="C1944" t="s">
        <v>205</v>
      </c>
      <c r="D1944" t="s">
        <v>205</v>
      </c>
      <c r="E1944" t="s">
        <v>205</v>
      </c>
      <c r="F1944" t="s">
        <v>205</v>
      </c>
      <c r="G1944" t="s">
        <v>205</v>
      </c>
      <c r="H1944" t="s">
        <v>205</v>
      </c>
      <c r="I1944" t="s">
        <v>205</v>
      </c>
      <c r="J1944" t="s">
        <v>205</v>
      </c>
      <c r="K1944" t="s">
        <v>205</v>
      </c>
      <c r="L1944" t="s">
        <v>205</v>
      </c>
      <c r="M1944" s="250" t="s">
        <v>206</v>
      </c>
      <c r="N1944" t="s">
        <v>206</v>
      </c>
      <c r="O1944" t="s">
        <v>207</v>
      </c>
      <c r="P1944" t="s">
        <v>207</v>
      </c>
      <c r="Q1944" t="s">
        <v>207</v>
      </c>
      <c r="R1944" t="s">
        <v>206</v>
      </c>
      <c r="S1944" t="s">
        <v>206</v>
      </c>
      <c r="T1944" t="s">
        <v>206</v>
      </c>
      <c r="U1944" t="s">
        <v>206</v>
      </c>
      <c r="V1944" t="s">
        <v>206</v>
      </c>
      <c r="W1944" t="s">
        <v>344</v>
      </c>
      <c r="X1944" s="250" t="s">
        <v>344</v>
      </c>
      <c r="Y1944" t="s">
        <v>344</v>
      </c>
      <c r="Z1944" t="s">
        <v>344</v>
      </c>
      <c r="AA1944" t="s">
        <v>344</v>
      </c>
      <c r="AB1944" t="s">
        <v>344</v>
      </c>
      <c r="AC1944" t="s">
        <v>344</v>
      </c>
      <c r="AD1944" t="s">
        <v>344</v>
      </c>
      <c r="AE1944" t="s">
        <v>344</v>
      </c>
      <c r="AF1944" t="s">
        <v>344</v>
      </c>
      <c r="AG1944" t="s">
        <v>344</v>
      </c>
      <c r="AH1944" t="s">
        <v>344</v>
      </c>
      <c r="AI1944" t="s">
        <v>344</v>
      </c>
      <c r="AJ1944" t="s">
        <v>344</v>
      </c>
      <c r="AK1944" t="s">
        <v>344</v>
      </c>
      <c r="AL1944" t="s">
        <v>344</v>
      </c>
      <c r="AM1944" t="s">
        <v>344</v>
      </c>
      <c r="AN1944" t="s">
        <v>344</v>
      </c>
      <c r="AO1944" t="s">
        <v>344</v>
      </c>
      <c r="AP1944" t="s">
        <v>344</v>
      </c>
      <c r="AQ1944"/>
      <c r="AR1944">
        <v>0</v>
      </c>
      <c r="AS1944">
        <v>5</v>
      </c>
    </row>
    <row r="1945" spans="1:45" ht="15" hidden="1" x14ac:dyDescent="0.25">
      <c r="A1945" s="266">
        <v>215734</v>
      </c>
      <c r="B1945" s="259" t="s">
        <v>457</v>
      </c>
      <c r="C1945" s="260" t="s">
        <v>206</v>
      </c>
      <c r="D1945" s="260" t="s">
        <v>206</v>
      </c>
      <c r="E1945" s="260" t="s">
        <v>206</v>
      </c>
      <c r="F1945" s="260" t="s">
        <v>206</v>
      </c>
      <c r="G1945" s="260" t="s">
        <v>206</v>
      </c>
      <c r="H1945" s="260" t="s">
        <v>206</v>
      </c>
      <c r="I1945" s="260" t="s">
        <v>206</v>
      </c>
      <c r="J1945" s="260" t="s">
        <v>206</v>
      </c>
      <c r="K1945" s="260" t="s">
        <v>206</v>
      </c>
      <c r="L1945" s="260" t="s">
        <v>206</v>
      </c>
      <c r="M1945" s="260" t="s">
        <v>344</v>
      </c>
      <c r="N1945" s="260" t="s">
        <v>344</v>
      </c>
      <c r="O1945" s="260" t="s">
        <v>344</v>
      </c>
      <c r="P1945" s="260" t="s">
        <v>344</v>
      </c>
      <c r="Q1945" s="260" t="s">
        <v>344</v>
      </c>
      <c r="R1945" s="260" t="s">
        <v>344</v>
      </c>
      <c r="S1945" s="260" t="s">
        <v>344</v>
      </c>
      <c r="T1945" s="260" t="s">
        <v>344</v>
      </c>
      <c r="U1945" s="260" t="s">
        <v>344</v>
      </c>
      <c r="V1945" s="260" t="s">
        <v>344</v>
      </c>
      <c r="W1945" s="260" t="s">
        <v>344</v>
      </c>
      <c r="X1945" s="260" t="s">
        <v>344</v>
      </c>
      <c r="Y1945" s="260" t="s">
        <v>344</v>
      </c>
      <c r="Z1945" s="260" t="s">
        <v>344</v>
      </c>
      <c r="AA1945" s="260" t="s">
        <v>344</v>
      </c>
      <c r="AB1945" s="260" t="s">
        <v>344</v>
      </c>
      <c r="AC1945" s="260" t="s">
        <v>344</v>
      </c>
      <c r="AD1945" s="260" t="s">
        <v>344</v>
      </c>
      <c r="AE1945" s="260" t="s">
        <v>344</v>
      </c>
      <c r="AF1945" s="260" t="s">
        <v>344</v>
      </c>
      <c r="AG1945" s="260" t="s">
        <v>344</v>
      </c>
      <c r="AH1945" s="260" t="s">
        <v>344</v>
      </c>
      <c r="AI1945" s="260" t="s">
        <v>344</v>
      </c>
      <c r="AJ1945" s="260" t="s">
        <v>344</v>
      </c>
      <c r="AK1945" s="260" t="s">
        <v>344</v>
      </c>
      <c r="AL1945" s="260" t="s">
        <v>344</v>
      </c>
      <c r="AM1945" s="260" t="s">
        <v>344</v>
      </c>
      <c r="AN1945" s="260" t="s">
        <v>344</v>
      </c>
      <c r="AO1945" s="260" t="s">
        <v>344</v>
      </c>
      <c r="AP1945" s="260" t="s">
        <v>344</v>
      </c>
      <c r="AQ1945" s="260"/>
      <c r="AR1945"/>
      <c r="AS1945">
        <v>1</v>
      </c>
    </row>
    <row r="1946" spans="1:45" ht="33" x14ac:dyDescent="0.45">
      <c r="A1946" s="268">
        <v>215735</v>
      </c>
      <c r="B1946" s="249" t="s">
        <v>67</v>
      </c>
      <c r="C1946" t="s">
        <v>205</v>
      </c>
      <c r="D1946" t="s">
        <v>205</v>
      </c>
      <c r="E1946" t="s">
        <v>207</v>
      </c>
      <c r="F1946" t="s">
        <v>207</v>
      </c>
      <c r="G1946" t="s">
        <v>205</v>
      </c>
      <c r="H1946" t="s">
        <v>207</v>
      </c>
      <c r="I1946" t="s">
        <v>207</v>
      </c>
      <c r="J1946" t="s">
        <v>205</v>
      </c>
      <c r="K1946" t="s">
        <v>205</v>
      </c>
      <c r="L1946" t="s">
        <v>207</v>
      </c>
      <c r="M1946" s="250" t="s">
        <v>205</v>
      </c>
      <c r="N1946" t="s">
        <v>205</v>
      </c>
      <c r="O1946" t="s">
        <v>205</v>
      </c>
      <c r="P1946" t="s">
        <v>207</v>
      </c>
      <c r="Q1946" t="s">
        <v>205</v>
      </c>
      <c r="R1946" t="s">
        <v>207</v>
      </c>
      <c r="S1946" t="s">
        <v>207</v>
      </c>
      <c r="T1946" t="s">
        <v>205</v>
      </c>
      <c r="U1946" t="s">
        <v>207</v>
      </c>
      <c r="V1946" t="s">
        <v>207</v>
      </c>
      <c r="W1946" t="s">
        <v>205</v>
      </c>
      <c r="X1946" s="250" t="s">
        <v>207</v>
      </c>
      <c r="Y1946" t="s">
        <v>205</v>
      </c>
      <c r="Z1946" t="s">
        <v>205</v>
      </c>
      <c r="AA1946" t="s">
        <v>205</v>
      </c>
      <c r="AB1946" t="s">
        <v>205</v>
      </c>
      <c r="AC1946" t="s">
        <v>205</v>
      </c>
      <c r="AD1946" t="s">
        <v>205</v>
      </c>
      <c r="AE1946" t="s">
        <v>205</v>
      </c>
      <c r="AF1946" t="s">
        <v>205</v>
      </c>
      <c r="AG1946" t="s">
        <v>206</v>
      </c>
      <c r="AH1946" t="s">
        <v>206</v>
      </c>
      <c r="AI1946" t="s">
        <v>206</v>
      </c>
      <c r="AJ1946" t="s">
        <v>206</v>
      </c>
      <c r="AK1946" t="s">
        <v>206</v>
      </c>
      <c r="AL1946" t="s">
        <v>344</v>
      </c>
      <c r="AM1946" t="s">
        <v>344</v>
      </c>
      <c r="AN1946" t="s">
        <v>344</v>
      </c>
      <c r="AO1946" t="s">
        <v>344</v>
      </c>
      <c r="AP1946" t="s">
        <v>344</v>
      </c>
      <c r="AQ1946"/>
      <c r="AR1946">
        <v>0</v>
      </c>
      <c r="AS1946">
        <v>6</v>
      </c>
    </row>
    <row r="1947" spans="1:45" ht="18.75" x14ac:dyDescent="0.45">
      <c r="A1947" s="268">
        <v>215736</v>
      </c>
      <c r="B1947" s="249" t="s">
        <v>61</v>
      </c>
      <c r="C1947" t="s">
        <v>207</v>
      </c>
      <c r="D1947" t="s">
        <v>207</v>
      </c>
      <c r="E1947" t="s">
        <v>207</v>
      </c>
      <c r="F1947" t="s">
        <v>207</v>
      </c>
      <c r="G1947" t="s">
        <v>207</v>
      </c>
      <c r="H1947" t="s">
        <v>207</v>
      </c>
      <c r="I1947" t="s">
        <v>207</v>
      </c>
      <c r="J1947" t="s">
        <v>207</v>
      </c>
      <c r="K1947" t="s">
        <v>207</v>
      </c>
      <c r="L1947" t="s">
        <v>207</v>
      </c>
      <c r="M1947" s="250" t="s">
        <v>207</v>
      </c>
      <c r="N1947" t="s">
        <v>207</v>
      </c>
      <c r="O1947" t="s">
        <v>207</v>
      </c>
      <c r="P1947" t="s">
        <v>207</v>
      </c>
      <c r="Q1947" t="s">
        <v>207</v>
      </c>
      <c r="R1947" t="s">
        <v>207</v>
      </c>
      <c r="S1947" t="s">
        <v>207</v>
      </c>
      <c r="T1947" t="s">
        <v>207</v>
      </c>
      <c r="U1947" t="s">
        <v>207</v>
      </c>
      <c r="V1947" t="s">
        <v>207</v>
      </c>
      <c r="W1947" t="s">
        <v>207</v>
      </c>
      <c r="X1947" s="250" t="s">
        <v>207</v>
      </c>
      <c r="Y1947" t="s">
        <v>207</v>
      </c>
      <c r="Z1947" t="s">
        <v>207</v>
      </c>
      <c r="AA1947" t="s">
        <v>207</v>
      </c>
      <c r="AB1947" t="s">
        <v>207</v>
      </c>
      <c r="AC1947" t="s">
        <v>207</v>
      </c>
      <c r="AD1947" t="s">
        <v>207</v>
      </c>
      <c r="AE1947" t="s">
        <v>207</v>
      </c>
      <c r="AF1947" t="s">
        <v>205</v>
      </c>
      <c r="AG1947" t="s">
        <v>207</v>
      </c>
      <c r="AH1947" t="s">
        <v>207</v>
      </c>
      <c r="AI1947" t="s">
        <v>207</v>
      </c>
      <c r="AJ1947" t="s">
        <v>207</v>
      </c>
      <c r="AK1947" t="s">
        <v>207</v>
      </c>
      <c r="AL1947" t="s">
        <v>206</v>
      </c>
      <c r="AM1947" t="s">
        <v>206</v>
      </c>
      <c r="AN1947" t="s">
        <v>206</v>
      </c>
      <c r="AO1947" t="s">
        <v>206</v>
      </c>
      <c r="AP1947" t="s">
        <v>206</v>
      </c>
      <c r="AQ1947"/>
      <c r="AR1947">
        <v>0</v>
      </c>
      <c r="AS1947">
        <v>5</v>
      </c>
    </row>
    <row r="1948" spans="1:45" ht="18.75" hidden="1" x14ac:dyDescent="0.45">
      <c r="A1948" s="268">
        <v>215737</v>
      </c>
      <c r="B1948" s="249" t="s">
        <v>458</v>
      </c>
      <c r="C1948" t="s">
        <v>205</v>
      </c>
      <c r="D1948" t="s">
        <v>207</v>
      </c>
      <c r="E1948" t="s">
        <v>205</v>
      </c>
      <c r="F1948" t="s">
        <v>205</v>
      </c>
      <c r="G1948" t="s">
        <v>207</v>
      </c>
      <c r="H1948" t="s">
        <v>207</v>
      </c>
      <c r="I1948" t="s">
        <v>207</v>
      </c>
      <c r="J1948" t="s">
        <v>207</v>
      </c>
      <c r="K1948" t="s">
        <v>207</v>
      </c>
      <c r="L1948" t="s">
        <v>205</v>
      </c>
      <c r="M1948" s="250" t="s">
        <v>205</v>
      </c>
      <c r="N1948" t="s">
        <v>205</v>
      </c>
      <c r="O1948" t="s">
        <v>205</v>
      </c>
      <c r="P1948" t="s">
        <v>207</v>
      </c>
      <c r="Q1948" t="s">
        <v>205</v>
      </c>
      <c r="R1948" t="s">
        <v>207</v>
      </c>
      <c r="S1948" t="s">
        <v>207</v>
      </c>
      <c r="T1948" t="s">
        <v>207</v>
      </c>
      <c r="U1948" t="s">
        <v>207</v>
      </c>
      <c r="V1948" t="s">
        <v>205</v>
      </c>
      <c r="W1948" t="s">
        <v>344</v>
      </c>
      <c r="X1948" s="250" t="s">
        <v>344</v>
      </c>
      <c r="Y1948" t="s">
        <v>344</v>
      </c>
      <c r="Z1948" t="s">
        <v>344</v>
      </c>
      <c r="AA1948" t="s">
        <v>344</v>
      </c>
      <c r="AB1948" t="s">
        <v>344</v>
      </c>
      <c r="AC1948" t="s">
        <v>344</v>
      </c>
      <c r="AD1948" t="s">
        <v>344</v>
      </c>
      <c r="AE1948" t="s">
        <v>344</v>
      </c>
      <c r="AF1948" t="s">
        <v>344</v>
      </c>
      <c r="AG1948" t="s">
        <v>344</v>
      </c>
      <c r="AH1948" t="s">
        <v>344</v>
      </c>
      <c r="AI1948" t="s">
        <v>344</v>
      </c>
      <c r="AJ1948" t="s">
        <v>344</v>
      </c>
      <c r="AK1948" t="s">
        <v>344</v>
      </c>
      <c r="AL1948" t="s">
        <v>344</v>
      </c>
      <c r="AM1948" t="s">
        <v>344</v>
      </c>
      <c r="AN1948" t="s">
        <v>344</v>
      </c>
      <c r="AO1948" t="s">
        <v>344</v>
      </c>
      <c r="AP1948" t="s">
        <v>344</v>
      </c>
      <c r="AQ1948"/>
      <c r="AR1948">
        <v>0</v>
      </c>
      <c r="AS1948">
        <v>3</v>
      </c>
    </row>
    <row r="1949" spans="1:45" ht="15" hidden="1" x14ac:dyDescent="0.25">
      <c r="A1949" s="266">
        <v>215738</v>
      </c>
      <c r="B1949" s="259" t="s">
        <v>457</v>
      </c>
      <c r="C1949" s="260" t="s">
        <v>849</v>
      </c>
      <c r="D1949" s="260" t="s">
        <v>849</v>
      </c>
      <c r="E1949" s="260" t="s">
        <v>849</v>
      </c>
      <c r="F1949" s="260" t="s">
        <v>849</v>
      </c>
      <c r="G1949" s="260" t="s">
        <v>849</v>
      </c>
      <c r="H1949" s="260" t="s">
        <v>849</v>
      </c>
      <c r="I1949" s="260" t="s">
        <v>849</v>
      </c>
      <c r="J1949" s="260" t="s">
        <v>849</v>
      </c>
      <c r="K1949" s="260" t="s">
        <v>849</v>
      </c>
      <c r="L1949" s="260" t="s">
        <v>849</v>
      </c>
      <c r="M1949" s="260" t="s">
        <v>344</v>
      </c>
      <c r="N1949" s="260" t="s">
        <v>344</v>
      </c>
      <c r="O1949" s="260" t="s">
        <v>344</v>
      </c>
      <c r="P1949" s="260" t="s">
        <v>344</v>
      </c>
      <c r="Q1949" s="260" t="s">
        <v>344</v>
      </c>
      <c r="R1949" s="260" t="s">
        <v>344</v>
      </c>
      <c r="S1949" s="260" t="s">
        <v>344</v>
      </c>
      <c r="T1949" s="260" t="s">
        <v>344</v>
      </c>
      <c r="U1949" s="260" t="s">
        <v>344</v>
      </c>
      <c r="V1949" s="260" t="s">
        <v>344</v>
      </c>
      <c r="W1949" s="260" t="s">
        <v>344</v>
      </c>
      <c r="X1949" s="260" t="s">
        <v>344</v>
      </c>
      <c r="Y1949" s="260" t="s">
        <v>344</v>
      </c>
      <c r="Z1949" s="260" t="s">
        <v>344</v>
      </c>
      <c r="AA1949" s="260" t="s">
        <v>344</v>
      </c>
      <c r="AB1949" s="260" t="s">
        <v>344</v>
      </c>
      <c r="AC1949" s="260" t="s">
        <v>344</v>
      </c>
      <c r="AD1949" s="260" t="s">
        <v>344</v>
      </c>
      <c r="AE1949" s="260" t="s">
        <v>344</v>
      </c>
      <c r="AF1949" s="260" t="s">
        <v>344</v>
      </c>
      <c r="AG1949" s="260" t="s">
        <v>344</v>
      </c>
      <c r="AH1949" s="260" t="s">
        <v>344</v>
      </c>
      <c r="AI1949" s="260" t="s">
        <v>344</v>
      </c>
      <c r="AJ1949" s="260" t="s">
        <v>344</v>
      </c>
      <c r="AK1949" s="260" t="s">
        <v>344</v>
      </c>
      <c r="AL1949" s="260" t="s">
        <v>344</v>
      </c>
      <c r="AM1949" s="260" t="s">
        <v>344</v>
      </c>
      <c r="AN1949" s="260" t="s">
        <v>344</v>
      </c>
      <c r="AO1949" s="260" t="s">
        <v>344</v>
      </c>
      <c r="AP1949" s="260" t="s">
        <v>344</v>
      </c>
      <c r="AQ1949" s="260"/>
      <c r="AR1949"/>
      <c r="AS1949" t="s">
        <v>2181</v>
      </c>
    </row>
    <row r="1950" spans="1:45" ht="15" hidden="1" x14ac:dyDescent="0.25">
      <c r="A1950" s="266">
        <v>215739</v>
      </c>
      <c r="B1950" s="259" t="s">
        <v>457</v>
      </c>
      <c r="C1950" s="260" t="s">
        <v>849</v>
      </c>
      <c r="D1950" s="260" t="s">
        <v>849</v>
      </c>
      <c r="E1950" s="260" t="s">
        <v>849</v>
      </c>
      <c r="F1950" s="260" t="s">
        <v>849</v>
      </c>
      <c r="G1950" s="260" t="s">
        <v>849</v>
      </c>
      <c r="H1950" s="260" t="s">
        <v>849</v>
      </c>
      <c r="I1950" s="260" t="s">
        <v>849</v>
      </c>
      <c r="J1950" s="260" t="s">
        <v>849</v>
      </c>
      <c r="K1950" s="260" t="s">
        <v>849</v>
      </c>
      <c r="L1950" s="260" t="s">
        <v>849</v>
      </c>
      <c r="M1950" s="260" t="s">
        <v>344</v>
      </c>
      <c r="N1950" s="260" t="s">
        <v>344</v>
      </c>
      <c r="O1950" s="260" t="s">
        <v>344</v>
      </c>
      <c r="P1950" s="260" t="s">
        <v>344</v>
      </c>
      <c r="Q1950" s="260" t="s">
        <v>344</v>
      </c>
      <c r="R1950" s="260" t="s">
        <v>344</v>
      </c>
      <c r="S1950" s="260" t="s">
        <v>344</v>
      </c>
      <c r="T1950" s="260" t="s">
        <v>344</v>
      </c>
      <c r="U1950" s="260" t="s">
        <v>344</v>
      </c>
      <c r="V1950" s="260" t="s">
        <v>344</v>
      </c>
      <c r="W1950" s="260" t="s">
        <v>344</v>
      </c>
      <c r="X1950" s="260" t="s">
        <v>344</v>
      </c>
      <c r="Y1950" s="260" t="s">
        <v>344</v>
      </c>
      <c r="Z1950" s="260" t="s">
        <v>344</v>
      </c>
      <c r="AA1950" s="260" t="s">
        <v>344</v>
      </c>
      <c r="AB1950" s="260" t="s">
        <v>344</v>
      </c>
      <c r="AC1950" s="260" t="s">
        <v>344</v>
      </c>
      <c r="AD1950" s="260" t="s">
        <v>344</v>
      </c>
      <c r="AE1950" s="260" t="s">
        <v>344</v>
      </c>
      <c r="AF1950" s="260" t="s">
        <v>344</v>
      </c>
      <c r="AG1950" s="260" t="s">
        <v>344</v>
      </c>
      <c r="AH1950" s="260" t="s">
        <v>344</v>
      </c>
      <c r="AI1950" s="260" t="s">
        <v>344</v>
      </c>
      <c r="AJ1950" s="260" t="s">
        <v>344</v>
      </c>
      <c r="AK1950" s="260" t="s">
        <v>344</v>
      </c>
      <c r="AL1950" s="260" t="s">
        <v>344</v>
      </c>
      <c r="AM1950" s="260" t="s">
        <v>344</v>
      </c>
      <c r="AN1950" s="260" t="s">
        <v>344</v>
      </c>
      <c r="AO1950" s="260" t="s">
        <v>344</v>
      </c>
      <c r="AP1950" s="260" t="s">
        <v>344</v>
      </c>
      <c r="AQ1950" s="260"/>
      <c r="AR1950"/>
      <c r="AS1950" t="s">
        <v>2181</v>
      </c>
    </row>
    <row r="1951" spans="1:45" ht="33" x14ac:dyDescent="0.45">
      <c r="A1951" s="268">
        <v>215740</v>
      </c>
      <c r="B1951" s="249" t="s">
        <v>67</v>
      </c>
      <c r="C1951" t="s">
        <v>207</v>
      </c>
      <c r="D1951" t="s">
        <v>207</v>
      </c>
      <c r="E1951" t="s">
        <v>205</v>
      </c>
      <c r="F1951" t="s">
        <v>207</v>
      </c>
      <c r="G1951" t="s">
        <v>207</v>
      </c>
      <c r="H1951" t="s">
        <v>207</v>
      </c>
      <c r="I1951" t="s">
        <v>207</v>
      </c>
      <c r="J1951" t="s">
        <v>207</v>
      </c>
      <c r="K1951" t="s">
        <v>207</v>
      </c>
      <c r="L1951" t="s">
        <v>207</v>
      </c>
      <c r="M1951" s="250" t="s">
        <v>207</v>
      </c>
      <c r="N1951" t="s">
        <v>207</v>
      </c>
      <c r="O1951" t="s">
        <v>207</v>
      </c>
      <c r="P1951" t="s">
        <v>207</v>
      </c>
      <c r="Q1951" t="s">
        <v>207</v>
      </c>
      <c r="R1951" t="s">
        <v>207</v>
      </c>
      <c r="S1951" t="s">
        <v>207</v>
      </c>
      <c r="T1951" t="s">
        <v>207</v>
      </c>
      <c r="U1951" t="s">
        <v>207</v>
      </c>
      <c r="V1951" t="s">
        <v>207</v>
      </c>
      <c r="W1951" t="s">
        <v>205</v>
      </c>
      <c r="X1951" s="250" t="s">
        <v>207</v>
      </c>
      <c r="Y1951" t="s">
        <v>206</v>
      </c>
      <c r="Z1951" t="s">
        <v>205</v>
      </c>
      <c r="AA1951" t="s">
        <v>207</v>
      </c>
      <c r="AB1951" t="s">
        <v>207</v>
      </c>
      <c r="AC1951" t="s">
        <v>207</v>
      </c>
      <c r="AD1951" t="s">
        <v>205</v>
      </c>
      <c r="AE1951" t="s">
        <v>207</v>
      </c>
      <c r="AF1951" t="s">
        <v>207</v>
      </c>
      <c r="AG1951" t="s">
        <v>206</v>
      </c>
      <c r="AH1951" t="s">
        <v>206</v>
      </c>
      <c r="AI1951" t="s">
        <v>206</v>
      </c>
      <c r="AJ1951" t="s">
        <v>206</v>
      </c>
      <c r="AK1951" t="s">
        <v>206</v>
      </c>
      <c r="AL1951" t="s">
        <v>344</v>
      </c>
      <c r="AM1951" t="s">
        <v>344</v>
      </c>
      <c r="AN1951" t="s">
        <v>344</v>
      </c>
      <c r="AO1951" t="s">
        <v>344</v>
      </c>
      <c r="AP1951" t="s">
        <v>344</v>
      </c>
      <c r="AQ1951"/>
      <c r="AR1951">
        <v>0</v>
      </c>
      <c r="AS1951">
        <v>6</v>
      </c>
    </row>
    <row r="1952" spans="1:45" ht="15" hidden="1" x14ac:dyDescent="0.25">
      <c r="A1952" s="266">
        <v>215741</v>
      </c>
      <c r="B1952" s="259" t="s">
        <v>458</v>
      </c>
      <c r="C1952" s="260" t="s">
        <v>206</v>
      </c>
      <c r="D1952" s="260" t="s">
        <v>207</v>
      </c>
      <c r="E1952" s="260" t="s">
        <v>207</v>
      </c>
      <c r="F1952" s="260" t="s">
        <v>207</v>
      </c>
      <c r="G1952" s="260" t="s">
        <v>207</v>
      </c>
      <c r="H1952" s="260" t="s">
        <v>207</v>
      </c>
      <c r="I1952" s="260" t="s">
        <v>207</v>
      </c>
      <c r="J1952" s="260" t="s">
        <v>207</v>
      </c>
      <c r="K1952" s="260" t="s">
        <v>206</v>
      </c>
      <c r="L1952" s="260" t="s">
        <v>207</v>
      </c>
      <c r="M1952" s="260" t="s">
        <v>207</v>
      </c>
      <c r="N1952" s="260" t="s">
        <v>206</v>
      </c>
      <c r="O1952" s="260" t="s">
        <v>207</v>
      </c>
      <c r="P1952" s="260" t="s">
        <v>207</v>
      </c>
      <c r="Q1952" s="260" t="s">
        <v>207</v>
      </c>
      <c r="R1952" s="260" t="s">
        <v>206</v>
      </c>
      <c r="S1952" s="260" t="s">
        <v>206</v>
      </c>
      <c r="T1952" s="260" t="s">
        <v>206</v>
      </c>
      <c r="U1952" s="260" t="s">
        <v>206</v>
      </c>
      <c r="V1952" s="260" t="s">
        <v>206</v>
      </c>
      <c r="W1952" s="260" t="s">
        <v>344</v>
      </c>
      <c r="X1952" s="260" t="s">
        <v>344</v>
      </c>
      <c r="Y1952" s="260" t="s">
        <v>344</v>
      </c>
      <c r="Z1952" s="260" t="s">
        <v>344</v>
      </c>
      <c r="AA1952" s="260" t="s">
        <v>344</v>
      </c>
      <c r="AB1952" s="260" t="s">
        <v>344</v>
      </c>
      <c r="AC1952" s="260" t="s">
        <v>344</v>
      </c>
      <c r="AD1952" s="260" t="s">
        <v>344</v>
      </c>
      <c r="AE1952" s="260" t="s">
        <v>344</v>
      </c>
      <c r="AF1952" s="260" t="s">
        <v>344</v>
      </c>
      <c r="AG1952" s="260" t="s">
        <v>344</v>
      </c>
      <c r="AH1952" s="260" t="s">
        <v>344</v>
      </c>
      <c r="AI1952" s="260" t="s">
        <v>344</v>
      </c>
      <c r="AJ1952" s="260" t="s">
        <v>344</v>
      </c>
      <c r="AK1952" s="260" t="s">
        <v>344</v>
      </c>
      <c r="AL1952" s="260" t="s">
        <v>344</v>
      </c>
      <c r="AM1952" s="260" t="s">
        <v>344</v>
      </c>
      <c r="AN1952" s="260" t="s">
        <v>344</v>
      </c>
      <c r="AO1952" s="260" t="s">
        <v>344</v>
      </c>
      <c r="AP1952" s="260" t="s">
        <v>344</v>
      </c>
      <c r="AQ1952" s="260"/>
      <c r="AR1952"/>
      <c r="AS1952">
        <v>3</v>
      </c>
    </row>
    <row r="1953" spans="1:45" ht="18.75" hidden="1" x14ac:dyDescent="0.45">
      <c r="A1953" s="267">
        <v>215742</v>
      </c>
      <c r="B1953" s="249" t="s">
        <v>457</v>
      </c>
      <c r="C1953" t="s">
        <v>849</v>
      </c>
      <c r="D1953" t="s">
        <v>849</v>
      </c>
      <c r="E1953" t="s">
        <v>849</v>
      </c>
      <c r="F1953" t="s">
        <v>849</v>
      </c>
      <c r="G1953" t="s">
        <v>849</v>
      </c>
      <c r="H1953" t="s">
        <v>849</v>
      </c>
      <c r="I1953" t="s">
        <v>849</v>
      </c>
      <c r="J1953" t="s">
        <v>849</v>
      </c>
      <c r="K1953" t="s">
        <v>849</v>
      </c>
      <c r="L1953" t="s">
        <v>849</v>
      </c>
      <c r="M1953" s="250" t="s">
        <v>344</v>
      </c>
      <c r="N1953" t="s">
        <v>344</v>
      </c>
      <c r="O1953" t="s">
        <v>344</v>
      </c>
      <c r="P1953" t="s">
        <v>344</v>
      </c>
      <c r="Q1953" t="s">
        <v>344</v>
      </c>
      <c r="R1953" t="s">
        <v>344</v>
      </c>
      <c r="S1953" t="s">
        <v>344</v>
      </c>
      <c r="T1953" t="s">
        <v>344</v>
      </c>
      <c r="U1953" t="s">
        <v>344</v>
      </c>
      <c r="V1953" t="s">
        <v>344</v>
      </c>
      <c r="W1953" t="s">
        <v>344</v>
      </c>
      <c r="X1953" s="250" t="s">
        <v>344</v>
      </c>
      <c r="Y1953" t="s">
        <v>344</v>
      </c>
      <c r="Z1953" t="s">
        <v>344</v>
      </c>
      <c r="AA1953" t="s">
        <v>344</v>
      </c>
      <c r="AB1953" t="s">
        <v>344</v>
      </c>
      <c r="AC1953" t="s">
        <v>344</v>
      </c>
      <c r="AD1953" t="s">
        <v>344</v>
      </c>
      <c r="AE1953" t="s">
        <v>344</v>
      </c>
      <c r="AF1953" t="s">
        <v>344</v>
      </c>
      <c r="AG1953" t="s">
        <v>344</v>
      </c>
      <c r="AH1953" t="s">
        <v>344</v>
      </c>
      <c r="AI1953" t="s">
        <v>344</v>
      </c>
      <c r="AJ1953" t="s">
        <v>344</v>
      </c>
      <c r="AK1953" t="s">
        <v>344</v>
      </c>
      <c r="AL1953" t="s">
        <v>344</v>
      </c>
      <c r="AM1953" t="s">
        <v>344</v>
      </c>
      <c r="AN1953" t="s">
        <v>344</v>
      </c>
      <c r="AO1953" t="s">
        <v>344</v>
      </c>
      <c r="AP1953" t="s">
        <v>344</v>
      </c>
      <c r="AQ1953"/>
      <c r="AR1953" t="s">
        <v>1830</v>
      </c>
      <c r="AS1953" t="s">
        <v>2181</v>
      </c>
    </row>
    <row r="1954" spans="1:45" ht="18.75" hidden="1" x14ac:dyDescent="0.45">
      <c r="A1954" s="268">
        <v>215743</v>
      </c>
      <c r="B1954" s="249" t="s">
        <v>458</v>
      </c>
      <c r="C1954" t="s">
        <v>207</v>
      </c>
      <c r="D1954" t="s">
        <v>207</v>
      </c>
      <c r="E1954" t="s">
        <v>207</v>
      </c>
      <c r="F1954" t="s">
        <v>207</v>
      </c>
      <c r="G1954" t="s">
        <v>207</v>
      </c>
      <c r="H1954" t="s">
        <v>207</v>
      </c>
      <c r="I1954" t="s">
        <v>207</v>
      </c>
      <c r="J1954" t="s">
        <v>207</v>
      </c>
      <c r="K1954" t="s">
        <v>207</v>
      </c>
      <c r="L1954" t="s">
        <v>206</v>
      </c>
      <c r="M1954" s="250" t="s">
        <v>207</v>
      </c>
      <c r="N1954" t="s">
        <v>205</v>
      </c>
      <c r="O1954" t="s">
        <v>205</v>
      </c>
      <c r="P1954" t="s">
        <v>205</v>
      </c>
      <c r="Q1954" t="s">
        <v>207</v>
      </c>
      <c r="R1954" t="s">
        <v>205</v>
      </c>
      <c r="S1954" t="s">
        <v>207</v>
      </c>
      <c r="T1954" t="s">
        <v>207</v>
      </c>
      <c r="U1954" t="s">
        <v>207</v>
      </c>
      <c r="V1954" t="s">
        <v>205</v>
      </c>
      <c r="W1954" t="s">
        <v>344</v>
      </c>
      <c r="X1954" s="250" t="s">
        <v>344</v>
      </c>
      <c r="Y1954" t="s">
        <v>344</v>
      </c>
      <c r="Z1954" t="s">
        <v>344</v>
      </c>
      <c r="AA1954" t="s">
        <v>344</v>
      </c>
      <c r="AB1954" t="s">
        <v>344</v>
      </c>
      <c r="AC1954" t="s">
        <v>344</v>
      </c>
      <c r="AD1954" t="s">
        <v>344</v>
      </c>
      <c r="AE1954" t="s">
        <v>344</v>
      </c>
      <c r="AF1954" t="s">
        <v>344</v>
      </c>
      <c r="AG1954" t="s">
        <v>344</v>
      </c>
      <c r="AH1954" t="s">
        <v>344</v>
      </c>
      <c r="AI1954" t="s">
        <v>344</v>
      </c>
      <c r="AJ1954" t="s">
        <v>344</v>
      </c>
      <c r="AK1954" t="s">
        <v>344</v>
      </c>
      <c r="AL1954" t="s">
        <v>344</v>
      </c>
      <c r="AM1954" t="s">
        <v>344</v>
      </c>
      <c r="AN1954" t="s">
        <v>344</v>
      </c>
      <c r="AO1954" t="s">
        <v>344</v>
      </c>
      <c r="AP1954" t="s">
        <v>344</v>
      </c>
      <c r="AQ1954"/>
      <c r="AR1954">
        <v>0</v>
      </c>
      <c r="AS1954">
        <v>1</v>
      </c>
    </row>
    <row r="1955" spans="1:45" ht="18.75" hidden="1" x14ac:dyDescent="0.45">
      <c r="A1955" s="268">
        <v>215744</v>
      </c>
      <c r="B1955" s="249" t="s">
        <v>458</v>
      </c>
      <c r="C1955" t="s">
        <v>205</v>
      </c>
      <c r="D1955" t="s">
        <v>207</v>
      </c>
      <c r="E1955" t="s">
        <v>207</v>
      </c>
      <c r="F1955" t="s">
        <v>205</v>
      </c>
      <c r="G1955" t="s">
        <v>205</v>
      </c>
      <c r="H1955" t="s">
        <v>205</v>
      </c>
      <c r="I1955" t="s">
        <v>205</v>
      </c>
      <c r="J1955" t="s">
        <v>205</v>
      </c>
      <c r="K1955" t="s">
        <v>205</v>
      </c>
      <c r="L1955" t="s">
        <v>205</v>
      </c>
      <c r="M1955" s="250" t="s">
        <v>207</v>
      </c>
      <c r="N1955" t="s">
        <v>205</v>
      </c>
      <c r="O1955" t="s">
        <v>205</v>
      </c>
      <c r="P1955" t="s">
        <v>207</v>
      </c>
      <c r="Q1955" t="s">
        <v>207</v>
      </c>
      <c r="R1955" t="s">
        <v>206</v>
      </c>
      <c r="S1955" t="s">
        <v>206</v>
      </c>
      <c r="T1955" t="s">
        <v>207</v>
      </c>
      <c r="U1955" t="s">
        <v>207</v>
      </c>
      <c r="V1955" t="s">
        <v>207</v>
      </c>
      <c r="W1955" t="s">
        <v>344</v>
      </c>
      <c r="X1955" s="250" t="s">
        <v>344</v>
      </c>
      <c r="Y1955" t="s">
        <v>344</v>
      </c>
      <c r="Z1955" t="s">
        <v>344</v>
      </c>
      <c r="AA1955" t="s">
        <v>344</v>
      </c>
      <c r="AB1955" t="s">
        <v>344</v>
      </c>
      <c r="AC1955" t="s">
        <v>344</v>
      </c>
      <c r="AD1955" t="s">
        <v>344</v>
      </c>
      <c r="AE1955" t="s">
        <v>344</v>
      </c>
      <c r="AF1955" t="s">
        <v>344</v>
      </c>
      <c r="AG1955" t="s">
        <v>344</v>
      </c>
      <c r="AH1955" t="s">
        <v>344</v>
      </c>
      <c r="AI1955" t="s">
        <v>344</v>
      </c>
      <c r="AJ1955" t="s">
        <v>344</v>
      </c>
      <c r="AK1955" t="s">
        <v>344</v>
      </c>
      <c r="AL1955" t="s">
        <v>344</v>
      </c>
      <c r="AM1955" t="s">
        <v>344</v>
      </c>
      <c r="AN1955" t="s">
        <v>344</v>
      </c>
      <c r="AO1955" t="s">
        <v>344</v>
      </c>
      <c r="AP1955" t="s">
        <v>344</v>
      </c>
      <c r="AQ1955"/>
      <c r="AR1955">
        <v>0</v>
      </c>
      <c r="AS1955">
        <v>4</v>
      </c>
    </row>
    <row r="1956" spans="1:45" ht="18.75" hidden="1" x14ac:dyDescent="0.45">
      <c r="A1956" s="267">
        <v>215745</v>
      </c>
      <c r="B1956" s="249" t="s">
        <v>458</v>
      </c>
      <c r="C1956" t="s">
        <v>207</v>
      </c>
      <c r="D1956" t="s">
        <v>207</v>
      </c>
      <c r="E1956" t="s">
        <v>207</v>
      </c>
      <c r="F1956" t="s">
        <v>207</v>
      </c>
      <c r="G1956" t="s">
        <v>207</v>
      </c>
      <c r="H1956" t="s">
        <v>207</v>
      </c>
      <c r="I1956" t="s">
        <v>207</v>
      </c>
      <c r="J1956" t="s">
        <v>205</v>
      </c>
      <c r="K1956" t="s">
        <v>207</v>
      </c>
      <c r="L1956" t="s">
        <v>207</v>
      </c>
      <c r="M1956" s="250" t="s">
        <v>207</v>
      </c>
      <c r="N1956" t="s">
        <v>207</v>
      </c>
      <c r="O1956" t="s">
        <v>207</v>
      </c>
      <c r="P1956" t="s">
        <v>206</v>
      </c>
      <c r="Q1956" t="s">
        <v>207</v>
      </c>
      <c r="R1956" t="s">
        <v>207</v>
      </c>
      <c r="S1956" t="s">
        <v>206</v>
      </c>
      <c r="T1956" t="s">
        <v>207</v>
      </c>
      <c r="U1956" t="s">
        <v>205</v>
      </c>
      <c r="V1956" t="s">
        <v>207</v>
      </c>
      <c r="W1956" t="s">
        <v>344</v>
      </c>
      <c r="X1956" s="250" t="s">
        <v>344</v>
      </c>
      <c r="Y1956" t="s">
        <v>344</v>
      </c>
      <c r="Z1956" t="s">
        <v>344</v>
      </c>
      <c r="AA1956" t="s">
        <v>344</v>
      </c>
      <c r="AB1956" t="s">
        <v>344</v>
      </c>
      <c r="AC1956" t="s">
        <v>344</v>
      </c>
      <c r="AD1956" t="s">
        <v>344</v>
      </c>
      <c r="AE1956" t="s">
        <v>344</v>
      </c>
      <c r="AF1956" t="s">
        <v>344</v>
      </c>
      <c r="AG1956" t="s">
        <v>344</v>
      </c>
      <c r="AH1956" t="s">
        <v>344</v>
      </c>
      <c r="AI1956" t="s">
        <v>344</v>
      </c>
      <c r="AJ1956" t="s">
        <v>344</v>
      </c>
      <c r="AK1956" t="s">
        <v>344</v>
      </c>
      <c r="AL1956" t="s">
        <v>344</v>
      </c>
      <c r="AM1956" t="s">
        <v>344</v>
      </c>
      <c r="AN1956" t="s">
        <v>344</v>
      </c>
      <c r="AO1956" t="s">
        <v>344</v>
      </c>
      <c r="AP1956" t="s">
        <v>344</v>
      </c>
      <c r="AQ1956"/>
      <c r="AR1956">
        <v>0</v>
      </c>
      <c r="AS1956">
        <v>1</v>
      </c>
    </row>
    <row r="1957" spans="1:45" ht="15" hidden="1" x14ac:dyDescent="0.25">
      <c r="A1957" s="266">
        <v>215746</v>
      </c>
      <c r="B1957" s="259" t="s">
        <v>457</v>
      </c>
      <c r="C1957" s="260" t="s">
        <v>849</v>
      </c>
      <c r="D1957" s="260" t="s">
        <v>849</v>
      </c>
      <c r="E1957" s="260" t="s">
        <v>849</v>
      </c>
      <c r="F1957" s="260" t="s">
        <v>849</v>
      </c>
      <c r="G1957" s="260" t="s">
        <v>849</v>
      </c>
      <c r="H1957" s="260" t="s">
        <v>849</v>
      </c>
      <c r="I1957" s="260" t="s">
        <v>849</v>
      </c>
      <c r="J1957" s="260" t="s">
        <v>849</v>
      </c>
      <c r="K1957" s="260" t="s">
        <v>849</v>
      </c>
      <c r="L1957" s="260" t="s">
        <v>849</v>
      </c>
      <c r="M1957" s="260" t="s">
        <v>344</v>
      </c>
      <c r="N1957" s="260" t="s">
        <v>344</v>
      </c>
      <c r="O1957" s="260" t="s">
        <v>344</v>
      </c>
      <c r="P1957" s="260" t="s">
        <v>344</v>
      </c>
      <c r="Q1957" s="260" t="s">
        <v>344</v>
      </c>
      <c r="R1957" s="260" t="s">
        <v>344</v>
      </c>
      <c r="S1957" s="260" t="s">
        <v>344</v>
      </c>
      <c r="T1957" s="260" t="s">
        <v>344</v>
      </c>
      <c r="U1957" s="260" t="s">
        <v>344</v>
      </c>
      <c r="V1957" s="260" t="s">
        <v>344</v>
      </c>
      <c r="W1957" s="260" t="s">
        <v>344</v>
      </c>
      <c r="X1957" s="260" t="s">
        <v>344</v>
      </c>
      <c r="Y1957" s="260" t="s">
        <v>344</v>
      </c>
      <c r="Z1957" s="260" t="s">
        <v>344</v>
      </c>
      <c r="AA1957" s="260" t="s">
        <v>344</v>
      </c>
      <c r="AB1957" s="260" t="s">
        <v>344</v>
      </c>
      <c r="AC1957" s="260" t="s">
        <v>344</v>
      </c>
      <c r="AD1957" s="260" t="s">
        <v>344</v>
      </c>
      <c r="AE1957" s="260" t="s">
        <v>344</v>
      </c>
      <c r="AF1957" s="260" t="s">
        <v>344</v>
      </c>
      <c r="AG1957" s="260" t="s">
        <v>344</v>
      </c>
      <c r="AH1957" s="260" t="s">
        <v>344</v>
      </c>
      <c r="AI1957" s="260" t="s">
        <v>344</v>
      </c>
      <c r="AJ1957" s="260" t="s">
        <v>344</v>
      </c>
      <c r="AK1957" s="260" t="s">
        <v>344</v>
      </c>
      <c r="AL1957" s="260" t="s">
        <v>344</v>
      </c>
      <c r="AM1957" s="260" t="s">
        <v>344</v>
      </c>
      <c r="AN1957" s="260" t="s">
        <v>344</v>
      </c>
      <c r="AO1957" s="260" t="s">
        <v>344</v>
      </c>
      <c r="AP1957" s="260" t="s">
        <v>344</v>
      </c>
      <c r="AQ1957" s="260"/>
      <c r="AR1957"/>
      <c r="AS1957" t="s">
        <v>2181</v>
      </c>
    </row>
    <row r="1958" spans="1:45" ht="18.75" hidden="1" x14ac:dyDescent="0.45">
      <c r="A1958" s="268">
        <v>215747</v>
      </c>
      <c r="B1958" s="249" t="s">
        <v>456</v>
      </c>
      <c r="C1958" t="s">
        <v>207</v>
      </c>
      <c r="D1958" t="s">
        <v>207</v>
      </c>
      <c r="E1958" t="s">
        <v>207</v>
      </c>
      <c r="F1958" t="s">
        <v>207</v>
      </c>
      <c r="G1958" t="s">
        <v>205</v>
      </c>
      <c r="H1958" t="s">
        <v>205</v>
      </c>
      <c r="I1958" t="s">
        <v>207</v>
      </c>
      <c r="J1958" t="s">
        <v>207</v>
      </c>
      <c r="K1958" t="s">
        <v>207</v>
      </c>
      <c r="L1958" t="s">
        <v>207</v>
      </c>
      <c r="M1958" s="250" t="s">
        <v>207</v>
      </c>
      <c r="N1958" t="s">
        <v>205</v>
      </c>
      <c r="O1958" t="s">
        <v>205</v>
      </c>
      <c r="P1958" t="s">
        <v>205</v>
      </c>
      <c r="Q1958" t="s">
        <v>207</v>
      </c>
      <c r="R1958" t="s">
        <v>207</v>
      </c>
      <c r="S1958" t="s">
        <v>205</v>
      </c>
      <c r="T1958" t="s">
        <v>207</v>
      </c>
      <c r="U1958" t="s">
        <v>207</v>
      </c>
      <c r="V1958" t="s">
        <v>207</v>
      </c>
      <c r="W1958" t="s">
        <v>207</v>
      </c>
      <c r="X1958" s="250" t="s">
        <v>207</v>
      </c>
      <c r="Y1958" t="s">
        <v>207</v>
      </c>
      <c r="Z1958" t="s">
        <v>207</v>
      </c>
      <c r="AA1958" t="s">
        <v>207</v>
      </c>
      <c r="AB1958" t="s">
        <v>206</v>
      </c>
      <c r="AC1958" t="s">
        <v>206</v>
      </c>
      <c r="AD1958" t="s">
        <v>206</v>
      </c>
      <c r="AE1958" t="s">
        <v>206</v>
      </c>
      <c r="AF1958" t="s">
        <v>206</v>
      </c>
      <c r="AG1958" t="s">
        <v>344</v>
      </c>
      <c r="AH1958" t="s">
        <v>344</v>
      </c>
      <c r="AI1958" t="s">
        <v>344</v>
      </c>
      <c r="AJ1958" t="s">
        <v>344</v>
      </c>
      <c r="AK1958" t="s">
        <v>344</v>
      </c>
      <c r="AL1958" t="s">
        <v>344</v>
      </c>
      <c r="AM1958" t="s">
        <v>344</v>
      </c>
      <c r="AN1958" t="s">
        <v>344</v>
      </c>
      <c r="AO1958" t="s">
        <v>344</v>
      </c>
      <c r="AP1958" t="s">
        <v>344</v>
      </c>
      <c r="AQ1958"/>
      <c r="AR1958">
        <v>0</v>
      </c>
      <c r="AS1958">
        <v>4</v>
      </c>
    </row>
    <row r="1959" spans="1:45" ht="15" hidden="1" x14ac:dyDescent="0.25">
      <c r="A1959" s="266">
        <v>215748</v>
      </c>
      <c r="B1959" s="259" t="s">
        <v>457</v>
      </c>
      <c r="C1959" s="260" t="s">
        <v>849</v>
      </c>
      <c r="D1959" s="260" t="s">
        <v>849</v>
      </c>
      <c r="E1959" s="260" t="s">
        <v>849</v>
      </c>
      <c r="F1959" s="260" t="s">
        <v>849</v>
      </c>
      <c r="G1959" s="260" t="s">
        <v>849</v>
      </c>
      <c r="H1959" s="260" t="s">
        <v>849</v>
      </c>
      <c r="I1959" s="260" t="s">
        <v>849</v>
      </c>
      <c r="J1959" s="260" t="s">
        <v>849</v>
      </c>
      <c r="K1959" s="260" t="s">
        <v>849</v>
      </c>
      <c r="L1959" s="260" t="s">
        <v>849</v>
      </c>
      <c r="M1959" s="260" t="s">
        <v>344</v>
      </c>
      <c r="N1959" s="260" t="s">
        <v>344</v>
      </c>
      <c r="O1959" s="260" t="s">
        <v>344</v>
      </c>
      <c r="P1959" s="260" t="s">
        <v>344</v>
      </c>
      <c r="Q1959" s="260" t="s">
        <v>344</v>
      </c>
      <c r="R1959" s="260" t="s">
        <v>344</v>
      </c>
      <c r="S1959" s="260" t="s">
        <v>344</v>
      </c>
      <c r="T1959" s="260" t="s">
        <v>344</v>
      </c>
      <c r="U1959" s="260" t="s">
        <v>344</v>
      </c>
      <c r="V1959" s="260" t="s">
        <v>344</v>
      </c>
      <c r="W1959" s="260" t="s">
        <v>344</v>
      </c>
      <c r="X1959" s="260" t="s">
        <v>344</v>
      </c>
      <c r="Y1959" s="260" t="s">
        <v>344</v>
      </c>
      <c r="Z1959" s="260" t="s">
        <v>344</v>
      </c>
      <c r="AA1959" s="260" t="s">
        <v>344</v>
      </c>
      <c r="AB1959" s="260" t="s">
        <v>344</v>
      </c>
      <c r="AC1959" s="260" t="s">
        <v>344</v>
      </c>
      <c r="AD1959" s="260" t="s">
        <v>344</v>
      </c>
      <c r="AE1959" s="260" t="s">
        <v>344</v>
      </c>
      <c r="AF1959" s="260" t="s">
        <v>344</v>
      </c>
      <c r="AG1959" s="260" t="s">
        <v>344</v>
      </c>
      <c r="AH1959" s="260" t="s">
        <v>344</v>
      </c>
      <c r="AI1959" s="260" t="s">
        <v>344</v>
      </c>
      <c r="AJ1959" s="260" t="s">
        <v>344</v>
      </c>
      <c r="AK1959" s="260" t="s">
        <v>344</v>
      </c>
      <c r="AL1959" s="260" t="s">
        <v>344</v>
      </c>
      <c r="AM1959" s="260" t="s">
        <v>344</v>
      </c>
      <c r="AN1959" s="260" t="s">
        <v>344</v>
      </c>
      <c r="AO1959" s="260" t="s">
        <v>344</v>
      </c>
      <c r="AP1959" s="260" t="s">
        <v>344</v>
      </c>
      <c r="AQ1959" s="260"/>
      <c r="AR1959"/>
      <c r="AS1959" t="s">
        <v>2181</v>
      </c>
    </row>
    <row r="1960" spans="1:45" ht="18.75" hidden="1" x14ac:dyDescent="0.45">
      <c r="A1960" s="268">
        <v>215749</v>
      </c>
      <c r="B1960" s="249" t="s">
        <v>456</v>
      </c>
      <c r="C1960" t="s">
        <v>207</v>
      </c>
      <c r="D1960" t="s">
        <v>207</v>
      </c>
      <c r="E1960" t="s">
        <v>207</v>
      </c>
      <c r="F1960" t="s">
        <v>205</v>
      </c>
      <c r="G1960" t="s">
        <v>205</v>
      </c>
      <c r="H1960" t="s">
        <v>207</v>
      </c>
      <c r="I1960" t="s">
        <v>207</v>
      </c>
      <c r="J1960" t="s">
        <v>207</v>
      </c>
      <c r="K1960" t="s">
        <v>205</v>
      </c>
      <c r="L1960" t="s">
        <v>207</v>
      </c>
      <c r="M1960" s="250" t="s">
        <v>207</v>
      </c>
      <c r="N1960" t="s">
        <v>205</v>
      </c>
      <c r="O1960" t="s">
        <v>205</v>
      </c>
      <c r="P1960" t="s">
        <v>205</v>
      </c>
      <c r="Q1960" t="s">
        <v>207</v>
      </c>
      <c r="R1960" t="s">
        <v>207</v>
      </c>
      <c r="S1960" t="s">
        <v>205</v>
      </c>
      <c r="T1960" t="s">
        <v>205</v>
      </c>
      <c r="U1960" t="s">
        <v>207</v>
      </c>
      <c r="V1960" t="s">
        <v>205</v>
      </c>
      <c r="W1960" t="s">
        <v>207</v>
      </c>
      <c r="X1960" s="250" t="s">
        <v>207</v>
      </c>
      <c r="Y1960" t="s">
        <v>207</v>
      </c>
      <c r="Z1960" t="s">
        <v>207</v>
      </c>
      <c r="AA1960" t="s">
        <v>207</v>
      </c>
      <c r="AB1960" t="s">
        <v>206</v>
      </c>
      <c r="AC1960" t="s">
        <v>206</v>
      </c>
      <c r="AD1960" t="s">
        <v>206</v>
      </c>
      <c r="AE1960" t="s">
        <v>206</v>
      </c>
      <c r="AF1960" t="s">
        <v>206</v>
      </c>
      <c r="AG1960" t="s">
        <v>344</v>
      </c>
      <c r="AH1960" t="s">
        <v>344</v>
      </c>
      <c r="AI1960" t="s">
        <v>344</v>
      </c>
      <c r="AJ1960" t="s">
        <v>344</v>
      </c>
      <c r="AK1960" t="s">
        <v>344</v>
      </c>
      <c r="AL1960" t="s">
        <v>344</v>
      </c>
      <c r="AM1960" t="s">
        <v>344</v>
      </c>
      <c r="AN1960" t="s">
        <v>344</v>
      </c>
      <c r="AO1960" t="s">
        <v>344</v>
      </c>
      <c r="AP1960" t="s">
        <v>344</v>
      </c>
      <c r="AQ1960"/>
      <c r="AR1960">
        <v>0</v>
      </c>
      <c r="AS1960">
        <v>5</v>
      </c>
    </row>
    <row r="1961" spans="1:45" ht="15" hidden="1" x14ac:dyDescent="0.25">
      <c r="A1961" s="266">
        <v>215750</v>
      </c>
      <c r="B1961" s="259" t="s">
        <v>457</v>
      </c>
      <c r="C1961" s="260" t="s">
        <v>849</v>
      </c>
      <c r="D1961" s="260" t="s">
        <v>849</v>
      </c>
      <c r="E1961" s="260" t="s">
        <v>849</v>
      </c>
      <c r="F1961" s="260" t="s">
        <v>849</v>
      </c>
      <c r="G1961" s="260" t="s">
        <v>849</v>
      </c>
      <c r="H1961" s="260" t="s">
        <v>849</v>
      </c>
      <c r="I1961" s="260" t="s">
        <v>849</v>
      </c>
      <c r="J1961" s="260" t="s">
        <v>849</v>
      </c>
      <c r="K1961" s="260" t="s">
        <v>849</v>
      </c>
      <c r="L1961" s="260" t="s">
        <v>849</v>
      </c>
      <c r="M1961" s="260" t="s">
        <v>344</v>
      </c>
      <c r="N1961" s="260" t="s">
        <v>344</v>
      </c>
      <c r="O1961" s="260" t="s">
        <v>344</v>
      </c>
      <c r="P1961" s="260" t="s">
        <v>344</v>
      </c>
      <c r="Q1961" s="260" t="s">
        <v>344</v>
      </c>
      <c r="R1961" s="260" t="s">
        <v>344</v>
      </c>
      <c r="S1961" s="260" t="s">
        <v>344</v>
      </c>
      <c r="T1961" s="260" t="s">
        <v>344</v>
      </c>
      <c r="U1961" s="260" t="s">
        <v>344</v>
      </c>
      <c r="V1961" s="260" t="s">
        <v>344</v>
      </c>
      <c r="W1961" s="260" t="s">
        <v>344</v>
      </c>
      <c r="X1961" s="260" t="s">
        <v>344</v>
      </c>
      <c r="Y1961" s="260" t="s">
        <v>344</v>
      </c>
      <c r="Z1961" s="260" t="s">
        <v>344</v>
      </c>
      <c r="AA1961" s="260" t="s">
        <v>344</v>
      </c>
      <c r="AB1961" s="260" t="s">
        <v>344</v>
      </c>
      <c r="AC1961" s="260" t="s">
        <v>344</v>
      </c>
      <c r="AD1961" s="260" t="s">
        <v>344</v>
      </c>
      <c r="AE1961" s="260" t="s">
        <v>344</v>
      </c>
      <c r="AF1961" s="260" t="s">
        <v>344</v>
      </c>
      <c r="AG1961" s="260" t="s">
        <v>344</v>
      </c>
      <c r="AH1961" s="260" t="s">
        <v>344</v>
      </c>
      <c r="AI1961" s="260" t="s">
        <v>344</v>
      </c>
      <c r="AJ1961" s="260" t="s">
        <v>344</v>
      </c>
      <c r="AK1961" s="260" t="s">
        <v>344</v>
      </c>
      <c r="AL1961" s="260" t="s">
        <v>344</v>
      </c>
      <c r="AM1961" s="260" t="s">
        <v>344</v>
      </c>
      <c r="AN1961" s="260" t="s">
        <v>344</v>
      </c>
      <c r="AO1961" s="260" t="s">
        <v>344</v>
      </c>
      <c r="AP1961" s="260" t="s">
        <v>344</v>
      </c>
      <c r="AQ1961" s="260"/>
      <c r="AR1961"/>
      <c r="AS1961" t="s">
        <v>2181</v>
      </c>
    </row>
    <row r="1962" spans="1:45" ht="15" hidden="1" x14ac:dyDescent="0.25">
      <c r="A1962" s="266">
        <v>215751</v>
      </c>
      <c r="B1962" s="259" t="s">
        <v>457</v>
      </c>
      <c r="C1962" s="260" t="s">
        <v>849</v>
      </c>
      <c r="D1962" s="260" t="s">
        <v>849</v>
      </c>
      <c r="E1962" s="260" t="s">
        <v>849</v>
      </c>
      <c r="F1962" s="260" t="s">
        <v>849</v>
      </c>
      <c r="G1962" s="260" t="s">
        <v>849</v>
      </c>
      <c r="H1962" s="260" t="s">
        <v>849</v>
      </c>
      <c r="I1962" s="260" t="s">
        <v>849</v>
      </c>
      <c r="J1962" s="260" t="s">
        <v>849</v>
      </c>
      <c r="K1962" s="260" t="s">
        <v>849</v>
      </c>
      <c r="L1962" s="260" t="s">
        <v>849</v>
      </c>
      <c r="M1962" s="260" t="s">
        <v>344</v>
      </c>
      <c r="N1962" s="260" t="s">
        <v>344</v>
      </c>
      <c r="O1962" s="260" t="s">
        <v>344</v>
      </c>
      <c r="P1962" s="260" t="s">
        <v>344</v>
      </c>
      <c r="Q1962" s="260" t="s">
        <v>344</v>
      </c>
      <c r="R1962" s="260" t="s">
        <v>344</v>
      </c>
      <c r="S1962" s="260" t="s">
        <v>344</v>
      </c>
      <c r="T1962" s="260" t="s">
        <v>344</v>
      </c>
      <c r="U1962" s="260" t="s">
        <v>344</v>
      </c>
      <c r="V1962" s="260" t="s">
        <v>344</v>
      </c>
      <c r="W1962" s="260" t="s">
        <v>344</v>
      </c>
      <c r="X1962" s="260" t="s">
        <v>344</v>
      </c>
      <c r="Y1962" s="260" t="s">
        <v>344</v>
      </c>
      <c r="Z1962" s="260" t="s">
        <v>344</v>
      </c>
      <c r="AA1962" s="260" t="s">
        <v>344</v>
      </c>
      <c r="AB1962" s="260" t="s">
        <v>344</v>
      </c>
      <c r="AC1962" s="260" t="s">
        <v>344</v>
      </c>
      <c r="AD1962" s="260" t="s">
        <v>344</v>
      </c>
      <c r="AE1962" s="260" t="s">
        <v>344</v>
      </c>
      <c r="AF1962" s="260" t="s">
        <v>344</v>
      </c>
      <c r="AG1962" s="260" t="s">
        <v>344</v>
      </c>
      <c r="AH1962" s="260" t="s">
        <v>344</v>
      </c>
      <c r="AI1962" s="260" t="s">
        <v>344</v>
      </c>
      <c r="AJ1962" s="260" t="s">
        <v>344</v>
      </c>
      <c r="AK1962" s="260" t="s">
        <v>344</v>
      </c>
      <c r="AL1962" s="260" t="s">
        <v>344</v>
      </c>
      <c r="AM1962" s="260" t="s">
        <v>344</v>
      </c>
      <c r="AN1962" s="260" t="s">
        <v>344</v>
      </c>
      <c r="AO1962" s="260" t="s">
        <v>344</v>
      </c>
      <c r="AP1962" s="260" t="s">
        <v>344</v>
      </c>
      <c r="AQ1962" s="260"/>
      <c r="AR1962"/>
      <c r="AS1962" t="s">
        <v>2181</v>
      </c>
    </row>
    <row r="1963" spans="1:45" ht="15" hidden="1" x14ac:dyDescent="0.25">
      <c r="A1963" s="266">
        <v>215752</v>
      </c>
      <c r="B1963" s="259" t="s">
        <v>457</v>
      </c>
      <c r="C1963" s="260" t="s">
        <v>849</v>
      </c>
      <c r="D1963" s="260" t="s">
        <v>849</v>
      </c>
      <c r="E1963" s="260" t="s">
        <v>849</v>
      </c>
      <c r="F1963" s="260" t="s">
        <v>849</v>
      </c>
      <c r="G1963" s="260" t="s">
        <v>849</v>
      </c>
      <c r="H1963" s="260" t="s">
        <v>849</v>
      </c>
      <c r="I1963" s="260" t="s">
        <v>849</v>
      </c>
      <c r="J1963" s="260" t="s">
        <v>849</v>
      </c>
      <c r="K1963" s="260" t="s">
        <v>849</v>
      </c>
      <c r="L1963" s="260" t="s">
        <v>849</v>
      </c>
      <c r="M1963" s="260" t="s">
        <v>344</v>
      </c>
      <c r="N1963" s="260" t="s">
        <v>344</v>
      </c>
      <c r="O1963" s="260" t="s">
        <v>344</v>
      </c>
      <c r="P1963" s="260" t="s">
        <v>344</v>
      </c>
      <c r="Q1963" s="260" t="s">
        <v>344</v>
      </c>
      <c r="R1963" s="260" t="s">
        <v>344</v>
      </c>
      <c r="S1963" s="260" t="s">
        <v>344</v>
      </c>
      <c r="T1963" s="260" t="s">
        <v>344</v>
      </c>
      <c r="U1963" s="260" t="s">
        <v>344</v>
      </c>
      <c r="V1963" s="260" t="s">
        <v>344</v>
      </c>
      <c r="W1963" s="260" t="s">
        <v>344</v>
      </c>
      <c r="X1963" s="260" t="s">
        <v>344</v>
      </c>
      <c r="Y1963" s="260" t="s">
        <v>344</v>
      </c>
      <c r="Z1963" s="260" t="s">
        <v>344</v>
      </c>
      <c r="AA1963" s="260" t="s">
        <v>344</v>
      </c>
      <c r="AB1963" s="260" t="s">
        <v>344</v>
      </c>
      <c r="AC1963" s="260" t="s">
        <v>344</v>
      </c>
      <c r="AD1963" s="260" t="s">
        <v>344</v>
      </c>
      <c r="AE1963" s="260" t="s">
        <v>344</v>
      </c>
      <c r="AF1963" s="260" t="s">
        <v>344</v>
      </c>
      <c r="AG1963" s="260" t="s">
        <v>344</v>
      </c>
      <c r="AH1963" s="260" t="s">
        <v>344</v>
      </c>
      <c r="AI1963" s="260" t="s">
        <v>344</v>
      </c>
      <c r="AJ1963" s="260" t="s">
        <v>344</v>
      </c>
      <c r="AK1963" s="260" t="s">
        <v>344</v>
      </c>
      <c r="AL1963" s="260" t="s">
        <v>344</v>
      </c>
      <c r="AM1963" s="260" t="s">
        <v>344</v>
      </c>
      <c r="AN1963" s="260" t="s">
        <v>344</v>
      </c>
      <c r="AO1963" s="260" t="s">
        <v>344</v>
      </c>
      <c r="AP1963" s="260" t="s">
        <v>344</v>
      </c>
      <c r="AQ1963" s="260"/>
      <c r="AR1963"/>
      <c r="AS1963" t="s">
        <v>2181</v>
      </c>
    </row>
    <row r="1964" spans="1:45" ht="15" hidden="1" x14ac:dyDescent="0.25">
      <c r="A1964" s="266">
        <v>215753</v>
      </c>
      <c r="B1964" s="259" t="s">
        <v>458</v>
      </c>
      <c r="C1964" s="260" t="s">
        <v>205</v>
      </c>
      <c r="D1964" s="260" t="s">
        <v>207</v>
      </c>
      <c r="E1964" s="260" t="s">
        <v>207</v>
      </c>
      <c r="F1964" s="260" t="s">
        <v>207</v>
      </c>
      <c r="G1964" s="260" t="s">
        <v>205</v>
      </c>
      <c r="H1964" s="260" t="s">
        <v>205</v>
      </c>
      <c r="I1964" s="260" t="s">
        <v>207</v>
      </c>
      <c r="J1964" s="260" t="s">
        <v>207</v>
      </c>
      <c r="K1964" s="260" t="s">
        <v>205</v>
      </c>
      <c r="L1964" s="260" t="s">
        <v>207</v>
      </c>
      <c r="M1964" s="260" t="s">
        <v>206</v>
      </c>
      <c r="N1964" s="260" t="s">
        <v>205</v>
      </c>
      <c r="O1964" s="260" t="s">
        <v>207</v>
      </c>
      <c r="P1964" s="260" t="s">
        <v>207</v>
      </c>
      <c r="Q1964" s="260" t="s">
        <v>206</v>
      </c>
      <c r="R1964" s="260" t="s">
        <v>206</v>
      </c>
      <c r="S1964" s="260" t="s">
        <v>206</v>
      </c>
      <c r="T1964" s="260" t="s">
        <v>207</v>
      </c>
      <c r="U1964" s="260" t="s">
        <v>207</v>
      </c>
      <c r="V1964" s="260" t="s">
        <v>205</v>
      </c>
      <c r="W1964" s="260" t="s">
        <v>344</v>
      </c>
      <c r="X1964" s="260" t="s">
        <v>344</v>
      </c>
      <c r="Y1964" s="260" t="s">
        <v>344</v>
      </c>
      <c r="Z1964" s="260" t="s">
        <v>344</v>
      </c>
      <c r="AA1964" s="260" t="s">
        <v>344</v>
      </c>
      <c r="AB1964" s="260" t="s">
        <v>344</v>
      </c>
      <c r="AC1964" s="260" t="s">
        <v>344</v>
      </c>
      <c r="AD1964" s="260" t="s">
        <v>344</v>
      </c>
      <c r="AE1964" s="260" t="s">
        <v>344</v>
      </c>
      <c r="AF1964" s="260" t="s">
        <v>344</v>
      </c>
      <c r="AG1964" s="260" t="s">
        <v>344</v>
      </c>
      <c r="AH1964" s="260" t="s">
        <v>344</v>
      </c>
      <c r="AI1964" s="260" t="s">
        <v>344</v>
      </c>
      <c r="AJ1964" s="260" t="s">
        <v>344</v>
      </c>
      <c r="AK1964" s="260" t="s">
        <v>344</v>
      </c>
      <c r="AL1964" s="260" t="s">
        <v>344</v>
      </c>
      <c r="AM1964" s="260" t="s">
        <v>344</v>
      </c>
      <c r="AN1964" s="260" t="s">
        <v>344</v>
      </c>
      <c r="AO1964" s="260" t="s">
        <v>344</v>
      </c>
      <c r="AP1964" s="260" t="s">
        <v>344</v>
      </c>
      <c r="AQ1964" s="260"/>
      <c r="AR1964"/>
      <c r="AS1964">
        <v>2</v>
      </c>
    </row>
    <row r="1965" spans="1:45" ht="15" hidden="1" x14ac:dyDescent="0.25">
      <c r="A1965" s="266">
        <v>215754</v>
      </c>
      <c r="B1965" s="259" t="s">
        <v>457</v>
      </c>
      <c r="C1965" s="260" t="s">
        <v>849</v>
      </c>
      <c r="D1965" s="260" t="s">
        <v>849</v>
      </c>
      <c r="E1965" s="260" t="s">
        <v>849</v>
      </c>
      <c r="F1965" s="260" t="s">
        <v>849</v>
      </c>
      <c r="G1965" s="260" t="s">
        <v>849</v>
      </c>
      <c r="H1965" s="260" t="s">
        <v>849</v>
      </c>
      <c r="I1965" s="260" t="s">
        <v>849</v>
      </c>
      <c r="J1965" s="260" t="s">
        <v>849</v>
      </c>
      <c r="K1965" s="260" t="s">
        <v>849</v>
      </c>
      <c r="L1965" s="260" t="s">
        <v>849</v>
      </c>
      <c r="M1965" s="260" t="s">
        <v>344</v>
      </c>
      <c r="N1965" s="260" t="s">
        <v>344</v>
      </c>
      <c r="O1965" s="260" t="s">
        <v>344</v>
      </c>
      <c r="P1965" s="260" t="s">
        <v>344</v>
      </c>
      <c r="Q1965" s="260" t="s">
        <v>344</v>
      </c>
      <c r="R1965" s="260" t="s">
        <v>344</v>
      </c>
      <c r="S1965" s="260" t="s">
        <v>344</v>
      </c>
      <c r="T1965" s="260" t="s">
        <v>344</v>
      </c>
      <c r="U1965" s="260" t="s">
        <v>344</v>
      </c>
      <c r="V1965" s="260" t="s">
        <v>344</v>
      </c>
      <c r="W1965" s="260" t="s">
        <v>344</v>
      </c>
      <c r="X1965" s="260" t="s">
        <v>344</v>
      </c>
      <c r="Y1965" s="260" t="s">
        <v>344</v>
      </c>
      <c r="Z1965" s="260" t="s">
        <v>344</v>
      </c>
      <c r="AA1965" s="260" t="s">
        <v>344</v>
      </c>
      <c r="AB1965" s="260" t="s">
        <v>344</v>
      </c>
      <c r="AC1965" s="260" t="s">
        <v>344</v>
      </c>
      <c r="AD1965" s="260" t="s">
        <v>344</v>
      </c>
      <c r="AE1965" s="260" t="s">
        <v>344</v>
      </c>
      <c r="AF1965" s="260" t="s">
        <v>344</v>
      </c>
      <c r="AG1965" s="260" t="s">
        <v>344</v>
      </c>
      <c r="AH1965" s="260" t="s">
        <v>344</v>
      </c>
      <c r="AI1965" s="260" t="s">
        <v>344</v>
      </c>
      <c r="AJ1965" s="260" t="s">
        <v>344</v>
      </c>
      <c r="AK1965" s="260" t="s">
        <v>344</v>
      </c>
      <c r="AL1965" s="260" t="s">
        <v>344</v>
      </c>
      <c r="AM1965" s="260" t="s">
        <v>344</v>
      </c>
      <c r="AN1965" s="260" t="s">
        <v>344</v>
      </c>
      <c r="AO1965" s="260" t="s">
        <v>344</v>
      </c>
      <c r="AP1965" s="260" t="s">
        <v>344</v>
      </c>
      <c r="AQ1965" s="260"/>
      <c r="AR1965"/>
      <c r="AS1965" t="s">
        <v>2181</v>
      </c>
    </row>
    <row r="1966" spans="1:45" ht="15" hidden="1" x14ac:dyDescent="0.25">
      <c r="A1966" s="266">
        <v>215756</v>
      </c>
      <c r="B1966" s="259" t="s">
        <v>457</v>
      </c>
      <c r="C1966" s="260" t="s">
        <v>849</v>
      </c>
      <c r="D1966" s="260" t="s">
        <v>849</v>
      </c>
      <c r="E1966" s="260" t="s">
        <v>849</v>
      </c>
      <c r="F1966" s="260" t="s">
        <v>849</v>
      </c>
      <c r="G1966" s="260" t="s">
        <v>849</v>
      </c>
      <c r="H1966" s="260" t="s">
        <v>849</v>
      </c>
      <c r="I1966" s="260" t="s">
        <v>849</v>
      </c>
      <c r="J1966" s="260" t="s">
        <v>849</v>
      </c>
      <c r="K1966" s="260" t="s">
        <v>849</v>
      </c>
      <c r="L1966" s="260" t="s">
        <v>849</v>
      </c>
      <c r="M1966" s="260" t="s">
        <v>344</v>
      </c>
      <c r="N1966" s="260" t="s">
        <v>344</v>
      </c>
      <c r="O1966" s="260" t="s">
        <v>344</v>
      </c>
      <c r="P1966" s="260" t="s">
        <v>344</v>
      </c>
      <c r="Q1966" s="260" t="s">
        <v>344</v>
      </c>
      <c r="R1966" s="260" t="s">
        <v>344</v>
      </c>
      <c r="S1966" s="260" t="s">
        <v>344</v>
      </c>
      <c r="T1966" s="260" t="s">
        <v>344</v>
      </c>
      <c r="U1966" s="260" t="s">
        <v>344</v>
      </c>
      <c r="V1966" s="260" t="s">
        <v>344</v>
      </c>
      <c r="W1966" s="260" t="s">
        <v>344</v>
      </c>
      <c r="X1966" s="260" t="s">
        <v>344</v>
      </c>
      <c r="Y1966" s="260" t="s">
        <v>344</v>
      </c>
      <c r="Z1966" s="260" t="s">
        <v>344</v>
      </c>
      <c r="AA1966" s="260" t="s">
        <v>344</v>
      </c>
      <c r="AB1966" s="260" t="s">
        <v>344</v>
      </c>
      <c r="AC1966" s="260" t="s">
        <v>344</v>
      </c>
      <c r="AD1966" s="260" t="s">
        <v>344</v>
      </c>
      <c r="AE1966" s="260" t="s">
        <v>344</v>
      </c>
      <c r="AF1966" s="260" t="s">
        <v>344</v>
      </c>
      <c r="AG1966" s="260" t="s">
        <v>344</v>
      </c>
      <c r="AH1966" s="260" t="s">
        <v>344</v>
      </c>
      <c r="AI1966" s="260" t="s">
        <v>344</v>
      </c>
      <c r="AJ1966" s="260" t="s">
        <v>344</v>
      </c>
      <c r="AK1966" s="260" t="s">
        <v>344</v>
      </c>
      <c r="AL1966" s="260" t="s">
        <v>344</v>
      </c>
      <c r="AM1966" s="260" t="s">
        <v>344</v>
      </c>
      <c r="AN1966" s="260" t="s">
        <v>344</v>
      </c>
      <c r="AO1966" s="260" t="s">
        <v>344</v>
      </c>
      <c r="AP1966" s="260" t="s">
        <v>344</v>
      </c>
      <c r="AQ1966" s="260"/>
      <c r="AR1966"/>
      <c r="AS1966" t="s">
        <v>2181</v>
      </c>
    </row>
    <row r="1967" spans="1:45" ht="18.75" hidden="1" x14ac:dyDescent="0.45">
      <c r="A1967" s="267">
        <v>215757</v>
      </c>
      <c r="B1967" s="249" t="s">
        <v>457</v>
      </c>
      <c r="C1967" t="s">
        <v>849</v>
      </c>
      <c r="D1967" t="s">
        <v>849</v>
      </c>
      <c r="E1967" t="s">
        <v>849</v>
      </c>
      <c r="F1967" t="s">
        <v>849</v>
      </c>
      <c r="G1967" t="s">
        <v>849</v>
      </c>
      <c r="H1967" t="s">
        <v>849</v>
      </c>
      <c r="I1967" t="s">
        <v>849</v>
      </c>
      <c r="J1967" t="s">
        <v>849</v>
      </c>
      <c r="K1967" t="s">
        <v>849</v>
      </c>
      <c r="L1967" t="s">
        <v>849</v>
      </c>
      <c r="M1967" s="250" t="s">
        <v>344</v>
      </c>
      <c r="N1967" t="s">
        <v>344</v>
      </c>
      <c r="O1967" t="s">
        <v>344</v>
      </c>
      <c r="P1967" t="s">
        <v>344</v>
      </c>
      <c r="Q1967" t="s">
        <v>344</v>
      </c>
      <c r="R1967" t="s">
        <v>344</v>
      </c>
      <c r="S1967" t="s">
        <v>344</v>
      </c>
      <c r="T1967" t="s">
        <v>344</v>
      </c>
      <c r="U1967" t="s">
        <v>344</v>
      </c>
      <c r="V1967" t="s">
        <v>344</v>
      </c>
      <c r="W1967" t="s">
        <v>344</v>
      </c>
      <c r="X1967" s="250" t="s">
        <v>344</v>
      </c>
      <c r="Y1967" t="s">
        <v>344</v>
      </c>
      <c r="Z1967" t="s">
        <v>344</v>
      </c>
      <c r="AA1967" t="s">
        <v>344</v>
      </c>
      <c r="AB1967" t="s">
        <v>344</v>
      </c>
      <c r="AC1967" t="s">
        <v>344</v>
      </c>
      <c r="AD1967" t="s">
        <v>344</v>
      </c>
      <c r="AE1967" t="s">
        <v>344</v>
      </c>
      <c r="AF1967" t="s">
        <v>344</v>
      </c>
      <c r="AG1967" t="s">
        <v>344</v>
      </c>
      <c r="AH1967" t="s">
        <v>344</v>
      </c>
      <c r="AI1967" t="s">
        <v>344</v>
      </c>
      <c r="AJ1967" t="s">
        <v>344</v>
      </c>
      <c r="AK1967" t="s">
        <v>344</v>
      </c>
      <c r="AL1967" t="s">
        <v>344</v>
      </c>
      <c r="AM1967" t="s">
        <v>344</v>
      </c>
      <c r="AN1967" t="s">
        <v>344</v>
      </c>
      <c r="AO1967" t="s">
        <v>344</v>
      </c>
      <c r="AP1967" t="s">
        <v>344</v>
      </c>
      <c r="AQ1967"/>
      <c r="AR1967" t="s">
        <v>1830</v>
      </c>
      <c r="AS1967" t="s">
        <v>2181</v>
      </c>
    </row>
    <row r="1968" spans="1:45" ht="18.75" hidden="1" x14ac:dyDescent="0.45">
      <c r="A1968" s="268">
        <v>215758</v>
      </c>
      <c r="B1968" s="249" t="s">
        <v>456</v>
      </c>
      <c r="C1968" t="s">
        <v>207</v>
      </c>
      <c r="D1968" t="s">
        <v>207</v>
      </c>
      <c r="E1968" t="s">
        <v>205</v>
      </c>
      <c r="F1968" t="s">
        <v>205</v>
      </c>
      <c r="G1968" t="s">
        <v>207</v>
      </c>
      <c r="H1968" t="s">
        <v>207</v>
      </c>
      <c r="I1968" t="s">
        <v>207</v>
      </c>
      <c r="J1968" t="s">
        <v>207</v>
      </c>
      <c r="K1968" t="s">
        <v>205</v>
      </c>
      <c r="L1968" t="s">
        <v>207</v>
      </c>
      <c r="M1968" s="250" t="s">
        <v>207</v>
      </c>
      <c r="N1968" t="s">
        <v>207</v>
      </c>
      <c r="O1968" t="s">
        <v>205</v>
      </c>
      <c r="P1968" t="s">
        <v>205</v>
      </c>
      <c r="Q1968" t="s">
        <v>205</v>
      </c>
      <c r="R1968" t="s">
        <v>206</v>
      </c>
      <c r="S1968" t="s">
        <v>207</v>
      </c>
      <c r="T1968" t="s">
        <v>207</v>
      </c>
      <c r="U1968" t="s">
        <v>207</v>
      </c>
      <c r="V1968" t="s">
        <v>205</v>
      </c>
      <c r="W1968" t="s">
        <v>207</v>
      </c>
      <c r="X1968" s="250" t="s">
        <v>207</v>
      </c>
      <c r="Y1968" t="s">
        <v>207</v>
      </c>
      <c r="Z1968" t="s">
        <v>206</v>
      </c>
      <c r="AA1968" t="s">
        <v>207</v>
      </c>
      <c r="AB1968" t="s">
        <v>206</v>
      </c>
      <c r="AC1968" t="s">
        <v>206</v>
      </c>
      <c r="AD1968" t="s">
        <v>206</v>
      </c>
      <c r="AE1968" t="s">
        <v>206</v>
      </c>
      <c r="AF1968" t="s">
        <v>206</v>
      </c>
      <c r="AG1968" t="s">
        <v>344</v>
      </c>
      <c r="AH1968" t="s">
        <v>344</v>
      </c>
      <c r="AI1968" t="s">
        <v>344</v>
      </c>
      <c r="AJ1968" t="s">
        <v>344</v>
      </c>
      <c r="AK1968" t="s">
        <v>344</v>
      </c>
      <c r="AL1968" t="s">
        <v>344</v>
      </c>
      <c r="AM1968" t="s">
        <v>344</v>
      </c>
      <c r="AN1968" t="s">
        <v>344</v>
      </c>
      <c r="AO1968" t="s">
        <v>344</v>
      </c>
      <c r="AP1968" t="s">
        <v>344</v>
      </c>
      <c r="AQ1968"/>
      <c r="AR1968">
        <v>0</v>
      </c>
      <c r="AS1968">
        <v>5</v>
      </c>
    </row>
    <row r="1969" spans="1:45" ht="18.75" hidden="1" x14ac:dyDescent="0.45">
      <c r="A1969" s="268">
        <v>215759</v>
      </c>
      <c r="B1969" s="249" t="s">
        <v>456</v>
      </c>
      <c r="C1969" t="s">
        <v>207</v>
      </c>
      <c r="D1969" t="s">
        <v>205</v>
      </c>
      <c r="E1969" t="s">
        <v>205</v>
      </c>
      <c r="F1969" t="s">
        <v>207</v>
      </c>
      <c r="G1969" t="s">
        <v>205</v>
      </c>
      <c r="H1969" t="s">
        <v>207</v>
      </c>
      <c r="I1969" t="s">
        <v>207</v>
      </c>
      <c r="J1969" t="s">
        <v>205</v>
      </c>
      <c r="K1969" t="s">
        <v>207</v>
      </c>
      <c r="L1969" t="s">
        <v>207</v>
      </c>
      <c r="M1969" s="250" t="s">
        <v>205</v>
      </c>
      <c r="N1969" t="s">
        <v>205</v>
      </c>
      <c r="O1969" t="s">
        <v>205</v>
      </c>
      <c r="P1969" t="s">
        <v>205</v>
      </c>
      <c r="Q1969" t="s">
        <v>207</v>
      </c>
      <c r="R1969" t="s">
        <v>205</v>
      </c>
      <c r="S1969" t="s">
        <v>207</v>
      </c>
      <c r="T1969" t="s">
        <v>207</v>
      </c>
      <c r="U1969" t="s">
        <v>207</v>
      </c>
      <c r="V1969" t="s">
        <v>207</v>
      </c>
      <c r="W1969" t="s">
        <v>205</v>
      </c>
      <c r="X1969" s="250" t="s">
        <v>207</v>
      </c>
      <c r="Y1969" t="s">
        <v>205</v>
      </c>
      <c r="Z1969" t="s">
        <v>205</v>
      </c>
      <c r="AA1969" t="s">
        <v>205</v>
      </c>
      <c r="AB1969" t="s">
        <v>205</v>
      </c>
      <c r="AC1969" t="s">
        <v>205</v>
      </c>
      <c r="AD1969" t="s">
        <v>205</v>
      </c>
      <c r="AE1969" t="s">
        <v>205</v>
      </c>
      <c r="AF1969" t="s">
        <v>205</v>
      </c>
      <c r="AG1969" t="s">
        <v>344</v>
      </c>
      <c r="AH1969" t="s">
        <v>344</v>
      </c>
      <c r="AI1969" t="s">
        <v>344</v>
      </c>
      <c r="AJ1969" t="s">
        <v>344</v>
      </c>
      <c r="AK1969" t="s">
        <v>344</v>
      </c>
      <c r="AL1969" t="s">
        <v>344</v>
      </c>
      <c r="AM1969" t="s">
        <v>344</v>
      </c>
      <c r="AN1969" t="s">
        <v>344</v>
      </c>
      <c r="AO1969" t="s">
        <v>344</v>
      </c>
      <c r="AP1969" t="s">
        <v>344</v>
      </c>
      <c r="AQ1969"/>
      <c r="AR1969">
        <v>0</v>
      </c>
      <c r="AS1969">
        <v>3</v>
      </c>
    </row>
    <row r="1970" spans="1:45" ht="18.75" hidden="1" x14ac:dyDescent="0.45">
      <c r="A1970" s="268">
        <v>215760</v>
      </c>
      <c r="B1970" s="249" t="s">
        <v>458</v>
      </c>
      <c r="C1970" t="s">
        <v>205</v>
      </c>
      <c r="D1970" t="s">
        <v>205</v>
      </c>
      <c r="E1970" t="s">
        <v>205</v>
      </c>
      <c r="F1970" t="s">
        <v>205</v>
      </c>
      <c r="G1970" t="s">
        <v>207</v>
      </c>
      <c r="H1970" t="s">
        <v>207</v>
      </c>
      <c r="I1970" t="s">
        <v>205</v>
      </c>
      <c r="J1970" t="s">
        <v>205</v>
      </c>
      <c r="K1970" t="s">
        <v>207</v>
      </c>
      <c r="L1970" t="s">
        <v>207</v>
      </c>
      <c r="M1970" s="250" t="s">
        <v>207</v>
      </c>
      <c r="N1970" t="s">
        <v>205</v>
      </c>
      <c r="O1970" t="s">
        <v>205</v>
      </c>
      <c r="P1970" t="s">
        <v>205</v>
      </c>
      <c r="Q1970" t="s">
        <v>205</v>
      </c>
      <c r="R1970" t="s">
        <v>205</v>
      </c>
      <c r="S1970" t="s">
        <v>205</v>
      </c>
      <c r="T1970" t="s">
        <v>205</v>
      </c>
      <c r="U1970" t="s">
        <v>205</v>
      </c>
      <c r="V1970" t="s">
        <v>205</v>
      </c>
      <c r="W1970" t="s">
        <v>344</v>
      </c>
      <c r="X1970" s="250" t="s">
        <v>344</v>
      </c>
      <c r="Y1970" t="s">
        <v>344</v>
      </c>
      <c r="Z1970" t="s">
        <v>344</v>
      </c>
      <c r="AA1970" t="s">
        <v>344</v>
      </c>
      <c r="AB1970" t="s">
        <v>344</v>
      </c>
      <c r="AC1970" t="s">
        <v>344</v>
      </c>
      <c r="AD1970" t="s">
        <v>344</v>
      </c>
      <c r="AE1970" t="s">
        <v>344</v>
      </c>
      <c r="AF1970" t="s">
        <v>344</v>
      </c>
      <c r="AG1970" t="s">
        <v>344</v>
      </c>
      <c r="AH1970" t="s">
        <v>344</v>
      </c>
      <c r="AI1970" t="s">
        <v>344</v>
      </c>
      <c r="AJ1970" t="s">
        <v>344</v>
      </c>
      <c r="AK1970" t="s">
        <v>344</v>
      </c>
      <c r="AL1970" t="s">
        <v>344</v>
      </c>
      <c r="AM1970" t="s">
        <v>344</v>
      </c>
      <c r="AN1970" t="s">
        <v>344</v>
      </c>
      <c r="AO1970" t="s">
        <v>344</v>
      </c>
      <c r="AP1970" t="s">
        <v>344</v>
      </c>
      <c r="AQ1970"/>
      <c r="AR1970">
        <v>0</v>
      </c>
      <c r="AS1970">
        <v>2</v>
      </c>
    </row>
    <row r="1971" spans="1:45" ht="15" hidden="1" x14ac:dyDescent="0.25">
      <c r="A1971" s="266">
        <v>215761</v>
      </c>
      <c r="B1971" s="259" t="s">
        <v>457</v>
      </c>
      <c r="C1971" s="260" t="s">
        <v>849</v>
      </c>
      <c r="D1971" s="260" t="s">
        <v>849</v>
      </c>
      <c r="E1971" s="260" t="s">
        <v>849</v>
      </c>
      <c r="F1971" s="260" t="s">
        <v>849</v>
      </c>
      <c r="G1971" s="260" t="s">
        <v>849</v>
      </c>
      <c r="H1971" s="260" t="s">
        <v>849</v>
      </c>
      <c r="I1971" s="260" t="s">
        <v>849</v>
      </c>
      <c r="J1971" s="260" t="s">
        <v>849</v>
      </c>
      <c r="K1971" s="260" t="s">
        <v>849</v>
      </c>
      <c r="L1971" s="260" t="s">
        <v>849</v>
      </c>
      <c r="M1971" s="260" t="s">
        <v>344</v>
      </c>
      <c r="N1971" s="260" t="s">
        <v>344</v>
      </c>
      <c r="O1971" s="260" t="s">
        <v>344</v>
      </c>
      <c r="P1971" s="260" t="s">
        <v>344</v>
      </c>
      <c r="Q1971" s="260" t="s">
        <v>344</v>
      </c>
      <c r="R1971" s="260" t="s">
        <v>344</v>
      </c>
      <c r="S1971" s="260" t="s">
        <v>344</v>
      </c>
      <c r="T1971" s="260" t="s">
        <v>344</v>
      </c>
      <c r="U1971" s="260" t="s">
        <v>344</v>
      </c>
      <c r="V1971" s="260" t="s">
        <v>344</v>
      </c>
      <c r="W1971" s="260" t="s">
        <v>344</v>
      </c>
      <c r="X1971" s="260" t="s">
        <v>344</v>
      </c>
      <c r="Y1971" s="260" t="s">
        <v>344</v>
      </c>
      <c r="Z1971" s="260" t="s">
        <v>344</v>
      </c>
      <c r="AA1971" s="260" t="s">
        <v>344</v>
      </c>
      <c r="AB1971" s="260" t="s">
        <v>344</v>
      </c>
      <c r="AC1971" s="260" t="s">
        <v>344</v>
      </c>
      <c r="AD1971" s="260" t="s">
        <v>344</v>
      </c>
      <c r="AE1971" s="260" t="s">
        <v>344</v>
      </c>
      <c r="AF1971" s="260" t="s">
        <v>344</v>
      </c>
      <c r="AG1971" s="260" t="s">
        <v>344</v>
      </c>
      <c r="AH1971" s="260" t="s">
        <v>344</v>
      </c>
      <c r="AI1971" s="260" t="s">
        <v>344</v>
      </c>
      <c r="AJ1971" s="260" t="s">
        <v>344</v>
      </c>
      <c r="AK1971" s="260" t="s">
        <v>344</v>
      </c>
      <c r="AL1971" s="260" t="s">
        <v>344</v>
      </c>
      <c r="AM1971" s="260" t="s">
        <v>344</v>
      </c>
      <c r="AN1971" s="260" t="s">
        <v>344</v>
      </c>
      <c r="AO1971" s="260" t="s">
        <v>344</v>
      </c>
      <c r="AP1971" s="260" t="s">
        <v>344</v>
      </c>
      <c r="AQ1971" s="260"/>
      <c r="AR1971"/>
      <c r="AS1971" t="s">
        <v>2181</v>
      </c>
    </row>
    <row r="1972" spans="1:45" ht="18.75" hidden="1" x14ac:dyDescent="0.45">
      <c r="A1972" s="267">
        <v>215762</v>
      </c>
      <c r="B1972" s="249" t="s">
        <v>458</v>
      </c>
      <c r="C1972" t="s">
        <v>205</v>
      </c>
      <c r="D1972" t="s">
        <v>207</v>
      </c>
      <c r="E1972" t="s">
        <v>207</v>
      </c>
      <c r="F1972" t="s">
        <v>205</v>
      </c>
      <c r="G1972" t="s">
        <v>206</v>
      </c>
      <c r="H1972" t="s">
        <v>206</v>
      </c>
      <c r="I1972" t="s">
        <v>207</v>
      </c>
      <c r="J1972" t="s">
        <v>205</v>
      </c>
      <c r="K1972" t="s">
        <v>207</v>
      </c>
      <c r="L1972" t="s">
        <v>207</v>
      </c>
      <c r="M1972" s="250" t="s">
        <v>207</v>
      </c>
      <c r="N1972" t="s">
        <v>205</v>
      </c>
      <c r="O1972" t="s">
        <v>205</v>
      </c>
      <c r="P1972" t="s">
        <v>207</v>
      </c>
      <c r="Q1972" t="s">
        <v>206</v>
      </c>
      <c r="R1972" t="s">
        <v>206</v>
      </c>
      <c r="S1972" t="s">
        <v>206</v>
      </c>
      <c r="T1972" t="s">
        <v>207</v>
      </c>
      <c r="U1972" t="s">
        <v>206</v>
      </c>
      <c r="V1972" t="s">
        <v>206</v>
      </c>
      <c r="W1972" t="s">
        <v>344</v>
      </c>
      <c r="X1972" s="250" t="s">
        <v>344</v>
      </c>
      <c r="Y1972" t="s">
        <v>344</v>
      </c>
      <c r="Z1972" t="s">
        <v>344</v>
      </c>
      <c r="AA1972" t="s">
        <v>344</v>
      </c>
      <c r="AB1972" t="s">
        <v>344</v>
      </c>
      <c r="AC1972" t="s">
        <v>344</v>
      </c>
      <c r="AD1972" t="s">
        <v>344</v>
      </c>
      <c r="AE1972" t="s">
        <v>344</v>
      </c>
      <c r="AF1972" t="s">
        <v>344</v>
      </c>
      <c r="AG1972" t="s">
        <v>344</v>
      </c>
      <c r="AH1972" t="s">
        <v>344</v>
      </c>
      <c r="AI1972" t="s">
        <v>344</v>
      </c>
      <c r="AJ1972" t="s">
        <v>344</v>
      </c>
      <c r="AK1972" t="s">
        <v>344</v>
      </c>
      <c r="AL1972" t="s">
        <v>344</v>
      </c>
      <c r="AM1972" t="s">
        <v>344</v>
      </c>
      <c r="AN1972" t="s">
        <v>344</v>
      </c>
      <c r="AO1972" t="s">
        <v>344</v>
      </c>
      <c r="AP1972" t="s">
        <v>344</v>
      </c>
      <c r="AQ1972"/>
      <c r="AR1972">
        <v>0</v>
      </c>
      <c r="AS1972">
        <v>4</v>
      </c>
    </row>
    <row r="1973" spans="1:45" ht="18.75" hidden="1" x14ac:dyDescent="0.45">
      <c r="A1973" s="267">
        <v>215763</v>
      </c>
      <c r="B1973" s="249" t="s">
        <v>458</v>
      </c>
      <c r="C1973" t="s">
        <v>207</v>
      </c>
      <c r="D1973" t="s">
        <v>205</v>
      </c>
      <c r="E1973" t="s">
        <v>207</v>
      </c>
      <c r="F1973" t="s">
        <v>207</v>
      </c>
      <c r="G1973" t="s">
        <v>205</v>
      </c>
      <c r="H1973" t="s">
        <v>207</v>
      </c>
      <c r="I1973" t="s">
        <v>207</v>
      </c>
      <c r="J1973" t="s">
        <v>205</v>
      </c>
      <c r="K1973" t="s">
        <v>205</v>
      </c>
      <c r="L1973" t="s">
        <v>207</v>
      </c>
      <c r="M1973" s="250" t="s">
        <v>205</v>
      </c>
      <c r="N1973" t="s">
        <v>205</v>
      </c>
      <c r="O1973" t="s">
        <v>205</v>
      </c>
      <c r="P1973" t="s">
        <v>206</v>
      </c>
      <c r="Q1973" t="s">
        <v>207</v>
      </c>
      <c r="R1973" t="s">
        <v>207</v>
      </c>
      <c r="S1973" t="s">
        <v>207</v>
      </c>
      <c r="T1973" t="s">
        <v>207</v>
      </c>
      <c r="U1973" t="s">
        <v>206</v>
      </c>
      <c r="V1973" t="s">
        <v>207</v>
      </c>
      <c r="W1973" t="s">
        <v>344</v>
      </c>
      <c r="X1973" s="250" t="s">
        <v>344</v>
      </c>
      <c r="Y1973" t="s">
        <v>344</v>
      </c>
      <c r="Z1973" t="s">
        <v>344</v>
      </c>
      <c r="AA1973" t="s">
        <v>344</v>
      </c>
      <c r="AB1973" t="s">
        <v>344</v>
      </c>
      <c r="AC1973" t="s">
        <v>344</v>
      </c>
      <c r="AD1973" t="s">
        <v>344</v>
      </c>
      <c r="AE1973" t="s">
        <v>344</v>
      </c>
      <c r="AF1973" t="s">
        <v>344</v>
      </c>
      <c r="AG1973" t="s">
        <v>344</v>
      </c>
      <c r="AH1973" t="s">
        <v>344</v>
      </c>
      <c r="AI1973" t="s">
        <v>344</v>
      </c>
      <c r="AJ1973" t="s">
        <v>344</v>
      </c>
      <c r="AK1973" t="s">
        <v>344</v>
      </c>
      <c r="AL1973" t="s">
        <v>344</v>
      </c>
      <c r="AM1973" t="s">
        <v>344</v>
      </c>
      <c r="AN1973" t="s">
        <v>344</v>
      </c>
      <c r="AO1973" t="s">
        <v>344</v>
      </c>
      <c r="AP1973" t="s">
        <v>344</v>
      </c>
      <c r="AQ1973"/>
      <c r="AR1973">
        <v>0</v>
      </c>
      <c r="AS1973">
        <v>2</v>
      </c>
    </row>
    <row r="1974" spans="1:45" ht="15" hidden="1" x14ac:dyDescent="0.25">
      <c r="A1974" s="266">
        <v>215764</v>
      </c>
      <c r="B1974" s="259" t="s">
        <v>458</v>
      </c>
      <c r="C1974" s="260" t="s">
        <v>207</v>
      </c>
      <c r="D1974" s="260" t="s">
        <v>207</v>
      </c>
      <c r="E1974" s="260" t="s">
        <v>207</v>
      </c>
      <c r="F1974" s="260" t="s">
        <v>205</v>
      </c>
      <c r="G1974" s="260" t="s">
        <v>205</v>
      </c>
      <c r="H1974" s="260" t="s">
        <v>207</v>
      </c>
      <c r="I1974" s="260" t="s">
        <v>205</v>
      </c>
      <c r="J1974" s="260" t="s">
        <v>207</v>
      </c>
      <c r="K1974" s="260" t="s">
        <v>207</v>
      </c>
      <c r="L1974" s="260" t="s">
        <v>207</v>
      </c>
      <c r="M1974" s="260" t="s">
        <v>206</v>
      </c>
      <c r="N1974" s="260" t="s">
        <v>206</v>
      </c>
      <c r="O1974" s="260" t="s">
        <v>205</v>
      </c>
      <c r="P1974" s="260" t="s">
        <v>207</v>
      </c>
      <c r="Q1974" s="260" t="s">
        <v>207</v>
      </c>
      <c r="R1974" s="260" t="s">
        <v>207</v>
      </c>
      <c r="S1974" s="260" t="s">
        <v>207</v>
      </c>
      <c r="T1974" s="260" t="s">
        <v>206</v>
      </c>
      <c r="U1974" s="260" t="s">
        <v>206</v>
      </c>
      <c r="V1974" s="260" t="s">
        <v>207</v>
      </c>
      <c r="W1974" s="260" t="s">
        <v>344</v>
      </c>
      <c r="X1974" s="260" t="s">
        <v>344</v>
      </c>
      <c r="Y1974" s="260" t="s">
        <v>344</v>
      </c>
      <c r="Z1974" s="260" t="s">
        <v>344</v>
      </c>
      <c r="AA1974" s="260" t="s">
        <v>344</v>
      </c>
      <c r="AB1974" s="260" t="s">
        <v>344</v>
      </c>
      <c r="AC1974" s="260" t="s">
        <v>344</v>
      </c>
      <c r="AD1974" s="260" t="s">
        <v>344</v>
      </c>
      <c r="AE1974" s="260" t="s">
        <v>344</v>
      </c>
      <c r="AF1974" s="260" t="s">
        <v>344</v>
      </c>
      <c r="AG1974" s="260" t="s">
        <v>344</v>
      </c>
      <c r="AH1974" s="260" t="s">
        <v>344</v>
      </c>
      <c r="AI1974" s="260" t="s">
        <v>344</v>
      </c>
      <c r="AJ1974" s="260" t="s">
        <v>344</v>
      </c>
      <c r="AK1974" s="260" t="s">
        <v>344</v>
      </c>
      <c r="AL1974" s="260" t="s">
        <v>344</v>
      </c>
      <c r="AM1974" s="260" t="s">
        <v>344</v>
      </c>
      <c r="AN1974" s="260" t="s">
        <v>344</v>
      </c>
      <c r="AO1974" s="260" t="s">
        <v>344</v>
      </c>
      <c r="AP1974" s="260" t="s">
        <v>344</v>
      </c>
      <c r="AQ1974" s="260"/>
      <c r="AR1974"/>
      <c r="AS1974">
        <v>2</v>
      </c>
    </row>
    <row r="1975" spans="1:45" ht="18.75" hidden="1" x14ac:dyDescent="0.45">
      <c r="A1975" s="268">
        <v>215765</v>
      </c>
      <c r="B1975" s="249" t="s">
        <v>456</v>
      </c>
      <c r="C1975" t="s">
        <v>205</v>
      </c>
      <c r="D1975" t="s">
        <v>207</v>
      </c>
      <c r="E1975" t="s">
        <v>207</v>
      </c>
      <c r="F1975" t="s">
        <v>205</v>
      </c>
      <c r="G1975" t="s">
        <v>207</v>
      </c>
      <c r="H1975" t="s">
        <v>207</v>
      </c>
      <c r="I1975" t="s">
        <v>207</v>
      </c>
      <c r="J1975" t="s">
        <v>207</v>
      </c>
      <c r="K1975" t="s">
        <v>207</v>
      </c>
      <c r="L1975" t="s">
        <v>207</v>
      </c>
      <c r="M1975" s="250" t="s">
        <v>207</v>
      </c>
      <c r="N1975" t="s">
        <v>205</v>
      </c>
      <c r="O1975" t="s">
        <v>205</v>
      </c>
      <c r="P1975" t="s">
        <v>205</v>
      </c>
      <c r="Q1975" t="s">
        <v>205</v>
      </c>
      <c r="R1975" t="s">
        <v>205</v>
      </c>
      <c r="S1975" t="s">
        <v>207</v>
      </c>
      <c r="T1975" t="s">
        <v>207</v>
      </c>
      <c r="U1975" t="s">
        <v>207</v>
      </c>
      <c r="V1975" t="s">
        <v>205</v>
      </c>
      <c r="W1975" t="s">
        <v>207</v>
      </c>
      <c r="X1975" s="250" t="s">
        <v>207</v>
      </c>
      <c r="Y1975" t="s">
        <v>207</v>
      </c>
      <c r="Z1975" t="s">
        <v>207</v>
      </c>
      <c r="AA1975" t="s">
        <v>207</v>
      </c>
      <c r="AB1975" t="s">
        <v>206</v>
      </c>
      <c r="AC1975" t="s">
        <v>206</v>
      </c>
      <c r="AD1975" t="s">
        <v>206</v>
      </c>
      <c r="AE1975" t="s">
        <v>206</v>
      </c>
      <c r="AF1975" t="s">
        <v>206</v>
      </c>
      <c r="AG1975" t="s">
        <v>344</v>
      </c>
      <c r="AH1975" t="s">
        <v>344</v>
      </c>
      <c r="AI1975" t="s">
        <v>344</v>
      </c>
      <c r="AJ1975" t="s">
        <v>344</v>
      </c>
      <c r="AK1975" t="s">
        <v>344</v>
      </c>
      <c r="AL1975" t="s">
        <v>344</v>
      </c>
      <c r="AM1975" t="s">
        <v>344</v>
      </c>
      <c r="AN1975" t="s">
        <v>344</v>
      </c>
      <c r="AO1975" t="s">
        <v>344</v>
      </c>
      <c r="AP1975" t="s">
        <v>344</v>
      </c>
      <c r="AQ1975"/>
      <c r="AR1975">
        <v>0</v>
      </c>
      <c r="AS1975">
        <v>5</v>
      </c>
    </row>
    <row r="1976" spans="1:45" ht="18.75" hidden="1" x14ac:dyDescent="0.45">
      <c r="A1976" s="267">
        <v>215766</v>
      </c>
      <c r="B1976" s="249" t="s">
        <v>458</v>
      </c>
      <c r="C1976" t="s">
        <v>207</v>
      </c>
      <c r="D1976" t="s">
        <v>207</v>
      </c>
      <c r="E1976" t="s">
        <v>207</v>
      </c>
      <c r="F1976" t="s">
        <v>205</v>
      </c>
      <c r="G1976" t="s">
        <v>205</v>
      </c>
      <c r="H1976" t="s">
        <v>205</v>
      </c>
      <c r="I1976" t="s">
        <v>207</v>
      </c>
      <c r="J1976" t="s">
        <v>207</v>
      </c>
      <c r="K1976" t="s">
        <v>207</v>
      </c>
      <c r="L1976" t="s">
        <v>205</v>
      </c>
      <c r="M1976" s="250" t="s">
        <v>206</v>
      </c>
      <c r="N1976" t="s">
        <v>206</v>
      </c>
      <c r="O1976" t="s">
        <v>205</v>
      </c>
      <c r="P1976" t="s">
        <v>206</v>
      </c>
      <c r="Q1976" t="s">
        <v>206</v>
      </c>
      <c r="R1976" t="s">
        <v>206</v>
      </c>
      <c r="S1976" t="s">
        <v>206</v>
      </c>
      <c r="T1976" t="s">
        <v>206</v>
      </c>
      <c r="U1976" t="s">
        <v>206</v>
      </c>
      <c r="V1976" t="s">
        <v>206</v>
      </c>
      <c r="W1976" t="s">
        <v>344</v>
      </c>
      <c r="X1976" s="250" t="s">
        <v>344</v>
      </c>
      <c r="Y1976" t="s">
        <v>344</v>
      </c>
      <c r="Z1976" t="s">
        <v>344</v>
      </c>
      <c r="AA1976" t="s">
        <v>344</v>
      </c>
      <c r="AB1976" t="s">
        <v>344</v>
      </c>
      <c r="AC1976" t="s">
        <v>344</v>
      </c>
      <c r="AD1976" t="s">
        <v>344</v>
      </c>
      <c r="AE1976" t="s">
        <v>344</v>
      </c>
      <c r="AF1976" t="s">
        <v>344</v>
      </c>
      <c r="AG1976" t="s">
        <v>344</v>
      </c>
      <c r="AH1976" t="s">
        <v>344</v>
      </c>
      <c r="AI1976" t="s">
        <v>344</v>
      </c>
      <c r="AJ1976" t="s">
        <v>344</v>
      </c>
      <c r="AK1976" t="s">
        <v>344</v>
      </c>
      <c r="AL1976" t="s">
        <v>344</v>
      </c>
      <c r="AM1976" t="s">
        <v>344</v>
      </c>
      <c r="AN1976" t="s">
        <v>344</v>
      </c>
      <c r="AO1976" t="s">
        <v>344</v>
      </c>
      <c r="AP1976" t="s">
        <v>344</v>
      </c>
      <c r="AQ1976"/>
      <c r="AR1976">
        <v>0</v>
      </c>
      <c r="AS1976">
        <v>4</v>
      </c>
    </row>
    <row r="1977" spans="1:45" ht="15" hidden="1" x14ac:dyDescent="0.25">
      <c r="A1977" s="266">
        <v>215767</v>
      </c>
      <c r="B1977" s="259" t="s">
        <v>457</v>
      </c>
      <c r="C1977" s="260" t="s">
        <v>849</v>
      </c>
      <c r="D1977" s="260" t="s">
        <v>849</v>
      </c>
      <c r="E1977" s="260" t="s">
        <v>849</v>
      </c>
      <c r="F1977" s="260" t="s">
        <v>849</v>
      </c>
      <c r="G1977" s="260" t="s">
        <v>849</v>
      </c>
      <c r="H1977" s="260" t="s">
        <v>849</v>
      </c>
      <c r="I1977" s="260" t="s">
        <v>849</v>
      </c>
      <c r="J1977" s="260" t="s">
        <v>849</v>
      </c>
      <c r="K1977" s="260" t="s">
        <v>849</v>
      </c>
      <c r="L1977" s="260" t="s">
        <v>849</v>
      </c>
      <c r="M1977" s="260" t="s">
        <v>344</v>
      </c>
      <c r="N1977" s="260" t="s">
        <v>344</v>
      </c>
      <c r="O1977" s="260" t="s">
        <v>344</v>
      </c>
      <c r="P1977" s="260" t="s">
        <v>344</v>
      </c>
      <c r="Q1977" s="260" t="s">
        <v>344</v>
      </c>
      <c r="R1977" s="260" t="s">
        <v>344</v>
      </c>
      <c r="S1977" s="260" t="s">
        <v>344</v>
      </c>
      <c r="T1977" s="260" t="s">
        <v>344</v>
      </c>
      <c r="U1977" s="260" t="s">
        <v>344</v>
      </c>
      <c r="V1977" s="260" t="s">
        <v>344</v>
      </c>
      <c r="W1977" s="260" t="s">
        <v>344</v>
      </c>
      <c r="X1977" s="260" t="s">
        <v>344</v>
      </c>
      <c r="Y1977" s="260" t="s">
        <v>344</v>
      </c>
      <c r="Z1977" s="260" t="s">
        <v>344</v>
      </c>
      <c r="AA1977" s="260" t="s">
        <v>344</v>
      </c>
      <c r="AB1977" s="260" t="s">
        <v>344</v>
      </c>
      <c r="AC1977" s="260" t="s">
        <v>344</v>
      </c>
      <c r="AD1977" s="260" t="s">
        <v>344</v>
      </c>
      <c r="AE1977" s="260" t="s">
        <v>344</v>
      </c>
      <c r="AF1977" s="260" t="s">
        <v>344</v>
      </c>
      <c r="AG1977" s="260" t="s">
        <v>344</v>
      </c>
      <c r="AH1977" s="260" t="s">
        <v>344</v>
      </c>
      <c r="AI1977" s="260" t="s">
        <v>344</v>
      </c>
      <c r="AJ1977" s="260" t="s">
        <v>344</v>
      </c>
      <c r="AK1977" s="260" t="s">
        <v>344</v>
      </c>
      <c r="AL1977" s="260" t="s">
        <v>344</v>
      </c>
      <c r="AM1977" s="260" t="s">
        <v>344</v>
      </c>
      <c r="AN1977" s="260" t="s">
        <v>344</v>
      </c>
      <c r="AO1977" s="260" t="s">
        <v>344</v>
      </c>
      <c r="AP1977" s="260" t="s">
        <v>344</v>
      </c>
      <c r="AQ1977" s="260"/>
      <c r="AR1977"/>
      <c r="AS1977" t="s">
        <v>2181</v>
      </c>
    </row>
    <row r="1978" spans="1:45" ht="18.75" hidden="1" x14ac:dyDescent="0.45">
      <c r="A1978" s="268">
        <v>215768</v>
      </c>
      <c r="B1978" s="249" t="s">
        <v>456</v>
      </c>
      <c r="C1978" t="s">
        <v>207</v>
      </c>
      <c r="D1978" t="s">
        <v>207</v>
      </c>
      <c r="E1978" t="s">
        <v>207</v>
      </c>
      <c r="F1978" t="s">
        <v>205</v>
      </c>
      <c r="G1978" t="s">
        <v>207</v>
      </c>
      <c r="H1978" t="s">
        <v>205</v>
      </c>
      <c r="I1978" t="s">
        <v>205</v>
      </c>
      <c r="J1978" t="s">
        <v>205</v>
      </c>
      <c r="K1978" t="s">
        <v>207</v>
      </c>
      <c r="L1978" t="s">
        <v>207</v>
      </c>
      <c r="M1978" s="250" t="s">
        <v>207</v>
      </c>
      <c r="N1978" t="s">
        <v>207</v>
      </c>
      <c r="O1978" t="s">
        <v>207</v>
      </c>
      <c r="P1978" t="s">
        <v>205</v>
      </c>
      <c r="Q1978" t="s">
        <v>207</v>
      </c>
      <c r="R1978" t="s">
        <v>205</v>
      </c>
      <c r="S1978" t="s">
        <v>205</v>
      </c>
      <c r="T1978" t="s">
        <v>207</v>
      </c>
      <c r="U1978" t="s">
        <v>207</v>
      </c>
      <c r="V1978" t="s">
        <v>207</v>
      </c>
      <c r="W1978" t="s">
        <v>207</v>
      </c>
      <c r="X1978" s="250" t="s">
        <v>207</v>
      </c>
      <c r="Y1978" t="s">
        <v>205</v>
      </c>
      <c r="Z1978" t="s">
        <v>207</v>
      </c>
      <c r="AA1978" t="s">
        <v>205</v>
      </c>
      <c r="AB1978" t="s">
        <v>207</v>
      </c>
      <c r="AC1978" t="s">
        <v>207</v>
      </c>
      <c r="AD1978" t="s">
        <v>207</v>
      </c>
      <c r="AE1978" t="s">
        <v>206</v>
      </c>
      <c r="AF1978" t="s">
        <v>205</v>
      </c>
      <c r="AG1978" t="s">
        <v>344</v>
      </c>
      <c r="AH1978" t="s">
        <v>344</v>
      </c>
      <c r="AI1978" t="s">
        <v>344</v>
      </c>
      <c r="AJ1978" t="s">
        <v>344</v>
      </c>
      <c r="AK1978" t="s">
        <v>344</v>
      </c>
      <c r="AL1978" t="s">
        <v>344</v>
      </c>
      <c r="AM1978" t="s">
        <v>344</v>
      </c>
      <c r="AN1978" t="s">
        <v>344</v>
      </c>
      <c r="AO1978" t="s">
        <v>344</v>
      </c>
      <c r="AP1978" t="s">
        <v>344</v>
      </c>
      <c r="AQ1978"/>
      <c r="AR1978">
        <v>0</v>
      </c>
      <c r="AS1978">
        <v>3</v>
      </c>
    </row>
    <row r="1979" spans="1:45" ht="18.75" hidden="1" x14ac:dyDescent="0.45">
      <c r="A1979" s="268">
        <v>215770</v>
      </c>
      <c r="B1979" s="249" t="s">
        <v>456</v>
      </c>
      <c r="C1979" t="s">
        <v>205</v>
      </c>
      <c r="D1979" t="s">
        <v>207</v>
      </c>
      <c r="E1979" t="s">
        <v>207</v>
      </c>
      <c r="F1979" t="s">
        <v>207</v>
      </c>
      <c r="G1979" t="s">
        <v>207</v>
      </c>
      <c r="H1979" t="s">
        <v>207</v>
      </c>
      <c r="I1979" t="s">
        <v>207</v>
      </c>
      <c r="J1979" t="s">
        <v>207</v>
      </c>
      <c r="K1979" t="s">
        <v>207</v>
      </c>
      <c r="L1979" t="s">
        <v>207</v>
      </c>
      <c r="M1979" s="250" t="s">
        <v>207</v>
      </c>
      <c r="N1979" t="s">
        <v>207</v>
      </c>
      <c r="O1979" t="s">
        <v>207</v>
      </c>
      <c r="P1979" t="s">
        <v>207</v>
      </c>
      <c r="Q1979" t="s">
        <v>207</v>
      </c>
      <c r="R1979" t="s">
        <v>207</v>
      </c>
      <c r="S1979" t="s">
        <v>207</v>
      </c>
      <c r="T1979" t="s">
        <v>207</v>
      </c>
      <c r="U1979" t="s">
        <v>207</v>
      </c>
      <c r="V1979" t="s">
        <v>207</v>
      </c>
      <c r="W1979" t="s">
        <v>207</v>
      </c>
      <c r="X1979" s="250" t="s">
        <v>206</v>
      </c>
      <c r="Y1979" t="s">
        <v>207</v>
      </c>
      <c r="Z1979" t="s">
        <v>206</v>
      </c>
      <c r="AA1979" t="s">
        <v>206</v>
      </c>
      <c r="AB1979" t="s">
        <v>206</v>
      </c>
      <c r="AC1979" t="s">
        <v>206</v>
      </c>
      <c r="AD1979" t="s">
        <v>206</v>
      </c>
      <c r="AE1979" t="s">
        <v>206</v>
      </c>
      <c r="AF1979" t="s">
        <v>206</v>
      </c>
      <c r="AG1979" t="s">
        <v>344</v>
      </c>
      <c r="AH1979" t="s">
        <v>344</v>
      </c>
      <c r="AI1979" t="s">
        <v>344</v>
      </c>
      <c r="AJ1979" t="s">
        <v>344</v>
      </c>
      <c r="AK1979" t="s">
        <v>344</v>
      </c>
      <c r="AL1979" t="s">
        <v>344</v>
      </c>
      <c r="AM1979" t="s">
        <v>344</v>
      </c>
      <c r="AN1979" t="s">
        <v>344</v>
      </c>
      <c r="AO1979" t="s">
        <v>344</v>
      </c>
      <c r="AP1979" t="s">
        <v>344</v>
      </c>
      <c r="AQ1979"/>
      <c r="AR1979">
        <v>0</v>
      </c>
      <c r="AS1979">
        <v>5</v>
      </c>
    </row>
    <row r="1980" spans="1:45" ht="15" hidden="1" x14ac:dyDescent="0.25">
      <c r="A1980" s="266">
        <v>215771</v>
      </c>
      <c r="B1980" s="259" t="s">
        <v>457</v>
      </c>
      <c r="C1980" s="260" t="s">
        <v>849</v>
      </c>
      <c r="D1980" s="260" t="s">
        <v>849</v>
      </c>
      <c r="E1980" s="260" t="s">
        <v>849</v>
      </c>
      <c r="F1980" s="260" t="s">
        <v>849</v>
      </c>
      <c r="G1980" s="260" t="s">
        <v>849</v>
      </c>
      <c r="H1980" s="260" t="s">
        <v>849</v>
      </c>
      <c r="I1980" s="260" t="s">
        <v>849</v>
      </c>
      <c r="J1980" s="260" t="s">
        <v>849</v>
      </c>
      <c r="K1980" s="260" t="s">
        <v>849</v>
      </c>
      <c r="L1980" s="260" t="s">
        <v>849</v>
      </c>
      <c r="M1980" s="260" t="s">
        <v>344</v>
      </c>
      <c r="N1980" s="260" t="s">
        <v>344</v>
      </c>
      <c r="O1980" s="260" t="s">
        <v>344</v>
      </c>
      <c r="P1980" s="260" t="s">
        <v>344</v>
      </c>
      <c r="Q1980" s="260" t="s">
        <v>344</v>
      </c>
      <c r="R1980" s="260" t="s">
        <v>344</v>
      </c>
      <c r="S1980" s="260" t="s">
        <v>344</v>
      </c>
      <c r="T1980" s="260" t="s">
        <v>344</v>
      </c>
      <c r="U1980" s="260" t="s">
        <v>344</v>
      </c>
      <c r="V1980" s="260" t="s">
        <v>344</v>
      </c>
      <c r="W1980" s="260" t="s">
        <v>344</v>
      </c>
      <c r="X1980" s="260" t="s">
        <v>344</v>
      </c>
      <c r="Y1980" s="260" t="s">
        <v>344</v>
      </c>
      <c r="Z1980" s="260" t="s">
        <v>344</v>
      </c>
      <c r="AA1980" s="260" t="s">
        <v>344</v>
      </c>
      <c r="AB1980" s="260" t="s">
        <v>344</v>
      </c>
      <c r="AC1980" s="260" t="s">
        <v>344</v>
      </c>
      <c r="AD1980" s="260" t="s">
        <v>344</v>
      </c>
      <c r="AE1980" s="260" t="s">
        <v>344</v>
      </c>
      <c r="AF1980" s="260" t="s">
        <v>344</v>
      </c>
      <c r="AG1980" s="260" t="s">
        <v>344</v>
      </c>
      <c r="AH1980" s="260" t="s">
        <v>344</v>
      </c>
      <c r="AI1980" s="260" t="s">
        <v>344</v>
      </c>
      <c r="AJ1980" s="260" t="s">
        <v>344</v>
      </c>
      <c r="AK1980" s="260" t="s">
        <v>344</v>
      </c>
      <c r="AL1980" s="260" t="s">
        <v>344</v>
      </c>
      <c r="AM1980" s="260" t="s">
        <v>344</v>
      </c>
      <c r="AN1980" s="260" t="s">
        <v>344</v>
      </c>
      <c r="AO1980" s="260" t="s">
        <v>344</v>
      </c>
      <c r="AP1980" s="260" t="s">
        <v>344</v>
      </c>
      <c r="AQ1980" s="260"/>
      <c r="AR1980"/>
      <c r="AS1980" t="s">
        <v>2181</v>
      </c>
    </row>
    <row r="1981" spans="1:45" ht="15" hidden="1" x14ac:dyDescent="0.25">
      <c r="A1981" s="266">
        <v>215772</v>
      </c>
      <c r="B1981" s="259" t="s">
        <v>457</v>
      </c>
      <c r="C1981" s="260" t="s">
        <v>849</v>
      </c>
      <c r="D1981" s="260" t="s">
        <v>849</v>
      </c>
      <c r="E1981" s="260" t="s">
        <v>849</v>
      </c>
      <c r="F1981" s="260" t="s">
        <v>849</v>
      </c>
      <c r="G1981" s="260" t="s">
        <v>849</v>
      </c>
      <c r="H1981" s="260" t="s">
        <v>849</v>
      </c>
      <c r="I1981" s="260" t="s">
        <v>849</v>
      </c>
      <c r="J1981" s="260" t="s">
        <v>849</v>
      </c>
      <c r="K1981" s="260" t="s">
        <v>849</v>
      </c>
      <c r="L1981" s="260" t="s">
        <v>849</v>
      </c>
      <c r="M1981" s="260" t="s">
        <v>344</v>
      </c>
      <c r="N1981" s="260" t="s">
        <v>344</v>
      </c>
      <c r="O1981" s="260" t="s">
        <v>344</v>
      </c>
      <c r="P1981" s="260" t="s">
        <v>344</v>
      </c>
      <c r="Q1981" s="260" t="s">
        <v>344</v>
      </c>
      <c r="R1981" s="260" t="s">
        <v>344</v>
      </c>
      <c r="S1981" s="260" t="s">
        <v>344</v>
      </c>
      <c r="T1981" s="260" t="s">
        <v>344</v>
      </c>
      <c r="U1981" s="260" t="s">
        <v>344</v>
      </c>
      <c r="V1981" s="260" t="s">
        <v>344</v>
      </c>
      <c r="W1981" s="260" t="s">
        <v>344</v>
      </c>
      <c r="X1981" s="260" t="s">
        <v>344</v>
      </c>
      <c r="Y1981" s="260" t="s">
        <v>344</v>
      </c>
      <c r="Z1981" s="260" t="s">
        <v>344</v>
      </c>
      <c r="AA1981" s="260" t="s">
        <v>344</v>
      </c>
      <c r="AB1981" s="260" t="s">
        <v>344</v>
      </c>
      <c r="AC1981" s="260" t="s">
        <v>344</v>
      </c>
      <c r="AD1981" s="260" t="s">
        <v>344</v>
      </c>
      <c r="AE1981" s="260" t="s">
        <v>344</v>
      </c>
      <c r="AF1981" s="260" t="s">
        <v>344</v>
      </c>
      <c r="AG1981" s="260" t="s">
        <v>344</v>
      </c>
      <c r="AH1981" s="260" t="s">
        <v>344</v>
      </c>
      <c r="AI1981" s="260" t="s">
        <v>344</v>
      </c>
      <c r="AJ1981" s="260" t="s">
        <v>344</v>
      </c>
      <c r="AK1981" s="260" t="s">
        <v>344</v>
      </c>
      <c r="AL1981" s="260" t="s">
        <v>344</v>
      </c>
      <c r="AM1981" s="260" t="s">
        <v>344</v>
      </c>
      <c r="AN1981" s="260" t="s">
        <v>344</v>
      </c>
      <c r="AO1981" s="260" t="s">
        <v>344</v>
      </c>
      <c r="AP1981" s="260" t="s">
        <v>344</v>
      </c>
      <c r="AQ1981" s="260"/>
      <c r="AR1981"/>
      <c r="AS1981" t="s">
        <v>2181</v>
      </c>
    </row>
    <row r="1982" spans="1:45" ht="15" hidden="1" x14ac:dyDescent="0.25">
      <c r="A1982" s="266">
        <v>215773</v>
      </c>
      <c r="B1982" s="259" t="s">
        <v>458</v>
      </c>
      <c r="C1982" s="260" t="s">
        <v>205</v>
      </c>
      <c r="D1982" s="260" t="s">
        <v>205</v>
      </c>
      <c r="E1982" s="260" t="s">
        <v>205</v>
      </c>
      <c r="F1982" s="260" t="s">
        <v>205</v>
      </c>
      <c r="G1982" s="260" t="s">
        <v>205</v>
      </c>
      <c r="H1982" s="260" t="s">
        <v>207</v>
      </c>
      <c r="I1982" s="260" t="s">
        <v>207</v>
      </c>
      <c r="J1982" s="260" t="s">
        <v>205</v>
      </c>
      <c r="K1982" s="260" t="s">
        <v>205</v>
      </c>
      <c r="L1982" s="260" t="s">
        <v>207</v>
      </c>
      <c r="M1982" s="260" t="s">
        <v>207</v>
      </c>
      <c r="N1982" s="260" t="s">
        <v>207</v>
      </c>
      <c r="O1982" s="260" t="s">
        <v>207</v>
      </c>
      <c r="P1982" s="260" t="s">
        <v>207</v>
      </c>
      <c r="Q1982" s="260" t="s">
        <v>207</v>
      </c>
      <c r="R1982" s="260" t="s">
        <v>207</v>
      </c>
      <c r="S1982" s="260" t="s">
        <v>206</v>
      </c>
      <c r="T1982" s="260" t="s">
        <v>206</v>
      </c>
      <c r="U1982" s="260" t="s">
        <v>206</v>
      </c>
      <c r="V1982" s="260" t="s">
        <v>206</v>
      </c>
      <c r="W1982" s="260" t="s">
        <v>344</v>
      </c>
      <c r="X1982" s="260" t="s">
        <v>344</v>
      </c>
      <c r="Y1982" s="260" t="s">
        <v>344</v>
      </c>
      <c r="Z1982" s="260" t="s">
        <v>344</v>
      </c>
      <c r="AA1982" s="260" t="s">
        <v>344</v>
      </c>
      <c r="AB1982" s="260" t="s">
        <v>344</v>
      </c>
      <c r="AC1982" s="260" t="s">
        <v>344</v>
      </c>
      <c r="AD1982" s="260" t="s">
        <v>344</v>
      </c>
      <c r="AE1982" s="260" t="s">
        <v>344</v>
      </c>
      <c r="AF1982" s="260" t="s">
        <v>344</v>
      </c>
      <c r="AG1982" s="260" t="s">
        <v>344</v>
      </c>
      <c r="AH1982" s="260" t="s">
        <v>344</v>
      </c>
      <c r="AI1982" s="260" t="s">
        <v>344</v>
      </c>
      <c r="AJ1982" s="260" t="s">
        <v>344</v>
      </c>
      <c r="AK1982" s="260" t="s">
        <v>344</v>
      </c>
      <c r="AL1982" s="260" t="s">
        <v>344</v>
      </c>
      <c r="AM1982" s="260" t="s">
        <v>344</v>
      </c>
      <c r="AN1982" s="260" t="s">
        <v>344</v>
      </c>
      <c r="AO1982" s="260" t="s">
        <v>344</v>
      </c>
      <c r="AP1982" s="260" t="s">
        <v>344</v>
      </c>
      <c r="AQ1982" s="260"/>
      <c r="AR1982"/>
      <c r="AS1982">
        <v>3</v>
      </c>
    </row>
    <row r="1983" spans="1:45" ht="18.75" hidden="1" x14ac:dyDescent="0.45">
      <c r="A1983" s="268">
        <v>215774</v>
      </c>
      <c r="B1983" s="249" t="s">
        <v>458</v>
      </c>
      <c r="C1983" t="s">
        <v>205</v>
      </c>
      <c r="D1983" t="s">
        <v>205</v>
      </c>
      <c r="E1983" t="s">
        <v>205</v>
      </c>
      <c r="F1983" t="s">
        <v>207</v>
      </c>
      <c r="G1983" t="s">
        <v>205</v>
      </c>
      <c r="H1983" t="s">
        <v>207</v>
      </c>
      <c r="I1983" t="s">
        <v>205</v>
      </c>
      <c r="J1983" t="s">
        <v>205</v>
      </c>
      <c r="K1983" t="s">
        <v>205</v>
      </c>
      <c r="L1983" t="s">
        <v>205</v>
      </c>
      <c r="M1983" s="250" t="s">
        <v>205</v>
      </c>
      <c r="N1983" t="s">
        <v>207</v>
      </c>
      <c r="O1983" t="s">
        <v>205</v>
      </c>
      <c r="P1983" t="s">
        <v>207</v>
      </c>
      <c r="Q1983" t="s">
        <v>207</v>
      </c>
      <c r="R1983" t="s">
        <v>206</v>
      </c>
      <c r="S1983" t="s">
        <v>206</v>
      </c>
      <c r="T1983" t="s">
        <v>207</v>
      </c>
      <c r="U1983" t="s">
        <v>207</v>
      </c>
      <c r="V1983" t="s">
        <v>207</v>
      </c>
      <c r="W1983" t="s">
        <v>344</v>
      </c>
      <c r="X1983" s="250" t="s">
        <v>344</v>
      </c>
      <c r="Y1983" t="s">
        <v>344</v>
      </c>
      <c r="Z1983" t="s">
        <v>344</v>
      </c>
      <c r="AA1983" t="s">
        <v>344</v>
      </c>
      <c r="AB1983" t="s">
        <v>344</v>
      </c>
      <c r="AC1983" t="s">
        <v>344</v>
      </c>
      <c r="AD1983" t="s">
        <v>344</v>
      </c>
      <c r="AE1983" t="s">
        <v>344</v>
      </c>
      <c r="AF1983" t="s">
        <v>344</v>
      </c>
      <c r="AG1983" t="s">
        <v>344</v>
      </c>
      <c r="AH1983" t="s">
        <v>344</v>
      </c>
      <c r="AI1983" t="s">
        <v>344</v>
      </c>
      <c r="AJ1983" t="s">
        <v>344</v>
      </c>
      <c r="AK1983" t="s">
        <v>344</v>
      </c>
      <c r="AL1983" t="s">
        <v>344</v>
      </c>
      <c r="AM1983" t="s">
        <v>344</v>
      </c>
      <c r="AN1983" t="s">
        <v>344</v>
      </c>
      <c r="AO1983" t="s">
        <v>344</v>
      </c>
      <c r="AP1983" t="s">
        <v>344</v>
      </c>
      <c r="AQ1983"/>
      <c r="AR1983">
        <v>0</v>
      </c>
      <c r="AS1983">
        <v>3</v>
      </c>
    </row>
    <row r="1984" spans="1:45" ht="18.75" x14ac:dyDescent="0.45">
      <c r="A1984" s="268">
        <v>215775</v>
      </c>
      <c r="B1984" s="249" t="s">
        <v>61</v>
      </c>
      <c r="C1984" t="s">
        <v>207</v>
      </c>
      <c r="D1984" t="s">
        <v>207</v>
      </c>
      <c r="E1984" t="s">
        <v>207</v>
      </c>
      <c r="F1984" t="s">
        <v>207</v>
      </c>
      <c r="G1984" t="s">
        <v>207</v>
      </c>
      <c r="H1984" t="s">
        <v>207</v>
      </c>
      <c r="I1984" t="s">
        <v>207</v>
      </c>
      <c r="J1984" t="s">
        <v>207</v>
      </c>
      <c r="K1984" t="s">
        <v>207</v>
      </c>
      <c r="L1984" t="s">
        <v>207</v>
      </c>
      <c r="M1984" s="250" t="s">
        <v>207</v>
      </c>
      <c r="N1984" t="s">
        <v>207</v>
      </c>
      <c r="O1984" t="s">
        <v>207</v>
      </c>
      <c r="P1984" t="s">
        <v>207</v>
      </c>
      <c r="Q1984" t="s">
        <v>207</v>
      </c>
      <c r="R1984" t="s">
        <v>207</v>
      </c>
      <c r="S1984" t="s">
        <v>207</v>
      </c>
      <c r="T1984" t="s">
        <v>207</v>
      </c>
      <c r="U1984" t="s">
        <v>207</v>
      </c>
      <c r="V1984" t="s">
        <v>207</v>
      </c>
      <c r="W1984" t="s">
        <v>207</v>
      </c>
      <c r="X1984" s="250" t="s">
        <v>207</v>
      </c>
      <c r="Y1984" t="s">
        <v>205</v>
      </c>
      <c r="Z1984" t="s">
        <v>207</v>
      </c>
      <c r="AA1984" t="s">
        <v>207</v>
      </c>
      <c r="AB1984" t="s">
        <v>205</v>
      </c>
      <c r="AC1984" t="s">
        <v>207</v>
      </c>
      <c r="AD1984" t="s">
        <v>205</v>
      </c>
      <c r="AE1984" t="s">
        <v>205</v>
      </c>
      <c r="AF1984" t="s">
        <v>207</v>
      </c>
      <c r="AG1984" t="s">
        <v>207</v>
      </c>
      <c r="AH1984" t="s">
        <v>207</v>
      </c>
      <c r="AI1984" t="s">
        <v>206</v>
      </c>
      <c r="AJ1984" t="s">
        <v>207</v>
      </c>
      <c r="AK1984" t="s">
        <v>207</v>
      </c>
      <c r="AL1984" t="s">
        <v>206</v>
      </c>
      <c r="AM1984" t="s">
        <v>206</v>
      </c>
      <c r="AN1984" t="s">
        <v>206</v>
      </c>
      <c r="AO1984" t="s">
        <v>206</v>
      </c>
      <c r="AP1984" t="s">
        <v>206</v>
      </c>
      <c r="AQ1984"/>
      <c r="AR1984">
        <v>0</v>
      </c>
      <c r="AS1984">
        <v>5</v>
      </c>
    </row>
    <row r="1985" spans="1:45" ht="18.75" x14ac:dyDescent="0.45">
      <c r="A1985" s="268">
        <v>215776</v>
      </c>
      <c r="B1985" s="249" t="s">
        <v>61</v>
      </c>
      <c r="C1985" t="s">
        <v>207</v>
      </c>
      <c r="D1985" t="s">
        <v>207</v>
      </c>
      <c r="E1985" t="s">
        <v>207</v>
      </c>
      <c r="F1985" t="s">
        <v>207</v>
      </c>
      <c r="G1985" t="s">
        <v>206</v>
      </c>
      <c r="H1985" t="s">
        <v>205</v>
      </c>
      <c r="I1985" t="s">
        <v>207</v>
      </c>
      <c r="J1985" t="s">
        <v>207</v>
      </c>
      <c r="K1985" t="s">
        <v>207</v>
      </c>
      <c r="L1985" t="s">
        <v>207</v>
      </c>
      <c r="M1985" s="250" t="s">
        <v>207</v>
      </c>
      <c r="N1985" t="s">
        <v>207</v>
      </c>
      <c r="O1985" t="s">
        <v>207</v>
      </c>
      <c r="P1985" t="s">
        <v>207</v>
      </c>
      <c r="Q1985" t="s">
        <v>207</v>
      </c>
      <c r="R1985" t="s">
        <v>207</v>
      </c>
      <c r="S1985" t="s">
        <v>207</v>
      </c>
      <c r="T1985" t="s">
        <v>207</v>
      </c>
      <c r="U1985" t="s">
        <v>207</v>
      </c>
      <c r="V1985" t="s">
        <v>207</v>
      </c>
      <c r="W1985" t="s">
        <v>207</v>
      </c>
      <c r="X1985" s="250" t="s">
        <v>207</v>
      </c>
      <c r="Y1985" t="s">
        <v>207</v>
      </c>
      <c r="Z1985" t="s">
        <v>207</v>
      </c>
      <c r="AA1985" t="s">
        <v>205</v>
      </c>
      <c r="AB1985" t="s">
        <v>207</v>
      </c>
      <c r="AC1985" t="s">
        <v>207</v>
      </c>
      <c r="AD1985" t="s">
        <v>207</v>
      </c>
      <c r="AE1985" t="s">
        <v>207</v>
      </c>
      <c r="AF1985" t="s">
        <v>207</v>
      </c>
      <c r="AG1985" t="s">
        <v>207</v>
      </c>
      <c r="AH1985" t="s">
        <v>207</v>
      </c>
      <c r="AI1985" t="s">
        <v>207</v>
      </c>
      <c r="AJ1985" t="s">
        <v>207</v>
      </c>
      <c r="AK1985" t="s">
        <v>207</v>
      </c>
      <c r="AL1985" t="s">
        <v>206</v>
      </c>
      <c r="AM1985" t="s">
        <v>206</v>
      </c>
      <c r="AN1985" t="s">
        <v>206</v>
      </c>
      <c r="AO1985" t="s">
        <v>206</v>
      </c>
      <c r="AP1985" t="s">
        <v>206</v>
      </c>
      <c r="AQ1985"/>
      <c r="AR1985">
        <v>0</v>
      </c>
      <c r="AS1985">
        <v>5</v>
      </c>
    </row>
    <row r="1986" spans="1:45" ht="18.75" hidden="1" x14ac:dyDescent="0.45">
      <c r="A1986" s="268">
        <v>215777</v>
      </c>
      <c r="B1986" s="249" t="s">
        <v>458</v>
      </c>
      <c r="C1986" t="s">
        <v>205</v>
      </c>
      <c r="D1986" t="s">
        <v>207</v>
      </c>
      <c r="E1986" t="s">
        <v>207</v>
      </c>
      <c r="F1986" t="s">
        <v>205</v>
      </c>
      <c r="G1986" t="s">
        <v>205</v>
      </c>
      <c r="H1986" t="s">
        <v>207</v>
      </c>
      <c r="I1986" t="s">
        <v>207</v>
      </c>
      <c r="J1986" t="s">
        <v>205</v>
      </c>
      <c r="K1986" t="s">
        <v>207</v>
      </c>
      <c r="L1986" t="s">
        <v>207</v>
      </c>
      <c r="M1986" s="250" t="s">
        <v>205</v>
      </c>
      <c r="N1986" t="s">
        <v>207</v>
      </c>
      <c r="O1986" t="s">
        <v>205</v>
      </c>
      <c r="P1986" t="s">
        <v>205</v>
      </c>
      <c r="Q1986" t="s">
        <v>206</v>
      </c>
      <c r="R1986" t="s">
        <v>207</v>
      </c>
      <c r="S1986" t="s">
        <v>205</v>
      </c>
      <c r="T1986" t="s">
        <v>205</v>
      </c>
      <c r="U1986" t="s">
        <v>205</v>
      </c>
      <c r="V1986" t="s">
        <v>205</v>
      </c>
      <c r="W1986" t="s">
        <v>344</v>
      </c>
      <c r="X1986" s="250" t="s">
        <v>344</v>
      </c>
      <c r="Y1986" t="s">
        <v>344</v>
      </c>
      <c r="Z1986" t="s">
        <v>344</v>
      </c>
      <c r="AA1986" t="s">
        <v>344</v>
      </c>
      <c r="AB1986" t="s">
        <v>344</v>
      </c>
      <c r="AC1986" t="s">
        <v>344</v>
      </c>
      <c r="AD1986" t="s">
        <v>344</v>
      </c>
      <c r="AE1986" t="s">
        <v>344</v>
      </c>
      <c r="AF1986" t="s">
        <v>344</v>
      </c>
      <c r="AG1986" t="s">
        <v>344</v>
      </c>
      <c r="AH1986" t="s">
        <v>344</v>
      </c>
      <c r="AI1986" t="s">
        <v>344</v>
      </c>
      <c r="AJ1986" t="s">
        <v>344</v>
      </c>
      <c r="AK1986" t="s">
        <v>344</v>
      </c>
      <c r="AL1986" t="s">
        <v>344</v>
      </c>
      <c r="AM1986" t="s">
        <v>344</v>
      </c>
      <c r="AN1986" t="s">
        <v>344</v>
      </c>
      <c r="AO1986" t="s">
        <v>344</v>
      </c>
      <c r="AP1986" t="s">
        <v>344</v>
      </c>
      <c r="AQ1986"/>
      <c r="AR1986">
        <v>0</v>
      </c>
      <c r="AS1986">
        <v>1</v>
      </c>
    </row>
    <row r="1987" spans="1:45" ht="15" hidden="1" x14ac:dyDescent="0.25">
      <c r="A1987" s="266">
        <v>215778</v>
      </c>
      <c r="B1987" s="259" t="s">
        <v>457</v>
      </c>
      <c r="C1987" s="260" t="s">
        <v>849</v>
      </c>
      <c r="D1987" s="260" t="s">
        <v>849</v>
      </c>
      <c r="E1987" s="260" t="s">
        <v>849</v>
      </c>
      <c r="F1987" s="260" t="s">
        <v>849</v>
      </c>
      <c r="G1987" s="260" t="s">
        <v>849</v>
      </c>
      <c r="H1987" s="260" t="s">
        <v>849</v>
      </c>
      <c r="I1987" s="260" t="s">
        <v>849</v>
      </c>
      <c r="J1987" s="260" t="s">
        <v>849</v>
      </c>
      <c r="K1987" s="260" t="s">
        <v>849</v>
      </c>
      <c r="L1987" s="260" t="s">
        <v>849</v>
      </c>
      <c r="M1987" s="260" t="s">
        <v>344</v>
      </c>
      <c r="N1987" s="260" t="s">
        <v>344</v>
      </c>
      <c r="O1987" s="260" t="s">
        <v>344</v>
      </c>
      <c r="P1987" s="260" t="s">
        <v>344</v>
      </c>
      <c r="Q1987" s="260" t="s">
        <v>344</v>
      </c>
      <c r="R1987" s="260" t="s">
        <v>344</v>
      </c>
      <c r="S1987" s="260" t="s">
        <v>344</v>
      </c>
      <c r="T1987" s="260" t="s">
        <v>344</v>
      </c>
      <c r="U1987" s="260" t="s">
        <v>344</v>
      </c>
      <c r="V1987" s="260" t="s">
        <v>344</v>
      </c>
      <c r="W1987" s="260" t="s">
        <v>344</v>
      </c>
      <c r="X1987" s="260" t="s">
        <v>344</v>
      </c>
      <c r="Y1987" s="260" t="s">
        <v>344</v>
      </c>
      <c r="Z1987" s="260" t="s">
        <v>344</v>
      </c>
      <c r="AA1987" s="260" t="s">
        <v>344</v>
      </c>
      <c r="AB1987" s="260" t="s">
        <v>344</v>
      </c>
      <c r="AC1987" s="260" t="s">
        <v>344</v>
      </c>
      <c r="AD1987" s="260" t="s">
        <v>344</v>
      </c>
      <c r="AE1987" s="260" t="s">
        <v>344</v>
      </c>
      <c r="AF1987" s="260" t="s">
        <v>344</v>
      </c>
      <c r="AG1987" s="260" t="s">
        <v>344</v>
      </c>
      <c r="AH1987" s="260" t="s">
        <v>344</v>
      </c>
      <c r="AI1987" s="260" t="s">
        <v>344</v>
      </c>
      <c r="AJ1987" s="260" t="s">
        <v>344</v>
      </c>
      <c r="AK1987" s="260" t="s">
        <v>344</v>
      </c>
      <c r="AL1987" s="260" t="s">
        <v>344</v>
      </c>
      <c r="AM1987" s="260" t="s">
        <v>344</v>
      </c>
      <c r="AN1987" s="260" t="s">
        <v>344</v>
      </c>
      <c r="AO1987" s="260" t="s">
        <v>344</v>
      </c>
      <c r="AP1987" s="260" t="s">
        <v>344</v>
      </c>
      <c r="AQ1987" s="260"/>
      <c r="AR1987"/>
      <c r="AS1987" t="s">
        <v>2181</v>
      </c>
    </row>
    <row r="1988" spans="1:45" ht="15" hidden="1" x14ac:dyDescent="0.25">
      <c r="A1988" s="266">
        <v>215779</v>
      </c>
      <c r="B1988" s="259" t="s">
        <v>457</v>
      </c>
      <c r="C1988" s="260" t="s">
        <v>849</v>
      </c>
      <c r="D1988" s="260" t="s">
        <v>849</v>
      </c>
      <c r="E1988" s="260" t="s">
        <v>849</v>
      </c>
      <c r="F1988" s="260" t="s">
        <v>849</v>
      </c>
      <c r="G1988" s="260" t="s">
        <v>849</v>
      </c>
      <c r="H1988" s="260" t="s">
        <v>849</v>
      </c>
      <c r="I1988" s="260" t="s">
        <v>849</v>
      </c>
      <c r="J1988" s="260" t="s">
        <v>849</v>
      </c>
      <c r="K1988" s="260" t="s">
        <v>849</v>
      </c>
      <c r="L1988" s="260" t="s">
        <v>849</v>
      </c>
      <c r="M1988" s="260" t="s">
        <v>344</v>
      </c>
      <c r="N1988" s="260" t="s">
        <v>344</v>
      </c>
      <c r="O1988" s="260" t="s">
        <v>344</v>
      </c>
      <c r="P1988" s="260" t="s">
        <v>344</v>
      </c>
      <c r="Q1988" s="260" t="s">
        <v>344</v>
      </c>
      <c r="R1988" s="260" t="s">
        <v>344</v>
      </c>
      <c r="S1988" s="260" t="s">
        <v>344</v>
      </c>
      <c r="T1988" s="260" t="s">
        <v>344</v>
      </c>
      <c r="U1988" s="260" t="s">
        <v>344</v>
      </c>
      <c r="V1988" s="260" t="s">
        <v>344</v>
      </c>
      <c r="W1988" s="260" t="s">
        <v>344</v>
      </c>
      <c r="X1988" s="260" t="s">
        <v>344</v>
      </c>
      <c r="Y1988" s="260" t="s">
        <v>344</v>
      </c>
      <c r="Z1988" s="260" t="s">
        <v>344</v>
      </c>
      <c r="AA1988" s="260" t="s">
        <v>344</v>
      </c>
      <c r="AB1988" s="260" t="s">
        <v>344</v>
      </c>
      <c r="AC1988" s="260" t="s">
        <v>344</v>
      </c>
      <c r="AD1988" s="260" t="s">
        <v>344</v>
      </c>
      <c r="AE1988" s="260" t="s">
        <v>344</v>
      </c>
      <c r="AF1988" s="260" t="s">
        <v>344</v>
      </c>
      <c r="AG1988" s="260" t="s">
        <v>344</v>
      </c>
      <c r="AH1988" s="260" t="s">
        <v>344</v>
      </c>
      <c r="AI1988" s="260" t="s">
        <v>344</v>
      </c>
      <c r="AJ1988" s="260" t="s">
        <v>344</v>
      </c>
      <c r="AK1988" s="260" t="s">
        <v>344</v>
      </c>
      <c r="AL1988" s="260" t="s">
        <v>344</v>
      </c>
      <c r="AM1988" s="260" t="s">
        <v>344</v>
      </c>
      <c r="AN1988" s="260" t="s">
        <v>344</v>
      </c>
      <c r="AO1988" s="260" t="s">
        <v>344</v>
      </c>
      <c r="AP1988" s="260" t="s">
        <v>344</v>
      </c>
      <c r="AQ1988" s="260"/>
      <c r="AR1988"/>
      <c r="AS1988" t="s">
        <v>2181</v>
      </c>
    </row>
    <row r="1989" spans="1:45" ht="15" hidden="1" x14ac:dyDescent="0.25">
      <c r="A1989" s="266">
        <v>215780</v>
      </c>
      <c r="B1989" s="259" t="s">
        <v>458</v>
      </c>
      <c r="C1989" s="260" t="s">
        <v>207</v>
      </c>
      <c r="D1989" s="260" t="s">
        <v>207</v>
      </c>
      <c r="E1989" s="260" t="s">
        <v>207</v>
      </c>
      <c r="F1989" s="260" t="s">
        <v>205</v>
      </c>
      <c r="G1989" s="260" t="s">
        <v>207</v>
      </c>
      <c r="H1989" s="260" t="s">
        <v>207</v>
      </c>
      <c r="I1989" s="260" t="s">
        <v>207</v>
      </c>
      <c r="J1989" s="260" t="s">
        <v>207</v>
      </c>
      <c r="K1989" s="260" t="s">
        <v>207</v>
      </c>
      <c r="L1989" s="260" t="s">
        <v>207</v>
      </c>
      <c r="M1989" s="260" t="s">
        <v>205</v>
      </c>
      <c r="N1989" s="260" t="s">
        <v>207</v>
      </c>
      <c r="O1989" s="260" t="s">
        <v>207</v>
      </c>
      <c r="P1989" s="260" t="s">
        <v>207</v>
      </c>
      <c r="Q1989" s="260" t="s">
        <v>205</v>
      </c>
      <c r="R1989" s="260" t="s">
        <v>207</v>
      </c>
      <c r="S1989" s="260" t="s">
        <v>207</v>
      </c>
      <c r="T1989" s="260" t="s">
        <v>207</v>
      </c>
      <c r="U1989" s="260" t="s">
        <v>207</v>
      </c>
      <c r="V1989" s="260" t="s">
        <v>207</v>
      </c>
      <c r="W1989" s="260" t="s">
        <v>344</v>
      </c>
      <c r="X1989" s="260" t="s">
        <v>344</v>
      </c>
      <c r="Y1989" s="260" t="s">
        <v>344</v>
      </c>
      <c r="Z1989" s="260" t="s">
        <v>344</v>
      </c>
      <c r="AA1989" s="260" t="s">
        <v>344</v>
      </c>
      <c r="AB1989" s="260" t="s">
        <v>344</v>
      </c>
      <c r="AC1989" s="260" t="s">
        <v>344</v>
      </c>
      <c r="AD1989" s="260" t="s">
        <v>344</v>
      </c>
      <c r="AE1989" s="260" t="s">
        <v>344</v>
      </c>
      <c r="AF1989" s="260" t="s">
        <v>344</v>
      </c>
      <c r="AG1989" s="260" t="s">
        <v>344</v>
      </c>
      <c r="AH1989" s="260" t="s">
        <v>344</v>
      </c>
      <c r="AI1989" s="260" t="s">
        <v>344</v>
      </c>
      <c r="AJ1989" s="260" t="s">
        <v>344</v>
      </c>
      <c r="AK1989" s="260" t="s">
        <v>344</v>
      </c>
      <c r="AL1989" s="260" t="s">
        <v>344</v>
      </c>
      <c r="AM1989" s="260" t="s">
        <v>344</v>
      </c>
      <c r="AN1989" s="260" t="s">
        <v>344</v>
      </c>
      <c r="AO1989" s="260" t="s">
        <v>344</v>
      </c>
      <c r="AP1989" s="260" t="s">
        <v>344</v>
      </c>
      <c r="AQ1989" s="260"/>
      <c r="AR1989"/>
      <c r="AS1989">
        <v>1</v>
      </c>
    </row>
    <row r="1990" spans="1:45" ht="18.75" hidden="1" x14ac:dyDescent="0.45">
      <c r="A1990" s="268">
        <v>215781</v>
      </c>
      <c r="B1990" s="249" t="s">
        <v>456</v>
      </c>
      <c r="C1990" t="s">
        <v>207</v>
      </c>
      <c r="D1990" t="s">
        <v>207</v>
      </c>
      <c r="E1990" t="s">
        <v>207</v>
      </c>
      <c r="F1990" t="s">
        <v>207</v>
      </c>
      <c r="G1990" t="s">
        <v>207</v>
      </c>
      <c r="H1990" t="s">
        <v>207</v>
      </c>
      <c r="I1990" t="s">
        <v>207</v>
      </c>
      <c r="J1990" t="s">
        <v>207</v>
      </c>
      <c r="K1990" t="s">
        <v>207</v>
      </c>
      <c r="L1990" t="s">
        <v>207</v>
      </c>
      <c r="M1990" s="250" t="s">
        <v>207</v>
      </c>
      <c r="N1990" t="s">
        <v>205</v>
      </c>
      <c r="O1990" t="s">
        <v>207</v>
      </c>
      <c r="P1990" t="s">
        <v>205</v>
      </c>
      <c r="Q1990" t="s">
        <v>207</v>
      </c>
      <c r="R1990" t="s">
        <v>207</v>
      </c>
      <c r="S1990" t="s">
        <v>207</v>
      </c>
      <c r="T1990" t="s">
        <v>207</v>
      </c>
      <c r="U1990" t="s">
        <v>207</v>
      </c>
      <c r="V1990" t="s">
        <v>207</v>
      </c>
      <c r="W1990" t="s">
        <v>205</v>
      </c>
      <c r="X1990" s="250" t="s">
        <v>207</v>
      </c>
      <c r="Y1990" t="s">
        <v>205</v>
      </c>
      <c r="Z1990" t="s">
        <v>207</v>
      </c>
      <c r="AA1990" t="s">
        <v>205</v>
      </c>
      <c r="AB1990" t="s">
        <v>207</v>
      </c>
      <c r="AC1990" t="s">
        <v>207</v>
      </c>
      <c r="AD1990" t="s">
        <v>207</v>
      </c>
      <c r="AE1990" t="s">
        <v>207</v>
      </c>
      <c r="AF1990" t="s">
        <v>205</v>
      </c>
      <c r="AG1990" t="s">
        <v>344</v>
      </c>
      <c r="AH1990" t="s">
        <v>344</v>
      </c>
      <c r="AI1990" t="s">
        <v>344</v>
      </c>
      <c r="AJ1990" t="s">
        <v>344</v>
      </c>
      <c r="AK1990" t="s">
        <v>344</v>
      </c>
      <c r="AL1990" t="s">
        <v>344</v>
      </c>
      <c r="AM1990" t="s">
        <v>344</v>
      </c>
      <c r="AN1990" t="s">
        <v>344</v>
      </c>
      <c r="AO1990" t="s">
        <v>344</v>
      </c>
      <c r="AP1990" t="s">
        <v>344</v>
      </c>
      <c r="AQ1990"/>
      <c r="AR1990">
        <v>0</v>
      </c>
      <c r="AS1990">
        <v>3</v>
      </c>
    </row>
    <row r="1991" spans="1:45" ht="18.75" hidden="1" x14ac:dyDescent="0.45">
      <c r="A1991" s="271">
        <v>215782</v>
      </c>
      <c r="B1991" s="249" t="e">
        <v>#N/A</v>
      </c>
      <c r="C1991" t="s">
        <v>849</v>
      </c>
      <c r="D1991" t="s">
        <v>849</v>
      </c>
      <c r="E1991" t="s">
        <v>849</v>
      </c>
      <c r="F1991" t="s">
        <v>849</v>
      </c>
      <c r="G1991" t="s">
        <v>849</v>
      </c>
      <c r="H1991" t="s">
        <v>849</v>
      </c>
      <c r="I1991" t="s">
        <v>849</v>
      </c>
      <c r="J1991" t="s">
        <v>849</v>
      </c>
      <c r="K1991" t="s">
        <v>849</v>
      </c>
      <c r="L1991" t="s">
        <v>849</v>
      </c>
      <c r="M1991" s="250" t="s">
        <v>344</v>
      </c>
      <c r="N1991" t="s">
        <v>344</v>
      </c>
      <c r="O1991" t="s">
        <v>344</v>
      </c>
      <c r="P1991" t="s">
        <v>344</v>
      </c>
      <c r="Q1991" t="s">
        <v>344</v>
      </c>
      <c r="R1991" t="s">
        <v>344</v>
      </c>
      <c r="S1991" t="s">
        <v>344</v>
      </c>
      <c r="T1991" t="s">
        <v>344</v>
      </c>
      <c r="U1991" t="s">
        <v>344</v>
      </c>
      <c r="V1991" t="s">
        <v>344</v>
      </c>
      <c r="W1991" t="s">
        <v>344</v>
      </c>
      <c r="X1991" s="250" t="s">
        <v>344</v>
      </c>
      <c r="Y1991" t="s">
        <v>344</v>
      </c>
      <c r="Z1991" t="s">
        <v>344</v>
      </c>
      <c r="AA1991" t="s">
        <v>344</v>
      </c>
      <c r="AB1991" t="s">
        <v>344</v>
      </c>
      <c r="AC1991" t="s">
        <v>344</v>
      </c>
      <c r="AD1991" t="s">
        <v>344</v>
      </c>
      <c r="AE1991" t="s">
        <v>344</v>
      </c>
      <c r="AF1991" t="s">
        <v>344</v>
      </c>
      <c r="AG1991" t="s">
        <v>344</v>
      </c>
      <c r="AH1991" t="s">
        <v>344</v>
      </c>
      <c r="AI1991" t="s">
        <v>344</v>
      </c>
      <c r="AJ1991" t="s">
        <v>344</v>
      </c>
      <c r="AK1991" t="s">
        <v>344</v>
      </c>
      <c r="AL1991" t="s">
        <v>344</v>
      </c>
      <c r="AM1991" t="s">
        <v>344</v>
      </c>
      <c r="AN1991" t="s">
        <v>344</v>
      </c>
      <c r="AO1991" t="s">
        <v>344</v>
      </c>
      <c r="AP1991" t="s">
        <v>344</v>
      </c>
      <c r="AQ1991"/>
      <c r="AR1991" t="e">
        <v>#N/A</v>
      </c>
      <c r="AS1991" t="e">
        <v>#N/A</v>
      </c>
    </row>
    <row r="1992" spans="1:45" ht="15" hidden="1" x14ac:dyDescent="0.25">
      <c r="A1992" s="266">
        <v>215783</v>
      </c>
      <c r="B1992" s="259" t="s">
        <v>457</v>
      </c>
      <c r="C1992" s="260" t="s">
        <v>849</v>
      </c>
      <c r="D1992" s="260" t="s">
        <v>849</v>
      </c>
      <c r="E1992" s="260" t="s">
        <v>849</v>
      </c>
      <c r="F1992" s="260" t="s">
        <v>849</v>
      </c>
      <c r="G1992" s="260" t="s">
        <v>849</v>
      </c>
      <c r="H1992" s="260" t="s">
        <v>849</v>
      </c>
      <c r="I1992" s="260" t="s">
        <v>849</v>
      </c>
      <c r="J1992" s="260" t="s">
        <v>849</v>
      </c>
      <c r="K1992" s="260" t="s">
        <v>849</v>
      </c>
      <c r="L1992" s="260" t="s">
        <v>849</v>
      </c>
      <c r="M1992" s="260" t="s">
        <v>344</v>
      </c>
      <c r="N1992" s="260" t="s">
        <v>344</v>
      </c>
      <c r="O1992" s="260" t="s">
        <v>344</v>
      </c>
      <c r="P1992" s="260" t="s">
        <v>344</v>
      </c>
      <c r="Q1992" s="260" t="s">
        <v>344</v>
      </c>
      <c r="R1992" s="260" t="s">
        <v>344</v>
      </c>
      <c r="S1992" s="260" t="s">
        <v>344</v>
      </c>
      <c r="T1992" s="260" t="s">
        <v>344</v>
      </c>
      <c r="U1992" s="260" t="s">
        <v>344</v>
      </c>
      <c r="V1992" s="260" t="s">
        <v>344</v>
      </c>
      <c r="W1992" s="260" t="s">
        <v>344</v>
      </c>
      <c r="X1992" s="260" t="s">
        <v>344</v>
      </c>
      <c r="Y1992" s="260" t="s">
        <v>344</v>
      </c>
      <c r="Z1992" s="260" t="s">
        <v>344</v>
      </c>
      <c r="AA1992" s="260" t="s">
        <v>344</v>
      </c>
      <c r="AB1992" s="260" t="s">
        <v>344</v>
      </c>
      <c r="AC1992" s="260" t="s">
        <v>344</v>
      </c>
      <c r="AD1992" s="260" t="s">
        <v>344</v>
      </c>
      <c r="AE1992" s="260" t="s">
        <v>344</v>
      </c>
      <c r="AF1992" s="260" t="s">
        <v>344</v>
      </c>
      <c r="AG1992" s="260" t="s">
        <v>344</v>
      </c>
      <c r="AH1992" s="260" t="s">
        <v>344</v>
      </c>
      <c r="AI1992" s="260" t="s">
        <v>344</v>
      </c>
      <c r="AJ1992" s="260" t="s">
        <v>344</v>
      </c>
      <c r="AK1992" s="260" t="s">
        <v>344</v>
      </c>
      <c r="AL1992" s="260" t="s">
        <v>344</v>
      </c>
      <c r="AM1992" s="260" t="s">
        <v>344</v>
      </c>
      <c r="AN1992" s="260" t="s">
        <v>344</v>
      </c>
      <c r="AO1992" s="260" t="s">
        <v>344</v>
      </c>
      <c r="AP1992" s="260" t="s">
        <v>344</v>
      </c>
      <c r="AQ1992" s="260"/>
      <c r="AR1992"/>
      <c r="AS1992" t="s">
        <v>2181</v>
      </c>
    </row>
    <row r="1993" spans="1:45" ht="18.75" hidden="1" x14ac:dyDescent="0.45">
      <c r="A1993" s="268">
        <v>215784</v>
      </c>
      <c r="B1993" s="249" t="s">
        <v>456</v>
      </c>
      <c r="C1993" t="s">
        <v>207</v>
      </c>
      <c r="D1993" t="s">
        <v>207</v>
      </c>
      <c r="E1993" t="s">
        <v>207</v>
      </c>
      <c r="F1993" t="s">
        <v>207</v>
      </c>
      <c r="G1993" t="s">
        <v>205</v>
      </c>
      <c r="H1993" t="s">
        <v>207</v>
      </c>
      <c r="I1993" t="s">
        <v>207</v>
      </c>
      <c r="J1993" t="s">
        <v>207</v>
      </c>
      <c r="K1993" t="s">
        <v>207</v>
      </c>
      <c r="L1993" t="s">
        <v>207</v>
      </c>
      <c r="M1993" s="250" t="s">
        <v>207</v>
      </c>
      <c r="N1993" t="s">
        <v>207</v>
      </c>
      <c r="O1993" t="s">
        <v>205</v>
      </c>
      <c r="P1993" t="s">
        <v>205</v>
      </c>
      <c r="Q1993" t="s">
        <v>207</v>
      </c>
      <c r="R1993" t="s">
        <v>207</v>
      </c>
      <c r="S1993" t="s">
        <v>207</v>
      </c>
      <c r="T1993" t="s">
        <v>207</v>
      </c>
      <c r="U1993" t="s">
        <v>207</v>
      </c>
      <c r="V1993" t="s">
        <v>207</v>
      </c>
      <c r="W1993" t="s">
        <v>205</v>
      </c>
      <c r="X1993" s="250" t="s">
        <v>205</v>
      </c>
      <c r="Y1993" t="s">
        <v>206</v>
      </c>
      <c r="Z1993" t="s">
        <v>207</v>
      </c>
      <c r="AA1993" t="s">
        <v>205</v>
      </c>
      <c r="AB1993" t="s">
        <v>206</v>
      </c>
      <c r="AC1993" t="s">
        <v>207</v>
      </c>
      <c r="AD1993" t="s">
        <v>207</v>
      </c>
      <c r="AE1993" t="s">
        <v>206</v>
      </c>
      <c r="AF1993" t="s">
        <v>206</v>
      </c>
      <c r="AG1993" t="s">
        <v>344</v>
      </c>
      <c r="AH1993" t="s">
        <v>344</v>
      </c>
      <c r="AI1993" t="s">
        <v>344</v>
      </c>
      <c r="AJ1993" t="s">
        <v>344</v>
      </c>
      <c r="AK1993" t="s">
        <v>344</v>
      </c>
      <c r="AL1993" t="s">
        <v>344</v>
      </c>
      <c r="AM1993" t="s">
        <v>344</v>
      </c>
      <c r="AN1993" t="s">
        <v>344</v>
      </c>
      <c r="AO1993" t="s">
        <v>344</v>
      </c>
      <c r="AP1993" t="s">
        <v>344</v>
      </c>
      <c r="AQ1993"/>
      <c r="AR1993">
        <v>0</v>
      </c>
      <c r="AS1993">
        <v>3</v>
      </c>
    </row>
    <row r="1994" spans="1:45" ht="15" hidden="1" x14ac:dyDescent="0.25">
      <c r="A1994" s="266">
        <v>215785</v>
      </c>
      <c r="B1994" s="259" t="s">
        <v>457</v>
      </c>
      <c r="C1994" s="260" t="s">
        <v>849</v>
      </c>
      <c r="D1994" s="260" t="s">
        <v>849</v>
      </c>
      <c r="E1994" s="260" t="s">
        <v>849</v>
      </c>
      <c r="F1994" s="260" t="s">
        <v>849</v>
      </c>
      <c r="G1994" s="260" t="s">
        <v>849</v>
      </c>
      <c r="H1994" s="260" t="s">
        <v>849</v>
      </c>
      <c r="I1994" s="260" t="s">
        <v>849</v>
      </c>
      <c r="J1994" s="260" t="s">
        <v>849</v>
      </c>
      <c r="K1994" s="260" t="s">
        <v>849</v>
      </c>
      <c r="L1994" s="260" t="s">
        <v>849</v>
      </c>
      <c r="M1994" s="260" t="s">
        <v>344</v>
      </c>
      <c r="N1994" s="260" t="s">
        <v>344</v>
      </c>
      <c r="O1994" s="260" t="s">
        <v>344</v>
      </c>
      <c r="P1994" s="260" t="s">
        <v>344</v>
      </c>
      <c r="Q1994" s="260" t="s">
        <v>344</v>
      </c>
      <c r="R1994" s="260" t="s">
        <v>344</v>
      </c>
      <c r="S1994" s="260" t="s">
        <v>344</v>
      </c>
      <c r="T1994" s="260" t="s">
        <v>344</v>
      </c>
      <c r="U1994" s="260" t="s">
        <v>344</v>
      </c>
      <c r="V1994" s="260" t="s">
        <v>344</v>
      </c>
      <c r="W1994" s="260" t="s">
        <v>344</v>
      </c>
      <c r="X1994" s="260" t="s">
        <v>344</v>
      </c>
      <c r="Y1994" s="260" t="s">
        <v>344</v>
      </c>
      <c r="Z1994" s="260" t="s">
        <v>344</v>
      </c>
      <c r="AA1994" s="260" t="s">
        <v>344</v>
      </c>
      <c r="AB1994" s="260" t="s">
        <v>344</v>
      </c>
      <c r="AC1994" s="260" t="s">
        <v>344</v>
      </c>
      <c r="AD1994" s="260" t="s">
        <v>344</v>
      </c>
      <c r="AE1994" s="260" t="s">
        <v>344</v>
      </c>
      <c r="AF1994" s="260" t="s">
        <v>344</v>
      </c>
      <c r="AG1994" s="260" t="s">
        <v>344</v>
      </c>
      <c r="AH1994" s="260" t="s">
        <v>344</v>
      </c>
      <c r="AI1994" s="260" t="s">
        <v>344</v>
      </c>
      <c r="AJ1994" s="260" t="s">
        <v>344</v>
      </c>
      <c r="AK1994" s="260" t="s">
        <v>344</v>
      </c>
      <c r="AL1994" s="260" t="s">
        <v>344</v>
      </c>
      <c r="AM1994" s="260" t="s">
        <v>344</v>
      </c>
      <c r="AN1994" s="260" t="s">
        <v>344</v>
      </c>
      <c r="AO1994" s="260" t="s">
        <v>344</v>
      </c>
      <c r="AP1994" s="260" t="s">
        <v>344</v>
      </c>
      <c r="AQ1994" s="260"/>
      <c r="AR1994"/>
      <c r="AS1994" t="s">
        <v>2181</v>
      </c>
    </row>
    <row r="1995" spans="1:45" ht="15" hidden="1" x14ac:dyDescent="0.25">
      <c r="A1995" s="266">
        <v>215787</v>
      </c>
      <c r="B1995" s="259" t="s">
        <v>457</v>
      </c>
      <c r="C1995" s="260" t="s">
        <v>849</v>
      </c>
      <c r="D1995" s="260" t="s">
        <v>849</v>
      </c>
      <c r="E1995" s="260" t="s">
        <v>849</v>
      </c>
      <c r="F1995" s="260" t="s">
        <v>849</v>
      </c>
      <c r="G1995" s="260" t="s">
        <v>849</v>
      </c>
      <c r="H1995" s="260" t="s">
        <v>849</v>
      </c>
      <c r="I1995" s="260" t="s">
        <v>849</v>
      </c>
      <c r="J1995" s="260" t="s">
        <v>849</v>
      </c>
      <c r="K1995" s="260" t="s">
        <v>849</v>
      </c>
      <c r="L1995" s="260" t="s">
        <v>849</v>
      </c>
      <c r="M1995" s="260" t="s">
        <v>344</v>
      </c>
      <c r="N1995" s="260" t="s">
        <v>344</v>
      </c>
      <c r="O1995" s="260" t="s">
        <v>344</v>
      </c>
      <c r="P1995" s="260" t="s">
        <v>344</v>
      </c>
      <c r="Q1995" s="260" t="s">
        <v>344</v>
      </c>
      <c r="R1995" s="260" t="s">
        <v>344</v>
      </c>
      <c r="S1995" s="260" t="s">
        <v>344</v>
      </c>
      <c r="T1995" s="260" t="s">
        <v>344</v>
      </c>
      <c r="U1995" s="260" t="s">
        <v>344</v>
      </c>
      <c r="V1995" s="260" t="s">
        <v>344</v>
      </c>
      <c r="W1995" s="260" t="s">
        <v>344</v>
      </c>
      <c r="X1995" s="260" t="s">
        <v>344</v>
      </c>
      <c r="Y1995" s="260" t="s">
        <v>344</v>
      </c>
      <c r="Z1995" s="260" t="s">
        <v>344</v>
      </c>
      <c r="AA1995" s="260" t="s">
        <v>344</v>
      </c>
      <c r="AB1995" s="260" t="s">
        <v>344</v>
      </c>
      <c r="AC1995" s="260" t="s">
        <v>344</v>
      </c>
      <c r="AD1995" s="260" t="s">
        <v>344</v>
      </c>
      <c r="AE1995" s="260" t="s">
        <v>344</v>
      </c>
      <c r="AF1995" s="260" t="s">
        <v>344</v>
      </c>
      <c r="AG1995" s="260" t="s">
        <v>344</v>
      </c>
      <c r="AH1995" s="260" t="s">
        <v>344</v>
      </c>
      <c r="AI1995" s="260" t="s">
        <v>344</v>
      </c>
      <c r="AJ1995" s="260" t="s">
        <v>344</v>
      </c>
      <c r="AK1995" s="260" t="s">
        <v>344</v>
      </c>
      <c r="AL1995" s="260" t="s">
        <v>344</v>
      </c>
      <c r="AM1995" s="260" t="s">
        <v>344</v>
      </c>
      <c r="AN1995" s="260" t="s">
        <v>344</v>
      </c>
      <c r="AO1995" s="260" t="s">
        <v>344</v>
      </c>
      <c r="AP1995" s="260" t="s">
        <v>344</v>
      </c>
      <c r="AQ1995" s="260"/>
      <c r="AR1995"/>
      <c r="AS1995" t="s">
        <v>2181</v>
      </c>
    </row>
    <row r="1996" spans="1:45" ht="18.75" hidden="1" x14ac:dyDescent="0.45">
      <c r="A1996" s="268">
        <v>215788</v>
      </c>
      <c r="B1996" s="249" t="s">
        <v>457</v>
      </c>
      <c r="C1996" t="s">
        <v>849</v>
      </c>
      <c r="D1996" t="s">
        <v>849</v>
      </c>
      <c r="E1996" t="s">
        <v>849</v>
      </c>
      <c r="F1996" t="s">
        <v>849</v>
      </c>
      <c r="G1996" t="s">
        <v>849</v>
      </c>
      <c r="H1996" t="s">
        <v>849</v>
      </c>
      <c r="I1996" t="s">
        <v>849</v>
      </c>
      <c r="J1996" t="s">
        <v>849</v>
      </c>
      <c r="K1996" t="s">
        <v>849</v>
      </c>
      <c r="L1996" t="s">
        <v>849</v>
      </c>
      <c r="M1996" s="250" t="s">
        <v>344</v>
      </c>
      <c r="N1996" t="s">
        <v>344</v>
      </c>
      <c r="O1996" t="s">
        <v>344</v>
      </c>
      <c r="P1996" t="s">
        <v>344</v>
      </c>
      <c r="Q1996" t="s">
        <v>344</v>
      </c>
      <c r="R1996" t="s">
        <v>344</v>
      </c>
      <c r="S1996" t="s">
        <v>344</v>
      </c>
      <c r="T1996" t="s">
        <v>344</v>
      </c>
      <c r="U1996" t="s">
        <v>344</v>
      </c>
      <c r="V1996" t="s">
        <v>344</v>
      </c>
      <c r="W1996" t="s">
        <v>344</v>
      </c>
      <c r="X1996" s="250" t="s">
        <v>344</v>
      </c>
      <c r="Y1996" t="s">
        <v>344</v>
      </c>
      <c r="Z1996" t="s">
        <v>344</v>
      </c>
      <c r="AA1996" t="s">
        <v>344</v>
      </c>
      <c r="AB1996" t="s">
        <v>344</v>
      </c>
      <c r="AC1996" t="s">
        <v>344</v>
      </c>
      <c r="AD1996" t="s">
        <v>344</v>
      </c>
      <c r="AE1996" t="s">
        <v>344</v>
      </c>
      <c r="AF1996" t="s">
        <v>344</v>
      </c>
      <c r="AG1996" t="s">
        <v>344</v>
      </c>
      <c r="AH1996" t="s">
        <v>344</v>
      </c>
      <c r="AI1996" t="s">
        <v>344</v>
      </c>
      <c r="AJ1996" t="s">
        <v>344</v>
      </c>
      <c r="AK1996" t="s">
        <v>344</v>
      </c>
      <c r="AL1996" t="s">
        <v>344</v>
      </c>
      <c r="AM1996" t="s">
        <v>344</v>
      </c>
      <c r="AN1996" t="s">
        <v>344</v>
      </c>
      <c r="AO1996" t="s">
        <v>344</v>
      </c>
      <c r="AP1996" t="s">
        <v>344</v>
      </c>
      <c r="AQ1996"/>
      <c r="AR1996" t="s">
        <v>1830</v>
      </c>
      <c r="AS1996" t="s">
        <v>2181</v>
      </c>
    </row>
    <row r="1997" spans="1:45" ht="18.75" hidden="1" x14ac:dyDescent="0.45">
      <c r="A1997" s="268">
        <v>215789</v>
      </c>
      <c r="B1997" s="249" t="s">
        <v>458</v>
      </c>
      <c r="C1997" t="s">
        <v>205</v>
      </c>
      <c r="D1997" t="s">
        <v>205</v>
      </c>
      <c r="E1997" t="s">
        <v>205</v>
      </c>
      <c r="F1997" t="s">
        <v>205</v>
      </c>
      <c r="G1997" t="s">
        <v>207</v>
      </c>
      <c r="H1997" t="s">
        <v>207</v>
      </c>
      <c r="I1997" t="s">
        <v>207</v>
      </c>
      <c r="J1997" t="s">
        <v>205</v>
      </c>
      <c r="K1997" t="s">
        <v>205</v>
      </c>
      <c r="L1997" t="s">
        <v>207</v>
      </c>
      <c r="M1997" s="250" t="s">
        <v>206</v>
      </c>
      <c r="N1997" t="s">
        <v>205</v>
      </c>
      <c r="O1997" t="s">
        <v>205</v>
      </c>
      <c r="P1997" t="s">
        <v>207</v>
      </c>
      <c r="Q1997" t="s">
        <v>207</v>
      </c>
      <c r="R1997" t="s">
        <v>206</v>
      </c>
      <c r="S1997" t="s">
        <v>206</v>
      </c>
      <c r="T1997" t="s">
        <v>206</v>
      </c>
      <c r="U1997" t="s">
        <v>206</v>
      </c>
      <c r="V1997" t="s">
        <v>206</v>
      </c>
      <c r="W1997" t="s">
        <v>344</v>
      </c>
      <c r="X1997" s="250" t="s">
        <v>344</v>
      </c>
      <c r="Y1997" t="s">
        <v>344</v>
      </c>
      <c r="Z1997" t="s">
        <v>344</v>
      </c>
      <c r="AA1997" t="s">
        <v>344</v>
      </c>
      <c r="AB1997" t="s">
        <v>344</v>
      </c>
      <c r="AC1997" t="s">
        <v>344</v>
      </c>
      <c r="AD1997" t="s">
        <v>344</v>
      </c>
      <c r="AE1997" t="s">
        <v>344</v>
      </c>
      <c r="AF1997" t="s">
        <v>344</v>
      </c>
      <c r="AG1997" t="s">
        <v>344</v>
      </c>
      <c r="AH1997" t="s">
        <v>344</v>
      </c>
      <c r="AI1997" t="s">
        <v>344</v>
      </c>
      <c r="AJ1997" t="s">
        <v>344</v>
      </c>
      <c r="AK1997" t="s">
        <v>344</v>
      </c>
      <c r="AL1997" t="s">
        <v>344</v>
      </c>
      <c r="AM1997" t="s">
        <v>344</v>
      </c>
      <c r="AN1997" t="s">
        <v>344</v>
      </c>
      <c r="AO1997" t="s">
        <v>344</v>
      </c>
      <c r="AP1997" t="s">
        <v>344</v>
      </c>
      <c r="AQ1997"/>
      <c r="AR1997">
        <v>0</v>
      </c>
      <c r="AS1997">
        <v>4</v>
      </c>
    </row>
    <row r="1998" spans="1:45" ht="15" hidden="1" x14ac:dyDescent="0.25">
      <c r="A1998" s="266">
        <v>215790</v>
      </c>
      <c r="B1998" s="259" t="s">
        <v>457</v>
      </c>
      <c r="C1998" s="260" t="s">
        <v>849</v>
      </c>
      <c r="D1998" s="260" t="s">
        <v>849</v>
      </c>
      <c r="E1998" s="260" t="s">
        <v>849</v>
      </c>
      <c r="F1998" s="260" t="s">
        <v>849</v>
      </c>
      <c r="G1998" s="260" t="s">
        <v>849</v>
      </c>
      <c r="H1998" s="260" t="s">
        <v>849</v>
      </c>
      <c r="I1998" s="260" t="s">
        <v>849</v>
      </c>
      <c r="J1998" s="260" t="s">
        <v>849</v>
      </c>
      <c r="K1998" s="260" t="s">
        <v>849</v>
      </c>
      <c r="L1998" s="260" t="s">
        <v>849</v>
      </c>
      <c r="M1998" s="260" t="s">
        <v>344</v>
      </c>
      <c r="N1998" s="260" t="s">
        <v>344</v>
      </c>
      <c r="O1998" s="260" t="s">
        <v>344</v>
      </c>
      <c r="P1998" s="260" t="s">
        <v>344</v>
      </c>
      <c r="Q1998" s="260" t="s">
        <v>344</v>
      </c>
      <c r="R1998" s="260" t="s">
        <v>344</v>
      </c>
      <c r="S1998" s="260" t="s">
        <v>344</v>
      </c>
      <c r="T1998" s="260" t="s">
        <v>344</v>
      </c>
      <c r="U1998" s="260" t="s">
        <v>344</v>
      </c>
      <c r="V1998" s="260" t="s">
        <v>344</v>
      </c>
      <c r="W1998" s="260" t="s">
        <v>344</v>
      </c>
      <c r="X1998" s="260" t="s">
        <v>344</v>
      </c>
      <c r="Y1998" s="260" t="s">
        <v>344</v>
      </c>
      <c r="Z1998" s="260" t="s">
        <v>344</v>
      </c>
      <c r="AA1998" s="260" t="s">
        <v>344</v>
      </c>
      <c r="AB1998" s="260" t="s">
        <v>344</v>
      </c>
      <c r="AC1998" s="260" t="s">
        <v>344</v>
      </c>
      <c r="AD1998" s="260" t="s">
        <v>344</v>
      </c>
      <c r="AE1998" s="260" t="s">
        <v>344</v>
      </c>
      <c r="AF1998" s="260" t="s">
        <v>344</v>
      </c>
      <c r="AG1998" s="260" t="s">
        <v>344</v>
      </c>
      <c r="AH1998" s="260" t="s">
        <v>344</v>
      </c>
      <c r="AI1998" s="260" t="s">
        <v>344</v>
      </c>
      <c r="AJ1998" s="260" t="s">
        <v>344</v>
      </c>
      <c r="AK1998" s="260" t="s">
        <v>344</v>
      </c>
      <c r="AL1998" s="260" t="s">
        <v>344</v>
      </c>
      <c r="AM1998" s="260" t="s">
        <v>344</v>
      </c>
      <c r="AN1998" s="260" t="s">
        <v>344</v>
      </c>
      <c r="AO1998" s="260" t="s">
        <v>344</v>
      </c>
      <c r="AP1998" s="260" t="s">
        <v>344</v>
      </c>
      <c r="AQ1998" s="260"/>
      <c r="AR1998"/>
      <c r="AS1998" t="s">
        <v>2181</v>
      </c>
    </row>
    <row r="1999" spans="1:45" ht="18.75" hidden="1" x14ac:dyDescent="0.45">
      <c r="A1999" s="268">
        <v>215791</v>
      </c>
      <c r="B1999" s="249" t="s">
        <v>459</v>
      </c>
      <c r="C1999" t="s">
        <v>205</v>
      </c>
      <c r="D1999" t="s">
        <v>205</v>
      </c>
      <c r="E1999" t="s">
        <v>205</v>
      </c>
      <c r="F1999" t="s">
        <v>205</v>
      </c>
      <c r="G1999" t="s">
        <v>205</v>
      </c>
      <c r="H1999" t="s">
        <v>207</v>
      </c>
      <c r="I1999" t="s">
        <v>205</v>
      </c>
      <c r="J1999" t="s">
        <v>207</v>
      </c>
      <c r="K1999" t="s">
        <v>207</v>
      </c>
      <c r="L1999" t="s">
        <v>205</v>
      </c>
      <c r="M1999" s="250" t="s">
        <v>205</v>
      </c>
      <c r="N1999" t="s">
        <v>205</v>
      </c>
      <c r="O1999" t="s">
        <v>205</v>
      </c>
      <c r="P1999" t="s">
        <v>207</v>
      </c>
      <c r="Q1999" t="s">
        <v>207</v>
      </c>
      <c r="R1999" t="s">
        <v>207</v>
      </c>
      <c r="S1999" t="s">
        <v>205</v>
      </c>
      <c r="T1999" t="s">
        <v>207</v>
      </c>
      <c r="U1999" t="s">
        <v>207</v>
      </c>
      <c r="V1999" t="s">
        <v>205</v>
      </c>
      <c r="W1999" t="s">
        <v>206</v>
      </c>
      <c r="X1999" t="s">
        <v>206</v>
      </c>
      <c r="Y1999" t="s">
        <v>206</v>
      </c>
      <c r="Z1999" t="s">
        <v>206</v>
      </c>
      <c r="AA1999" t="s">
        <v>206</v>
      </c>
      <c r="AB1999" t="s">
        <v>344</v>
      </c>
      <c r="AC1999" t="s">
        <v>344</v>
      </c>
      <c r="AD1999" t="s">
        <v>344</v>
      </c>
      <c r="AE1999" t="s">
        <v>344</v>
      </c>
      <c r="AF1999" t="s">
        <v>344</v>
      </c>
      <c r="AG1999" t="s">
        <v>344</v>
      </c>
      <c r="AH1999" t="s">
        <v>344</v>
      </c>
      <c r="AI1999" t="s">
        <v>344</v>
      </c>
      <c r="AJ1999" t="s">
        <v>344</v>
      </c>
      <c r="AK1999" t="s">
        <v>344</v>
      </c>
      <c r="AL1999" t="s">
        <v>344</v>
      </c>
      <c r="AM1999" t="s">
        <v>344</v>
      </c>
      <c r="AN1999" t="s">
        <v>344</v>
      </c>
      <c r="AO1999" t="s">
        <v>344</v>
      </c>
      <c r="AP1999" t="s">
        <v>344</v>
      </c>
      <c r="AQ1999"/>
      <c r="AR1999">
        <v>0</v>
      </c>
      <c r="AS1999">
        <v>6</v>
      </c>
    </row>
    <row r="2000" spans="1:45" ht="15" hidden="1" x14ac:dyDescent="0.25">
      <c r="A2000" s="266">
        <v>215792</v>
      </c>
      <c r="B2000" s="259" t="s">
        <v>457</v>
      </c>
      <c r="C2000" s="260" t="s">
        <v>849</v>
      </c>
      <c r="D2000" s="260" t="s">
        <v>849</v>
      </c>
      <c r="E2000" s="260" t="s">
        <v>849</v>
      </c>
      <c r="F2000" s="260" t="s">
        <v>849</v>
      </c>
      <c r="G2000" s="260" t="s">
        <v>849</v>
      </c>
      <c r="H2000" s="260" t="s">
        <v>849</v>
      </c>
      <c r="I2000" s="260" t="s">
        <v>849</v>
      </c>
      <c r="J2000" s="260" t="s">
        <v>849</v>
      </c>
      <c r="K2000" s="260" t="s">
        <v>849</v>
      </c>
      <c r="L2000" s="260" t="s">
        <v>849</v>
      </c>
      <c r="M2000" s="260" t="s">
        <v>344</v>
      </c>
      <c r="N2000" s="260" t="s">
        <v>344</v>
      </c>
      <c r="O2000" s="260" t="s">
        <v>344</v>
      </c>
      <c r="P2000" s="260" t="s">
        <v>344</v>
      </c>
      <c r="Q2000" s="260" t="s">
        <v>344</v>
      </c>
      <c r="R2000" s="260" t="s">
        <v>344</v>
      </c>
      <c r="S2000" s="260" t="s">
        <v>344</v>
      </c>
      <c r="T2000" s="260" t="s">
        <v>344</v>
      </c>
      <c r="U2000" s="260" t="s">
        <v>344</v>
      </c>
      <c r="V2000" s="260" t="s">
        <v>344</v>
      </c>
      <c r="W2000" s="260" t="s">
        <v>344</v>
      </c>
      <c r="X2000" s="260" t="s">
        <v>344</v>
      </c>
      <c r="Y2000" s="260" t="s">
        <v>344</v>
      </c>
      <c r="Z2000" s="260" t="s">
        <v>344</v>
      </c>
      <c r="AA2000" s="260" t="s">
        <v>344</v>
      </c>
      <c r="AB2000" s="260" t="s">
        <v>344</v>
      </c>
      <c r="AC2000" s="260" t="s">
        <v>344</v>
      </c>
      <c r="AD2000" s="260" t="s">
        <v>344</v>
      </c>
      <c r="AE2000" s="260" t="s">
        <v>344</v>
      </c>
      <c r="AF2000" s="260" t="s">
        <v>344</v>
      </c>
      <c r="AG2000" s="260" t="s">
        <v>344</v>
      </c>
      <c r="AH2000" s="260" t="s">
        <v>344</v>
      </c>
      <c r="AI2000" s="260" t="s">
        <v>344</v>
      </c>
      <c r="AJ2000" s="260" t="s">
        <v>344</v>
      </c>
      <c r="AK2000" s="260" t="s">
        <v>344</v>
      </c>
      <c r="AL2000" s="260" t="s">
        <v>344</v>
      </c>
      <c r="AM2000" s="260" t="s">
        <v>344</v>
      </c>
      <c r="AN2000" s="260" t="s">
        <v>344</v>
      </c>
      <c r="AO2000" s="260" t="s">
        <v>344</v>
      </c>
      <c r="AP2000" s="260" t="s">
        <v>344</v>
      </c>
      <c r="AQ2000" s="260"/>
      <c r="AR2000"/>
      <c r="AS2000" t="s">
        <v>2181</v>
      </c>
    </row>
    <row r="2001" spans="1:45" ht="15" hidden="1" x14ac:dyDescent="0.25">
      <c r="A2001" s="266">
        <v>215793</v>
      </c>
      <c r="B2001" s="259" t="s">
        <v>457</v>
      </c>
      <c r="C2001" s="260" t="s">
        <v>849</v>
      </c>
      <c r="D2001" s="260" t="s">
        <v>849</v>
      </c>
      <c r="E2001" s="260" t="s">
        <v>849</v>
      </c>
      <c r="F2001" s="260" t="s">
        <v>849</v>
      </c>
      <c r="G2001" s="260" t="s">
        <v>849</v>
      </c>
      <c r="H2001" s="260" t="s">
        <v>849</v>
      </c>
      <c r="I2001" s="260" t="s">
        <v>849</v>
      </c>
      <c r="J2001" s="260" t="s">
        <v>849</v>
      </c>
      <c r="K2001" s="260" t="s">
        <v>849</v>
      </c>
      <c r="L2001" s="260" t="s">
        <v>849</v>
      </c>
      <c r="M2001" s="260" t="s">
        <v>344</v>
      </c>
      <c r="N2001" s="260" t="s">
        <v>344</v>
      </c>
      <c r="O2001" s="260" t="s">
        <v>344</v>
      </c>
      <c r="P2001" s="260" t="s">
        <v>344</v>
      </c>
      <c r="Q2001" s="260" t="s">
        <v>344</v>
      </c>
      <c r="R2001" s="260" t="s">
        <v>344</v>
      </c>
      <c r="S2001" s="260" t="s">
        <v>344</v>
      </c>
      <c r="T2001" s="260" t="s">
        <v>344</v>
      </c>
      <c r="U2001" s="260" t="s">
        <v>344</v>
      </c>
      <c r="V2001" s="260" t="s">
        <v>344</v>
      </c>
      <c r="W2001" s="260" t="s">
        <v>344</v>
      </c>
      <c r="X2001" s="260" t="s">
        <v>344</v>
      </c>
      <c r="Y2001" s="260" t="s">
        <v>344</v>
      </c>
      <c r="Z2001" s="260" t="s">
        <v>344</v>
      </c>
      <c r="AA2001" s="260" t="s">
        <v>344</v>
      </c>
      <c r="AB2001" s="260" t="s">
        <v>344</v>
      </c>
      <c r="AC2001" s="260" t="s">
        <v>344</v>
      </c>
      <c r="AD2001" s="260" t="s">
        <v>344</v>
      </c>
      <c r="AE2001" s="260" t="s">
        <v>344</v>
      </c>
      <c r="AF2001" s="260" t="s">
        <v>344</v>
      </c>
      <c r="AG2001" s="260" t="s">
        <v>344</v>
      </c>
      <c r="AH2001" s="260" t="s">
        <v>344</v>
      </c>
      <c r="AI2001" s="260" t="s">
        <v>344</v>
      </c>
      <c r="AJ2001" s="260" t="s">
        <v>344</v>
      </c>
      <c r="AK2001" s="260" t="s">
        <v>344</v>
      </c>
      <c r="AL2001" s="260" t="s">
        <v>344</v>
      </c>
      <c r="AM2001" s="260" t="s">
        <v>344</v>
      </c>
      <c r="AN2001" s="260" t="s">
        <v>344</v>
      </c>
      <c r="AO2001" s="260" t="s">
        <v>344</v>
      </c>
      <c r="AP2001" s="260" t="s">
        <v>344</v>
      </c>
      <c r="AQ2001" s="260"/>
      <c r="AR2001"/>
      <c r="AS2001" t="s">
        <v>2181</v>
      </c>
    </row>
    <row r="2002" spans="1:45" ht="15" hidden="1" x14ac:dyDescent="0.25">
      <c r="A2002" s="266">
        <v>215794</v>
      </c>
      <c r="B2002" s="259" t="s">
        <v>457</v>
      </c>
      <c r="C2002" s="260" t="s">
        <v>849</v>
      </c>
      <c r="D2002" s="260" t="s">
        <v>849</v>
      </c>
      <c r="E2002" s="260" t="s">
        <v>849</v>
      </c>
      <c r="F2002" s="260" t="s">
        <v>849</v>
      </c>
      <c r="G2002" s="260" t="s">
        <v>849</v>
      </c>
      <c r="H2002" s="260" t="s">
        <v>849</v>
      </c>
      <c r="I2002" s="260" t="s">
        <v>849</v>
      </c>
      <c r="J2002" s="260" t="s">
        <v>849</v>
      </c>
      <c r="K2002" s="260" t="s">
        <v>849</v>
      </c>
      <c r="L2002" s="260" t="s">
        <v>849</v>
      </c>
      <c r="M2002" s="260" t="s">
        <v>344</v>
      </c>
      <c r="N2002" s="260" t="s">
        <v>344</v>
      </c>
      <c r="O2002" s="260" t="s">
        <v>344</v>
      </c>
      <c r="P2002" s="260" t="s">
        <v>344</v>
      </c>
      <c r="Q2002" s="260" t="s">
        <v>344</v>
      </c>
      <c r="R2002" s="260" t="s">
        <v>344</v>
      </c>
      <c r="S2002" s="260" t="s">
        <v>344</v>
      </c>
      <c r="T2002" s="260" t="s">
        <v>344</v>
      </c>
      <c r="U2002" s="260" t="s">
        <v>344</v>
      </c>
      <c r="V2002" s="260" t="s">
        <v>344</v>
      </c>
      <c r="W2002" s="260" t="s">
        <v>344</v>
      </c>
      <c r="X2002" s="260" t="s">
        <v>344</v>
      </c>
      <c r="Y2002" s="260" t="s">
        <v>344</v>
      </c>
      <c r="Z2002" s="260" t="s">
        <v>344</v>
      </c>
      <c r="AA2002" s="260" t="s">
        <v>344</v>
      </c>
      <c r="AB2002" s="260" t="s">
        <v>344</v>
      </c>
      <c r="AC2002" s="260" t="s">
        <v>344</v>
      </c>
      <c r="AD2002" s="260" t="s">
        <v>344</v>
      </c>
      <c r="AE2002" s="260" t="s">
        <v>344</v>
      </c>
      <c r="AF2002" s="260" t="s">
        <v>344</v>
      </c>
      <c r="AG2002" s="260" t="s">
        <v>344</v>
      </c>
      <c r="AH2002" s="260" t="s">
        <v>344</v>
      </c>
      <c r="AI2002" s="260" t="s">
        <v>344</v>
      </c>
      <c r="AJ2002" s="260" t="s">
        <v>344</v>
      </c>
      <c r="AK2002" s="260" t="s">
        <v>344</v>
      </c>
      <c r="AL2002" s="260" t="s">
        <v>344</v>
      </c>
      <c r="AM2002" s="260" t="s">
        <v>344</v>
      </c>
      <c r="AN2002" s="260" t="s">
        <v>344</v>
      </c>
      <c r="AO2002" s="260" t="s">
        <v>344</v>
      </c>
      <c r="AP2002" s="260" t="s">
        <v>344</v>
      </c>
      <c r="AQ2002" s="260"/>
      <c r="AR2002"/>
      <c r="AS2002" t="s">
        <v>2181</v>
      </c>
    </row>
    <row r="2003" spans="1:45" ht="18.75" x14ac:dyDescent="0.45">
      <c r="A2003" s="268">
        <v>215795</v>
      </c>
      <c r="B2003" s="249" t="s">
        <v>61</v>
      </c>
      <c r="C2003" t="s">
        <v>205</v>
      </c>
      <c r="D2003" t="s">
        <v>207</v>
      </c>
      <c r="E2003" t="s">
        <v>207</v>
      </c>
      <c r="F2003" t="s">
        <v>207</v>
      </c>
      <c r="G2003" t="s">
        <v>207</v>
      </c>
      <c r="H2003" t="s">
        <v>207</v>
      </c>
      <c r="I2003" t="s">
        <v>207</v>
      </c>
      <c r="J2003" t="s">
        <v>207</v>
      </c>
      <c r="K2003" t="s">
        <v>207</v>
      </c>
      <c r="L2003" t="s">
        <v>207</v>
      </c>
      <c r="M2003" s="250" t="s">
        <v>205</v>
      </c>
      <c r="N2003" t="s">
        <v>207</v>
      </c>
      <c r="O2003" t="s">
        <v>207</v>
      </c>
      <c r="P2003" t="s">
        <v>207</v>
      </c>
      <c r="Q2003" t="s">
        <v>207</v>
      </c>
      <c r="R2003" t="s">
        <v>207</v>
      </c>
      <c r="S2003" t="s">
        <v>207</v>
      </c>
      <c r="T2003" t="s">
        <v>207</v>
      </c>
      <c r="U2003" t="s">
        <v>205</v>
      </c>
      <c r="V2003" t="s">
        <v>207</v>
      </c>
      <c r="W2003" t="s">
        <v>207</v>
      </c>
      <c r="X2003" s="250" t="s">
        <v>207</v>
      </c>
      <c r="Y2003" t="s">
        <v>205</v>
      </c>
      <c r="Z2003" t="s">
        <v>207</v>
      </c>
      <c r="AA2003" t="s">
        <v>207</v>
      </c>
      <c r="AB2003" t="s">
        <v>205</v>
      </c>
      <c r="AC2003" t="s">
        <v>207</v>
      </c>
      <c r="AD2003" t="s">
        <v>207</v>
      </c>
      <c r="AE2003" t="s">
        <v>205</v>
      </c>
      <c r="AF2003" t="s">
        <v>207</v>
      </c>
      <c r="AG2003" t="s">
        <v>207</v>
      </c>
      <c r="AH2003" t="s">
        <v>207</v>
      </c>
      <c r="AI2003" t="s">
        <v>206</v>
      </c>
      <c r="AJ2003" t="s">
        <v>207</v>
      </c>
      <c r="AK2003" t="s">
        <v>206</v>
      </c>
      <c r="AL2003" t="s">
        <v>206</v>
      </c>
      <c r="AM2003" t="s">
        <v>206</v>
      </c>
      <c r="AN2003" t="s">
        <v>206</v>
      </c>
      <c r="AO2003" t="s">
        <v>206</v>
      </c>
      <c r="AP2003" t="s">
        <v>206</v>
      </c>
      <c r="AQ2003"/>
      <c r="AR2003">
        <v>0</v>
      </c>
      <c r="AS2003">
        <v>5</v>
      </c>
    </row>
    <row r="2004" spans="1:45" ht="18.75" hidden="1" x14ac:dyDescent="0.45">
      <c r="A2004" s="268">
        <v>215796</v>
      </c>
      <c r="B2004" s="249" t="s">
        <v>458</v>
      </c>
      <c r="C2004" t="s">
        <v>205</v>
      </c>
      <c r="D2004" t="s">
        <v>207</v>
      </c>
      <c r="E2004" t="s">
        <v>205</v>
      </c>
      <c r="F2004" t="s">
        <v>205</v>
      </c>
      <c r="G2004" t="s">
        <v>205</v>
      </c>
      <c r="H2004" t="s">
        <v>207</v>
      </c>
      <c r="I2004" t="s">
        <v>207</v>
      </c>
      <c r="J2004" t="s">
        <v>207</v>
      </c>
      <c r="K2004" t="s">
        <v>207</v>
      </c>
      <c r="L2004" t="s">
        <v>207</v>
      </c>
      <c r="M2004" s="250" t="s">
        <v>207</v>
      </c>
      <c r="N2004" t="s">
        <v>207</v>
      </c>
      <c r="O2004" t="s">
        <v>205</v>
      </c>
      <c r="P2004" t="s">
        <v>205</v>
      </c>
      <c r="Q2004" t="s">
        <v>206</v>
      </c>
      <c r="R2004" t="s">
        <v>207</v>
      </c>
      <c r="S2004" t="s">
        <v>206</v>
      </c>
      <c r="T2004" t="s">
        <v>207</v>
      </c>
      <c r="U2004" t="s">
        <v>207</v>
      </c>
      <c r="V2004" t="s">
        <v>205</v>
      </c>
      <c r="W2004" t="s">
        <v>344</v>
      </c>
      <c r="X2004" s="250" t="s">
        <v>344</v>
      </c>
      <c r="Y2004" t="s">
        <v>344</v>
      </c>
      <c r="Z2004" t="s">
        <v>344</v>
      </c>
      <c r="AA2004" t="s">
        <v>344</v>
      </c>
      <c r="AB2004" t="s">
        <v>344</v>
      </c>
      <c r="AC2004" t="s">
        <v>344</v>
      </c>
      <c r="AD2004" t="s">
        <v>344</v>
      </c>
      <c r="AE2004" t="s">
        <v>344</v>
      </c>
      <c r="AF2004" t="s">
        <v>344</v>
      </c>
      <c r="AG2004" t="s">
        <v>344</v>
      </c>
      <c r="AH2004" t="s">
        <v>344</v>
      </c>
      <c r="AI2004" t="s">
        <v>344</v>
      </c>
      <c r="AJ2004" t="s">
        <v>344</v>
      </c>
      <c r="AK2004" t="s">
        <v>344</v>
      </c>
      <c r="AL2004" t="s">
        <v>344</v>
      </c>
      <c r="AM2004" t="s">
        <v>344</v>
      </c>
      <c r="AN2004" t="s">
        <v>344</v>
      </c>
      <c r="AO2004" t="s">
        <v>344</v>
      </c>
      <c r="AP2004" t="s">
        <v>344</v>
      </c>
      <c r="AQ2004"/>
      <c r="AR2004">
        <v>0</v>
      </c>
      <c r="AS2004">
        <v>2</v>
      </c>
    </row>
    <row r="2005" spans="1:45" ht="15" hidden="1" x14ac:dyDescent="0.25">
      <c r="A2005" s="266">
        <v>215797</v>
      </c>
      <c r="B2005" s="259" t="s">
        <v>457</v>
      </c>
      <c r="C2005" s="260" t="s">
        <v>849</v>
      </c>
      <c r="D2005" s="260" t="s">
        <v>849</v>
      </c>
      <c r="E2005" s="260" t="s">
        <v>849</v>
      </c>
      <c r="F2005" s="260" t="s">
        <v>849</v>
      </c>
      <c r="G2005" s="260" t="s">
        <v>849</v>
      </c>
      <c r="H2005" s="260" t="s">
        <v>849</v>
      </c>
      <c r="I2005" s="260" t="s">
        <v>849</v>
      </c>
      <c r="J2005" s="260" t="s">
        <v>849</v>
      </c>
      <c r="K2005" s="260" t="s">
        <v>849</v>
      </c>
      <c r="L2005" s="260" t="s">
        <v>849</v>
      </c>
      <c r="M2005" s="260" t="s">
        <v>344</v>
      </c>
      <c r="N2005" s="260" t="s">
        <v>344</v>
      </c>
      <c r="O2005" s="260" t="s">
        <v>344</v>
      </c>
      <c r="P2005" s="260" t="s">
        <v>344</v>
      </c>
      <c r="Q2005" s="260" t="s">
        <v>344</v>
      </c>
      <c r="R2005" s="260" t="s">
        <v>344</v>
      </c>
      <c r="S2005" s="260" t="s">
        <v>344</v>
      </c>
      <c r="T2005" s="260" t="s">
        <v>344</v>
      </c>
      <c r="U2005" s="260" t="s">
        <v>344</v>
      </c>
      <c r="V2005" s="260" t="s">
        <v>344</v>
      </c>
      <c r="W2005" s="260" t="s">
        <v>344</v>
      </c>
      <c r="X2005" s="260" t="s">
        <v>344</v>
      </c>
      <c r="Y2005" s="260" t="s">
        <v>344</v>
      </c>
      <c r="Z2005" s="260" t="s">
        <v>344</v>
      </c>
      <c r="AA2005" s="260" t="s">
        <v>344</v>
      </c>
      <c r="AB2005" s="260" t="s">
        <v>344</v>
      </c>
      <c r="AC2005" s="260" t="s">
        <v>344</v>
      </c>
      <c r="AD2005" s="260" t="s">
        <v>344</v>
      </c>
      <c r="AE2005" s="260" t="s">
        <v>344</v>
      </c>
      <c r="AF2005" s="260" t="s">
        <v>344</v>
      </c>
      <c r="AG2005" s="260" t="s">
        <v>344</v>
      </c>
      <c r="AH2005" s="260" t="s">
        <v>344</v>
      </c>
      <c r="AI2005" s="260" t="s">
        <v>344</v>
      </c>
      <c r="AJ2005" s="260" t="s">
        <v>344</v>
      </c>
      <c r="AK2005" s="260" t="s">
        <v>344</v>
      </c>
      <c r="AL2005" s="260" t="s">
        <v>344</v>
      </c>
      <c r="AM2005" s="260" t="s">
        <v>344</v>
      </c>
      <c r="AN2005" s="260" t="s">
        <v>344</v>
      </c>
      <c r="AO2005" s="260" t="s">
        <v>344</v>
      </c>
      <c r="AP2005" s="260" t="s">
        <v>344</v>
      </c>
      <c r="AQ2005" s="260"/>
      <c r="AR2005"/>
      <c r="AS2005" t="s">
        <v>2181</v>
      </c>
    </row>
    <row r="2006" spans="1:45" ht="18.75" hidden="1" x14ac:dyDescent="0.45">
      <c r="A2006" s="267">
        <v>215798</v>
      </c>
      <c r="B2006" s="249" t="s">
        <v>459</v>
      </c>
      <c r="C2006" t="s">
        <v>207</v>
      </c>
      <c r="D2006" t="s">
        <v>207</v>
      </c>
      <c r="E2006" t="s">
        <v>207</v>
      </c>
      <c r="F2006" t="s">
        <v>205</v>
      </c>
      <c r="G2006" t="s">
        <v>207</v>
      </c>
      <c r="H2006" t="s">
        <v>207</v>
      </c>
      <c r="I2006" t="s">
        <v>207</v>
      </c>
      <c r="J2006" t="s">
        <v>205</v>
      </c>
      <c r="K2006" t="s">
        <v>205</v>
      </c>
      <c r="L2006" t="s">
        <v>207</v>
      </c>
      <c r="M2006" s="250" t="s">
        <v>205</v>
      </c>
      <c r="N2006" t="s">
        <v>205</v>
      </c>
      <c r="O2006" t="s">
        <v>205</v>
      </c>
      <c r="P2006" t="s">
        <v>205</v>
      </c>
      <c r="Q2006" t="s">
        <v>205</v>
      </c>
      <c r="R2006" t="s">
        <v>207</v>
      </c>
      <c r="S2006" t="s">
        <v>205</v>
      </c>
      <c r="T2006" t="s">
        <v>205</v>
      </c>
      <c r="U2006" t="s">
        <v>205</v>
      </c>
      <c r="V2006" t="s">
        <v>207</v>
      </c>
      <c r="W2006" t="s">
        <v>206</v>
      </c>
      <c r="X2006" t="s">
        <v>206</v>
      </c>
      <c r="Y2006" t="s">
        <v>206</v>
      </c>
      <c r="Z2006" t="s">
        <v>206</v>
      </c>
      <c r="AA2006" t="s">
        <v>206</v>
      </c>
      <c r="AB2006" t="s">
        <v>344</v>
      </c>
      <c r="AC2006" t="s">
        <v>344</v>
      </c>
      <c r="AD2006" t="s">
        <v>344</v>
      </c>
      <c r="AE2006" t="s">
        <v>344</v>
      </c>
      <c r="AF2006" t="s">
        <v>344</v>
      </c>
      <c r="AG2006" t="s">
        <v>344</v>
      </c>
      <c r="AH2006" t="s">
        <v>344</v>
      </c>
      <c r="AI2006" t="s">
        <v>344</v>
      </c>
      <c r="AJ2006" t="s">
        <v>344</v>
      </c>
      <c r="AK2006" t="s">
        <v>344</v>
      </c>
      <c r="AL2006" t="s">
        <v>344</v>
      </c>
      <c r="AM2006" t="s">
        <v>344</v>
      </c>
      <c r="AN2006" t="s">
        <v>344</v>
      </c>
      <c r="AO2006" t="s">
        <v>344</v>
      </c>
      <c r="AP2006" t="s">
        <v>344</v>
      </c>
      <c r="AQ2006"/>
      <c r="AR2006">
        <v>0</v>
      </c>
      <c r="AS2006">
        <v>6</v>
      </c>
    </row>
    <row r="2007" spans="1:45" ht="18.75" hidden="1" x14ac:dyDescent="0.45">
      <c r="A2007" s="267">
        <v>215800</v>
      </c>
      <c r="B2007" s="249" t="s">
        <v>459</v>
      </c>
      <c r="C2007" t="s">
        <v>205</v>
      </c>
      <c r="D2007" t="s">
        <v>207</v>
      </c>
      <c r="E2007" t="s">
        <v>207</v>
      </c>
      <c r="F2007" t="s">
        <v>207</v>
      </c>
      <c r="G2007" t="s">
        <v>207</v>
      </c>
      <c r="H2007" t="s">
        <v>205</v>
      </c>
      <c r="I2007" t="s">
        <v>207</v>
      </c>
      <c r="J2007" t="s">
        <v>205</v>
      </c>
      <c r="K2007" t="s">
        <v>205</v>
      </c>
      <c r="L2007" t="s">
        <v>205</v>
      </c>
      <c r="M2007" s="250" t="s">
        <v>207</v>
      </c>
      <c r="N2007" t="s">
        <v>206</v>
      </c>
      <c r="O2007" t="s">
        <v>205</v>
      </c>
      <c r="P2007" t="s">
        <v>207</v>
      </c>
      <c r="Q2007" t="s">
        <v>205</v>
      </c>
      <c r="R2007" t="s">
        <v>207</v>
      </c>
      <c r="S2007" t="s">
        <v>207</v>
      </c>
      <c r="T2007" t="s">
        <v>205</v>
      </c>
      <c r="U2007" t="s">
        <v>207</v>
      </c>
      <c r="V2007" t="s">
        <v>205</v>
      </c>
      <c r="W2007" t="s">
        <v>206</v>
      </c>
      <c r="X2007" t="s">
        <v>206</v>
      </c>
      <c r="Y2007" t="s">
        <v>206</v>
      </c>
      <c r="Z2007" t="s">
        <v>206</v>
      </c>
      <c r="AA2007" t="s">
        <v>206</v>
      </c>
      <c r="AB2007" t="s">
        <v>344</v>
      </c>
      <c r="AC2007" t="s">
        <v>344</v>
      </c>
      <c r="AD2007" t="s">
        <v>344</v>
      </c>
      <c r="AE2007" t="s">
        <v>344</v>
      </c>
      <c r="AF2007" t="s">
        <v>344</v>
      </c>
      <c r="AG2007" t="s">
        <v>344</v>
      </c>
      <c r="AH2007" t="s">
        <v>344</v>
      </c>
      <c r="AI2007" t="s">
        <v>344</v>
      </c>
      <c r="AJ2007" t="s">
        <v>344</v>
      </c>
      <c r="AK2007" t="s">
        <v>344</v>
      </c>
      <c r="AL2007" t="s">
        <v>344</v>
      </c>
      <c r="AM2007" t="s">
        <v>344</v>
      </c>
      <c r="AN2007" t="s">
        <v>344</v>
      </c>
      <c r="AO2007" t="s">
        <v>344</v>
      </c>
      <c r="AP2007" t="s">
        <v>344</v>
      </c>
      <c r="AQ2007"/>
      <c r="AR2007">
        <v>0</v>
      </c>
      <c r="AS2007">
        <v>6</v>
      </c>
    </row>
    <row r="2008" spans="1:45" ht="18.75" hidden="1" x14ac:dyDescent="0.45">
      <c r="A2008" s="267">
        <v>215801</v>
      </c>
      <c r="B2008" s="249" t="s">
        <v>456</v>
      </c>
      <c r="C2008" t="s">
        <v>205</v>
      </c>
      <c r="D2008" t="s">
        <v>205</v>
      </c>
      <c r="E2008" t="s">
        <v>205</v>
      </c>
      <c r="F2008" t="s">
        <v>207</v>
      </c>
      <c r="G2008" t="s">
        <v>207</v>
      </c>
      <c r="H2008" t="s">
        <v>207</v>
      </c>
      <c r="I2008" t="s">
        <v>205</v>
      </c>
      <c r="J2008" t="s">
        <v>207</v>
      </c>
      <c r="K2008" t="s">
        <v>207</v>
      </c>
      <c r="L2008" t="s">
        <v>205</v>
      </c>
      <c r="M2008" s="250" t="s">
        <v>205</v>
      </c>
      <c r="N2008" t="s">
        <v>205</v>
      </c>
      <c r="O2008" t="s">
        <v>205</v>
      </c>
      <c r="P2008" t="s">
        <v>205</v>
      </c>
      <c r="Q2008" t="s">
        <v>207</v>
      </c>
      <c r="R2008" t="s">
        <v>207</v>
      </c>
      <c r="S2008" t="s">
        <v>205</v>
      </c>
      <c r="T2008" t="s">
        <v>205</v>
      </c>
      <c r="U2008" t="s">
        <v>207</v>
      </c>
      <c r="V2008" t="s">
        <v>205</v>
      </c>
      <c r="W2008" t="s">
        <v>207</v>
      </c>
      <c r="X2008" s="250" t="s">
        <v>207</v>
      </c>
      <c r="Y2008" t="s">
        <v>206</v>
      </c>
      <c r="Z2008" t="s">
        <v>207</v>
      </c>
      <c r="AA2008" t="s">
        <v>207</v>
      </c>
      <c r="AB2008" t="s">
        <v>206</v>
      </c>
      <c r="AC2008" t="s">
        <v>206</v>
      </c>
      <c r="AD2008" t="s">
        <v>206</v>
      </c>
      <c r="AE2008" t="s">
        <v>206</v>
      </c>
      <c r="AF2008" t="s">
        <v>206</v>
      </c>
      <c r="AG2008" t="s">
        <v>344</v>
      </c>
      <c r="AH2008" t="s">
        <v>344</v>
      </c>
      <c r="AI2008" t="s">
        <v>344</v>
      </c>
      <c r="AJ2008" t="s">
        <v>344</v>
      </c>
      <c r="AK2008" t="s">
        <v>344</v>
      </c>
      <c r="AL2008" t="s">
        <v>344</v>
      </c>
      <c r="AM2008" t="s">
        <v>344</v>
      </c>
      <c r="AN2008" t="s">
        <v>344</v>
      </c>
      <c r="AO2008" t="s">
        <v>344</v>
      </c>
      <c r="AP2008" t="s">
        <v>344</v>
      </c>
      <c r="AQ2008"/>
      <c r="AR2008">
        <v>0</v>
      </c>
      <c r="AS2008">
        <v>5</v>
      </c>
    </row>
    <row r="2009" spans="1:45" ht="18.75" hidden="1" x14ac:dyDescent="0.45">
      <c r="A2009" s="267">
        <v>215802</v>
      </c>
      <c r="B2009" s="249" t="s">
        <v>457</v>
      </c>
      <c r="C2009" t="s">
        <v>849</v>
      </c>
      <c r="D2009" t="s">
        <v>849</v>
      </c>
      <c r="E2009" t="s">
        <v>849</v>
      </c>
      <c r="F2009" t="s">
        <v>849</v>
      </c>
      <c r="G2009" t="s">
        <v>849</v>
      </c>
      <c r="H2009" t="s">
        <v>849</v>
      </c>
      <c r="I2009" t="s">
        <v>849</v>
      </c>
      <c r="J2009" t="s">
        <v>849</v>
      </c>
      <c r="K2009" t="s">
        <v>849</v>
      </c>
      <c r="L2009" t="s">
        <v>849</v>
      </c>
      <c r="M2009" s="250" t="s">
        <v>344</v>
      </c>
      <c r="N2009" t="s">
        <v>344</v>
      </c>
      <c r="O2009" t="s">
        <v>344</v>
      </c>
      <c r="P2009" t="s">
        <v>344</v>
      </c>
      <c r="Q2009" t="s">
        <v>344</v>
      </c>
      <c r="R2009" t="s">
        <v>344</v>
      </c>
      <c r="S2009" t="s">
        <v>344</v>
      </c>
      <c r="T2009" t="s">
        <v>344</v>
      </c>
      <c r="U2009" t="s">
        <v>344</v>
      </c>
      <c r="V2009" t="s">
        <v>344</v>
      </c>
      <c r="W2009" t="s">
        <v>344</v>
      </c>
      <c r="X2009" s="250" t="s">
        <v>344</v>
      </c>
      <c r="Y2009" t="s">
        <v>344</v>
      </c>
      <c r="Z2009" t="s">
        <v>344</v>
      </c>
      <c r="AA2009" t="s">
        <v>344</v>
      </c>
      <c r="AB2009" t="s">
        <v>344</v>
      </c>
      <c r="AC2009" t="s">
        <v>344</v>
      </c>
      <c r="AD2009" t="s">
        <v>344</v>
      </c>
      <c r="AE2009" t="s">
        <v>344</v>
      </c>
      <c r="AF2009" t="s">
        <v>344</v>
      </c>
      <c r="AG2009" t="s">
        <v>344</v>
      </c>
      <c r="AH2009" t="s">
        <v>344</v>
      </c>
      <c r="AI2009" t="s">
        <v>344</v>
      </c>
      <c r="AJ2009" t="s">
        <v>344</v>
      </c>
      <c r="AK2009" t="s">
        <v>344</v>
      </c>
      <c r="AL2009" t="s">
        <v>344</v>
      </c>
      <c r="AM2009" t="s">
        <v>344</v>
      </c>
      <c r="AN2009" t="s">
        <v>344</v>
      </c>
      <c r="AO2009" t="s">
        <v>344</v>
      </c>
      <c r="AP2009" t="s">
        <v>344</v>
      </c>
      <c r="AQ2009"/>
      <c r="AR2009" t="s">
        <v>2165</v>
      </c>
      <c r="AS2009" t="s">
        <v>2165</v>
      </c>
    </row>
    <row r="2010" spans="1:45" ht="15" hidden="1" x14ac:dyDescent="0.25">
      <c r="A2010" s="266">
        <v>215803</v>
      </c>
      <c r="B2010" s="259" t="s">
        <v>457</v>
      </c>
      <c r="C2010" s="260" t="s">
        <v>849</v>
      </c>
      <c r="D2010" s="260" t="s">
        <v>849</v>
      </c>
      <c r="E2010" s="260" t="s">
        <v>849</v>
      </c>
      <c r="F2010" s="260" t="s">
        <v>849</v>
      </c>
      <c r="G2010" s="260" t="s">
        <v>849</v>
      </c>
      <c r="H2010" s="260" t="s">
        <v>849</v>
      </c>
      <c r="I2010" s="260" t="s">
        <v>849</v>
      </c>
      <c r="J2010" s="260" t="s">
        <v>849</v>
      </c>
      <c r="K2010" s="260" t="s">
        <v>849</v>
      </c>
      <c r="L2010" s="260" t="s">
        <v>849</v>
      </c>
      <c r="M2010" s="260" t="s">
        <v>344</v>
      </c>
      <c r="N2010" s="260" t="s">
        <v>344</v>
      </c>
      <c r="O2010" s="260" t="s">
        <v>344</v>
      </c>
      <c r="P2010" s="260" t="s">
        <v>344</v>
      </c>
      <c r="Q2010" s="260" t="s">
        <v>344</v>
      </c>
      <c r="R2010" s="260" t="s">
        <v>344</v>
      </c>
      <c r="S2010" s="260" t="s">
        <v>344</v>
      </c>
      <c r="T2010" s="260" t="s">
        <v>344</v>
      </c>
      <c r="U2010" s="260" t="s">
        <v>344</v>
      </c>
      <c r="V2010" s="260" t="s">
        <v>344</v>
      </c>
      <c r="W2010" s="260" t="s">
        <v>344</v>
      </c>
      <c r="X2010" s="260" t="s">
        <v>344</v>
      </c>
      <c r="Y2010" s="260" t="s">
        <v>344</v>
      </c>
      <c r="Z2010" s="260" t="s">
        <v>344</v>
      </c>
      <c r="AA2010" s="260" t="s">
        <v>344</v>
      </c>
      <c r="AB2010" s="260" t="s">
        <v>344</v>
      </c>
      <c r="AC2010" s="260" t="s">
        <v>344</v>
      </c>
      <c r="AD2010" s="260" t="s">
        <v>344</v>
      </c>
      <c r="AE2010" s="260" t="s">
        <v>344</v>
      </c>
      <c r="AF2010" s="260" t="s">
        <v>344</v>
      </c>
      <c r="AG2010" s="260" t="s">
        <v>344</v>
      </c>
      <c r="AH2010" s="260" t="s">
        <v>344</v>
      </c>
      <c r="AI2010" s="260" t="s">
        <v>344</v>
      </c>
      <c r="AJ2010" s="260" t="s">
        <v>344</v>
      </c>
      <c r="AK2010" s="260" t="s">
        <v>344</v>
      </c>
      <c r="AL2010" s="260" t="s">
        <v>344</v>
      </c>
      <c r="AM2010" s="260" t="s">
        <v>344</v>
      </c>
      <c r="AN2010" s="260" t="s">
        <v>344</v>
      </c>
      <c r="AO2010" s="260" t="s">
        <v>344</v>
      </c>
      <c r="AP2010" s="260" t="s">
        <v>344</v>
      </c>
      <c r="AQ2010" s="260"/>
      <c r="AR2010"/>
      <c r="AS2010" t="s">
        <v>2181</v>
      </c>
    </row>
    <row r="2011" spans="1:45" ht="15" hidden="1" x14ac:dyDescent="0.25">
      <c r="A2011" s="266">
        <v>215804</v>
      </c>
      <c r="B2011" s="259" t="s">
        <v>457</v>
      </c>
      <c r="C2011" s="260" t="s">
        <v>849</v>
      </c>
      <c r="D2011" s="260" t="s">
        <v>849</v>
      </c>
      <c r="E2011" s="260" t="s">
        <v>849</v>
      </c>
      <c r="F2011" s="260" t="s">
        <v>849</v>
      </c>
      <c r="G2011" s="260" t="s">
        <v>849</v>
      </c>
      <c r="H2011" s="260" t="s">
        <v>849</v>
      </c>
      <c r="I2011" s="260" t="s">
        <v>849</v>
      </c>
      <c r="J2011" s="260" t="s">
        <v>849</v>
      </c>
      <c r="K2011" s="260" t="s">
        <v>849</v>
      </c>
      <c r="L2011" s="260" t="s">
        <v>849</v>
      </c>
      <c r="M2011" s="260" t="s">
        <v>344</v>
      </c>
      <c r="N2011" s="260" t="s">
        <v>344</v>
      </c>
      <c r="O2011" s="260" t="s">
        <v>344</v>
      </c>
      <c r="P2011" s="260" t="s">
        <v>344</v>
      </c>
      <c r="Q2011" s="260" t="s">
        <v>344</v>
      </c>
      <c r="R2011" s="260" t="s">
        <v>344</v>
      </c>
      <c r="S2011" s="260" t="s">
        <v>344</v>
      </c>
      <c r="T2011" s="260" t="s">
        <v>344</v>
      </c>
      <c r="U2011" s="260" t="s">
        <v>344</v>
      </c>
      <c r="V2011" s="260" t="s">
        <v>344</v>
      </c>
      <c r="W2011" s="260" t="s">
        <v>344</v>
      </c>
      <c r="X2011" s="260" t="s">
        <v>344</v>
      </c>
      <c r="Y2011" s="260" t="s">
        <v>344</v>
      </c>
      <c r="Z2011" s="260" t="s">
        <v>344</v>
      </c>
      <c r="AA2011" s="260" t="s">
        <v>344</v>
      </c>
      <c r="AB2011" s="260" t="s">
        <v>344</v>
      </c>
      <c r="AC2011" s="260" t="s">
        <v>344</v>
      </c>
      <c r="AD2011" s="260" t="s">
        <v>344</v>
      </c>
      <c r="AE2011" s="260" t="s">
        <v>344</v>
      </c>
      <c r="AF2011" s="260" t="s">
        <v>344</v>
      </c>
      <c r="AG2011" s="260" t="s">
        <v>344</v>
      </c>
      <c r="AH2011" s="260" t="s">
        <v>344</v>
      </c>
      <c r="AI2011" s="260" t="s">
        <v>344</v>
      </c>
      <c r="AJ2011" s="260" t="s">
        <v>344</v>
      </c>
      <c r="AK2011" s="260" t="s">
        <v>344</v>
      </c>
      <c r="AL2011" s="260" t="s">
        <v>344</v>
      </c>
      <c r="AM2011" s="260" t="s">
        <v>344</v>
      </c>
      <c r="AN2011" s="260" t="s">
        <v>344</v>
      </c>
      <c r="AO2011" s="260" t="s">
        <v>344</v>
      </c>
      <c r="AP2011" s="260" t="s">
        <v>344</v>
      </c>
      <c r="AQ2011" s="260"/>
      <c r="AR2011"/>
      <c r="AS2011" t="s">
        <v>2181</v>
      </c>
    </row>
    <row r="2012" spans="1:45" ht="15" hidden="1" x14ac:dyDescent="0.25">
      <c r="A2012" s="266">
        <v>215805</v>
      </c>
      <c r="B2012" s="259" t="s">
        <v>457</v>
      </c>
      <c r="C2012" s="260" t="s">
        <v>849</v>
      </c>
      <c r="D2012" s="260" t="s">
        <v>849</v>
      </c>
      <c r="E2012" s="260" t="s">
        <v>849</v>
      </c>
      <c r="F2012" s="260" t="s">
        <v>849</v>
      </c>
      <c r="G2012" s="260" t="s">
        <v>849</v>
      </c>
      <c r="H2012" s="260" t="s">
        <v>849</v>
      </c>
      <c r="I2012" s="260" t="s">
        <v>849</v>
      </c>
      <c r="J2012" s="260" t="s">
        <v>849</v>
      </c>
      <c r="K2012" s="260" t="s">
        <v>849</v>
      </c>
      <c r="L2012" s="260" t="s">
        <v>849</v>
      </c>
      <c r="M2012" s="260" t="s">
        <v>344</v>
      </c>
      <c r="N2012" s="260" t="s">
        <v>344</v>
      </c>
      <c r="O2012" s="260" t="s">
        <v>344</v>
      </c>
      <c r="P2012" s="260" t="s">
        <v>344</v>
      </c>
      <c r="Q2012" s="260" t="s">
        <v>344</v>
      </c>
      <c r="R2012" s="260" t="s">
        <v>344</v>
      </c>
      <c r="S2012" s="260" t="s">
        <v>344</v>
      </c>
      <c r="T2012" s="260" t="s">
        <v>344</v>
      </c>
      <c r="U2012" s="260" t="s">
        <v>344</v>
      </c>
      <c r="V2012" s="260" t="s">
        <v>344</v>
      </c>
      <c r="W2012" s="260" t="s">
        <v>344</v>
      </c>
      <c r="X2012" s="260" t="s">
        <v>344</v>
      </c>
      <c r="Y2012" s="260" t="s">
        <v>344</v>
      </c>
      <c r="Z2012" s="260" t="s">
        <v>344</v>
      </c>
      <c r="AA2012" s="260" t="s">
        <v>344</v>
      </c>
      <c r="AB2012" s="260" t="s">
        <v>344</v>
      </c>
      <c r="AC2012" s="260" t="s">
        <v>344</v>
      </c>
      <c r="AD2012" s="260" t="s">
        <v>344</v>
      </c>
      <c r="AE2012" s="260" t="s">
        <v>344</v>
      </c>
      <c r="AF2012" s="260" t="s">
        <v>344</v>
      </c>
      <c r="AG2012" s="260" t="s">
        <v>344</v>
      </c>
      <c r="AH2012" s="260" t="s">
        <v>344</v>
      </c>
      <c r="AI2012" s="260" t="s">
        <v>344</v>
      </c>
      <c r="AJ2012" s="260" t="s">
        <v>344</v>
      </c>
      <c r="AK2012" s="260" t="s">
        <v>344</v>
      </c>
      <c r="AL2012" s="260" t="s">
        <v>344</v>
      </c>
      <c r="AM2012" s="260" t="s">
        <v>344</v>
      </c>
      <c r="AN2012" s="260" t="s">
        <v>344</v>
      </c>
      <c r="AO2012" s="260" t="s">
        <v>344</v>
      </c>
      <c r="AP2012" s="260" t="s">
        <v>344</v>
      </c>
      <c r="AQ2012" s="260"/>
      <c r="AR2012"/>
      <c r="AS2012" t="s">
        <v>2181</v>
      </c>
    </row>
    <row r="2013" spans="1:45" ht="18.75" hidden="1" x14ac:dyDescent="0.45">
      <c r="A2013" s="268">
        <v>215807</v>
      </c>
      <c r="B2013" s="249" t="s">
        <v>457</v>
      </c>
      <c r="C2013" t="s">
        <v>207</v>
      </c>
      <c r="D2013" t="s">
        <v>205</v>
      </c>
      <c r="E2013" t="s">
        <v>205</v>
      </c>
      <c r="F2013" t="s">
        <v>205</v>
      </c>
      <c r="G2013" t="s">
        <v>207</v>
      </c>
      <c r="H2013" t="s">
        <v>207</v>
      </c>
      <c r="I2013" t="s">
        <v>206</v>
      </c>
      <c r="J2013" t="s">
        <v>206</v>
      </c>
      <c r="K2013" t="s">
        <v>207</v>
      </c>
      <c r="L2013" t="s">
        <v>206</v>
      </c>
      <c r="M2013" s="250" t="s">
        <v>344</v>
      </c>
      <c r="N2013" t="s">
        <v>344</v>
      </c>
      <c r="O2013" t="s">
        <v>344</v>
      </c>
      <c r="P2013" t="s">
        <v>344</v>
      </c>
      <c r="Q2013" t="s">
        <v>344</v>
      </c>
      <c r="R2013" t="s">
        <v>344</v>
      </c>
      <c r="S2013" t="s">
        <v>344</v>
      </c>
      <c r="T2013" t="s">
        <v>344</v>
      </c>
      <c r="U2013" t="s">
        <v>344</v>
      </c>
      <c r="V2013" t="s">
        <v>344</v>
      </c>
      <c r="W2013" t="s">
        <v>344</v>
      </c>
      <c r="X2013" s="250" t="s">
        <v>344</v>
      </c>
      <c r="Y2013" t="s">
        <v>344</v>
      </c>
      <c r="Z2013" t="s">
        <v>344</v>
      </c>
      <c r="AA2013" t="s">
        <v>344</v>
      </c>
      <c r="AB2013" t="s">
        <v>344</v>
      </c>
      <c r="AC2013" t="s">
        <v>344</v>
      </c>
      <c r="AD2013" t="s">
        <v>344</v>
      </c>
      <c r="AE2013" t="s">
        <v>344</v>
      </c>
      <c r="AF2013" t="s">
        <v>344</v>
      </c>
      <c r="AG2013" t="s">
        <v>344</v>
      </c>
      <c r="AH2013" t="s">
        <v>344</v>
      </c>
      <c r="AI2013" t="s">
        <v>344</v>
      </c>
      <c r="AJ2013" t="s">
        <v>344</v>
      </c>
      <c r="AK2013" t="s">
        <v>344</v>
      </c>
      <c r="AL2013" t="s">
        <v>344</v>
      </c>
      <c r="AM2013" t="s">
        <v>344</v>
      </c>
      <c r="AN2013" t="s">
        <v>344</v>
      </c>
      <c r="AO2013" t="s">
        <v>344</v>
      </c>
      <c r="AP2013" t="s">
        <v>344</v>
      </c>
      <c r="AQ2013"/>
      <c r="AR2013">
        <v>0</v>
      </c>
      <c r="AS2013">
        <v>1</v>
      </c>
    </row>
    <row r="2014" spans="1:45" ht="18.75" hidden="1" x14ac:dyDescent="0.45">
      <c r="A2014" s="267">
        <v>215808</v>
      </c>
      <c r="B2014" s="249" t="s">
        <v>456</v>
      </c>
      <c r="C2014" t="s">
        <v>205</v>
      </c>
      <c r="D2014" t="s">
        <v>207</v>
      </c>
      <c r="E2014" t="s">
        <v>207</v>
      </c>
      <c r="F2014" t="s">
        <v>205</v>
      </c>
      <c r="G2014" t="s">
        <v>207</v>
      </c>
      <c r="H2014" t="s">
        <v>207</v>
      </c>
      <c r="I2014" t="s">
        <v>205</v>
      </c>
      <c r="J2014" t="s">
        <v>207</v>
      </c>
      <c r="K2014" t="s">
        <v>207</v>
      </c>
      <c r="L2014" t="s">
        <v>207</v>
      </c>
      <c r="M2014" s="250" t="s">
        <v>207</v>
      </c>
      <c r="N2014" t="s">
        <v>207</v>
      </c>
      <c r="O2014" t="s">
        <v>205</v>
      </c>
      <c r="P2014" t="s">
        <v>207</v>
      </c>
      <c r="Q2014" t="s">
        <v>207</v>
      </c>
      <c r="R2014" t="s">
        <v>205</v>
      </c>
      <c r="S2014" t="s">
        <v>205</v>
      </c>
      <c r="T2014" t="s">
        <v>205</v>
      </c>
      <c r="U2014" t="s">
        <v>207</v>
      </c>
      <c r="V2014" t="s">
        <v>207</v>
      </c>
      <c r="W2014" t="s">
        <v>207</v>
      </c>
      <c r="X2014" s="250" t="s">
        <v>207</v>
      </c>
      <c r="Y2014" t="s">
        <v>206</v>
      </c>
      <c r="Z2014" t="s">
        <v>207</v>
      </c>
      <c r="AA2014" t="s">
        <v>207</v>
      </c>
      <c r="AB2014" t="s">
        <v>206</v>
      </c>
      <c r="AC2014" t="s">
        <v>206</v>
      </c>
      <c r="AD2014" t="s">
        <v>206</v>
      </c>
      <c r="AE2014" t="s">
        <v>206</v>
      </c>
      <c r="AF2014" t="s">
        <v>206</v>
      </c>
      <c r="AG2014" t="s">
        <v>344</v>
      </c>
      <c r="AH2014" t="s">
        <v>344</v>
      </c>
      <c r="AI2014" t="s">
        <v>344</v>
      </c>
      <c r="AJ2014" t="s">
        <v>344</v>
      </c>
      <c r="AK2014" t="s">
        <v>344</v>
      </c>
      <c r="AL2014" t="s">
        <v>344</v>
      </c>
      <c r="AM2014" t="s">
        <v>344</v>
      </c>
      <c r="AN2014" t="s">
        <v>344</v>
      </c>
      <c r="AO2014" t="s">
        <v>344</v>
      </c>
      <c r="AP2014" t="s">
        <v>344</v>
      </c>
      <c r="AQ2014"/>
      <c r="AR2014">
        <v>0</v>
      </c>
      <c r="AS2014">
        <v>5</v>
      </c>
    </row>
    <row r="2015" spans="1:45" ht="15" hidden="1" x14ac:dyDescent="0.25">
      <c r="A2015" s="266">
        <v>215809</v>
      </c>
      <c r="B2015" s="259" t="s">
        <v>457</v>
      </c>
      <c r="C2015" s="260" t="s">
        <v>849</v>
      </c>
      <c r="D2015" s="260" t="s">
        <v>849</v>
      </c>
      <c r="E2015" s="260" t="s">
        <v>849</v>
      </c>
      <c r="F2015" s="260" t="s">
        <v>849</v>
      </c>
      <c r="G2015" s="260" t="s">
        <v>849</v>
      </c>
      <c r="H2015" s="260" t="s">
        <v>849</v>
      </c>
      <c r="I2015" s="260" t="s">
        <v>849</v>
      </c>
      <c r="J2015" s="260" t="s">
        <v>849</v>
      </c>
      <c r="K2015" s="260" t="s">
        <v>849</v>
      </c>
      <c r="L2015" s="260" t="s">
        <v>849</v>
      </c>
      <c r="M2015" s="260" t="s">
        <v>344</v>
      </c>
      <c r="N2015" s="260" t="s">
        <v>344</v>
      </c>
      <c r="O2015" s="260" t="s">
        <v>344</v>
      </c>
      <c r="P2015" s="260" t="s">
        <v>344</v>
      </c>
      <c r="Q2015" s="260" t="s">
        <v>344</v>
      </c>
      <c r="R2015" s="260" t="s">
        <v>344</v>
      </c>
      <c r="S2015" s="260" t="s">
        <v>344</v>
      </c>
      <c r="T2015" s="260" t="s">
        <v>344</v>
      </c>
      <c r="U2015" s="260" t="s">
        <v>344</v>
      </c>
      <c r="V2015" s="260" t="s">
        <v>344</v>
      </c>
      <c r="W2015" s="260" t="s">
        <v>344</v>
      </c>
      <c r="X2015" s="260" t="s">
        <v>344</v>
      </c>
      <c r="Y2015" s="260" t="s">
        <v>344</v>
      </c>
      <c r="Z2015" s="260" t="s">
        <v>344</v>
      </c>
      <c r="AA2015" s="260" t="s">
        <v>344</v>
      </c>
      <c r="AB2015" s="260" t="s">
        <v>344</v>
      </c>
      <c r="AC2015" s="260" t="s">
        <v>344</v>
      </c>
      <c r="AD2015" s="260" t="s">
        <v>344</v>
      </c>
      <c r="AE2015" s="260" t="s">
        <v>344</v>
      </c>
      <c r="AF2015" s="260" t="s">
        <v>344</v>
      </c>
      <c r="AG2015" s="260" t="s">
        <v>344</v>
      </c>
      <c r="AH2015" s="260" t="s">
        <v>344</v>
      </c>
      <c r="AI2015" s="260" t="s">
        <v>344</v>
      </c>
      <c r="AJ2015" s="260" t="s">
        <v>344</v>
      </c>
      <c r="AK2015" s="260" t="s">
        <v>344</v>
      </c>
      <c r="AL2015" s="260" t="s">
        <v>344</v>
      </c>
      <c r="AM2015" s="260" t="s">
        <v>344</v>
      </c>
      <c r="AN2015" s="260" t="s">
        <v>344</v>
      </c>
      <c r="AO2015" s="260" t="s">
        <v>344</v>
      </c>
      <c r="AP2015" s="260" t="s">
        <v>344</v>
      </c>
      <c r="AQ2015" s="260"/>
      <c r="AR2015"/>
      <c r="AS2015" t="s">
        <v>2181</v>
      </c>
    </row>
    <row r="2016" spans="1:45" ht="18.75" x14ac:dyDescent="0.45">
      <c r="A2016" s="268">
        <v>215810</v>
      </c>
      <c r="B2016" s="249" t="s">
        <v>61</v>
      </c>
      <c r="C2016" t="s">
        <v>207</v>
      </c>
      <c r="D2016" t="s">
        <v>207</v>
      </c>
      <c r="E2016" t="s">
        <v>207</v>
      </c>
      <c r="F2016" t="s">
        <v>205</v>
      </c>
      <c r="G2016" t="s">
        <v>205</v>
      </c>
      <c r="H2016" t="s">
        <v>206</v>
      </c>
      <c r="I2016" t="s">
        <v>206</v>
      </c>
      <c r="J2016" t="s">
        <v>206</v>
      </c>
      <c r="K2016" t="s">
        <v>206</v>
      </c>
      <c r="L2016" t="s">
        <v>206</v>
      </c>
      <c r="M2016" s="250" t="s">
        <v>207</v>
      </c>
      <c r="N2016" t="s">
        <v>207</v>
      </c>
      <c r="O2016" t="s">
        <v>207</v>
      </c>
      <c r="P2016" t="s">
        <v>207</v>
      </c>
      <c r="Q2016" t="s">
        <v>207</v>
      </c>
      <c r="R2016" t="s">
        <v>207</v>
      </c>
      <c r="S2016" t="s">
        <v>207</v>
      </c>
      <c r="T2016" t="s">
        <v>207</v>
      </c>
      <c r="U2016" t="s">
        <v>207</v>
      </c>
      <c r="V2016" t="s">
        <v>207</v>
      </c>
      <c r="W2016" t="s">
        <v>205</v>
      </c>
      <c r="X2016" s="250" t="s">
        <v>207</v>
      </c>
      <c r="Y2016" t="s">
        <v>205</v>
      </c>
      <c r="Z2016" t="s">
        <v>207</v>
      </c>
      <c r="AA2016" t="s">
        <v>207</v>
      </c>
      <c r="AB2016" t="s">
        <v>205</v>
      </c>
      <c r="AC2016" t="s">
        <v>207</v>
      </c>
      <c r="AD2016" t="s">
        <v>207</v>
      </c>
      <c r="AE2016" t="s">
        <v>206</v>
      </c>
      <c r="AF2016" t="s">
        <v>207</v>
      </c>
      <c r="AG2016" t="s">
        <v>206</v>
      </c>
      <c r="AH2016" t="s">
        <v>206</v>
      </c>
      <c r="AI2016" t="s">
        <v>207</v>
      </c>
      <c r="AJ2016" t="s">
        <v>207</v>
      </c>
      <c r="AK2016" t="s">
        <v>206</v>
      </c>
      <c r="AL2016" t="s">
        <v>206</v>
      </c>
      <c r="AM2016" t="s">
        <v>206</v>
      </c>
      <c r="AN2016" t="s">
        <v>206</v>
      </c>
      <c r="AO2016" t="s">
        <v>206</v>
      </c>
      <c r="AP2016" t="s">
        <v>206</v>
      </c>
      <c r="AQ2016"/>
      <c r="AR2016">
        <v>0</v>
      </c>
      <c r="AS2016">
        <v>5</v>
      </c>
    </row>
    <row r="2017" spans="1:45" ht="33" x14ac:dyDescent="0.45">
      <c r="A2017" s="268">
        <v>215811</v>
      </c>
      <c r="B2017" s="249" t="s">
        <v>67</v>
      </c>
      <c r="C2017" t="s">
        <v>207</v>
      </c>
      <c r="D2017" t="s">
        <v>207</v>
      </c>
      <c r="E2017" t="s">
        <v>207</v>
      </c>
      <c r="F2017" t="s">
        <v>207</v>
      </c>
      <c r="G2017" t="s">
        <v>207</v>
      </c>
      <c r="H2017" t="s">
        <v>207</v>
      </c>
      <c r="I2017" t="s">
        <v>207</v>
      </c>
      <c r="J2017" t="s">
        <v>207</v>
      </c>
      <c r="K2017" t="s">
        <v>207</v>
      </c>
      <c r="L2017" t="s">
        <v>207</v>
      </c>
      <c r="M2017" s="250" t="s">
        <v>207</v>
      </c>
      <c r="N2017" t="s">
        <v>207</v>
      </c>
      <c r="O2017" t="s">
        <v>207</v>
      </c>
      <c r="P2017" t="s">
        <v>207</v>
      </c>
      <c r="Q2017" t="s">
        <v>207</v>
      </c>
      <c r="R2017" t="s">
        <v>207</v>
      </c>
      <c r="S2017" t="s">
        <v>207</v>
      </c>
      <c r="T2017" t="s">
        <v>207</v>
      </c>
      <c r="U2017" t="s">
        <v>207</v>
      </c>
      <c r="V2017" t="s">
        <v>207</v>
      </c>
      <c r="W2017" t="s">
        <v>207</v>
      </c>
      <c r="X2017" s="250" t="s">
        <v>207</v>
      </c>
      <c r="Y2017" t="s">
        <v>205</v>
      </c>
      <c r="Z2017" t="s">
        <v>207</v>
      </c>
      <c r="AA2017" t="s">
        <v>207</v>
      </c>
      <c r="AB2017" t="s">
        <v>207</v>
      </c>
      <c r="AC2017" t="s">
        <v>207</v>
      </c>
      <c r="AD2017" t="s">
        <v>207</v>
      </c>
      <c r="AE2017" t="s">
        <v>206</v>
      </c>
      <c r="AF2017" t="s">
        <v>207</v>
      </c>
      <c r="AG2017" t="s">
        <v>206</v>
      </c>
      <c r="AH2017" t="s">
        <v>206</v>
      </c>
      <c r="AI2017" t="s">
        <v>206</v>
      </c>
      <c r="AJ2017" t="s">
        <v>206</v>
      </c>
      <c r="AK2017" t="s">
        <v>206</v>
      </c>
      <c r="AL2017" t="s">
        <v>344</v>
      </c>
      <c r="AM2017" t="s">
        <v>344</v>
      </c>
      <c r="AN2017" t="s">
        <v>344</v>
      </c>
      <c r="AO2017" t="s">
        <v>344</v>
      </c>
      <c r="AP2017" t="s">
        <v>344</v>
      </c>
      <c r="AQ2017"/>
      <c r="AR2017">
        <v>0</v>
      </c>
      <c r="AS2017">
        <v>6</v>
      </c>
    </row>
    <row r="2018" spans="1:45" ht="15" hidden="1" x14ac:dyDescent="0.25">
      <c r="A2018" s="266">
        <v>215812</v>
      </c>
      <c r="B2018" s="259" t="s">
        <v>457</v>
      </c>
      <c r="C2018" s="260" t="s">
        <v>849</v>
      </c>
      <c r="D2018" s="260" t="s">
        <v>849</v>
      </c>
      <c r="E2018" s="260" t="s">
        <v>849</v>
      </c>
      <c r="F2018" s="260" t="s">
        <v>849</v>
      </c>
      <c r="G2018" s="260" t="s">
        <v>849</v>
      </c>
      <c r="H2018" s="260" t="s">
        <v>849</v>
      </c>
      <c r="I2018" s="260" t="s">
        <v>849</v>
      </c>
      <c r="J2018" s="260" t="s">
        <v>849</v>
      </c>
      <c r="K2018" s="260" t="s">
        <v>849</v>
      </c>
      <c r="L2018" s="260" t="s">
        <v>849</v>
      </c>
      <c r="M2018" s="260" t="s">
        <v>344</v>
      </c>
      <c r="N2018" s="260" t="s">
        <v>344</v>
      </c>
      <c r="O2018" s="260" t="s">
        <v>344</v>
      </c>
      <c r="P2018" s="260" t="s">
        <v>344</v>
      </c>
      <c r="Q2018" s="260" t="s">
        <v>344</v>
      </c>
      <c r="R2018" s="260" t="s">
        <v>344</v>
      </c>
      <c r="S2018" s="260" t="s">
        <v>344</v>
      </c>
      <c r="T2018" s="260" t="s">
        <v>344</v>
      </c>
      <c r="U2018" s="260" t="s">
        <v>344</v>
      </c>
      <c r="V2018" s="260" t="s">
        <v>344</v>
      </c>
      <c r="W2018" s="260" t="s">
        <v>344</v>
      </c>
      <c r="X2018" s="260" t="s">
        <v>344</v>
      </c>
      <c r="Y2018" s="260" t="s">
        <v>344</v>
      </c>
      <c r="Z2018" s="260" t="s">
        <v>344</v>
      </c>
      <c r="AA2018" s="260" t="s">
        <v>344</v>
      </c>
      <c r="AB2018" s="260" t="s">
        <v>344</v>
      </c>
      <c r="AC2018" s="260" t="s">
        <v>344</v>
      </c>
      <c r="AD2018" s="260" t="s">
        <v>344</v>
      </c>
      <c r="AE2018" s="260" t="s">
        <v>344</v>
      </c>
      <c r="AF2018" s="260" t="s">
        <v>344</v>
      </c>
      <c r="AG2018" s="260" t="s">
        <v>344</v>
      </c>
      <c r="AH2018" s="260" t="s">
        <v>344</v>
      </c>
      <c r="AI2018" s="260" t="s">
        <v>344</v>
      </c>
      <c r="AJ2018" s="260" t="s">
        <v>344</v>
      </c>
      <c r="AK2018" s="260" t="s">
        <v>344</v>
      </c>
      <c r="AL2018" s="260" t="s">
        <v>344</v>
      </c>
      <c r="AM2018" s="260" t="s">
        <v>344</v>
      </c>
      <c r="AN2018" s="260" t="s">
        <v>344</v>
      </c>
      <c r="AO2018" s="260" t="s">
        <v>344</v>
      </c>
      <c r="AP2018" s="260" t="s">
        <v>344</v>
      </c>
      <c r="AQ2018" s="260"/>
      <c r="AR2018"/>
      <c r="AS2018" t="s">
        <v>2181</v>
      </c>
    </row>
    <row r="2019" spans="1:45" ht="18.75" hidden="1" x14ac:dyDescent="0.45">
      <c r="A2019" s="267">
        <v>215814</v>
      </c>
      <c r="B2019" s="249" t="s">
        <v>458</v>
      </c>
      <c r="C2019" t="s">
        <v>207</v>
      </c>
      <c r="D2019" t="s">
        <v>205</v>
      </c>
      <c r="E2019" t="s">
        <v>205</v>
      </c>
      <c r="F2019" t="s">
        <v>205</v>
      </c>
      <c r="G2019" t="s">
        <v>207</v>
      </c>
      <c r="H2019" t="s">
        <v>205</v>
      </c>
      <c r="I2019" t="s">
        <v>207</v>
      </c>
      <c r="J2019" t="s">
        <v>207</v>
      </c>
      <c r="K2019" t="s">
        <v>207</v>
      </c>
      <c r="L2019" t="s">
        <v>205</v>
      </c>
      <c r="M2019" s="250" t="s">
        <v>206</v>
      </c>
      <c r="N2019" t="s">
        <v>207</v>
      </c>
      <c r="O2019" t="s">
        <v>207</v>
      </c>
      <c r="P2019" t="s">
        <v>206</v>
      </c>
      <c r="Q2019" t="s">
        <v>207</v>
      </c>
      <c r="R2019" t="s">
        <v>207</v>
      </c>
      <c r="S2019" t="s">
        <v>207</v>
      </c>
      <c r="T2019" t="s">
        <v>206</v>
      </c>
      <c r="U2019" t="s">
        <v>206</v>
      </c>
      <c r="V2019" t="s">
        <v>207</v>
      </c>
      <c r="W2019" t="s">
        <v>344</v>
      </c>
      <c r="X2019" s="250" t="s">
        <v>344</v>
      </c>
      <c r="Y2019" t="s">
        <v>344</v>
      </c>
      <c r="Z2019" t="s">
        <v>344</v>
      </c>
      <c r="AA2019" t="s">
        <v>344</v>
      </c>
      <c r="AB2019" t="s">
        <v>344</v>
      </c>
      <c r="AC2019" t="s">
        <v>344</v>
      </c>
      <c r="AD2019" t="s">
        <v>344</v>
      </c>
      <c r="AE2019" t="s">
        <v>344</v>
      </c>
      <c r="AF2019" t="s">
        <v>344</v>
      </c>
      <c r="AG2019" t="s">
        <v>344</v>
      </c>
      <c r="AH2019" t="s">
        <v>344</v>
      </c>
      <c r="AI2019" t="s">
        <v>344</v>
      </c>
      <c r="AJ2019" t="s">
        <v>344</v>
      </c>
      <c r="AK2019" t="s">
        <v>344</v>
      </c>
      <c r="AL2019" t="s">
        <v>344</v>
      </c>
      <c r="AM2019" t="s">
        <v>344</v>
      </c>
      <c r="AN2019" t="s">
        <v>344</v>
      </c>
      <c r="AO2019" t="s">
        <v>344</v>
      </c>
      <c r="AP2019" t="s">
        <v>344</v>
      </c>
      <c r="AQ2019"/>
      <c r="AR2019">
        <v>0</v>
      </c>
      <c r="AS2019">
        <v>4</v>
      </c>
    </row>
    <row r="2020" spans="1:45" ht="18.75" hidden="1" x14ac:dyDescent="0.45">
      <c r="A2020" s="268">
        <v>215815</v>
      </c>
      <c r="B2020" s="249" t="s">
        <v>456</v>
      </c>
      <c r="C2020" t="s">
        <v>207</v>
      </c>
      <c r="D2020" t="s">
        <v>207</v>
      </c>
      <c r="E2020" t="s">
        <v>207</v>
      </c>
      <c r="F2020" t="s">
        <v>205</v>
      </c>
      <c r="G2020" t="s">
        <v>207</v>
      </c>
      <c r="H2020" t="s">
        <v>207</v>
      </c>
      <c r="I2020" t="s">
        <v>207</v>
      </c>
      <c r="J2020" t="s">
        <v>207</v>
      </c>
      <c r="K2020" t="s">
        <v>205</v>
      </c>
      <c r="L2020" t="s">
        <v>207</v>
      </c>
      <c r="M2020" s="250" t="s">
        <v>205</v>
      </c>
      <c r="N2020" t="s">
        <v>205</v>
      </c>
      <c r="O2020" t="s">
        <v>205</v>
      </c>
      <c r="P2020" t="s">
        <v>205</v>
      </c>
      <c r="Q2020" t="s">
        <v>205</v>
      </c>
      <c r="R2020" t="s">
        <v>207</v>
      </c>
      <c r="S2020" t="s">
        <v>207</v>
      </c>
      <c r="T2020" t="s">
        <v>205</v>
      </c>
      <c r="U2020" t="s">
        <v>205</v>
      </c>
      <c r="V2020" t="s">
        <v>207</v>
      </c>
      <c r="W2020" t="s">
        <v>207</v>
      </c>
      <c r="X2020" s="250" t="s">
        <v>207</v>
      </c>
      <c r="Y2020" t="s">
        <v>205</v>
      </c>
      <c r="Z2020" t="s">
        <v>207</v>
      </c>
      <c r="AA2020" t="s">
        <v>207</v>
      </c>
      <c r="AB2020" t="s">
        <v>207</v>
      </c>
      <c r="AC2020" t="s">
        <v>207</v>
      </c>
      <c r="AD2020" t="s">
        <v>206</v>
      </c>
      <c r="AE2020" t="s">
        <v>207</v>
      </c>
      <c r="AF2020" t="s">
        <v>206</v>
      </c>
      <c r="AG2020" t="s">
        <v>344</v>
      </c>
      <c r="AH2020" t="s">
        <v>344</v>
      </c>
      <c r="AI2020" t="s">
        <v>344</v>
      </c>
      <c r="AJ2020" t="s">
        <v>344</v>
      </c>
      <c r="AK2020" t="s">
        <v>344</v>
      </c>
      <c r="AL2020" t="s">
        <v>344</v>
      </c>
      <c r="AM2020" t="s">
        <v>344</v>
      </c>
      <c r="AN2020" t="s">
        <v>344</v>
      </c>
      <c r="AO2020" t="s">
        <v>344</v>
      </c>
      <c r="AP2020" t="s">
        <v>344</v>
      </c>
      <c r="AQ2020"/>
      <c r="AR2020">
        <v>0</v>
      </c>
      <c r="AS2020">
        <v>4</v>
      </c>
    </row>
    <row r="2021" spans="1:45" ht="18.75" hidden="1" x14ac:dyDescent="0.45">
      <c r="A2021" s="268">
        <v>215816</v>
      </c>
      <c r="B2021" s="249" t="s">
        <v>456</v>
      </c>
      <c r="C2021" t="s">
        <v>207</v>
      </c>
      <c r="D2021" t="s">
        <v>207</v>
      </c>
      <c r="E2021" t="s">
        <v>205</v>
      </c>
      <c r="F2021" t="s">
        <v>207</v>
      </c>
      <c r="G2021" t="s">
        <v>207</v>
      </c>
      <c r="H2021" t="s">
        <v>207</v>
      </c>
      <c r="I2021" t="s">
        <v>207</v>
      </c>
      <c r="J2021" t="s">
        <v>207</v>
      </c>
      <c r="K2021" t="s">
        <v>207</v>
      </c>
      <c r="L2021" t="s">
        <v>207</v>
      </c>
      <c r="M2021" s="250" t="s">
        <v>206</v>
      </c>
      <c r="N2021" t="s">
        <v>207</v>
      </c>
      <c r="O2021" t="s">
        <v>205</v>
      </c>
      <c r="P2021" t="s">
        <v>205</v>
      </c>
      <c r="Q2021" t="s">
        <v>207</v>
      </c>
      <c r="R2021" t="s">
        <v>207</v>
      </c>
      <c r="S2021" t="s">
        <v>207</v>
      </c>
      <c r="T2021" t="s">
        <v>207</v>
      </c>
      <c r="U2021" t="s">
        <v>207</v>
      </c>
      <c r="V2021" t="s">
        <v>207</v>
      </c>
      <c r="W2021" t="s">
        <v>207</v>
      </c>
      <c r="X2021" s="250" t="s">
        <v>207</v>
      </c>
      <c r="Y2021" t="s">
        <v>207</v>
      </c>
      <c r="Z2021" t="s">
        <v>205</v>
      </c>
      <c r="AA2021" t="s">
        <v>205</v>
      </c>
      <c r="AB2021" t="s">
        <v>205</v>
      </c>
      <c r="AC2021" t="s">
        <v>207</v>
      </c>
      <c r="AD2021" t="s">
        <v>205</v>
      </c>
      <c r="AE2021" t="s">
        <v>206</v>
      </c>
      <c r="AF2021" t="s">
        <v>205</v>
      </c>
      <c r="AG2021" t="s">
        <v>344</v>
      </c>
      <c r="AH2021" t="s">
        <v>344</v>
      </c>
      <c r="AI2021" t="s">
        <v>344</v>
      </c>
      <c r="AJ2021" t="s">
        <v>344</v>
      </c>
      <c r="AK2021" t="s">
        <v>344</v>
      </c>
      <c r="AL2021" t="s">
        <v>344</v>
      </c>
      <c r="AM2021" t="s">
        <v>344</v>
      </c>
      <c r="AN2021" t="s">
        <v>344</v>
      </c>
      <c r="AO2021" t="s">
        <v>344</v>
      </c>
      <c r="AP2021" t="s">
        <v>344</v>
      </c>
      <c r="AQ2021"/>
      <c r="AR2021">
        <v>0</v>
      </c>
      <c r="AS2021">
        <v>3</v>
      </c>
    </row>
    <row r="2022" spans="1:45" ht="15" hidden="1" x14ac:dyDescent="0.25">
      <c r="A2022" s="266">
        <v>215817</v>
      </c>
      <c r="B2022" s="259" t="s">
        <v>457</v>
      </c>
      <c r="C2022" s="260" t="s">
        <v>849</v>
      </c>
      <c r="D2022" s="260" t="s">
        <v>849</v>
      </c>
      <c r="E2022" s="260" t="s">
        <v>849</v>
      </c>
      <c r="F2022" s="260" t="s">
        <v>849</v>
      </c>
      <c r="G2022" s="260" t="s">
        <v>849</v>
      </c>
      <c r="H2022" s="260" t="s">
        <v>849</v>
      </c>
      <c r="I2022" s="260" t="s">
        <v>849</v>
      </c>
      <c r="J2022" s="260" t="s">
        <v>849</v>
      </c>
      <c r="K2022" s="260" t="s">
        <v>849</v>
      </c>
      <c r="L2022" s="260" t="s">
        <v>849</v>
      </c>
      <c r="M2022" s="260" t="s">
        <v>344</v>
      </c>
      <c r="N2022" s="260" t="s">
        <v>344</v>
      </c>
      <c r="O2022" s="260" t="s">
        <v>344</v>
      </c>
      <c r="P2022" s="260" t="s">
        <v>344</v>
      </c>
      <c r="Q2022" s="260" t="s">
        <v>344</v>
      </c>
      <c r="R2022" s="260" t="s">
        <v>344</v>
      </c>
      <c r="S2022" s="260" t="s">
        <v>344</v>
      </c>
      <c r="T2022" s="260" t="s">
        <v>344</v>
      </c>
      <c r="U2022" s="260" t="s">
        <v>344</v>
      </c>
      <c r="V2022" s="260" t="s">
        <v>344</v>
      </c>
      <c r="W2022" s="260" t="s">
        <v>344</v>
      </c>
      <c r="X2022" s="260" t="s">
        <v>344</v>
      </c>
      <c r="Y2022" s="260" t="s">
        <v>344</v>
      </c>
      <c r="Z2022" s="260" t="s">
        <v>344</v>
      </c>
      <c r="AA2022" s="260" t="s">
        <v>344</v>
      </c>
      <c r="AB2022" s="260" t="s">
        <v>344</v>
      </c>
      <c r="AC2022" s="260" t="s">
        <v>344</v>
      </c>
      <c r="AD2022" s="260" t="s">
        <v>344</v>
      </c>
      <c r="AE2022" s="260" t="s">
        <v>344</v>
      </c>
      <c r="AF2022" s="260" t="s">
        <v>344</v>
      </c>
      <c r="AG2022" s="260" t="s">
        <v>344</v>
      </c>
      <c r="AH2022" s="260" t="s">
        <v>344</v>
      </c>
      <c r="AI2022" s="260" t="s">
        <v>344</v>
      </c>
      <c r="AJ2022" s="260" t="s">
        <v>344</v>
      </c>
      <c r="AK2022" s="260" t="s">
        <v>344</v>
      </c>
      <c r="AL2022" s="260" t="s">
        <v>344</v>
      </c>
      <c r="AM2022" s="260" t="s">
        <v>344</v>
      </c>
      <c r="AN2022" s="260" t="s">
        <v>344</v>
      </c>
      <c r="AO2022" s="260" t="s">
        <v>344</v>
      </c>
      <c r="AP2022" s="260" t="s">
        <v>344</v>
      </c>
      <c r="AQ2022" s="260"/>
      <c r="AR2022"/>
      <c r="AS2022" t="s">
        <v>2181</v>
      </c>
    </row>
    <row r="2023" spans="1:45" ht="18.75" hidden="1" x14ac:dyDescent="0.45">
      <c r="A2023" s="268">
        <v>215818</v>
      </c>
      <c r="B2023" s="249" t="s">
        <v>458</v>
      </c>
      <c r="C2023" t="s">
        <v>205</v>
      </c>
      <c r="D2023" t="s">
        <v>207</v>
      </c>
      <c r="E2023" t="s">
        <v>207</v>
      </c>
      <c r="F2023" t="s">
        <v>205</v>
      </c>
      <c r="G2023" t="s">
        <v>207</v>
      </c>
      <c r="H2023" t="s">
        <v>207</v>
      </c>
      <c r="I2023" t="s">
        <v>207</v>
      </c>
      <c r="J2023" t="s">
        <v>205</v>
      </c>
      <c r="K2023" t="s">
        <v>207</v>
      </c>
      <c r="L2023" t="s">
        <v>207</v>
      </c>
      <c r="M2023" s="250" t="s">
        <v>207</v>
      </c>
      <c r="N2023" t="s">
        <v>205</v>
      </c>
      <c r="O2023" t="s">
        <v>205</v>
      </c>
      <c r="P2023" t="s">
        <v>205</v>
      </c>
      <c r="Q2023" t="s">
        <v>207</v>
      </c>
      <c r="R2023" t="s">
        <v>207</v>
      </c>
      <c r="S2023" t="s">
        <v>207</v>
      </c>
      <c r="T2023" t="s">
        <v>207</v>
      </c>
      <c r="U2023" t="s">
        <v>205</v>
      </c>
      <c r="V2023" t="s">
        <v>207</v>
      </c>
      <c r="W2023" t="s">
        <v>344</v>
      </c>
      <c r="X2023" s="250" t="s">
        <v>344</v>
      </c>
      <c r="Y2023" t="s">
        <v>344</v>
      </c>
      <c r="Z2023" t="s">
        <v>344</v>
      </c>
      <c r="AA2023" t="s">
        <v>344</v>
      </c>
      <c r="AB2023" t="s">
        <v>344</v>
      </c>
      <c r="AC2023" t="s">
        <v>344</v>
      </c>
      <c r="AD2023" t="s">
        <v>344</v>
      </c>
      <c r="AE2023" t="s">
        <v>344</v>
      </c>
      <c r="AF2023" t="s">
        <v>344</v>
      </c>
      <c r="AG2023" t="s">
        <v>344</v>
      </c>
      <c r="AH2023" t="s">
        <v>344</v>
      </c>
      <c r="AI2023" t="s">
        <v>344</v>
      </c>
      <c r="AJ2023" t="s">
        <v>344</v>
      </c>
      <c r="AK2023" t="s">
        <v>344</v>
      </c>
      <c r="AL2023" t="s">
        <v>344</v>
      </c>
      <c r="AM2023" t="s">
        <v>344</v>
      </c>
      <c r="AN2023" t="s">
        <v>344</v>
      </c>
      <c r="AO2023" t="s">
        <v>344</v>
      </c>
      <c r="AP2023" t="s">
        <v>344</v>
      </c>
      <c r="AQ2023"/>
      <c r="AR2023">
        <v>0</v>
      </c>
      <c r="AS2023">
        <v>2</v>
      </c>
    </row>
    <row r="2024" spans="1:45" ht="18.75" x14ac:dyDescent="0.45">
      <c r="A2024" s="268">
        <v>215819</v>
      </c>
      <c r="B2024" s="249" t="s">
        <v>61</v>
      </c>
      <c r="C2024" t="s">
        <v>207</v>
      </c>
      <c r="D2024" t="s">
        <v>207</v>
      </c>
      <c r="E2024" t="s">
        <v>207</v>
      </c>
      <c r="F2024" t="s">
        <v>207</v>
      </c>
      <c r="G2024" t="s">
        <v>207</v>
      </c>
      <c r="H2024" t="s">
        <v>207</v>
      </c>
      <c r="I2024" t="s">
        <v>207</v>
      </c>
      <c r="J2024" t="s">
        <v>207</v>
      </c>
      <c r="K2024" t="s">
        <v>207</v>
      </c>
      <c r="L2024" t="s">
        <v>207</v>
      </c>
      <c r="M2024" s="250" t="s">
        <v>207</v>
      </c>
      <c r="N2024" t="s">
        <v>207</v>
      </c>
      <c r="O2024" t="s">
        <v>205</v>
      </c>
      <c r="P2024" t="s">
        <v>207</v>
      </c>
      <c r="Q2024" t="s">
        <v>207</v>
      </c>
      <c r="R2024" t="s">
        <v>207</v>
      </c>
      <c r="S2024" t="s">
        <v>207</v>
      </c>
      <c r="T2024" t="s">
        <v>207</v>
      </c>
      <c r="U2024" t="s">
        <v>207</v>
      </c>
      <c r="V2024" t="s">
        <v>207</v>
      </c>
      <c r="W2024" t="s">
        <v>207</v>
      </c>
      <c r="X2024" s="250" t="s">
        <v>207</v>
      </c>
      <c r="Y2024" t="s">
        <v>207</v>
      </c>
      <c r="Z2024" t="s">
        <v>207</v>
      </c>
      <c r="AA2024" t="s">
        <v>205</v>
      </c>
      <c r="AB2024" t="s">
        <v>207</v>
      </c>
      <c r="AC2024" t="s">
        <v>207</v>
      </c>
      <c r="AD2024" t="s">
        <v>207</v>
      </c>
      <c r="AE2024" t="s">
        <v>207</v>
      </c>
      <c r="AF2024" t="s">
        <v>207</v>
      </c>
      <c r="AG2024" t="s">
        <v>207</v>
      </c>
      <c r="AH2024" t="s">
        <v>207</v>
      </c>
      <c r="AI2024" t="s">
        <v>207</v>
      </c>
      <c r="AJ2024" t="s">
        <v>207</v>
      </c>
      <c r="AK2024" t="s">
        <v>207</v>
      </c>
      <c r="AL2024" t="s">
        <v>206</v>
      </c>
      <c r="AM2024" t="s">
        <v>206</v>
      </c>
      <c r="AN2024" t="s">
        <v>206</v>
      </c>
      <c r="AO2024" t="s">
        <v>206</v>
      </c>
      <c r="AP2024" t="s">
        <v>206</v>
      </c>
      <c r="AQ2024"/>
      <c r="AR2024">
        <v>0</v>
      </c>
      <c r="AS2024">
        <v>5</v>
      </c>
    </row>
    <row r="2025" spans="1:45" ht="33" x14ac:dyDescent="0.45">
      <c r="A2025" s="268">
        <v>215821</v>
      </c>
      <c r="B2025" s="249" t="s">
        <v>67</v>
      </c>
      <c r="C2025" t="s">
        <v>205</v>
      </c>
      <c r="D2025" t="s">
        <v>207</v>
      </c>
      <c r="E2025" t="s">
        <v>207</v>
      </c>
      <c r="F2025" t="s">
        <v>206</v>
      </c>
      <c r="G2025" t="s">
        <v>207</v>
      </c>
      <c r="H2025" t="s">
        <v>207</v>
      </c>
      <c r="I2025" t="s">
        <v>207</v>
      </c>
      <c r="J2025" t="s">
        <v>207</v>
      </c>
      <c r="K2025" t="s">
        <v>205</v>
      </c>
      <c r="L2025" t="s">
        <v>207</v>
      </c>
      <c r="M2025" s="250" t="s">
        <v>207</v>
      </c>
      <c r="N2025" t="s">
        <v>207</v>
      </c>
      <c r="O2025" t="s">
        <v>205</v>
      </c>
      <c r="P2025" t="s">
        <v>207</v>
      </c>
      <c r="Q2025" t="s">
        <v>207</v>
      </c>
      <c r="R2025" t="s">
        <v>207</v>
      </c>
      <c r="S2025" t="s">
        <v>207</v>
      </c>
      <c r="T2025" t="s">
        <v>207</v>
      </c>
      <c r="U2025" t="s">
        <v>207</v>
      </c>
      <c r="V2025" t="s">
        <v>207</v>
      </c>
      <c r="W2025" t="s">
        <v>205</v>
      </c>
      <c r="X2025" s="250" t="s">
        <v>207</v>
      </c>
      <c r="Y2025" t="s">
        <v>207</v>
      </c>
      <c r="Z2025" t="s">
        <v>207</v>
      </c>
      <c r="AA2025" t="s">
        <v>207</v>
      </c>
      <c r="AB2025" t="s">
        <v>205</v>
      </c>
      <c r="AC2025" t="s">
        <v>205</v>
      </c>
      <c r="AD2025" t="s">
        <v>205</v>
      </c>
      <c r="AE2025" t="s">
        <v>205</v>
      </c>
      <c r="AF2025" t="s">
        <v>207</v>
      </c>
      <c r="AG2025" t="s">
        <v>206</v>
      </c>
      <c r="AH2025" t="s">
        <v>206</v>
      </c>
      <c r="AI2025" t="s">
        <v>206</v>
      </c>
      <c r="AJ2025" t="s">
        <v>206</v>
      </c>
      <c r="AK2025" t="s">
        <v>206</v>
      </c>
      <c r="AL2025" t="s">
        <v>344</v>
      </c>
      <c r="AM2025" t="s">
        <v>344</v>
      </c>
      <c r="AN2025" t="s">
        <v>344</v>
      </c>
      <c r="AO2025" t="s">
        <v>344</v>
      </c>
      <c r="AP2025" t="s">
        <v>344</v>
      </c>
      <c r="AQ2025"/>
      <c r="AR2025">
        <v>0</v>
      </c>
      <c r="AS2025">
        <v>6</v>
      </c>
    </row>
    <row r="2026" spans="1:45" ht="18.75" x14ac:dyDescent="0.45">
      <c r="A2026" s="268">
        <v>215822</v>
      </c>
      <c r="B2026" s="249" t="s">
        <v>61</v>
      </c>
      <c r="C2026" t="s">
        <v>207</v>
      </c>
      <c r="D2026" t="s">
        <v>207</v>
      </c>
      <c r="E2026" t="s">
        <v>207</v>
      </c>
      <c r="F2026" t="s">
        <v>207</v>
      </c>
      <c r="G2026" t="s">
        <v>207</v>
      </c>
      <c r="H2026" t="s">
        <v>207</v>
      </c>
      <c r="I2026" t="s">
        <v>207</v>
      </c>
      <c r="J2026" t="s">
        <v>207</v>
      </c>
      <c r="K2026" t="s">
        <v>207</v>
      </c>
      <c r="L2026" t="s">
        <v>207</v>
      </c>
      <c r="M2026" s="250" t="s">
        <v>207</v>
      </c>
      <c r="N2026" t="s">
        <v>207</v>
      </c>
      <c r="O2026" t="s">
        <v>205</v>
      </c>
      <c r="P2026" t="s">
        <v>205</v>
      </c>
      <c r="Q2026" t="s">
        <v>207</v>
      </c>
      <c r="R2026" t="s">
        <v>207</v>
      </c>
      <c r="S2026" t="s">
        <v>207</v>
      </c>
      <c r="T2026" t="s">
        <v>207</v>
      </c>
      <c r="U2026" t="s">
        <v>207</v>
      </c>
      <c r="V2026" t="s">
        <v>207</v>
      </c>
      <c r="W2026" t="s">
        <v>207</v>
      </c>
      <c r="X2026" s="250" t="s">
        <v>207</v>
      </c>
      <c r="Y2026" t="s">
        <v>205</v>
      </c>
      <c r="Z2026" t="s">
        <v>207</v>
      </c>
      <c r="AA2026" t="s">
        <v>205</v>
      </c>
      <c r="AB2026" t="s">
        <v>207</v>
      </c>
      <c r="AC2026" t="s">
        <v>205</v>
      </c>
      <c r="AD2026" t="s">
        <v>207</v>
      </c>
      <c r="AE2026" t="s">
        <v>207</v>
      </c>
      <c r="AF2026" t="s">
        <v>207</v>
      </c>
      <c r="AG2026" t="s">
        <v>207</v>
      </c>
      <c r="AH2026" t="s">
        <v>207</v>
      </c>
      <c r="AI2026" t="s">
        <v>207</v>
      </c>
      <c r="AJ2026" t="s">
        <v>207</v>
      </c>
      <c r="AK2026" t="s">
        <v>207</v>
      </c>
      <c r="AL2026" t="s">
        <v>206</v>
      </c>
      <c r="AM2026" t="s">
        <v>206</v>
      </c>
      <c r="AN2026" t="s">
        <v>206</v>
      </c>
      <c r="AO2026" t="s">
        <v>206</v>
      </c>
      <c r="AP2026" t="s">
        <v>206</v>
      </c>
      <c r="AQ2026"/>
      <c r="AR2026">
        <v>0</v>
      </c>
      <c r="AS2026">
        <v>5</v>
      </c>
    </row>
    <row r="2027" spans="1:45" ht="18.75" hidden="1" x14ac:dyDescent="0.45">
      <c r="A2027" s="267">
        <v>215823</v>
      </c>
      <c r="B2027" s="249" t="s">
        <v>458</v>
      </c>
      <c r="C2027" t="s">
        <v>205</v>
      </c>
      <c r="D2027" t="s">
        <v>205</v>
      </c>
      <c r="E2027" t="s">
        <v>207</v>
      </c>
      <c r="F2027" t="s">
        <v>205</v>
      </c>
      <c r="G2027" t="s">
        <v>207</v>
      </c>
      <c r="H2027" t="s">
        <v>207</v>
      </c>
      <c r="I2027" t="s">
        <v>207</v>
      </c>
      <c r="J2027" t="s">
        <v>205</v>
      </c>
      <c r="K2027" t="s">
        <v>205</v>
      </c>
      <c r="L2027" t="s">
        <v>207</v>
      </c>
      <c r="M2027" s="250" t="s">
        <v>205</v>
      </c>
      <c r="N2027" t="s">
        <v>207</v>
      </c>
      <c r="O2027" t="s">
        <v>205</v>
      </c>
      <c r="P2027" t="s">
        <v>206</v>
      </c>
      <c r="Q2027" t="s">
        <v>207</v>
      </c>
      <c r="R2027" t="s">
        <v>206</v>
      </c>
      <c r="S2027" t="s">
        <v>205</v>
      </c>
      <c r="T2027" t="s">
        <v>205</v>
      </c>
      <c r="U2027" t="s">
        <v>205</v>
      </c>
      <c r="V2027" t="s">
        <v>207</v>
      </c>
      <c r="W2027" t="s">
        <v>344</v>
      </c>
      <c r="X2027" s="250" t="s">
        <v>344</v>
      </c>
      <c r="Y2027" t="s">
        <v>344</v>
      </c>
      <c r="Z2027" t="s">
        <v>344</v>
      </c>
      <c r="AA2027" t="s">
        <v>344</v>
      </c>
      <c r="AB2027" t="s">
        <v>344</v>
      </c>
      <c r="AC2027" t="s">
        <v>344</v>
      </c>
      <c r="AD2027" t="s">
        <v>344</v>
      </c>
      <c r="AE2027" t="s">
        <v>344</v>
      </c>
      <c r="AF2027" t="s">
        <v>344</v>
      </c>
      <c r="AG2027" t="s">
        <v>344</v>
      </c>
      <c r="AH2027" t="s">
        <v>344</v>
      </c>
      <c r="AI2027" t="s">
        <v>344</v>
      </c>
      <c r="AJ2027" t="s">
        <v>344</v>
      </c>
      <c r="AK2027" t="s">
        <v>344</v>
      </c>
      <c r="AL2027" t="s">
        <v>344</v>
      </c>
      <c r="AM2027" t="s">
        <v>344</v>
      </c>
      <c r="AN2027" t="s">
        <v>344</v>
      </c>
      <c r="AO2027" t="s">
        <v>344</v>
      </c>
      <c r="AP2027" t="s">
        <v>344</v>
      </c>
      <c r="AQ2027"/>
      <c r="AR2027">
        <v>0</v>
      </c>
      <c r="AS2027">
        <v>3</v>
      </c>
    </row>
    <row r="2028" spans="1:45" ht="33" x14ac:dyDescent="0.45">
      <c r="A2028" s="268">
        <v>215824</v>
      </c>
      <c r="B2028" s="249" t="s">
        <v>67</v>
      </c>
      <c r="C2028" t="s">
        <v>207</v>
      </c>
      <c r="D2028" t="s">
        <v>207</v>
      </c>
      <c r="E2028" t="s">
        <v>207</v>
      </c>
      <c r="F2028" t="s">
        <v>207</v>
      </c>
      <c r="G2028" t="s">
        <v>207</v>
      </c>
      <c r="H2028" t="s">
        <v>207</v>
      </c>
      <c r="I2028" t="s">
        <v>207</v>
      </c>
      <c r="J2028" t="s">
        <v>207</v>
      </c>
      <c r="K2028" t="s">
        <v>207</v>
      </c>
      <c r="L2028" t="s">
        <v>207</v>
      </c>
      <c r="M2028" s="250" t="s">
        <v>205</v>
      </c>
      <c r="N2028" t="s">
        <v>205</v>
      </c>
      <c r="O2028" t="s">
        <v>207</v>
      </c>
      <c r="P2028" t="s">
        <v>207</v>
      </c>
      <c r="Q2028" t="s">
        <v>207</v>
      </c>
      <c r="R2028" t="s">
        <v>207</v>
      </c>
      <c r="S2028" t="s">
        <v>205</v>
      </c>
      <c r="T2028" t="s">
        <v>207</v>
      </c>
      <c r="U2028" t="s">
        <v>207</v>
      </c>
      <c r="V2028" t="s">
        <v>207</v>
      </c>
      <c r="W2028" t="s">
        <v>205</v>
      </c>
      <c r="X2028" s="250" t="s">
        <v>207</v>
      </c>
      <c r="Y2028" t="s">
        <v>207</v>
      </c>
      <c r="Z2028" t="s">
        <v>207</v>
      </c>
      <c r="AA2028" t="s">
        <v>205</v>
      </c>
      <c r="AB2028" t="s">
        <v>205</v>
      </c>
      <c r="AC2028" t="s">
        <v>207</v>
      </c>
      <c r="AD2028" t="s">
        <v>205</v>
      </c>
      <c r="AE2028" t="s">
        <v>205</v>
      </c>
      <c r="AF2028" t="s">
        <v>207</v>
      </c>
      <c r="AG2028" t="s">
        <v>206</v>
      </c>
      <c r="AH2028" t="s">
        <v>206</v>
      </c>
      <c r="AI2028" t="s">
        <v>206</v>
      </c>
      <c r="AJ2028" t="s">
        <v>206</v>
      </c>
      <c r="AK2028" t="s">
        <v>206</v>
      </c>
      <c r="AL2028" t="s">
        <v>344</v>
      </c>
      <c r="AM2028" t="s">
        <v>344</v>
      </c>
      <c r="AN2028" t="s">
        <v>344</v>
      </c>
      <c r="AO2028" t="s">
        <v>344</v>
      </c>
      <c r="AP2028" t="s">
        <v>344</v>
      </c>
      <c r="AQ2028"/>
      <c r="AR2028">
        <v>0</v>
      </c>
      <c r="AS2028">
        <v>6</v>
      </c>
    </row>
    <row r="2029" spans="1:45" ht="15" hidden="1" x14ac:dyDescent="0.25">
      <c r="A2029" s="266">
        <v>215826</v>
      </c>
      <c r="B2029" s="259" t="s">
        <v>457</v>
      </c>
      <c r="C2029" s="260" t="s">
        <v>849</v>
      </c>
      <c r="D2029" s="260" t="s">
        <v>849</v>
      </c>
      <c r="E2029" s="260" t="s">
        <v>849</v>
      </c>
      <c r="F2029" s="260" t="s">
        <v>849</v>
      </c>
      <c r="G2029" s="260" t="s">
        <v>849</v>
      </c>
      <c r="H2029" s="260" t="s">
        <v>849</v>
      </c>
      <c r="I2029" s="260" t="s">
        <v>849</v>
      </c>
      <c r="J2029" s="260" t="s">
        <v>849</v>
      </c>
      <c r="K2029" s="260" t="s">
        <v>849</v>
      </c>
      <c r="L2029" s="260" t="s">
        <v>849</v>
      </c>
      <c r="M2029" s="260" t="s">
        <v>344</v>
      </c>
      <c r="N2029" s="260" t="s">
        <v>344</v>
      </c>
      <c r="O2029" s="260" t="s">
        <v>344</v>
      </c>
      <c r="P2029" s="260" t="s">
        <v>344</v>
      </c>
      <c r="Q2029" s="260" t="s">
        <v>344</v>
      </c>
      <c r="R2029" s="260" t="s">
        <v>344</v>
      </c>
      <c r="S2029" s="260" t="s">
        <v>344</v>
      </c>
      <c r="T2029" s="260" t="s">
        <v>344</v>
      </c>
      <c r="U2029" s="260" t="s">
        <v>344</v>
      </c>
      <c r="V2029" s="260" t="s">
        <v>344</v>
      </c>
      <c r="W2029" s="260" t="s">
        <v>344</v>
      </c>
      <c r="X2029" s="260" t="s">
        <v>344</v>
      </c>
      <c r="Y2029" s="260" t="s">
        <v>344</v>
      </c>
      <c r="Z2029" s="260" t="s">
        <v>344</v>
      </c>
      <c r="AA2029" s="260" t="s">
        <v>344</v>
      </c>
      <c r="AB2029" s="260" t="s">
        <v>344</v>
      </c>
      <c r="AC2029" s="260" t="s">
        <v>344</v>
      </c>
      <c r="AD2029" s="260" t="s">
        <v>344</v>
      </c>
      <c r="AE2029" s="260" t="s">
        <v>344</v>
      </c>
      <c r="AF2029" s="260" t="s">
        <v>344</v>
      </c>
      <c r="AG2029" s="260" t="s">
        <v>344</v>
      </c>
      <c r="AH2029" s="260" t="s">
        <v>344</v>
      </c>
      <c r="AI2029" s="260" t="s">
        <v>344</v>
      </c>
      <c r="AJ2029" s="260" t="s">
        <v>344</v>
      </c>
      <c r="AK2029" s="260" t="s">
        <v>344</v>
      </c>
      <c r="AL2029" s="260" t="s">
        <v>344</v>
      </c>
      <c r="AM2029" s="260" t="s">
        <v>344</v>
      </c>
      <c r="AN2029" s="260" t="s">
        <v>344</v>
      </c>
      <c r="AO2029" s="260" t="s">
        <v>344</v>
      </c>
      <c r="AP2029" s="260" t="s">
        <v>344</v>
      </c>
      <c r="AQ2029" s="260"/>
      <c r="AR2029"/>
      <c r="AS2029" t="s">
        <v>2181</v>
      </c>
    </row>
    <row r="2030" spans="1:45" ht="15" hidden="1" x14ac:dyDescent="0.25">
      <c r="A2030" s="266">
        <v>215827</v>
      </c>
      <c r="B2030" s="259" t="s">
        <v>457</v>
      </c>
      <c r="C2030" s="260" t="s">
        <v>849</v>
      </c>
      <c r="D2030" s="260" t="s">
        <v>849</v>
      </c>
      <c r="E2030" s="260" t="s">
        <v>849</v>
      </c>
      <c r="F2030" s="260" t="s">
        <v>849</v>
      </c>
      <c r="G2030" s="260" t="s">
        <v>849</v>
      </c>
      <c r="H2030" s="260" t="s">
        <v>849</v>
      </c>
      <c r="I2030" s="260" t="s">
        <v>849</v>
      </c>
      <c r="J2030" s="260" t="s">
        <v>849</v>
      </c>
      <c r="K2030" s="260" t="s">
        <v>849</v>
      </c>
      <c r="L2030" s="260" t="s">
        <v>849</v>
      </c>
      <c r="M2030" s="260" t="s">
        <v>344</v>
      </c>
      <c r="N2030" s="260" t="s">
        <v>344</v>
      </c>
      <c r="O2030" s="260" t="s">
        <v>344</v>
      </c>
      <c r="P2030" s="260" t="s">
        <v>344</v>
      </c>
      <c r="Q2030" s="260" t="s">
        <v>344</v>
      </c>
      <c r="R2030" s="260" t="s">
        <v>344</v>
      </c>
      <c r="S2030" s="260" t="s">
        <v>344</v>
      </c>
      <c r="T2030" s="260" t="s">
        <v>344</v>
      </c>
      <c r="U2030" s="260" t="s">
        <v>344</v>
      </c>
      <c r="V2030" s="260" t="s">
        <v>344</v>
      </c>
      <c r="W2030" s="260" t="s">
        <v>344</v>
      </c>
      <c r="X2030" s="260" t="s">
        <v>344</v>
      </c>
      <c r="Y2030" s="260" t="s">
        <v>344</v>
      </c>
      <c r="Z2030" s="260" t="s">
        <v>344</v>
      </c>
      <c r="AA2030" s="260" t="s">
        <v>344</v>
      </c>
      <c r="AB2030" s="260" t="s">
        <v>344</v>
      </c>
      <c r="AC2030" s="260" t="s">
        <v>344</v>
      </c>
      <c r="AD2030" s="260" t="s">
        <v>344</v>
      </c>
      <c r="AE2030" s="260" t="s">
        <v>344</v>
      </c>
      <c r="AF2030" s="260" t="s">
        <v>344</v>
      </c>
      <c r="AG2030" s="260" t="s">
        <v>344</v>
      </c>
      <c r="AH2030" s="260" t="s">
        <v>344</v>
      </c>
      <c r="AI2030" s="260" t="s">
        <v>344</v>
      </c>
      <c r="AJ2030" s="260" t="s">
        <v>344</v>
      </c>
      <c r="AK2030" s="260" t="s">
        <v>344</v>
      </c>
      <c r="AL2030" s="260" t="s">
        <v>344</v>
      </c>
      <c r="AM2030" s="260" t="s">
        <v>344</v>
      </c>
      <c r="AN2030" s="260" t="s">
        <v>344</v>
      </c>
      <c r="AO2030" s="260" t="s">
        <v>344</v>
      </c>
      <c r="AP2030" s="260" t="s">
        <v>344</v>
      </c>
      <c r="AQ2030" s="260"/>
      <c r="AR2030"/>
      <c r="AS2030" t="s">
        <v>2181</v>
      </c>
    </row>
    <row r="2031" spans="1:45" ht="15" hidden="1" x14ac:dyDescent="0.25">
      <c r="A2031" s="266">
        <v>215828</v>
      </c>
      <c r="B2031" s="259" t="s">
        <v>457</v>
      </c>
      <c r="C2031" s="260" t="s">
        <v>849</v>
      </c>
      <c r="D2031" s="260" t="s">
        <v>849</v>
      </c>
      <c r="E2031" s="260" t="s">
        <v>849</v>
      </c>
      <c r="F2031" s="260" t="s">
        <v>849</v>
      </c>
      <c r="G2031" s="260" t="s">
        <v>849</v>
      </c>
      <c r="H2031" s="260" t="s">
        <v>849</v>
      </c>
      <c r="I2031" s="260" t="s">
        <v>849</v>
      </c>
      <c r="J2031" s="260" t="s">
        <v>849</v>
      </c>
      <c r="K2031" s="260" t="s">
        <v>849</v>
      </c>
      <c r="L2031" s="260" t="s">
        <v>849</v>
      </c>
      <c r="M2031" s="260" t="s">
        <v>344</v>
      </c>
      <c r="N2031" s="260" t="s">
        <v>344</v>
      </c>
      <c r="O2031" s="260" t="s">
        <v>344</v>
      </c>
      <c r="P2031" s="260" t="s">
        <v>344</v>
      </c>
      <c r="Q2031" s="260" t="s">
        <v>344</v>
      </c>
      <c r="R2031" s="260" t="s">
        <v>344</v>
      </c>
      <c r="S2031" s="260" t="s">
        <v>344</v>
      </c>
      <c r="T2031" s="260" t="s">
        <v>344</v>
      </c>
      <c r="U2031" s="260" t="s">
        <v>344</v>
      </c>
      <c r="V2031" s="260" t="s">
        <v>344</v>
      </c>
      <c r="W2031" s="260" t="s">
        <v>344</v>
      </c>
      <c r="X2031" s="260" t="s">
        <v>344</v>
      </c>
      <c r="Y2031" s="260" t="s">
        <v>344</v>
      </c>
      <c r="Z2031" s="260" t="s">
        <v>344</v>
      </c>
      <c r="AA2031" s="260" t="s">
        <v>344</v>
      </c>
      <c r="AB2031" s="260" t="s">
        <v>344</v>
      </c>
      <c r="AC2031" s="260" t="s">
        <v>344</v>
      </c>
      <c r="AD2031" s="260" t="s">
        <v>344</v>
      </c>
      <c r="AE2031" s="260" t="s">
        <v>344</v>
      </c>
      <c r="AF2031" s="260" t="s">
        <v>344</v>
      </c>
      <c r="AG2031" s="260" t="s">
        <v>344</v>
      </c>
      <c r="AH2031" s="260" t="s">
        <v>344</v>
      </c>
      <c r="AI2031" s="260" t="s">
        <v>344</v>
      </c>
      <c r="AJ2031" s="260" t="s">
        <v>344</v>
      </c>
      <c r="AK2031" s="260" t="s">
        <v>344</v>
      </c>
      <c r="AL2031" s="260" t="s">
        <v>344</v>
      </c>
      <c r="AM2031" s="260" t="s">
        <v>344</v>
      </c>
      <c r="AN2031" s="260" t="s">
        <v>344</v>
      </c>
      <c r="AO2031" s="260" t="s">
        <v>344</v>
      </c>
      <c r="AP2031" s="260" t="s">
        <v>344</v>
      </c>
      <c r="AQ2031" s="260"/>
      <c r="AR2031"/>
      <c r="AS2031" t="s">
        <v>2181</v>
      </c>
    </row>
    <row r="2032" spans="1:45" ht="15" hidden="1" x14ac:dyDescent="0.25">
      <c r="A2032" s="266">
        <v>215829</v>
      </c>
      <c r="B2032" s="259" t="s">
        <v>457</v>
      </c>
      <c r="C2032" s="260" t="s">
        <v>849</v>
      </c>
      <c r="D2032" s="260" t="s">
        <v>849</v>
      </c>
      <c r="E2032" s="260" t="s">
        <v>849</v>
      </c>
      <c r="F2032" s="260" t="s">
        <v>849</v>
      </c>
      <c r="G2032" s="260" t="s">
        <v>849</v>
      </c>
      <c r="H2032" s="260" t="s">
        <v>849</v>
      </c>
      <c r="I2032" s="260" t="s">
        <v>849</v>
      </c>
      <c r="J2032" s="260" t="s">
        <v>849</v>
      </c>
      <c r="K2032" s="260" t="s">
        <v>849</v>
      </c>
      <c r="L2032" s="260" t="s">
        <v>849</v>
      </c>
      <c r="M2032" s="260" t="s">
        <v>344</v>
      </c>
      <c r="N2032" s="260" t="s">
        <v>344</v>
      </c>
      <c r="O2032" s="260" t="s">
        <v>344</v>
      </c>
      <c r="P2032" s="260" t="s">
        <v>344</v>
      </c>
      <c r="Q2032" s="260" t="s">
        <v>344</v>
      </c>
      <c r="R2032" s="260" t="s">
        <v>344</v>
      </c>
      <c r="S2032" s="260" t="s">
        <v>344</v>
      </c>
      <c r="T2032" s="260" t="s">
        <v>344</v>
      </c>
      <c r="U2032" s="260" t="s">
        <v>344</v>
      </c>
      <c r="V2032" s="260" t="s">
        <v>344</v>
      </c>
      <c r="W2032" s="260" t="s">
        <v>344</v>
      </c>
      <c r="X2032" s="260" t="s">
        <v>344</v>
      </c>
      <c r="Y2032" s="260" t="s">
        <v>344</v>
      </c>
      <c r="Z2032" s="260" t="s">
        <v>344</v>
      </c>
      <c r="AA2032" s="260" t="s">
        <v>344</v>
      </c>
      <c r="AB2032" s="260" t="s">
        <v>344</v>
      </c>
      <c r="AC2032" s="260" t="s">
        <v>344</v>
      </c>
      <c r="AD2032" s="260" t="s">
        <v>344</v>
      </c>
      <c r="AE2032" s="260" t="s">
        <v>344</v>
      </c>
      <c r="AF2032" s="260" t="s">
        <v>344</v>
      </c>
      <c r="AG2032" s="260" t="s">
        <v>344</v>
      </c>
      <c r="AH2032" s="260" t="s">
        <v>344</v>
      </c>
      <c r="AI2032" s="260" t="s">
        <v>344</v>
      </c>
      <c r="AJ2032" s="260" t="s">
        <v>344</v>
      </c>
      <c r="AK2032" s="260" t="s">
        <v>344</v>
      </c>
      <c r="AL2032" s="260" t="s">
        <v>344</v>
      </c>
      <c r="AM2032" s="260" t="s">
        <v>344</v>
      </c>
      <c r="AN2032" s="260" t="s">
        <v>344</v>
      </c>
      <c r="AO2032" s="260" t="s">
        <v>344</v>
      </c>
      <c r="AP2032" s="260" t="s">
        <v>344</v>
      </c>
      <c r="AQ2032" s="260"/>
      <c r="AR2032"/>
      <c r="AS2032" t="s">
        <v>2181</v>
      </c>
    </row>
    <row r="2033" spans="1:45" ht="15" hidden="1" x14ac:dyDescent="0.25">
      <c r="A2033" s="266">
        <v>215830</v>
      </c>
      <c r="B2033" s="259" t="s">
        <v>457</v>
      </c>
      <c r="C2033" s="260" t="s">
        <v>849</v>
      </c>
      <c r="D2033" s="260" t="s">
        <v>849</v>
      </c>
      <c r="E2033" s="260" t="s">
        <v>849</v>
      </c>
      <c r="F2033" s="260" t="s">
        <v>849</v>
      </c>
      <c r="G2033" s="260" t="s">
        <v>849</v>
      </c>
      <c r="H2033" s="260" t="s">
        <v>849</v>
      </c>
      <c r="I2033" s="260" t="s">
        <v>849</v>
      </c>
      <c r="J2033" s="260" t="s">
        <v>849</v>
      </c>
      <c r="K2033" s="260" t="s">
        <v>849</v>
      </c>
      <c r="L2033" s="260" t="s">
        <v>849</v>
      </c>
      <c r="M2033" s="260" t="s">
        <v>344</v>
      </c>
      <c r="N2033" s="260" t="s">
        <v>344</v>
      </c>
      <c r="O2033" s="260" t="s">
        <v>344</v>
      </c>
      <c r="P2033" s="260" t="s">
        <v>344</v>
      </c>
      <c r="Q2033" s="260" t="s">
        <v>344</v>
      </c>
      <c r="R2033" s="260" t="s">
        <v>344</v>
      </c>
      <c r="S2033" s="260" t="s">
        <v>344</v>
      </c>
      <c r="T2033" s="260" t="s">
        <v>344</v>
      </c>
      <c r="U2033" s="260" t="s">
        <v>344</v>
      </c>
      <c r="V2033" s="260" t="s">
        <v>344</v>
      </c>
      <c r="W2033" s="260" t="s">
        <v>344</v>
      </c>
      <c r="X2033" s="260" t="s">
        <v>344</v>
      </c>
      <c r="Y2033" s="260" t="s">
        <v>344</v>
      </c>
      <c r="Z2033" s="260" t="s">
        <v>344</v>
      </c>
      <c r="AA2033" s="260" t="s">
        <v>344</v>
      </c>
      <c r="AB2033" s="260" t="s">
        <v>344</v>
      </c>
      <c r="AC2033" s="260" t="s">
        <v>344</v>
      </c>
      <c r="AD2033" s="260" t="s">
        <v>344</v>
      </c>
      <c r="AE2033" s="260" t="s">
        <v>344</v>
      </c>
      <c r="AF2033" s="260" t="s">
        <v>344</v>
      </c>
      <c r="AG2033" s="260" t="s">
        <v>344</v>
      </c>
      <c r="AH2033" s="260" t="s">
        <v>344</v>
      </c>
      <c r="AI2033" s="260" t="s">
        <v>344</v>
      </c>
      <c r="AJ2033" s="260" t="s">
        <v>344</v>
      </c>
      <c r="AK2033" s="260" t="s">
        <v>344</v>
      </c>
      <c r="AL2033" s="260" t="s">
        <v>344</v>
      </c>
      <c r="AM2033" s="260" t="s">
        <v>344</v>
      </c>
      <c r="AN2033" s="260" t="s">
        <v>344</v>
      </c>
      <c r="AO2033" s="260" t="s">
        <v>344</v>
      </c>
      <c r="AP2033" s="260" t="s">
        <v>344</v>
      </c>
      <c r="AQ2033" s="260"/>
      <c r="AR2033"/>
      <c r="AS2033" t="s">
        <v>2181</v>
      </c>
    </row>
    <row r="2034" spans="1:45" ht="18.75" hidden="1" x14ac:dyDescent="0.45">
      <c r="A2034" s="268">
        <v>215832</v>
      </c>
      <c r="B2034" s="249" t="s">
        <v>456</v>
      </c>
      <c r="C2034" t="s">
        <v>205</v>
      </c>
      <c r="D2034" t="s">
        <v>205</v>
      </c>
      <c r="E2034" t="s">
        <v>205</v>
      </c>
      <c r="F2034" t="s">
        <v>205</v>
      </c>
      <c r="G2034" t="s">
        <v>205</v>
      </c>
      <c r="H2034" t="s">
        <v>207</v>
      </c>
      <c r="I2034" t="s">
        <v>207</v>
      </c>
      <c r="J2034" t="s">
        <v>205</v>
      </c>
      <c r="K2034" t="s">
        <v>205</v>
      </c>
      <c r="L2034" t="s">
        <v>207</v>
      </c>
      <c r="M2034" s="250" t="s">
        <v>207</v>
      </c>
      <c r="N2034" t="s">
        <v>205</v>
      </c>
      <c r="O2034" t="s">
        <v>205</v>
      </c>
      <c r="P2034" t="s">
        <v>207</v>
      </c>
      <c r="Q2034" t="s">
        <v>207</v>
      </c>
      <c r="R2034" t="s">
        <v>207</v>
      </c>
      <c r="S2034" t="s">
        <v>205</v>
      </c>
      <c r="T2034" t="s">
        <v>207</v>
      </c>
      <c r="U2034" t="s">
        <v>207</v>
      </c>
      <c r="V2034" t="s">
        <v>207</v>
      </c>
      <c r="W2034" t="s">
        <v>207</v>
      </c>
      <c r="X2034" s="250" t="s">
        <v>207</v>
      </c>
      <c r="Y2034" t="s">
        <v>207</v>
      </c>
      <c r="Z2034" t="s">
        <v>207</v>
      </c>
      <c r="AA2034" t="s">
        <v>207</v>
      </c>
      <c r="AB2034" t="s">
        <v>206</v>
      </c>
      <c r="AC2034" t="s">
        <v>206</v>
      </c>
      <c r="AD2034" t="s">
        <v>206</v>
      </c>
      <c r="AE2034" t="s">
        <v>206</v>
      </c>
      <c r="AF2034" t="s">
        <v>206</v>
      </c>
      <c r="AG2034" t="s">
        <v>344</v>
      </c>
      <c r="AH2034" t="s">
        <v>344</v>
      </c>
      <c r="AI2034" t="s">
        <v>344</v>
      </c>
      <c r="AJ2034" t="s">
        <v>344</v>
      </c>
      <c r="AK2034" t="s">
        <v>344</v>
      </c>
      <c r="AL2034" t="s">
        <v>344</v>
      </c>
      <c r="AM2034" t="s">
        <v>344</v>
      </c>
      <c r="AN2034" t="s">
        <v>344</v>
      </c>
      <c r="AO2034" t="s">
        <v>344</v>
      </c>
      <c r="AP2034" t="s">
        <v>344</v>
      </c>
      <c r="AQ2034"/>
      <c r="AR2034">
        <v>0</v>
      </c>
      <c r="AS2034">
        <v>5</v>
      </c>
    </row>
    <row r="2035" spans="1:45" ht="18.75" hidden="1" x14ac:dyDescent="0.45">
      <c r="A2035" s="268">
        <v>215834</v>
      </c>
      <c r="B2035" s="249" t="s">
        <v>456</v>
      </c>
      <c r="C2035" t="s">
        <v>207</v>
      </c>
      <c r="D2035" t="s">
        <v>207</v>
      </c>
      <c r="E2035" t="s">
        <v>205</v>
      </c>
      <c r="F2035" t="s">
        <v>205</v>
      </c>
      <c r="G2035" t="s">
        <v>207</v>
      </c>
      <c r="H2035" t="s">
        <v>207</v>
      </c>
      <c r="I2035" t="s">
        <v>207</v>
      </c>
      <c r="J2035" t="s">
        <v>205</v>
      </c>
      <c r="K2035" t="s">
        <v>207</v>
      </c>
      <c r="L2035" t="s">
        <v>207</v>
      </c>
      <c r="M2035" s="250" t="s">
        <v>207</v>
      </c>
      <c r="N2035" t="s">
        <v>205</v>
      </c>
      <c r="O2035" t="s">
        <v>205</v>
      </c>
      <c r="P2035" t="s">
        <v>205</v>
      </c>
      <c r="Q2035" t="s">
        <v>207</v>
      </c>
      <c r="R2035" t="s">
        <v>205</v>
      </c>
      <c r="S2035" t="s">
        <v>207</v>
      </c>
      <c r="T2035" t="s">
        <v>205</v>
      </c>
      <c r="U2035" t="s">
        <v>207</v>
      </c>
      <c r="V2035" t="s">
        <v>207</v>
      </c>
      <c r="W2035" t="s">
        <v>206</v>
      </c>
      <c r="X2035" s="250" t="s">
        <v>205</v>
      </c>
      <c r="Y2035" t="s">
        <v>205</v>
      </c>
      <c r="Z2035" t="s">
        <v>207</v>
      </c>
      <c r="AA2035" t="s">
        <v>205</v>
      </c>
      <c r="AB2035" t="s">
        <v>206</v>
      </c>
      <c r="AC2035" t="s">
        <v>206</v>
      </c>
      <c r="AD2035" t="s">
        <v>206</v>
      </c>
      <c r="AE2035" t="s">
        <v>206</v>
      </c>
      <c r="AF2035" t="s">
        <v>206</v>
      </c>
      <c r="AG2035" t="s">
        <v>344</v>
      </c>
      <c r="AH2035" t="s">
        <v>344</v>
      </c>
      <c r="AI2035" t="s">
        <v>344</v>
      </c>
      <c r="AJ2035" t="s">
        <v>344</v>
      </c>
      <c r="AK2035" t="s">
        <v>344</v>
      </c>
      <c r="AL2035" t="s">
        <v>344</v>
      </c>
      <c r="AM2035" t="s">
        <v>344</v>
      </c>
      <c r="AN2035" t="s">
        <v>344</v>
      </c>
      <c r="AO2035" t="s">
        <v>344</v>
      </c>
      <c r="AP2035" t="s">
        <v>344</v>
      </c>
      <c r="AQ2035"/>
      <c r="AR2035">
        <v>0</v>
      </c>
      <c r="AS2035">
        <v>3</v>
      </c>
    </row>
    <row r="2036" spans="1:45" ht="18.75" hidden="1" x14ac:dyDescent="0.45">
      <c r="A2036" s="268">
        <v>215835</v>
      </c>
      <c r="B2036" s="249" t="s">
        <v>456</v>
      </c>
      <c r="C2036" t="s">
        <v>207</v>
      </c>
      <c r="D2036" t="s">
        <v>207</v>
      </c>
      <c r="E2036" t="s">
        <v>207</v>
      </c>
      <c r="F2036" t="s">
        <v>207</v>
      </c>
      <c r="G2036" t="s">
        <v>207</v>
      </c>
      <c r="H2036" t="s">
        <v>207</v>
      </c>
      <c r="I2036" t="s">
        <v>207</v>
      </c>
      <c r="J2036" t="s">
        <v>207</v>
      </c>
      <c r="K2036" t="s">
        <v>207</v>
      </c>
      <c r="L2036" t="s">
        <v>207</v>
      </c>
      <c r="M2036" s="250" t="s">
        <v>205</v>
      </c>
      <c r="N2036" t="s">
        <v>207</v>
      </c>
      <c r="O2036" t="s">
        <v>205</v>
      </c>
      <c r="P2036" t="s">
        <v>207</v>
      </c>
      <c r="Q2036" t="s">
        <v>207</v>
      </c>
      <c r="R2036" t="s">
        <v>207</v>
      </c>
      <c r="S2036" t="s">
        <v>207</v>
      </c>
      <c r="T2036" t="s">
        <v>207</v>
      </c>
      <c r="U2036" t="s">
        <v>207</v>
      </c>
      <c r="V2036" t="s">
        <v>207</v>
      </c>
      <c r="W2036" t="s">
        <v>205</v>
      </c>
      <c r="X2036" s="250" t="s">
        <v>205</v>
      </c>
      <c r="Y2036" t="s">
        <v>205</v>
      </c>
      <c r="Z2036" t="s">
        <v>205</v>
      </c>
      <c r="AA2036" t="s">
        <v>205</v>
      </c>
      <c r="AB2036" t="s">
        <v>205</v>
      </c>
      <c r="AC2036" t="s">
        <v>207</v>
      </c>
      <c r="AD2036" t="s">
        <v>207</v>
      </c>
      <c r="AE2036" t="s">
        <v>207</v>
      </c>
      <c r="AF2036" t="s">
        <v>207</v>
      </c>
      <c r="AG2036" t="s">
        <v>344</v>
      </c>
      <c r="AH2036" t="s">
        <v>344</v>
      </c>
      <c r="AI2036" t="s">
        <v>344</v>
      </c>
      <c r="AJ2036" t="s">
        <v>344</v>
      </c>
      <c r="AK2036" t="s">
        <v>344</v>
      </c>
      <c r="AL2036" t="s">
        <v>344</v>
      </c>
      <c r="AM2036" t="s">
        <v>344</v>
      </c>
      <c r="AN2036" t="s">
        <v>344</v>
      </c>
      <c r="AO2036" t="s">
        <v>344</v>
      </c>
      <c r="AP2036" t="s">
        <v>344</v>
      </c>
      <c r="AQ2036"/>
      <c r="AR2036">
        <v>0</v>
      </c>
      <c r="AS2036">
        <v>3</v>
      </c>
    </row>
    <row r="2037" spans="1:45" ht="15" hidden="1" x14ac:dyDescent="0.25">
      <c r="A2037" s="266">
        <v>215836</v>
      </c>
      <c r="B2037" s="259" t="s">
        <v>457</v>
      </c>
      <c r="C2037" s="260" t="s">
        <v>849</v>
      </c>
      <c r="D2037" s="260" t="s">
        <v>849</v>
      </c>
      <c r="E2037" s="260" t="s">
        <v>849</v>
      </c>
      <c r="F2037" s="260" t="s">
        <v>849</v>
      </c>
      <c r="G2037" s="260" t="s">
        <v>849</v>
      </c>
      <c r="H2037" s="260" t="s">
        <v>849</v>
      </c>
      <c r="I2037" s="260" t="s">
        <v>849</v>
      </c>
      <c r="J2037" s="260" t="s">
        <v>849</v>
      </c>
      <c r="K2037" s="260" t="s">
        <v>849</v>
      </c>
      <c r="L2037" s="260" t="s">
        <v>849</v>
      </c>
      <c r="M2037" s="260" t="s">
        <v>344</v>
      </c>
      <c r="N2037" s="260" t="s">
        <v>344</v>
      </c>
      <c r="O2037" s="260" t="s">
        <v>344</v>
      </c>
      <c r="P2037" s="260" t="s">
        <v>344</v>
      </c>
      <c r="Q2037" s="260" t="s">
        <v>344</v>
      </c>
      <c r="R2037" s="260" t="s">
        <v>344</v>
      </c>
      <c r="S2037" s="260" t="s">
        <v>344</v>
      </c>
      <c r="T2037" s="260" t="s">
        <v>344</v>
      </c>
      <c r="U2037" s="260" t="s">
        <v>344</v>
      </c>
      <c r="V2037" s="260" t="s">
        <v>344</v>
      </c>
      <c r="W2037" s="260" t="s">
        <v>344</v>
      </c>
      <c r="X2037" s="260" t="s">
        <v>344</v>
      </c>
      <c r="Y2037" s="260" t="s">
        <v>344</v>
      </c>
      <c r="Z2037" s="260" t="s">
        <v>344</v>
      </c>
      <c r="AA2037" s="260" t="s">
        <v>344</v>
      </c>
      <c r="AB2037" s="260" t="s">
        <v>344</v>
      </c>
      <c r="AC2037" s="260" t="s">
        <v>344</v>
      </c>
      <c r="AD2037" s="260" t="s">
        <v>344</v>
      </c>
      <c r="AE2037" s="260" t="s">
        <v>344</v>
      </c>
      <c r="AF2037" s="260" t="s">
        <v>344</v>
      </c>
      <c r="AG2037" s="260" t="s">
        <v>344</v>
      </c>
      <c r="AH2037" s="260" t="s">
        <v>344</v>
      </c>
      <c r="AI2037" s="260" t="s">
        <v>344</v>
      </c>
      <c r="AJ2037" s="260" t="s">
        <v>344</v>
      </c>
      <c r="AK2037" s="260" t="s">
        <v>344</v>
      </c>
      <c r="AL2037" s="260" t="s">
        <v>344</v>
      </c>
      <c r="AM2037" s="260" t="s">
        <v>344</v>
      </c>
      <c r="AN2037" s="260" t="s">
        <v>344</v>
      </c>
      <c r="AO2037" s="260" t="s">
        <v>344</v>
      </c>
      <c r="AP2037" s="260" t="s">
        <v>344</v>
      </c>
      <c r="AQ2037" s="260"/>
      <c r="AR2037"/>
      <c r="AS2037" t="s">
        <v>2181</v>
      </c>
    </row>
    <row r="2038" spans="1:45" ht="33" x14ac:dyDescent="0.45">
      <c r="A2038" s="267">
        <v>215837</v>
      </c>
      <c r="B2038" s="249" t="s">
        <v>67</v>
      </c>
      <c r="C2038" t="s">
        <v>207</v>
      </c>
      <c r="D2038" t="s">
        <v>205</v>
      </c>
      <c r="E2038" t="s">
        <v>205</v>
      </c>
      <c r="F2038" t="s">
        <v>207</v>
      </c>
      <c r="G2038" t="s">
        <v>207</v>
      </c>
      <c r="H2038" t="s">
        <v>207</v>
      </c>
      <c r="I2038" t="s">
        <v>207</v>
      </c>
      <c r="J2038" t="s">
        <v>205</v>
      </c>
      <c r="K2038" t="s">
        <v>207</v>
      </c>
      <c r="L2038" t="s">
        <v>207</v>
      </c>
      <c r="M2038" s="250" t="s">
        <v>207</v>
      </c>
      <c r="N2038" t="s">
        <v>205</v>
      </c>
      <c r="O2038" t="s">
        <v>205</v>
      </c>
      <c r="P2038" t="s">
        <v>207</v>
      </c>
      <c r="Q2038" t="s">
        <v>207</v>
      </c>
      <c r="R2038" t="s">
        <v>205</v>
      </c>
      <c r="S2038" t="s">
        <v>207</v>
      </c>
      <c r="T2038" t="s">
        <v>207</v>
      </c>
      <c r="U2038" t="s">
        <v>207</v>
      </c>
      <c r="V2038" t="s">
        <v>205</v>
      </c>
      <c r="W2038" t="s">
        <v>205</v>
      </c>
      <c r="X2038" s="250" t="s">
        <v>207</v>
      </c>
      <c r="Y2038" t="s">
        <v>205</v>
      </c>
      <c r="Z2038" t="s">
        <v>207</v>
      </c>
      <c r="AA2038" t="s">
        <v>205</v>
      </c>
      <c r="AB2038" t="s">
        <v>205</v>
      </c>
      <c r="AC2038" t="s">
        <v>205</v>
      </c>
      <c r="AD2038" t="s">
        <v>207</v>
      </c>
      <c r="AE2038" t="s">
        <v>207</v>
      </c>
      <c r="AF2038" t="s">
        <v>205</v>
      </c>
      <c r="AG2038" t="s">
        <v>206</v>
      </c>
      <c r="AH2038" t="s">
        <v>206</v>
      </c>
      <c r="AI2038" t="s">
        <v>206</v>
      </c>
      <c r="AJ2038" t="s">
        <v>206</v>
      </c>
      <c r="AK2038" t="s">
        <v>206</v>
      </c>
      <c r="AL2038" t="s">
        <v>344</v>
      </c>
      <c r="AM2038" t="s">
        <v>344</v>
      </c>
      <c r="AN2038" t="s">
        <v>344</v>
      </c>
      <c r="AO2038" t="s">
        <v>344</v>
      </c>
      <c r="AP2038" t="s">
        <v>344</v>
      </c>
      <c r="AQ2038"/>
      <c r="AR2038">
        <v>0</v>
      </c>
      <c r="AS2038">
        <v>6</v>
      </c>
    </row>
    <row r="2039" spans="1:45" ht="33" x14ac:dyDescent="0.45">
      <c r="A2039" s="268">
        <v>215838</v>
      </c>
      <c r="B2039" s="249" t="s">
        <v>67</v>
      </c>
      <c r="C2039" t="s">
        <v>207</v>
      </c>
      <c r="D2039" t="s">
        <v>205</v>
      </c>
      <c r="E2039" t="s">
        <v>207</v>
      </c>
      <c r="F2039" t="s">
        <v>207</v>
      </c>
      <c r="G2039" t="s">
        <v>207</v>
      </c>
      <c r="H2039" t="s">
        <v>207</v>
      </c>
      <c r="I2039" t="s">
        <v>207</v>
      </c>
      <c r="J2039" t="s">
        <v>207</v>
      </c>
      <c r="K2039" t="s">
        <v>207</v>
      </c>
      <c r="L2039" t="s">
        <v>207</v>
      </c>
      <c r="M2039" s="250" t="s">
        <v>207</v>
      </c>
      <c r="N2039" t="s">
        <v>207</v>
      </c>
      <c r="O2039" t="s">
        <v>205</v>
      </c>
      <c r="P2039" t="s">
        <v>207</v>
      </c>
      <c r="Q2039" t="s">
        <v>207</v>
      </c>
      <c r="R2039" t="s">
        <v>207</v>
      </c>
      <c r="S2039" t="s">
        <v>207</v>
      </c>
      <c r="T2039" t="s">
        <v>207</v>
      </c>
      <c r="U2039" t="s">
        <v>207</v>
      </c>
      <c r="V2039" t="s">
        <v>205</v>
      </c>
      <c r="W2039" t="s">
        <v>205</v>
      </c>
      <c r="X2039" s="250" t="s">
        <v>207</v>
      </c>
      <c r="Y2039" t="s">
        <v>205</v>
      </c>
      <c r="Z2039" t="s">
        <v>207</v>
      </c>
      <c r="AA2039" t="s">
        <v>205</v>
      </c>
      <c r="AB2039" t="s">
        <v>205</v>
      </c>
      <c r="AC2039" t="s">
        <v>207</v>
      </c>
      <c r="AD2039" t="s">
        <v>206</v>
      </c>
      <c r="AE2039" t="s">
        <v>207</v>
      </c>
      <c r="AF2039" t="s">
        <v>207</v>
      </c>
      <c r="AG2039" t="s">
        <v>206</v>
      </c>
      <c r="AH2039" t="s">
        <v>206</v>
      </c>
      <c r="AI2039" t="s">
        <v>206</v>
      </c>
      <c r="AJ2039" t="s">
        <v>206</v>
      </c>
      <c r="AK2039" t="s">
        <v>206</v>
      </c>
      <c r="AL2039" t="s">
        <v>344</v>
      </c>
      <c r="AM2039" t="s">
        <v>344</v>
      </c>
      <c r="AN2039" t="s">
        <v>344</v>
      </c>
      <c r="AO2039" t="s">
        <v>344</v>
      </c>
      <c r="AP2039" t="s">
        <v>344</v>
      </c>
      <c r="AQ2039"/>
      <c r="AR2039">
        <v>0</v>
      </c>
      <c r="AS2039">
        <v>6</v>
      </c>
    </row>
    <row r="2040" spans="1:45" ht="33" x14ac:dyDescent="0.45">
      <c r="A2040" s="268">
        <v>215839</v>
      </c>
      <c r="B2040" s="249" t="s">
        <v>67</v>
      </c>
      <c r="C2040" t="s">
        <v>207</v>
      </c>
      <c r="D2040" t="s">
        <v>207</v>
      </c>
      <c r="E2040" t="s">
        <v>207</v>
      </c>
      <c r="F2040" t="s">
        <v>207</v>
      </c>
      <c r="G2040" t="s">
        <v>207</v>
      </c>
      <c r="H2040" t="s">
        <v>207</v>
      </c>
      <c r="I2040" t="s">
        <v>207</v>
      </c>
      <c r="J2040" t="s">
        <v>205</v>
      </c>
      <c r="K2040" t="s">
        <v>207</v>
      </c>
      <c r="L2040" t="s">
        <v>207</v>
      </c>
      <c r="M2040" s="250" t="s">
        <v>207</v>
      </c>
      <c r="N2040" t="s">
        <v>207</v>
      </c>
      <c r="O2040" t="s">
        <v>205</v>
      </c>
      <c r="P2040" t="s">
        <v>207</v>
      </c>
      <c r="Q2040" t="s">
        <v>207</v>
      </c>
      <c r="R2040" t="s">
        <v>205</v>
      </c>
      <c r="S2040" t="s">
        <v>207</v>
      </c>
      <c r="T2040" t="s">
        <v>207</v>
      </c>
      <c r="U2040" t="s">
        <v>207</v>
      </c>
      <c r="V2040" t="s">
        <v>205</v>
      </c>
      <c r="W2040" t="s">
        <v>205</v>
      </c>
      <c r="X2040" s="250" t="s">
        <v>207</v>
      </c>
      <c r="Y2040" t="s">
        <v>205</v>
      </c>
      <c r="Z2040" t="s">
        <v>207</v>
      </c>
      <c r="AA2040" t="s">
        <v>205</v>
      </c>
      <c r="AB2040" t="s">
        <v>207</v>
      </c>
      <c r="AC2040" t="s">
        <v>205</v>
      </c>
      <c r="AD2040" t="s">
        <v>207</v>
      </c>
      <c r="AE2040" t="s">
        <v>207</v>
      </c>
      <c r="AF2040" t="s">
        <v>205</v>
      </c>
      <c r="AG2040" t="s">
        <v>206</v>
      </c>
      <c r="AH2040" t="s">
        <v>206</v>
      </c>
      <c r="AI2040" t="s">
        <v>206</v>
      </c>
      <c r="AJ2040" t="s">
        <v>206</v>
      </c>
      <c r="AK2040" t="s">
        <v>206</v>
      </c>
      <c r="AL2040" t="s">
        <v>344</v>
      </c>
      <c r="AM2040" t="s">
        <v>344</v>
      </c>
      <c r="AN2040" t="s">
        <v>344</v>
      </c>
      <c r="AO2040" t="s">
        <v>344</v>
      </c>
      <c r="AP2040" t="s">
        <v>344</v>
      </c>
      <c r="AQ2040"/>
      <c r="AR2040">
        <v>0</v>
      </c>
      <c r="AS2040">
        <v>6</v>
      </c>
    </row>
    <row r="2041" spans="1:45" ht="15" hidden="1" x14ac:dyDescent="0.25">
      <c r="A2041" s="266">
        <v>215840</v>
      </c>
      <c r="B2041" s="259" t="s">
        <v>457</v>
      </c>
      <c r="C2041" s="260" t="s">
        <v>849</v>
      </c>
      <c r="D2041" s="260" t="s">
        <v>849</v>
      </c>
      <c r="E2041" s="260" t="s">
        <v>849</v>
      </c>
      <c r="F2041" s="260" t="s">
        <v>849</v>
      </c>
      <c r="G2041" s="260" t="s">
        <v>849</v>
      </c>
      <c r="H2041" s="260" t="s">
        <v>849</v>
      </c>
      <c r="I2041" s="260" t="s">
        <v>849</v>
      </c>
      <c r="J2041" s="260" t="s">
        <v>849</v>
      </c>
      <c r="K2041" s="260" t="s">
        <v>849</v>
      </c>
      <c r="L2041" s="260" t="s">
        <v>849</v>
      </c>
      <c r="M2041" s="260" t="s">
        <v>344</v>
      </c>
      <c r="N2041" s="260" t="s">
        <v>344</v>
      </c>
      <c r="O2041" s="260" t="s">
        <v>344</v>
      </c>
      <c r="P2041" s="260" t="s">
        <v>344</v>
      </c>
      <c r="Q2041" s="260" t="s">
        <v>344</v>
      </c>
      <c r="R2041" s="260" t="s">
        <v>344</v>
      </c>
      <c r="S2041" s="260" t="s">
        <v>344</v>
      </c>
      <c r="T2041" s="260" t="s">
        <v>344</v>
      </c>
      <c r="U2041" s="260" t="s">
        <v>344</v>
      </c>
      <c r="V2041" s="260" t="s">
        <v>344</v>
      </c>
      <c r="W2041" s="260" t="s">
        <v>344</v>
      </c>
      <c r="X2041" s="260" t="s">
        <v>344</v>
      </c>
      <c r="Y2041" s="260" t="s">
        <v>344</v>
      </c>
      <c r="Z2041" s="260" t="s">
        <v>344</v>
      </c>
      <c r="AA2041" s="260" t="s">
        <v>344</v>
      </c>
      <c r="AB2041" s="260" t="s">
        <v>344</v>
      </c>
      <c r="AC2041" s="260" t="s">
        <v>344</v>
      </c>
      <c r="AD2041" s="260" t="s">
        <v>344</v>
      </c>
      <c r="AE2041" s="260" t="s">
        <v>344</v>
      </c>
      <c r="AF2041" s="260" t="s">
        <v>344</v>
      </c>
      <c r="AG2041" s="260" t="s">
        <v>344</v>
      </c>
      <c r="AH2041" s="260" t="s">
        <v>344</v>
      </c>
      <c r="AI2041" s="260" t="s">
        <v>344</v>
      </c>
      <c r="AJ2041" s="260" t="s">
        <v>344</v>
      </c>
      <c r="AK2041" s="260" t="s">
        <v>344</v>
      </c>
      <c r="AL2041" s="260" t="s">
        <v>344</v>
      </c>
      <c r="AM2041" s="260" t="s">
        <v>344</v>
      </c>
      <c r="AN2041" s="260" t="s">
        <v>344</v>
      </c>
      <c r="AO2041" s="260" t="s">
        <v>344</v>
      </c>
      <c r="AP2041" s="260" t="s">
        <v>344</v>
      </c>
      <c r="AQ2041" s="260"/>
      <c r="AR2041"/>
      <c r="AS2041" t="s">
        <v>2181</v>
      </c>
    </row>
    <row r="2042" spans="1:45" ht="18.75" hidden="1" x14ac:dyDescent="0.45">
      <c r="A2042" s="267">
        <v>215841</v>
      </c>
      <c r="B2042" s="249" t="s">
        <v>457</v>
      </c>
      <c r="C2042" t="s">
        <v>849</v>
      </c>
      <c r="D2042" t="s">
        <v>849</v>
      </c>
      <c r="E2042" t="s">
        <v>849</v>
      </c>
      <c r="F2042" t="s">
        <v>849</v>
      </c>
      <c r="G2042" t="s">
        <v>849</v>
      </c>
      <c r="H2042" t="s">
        <v>849</v>
      </c>
      <c r="I2042" t="s">
        <v>849</v>
      </c>
      <c r="J2042" t="s">
        <v>849</v>
      </c>
      <c r="K2042" t="s">
        <v>849</v>
      </c>
      <c r="L2042" t="s">
        <v>849</v>
      </c>
      <c r="M2042" s="250" t="s">
        <v>344</v>
      </c>
      <c r="N2042" t="s">
        <v>344</v>
      </c>
      <c r="O2042" t="s">
        <v>344</v>
      </c>
      <c r="P2042" t="s">
        <v>344</v>
      </c>
      <c r="Q2042" t="s">
        <v>344</v>
      </c>
      <c r="R2042" t="s">
        <v>344</v>
      </c>
      <c r="S2042" t="s">
        <v>344</v>
      </c>
      <c r="T2042" t="s">
        <v>344</v>
      </c>
      <c r="U2042" t="s">
        <v>344</v>
      </c>
      <c r="V2042" t="s">
        <v>344</v>
      </c>
      <c r="W2042" t="s">
        <v>344</v>
      </c>
      <c r="X2042" s="250" t="s">
        <v>344</v>
      </c>
      <c r="Y2042" t="s">
        <v>344</v>
      </c>
      <c r="Z2042" t="s">
        <v>344</v>
      </c>
      <c r="AA2042" t="s">
        <v>344</v>
      </c>
      <c r="AB2042" t="s">
        <v>344</v>
      </c>
      <c r="AC2042" t="s">
        <v>344</v>
      </c>
      <c r="AD2042" t="s">
        <v>344</v>
      </c>
      <c r="AE2042" t="s">
        <v>344</v>
      </c>
      <c r="AF2042" t="s">
        <v>344</v>
      </c>
      <c r="AG2042" t="s">
        <v>344</v>
      </c>
      <c r="AH2042" t="s">
        <v>344</v>
      </c>
      <c r="AI2042" t="s">
        <v>344</v>
      </c>
      <c r="AJ2042" t="s">
        <v>344</v>
      </c>
      <c r="AK2042" t="s">
        <v>344</v>
      </c>
      <c r="AL2042" t="s">
        <v>344</v>
      </c>
      <c r="AM2042" t="s">
        <v>344</v>
      </c>
      <c r="AN2042" t="s">
        <v>344</v>
      </c>
      <c r="AO2042" t="s">
        <v>344</v>
      </c>
      <c r="AP2042" t="s">
        <v>344</v>
      </c>
      <c r="AQ2042"/>
      <c r="AR2042" t="s">
        <v>2165</v>
      </c>
      <c r="AS2042" t="s">
        <v>2165</v>
      </c>
    </row>
    <row r="2043" spans="1:45" ht="18.75" hidden="1" x14ac:dyDescent="0.45">
      <c r="A2043" s="268">
        <v>215842</v>
      </c>
      <c r="B2043" s="249" t="s">
        <v>458</v>
      </c>
      <c r="C2043" t="s">
        <v>207</v>
      </c>
      <c r="D2043" t="s">
        <v>207</v>
      </c>
      <c r="E2043" t="s">
        <v>207</v>
      </c>
      <c r="F2043" t="s">
        <v>205</v>
      </c>
      <c r="G2043" t="s">
        <v>207</v>
      </c>
      <c r="H2043" t="s">
        <v>205</v>
      </c>
      <c r="I2043" t="s">
        <v>207</v>
      </c>
      <c r="J2043" t="s">
        <v>205</v>
      </c>
      <c r="K2043" t="s">
        <v>207</v>
      </c>
      <c r="L2043" t="s">
        <v>207</v>
      </c>
      <c r="M2043" s="250" t="s">
        <v>207</v>
      </c>
      <c r="N2043" t="s">
        <v>205</v>
      </c>
      <c r="O2043" t="s">
        <v>205</v>
      </c>
      <c r="P2043" t="s">
        <v>205</v>
      </c>
      <c r="Q2043" t="s">
        <v>205</v>
      </c>
      <c r="R2043" t="s">
        <v>207</v>
      </c>
      <c r="S2043" t="s">
        <v>205</v>
      </c>
      <c r="T2043" t="s">
        <v>205</v>
      </c>
      <c r="U2043" t="s">
        <v>205</v>
      </c>
      <c r="V2043" t="s">
        <v>207</v>
      </c>
      <c r="W2043" t="s">
        <v>344</v>
      </c>
      <c r="X2043" s="250" t="s">
        <v>344</v>
      </c>
      <c r="Y2043" t="s">
        <v>344</v>
      </c>
      <c r="Z2043" t="s">
        <v>344</v>
      </c>
      <c r="AA2043" t="s">
        <v>344</v>
      </c>
      <c r="AB2043" t="s">
        <v>344</v>
      </c>
      <c r="AC2043" t="s">
        <v>344</v>
      </c>
      <c r="AD2043" t="s">
        <v>344</v>
      </c>
      <c r="AE2043" t="s">
        <v>344</v>
      </c>
      <c r="AF2043" t="s">
        <v>344</v>
      </c>
      <c r="AG2043" t="s">
        <v>344</v>
      </c>
      <c r="AH2043" t="s">
        <v>344</v>
      </c>
      <c r="AI2043" t="s">
        <v>344</v>
      </c>
      <c r="AJ2043" t="s">
        <v>344</v>
      </c>
      <c r="AK2043" t="s">
        <v>344</v>
      </c>
      <c r="AL2043" t="s">
        <v>344</v>
      </c>
      <c r="AM2043" t="s">
        <v>344</v>
      </c>
      <c r="AN2043" t="s">
        <v>344</v>
      </c>
      <c r="AO2043" t="s">
        <v>344</v>
      </c>
      <c r="AP2043" t="s">
        <v>344</v>
      </c>
      <c r="AQ2043"/>
      <c r="AR2043">
        <v>0</v>
      </c>
      <c r="AS2043">
        <v>1</v>
      </c>
    </row>
    <row r="2044" spans="1:45" ht="18.75" hidden="1" x14ac:dyDescent="0.45">
      <c r="A2044" s="267">
        <v>215843</v>
      </c>
      <c r="B2044" s="249" t="s">
        <v>456</v>
      </c>
      <c r="C2044" t="s">
        <v>207</v>
      </c>
      <c r="D2044" t="s">
        <v>207</v>
      </c>
      <c r="E2044" t="s">
        <v>207</v>
      </c>
      <c r="F2044" t="s">
        <v>207</v>
      </c>
      <c r="G2044" t="s">
        <v>207</v>
      </c>
      <c r="H2044" t="s">
        <v>206</v>
      </c>
      <c r="I2044" t="s">
        <v>207</v>
      </c>
      <c r="J2044" t="s">
        <v>207</v>
      </c>
      <c r="K2044" t="s">
        <v>207</v>
      </c>
      <c r="L2044" t="s">
        <v>207</v>
      </c>
      <c r="M2044" s="250" t="s">
        <v>207</v>
      </c>
      <c r="N2044" t="s">
        <v>207</v>
      </c>
      <c r="O2044" t="s">
        <v>207</v>
      </c>
      <c r="P2044" t="s">
        <v>205</v>
      </c>
      <c r="Q2044" t="s">
        <v>205</v>
      </c>
      <c r="R2044" t="s">
        <v>206</v>
      </c>
      <c r="S2044" t="s">
        <v>207</v>
      </c>
      <c r="T2044" t="s">
        <v>207</v>
      </c>
      <c r="U2044" t="s">
        <v>207</v>
      </c>
      <c r="V2044" t="s">
        <v>207</v>
      </c>
      <c r="W2044" t="s">
        <v>206</v>
      </c>
      <c r="X2044" s="250" t="s">
        <v>206</v>
      </c>
      <c r="Y2044" t="s">
        <v>206</v>
      </c>
      <c r="Z2044" t="s">
        <v>206</v>
      </c>
      <c r="AA2044" t="s">
        <v>206</v>
      </c>
      <c r="AB2044" t="s">
        <v>206</v>
      </c>
      <c r="AC2044" t="s">
        <v>206</v>
      </c>
      <c r="AD2044" t="s">
        <v>206</v>
      </c>
      <c r="AE2044" t="s">
        <v>206</v>
      </c>
      <c r="AF2044" t="s">
        <v>206</v>
      </c>
      <c r="AG2044" t="s">
        <v>344</v>
      </c>
      <c r="AH2044" t="s">
        <v>344</v>
      </c>
      <c r="AI2044" t="s">
        <v>344</v>
      </c>
      <c r="AJ2044" t="s">
        <v>344</v>
      </c>
      <c r="AK2044" t="s">
        <v>344</v>
      </c>
      <c r="AL2044" t="s">
        <v>344</v>
      </c>
      <c r="AM2044" t="s">
        <v>344</v>
      </c>
      <c r="AN2044" t="s">
        <v>344</v>
      </c>
      <c r="AO2044" t="s">
        <v>344</v>
      </c>
      <c r="AP2044" t="s">
        <v>344</v>
      </c>
      <c r="AQ2044"/>
      <c r="AR2044">
        <v>0</v>
      </c>
      <c r="AS2044">
        <v>6</v>
      </c>
    </row>
    <row r="2045" spans="1:45" ht="33" x14ac:dyDescent="0.45">
      <c r="A2045" s="267">
        <v>215844</v>
      </c>
      <c r="B2045" s="249" t="s">
        <v>67</v>
      </c>
      <c r="C2045" t="s">
        <v>207</v>
      </c>
      <c r="D2045" t="s">
        <v>207</v>
      </c>
      <c r="E2045" t="s">
        <v>207</v>
      </c>
      <c r="F2045" t="s">
        <v>205</v>
      </c>
      <c r="G2045" t="s">
        <v>207</v>
      </c>
      <c r="H2045" t="s">
        <v>207</v>
      </c>
      <c r="I2045" t="s">
        <v>207</v>
      </c>
      <c r="J2045" t="s">
        <v>205</v>
      </c>
      <c r="K2045" t="s">
        <v>207</v>
      </c>
      <c r="L2045" t="s">
        <v>207</v>
      </c>
      <c r="M2045" s="250" t="s">
        <v>207</v>
      </c>
      <c r="N2045" t="s">
        <v>207</v>
      </c>
      <c r="O2045" t="s">
        <v>205</v>
      </c>
      <c r="P2045" t="s">
        <v>207</v>
      </c>
      <c r="Q2045" t="s">
        <v>207</v>
      </c>
      <c r="R2045" t="s">
        <v>207</v>
      </c>
      <c r="S2045" t="s">
        <v>207</v>
      </c>
      <c r="T2045" t="s">
        <v>207</v>
      </c>
      <c r="U2045" t="s">
        <v>207</v>
      </c>
      <c r="V2045" t="s">
        <v>205</v>
      </c>
      <c r="W2045" t="s">
        <v>205</v>
      </c>
      <c r="X2045" s="250" t="s">
        <v>205</v>
      </c>
      <c r="Y2045" t="s">
        <v>207</v>
      </c>
      <c r="Z2045" t="s">
        <v>207</v>
      </c>
      <c r="AA2045" t="s">
        <v>205</v>
      </c>
      <c r="AB2045" t="s">
        <v>207</v>
      </c>
      <c r="AC2045" t="s">
        <v>205</v>
      </c>
      <c r="AD2045" t="s">
        <v>207</v>
      </c>
      <c r="AE2045" t="s">
        <v>205</v>
      </c>
      <c r="AF2045" t="s">
        <v>207</v>
      </c>
      <c r="AG2045" t="s">
        <v>206</v>
      </c>
      <c r="AH2045" t="s">
        <v>206</v>
      </c>
      <c r="AI2045" t="s">
        <v>206</v>
      </c>
      <c r="AJ2045" t="s">
        <v>206</v>
      </c>
      <c r="AK2045" t="s">
        <v>206</v>
      </c>
      <c r="AL2045" t="s">
        <v>344</v>
      </c>
      <c r="AM2045" t="s">
        <v>344</v>
      </c>
      <c r="AN2045" t="s">
        <v>344</v>
      </c>
      <c r="AO2045" t="s">
        <v>344</v>
      </c>
      <c r="AP2045" t="s">
        <v>344</v>
      </c>
      <c r="AQ2045"/>
      <c r="AR2045">
        <v>0</v>
      </c>
      <c r="AS2045">
        <v>6</v>
      </c>
    </row>
    <row r="2046" spans="1:45" ht="18.75" hidden="1" x14ac:dyDescent="0.45">
      <c r="A2046" s="268">
        <v>215845</v>
      </c>
      <c r="B2046" s="249" t="s">
        <v>458</v>
      </c>
      <c r="C2046" t="s">
        <v>206</v>
      </c>
      <c r="D2046" t="s">
        <v>207</v>
      </c>
      <c r="E2046" t="s">
        <v>207</v>
      </c>
      <c r="F2046" t="s">
        <v>207</v>
      </c>
      <c r="G2046" t="s">
        <v>207</v>
      </c>
      <c r="H2046" t="s">
        <v>207</v>
      </c>
      <c r="I2046" t="s">
        <v>207</v>
      </c>
      <c r="J2046" t="s">
        <v>207</v>
      </c>
      <c r="K2046" t="s">
        <v>207</v>
      </c>
      <c r="L2046" t="s">
        <v>207</v>
      </c>
      <c r="M2046" s="250" t="s">
        <v>207</v>
      </c>
      <c r="N2046" t="s">
        <v>207</v>
      </c>
      <c r="O2046" t="s">
        <v>205</v>
      </c>
      <c r="P2046" t="s">
        <v>207</v>
      </c>
      <c r="Q2046" t="s">
        <v>207</v>
      </c>
      <c r="R2046" t="s">
        <v>207</v>
      </c>
      <c r="S2046" t="s">
        <v>207</v>
      </c>
      <c r="T2046" t="s">
        <v>205</v>
      </c>
      <c r="U2046" t="s">
        <v>207</v>
      </c>
      <c r="V2046" t="s">
        <v>205</v>
      </c>
      <c r="W2046" t="s">
        <v>344</v>
      </c>
      <c r="X2046" s="250" t="s">
        <v>344</v>
      </c>
      <c r="Y2046" t="s">
        <v>344</v>
      </c>
      <c r="Z2046" t="s">
        <v>344</v>
      </c>
      <c r="AA2046" t="s">
        <v>344</v>
      </c>
      <c r="AB2046" t="s">
        <v>344</v>
      </c>
      <c r="AC2046" t="s">
        <v>344</v>
      </c>
      <c r="AD2046" t="s">
        <v>344</v>
      </c>
      <c r="AE2046" t="s">
        <v>344</v>
      </c>
      <c r="AF2046" t="s">
        <v>344</v>
      </c>
      <c r="AG2046" t="s">
        <v>344</v>
      </c>
      <c r="AH2046" t="s">
        <v>344</v>
      </c>
      <c r="AI2046" t="s">
        <v>344</v>
      </c>
      <c r="AJ2046" t="s">
        <v>344</v>
      </c>
      <c r="AK2046" t="s">
        <v>344</v>
      </c>
      <c r="AL2046" t="s">
        <v>344</v>
      </c>
      <c r="AM2046" t="s">
        <v>344</v>
      </c>
      <c r="AN2046" t="s">
        <v>344</v>
      </c>
      <c r="AO2046" t="s">
        <v>344</v>
      </c>
      <c r="AP2046" t="s">
        <v>344</v>
      </c>
      <c r="AQ2046"/>
      <c r="AR2046">
        <v>0</v>
      </c>
      <c r="AS2046">
        <v>1</v>
      </c>
    </row>
    <row r="2047" spans="1:45" ht="18.75" hidden="1" x14ac:dyDescent="0.45">
      <c r="A2047" s="268">
        <v>215846</v>
      </c>
      <c r="B2047" s="249" t="s">
        <v>458</v>
      </c>
      <c r="C2047" t="s">
        <v>205</v>
      </c>
      <c r="D2047" t="s">
        <v>205</v>
      </c>
      <c r="E2047" t="s">
        <v>205</v>
      </c>
      <c r="F2047" t="s">
        <v>205</v>
      </c>
      <c r="G2047" t="s">
        <v>205</v>
      </c>
      <c r="H2047" t="s">
        <v>205</v>
      </c>
      <c r="I2047" t="s">
        <v>205</v>
      </c>
      <c r="J2047" t="s">
        <v>205</v>
      </c>
      <c r="K2047" t="s">
        <v>205</v>
      </c>
      <c r="L2047" t="s">
        <v>207</v>
      </c>
      <c r="M2047" s="250" t="s">
        <v>206</v>
      </c>
      <c r="N2047" t="s">
        <v>207</v>
      </c>
      <c r="O2047" t="s">
        <v>207</v>
      </c>
      <c r="P2047" t="s">
        <v>206</v>
      </c>
      <c r="Q2047" t="s">
        <v>207</v>
      </c>
      <c r="R2047" t="s">
        <v>206</v>
      </c>
      <c r="S2047" t="s">
        <v>206</v>
      </c>
      <c r="T2047" t="s">
        <v>206</v>
      </c>
      <c r="U2047" t="s">
        <v>206</v>
      </c>
      <c r="V2047" t="s">
        <v>206</v>
      </c>
      <c r="W2047" t="s">
        <v>344</v>
      </c>
      <c r="X2047" s="250" t="s">
        <v>344</v>
      </c>
      <c r="Y2047" t="s">
        <v>344</v>
      </c>
      <c r="Z2047" t="s">
        <v>344</v>
      </c>
      <c r="AA2047" t="s">
        <v>344</v>
      </c>
      <c r="AB2047" t="s">
        <v>344</v>
      </c>
      <c r="AC2047" t="s">
        <v>344</v>
      </c>
      <c r="AD2047" t="s">
        <v>344</v>
      </c>
      <c r="AE2047" t="s">
        <v>344</v>
      </c>
      <c r="AF2047" t="s">
        <v>344</v>
      </c>
      <c r="AG2047" t="s">
        <v>344</v>
      </c>
      <c r="AH2047" t="s">
        <v>344</v>
      </c>
      <c r="AI2047" t="s">
        <v>344</v>
      </c>
      <c r="AJ2047" t="s">
        <v>344</v>
      </c>
      <c r="AK2047" t="s">
        <v>344</v>
      </c>
      <c r="AL2047" t="s">
        <v>344</v>
      </c>
      <c r="AM2047" t="s">
        <v>344</v>
      </c>
      <c r="AN2047" t="s">
        <v>344</v>
      </c>
      <c r="AO2047" t="s">
        <v>344</v>
      </c>
      <c r="AP2047" t="s">
        <v>344</v>
      </c>
      <c r="AQ2047"/>
      <c r="AR2047">
        <v>0</v>
      </c>
      <c r="AS2047">
        <v>4</v>
      </c>
    </row>
    <row r="2048" spans="1:45" ht="33" x14ac:dyDescent="0.45">
      <c r="A2048" s="268">
        <v>215847</v>
      </c>
      <c r="B2048" s="249" t="s">
        <v>67</v>
      </c>
      <c r="C2048" t="s">
        <v>205</v>
      </c>
      <c r="D2048" t="s">
        <v>207</v>
      </c>
      <c r="E2048" t="s">
        <v>207</v>
      </c>
      <c r="F2048" t="s">
        <v>207</v>
      </c>
      <c r="G2048" t="s">
        <v>205</v>
      </c>
      <c r="H2048" t="s">
        <v>207</v>
      </c>
      <c r="I2048" t="s">
        <v>207</v>
      </c>
      <c r="J2048" t="s">
        <v>207</v>
      </c>
      <c r="K2048" t="s">
        <v>207</v>
      </c>
      <c r="L2048" t="s">
        <v>207</v>
      </c>
      <c r="M2048" s="250" t="s">
        <v>207</v>
      </c>
      <c r="N2048" t="s">
        <v>205</v>
      </c>
      <c r="O2048" t="s">
        <v>207</v>
      </c>
      <c r="P2048" t="s">
        <v>205</v>
      </c>
      <c r="Q2048" t="s">
        <v>207</v>
      </c>
      <c r="R2048" t="s">
        <v>207</v>
      </c>
      <c r="S2048" t="s">
        <v>207</v>
      </c>
      <c r="T2048" t="s">
        <v>205</v>
      </c>
      <c r="U2048" t="s">
        <v>207</v>
      </c>
      <c r="V2048" t="s">
        <v>205</v>
      </c>
      <c r="W2048" t="s">
        <v>205</v>
      </c>
      <c r="X2048" s="250" t="s">
        <v>207</v>
      </c>
      <c r="Y2048" t="s">
        <v>205</v>
      </c>
      <c r="Z2048" t="s">
        <v>207</v>
      </c>
      <c r="AA2048" t="s">
        <v>207</v>
      </c>
      <c r="AB2048" t="s">
        <v>207</v>
      </c>
      <c r="AC2048" t="s">
        <v>207</v>
      </c>
      <c r="AD2048" t="s">
        <v>207</v>
      </c>
      <c r="AE2048" t="s">
        <v>207</v>
      </c>
      <c r="AF2048" t="s">
        <v>206</v>
      </c>
      <c r="AG2048" t="s">
        <v>206</v>
      </c>
      <c r="AH2048" t="s">
        <v>206</v>
      </c>
      <c r="AI2048" t="s">
        <v>206</v>
      </c>
      <c r="AJ2048" t="s">
        <v>206</v>
      </c>
      <c r="AK2048" t="s">
        <v>206</v>
      </c>
      <c r="AL2048" t="s">
        <v>344</v>
      </c>
      <c r="AM2048" t="s">
        <v>344</v>
      </c>
      <c r="AN2048" t="s">
        <v>344</v>
      </c>
      <c r="AO2048" t="s">
        <v>344</v>
      </c>
      <c r="AP2048" t="s">
        <v>344</v>
      </c>
      <c r="AQ2048"/>
      <c r="AR2048">
        <v>0</v>
      </c>
      <c r="AS2048">
        <v>6</v>
      </c>
    </row>
    <row r="2049" spans="1:45" ht="15" hidden="1" x14ac:dyDescent="0.25">
      <c r="A2049" s="266">
        <v>215848</v>
      </c>
      <c r="B2049" s="259" t="s">
        <v>457</v>
      </c>
      <c r="C2049" s="260" t="s">
        <v>849</v>
      </c>
      <c r="D2049" s="260" t="s">
        <v>849</v>
      </c>
      <c r="E2049" s="260" t="s">
        <v>849</v>
      </c>
      <c r="F2049" s="260" t="s">
        <v>849</v>
      </c>
      <c r="G2049" s="260" t="s">
        <v>849</v>
      </c>
      <c r="H2049" s="260" t="s">
        <v>849</v>
      </c>
      <c r="I2049" s="260" t="s">
        <v>849</v>
      </c>
      <c r="J2049" s="260" t="s">
        <v>849</v>
      </c>
      <c r="K2049" s="260" t="s">
        <v>849</v>
      </c>
      <c r="L2049" s="260" t="s">
        <v>849</v>
      </c>
      <c r="M2049" s="260" t="s">
        <v>344</v>
      </c>
      <c r="N2049" s="260" t="s">
        <v>344</v>
      </c>
      <c r="O2049" s="260" t="s">
        <v>344</v>
      </c>
      <c r="P2049" s="260" t="s">
        <v>344</v>
      </c>
      <c r="Q2049" s="260" t="s">
        <v>344</v>
      </c>
      <c r="R2049" s="260" t="s">
        <v>344</v>
      </c>
      <c r="S2049" s="260" t="s">
        <v>344</v>
      </c>
      <c r="T2049" s="260" t="s">
        <v>344</v>
      </c>
      <c r="U2049" s="260" t="s">
        <v>344</v>
      </c>
      <c r="V2049" s="260" t="s">
        <v>344</v>
      </c>
      <c r="W2049" s="260" t="s">
        <v>344</v>
      </c>
      <c r="X2049" s="260" t="s">
        <v>344</v>
      </c>
      <c r="Y2049" s="260" t="s">
        <v>344</v>
      </c>
      <c r="Z2049" s="260" t="s">
        <v>344</v>
      </c>
      <c r="AA2049" s="260" t="s">
        <v>344</v>
      </c>
      <c r="AB2049" s="260" t="s">
        <v>344</v>
      </c>
      <c r="AC2049" s="260" t="s">
        <v>344</v>
      </c>
      <c r="AD2049" s="260" t="s">
        <v>344</v>
      </c>
      <c r="AE2049" s="260" t="s">
        <v>344</v>
      </c>
      <c r="AF2049" s="260" t="s">
        <v>344</v>
      </c>
      <c r="AG2049" s="260" t="s">
        <v>344</v>
      </c>
      <c r="AH2049" s="260" t="s">
        <v>344</v>
      </c>
      <c r="AI2049" s="260" t="s">
        <v>344</v>
      </c>
      <c r="AJ2049" s="260" t="s">
        <v>344</v>
      </c>
      <c r="AK2049" s="260" t="s">
        <v>344</v>
      </c>
      <c r="AL2049" s="260" t="s">
        <v>344</v>
      </c>
      <c r="AM2049" s="260" t="s">
        <v>344</v>
      </c>
      <c r="AN2049" s="260" t="s">
        <v>344</v>
      </c>
      <c r="AO2049" s="260" t="s">
        <v>344</v>
      </c>
      <c r="AP2049" s="260" t="s">
        <v>344</v>
      </c>
      <c r="AQ2049" s="260"/>
      <c r="AR2049"/>
      <c r="AS2049" t="s">
        <v>2181</v>
      </c>
    </row>
    <row r="2050" spans="1:45" ht="15" hidden="1" x14ac:dyDescent="0.25">
      <c r="A2050" s="266">
        <v>215849</v>
      </c>
      <c r="B2050" s="259" t="s">
        <v>457</v>
      </c>
      <c r="C2050" s="260" t="s">
        <v>849</v>
      </c>
      <c r="D2050" s="260" t="s">
        <v>849</v>
      </c>
      <c r="E2050" s="260" t="s">
        <v>849</v>
      </c>
      <c r="F2050" s="260" t="s">
        <v>849</v>
      </c>
      <c r="G2050" s="260" t="s">
        <v>849</v>
      </c>
      <c r="H2050" s="260" t="s">
        <v>849</v>
      </c>
      <c r="I2050" s="260" t="s">
        <v>849</v>
      </c>
      <c r="J2050" s="260" t="s">
        <v>849</v>
      </c>
      <c r="K2050" s="260" t="s">
        <v>849</v>
      </c>
      <c r="L2050" s="260" t="s">
        <v>849</v>
      </c>
      <c r="M2050" s="260" t="s">
        <v>344</v>
      </c>
      <c r="N2050" s="260" t="s">
        <v>344</v>
      </c>
      <c r="O2050" s="260" t="s">
        <v>344</v>
      </c>
      <c r="P2050" s="260" t="s">
        <v>344</v>
      </c>
      <c r="Q2050" s="260" t="s">
        <v>344</v>
      </c>
      <c r="R2050" s="260" t="s">
        <v>344</v>
      </c>
      <c r="S2050" s="260" t="s">
        <v>344</v>
      </c>
      <c r="T2050" s="260" t="s">
        <v>344</v>
      </c>
      <c r="U2050" s="260" t="s">
        <v>344</v>
      </c>
      <c r="V2050" s="260" t="s">
        <v>344</v>
      </c>
      <c r="W2050" s="260" t="s">
        <v>344</v>
      </c>
      <c r="X2050" s="260" t="s">
        <v>344</v>
      </c>
      <c r="Y2050" s="260" t="s">
        <v>344</v>
      </c>
      <c r="Z2050" s="260" t="s">
        <v>344</v>
      </c>
      <c r="AA2050" s="260" t="s">
        <v>344</v>
      </c>
      <c r="AB2050" s="260" t="s">
        <v>344</v>
      </c>
      <c r="AC2050" s="260" t="s">
        <v>344</v>
      </c>
      <c r="AD2050" s="260" t="s">
        <v>344</v>
      </c>
      <c r="AE2050" s="260" t="s">
        <v>344</v>
      </c>
      <c r="AF2050" s="260" t="s">
        <v>344</v>
      </c>
      <c r="AG2050" s="260" t="s">
        <v>344</v>
      </c>
      <c r="AH2050" s="260" t="s">
        <v>344</v>
      </c>
      <c r="AI2050" s="260" t="s">
        <v>344</v>
      </c>
      <c r="AJ2050" s="260" t="s">
        <v>344</v>
      </c>
      <c r="AK2050" s="260" t="s">
        <v>344</v>
      </c>
      <c r="AL2050" s="260" t="s">
        <v>344</v>
      </c>
      <c r="AM2050" s="260" t="s">
        <v>344</v>
      </c>
      <c r="AN2050" s="260" t="s">
        <v>344</v>
      </c>
      <c r="AO2050" s="260" t="s">
        <v>344</v>
      </c>
      <c r="AP2050" s="260" t="s">
        <v>344</v>
      </c>
      <c r="AQ2050" s="260"/>
      <c r="AR2050"/>
      <c r="AS2050" t="s">
        <v>2181</v>
      </c>
    </row>
    <row r="2051" spans="1:45" ht="15" hidden="1" x14ac:dyDescent="0.25">
      <c r="A2051" s="266">
        <v>215850</v>
      </c>
      <c r="B2051" s="259" t="s">
        <v>457</v>
      </c>
      <c r="C2051" s="260" t="s">
        <v>849</v>
      </c>
      <c r="D2051" s="260" t="s">
        <v>849</v>
      </c>
      <c r="E2051" s="260" t="s">
        <v>849</v>
      </c>
      <c r="F2051" s="260" t="s">
        <v>849</v>
      </c>
      <c r="G2051" s="260" t="s">
        <v>849</v>
      </c>
      <c r="H2051" s="260" t="s">
        <v>849</v>
      </c>
      <c r="I2051" s="260" t="s">
        <v>849</v>
      </c>
      <c r="J2051" s="260" t="s">
        <v>849</v>
      </c>
      <c r="K2051" s="260" t="s">
        <v>849</v>
      </c>
      <c r="L2051" s="260" t="s">
        <v>849</v>
      </c>
      <c r="M2051" s="260" t="s">
        <v>344</v>
      </c>
      <c r="N2051" s="260" t="s">
        <v>344</v>
      </c>
      <c r="O2051" s="260" t="s">
        <v>344</v>
      </c>
      <c r="P2051" s="260" t="s">
        <v>344</v>
      </c>
      <c r="Q2051" s="260" t="s">
        <v>344</v>
      </c>
      <c r="R2051" s="260" t="s">
        <v>344</v>
      </c>
      <c r="S2051" s="260" t="s">
        <v>344</v>
      </c>
      <c r="T2051" s="260" t="s">
        <v>344</v>
      </c>
      <c r="U2051" s="260" t="s">
        <v>344</v>
      </c>
      <c r="V2051" s="260" t="s">
        <v>344</v>
      </c>
      <c r="W2051" s="260" t="s">
        <v>344</v>
      </c>
      <c r="X2051" s="260" t="s">
        <v>344</v>
      </c>
      <c r="Y2051" s="260" t="s">
        <v>344</v>
      </c>
      <c r="Z2051" s="260" t="s">
        <v>344</v>
      </c>
      <c r="AA2051" s="260" t="s">
        <v>344</v>
      </c>
      <c r="AB2051" s="260" t="s">
        <v>344</v>
      </c>
      <c r="AC2051" s="260" t="s">
        <v>344</v>
      </c>
      <c r="AD2051" s="260" t="s">
        <v>344</v>
      </c>
      <c r="AE2051" s="260" t="s">
        <v>344</v>
      </c>
      <c r="AF2051" s="260" t="s">
        <v>344</v>
      </c>
      <c r="AG2051" s="260" t="s">
        <v>344</v>
      </c>
      <c r="AH2051" s="260" t="s">
        <v>344</v>
      </c>
      <c r="AI2051" s="260" t="s">
        <v>344</v>
      </c>
      <c r="AJ2051" s="260" t="s">
        <v>344</v>
      </c>
      <c r="AK2051" s="260" t="s">
        <v>344</v>
      </c>
      <c r="AL2051" s="260" t="s">
        <v>344</v>
      </c>
      <c r="AM2051" s="260" t="s">
        <v>344</v>
      </c>
      <c r="AN2051" s="260" t="s">
        <v>344</v>
      </c>
      <c r="AO2051" s="260" t="s">
        <v>344</v>
      </c>
      <c r="AP2051" s="260" t="s">
        <v>344</v>
      </c>
      <c r="AQ2051" s="260"/>
      <c r="AR2051"/>
      <c r="AS2051" t="s">
        <v>2181</v>
      </c>
    </row>
    <row r="2052" spans="1:45" ht="15" hidden="1" x14ac:dyDescent="0.25">
      <c r="A2052" s="266">
        <v>215852</v>
      </c>
      <c r="B2052" s="259" t="s">
        <v>457</v>
      </c>
      <c r="C2052" s="260" t="s">
        <v>849</v>
      </c>
      <c r="D2052" s="260" t="s">
        <v>849</v>
      </c>
      <c r="E2052" s="260" t="s">
        <v>849</v>
      </c>
      <c r="F2052" s="260" t="s">
        <v>849</v>
      </c>
      <c r="G2052" s="260" t="s">
        <v>849</v>
      </c>
      <c r="H2052" s="260" t="s">
        <v>849</v>
      </c>
      <c r="I2052" s="260" t="s">
        <v>849</v>
      </c>
      <c r="J2052" s="260" t="s">
        <v>849</v>
      </c>
      <c r="K2052" s="260" t="s">
        <v>849</v>
      </c>
      <c r="L2052" s="260" t="s">
        <v>849</v>
      </c>
      <c r="M2052" s="260" t="s">
        <v>344</v>
      </c>
      <c r="N2052" s="260" t="s">
        <v>344</v>
      </c>
      <c r="O2052" s="260" t="s">
        <v>344</v>
      </c>
      <c r="P2052" s="260" t="s">
        <v>344</v>
      </c>
      <c r="Q2052" s="260" t="s">
        <v>344</v>
      </c>
      <c r="R2052" s="260" t="s">
        <v>344</v>
      </c>
      <c r="S2052" s="260" t="s">
        <v>344</v>
      </c>
      <c r="T2052" s="260" t="s">
        <v>344</v>
      </c>
      <c r="U2052" s="260" t="s">
        <v>344</v>
      </c>
      <c r="V2052" s="260" t="s">
        <v>344</v>
      </c>
      <c r="W2052" s="260" t="s">
        <v>344</v>
      </c>
      <c r="X2052" s="260" t="s">
        <v>344</v>
      </c>
      <c r="Y2052" s="260" t="s">
        <v>344</v>
      </c>
      <c r="Z2052" s="260" t="s">
        <v>344</v>
      </c>
      <c r="AA2052" s="260" t="s">
        <v>344</v>
      </c>
      <c r="AB2052" s="260" t="s">
        <v>344</v>
      </c>
      <c r="AC2052" s="260" t="s">
        <v>344</v>
      </c>
      <c r="AD2052" s="260" t="s">
        <v>344</v>
      </c>
      <c r="AE2052" s="260" t="s">
        <v>344</v>
      </c>
      <c r="AF2052" s="260" t="s">
        <v>344</v>
      </c>
      <c r="AG2052" s="260" t="s">
        <v>344</v>
      </c>
      <c r="AH2052" s="260" t="s">
        <v>344</v>
      </c>
      <c r="AI2052" s="260" t="s">
        <v>344</v>
      </c>
      <c r="AJ2052" s="260" t="s">
        <v>344</v>
      </c>
      <c r="AK2052" s="260" t="s">
        <v>344</v>
      </c>
      <c r="AL2052" s="260" t="s">
        <v>344</v>
      </c>
      <c r="AM2052" s="260" t="s">
        <v>344</v>
      </c>
      <c r="AN2052" s="260" t="s">
        <v>344</v>
      </c>
      <c r="AO2052" s="260" t="s">
        <v>344</v>
      </c>
      <c r="AP2052" s="260" t="s">
        <v>344</v>
      </c>
      <c r="AQ2052" s="260"/>
      <c r="AR2052"/>
      <c r="AS2052" t="s">
        <v>2181</v>
      </c>
    </row>
    <row r="2053" spans="1:45" ht="15" hidden="1" x14ac:dyDescent="0.25">
      <c r="A2053" s="266">
        <v>215853</v>
      </c>
      <c r="B2053" s="259" t="s">
        <v>457</v>
      </c>
      <c r="C2053" s="260" t="s">
        <v>849</v>
      </c>
      <c r="D2053" s="260" t="s">
        <v>849</v>
      </c>
      <c r="E2053" s="260" t="s">
        <v>849</v>
      </c>
      <c r="F2053" s="260" t="s">
        <v>849</v>
      </c>
      <c r="G2053" s="260" t="s">
        <v>849</v>
      </c>
      <c r="H2053" s="260" t="s">
        <v>849</v>
      </c>
      <c r="I2053" s="260" t="s">
        <v>849</v>
      </c>
      <c r="J2053" s="260" t="s">
        <v>849</v>
      </c>
      <c r="K2053" s="260" t="s">
        <v>849</v>
      </c>
      <c r="L2053" s="260" t="s">
        <v>849</v>
      </c>
      <c r="M2053" s="260" t="s">
        <v>344</v>
      </c>
      <c r="N2053" s="260" t="s">
        <v>344</v>
      </c>
      <c r="O2053" s="260" t="s">
        <v>344</v>
      </c>
      <c r="P2053" s="260" t="s">
        <v>344</v>
      </c>
      <c r="Q2053" s="260" t="s">
        <v>344</v>
      </c>
      <c r="R2053" s="260" t="s">
        <v>344</v>
      </c>
      <c r="S2053" s="260" t="s">
        <v>344</v>
      </c>
      <c r="T2053" s="260" t="s">
        <v>344</v>
      </c>
      <c r="U2053" s="260" t="s">
        <v>344</v>
      </c>
      <c r="V2053" s="260" t="s">
        <v>344</v>
      </c>
      <c r="W2053" s="260" t="s">
        <v>344</v>
      </c>
      <c r="X2053" s="260" t="s">
        <v>344</v>
      </c>
      <c r="Y2053" s="260" t="s">
        <v>344</v>
      </c>
      <c r="Z2053" s="260" t="s">
        <v>344</v>
      </c>
      <c r="AA2053" s="260" t="s">
        <v>344</v>
      </c>
      <c r="AB2053" s="260" t="s">
        <v>344</v>
      </c>
      <c r="AC2053" s="260" t="s">
        <v>344</v>
      </c>
      <c r="AD2053" s="260" t="s">
        <v>344</v>
      </c>
      <c r="AE2053" s="260" t="s">
        <v>344</v>
      </c>
      <c r="AF2053" s="260" t="s">
        <v>344</v>
      </c>
      <c r="AG2053" s="260" t="s">
        <v>344</v>
      </c>
      <c r="AH2053" s="260" t="s">
        <v>344</v>
      </c>
      <c r="AI2053" s="260" t="s">
        <v>344</v>
      </c>
      <c r="AJ2053" s="260" t="s">
        <v>344</v>
      </c>
      <c r="AK2053" s="260" t="s">
        <v>344</v>
      </c>
      <c r="AL2053" s="260" t="s">
        <v>344</v>
      </c>
      <c r="AM2053" s="260" t="s">
        <v>344</v>
      </c>
      <c r="AN2053" s="260" t="s">
        <v>344</v>
      </c>
      <c r="AO2053" s="260" t="s">
        <v>344</v>
      </c>
      <c r="AP2053" s="260" t="s">
        <v>344</v>
      </c>
      <c r="AQ2053" s="260"/>
      <c r="AR2053"/>
      <c r="AS2053" t="s">
        <v>2181</v>
      </c>
    </row>
    <row r="2054" spans="1:45" ht="18.75" hidden="1" x14ac:dyDescent="0.45">
      <c r="A2054" s="268">
        <v>215854</v>
      </c>
      <c r="B2054" s="249" t="s">
        <v>456</v>
      </c>
      <c r="C2054" t="s">
        <v>207</v>
      </c>
      <c r="D2054" t="s">
        <v>207</v>
      </c>
      <c r="E2054" t="s">
        <v>207</v>
      </c>
      <c r="F2054" t="s">
        <v>205</v>
      </c>
      <c r="G2054" t="s">
        <v>207</v>
      </c>
      <c r="H2054" t="s">
        <v>207</v>
      </c>
      <c r="I2054" t="s">
        <v>207</v>
      </c>
      <c r="J2054" t="s">
        <v>205</v>
      </c>
      <c r="K2054" t="s">
        <v>205</v>
      </c>
      <c r="L2054" t="s">
        <v>207</v>
      </c>
      <c r="M2054" s="250" t="s">
        <v>205</v>
      </c>
      <c r="N2054" t="s">
        <v>205</v>
      </c>
      <c r="O2054" t="s">
        <v>205</v>
      </c>
      <c r="P2054" t="s">
        <v>205</v>
      </c>
      <c r="Q2054" t="s">
        <v>207</v>
      </c>
      <c r="R2054" t="s">
        <v>207</v>
      </c>
      <c r="S2054" t="s">
        <v>205</v>
      </c>
      <c r="T2054" t="s">
        <v>205</v>
      </c>
      <c r="U2054" t="s">
        <v>207</v>
      </c>
      <c r="V2054" t="s">
        <v>205</v>
      </c>
      <c r="W2054" t="s">
        <v>207</v>
      </c>
      <c r="X2054" s="250" t="s">
        <v>207</v>
      </c>
      <c r="Y2054" t="s">
        <v>207</v>
      </c>
      <c r="Z2054" t="s">
        <v>207</v>
      </c>
      <c r="AA2054" t="s">
        <v>207</v>
      </c>
      <c r="AB2054" t="s">
        <v>206</v>
      </c>
      <c r="AC2054" t="s">
        <v>206</v>
      </c>
      <c r="AD2054" t="s">
        <v>206</v>
      </c>
      <c r="AE2054" t="s">
        <v>206</v>
      </c>
      <c r="AF2054" t="s">
        <v>206</v>
      </c>
      <c r="AG2054" t="s">
        <v>344</v>
      </c>
      <c r="AH2054" t="s">
        <v>344</v>
      </c>
      <c r="AI2054" t="s">
        <v>344</v>
      </c>
      <c r="AJ2054" t="s">
        <v>344</v>
      </c>
      <c r="AK2054" t="s">
        <v>344</v>
      </c>
      <c r="AL2054" t="s">
        <v>344</v>
      </c>
      <c r="AM2054" t="s">
        <v>344</v>
      </c>
      <c r="AN2054" t="s">
        <v>344</v>
      </c>
      <c r="AO2054" t="s">
        <v>344</v>
      </c>
      <c r="AP2054" t="s">
        <v>344</v>
      </c>
      <c r="AQ2054"/>
      <c r="AR2054">
        <v>0</v>
      </c>
      <c r="AS2054">
        <v>5</v>
      </c>
    </row>
    <row r="2055" spans="1:45" ht="15" hidden="1" x14ac:dyDescent="0.25">
      <c r="A2055" s="266">
        <v>215855</v>
      </c>
      <c r="B2055" s="259" t="s">
        <v>457</v>
      </c>
      <c r="C2055" s="260" t="s">
        <v>849</v>
      </c>
      <c r="D2055" s="260" t="s">
        <v>849</v>
      </c>
      <c r="E2055" s="260" t="s">
        <v>849</v>
      </c>
      <c r="F2055" s="260" t="s">
        <v>849</v>
      </c>
      <c r="G2055" s="260" t="s">
        <v>849</v>
      </c>
      <c r="H2055" s="260" t="s">
        <v>849</v>
      </c>
      <c r="I2055" s="260" t="s">
        <v>849</v>
      </c>
      <c r="J2055" s="260" t="s">
        <v>849</v>
      </c>
      <c r="K2055" s="260" t="s">
        <v>849</v>
      </c>
      <c r="L2055" s="260" t="s">
        <v>849</v>
      </c>
      <c r="M2055" s="260" t="s">
        <v>344</v>
      </c>
      <c r="N2055" s="260" t="s">
        <v>344</v>
      </c>
      <c r="O2055" s="260" t="s">
        <v>344</v>
      </c>
      <c r="P2055" s="260" t="s">
        <v>344</v>
      </c>
      <c r="Q2055" s="260" t="s">
        <v>344</v>
      </c>
      <c r="R2055" s="260" t="s">
        <v>344</v>
      </c>
      <c r="S2055" s="260" t="s">
        <v>344</v>
      </c>
      <c r="T2055" s="260" t="s">
        <v>344</v>
      </c>
      <c r="U2055" s="260" t="s">
        <v>344</v>
      </c>
      <c r="V2055" s="260" t="s">
        <v>344</v>
      </c>
      <c r="W2055" s="260" t="s">
        <v>344</v>
      </c>
      <c r="X2055" s="260" t="s">
        <v>344</v>
      </c>
      <c r="Y2055" s="260" t="s">
        <v>344</v>
      </c>
      <c r="Z2055" s="260" t="s">
        <v>344</v>
      </c>
      <c r="AA2055" s="260" t="s">
        <v>344</v>
      </c>
      <c r="AB2055" s="260" t="s">
        <v>344</v>
      </c>
      <c r="AC2055" s="260" t="s">
        <v>344</v>
      </c>
      <c r="AD2055" s="260" t="s">
        <v>344</v>
      </c>
      <c r="AE2055" s="260" t="s">
        <v>344</v>
      </c>
      <c r="AF2055" s="260" t="s">
        <v>344</v>
      </c>
      <c r="AG2055" s="260" t="s">
        <v>344</v>
      </c>
      <c r="AH2055" s="260" t="s">
        <v>344</v>
      </c>
      <c r="AI2055" s="260" t="s">
        <v>344</v>
      </c>
      <c r="AJ2055" s="260" t="s">
        <v>344</v>
      </c>
      <c r="AK2055" s="260" t="s">
        <v>344</v>
      </c>
      <c r="AL2055" s="260" t="s">
        <v>344</v>
      </c>
      <c r="AM2055" s="260" t="s">
        <v>344</v>
      </c>
      <c r="AN2055" s="260" t="s">
        <v>344</v>
      </c>
      <c r="AO2055" s="260" t="s">
        <v>344</v>
      </c>
      <c r="AP2055" s="260" t="s">
        <v>344</v>
      </c>
      <c r="AQ2055" s="260"/>
      <c r="AR2055"/>
      <c r="AS2055" t="s">
        <v>2181</v>
      </c>
    </row>
    <row r="2056" spans="1:45" ht="15" hidden="1" x14ac:dyDescent="0.25">
      <c r="A2056" s="266">
        <v>215856</v>
      </c>
      <c r="B2056" s="259" t="s">
        <v>456</v>
      </c>
      <c r="C2056" s="260" t="s">
        <v>207</v>
      </c>
      <c r="D2056" s="260" t="s">
        <v>207</v>
      </c>
      <c r="E2056" s="260" t="s">
        <v>205</v>
      </c>
      <c r="F2056" s="260" t="s">
        <v>207</v>
      </c>
      <c r="G2056" s="260" t="s">
        <v>207</v>
      </c>
      <c r="H2056" s="260" t="s">
        <v>205</v>
      </c>
      <c r="I2056" s="260" t="s">
        <v>207</v>
      </c>
      <c r="J2056" s="260" t="s">
        <v>207</v>
      </c>
      <c r="K2056" s="260" t="s">
        <v>207</v>
      </c>
      <c r="L2056" s="260" t="s">
        <v>207</v>
      </c>
      <c r="M2056" s="260" t="s">
        <v>207</v>
      </c>
      <c r="N2056" s="260" t="s">
        <v>205</v>
      </c>
      <c r="O2056" s="260" t="s">
        <v>207</v>
      </c>
      <c r="P2056" s="260" t="s">
        <v>205</v>
      </c>
      <c r="Q2056" s="260" t="s">
        <v>207</v>
      </c>
      <c r="R2056" s="260" t="s">
        <v>207</v>
      </c>
      <c r="S2056" s="260" t="s">
        <v>207</v>
      </c>
      <c r="T2056" s="260" t="s">
        <v>207</v>
      </c>
      <c r="U2056" s="260" t="s">
        <v>207</v>
      </c>
      <c r="V2056" s="260" t="s">
        <v>207</v>
      </c>
      <c r="W2056" s="260" t="s">
        <v>207</v>
      </c>
      <c r="X2056" s="260" t="s">
        <v>207</v>
      </c>
      <c r="Y2056" s="260" t="s">
        <v>207</v>
      </c>
      <c r="Z2056" s="260" t="s">
        <v>207</v>
      </c>
      <c r="AA2056" s="260" t="s">
        <v>207</v>
      </c>
      <c r="AB2056" s="260" t="s">
        <v>207</v>
      </c>
      <c r="AC2056" s="260" t="s">
        <v>207</v>
      </c>
      <c r="AD2056" s="260" t="s">
        <v>207</v>
      </c>
      <c r="AE2056" s="260" t="s">
        <v>207</v>
      </c>
      <c r="AF2056" s="260" t="s">
        <v>207</v>
      </c>
      <c r="AG2056" s="260" t="s">
        <v>344</v>
      </c>
      <c r="AH2056" s="260" t="s">
        <v>344</v>
      </c>
      <c r="AI2056" s="260" t="s">
        <v>344</v>
      </c>
      <c r="AJ2056" s="260" t="s">
        <v>344</v>
      </c>
      <c r="AK2056" s="260" t="s">
        <v>344</v>
      </c>
      <c r="AL2056" s="260" t="s">
        <v>344</v>
      </c>
      <c r="AM2056" s="260" t="s">
        <v>344</v>
      </c>
      <c r="AN2056" s="260" t="s">
        <v>344</v>
      </c>
      <c r="AO2056" s="260" t="s">
        <v>344</v>
      </c>
      <c r="AP2056" s="260" t="s">
        <v>344</v>
      </c>
      <c r="AQ2056" s="260"/>
      <c r="AR2056"/>
      <c r="AS2056">
        <v>3</v>
      </c>
    </row>
    <row r="2057" spans="1:45" ht="15" hidden="1" x14ac:dyDescent="0.25">
      <c r="A2057" s="266">
        <v>215857</v>
      </c>
      <c r="B2057" s="259" t="s">
        <v>457</v>
      </c>
      <c r="C2057" s="260" t="s">
        <v>849</v>
      </c>
      <c r="D2057" s="260" t="s">
        <v>849</v>
      </c>
      <c r="E2057" s="260" t="s">
        <v>849</v>
      </c>
      <c r="F2057" s="260" t="s">
        <v>849</v>
      </c>
      <c r="G2057" s="260" t="s">
        <v>849</v>
      </c>
      <c r="H2057" s="260" t="s">
        <v>849</v>
      </c>
      <c r="I2057" s="260" t="s">
        <v>849</v>
      </c>
      <c r="J2057" s="260" t="s">
        <v>849</v>
      </c>
      <c r="K2057" s="260" t="s">
        <v>849</v>
      </c>
      <c r="L2057" s="260" t="s">
        <v>849</v>
      </c>
      <c r="M2057" s="260" t="s">
        <v>344</v>
      </c>
      <c r="N2057" s="260" t="s">
        <v>344</v>
      </c>
      <c r="O2057" s="260" t="s">
        <v>344</v>
      </c>
      <c r="P2057" s="260" t="s">
        <v>344</v>
      </c>
      <c r="Q2057" s="260" t="s">
        <v>344</v>
      </c>
      <c r="R2057" s="260" t="s">
        <v>344</v>
      </c>
      <c r="S2057" s="260" t="s">
        <v>344</v>
      </c>
      <c r="T2057" s="260" t="s">
        <v>344</v>
      </c>
      <c r="U2057" s="260" t="s">
        <v>344</v>
      </c>
      <c r="V2057" s="260" t="s">
        <v>344</v>
      </c>
      <c r="W2057" s="260" t="s">
        <v>344</v>
      </c>
      <c r="X2057" s="260" t="s">
        <v>344</v>
      </c>
      <c r="Y2057" s="260" t="s">
        <v>344</v>
      </c>
      <c r="Z2057" s="260" t="s">
        <v>344</v>
      </c>
      <c r="AA2057" s="260" t="s">
        <v>344</v>
      </c>
      <c r="AB2057" s="260" t="s">
        <v>344</v>
      </c>
      <c r="AC2057" s="260" t="s">
        <v>344</v>
      </c>
      <c r="AD2057" s="260" t="s">
        <v>344</v>
      </c>
      <c r="AE2057" s="260" t="s">
        <v>344</v>
      </c>
      <c r="AF2057" s="260" t="s">
        <v>344</v>
      </c>
      <c r="AG2057" s="260" t="s">
        <v>344</v>
      </c>
      <c r="AH2057" s="260" t="s">
        <v>344</v>
      </c>
      <c r="AI2057" s="260" t="s">
        <v>344</v>
      </c>
      <c r="AJ2057" s="260" t="s">
        <v>344</v>
      </c>
      <c r="AK2057" s="260" t="s">
        <v>344</v>
      </c>
      <c r="AL2057" s="260" t="s">
        <v>344</v>
      </c>
      <c r="AM2057" s="260" t="s">
        <v>344</v>
      </c>
      <c r="AN2057" s="260" t="s">
        <v>344</v>
      </c>
      <c r="AO2057" s="260" t="s">
        <v>344</v>
      </c>
      <c r="AP2057" s="260" t="s">
        <v>344</v>
      </c>
      <c r="AQ2057" s="260"/>
      <c r="AR2057"/>
      <c r="AS2057" t="s">
        <v>2181</v>
      </c>
    </row>
    <row r="2058" spans="1:45" ht="18.75" x14ac:dyDescent="0.45">
      <c r="A2058" s="268">
        <v>215858</v>
      </c>
      <c r="B2058" s="249" t="s">
        <v>61</v>
      </c>
      <c r="C2058" t="s">
        <v>207</v>
      </c>
      <c r="D2058" t="s">
        <v>207</v>
      </c>
      <c r="E2058" t="s">
        <v>207</v>
      </c>
      <c r="F2058" t="s">
        <v>207</v>
      </c>
      <c r="G2058" t="s">
        <v>207</v>
      </c>
      <c r="H2058" t="s">
        <v>207</v>
      </c>
      <c r="I2058" t="s">
        <v>207</v>
      </c>
      <c r="J2058" t="s">
        <v>207</v>
      </c>
      <c r="K2058" t="s">
        <v>207</v>
      </c>
      <c r="L2058" t="s">
        <v>207</v>
      </c>
      <c r="M2058" s="250" t="s">
        <v>207</v>
      </c>
      <c r="N2058" t="s">
        <v>207</v>
      </c>
      <c r="O2058" t="s">
        <v>205</v>
      </c>
      <c r="P2058" t="s">
        <v>207</v>
      </c>
      <c r="Q2058" t="s">
        <v>207</v>
      </c>
      <c r="R2058" t="s">
        <v>205</v>
      </c>
      <c r="S2058" t="s">
        <v>207</v>
      </c>
      <c r="T2058" t="s">
        <v>207</v>
      </c>
      <c r="U2058" t="s">
        <v>207</v>
      </c>
      <c r="V2058" t="s">
        <v>207</v>
      </c>
      <c r="W2058" t="s">
        <v>205</v>
      </c>
      <c r="X2058" s="250" t="s">
        <v>207</v>
      </c>
      <c r="Y2058" t="s">
        <v>207</v>
      </c>
      <c r="Z2058" t="s">
        <v>207</v>
      </c>
      <c r="AA2058" t="s">
        <v>205</v>
      </c>
      <c r="AB2058" t="s">
        <v>207</v>
      </c>
      <c r="AC2058" t="s">
        <v>207</v>
      </c>
      <c r="AD2058" t="s">
        <v>207</v>
      </c>
      <c r="AE2058" t="s">
        <v>207</v>
      </c>
      <c r="AF2058" t="s">
        <v>207</v>
      </c>
      <c r="AG2058" t="s">
        <v>207</v>
      </c>
      <c r="AH2058" t="s">
        <v>207</v>
      </c>
      <c r="AI2058" t="s">
        <v>207</v>
      </c>
      <c r="AJ2058" t="s">
        <v>207</v>
      </c>
      <c r="AK2058" t="s">
        <v>207</v>
      </c>
      <c r="AL2058" t="s">
        <v>206</v>
      </c>
      <c r="AM2058" t="s">
        <v>206</v>
      </c>
      <c r="AN2058" t="s">
        <v>206</v>
      </c>
      <c r="AO2058" t="s">
        <v>206</v>
      </c>
      <c r="AP2058" t="s">
        <v>206</v>
      </c>
      <c r="AQ2058"/>
      <c r="AR2058">
        <v>0</v>
      </c>
      <c r="AS2058">
        <v>5</v>
      </c>
    </row>
    <row r="2059" spans="1:45" ht="15" hidden="1" x14ac:dyDescent="0.25">
      <c r="A2059" s="266">
        <v>215859</v>
      </c>
      <c r="B2059" s="259" t="s">
        <v>457</v>
      </c>
      <c r="C2059" s="260" t="s">
        <v>849</v>
      </c>
      <c r="D2059" s="260" t="s">
        <v>849</v>
      </c>
      <c r="E2059" s="260" t="s">
        <v>849</v>
      </c>
      <c r="F2059" s="260" t="s">
        <v>849</v>
      </c>
      <c r="G2059" s="260" t="s">
        <v>849</v>
      </c>
      <c r="H2059" s="260" t="s">
        <v>849</v>
      </c>
      <c r="I2059" s="260" t="s">
        <v>849</v>
      </c>
      <c r="J2059" s="260" t="s">
        <v>849</v>
      </c>
      <c r="K2059" s="260" t="s">
        <v>849</v>
      </c>
      <c r="L2059" s="260" t="s">
        <v>849</v>
      </c>
      <c r="M2059" s="260" t="s">
        <v>344</v>
      </c>
      <c r="N2059" s="260" t="s">
        <v>344</v>
      </c>
      <c r="O2059" s="260" t="s">
        <v>344</v>
      </c>
      <c r="P2059" s="260" t="s">
        <v>344</v>
      </c>
      <c r="Q2059" s="260" t="s">
        <v>344</v>
      </c>
      <c r="R2059" s="260" t="s">
        <v>344</v>
      </c>
      <c r="S2059" s="260" t="s">
        <v>344</v>
      </c>
      <c r="T2059" s="260" t="s">
        <v>344</v>
      </c>
      <c r="U2059" s="260" t="s">
        <v>344</v>
      </c>
      <c r="V2059" s="260" t="s">
        <v>344</v>
      </c>
      <c r="W2059" s="260" t="s">
        <v>344</v>
      </c>
      <c r="X2059" s="260" t="s">
        <v>344</v>
      </c>
      <c r="Y2059" s="260" t="s">
        <v>344</v>
      </c>
      <c r="Z2059" s="260" t="s">
        <v>344</v>
      </c>
      <c r="AA2059" s="260" t="s">
        <v>344</v>
      </c>
      <c r="AB2059" s="260" t="s">
        <v>344</v>
      </c>
      <c r="AC2059" s="260" t="s">
        <v>344</v>
      </c>
      <c r="AD2059" s="260" t="s">
        <v>344</v>
      </c>
      <c r="AE2059" s="260" t="s">
        <v>344</v>
      </c>
      <c r="AF2059" s="260" t="s">
        <v>344</v>
      </c>
      <c r="AG2059" s="260" t="s">
        <v>344</v>
      </c>
      <c r="AH2059" s="260" t="s">
        <v>344</v>
      </c>
      <c r="AI2059" s="260" t="s">
        <v>344</v>
      </c>
      <c r="AJ2059" s="260" t="s">
        <v>344</v>
      </c>
      <c r="AK2059" s="260" t="s">
        <v>344</v>
      </c>
      <c r="AL2059" s="260" t="s">
        <v>344</v>
      </c>
      <c r="AM2059" s="260" t="s">
        <v>344</v>
      </c>
      <c r="AN2059" s="260" t="s">
        <v>344</v>
      </c>
      <c r="AO2059" s="260" t="s">
        <v>344</v>
      </c>
      <c r="AP2059" s="260" t="s">
        <v>344</v>
      </c>
      <c r="AQ2059" s="260"/>
      <c r="AR2059"/>
      <c r="AS2059" t="s">
        <v>2181</v>
      </c>
    </row>
    <row r="2060" spans="1:45" ht="15" hidden="1" x14ac:dyDescent="0.25">
      <c r="A2060" s="266">
        <v>215860</v>
      </c>
      <c r="B2060" s="259" t="s">
        <v>457</v>
      </c>
      <c r="C2060" s="260" t="s">
        <v>849</v>
      </c>
      <c r="D2060" s="260" t="s">
        <v>849</v>
      </c>
      <c r="E2060" s="260" t="s">
        <v>849</v>
      </c>
      <c r="F2060" s="260" t="s">
        <v>849</v>
      </c>
      <c r="G2060" s="260" t="s">
        <v>849</v>
      </c>
      <c r="H2060" s="260" t="s">
        <v>849</v>
      </c>
      <c r="I2060" s="260" t="s">
        <v>849</v>
      </c>
      <c r="J2060" s="260" t="s">
        <v>849</v>
      </c>
      <c r="K2060" s="260" t="s">
        <v>849</v>
      </c>
      <c r="L2060" s="260" t="s">
        <v>849</v>
      </c>
      <c r="M2060" s="260" t="s">
        <v>344</v>
      </c>
      <c r="N2060" s="260" t="s">
        <v>344</v>
      </c>
      <c r="O2060" s="260" t="s">
        <v>344</v>
      </c>
      <c r="P2060" s="260" t="s">
        <v>344</v>
      </c>
      <c r="Q2060" s="260" t="s">
        <v>344</v>
      </c>
      <c r="R2060" s="260" t="s">
        <v>344</v>
      </c>
      <c r="S2060" s="260" t="s">
        <v>344</v>
      </c>
      <c r="T2060" s="260" t="s">
        <v>344</v>
      </c>
      <c r="U2060" s="260" t="s">
        <v>344</v>
      </c>
      <c r="V2060" s="260" t="s">
        <v>344</v>
      </c>
      <c r="W2060" s="260" t="s">
        <v>344</v>
      </c>
      <c r="X2060" s="260" t="s">
        <v>344</v>
      </c>
      <c r="Y2060" s="260" t="s">
        <v>344</v>
      </c>
      <c r="Z2060" s="260" t="s">
        <v>344</v>
      </c>
      <c r="AA2060" s="260" t="s">
        <v>344</v>
      </c>
      <c r="AB2060" s="260" t="s">
        <v>344</v>
      </c>
      <c r="AC2060" s="260" t="s">
        <v>344</v>
      </c>
      <c r="AD2060" s="260" t="s">
        <v>344</v>
      </c>
      <c r="AE2060" s="260" t="s">
        <v>344</v>
      </c>
      <c r="AF2060" s="260" t="s">
        <v>344</v>
      </c>
      <c r="AG2060" s="260" t="s">
        <v>344</v>
      </c>
      <c r="AH2060" s="260" t="s">
        <v>344</v>
      </c>
      <c r="AI2060" s="260" t="s">
        <v>344</v>
      </c>
      <c r="AJ2060" s="260" t="s">
        <v>344</v>
      </c>
      <c r="AK2060" s="260" t="s">
        <v>344</v>
      </c>
      <c r="AL2060" s="260" t="s">
        <v>344</v>
      </c>
      <c r="AM2060" s="260" t="s">
        <v>344</v>
      </c>
      <c r="AN2060" s="260" t="s">
        <v>344</v>
      </c>
      <c r="AO2060" s="260" t="s">
        <v>344</v>
      </c>
      <c r="AP2060" s="260" t="s">
        <v>344</v>
      </c>
      <c r="AQ2060" s="260"/>
      <c r="AR2060"/>
      <c r="AS2060" t="s">
        <v>2181</v>
      </c>
    </row>
    <row r="2061" spans="1:45" ht="15" hidden="1" x14ac:dyDescent="0.25">
      <c r="A2061" s="266">
        <v>215861</v>
      </c>
      <c r="B2061" s="259" t="s">
        <v>457</v>
      </c>
      <c r="C2061" s="260" t="s">
        <v>849</v>
      </c>
      <c r="D2061" s="260" t="s">
        <v>849</v>
      </c>
      <c r="E2061" s="260" t="s">
        <v>849</v>
      </c>
      <c r="F2061" s="260" t="s">
        <v>849</v>
      </c>
      <c r="G2061" s="260" t="s">
        <v>849</v>
      </c>
      <c r="H2061" s="260" t="s">
        <v>849</v>
      </c>
      <c r="I2061" s="260" t="s">
        <v>849</v>
      </c>
      <c r="J2061" s="260" t="s">
        <v>849</v>
      </c>
      <c r="K2061" s="260" t="s">
        <v>849</v>
      </c>
      <c r="L2061" s="260" t="s">
        <v>849</v>
      </c>
      <c r="M2061" s="260" t="s">
        <v>344</v>
      </c>
      <c r="N2061" s="260" t="s">
        <v>344</v>
      </c>
      <c r="O2061" s="260" t="s">
        <v>344</v>
      </c>
      <c r="P2061" s="260" t="s">
        <v>344</v>
      </c>
      <c r="Q2061" s="260" t="s">
        <v>344</v>
      </c>
      <c r="R2061" s="260" t="s">
        <v>344</v>
      </c>
      <c r="S2061" s="260" t="s">
        <v>344</v>
      </c>
      <c r="T2061" s="260" t="s">
        <v>344</v>
      </c>
      <c r="U2061" s="260" t="s">
        <v>344</v>
      </c>
      <c r="V2061" s="260" t="s">
        <v>344</v>
      </c>
      <c r="W2061" s="260" t="s">
        <v>344</v>
      </c>
      <c r="X2061" s="260" t="s">
        <v>344</v>
      </c>
      <c r="Y2061" s="260" t="s">
        <v>344</v>
      </c>
      <c r="Z2061" s="260" t="s">
        <v>344</v>
      </c>
      <c r="AA2061" s="260" t="s">
        <v>344</v>
      </c>
      <c r="AB2061" s="260" t="s">
        <v>344</v>
      </c>
      <c r="AC2061" s="260" t="s">
        <v>344</v>
      </c>
      <c r="AD2061" s="260" t="s">
        <v>344</v>
      </c>
      <c r="AE2061" s="260" t="s">
        <v>344</v>
      </c>
      <c r="AF2061" s="260" t="s">
        <v>344</v>
      </c>
      <c r="AG2061" s="260" t="s">
        <v>344</v>
      </c>
      <c r="AH2061" s="260" t="s">
        <v>344</v>
      </c>
      <c r="AI2061" s="260" t="s">
        <v>344</v>
      </c>
      <c r="AJ2061" s="260" t="s">
        <v>344</v>
      </c>
      <c r="AK2061" s="260" t="s">
        <v>344</v>
      </c>
      <c r="AL2061" s="260" t="s">
        <v>344</v>
      </c>
      <c r="AM2061" s="260" t="s">
        <v>344</v>
      </c>
      <c r="AN2061" s="260" t="s">
        <v>344</v>
      </c>
      <c r="AO2061" s="260" t="s">
        <v>344</v>
      </c>
      <c r="AP2061" s="260" t="s">
        <v>344</v>
      </c>
      <c r="AQ2061" s="260"/>
      <c r="AR2061"/>
      <c r="AS2061" t="s">
        <v>2181</v>
      </c>
    </row>
    <row r="2062" spans="1:45" ht="15" hidden="1" x14ac:dyDescent="0.25">
      <c r="A2062" s="266">
        <v>215862</v>
      </c>
      <c r="B2062" s="259" t="s">
        <v>457</v>
      </c>
      <c r="C2062" s="260" t="s">
        <v>849</v>
      </c>
      <c r="D2062" s="260" t="s">
        <v>849</v>
      </c>
      <c r="E2062" s="260" t="s">
        <v>849</v>
      </c>
      <c r="F2062" s="260" t="s">
        <v>849</v>
      </c>
      <c r="G2062" s="260" t="s">
        <v>849</v>
      </c>
      <c r="H2062" s="260" t="s">
        <v>849</v>
      </c>
      <c r="I2062" s="260" t="s">
        <v>849</v>
      </c>
      <c r="J2062" s="260" t="s">
        <v>849</v>
      </c>
      <c r="K2062" s="260" t="s">
        <v>849</v>
      </c>
      <c r="L2062" s="260" t="s">
        <v>849</v>
      </c>
      <c r="M2062" s="260" t="s">
        <v>344</v>
      </c>
      <c r="N2062" s="260" t="s">
        <v>344</v>
      </c>
      <c r="O2062" s="260" t="s">
        <v>344</v>
      </c>
      <c r="P2062" s="260" t="s">
        <v>344</v>
      </c>
      <c r="Q2062" s="260" t="s">
        <v>344</v>
      </c>
      <c r="R2062" s="260" t="s">
        <v>344</v>
      </c>
      <c r="S2062" s="260" t="s">
        <v>344</v>
      </c>
      <c r="T2062" s="260" t="s">
        <v>344</v>
      </c>
      <c r="U2062" s="260" t="s">
        <v>344</v>
      </c>
      <c r="V2062" s="260" t="s">
        <v>344</v>
      </c>
      <c r="W2062" s="260" t="s">
        <v>344</v>
      </c>
      <c r="X2062" s="260" t="s">
        <v>344</v>
      </c>
      <c r="Y2062" s="260" t="s">
        <v>344</v>
      </c>
      <c r="Z2062" s="260" t="s">
        <v>344</v>
      </c>
      <c r="AA2062" s="260" t="s">
        <v>344</v>
      </c>
      <c r="AB2062" s="260" t="s">
        <v>344</v>
      </c>
      <c r="AC2062" s="260" t="s">
        <v>344</v>
      </c>
      <c r="AD2062" s="260" t="s">
        <v>344</v>
      </c>
      <c r="AE2062" s="260" t="s">
        <v>344</v>
      </c>
      <c r="AF2062" s="260" t="s">
        <v>344</v>
      </c>
      <c r="AG2062" s="260" t="s">
        <v>344</v>
      </c>
      <c r="AH2062" s="260" t="s">
        <v>344</v>
      </c>
      <c r="AI2062" s="260" t="s">
        <v>344</v>
      </c>
      <c r="AJ2062" s="260" t="s">
        <v>344</v>
      </c>
      <c r="AK2062" s="260" t="s">
        <v>344</v>
      </c>
      <c r="AL2062" s="260" t="s">
        <v>344</v>
      </c>
      <c r="AM2062" s="260" t="s">
        <v>344</v>
      </c>
      <c r="AN2062" s="260" t="s">
        <v>344</v>
      </c>
      <c r="AO2062" s="260" t="s">
        <v>344</v>
      </c>
      <c r="AP2062" s="260" t="s">
        <v>344</v>
      </c>
      <c r="AQ2062" s="260"/>
      <c r="AR2062"/>
      <c r="AS2062" t="s">
        <v>2181</v>
      </c>
    </row>
    <row r="2063" spans="1:45" ht="15" hidden="1" x14ac:dyDescent="0.25">
      <c r="A2063" s="266">
        <v>215863</v>
      </c>
      <c r="B2063" s="259" t="s">
        <v>457</v>
      </c>
      <c r="C2063" s="260" t="s">
        <v>849</v>
      </c>
      <c r="D2063" s="260" t="s">
        <v>849</v>
      </c>
      <c r="E2063" s="260" t="s">
        <v>849</v>
      </c>
      <c r="F2063" s="260" t="s">
        <v>849</v>
      </c>
      <c r="G2063" s="260" t="s">
        <v>849</v>
      </c>
      <c r="H2063" s="260" t="s">
        <v>849</v>
      </c>
      <c r="I2063" s="260" t="s">
        <v>849</v>
      </c>
      <c r="J2063" s="260" t="s">
        <v>849</v>
      </c>
      <c r="K2063" s="260" t="s">
        <v>849</v>
      </c>
      <c r="L2063" s="260" t="s">
        <v>849</v>
      </c>
      <c r="M2063" s="260" t="s">
        <v>344</v>
      </c>
      <c r="N2063" s="260" t="s">
        <v>344</v>
      </c>
      <c r="O2063" s="260" t="s">
        <v>344</v>
      </c>
      <c r="P2063" s="260" t="s">
        <v>344</v>
      </c>
      <c r="Q2063" s="260" t="s">
        <v>344</v>
      </c>
      <c r="R2063" s="260" t="s">
        <v>344</v>
      </c>
      <c r="S2063" s="260" t="s">
        <v>344</v>
      </c>
      <c r="T2063" s="260" t="s">
        <v>344</v>
      </c>
      <c r="U2063" s="260" t="s">
        <v>344</v>
      </c>
      <c r="V2063" s="260" t="s">
        <v>344</v>
      </c>
      <c r="W2063" s="260" t="s">
        <v>344</v>
      </c>
      <c r="X2063" s="260" t="s">
        <v>344</v>
      </c>
      <c r="Y2063" s="260" t="s">
        <v>344</v>
      </c>
      <c r="Z2063" s="260" t="s">
        <v>344</v>
      </c>
      <c r="AA2063" s="260" t="s">
        <v>344</v>
      </c>
      <c r="AB2063" s="260" t="s">
        <v>344</v>
      </c>
      <c r="AC2063" s="260" t="s">
        <v>344</v>
      </c>
      <c r="AD2063" s="260" t="s">
        <v>344</v>
      </c>
      <c r="AE2063" s="260" t="s">
        <v>344</v>
      </c>
      <c r="AF2063" s="260" t="s">
        <v>344</v>
      </c>
      <c r="AG2063" s="260" t="s">
        <v>344</v>
      </c>
      <c r="AH2063" s="260" t="s">
        <v>344</v>
      </c>
      <c r="AI2063" s="260" t="s">
        <v>344</v>
      </c>
      <c r="AJ2063" s="260" t="s">
        <v>344</v>
      </c>
      <c r="AK2063" s="260" t="s">
        <v>344</v>
      </c>
      <c r="AL2063" s="260" t="s">
        <v>344</v>
      </c>
      <c r="AM2063" s="260" t="s">
        <v>344</v>
      </c>
      <c r="AN2063" s="260" t="s">
        <v>344</v>
      </c>
      <c r="AO2063" s="260" t="s">
        <v>344</v>
      </c>
      <c r="AP2063" s="260" t="s">
        <v>344</v>
      </c>
      <c r="AQ2063" s="260"/>
      <c r="AR2063"/>
      <c r="AS2063" t="s">
        <v>2181</v>
      </c>
    </row>
    <row r="2064" spans="1:45" ht="15" hidden="1" x14ac:dyDescent="0.25">
      <c r="A2064" s="266">
        <v>215864</v>
      </c>
      <c r="B2064" s="259" t="s">
        <v>458</v>
      </c>
      <c r="C2064" s="260" t="s">
        <v>207</v>
      </c>
      <c r="D2064" s="260" t="s">
        <v>207</v>
      </c>
      <c r="E2064" s="260" t="s">
        <v>207</v>
      </c>
      <c r="F2064" s="260" t="s">
        <v>205</v>
      </c>
      <c r="G2064" s="260" t="s">
        <v>207</v>
      </c>
      <c r="H2064" s="260" t="s">
        <v>207</v>
      </c>
      <c r="I2064" s="260" t="s">
        <v>205</v>
      </c>
      <c r="J2064" s="260" t="s">
        <v>205</v>
      </c>
      <c r="K2064" s="260" t="s">
        <v>207</v>
      </c>
      <c r="L2064" s="260" t="s">
        <v>205</v>
      </c>
      <c r="M2064" s="260" t="s">
        <v>206</v>
      </c>
      <c r="N2064" s="260" t="s">
        <v>206</v>
      </c>
      <c r="O2064" s="260" t="s">
        <v>206</v>
      </c>
      <c r="P2064" s="260" t="s">
        <v>206</v>
      </c>
      <c r="Q2064" s="260" t="s">
        <v>206</v>
      </c>
      <c r="R2064" s="260" t="s">
        <v>206</v>
      </c>
      <c r="S2064" s="260" t="s">
        <v>206</v>
      </c>
      <c r="T2064" s="260" t="s">
        <v>206</v>
      </c>
      <c r="U2064" s="260" t="s">
        <v>206</v>
      </c>
      <c r="V2064" s="260" t="s">
        <v>206</v>
      </c>
      <c r="W2064" s="260" t="s">
        <v>344</v>
      </c>
      <c r="X2064" s="260" t="s">
        <v>344</v>
      </c>
      <c r="Y2064" s="260" t="s">
        <v>344</v>
      </c>
      <c r="Z2064" s="260" t="s">
        <v>344</v>
      </c>
      <c r="AA2064" s="260" t="s">
        <v>344</v>
      </c>
      <c r="AB2064" s="260" t="s">
        <v>344</v>
      </c>
      <c r="AC2064" s="260" t="s">
        <v>344</v>
      </c>
      <c r="AD2064" s="260" t="s">
        <v>344</v>
      </c>
      <c r="AE2064" s="260" t="s">
        <v>344</v>
      </c>
      <c r="AF2064" s="260" t="s">
        <v>344</v>
      </c>
      <c r="AG2064" s="260" t="s">
        <v>344</v>
      </c>
      <c r="AH2064" s="260" t="s">
        <v>344</v>
      </c>
      <c r="AI2064" s="260" t="s">
        <v>344</v>
      </c>
      <c r="AJ2064" s="260" t="s">
        <v>344</v>
      </c>
      <c r="AK2064" s="260" t="s">
        <v>344</v>
      </c>
      <c r="AL2064" s="260" t="s">
        <v>344</v>
      </c>
      <c r="AM2064" s="260" t="s">
        <v>344</v>
      </c>
      <c r="AN2064" s="260" t="s">
        <v>344</v>
      </c>
      <c r="AO2064" s="260" t="s">
        <v>344</v>
      </c>
      <c r="AP2064" s="260" t="s">
        <v>344</v>
      </c>
      <c r="AQ2064" s="260"/>
      <c r="AR2064"/>
      <c r="AS2064">
        <v>3</v>
      </c>
    </row>
    <row r="2065" spans="1:45" ht="15" hidden="1" x14ac:dyDescent="0.25">
      <c r="A2065" s="266">
        <v>215865</v>
      </c>
      <c r="B2065" s="259" t="s">
        <v>457</v>
      </c>
      <c r="C2065" s="260" t="s">
        <v>849</v>
      </c>
      <c r="D2065" s="260" t="s">
        <v>849</v>
      </c>
      <c r="E2065" s="260" t="s">
        <v>849</v>
      </c>
      <c r="F2065" s="260" t="s">
        <v>849</v>
      </c>
      <c r="G2065" s="260" t="s">
        <v>849</v>
      </c>
      <c r="H2065" s="260" t="s">
        <v>849</v>
      </c>
      <c r="I2065" s="260" t="s">
        <v>849</v>
      </c>
      <c r="J2065" s="260" t="s">
        <v>849</v>
      </c>
      <c r="K2065" s="260" t="s">
        <v>849</v>
      </c>
      <c r="L2065" s="260" t="s">
        <v>849</v>
      </c>
      <c r="M2065" s="260" t="s">
        <v>344</v>
      </c>
      <c r="N2065" s="260" t="s">
        <v>344</v>
      </c>
      <c r="O2065" s="260" t="s">
        <v>344</v>
      </c>
      <c r="P2065" s="260" t="s">
        <v>344</v>
      </c>
      <c r="Q2065" s="260" t="s">
        <v>344</v>
      </c>
      <c r="R2065" s="260" t="s">
        <v>344</v>
      </c>
      <c r="S2065" s="260" t="s">
        <v>344</v>
      </c>
      <c r="T2065" s="260" t="s">
        <v>344</v>
      </c>
      <c r="U2065" s="260" t="s">
        <v>344</v>
      </c>
      <c r="V2065" s="260" t="s">
        <v>344</v>
      </c>
      <c r="W2065" s="260" t="s">
        <v>344</v>
      </c>
      <c r="X2065" s="260" t="s">
        <v>344</v>
      </c>
      <c r="Y2065" s="260" t="s">
        <v>344</v>
      </c>
      <c r="Z2065" s="260" t="s">
        <v>344</v>
      </c>
      <c r="AA2065" s="260" t="s">
        <v>344</v>
      </c>
      <c r="AB2065" s="260" t="s">
        <v>344</v>
      </c>
      <c r="AC2065" s="260" t="s">
        <v>344</v>
      </c>
      <c r="AD2065" s="260" t="s">
        <v>344</v>
      </c>
      <c r="AE2065" s="260" t="s">
        <v>344</v>
      </c>
      <c r="AF2065" s="260" t="s">
        <v>344</v>
      </c>
      <c r="AG2065" s="260" t="s">
        <v>344</v>
      </c>
      <c r="AH2065" s="260" t="s">
        <v>344</v>
      </c>
      <c r="AI2065" s="260" t="s">
        <v>344</v>
      </c>
      <c r="AJ2065" s="260" t="s">
        <v>344</v>
      </c>
      <c r="AK2065" s="260" t="s">
        <v>344</v>
      </c>
      <c r="AL2065" s="260" t="s">
        <v>344</v>
      </c>
      <c r="AM2065" s="260" t="s">
        <v>344</v>
      </c>
      <c r="AN2065" s="260" t="s">
        <v>344</v>
      </c>
      <c r="AO2065" s="260" t="s">
        <v>344</v>
      </c>
      <c r="AP2065" s="260" t="s">
        <v>344</v>
      </c>
      <c r="AQ2065" s="260"/>
      <c r="AR2065"/>
      <c r="AS2065" t="s">
        <v>2181</v>
      </c>
    </row>
    <row r="2066" spans="1:45" ht="18.75" hidden="1" x14ac:dyDescent="0.45">
      <c r="A2066" s="268">
        <v>215866</v>
      </c>
      <c r="B2066" s="249" t="s">
        <v>456</v>
      </c>
      <c r="C2066" t="s">
        <v>205</v>
      </c>
      <c r="D2066" t="s">
        <v>205</v>
      </c>
      <c r="E2066" t="s">
        <v>207</v>
      </c>
      <c r="F2066" t="s">
        <v>205</v>
      </c>
      <c r="G2066" t="s">
        <v>207</v>
      </c>
      <c r="H2066" t="s">
        <v>207</v>
      </c>
      <c r="I2066" t="s">
        <v>207</v>
      </c>
      <c r="J2066" t="s">
        <v>207</v>
      </c>
      <c r="K2066" t="s">
        <v>205</v>
      </c>
      <c r="L2066" t="s">
        <v>207</v>
      </c>
      <c r="M2066" s="250" t="s">
        <v>205</v>
      </c>
      <c r="N2066" t="s">
        <v>205</v>
      </c>
      <c r="O2066" t="s">
        <v>205</v>
      </c>
      <c r="P2066" t="s">
        <v>205</v>
      </c>
      <c r="Q2066" t="s">
        <v>207</v>
      </c>
      <c r="R2066" t="s">
        <v>207</v>
      </c>
      <c r="S2066" t="s">
        <v>207</v>
      </c>
      <c r="T2066" t="s">
        <v>207</v>
      </c>
      <c r="U2066" t="s">
        <v>207</v>
      </c>
      <c r="V2066" t="s">
        <v>207</v>
      </c>
      <c r="W2066" t="s">
        <v>207</v>
      </c>
      <c r="X2066" s="250" t="s">
        <v>207</v>
      </c>
      <c r="Y2066" t="s">
        <v>207</v>
      </c>
      <c r="Z2066" t="s">
        <v>207</v>
      </c>
      <c r="AA2066" t="s">
        <v>207</v>
      </c>
      <c r="AB2066" t="s">
        <v>206</v>
      </c>
      <c r="AC2066" t="s">
        <v>206</v>
      </c>
      <c r="AD2066" t="s">
        <v>206</v>
      </c>
      <c r="AE2066" t="s">
        <v>206</v>
      </c>
      <c r="AF2066" t="s">
        <v>206</v>
      </c>
      <c r="AG2066" t="s">
        <v>344</v>
      </c>
      <c r="AH2066" t="s">
        <v>344</v>
      </c>
      <c r="AI2066" t="s">
        <v>344</v>
      </c>
      <c r="AJ2066" t="s">
        <v>344</v>
      </c>
      <c r="AK2066" t="s">
        <v>344</v>
      </c>
      <c r="AL2066" t="s">
        <v>344</v>
      </c>
      <c r="AM2066" t="s">
        <v>344</v>
      </c>
      <c r="AN2066" t="s">
        <v>344</v>
      </c>
      <c r="AO2066" t="s">
        <v>344</v>
      </c>
      <c r="AP2066" t="s">
        <v>344</v>
      </c>
      <c r="AQ2066"/>
      <c r="AR2066">
        <v>0</v>
      </c>
      <c r="AS2066">
        <v>5</v>
      </c>
    </row>
    <row r="2067" spans="1:45" ht="15" hidden="1" x14ac:dyDescent="0.25">
      <c r="A2067" s="266">
        <v>215867</v>
      </c>
      <c r="B2067" s="259" t="s">
        <v>457</v>
      </c>
      <c r="C2067" s="260" t="s">
        <v>849</v>
      </c>
      <c r="D2067" s="260" t="s">
        <v>849</v>
      </c>
      <c r="E2067" s="260" t="s">
        <v>849</v>
      </c>
      <c r="F2067" s="260" t="s">
        <v>849</v>
      </c>
      <c r="G2067" s="260" t="s">
        <v>849</v>
      </c>
      <c r="H2067" s="260" t="s">
        <v>849</v>
      </c>
      <c r="I2067" s="260" t="s">
        <v>849</v>
      </c>
      <c r="J2067" s="260" t="s">
        <v>849</v>
      </c>
      <c r="K2067" s="260" t="s">
        <v>849</v>
      </c>
      <c r="L2067" s="260" t="s">
        <v>849</v>
      </c>
      <c r="M2067" s="260" t="s">
        <v>344</v>
      </c>
      <c r="N2067" s="260" t="s">
        <v>344</v>
      </c>
      <c r="O2067" s="260" t="s">
        <v>344</v>
      </c>
      <c r="P2067" s="260" t="s">
        <v>344</v>
      </c>
      <c r="Q2067" s="260" t="s">
        <v>344</v>
      </c>
      <c r="R2067" s="260" t="s">
        <v>344</v>
      </c>
      <c r="S2067" s="260" t="s">
        <v>344</v>
      </c>
      <c r="T2067" s="260" t="s">
        <v>344</v>
      </c>
      <c r="U2067" s="260" t="s">
        <v>344</v>
      </c>
      <c r="V2067" s="260" t="s">
        <v>344</v>
      </c>
      <c r="W2067" s="260" t="s">
        <v>344</v>
      </c>
      <c r="X2067" s="260" t="s">
        <v>344</v>
      </c>
      <c r="Y2067" s="260" t="s">
        <v>344</v>
      </c>
      <c r="Z2067" s="260" t="s">
        <v>344</v>
      </c>
      <c r="AA2067" s="260" t="s">
        <v>344</v>
      </c>
      <c r="AB2067" s="260" t="s">
        <v>344</v>
      </c>
      <c r="AC2067" s="260" t="s">
        <v>344</v>
      </c>
      <c r="AD2067" s="260" t="s">
        <v>344</v>
      </c>
      <c r="AE2067" s="260" t="s">
        <v>344</v>
      </c>
      <c r="AF2067" s="260" t="s">
        <v>344</v>
      </c>
      <c r="AG2067" s="260" t="s">
        <v>344</v>
      </c>
      <c r="AH2067" s="260" t="s">
        <v>344</v>
      </c>
      <c r="AI2067" s="260" t="s">
        <v>344</v>
      </c>
      <c r="AJ2067" s="260" t="s">
        <v>344</v>
      </c>
      <c r="AK2067" s="260" t="s">
        <v>344</v>
      </c>
      <c r="AL2067" s="260" t="s">
        <v>344</v>
      </c>
      <c r="AM2067" s="260" t="s">
        <v>344</v>
      </c>
      <c r="AN2067" s="260" t="s">
        <v>344</v>
      </c>
      <c r="AO2067" s="260" t="s">
        <v>344</v>
      </c>
      <c r="AP2067" s="260" t="s">
        <v>344</v>
      </c>
      <c r="AQ2067" s="260"/>
      <c r="AR2067"/>
      <c r="AS2067" t="s">
        <v>2181</v>
      </c>
    </row>
    <row r="2068" spans="1:45" ht="15" hidden="1" x14ac:dyDescent="0.25">
      <c r="A2068" s="266">
        <v>215868</v>
      </c>
      <c r="B2068" s="259" t="s">
        <v>458</v>
      </c>
      <c r="C2068" s="260" t="s">
        <v>207</v>
      </c>
      <c r="D2068" s="260" t="s">
        <v>205</v>
      </c>
      <c r="E2068" s="260" t="s">
        <v>207</v>
      </c>
      <c r="F2068" s="260" t="s">
        <v>205</v>
      </c>
      <c r="G2068" s="260" t="s">
        <v>207</v>
      </c>
      <c r="H2068" s="260" t="s">
        <v>206</v>
      </c>
      <c r="I2068" s="260" t="s">
        <v>207</v>
      </c>
      <c r="J2068" s="260" t="s">
        <v>207</v>
      </c>
      <c r="K2068" s="260" t="s">
        <v>207</v>
      </c>
      <c r="L2068" s="260" t="s">
        <v>207</v>
      </c>
      <c r="M2068" s="260" t="s">
        <v>205</v>
      </c>
      <c r="N2068" s="260" t="s">
        <v>205</v>
      </c>
      <c r="O2068" s="260" t="s">
        <v>205</v>
      </c>
      <c r="P2068" s="260" t="s">
        <v>205</v>
      </c>
      <c r="Q2068" s="260" t="s">
        <v>207</v>
      </c>
      <c r="R2068" s="260" t="s">
        <v>206</v>
      </c>
      <c r="S2068" s="260" t="s">
        <v>205</v>
      </c>
      <c r="T2068" s="260" t="s">
        <v>205</v>
      </c>
      <c r="U2068" s="260" t="s">
        <v>207</v>
      </c>
      <c r="V2068" s="260" t="s">
        <v>205</v>
      </c>
      <c r="W2068" s="260" t="s">
        <v>344</v>
      </c>
      <c r="X2068" s="260" t="s">
        <v>344</v>
      </c>
      <c r="Y2068" s="260" t="s">
        <v>344</v>
      </c>
      <c r="Z2068" s="260" t="s">
        <v>344</v>
      </c>
      <c r="AA2068" s="260" t="s">
        <v>344</v>
      </c>
      <c r="AB2068" s="260" t="s">
        <v>344</v>
      </c>
      <c r="AC2068" s="260" t="s">
        <v>344</v>
      </c>
      <c r="AD2068" s="260" t="s">
        <v>344</v>
      </c>
      <c r="AE2068" s="260" t="s">
        <v>344</v>
      </c>
      <c r="AF2068" s="260" t="s">
        <v>344</v>
      </c>
      <c r="AG2068" s="260" t="s">
        <v>344</v>
      </c>
      <c r="AH2068" s="260" t="s">
        <v>344</v>
      </c>
      <c r="AI2068" s="260" t="s">
        <v>344</v>
      </c>
      <c r="AJ2068" s="260" t="s">
        <v>344</v>
      </c>
      <c r="AK2068" s="260" t="s">
        <v>344</v>
      </c>
      <c r="AL2068" s="260" t="s">
        <v>344</v>
      </c>
      <c r="AM2068" s="260" t="s">
        <v>344</v>
      </c>
      <c r="AN2068" s="260" t="s">
        <v>344</v>
      </c>
      <c r="AO2068" s="260" t="s">
        <v>344</v>
      </c>
      <c r="AP2068" s="260" t="s">
        <v>344</v>
      </c>
      <c r="AQ2068" s="260"/>
      <c r="AR2068"/>
      <c r="AS2068">
        <v>1</v>
      </c>
    </row>
    <row r="2069" spans="1:45" ht="18.75" hidden="1" x14ac:dyDescent="0.45">
      <c r="A2069" s="268">
        <v>215870</v>
      </c>
      <c r="B2069" s="249" t="s">
        <v>458</v>
      </c>
      <c r="C2069" t="s">
        <v>207</v>
      </c>
      <c r="D2069" t="s">
        <v>205</v>
      </c>
      <c r="E2069" t="s">
        <v>205</v>
      </c>
      <c r="F2069" t="s">
        <v>205</v>
      </c>
      <c r="G2069" t="s">
        <v>207</v>
      </c>
      <c r="H2069" t="s">
        <v>206</v>
      </c>
      <c r="I2069" t="s">
        <v>205</v>
      </c>
      <c r="J2069" t="s">
        <v>205</v>
      </c>
      <c r="K2069" t="s">
        <v>205</v>
      </c>
      <c r="L2069" t="s">
        <v>207</v>
      </c>
      <c r="M2069" s="250" t="s">
        <v>206</v>
      </c>
      <c r="N2069" t="s">
        <v>206</v>
      </c>
      <c r="O2069" t="s">
        <v>207</v>
      </c>
      <c r="P2069" t="s">
        <v>206</v>
      </c>
      <c r="Q2069" t="s">
        <v>206</v>
      </c>
      <c r="R2069" t="s">
        <v>206</v>
      </c>
      <c r="S2069" t="s">
        <v>206</v>
      </c>
      <c r="T2069" t="s">
        <v>206</v>
      </c>
      <c r="U2069" t="s">
        <v>206</v>
      </c>
      <c r="V2069" t="s">
        <v>206</v>
      </c>
      <c r="W2069" t="s">
        <v>344</v>
      </c>
      <c r="X2069" s="250" t="s">
        <v>344</v>
      </c>
      <c r="Y2069" t="s">
        <v>344</v>
      </c>
      <c r="Z2069" t="s">
        <v>344</v>
      </c>
      <c r="AA2069" t="s">
        <v>344</v>
      </c>
      <c r="AB2069" t="s">
        <v>344</v>
      </c>
      <c r="AC2069" t="s">
        <v>344</v>
      </c>
      <c r="AD2069" t="s">
        <v>344</v>
      </c>
      <c r="AE2069" t="s">
        <v>344</v>
      </c>
      <c r="AF2069" t="s">
        <v>344</v>
      </c>
      <c r="AG2069" t="s">
        <v>344</v>
      </c>
      <c r="AH2069" t="s">
        <v>344</v>
      </c>
      <c r="AI2069" t="s">
        <v>344</v>
      </c>
      <c r="AJ2069" t="s">
        <v>344</v>
      </c>
      <c r="AK2069" t="s">
        <v>344</v>
      </c>
      <c r="AL2069" t="s">
        <v>344</v>
      </c>
      <c r="AM2069" t="s">
        <v>344</v>
      </c>
      <c r="AN2069" t="s">
        <v>344</v>
      </c>
      <c r="AO2069" t="s">
        <v>344</v>
      </c>
      <c r="AP2069" t="s">
        <v>344</v>
      </c>
      <c r="AQ2069"/>
      <c r="AR2069">
        <v>0</v>
      </c>
      <c r="AS2069">
        <v>5</v>
      </c>
    </row>
    <row r="2070" spans="1:45" ht="15" hidden="1" x14ac:dyDescent="0.25">
      <c r="A2070" s="266">
        <v>215871</v>
      </c>
      <c r="B2070" s="259" t="s">
        <v>457</v>
      </c>
      <c r="C2070" s="260" t="s">
        <v>205</v>
      </c>
      <c r="D2070" s="260" t="s">
        <v>205</v>
      </c>
      <c r="E2070" s="260" t="s">
        <v>205</v>
      </c>
      <c r="F2070" s="260" t="s">
        <v>205</v>
      </c>
      <c r="G2070" s="260" t="s">
        <v>205</v>
      </c>
      <c r="H2070" s="260" t="s">
        <v>207</v>
      </c>
      <c r="I2070" s="260" t="s">
        <v>205</v>
      </c>
      <c r="J2070" s="260" t="s">
        <v>205</v>
      </c>
      <c r="K2070" s="260" t="s">
        <v>207</v>
      </c>
      <c r="L2070" s="260" t="s">
        <v>205</v>
      </c>
      <c r="M2070" s="260" t="s">
        <v>344</v>
      </c>
      <c r="N2070" s="260" t="s">
        <v>344</v>
      </c>
      <c r="O2070" s="260" t="s">
        <v>344</v>
      </c>
      <c r="P2070" s="260" t="s">
        <v>344</v>
      </c>
      <c r="Q2070" s="260" t="s">
        <v>344</v>
      </c>
      <c r="R2070" s="260" t="s">
        <v>344</v>
      </c>
      <c r="S2070" s="260" t="s">
        <v>344</v>
      </c>
      <c r="T2070" s="260" t="s">
        <v>344</v>
      </c>
      <c r="U2070" s="260" t="s">
        <v>344</v>
      </c>
      <c r="V2070" s="260" t="s">
        <v>344</v>
      </c>
      <c r="W2070" s="260" t="s">
        <v>344</v>
      </c>
      <c r="X2070" s="260" t="s">
        <v>344</v>
      </c>
      <c r="Y2070" s="260" t="s">
        <v>344</v>
      </c>
      <c r="Z2070" s="260" t="s">
        <v>344</v>
      </c>
      <c r="AA2070" s="260" t="s">
        <v>344</v>
      </c>
      <c r="AB2070" s="260" t="s">
        <v>344</v>
      </c>
      <c r="AC2070" s="260" t="s">
        <v>344</v>
      </c>
      <c r="AD2070" s="260" t="s">
        <v>344</v>
      </c>
      <c r="AE2070" s="260" t="s">
        <v>344</v>
      </c>
      <c r="AF2070" s="260" t="s">
        <v>344</v>
      </c>
      <c r="AG2070" s="260" t="s">
        <v>344</v>
      </c>
      <c r="AH2070" s="260" t="s">
        <v>344</v>
      </c>
      <c r="AI2070" s="260" t="s">
        <v>344</v>
      </c>
      <c r="AJ2070" s="260" t="s">
        <v>344</v>
      </c>
      <c r="AK2070" s="260" t="s">
        <v>344</v>
      </c>
      <c r="AL2070" s="260" t="s">
        <v>344</v>
      </c>
      <c r="AM2070" s="260" t="s">
        <v>344</v>
      </c>
      <c r="AN2070" s="260" t="s">
        <v>344</v>
      </c>
      <c r="AO2070" s="260" t="s">
        <v>344</v>
      </c>
      <c r="AP2070" s="260" t="s">
        <v>344</v>
      </c>
      <c r="AQ2070" s="260"/>
      <c r="AR2070"/>
      <c r="AS2070">
        <v>1</v>
      </c>
    </row>
    <row r="2071" spans="1:45" ht="15" hidden="1" x14ac:dyDescent="0.25">
      <c r="A2071" s="266">
        <v>215872</v>
      </c>
      <c r="B2071" s="259" t="s">
        <v>457</v>
      </c>
      <c r="C2071" s="260" t="s">
        <v>849</v>
      </c>
      <c r="D2071" s="260" t="s">
        <v>849</v>
      </c>
      <c r="E2071" s="260" t="s">
        <v>849</v>
      </c>
      <c r="F2071" s="260" t="s">
        <v>849</v>
      </c>
      <c r="G2071" s="260" t="s">
        <v>849</v>
      </c>
      <c r="H2071" s="260" t="s">
        <v>849</v>
      </c>
      <c r="I2071" s="260" t="s">
        <v>849</v>
      </c>
      <c r="J2071" s="260" t="s">
        <v>849</v>
      </c>
      <c r="K2071" s="260" t="s">
        <v>849</v>
      </c>
      <c r="L2071" s="260" t="s">
        <v>849</v>
      </c>
      <c r="M2071" s="260" t="s">
        <v>344</v>
      </c>
      <c r="N2071" s="260" t="s">
        <v>344</v>
      </c>
      <c r="O2071" s="260" t="s">
        <v>344</v>
      </c>
      <c r="P2071" s="260" t="s">
        <v>344</v>
      </c>
      <c r="Q2071" s="260" t="s">
        <v>344</v>
      </c>
      <c r="R2071" s="260" t="s">
        <v>344</v>
      </c>
      <c r="S2071" s="260" t="s">
        <v>344</v>
      </c>
      <c r="T2071" s="260" t="s">
        <v>344</v>
      </c>
      <c r="U2071" s="260" t="s">
        <v>344</v>
      </c>
      <c r="V2071" s="260" t="s">
        <v>344</v>
      </c>
      <c r="W2071" s="260" t="s">
        <v>344</v>
      </c>
      <c r="X2071" s="260" t="s">
        <v>344</v>
      </c>
      <c r="Y2071" s="260" t="s">
        <v>344</v>
      </c>
      <c r="Z2071" s="260" t="s">
        <v>344</v>
      </c>
      <c r="AA2071" s="260" t="s">
        <v>344</v>
      </c>
      <c r="AB2071" s="260" t="s">
        <v>344</v>
      </c>
      <c r="AC2071" s="260" t="s">
        <v>344</v>
      </c>
      <c r="AD2071" s="260" t="s">
        <v>344</v>
      </c>
      <c r="AE2071" s="260" t="s">
        <v>344</v>
      </c>
      <c r="AF2071" s="260" t="s">
        <v>344</v>
      </c>
      <c r="AG2071" s="260" t="s">
        <v>344</v>
      </c>
      <c r="AH2071" s="260" t="s">
        <v>344</v>
      </c>
      <c r="AI2071" s="260" t="s">
        <v>344</v>
      </c>
      <c r="AJ2071" s="260" t="s">
        <v>344</v>
      </c>
      <c r="AK2071" s="260" t="s">
        <v>344</v>
      </c>
      <c r="AL2071" s="260" t="s">
        <v>344</v>
      </c>
      <c r="AM2071" s="260" t="s">
        <v>344</v>
      </c>
      <c r="AN2071" s="260" t="s">
        <v>344</v>
      </c>
      <c r="AO2071" s="260" t="s">
        <v>344</v>
      </c>
      <c r="AP2071" s="260" t="s">
        <v>344</v>
      </c>
      <c r="AQ2071" s="260"/>
      <c r="AR2071"/>
      <c r="AS2071" t="s">
        <v>2181</v>
      </c>
    </row>
    <row r="2072" spans="1:45" ht="15" hidden="1" x14ac:dyDescent="0.25">
      <c r="A2072" s="266">
        <v>215874</v>
      </c>
      <c r="B2072" s="259" t="s">
        <v>457</v>
      </c>
      <c r="C2072" s="260" t="s">
        <v>849</v>
      </c>
      <c r="D2072" s="260" t="s">
        <v>849</v>
      </c>
      <c r="E2072" s="260" t="s">
        <v>849</v>
      </c>
      <c r="F2072" s="260" t="s">
        <v>849</v>
      </c>
      <c r="G2072" s="260" t="s">
        <v>849</v>
      </c>
      <c r="H2072" s="260" t="s">
        <v>849</v>
      </c>
      <c r="I2072" s="260" t="s">
        <v>849</v>
      </c>
      <c r="J2072" s="260" t="s">
        <v>849</v>
      </c>
      <c r="K2072" s="260" t="s">
        <v>849</v>
      </c>
      <c r="L2072" s="260" t="s">
        <v>849</v>
      </c>
      <c r="M2072" s="260" t="s">
        <v>344</v>
      </c>
      <c r="N2072" s="260" t="s">
        <v>344</v>
      </c>
      <c r="O2072" s="260" t="s">
        <v>344</v>
      </c>
      <c r="P2072" s="260" t="s">
        <v>344</v>
      </c>
      <c r="Q2072" s="260" t="s">
        <v>344</v>
      </c>
      <c r="R2072" s="260" t="s">
        <v>344</v>
      </c>
      <c r="S2072" s="260" t="s">
        <v>344</v>
      </c>
      <c r="T2072" s="260" t="s">
        <v>344</v>
      </c>
      <c r="U2072" s="260" t="s">
        <v>344</v>
      </c>
      <c r="V2072" s="260" t="s">
        <v>344</v>
      </c>
      <c r="W2072" s="260" t="s">
        <v>344</v>
      </c>
      <c r="X2072" s="260" t="s">
        <v>344</v>
      </c>
      <c r="Y2072" s="260" t="s">
        <v>344</v>
      </c>
      <c r="Z2072" s="260" t="s">
        <v>344</v>
      </c>
      <c r="AA2072" s="260" t="s">
        <v>344</v>
      </c>
      <c r="AB2072" s="260" t="s">
        <v>344</v>
      </c>
      <c r="AC2072" s="260" t="s">
        <v>344</v>
      </c>
      <c r="AD2072" s="260" t="s">
        <v>344</v>
      </c>
      <c r="AE2072" s="260" t="s">
        <v>344</v>
      </c>
      <c r="AF2072" s="260" t="s">
        <v>344</v>
      </c>
      <c r="AG2072" s="260" t="s">
        <v>344</v>
      </c>
      <c r="AH2072" s="260" t="s">
        <v>344</v>
      </c>
      <c r="AI2072" s="260" t="s">
        <v>344</v>
      </c>
      <c r="AJ2072" s="260" t="s">
        <v>344</v>
      </c>
      <c r="AK2072" s="260" t="s">
        <v>344</v>
      </c>
      <c r="AL2072" s="260" t="s">
        <v>344</v>
      </c>
      <c r="AM2072" s="260" t="s">
        <v>344</v>
      </c>
      <c r="AN2072" s="260" t="s">
        <v>344</v>
      </c>
      <c r="AO2072" s="260" t="s">
        <v>344</v>
      </c>
      <c r="AP2072" s="260" t="s">
        <v>344</v>
      </c>
      <c r="AQ2072" s="260"/>
      <c r="AR2072"/>
      <c r="AS2072" t="s">
        <v>2181</v>
      </c>
    </row>
    <row r="2073" spans="1:45" ht="18.75" x14ac:dyDescent="0.45">
      <c r="A2073" s="268">
        <v>215875</v>
      </c>
      <c r="B2073" s="249" t="s">
        <v>61</v>
      </c>
      <c r="C2073" t="s">
        <v>206</v>
      </c>
      <c r="D2073" t="s">
        <v>207</v>
      </c>
      <c r="E2073" t="s">
        <v>207</v>
      </c>
      <c r="F2073" t="s">
        <v>207</v>
      </c>
      <c r="G2073" t="s">
        <v>207</v>
      </c>
      <c r="H2073" t="s">
        <v>207</v>
      </c>
      <c r="I2073" t="s">
        <v>207</v>
      </c>
      <c r="J2073" t="s">
        <v>207</v>
      </c>
      <c r="K2073" t="s">
        <v>207</v>
      </c>
      <c r="L2073" t="s">
        <v>207</v>
      </c>
      <c r="M2073" s="250" t="s">
        <v>207</v>
      </c>
      <c r="N2073" t="s">
        <v>207</v>
      </c>
      <c r="O2073" t="s">
        <v>207</v>
      </c>
      <c r="P2073" t="s">
        <v>207</v>
      </c>
      <c r="Q2073" t="s">
        <v>207</v>
      </c>
      <c r="R2073" t="s">
        <v>207</v>
      </c>
      <c r="S2073" t="s">
        <v>207</v>
      </c>
      <c r="T2073" t="s">
        <v>207</v>
      </c>
      <c r="U2073" t="s">
        <v>207</v>
      </c>
      <c r="V2073" t="s">
        <v>207</v>
      </c>
      <c r="W2073" t="s">
        <v>207</v>
      </c>
      <c r="X2073" s="250" t="s">
        <v>207</v>
      </c>
      <c r="Y2073" t="s">
        <v>205</v>
      </c>
      <c r="Z2073" t="s">
        <v>207</v>
      </c>
      <c r="AA2073" t="s">
        <v>207</v>
      </c>
      <c r="AB2073" t="s">
        <v>207</v>
      </c>
      <c r="AC2073" t="s">
        <v>207</v>
      </c>
      <c r="AD2073" t="s">
        <v>207</v>
      </c>
      <c r="AE2073" t="s">
        <v>207</v>
      </c>
      <c r="AF2073" t="s">
        <v>207</v>
      </c>
      <c r="AG2073" t="s">
        <v>206</v>
      </c>
      <c r="AH2073" t="s">
        <v>206</v>
      </c>
      <c r="AI2073" t="s">
        <v>206</v>
      </c>
      <c r="AJ2073" t="s">
        <v>206</v>
      </c>
      <c r="AK2073" t="s">
        <v>206</v>
      </c>
      <c r="AL2073" t="s">
        <v>206</v>
      </c>
      <c r="AM2073" t="s">
        <v>206</v>
      </c>
      <c r="AN2073" t="s">
        <v>206</v>
      </c>
      <c r="AO2073" t="s">
        <v>206</v>
      </c>
      <c r="AP2073" t="s">
        <v>206</v>
      </c>
      <c r="AQ2073"/>
      <c r="AR2073">
        <v>0</v>
      </c>
      <c r="AS2073">
        <v>6</v>
      </c>
    </row>
    <row r="2074" spans="1:45" ht="18.75" hidden="1" x14ac:dyDescent="0.45">
      <c r="A2074" s="267">
        <v>215876</v>
      </c>
      <c r="B2074" s="249" t="s">
        <v>458</v>
      </c>
      <c r="C2074" t="s">
        <v>205</v>
      </c>
      <c r="D2074" t="s">
        <v>205</v>
      </c>
      <c r="E2074" t="s">
        <v>205</v>
      </c>
      <c r="F2074" t="s">
        <v>205</v>
      </c>
      <c r="G2074" t="s">
        <v>207</v>
      </c>
      <c r="H2074" t="s">
        <v>207</v>
      </c>
      <c r="I2074" t="s">
        <v>206</v>
      </c>
      <c r="J2074" t="s">
        <v>205</v>
      </c>
      <c r="K2074" t="s">
        <v>205</v>
      </c>
      <c r="L2074" t="s">
        <v>205</v>
      </c>
      <c r="M2074" s="250" t="s">
        <v>205</v>
      </c>
      <c r="N2074" t="s">
        <v>207</v>
      </c>
      <c r="O2074" t="s">
        <v>205</v>
      </c>
      <c r="P2074" t="s">
        <v>206</v>
      </c>
      <c r="Q2074" t="s">
        <v>205</v>
      </c>
      <c r="R2074" t="s">
        <v>206</v>
      </c>
      <c r="S2074" t="s">
        <v>205</v>
      </c>
      <c r="T2074" t="s">
        <v>205</v>
      </c>
      <c r="U2074" t="s">
        <v>205</v>
      </c>
      <c r="V2074" t="s">
        <v>205</v>
      </c>
      <c r="W2074" t="s">
        <v>344</v>
      </c>
      <c r="X2074" s="250" t="s">
        <v>344</v>
      </c>
      <c r="Y2074" t="s">
        <v>344</v>
      </c>
      <c r="Z2074" t="s">
        <v>344</v>
      </c>
      <c r="AA2074" t="s">
        <v>344</v>
      </c>
      <c r="AB2074" t="s">
        <v>344</v>
      </c>
      <c r="AC2074" t="s">
        <v>344</v>
      </c>
      <c r="AD2074" t="s">
        <v>344</v>
      </c>
      <c r="AE2074" t="s">
        <v>344</v>
      </c>
      <c r="AF2074" t="s">
        <v>344</v>
      </c>
      <c r="AG2074" t="s">
        <v>344</v>
      </c>
      <c r="AH2074" t="s">
        <v>344</v>
      </c>
      <c r="AI2074" t="s">
        <v>344</v>
      </c>
      <c r="AJ2074" t="s">
        <v>344</v>
      </c>
      <c r="AK2074" t="s">
        <v>344</v>
      </c>
      <c r="AL2074" t="s">
        <v>344</v>
      </c>
      <c r="AM2074" t="s">
        <v>344</v>
      </c>
      <c r="AN2074" t="s">
        <v>344</v>
      </c>
      <c r="AO2074" t="s">
        <v>344</v>
      </c>
      <c r="AP2074" t="s">
        <v>344</v>
      </c>
      <c r="AQ2074"/>
      <c r="AR2074">
        <v>0</v>
      </c>
      <c r="AS2074">
        <v>2</v>
      </c>
    </row>
    <row r="2075" spans="1:45" ht="15" hidden="1" x14ac:dyDescent="0.25">
      <c r="A2075" s="266">
        <v>215877</v>
      </c>
      <c r="B2075" s="259" t="s">
        <v>457</v>
      </c>
      <c r="C2075" s="260" t="s">
        <v>207</v>
      </c>
      <c r="D2075" s="260" t="s">
        <v>207</v>
      </c>
      <c r="E2075" s="260" t="s">
        <v>207</v>
      </c>
      <c r="F2075" s="260" t="s">
        <v>207</v>
      </c>
      <c r="G2075" s="260" t="s">
        <v>207</v>
      </c>
      <c r="H2075" s="260" t="s">
        <v>206</v>
      </c>
      <c r="I2075" s="260" t="s">
        <v>206</v>
      </c>
      <c r="J2075" s="260" t="s">
        <v>207</v>
      </c>
      <c r="K2075" s="260" t="s">
        <v>207</v>
      </c>
      <c r="L2075" s="260" t="s">
        <v>206</v>
      </c>
      <c r="M2075" s="260" t="s">
        <v>344</v>
      </c>
      <c r="N2075" s="260" t="s">
        <v>344</v>
      </c>
      <c r="O2075" s="260" t="s">
        <v>344</v>
      </c>
      <c r="P2075" s="260" t="s">
        <v>344</v>
      </c>
      <c r="Q2075" s="260" t="s">
        <v>344</v>
      </c>
      <c r="R2075" s="260" t="s">
        <v>344</v>
      </c>
      <c r="S2075" s="260" t="s">
        <v>344</v>
      </c>
      <c r="T2075" s="260" t="s">
        <v>344</v>
      </c>
      <c r="U2075" s="260" t="s">
        <v>344</v>
      </c>
      <c r="V2075" s="260" t="s">
        <v>344</v>
      </c>
      <c r="W2075" s="260" t="s">
        <v>344</v>
      </c>
      <c r="X2075" s="260" t="s">
        <v>344</v>
      </c>
      <c r="Y2075" s="260" t="s">
        <v>344</v>
      </c>
      <c r="Z2075" s="260" t="s">
        <v>344</v>
      </c>
      <c r="AA2075" s="260" t="s">
        <v>344</v>
      </c>
      <c r="AB2075" s="260" t="s">
        <v>344</v>
      </c>
      <c r="AC2075" s="260" t="s">
        <v>344</v>
      </c>
      <c r="AD2075" s="260" t="s">
        <v>344</v>
      </c>
      <c r="AE2075" s="260" t="s">
        <v>344</v>
      </c>
      <c r="AF2075" s="260" t="s">
        <v>344</v>
      </c>
      <c r="AG2075" s="260" t="s">
        <v>344</v>
      </c>
      <c r="AH2075" s="260" t="s">
        <v>344</v>
      </c>
      <c r="AI2075" s="260" t="s">
        <v>344</v>
      </c>
      <c r="AJ2075" s="260" t="s">
        <v>344</v>
      </c>
      <c r="AK2075" s="260" t="s">
        <v>344</v>
      </c>
      <c r="AL2075" s="260" t="s">
        <v>344</v>
      </c>
      <c r="AM2075" s="260" t="s">
        <v>344</v>
      </c>
      <c r="AN2075" s="260" t="s">
        <v>344</v>
      </c>
      <c r="AO2075" s="260" t="s">
        <v>344</v>
      </c>
      <c r="AP2075" s="260" t="s">
        <v>344</v>
      </c>
      <c r="AQ2075" s="260"/>
      <c r="AR2075"/>
      <c r="AS2075">
        <v>1</v>
      </c>
    </row>
    <row r="2076" spans="1:45" ht="18.75" x14ac:dyDescent="0.45">
      <c r="A2076" s="268">
        <v>215878</v>
      </c>
      <c r="B2076" s="249" t="s">
        <v>61</v>
      </c>
      <c r="C2076" t="s">
        <v>207</v>
      </c>
      <c r="D2076" t="s">
        <v>207</v>
      </c>
      <c r="E2076" t="s">
        <v>207</v>
      </c>
      <c r="F2076" t="s">
        <v>207</v>
      </c>
      <c r="G2076" t="s">
        <v>207</v>
      </c>
      <c r="H2076" t="s">
        <v>207</v>
      </c>
      <c r="I2076" t="s">
        <v>207</v>
      </c>
      <c r="J2076" t="s">
        <v>207</v>
      </c>
      <c r="K2076" t="s">
        <v>207</v>
      </c>
      <c r="L2076" t="s">
        <v>207</v>
      </c>
      <c r="M2076" s="250" t="s">
        <v>207</v>
      </c>
      <c r="N2076" t="s">
        <v>207</v>
      </c>
      <c r="O2076" t="s">
        <v>207</v>
      </c>
      <c r="P2076" t="s">
        <v>207</v>
      </c>
      <c r="Q2076" t="s">
        <v>207</v>
      </c>
      <c r="R2076" t="s">
        <v>207</v>
      </c>
      <c r="S2076" t="s">
        <v>207</v>
      </c>
      <c r="T2076" t="s">
        <v>207</v>
      </c>
      <c r="U2076" t="s">
        <v>207</v>
      </c>
      <c r="V2076" t="s">
        <v>207</v>
      </c>
      <c r="W2076" t="s">
        <v>205</v>
      </c>
      <c r="X2076" s="250" t="s">
        <v>207</v>
      </c>
      <c r="Y2076" t="s">
        <v>207</v>
      </c>
      <c r="Z2076" t="s">
        <v>207</v>
      </c>
      <c r="AA2076" t="s">
        <v>205</v>
      </c>
      <c r="AB2076" t="s">
        <v>207</v>
      </c>
      <c r="AC2076" t="s">
        <v>207</v>
      </c>
      <c r="AD2076" t="s">
        <v>207</v>
      </c>
      <c r="AE2076" t="s">
        <v>206</v>
      </c>
      <c r="AF2076" t="s">
        <v>207</v>
      </c>
      <c r="AG2076" t="s">
        <v>206</v>
      </c>
      <c r="AH2076" t="s">
        <v>206</v>
      </c>
      <c r="AI2076" t="s">
        <v>206</v>
      </c>
      <c r="AJ2076" t="s">
        <v>206</v>
      </c>
      <c r="AK2076" t="s">
        <v>206</v>
      </c>
      <c r="AL2076" t="s">
        <v>206</v>
      </c>
      <c r="AM2076" t="s">
        <v>206</v>
      </c>
      <c r="AN2076" t="s">
        <v>206</v>
      </c>
      <c r="AO2076" t="s">
        <v>206</v>
      </c>
      <c r="AP2076" t="s">
        <v>206</v>
      </c>
      <c r="AQ2076"/>
      <c r="AR2076">
        <v>0</v>
      </c>
      <c r="AS2076">
        <v>5</v>
      </c>
    </row>
    <row r="2077" spans="1:45" ht="15" hidden="1" x14ac:dyDescent="0.25">
      <c r="A2077" s="266">
        <v>215879</v>
      </c>
      <c r="B2077" s="259" t="s">
        <v>458</v>
      </c>
      <c r="C2077" s="260" t="s">
        <v>207</v>
      </c>
      <c r="D2077" s="260" t="s">
        <v>205</v>
      </c>
      <c r="E2077" s="260" t="s">
        <v>207</v>
      </c>
      <c r="F2077" s="260" t="s">
        <v>205</v>
      </c>
      <c r="G2077" s="260" t="s">
        <v>207</v>
      </c>
      <c r="H2077" s="260" t="s">
        <v>207</v>
      </c>
      <c r="I2077" s="260" t="s">
        <v>207</v>
      </c>
      <c r="J2077" s="260" t="s">
        <v>207</v>
      </c>
      <c r="K2077" s="260" t="s">
        <v>207</v>
      </c>
      <c r="L2077" s="260" t="s">
        <v>205</v>
      </c>
      <c r="M2077" s="260" t="s">
        <v>207</v>
      </c>
      <c r="N2077" s="260" t="s">
        <v>205</v>
      </c>
      <c r="O2077" s="260" t="s">
        <v>205</v>
      </c>
      <c r="P2077" s="260" t="s">
        <v>207</v>
      </c>
      <c r="Q2077" s="260" t="s">
        <v>207</v>
      </c>
      <c r="R2077" s="260" t="s">
        <v>205</v>
      </c>
      <c r="S2077" s="260" t="s">
        <v>207</v>
      </c>
      <c r="T2077" s="260" t="s">
        <v>205</v>
      </c>
      <c r="U2077" s="260" t="s">
        <v>205</v>
      </c>
      <c r="V2077" s="260" t="s">
        <v>205</v>
      </c>
      <c r="W2077" s="260" t="s">
        <v>344</v>
      </c>
      <c r="X2077" s="260" t="s">
        <v>344</v>
      </c>
      <c r="Y2077" s="260" t="s">
        <v>344</v>
      </c>
      <c r="Z2077" s="260" t="s">
        <v>344</v>
      </c>
      <c r="AA2077" s="260" t="s">
        <v>344</v>
      </c>
      <c r="AB2077" s="260" t="s">
        <v>344</v>
      </c>
      <c r="AC2077" s="260" t="s">
        <v>344</v>
      </c>
      <c r="AD2077" s="260" t="s">
        <v>344</v>
      </c>
      <c r="AE2077" s="260" t="s">
        <v>344</v>
      </c>
      <c r="AF2077" s="260" t="s">
        <v>344</v>
      </c>
      <c r="AG2077" s="260" t="s">
        <v>344</v>
      </c>
      <c r="AH2077" s="260" t="s">
        <v>344</v>
      </c>
      <c r="AI2077" s="260" t="s">
        <v>344</v>
      </c>
      <c r="AJ2077" s="260" t="s">
        <v>344</v>
      </c>
      <c r="AK2077" s="260" t="s">
        <v>344</v>
      </c>
      <c r="AL2077" s="260" t="s">
        <v>344</v>
      </c>
      <c r="AM2077" s="260" t="s">
        <v>344</v>
      </c>
      <c r="AN2077" s="260" t="s">
        <v>344</v>
      </c>
      <c r="AO2077" s="260" t="s">
        <v>344</v>
      </c>
      <c r="AP2077" s="260" t="s">
        <v>344</v>
      </c>
      <c r="AQ2077" s="260"/>
      <c r="AR2077"/>
      <c r="AS2077">
        <v>1</v>
      </c>
    </row>
    <row r="2078" spans="1:45" ht="18.75" hidden="1" x14ac:dyDescent="0.45">
      <c r="A2078" s="267">
        <v>215880</v>
      </c>
      <c r="B2078" s="249" t="s">
        <v>458</v>
      </c>
      <c r="C2078" t="s">
        <v>207</v>
      </c>
      <c r="D2078" t="s">
        <v>205</v>
      </c>
      <c r="E2078" t="s">
        <v>207</v>
      </c>
      <c r="F2078" t="s">
        <v>207</v>
      </c>
      <c r="G2078" t="s">
        <v>205</v>
      </c>
      <c r="H2078" t="s">
        <v>206</v>
      </c>
      <c r="I2078" t="s">
        <v>207</v>
      </c>
      <c r="J2078" t="s">
        <v>205</v>
      </c>
      <c r="K2078" t="s">
        <v>205</v>
      </c>
      <c r="L2078" t="s">
        <v>207</v>
      </c>
      <c r="M2078" s="250" t="s">
        <v>205</v>
      </c>
      <c r="N2078" t="s">
        <v>205</v>
      </c>
      <c r="O2078" t="s">
        <v>205</v>
      </c>
      <c r="P2078" t="s">
        <v>206</v>
      </c>
      <c r="Q2078" t="s">
        <v>205</v>
      </c>
      <c r="R2078" t="s">
        <v>207</v>
      </c>
      <c r="S2078" t="s">
        <v>207</v>
      </c>
      <c r="T2078" t="s">
        <v>205</v>
      </c>
      <c r="U2078" t="s">
        <v>205</v>
      </c>
      <c r="V2078" t="s">
        <v>205</v>
      </c>
      <c r="W2078" t="s">
        <v>344</v>
      </c>
      <c r="X2078" s="250" t="s">
        <v>344</v>
      </c>
      <c r="Y2078" t="s">
        <v>344</v>
      </c>
      <c r="Z2078" t="s">
        <v>344</v>
      </c>
      <c r="AA2078" t="s">
        <v>344</v>
      </c>
      <c r="AB2078" t="s">
        <v>344</v>
      </c>
      <c r="AC2078" t="s">
        <v>344</v>
      </c>
      <c r="AD2078" t="s">
        <v>344</v>
      </c>
      <c r="AE2078" t="s">
        <v>344</v>
      </c>
      <c r="AF2078" t="s">
        <v>344</v>
      </c>
      <c r="AG2078" t="s">
        <v>344</v>
      </c>
      <c r="AH2078" t="s">
        <v>344</v>
      </c>
      <c r="AI2078" t="s">
        <v>344</v>
      </c>
      <c r="AJ2078" t="s">
        <v>344</v>
      </c>
      <c r="AK2078" t="s">
        <v>344</v>
      </c>
      <c r="AL2078" t="s">
        <v>344</v>
      </c>
      <c r="AM2078" t="s">
        <v>344</v>
      </c>
      <c r="AN2078" t="s">
        <v>344</v>
      </c>
      <c r="AO2078" t="s">
        <v>344</v>
      </c>
      <c r="AP2078" t="s">
        <v>344</v>
      </c>
      <c r="AQ2078"/>
      <c r="AR2078">
        <v>0</v>
      </c>
      <c r="AS2078">
        <v>2</v>
      </c>
    </row>
    <row r="2079" spans="1:45" ht="15" hidden="1" x14ac:dyDescent="0.25">
      <c r="A2079" s="266">
        <v>215881</v>
      </c>
      <c r="B2079" s="259" t="s">
        <v>457</v>
      </c>
      <c r="C2079" s="260" t="s">
        <v>849</v>
      </c>
      <c r="D2079" s="260" t="s">
        <v>849</v>
      </c>
      <c r="E2079" s="260" t="s">
        <v>849</v>
      </c>
      <c r="F2079" s="260" t="s">
        <v>849</v>
      </c>
      <c r="G2079" s="260" t="s">
        <v>849</v>
      </c>
      <c r="H2079" s="260" t="s">
        <v>849</v>
      </c>
      <c r="I2079" s="260" t="s">
        <v>849</v>
      </c>
      <c r="J2079" s="260" t="s">
        <v>849</v>
      </c>
      <c r="K2079" s="260" t="s">
        <v>849</v>
      </c>
      <c r="L2079" s="260" t="s">
        <v>849</v>
      </c>
      <c r="M2079" s="260" t="s">
        <v>344</v>
      </c>
      <c r="N2079" s="260" t="s">
        <v>344</v>
      </c>
      <c r="O2079" s="260" t="s">
        <v>344</v>
      </c>
      <c r="P2079" s="260" t="s">
        <v>344</v>
      </c>
      <c r="Q2079" s="260" t="s">
        <v>344</v>
      </c>
      <c r="R2079" s="260" t="s">
        <v>344</v>
      </c>
      <c r="S2079" s="260" t="s">
        <v>344</v>
      </c>
      <c r="T2079" s="260" t="s">
        <v>344</v>
      </c>
      <c r="U2079" s="260" t="s">
        <v>344</v>
      </c>
      <c r="V2079" s="260" t="s">
        <v>344</v>
      </c>
      <c r="W2079" s="260" t="s">
        <v>344</v>
      </c>
      <c r="X2079" s="260" t="s">
        <v>344</v>
      </c>
      <c r="Y2079" s="260" t="s">
        <v>344</v>
      </c>
      <c r="Z2079" s="260" t="s">
        <v>344</v>
      </c>
      <c r="AA2079" s="260" t="s">
        <v>344</v>
      </c>
      <c r="AB2079" s="260" t="s">
        <v>344</v>
      </c>
      <c r="AC2079" s="260" t="s">
        <v>344</v>
      </c>
      <c r="AD2079" s="260" t="s">
        <v>344</v>
      </c>
      <c r="AE2079" s="260" t="s">
        <v>344</v>
      </c>
      <c r="AF2079" s="260" t="s">
        <v>344</v>
      </c>
      <c r="AG2079" s="260" t="s">
        <v>344</v>
      </c>
      <c r="AH2079" s="260" t="s">
        <v>344</v>
      </c>
      <c r="AI2079" s="260" t="s">
        <v>344</v>
      </c>
      <c r="AJ2079" s="260" t="s">
        <v>344</v>
      </c>
      <c r="AK2079" s="260" t="s">
        <v>344</v>
      </c>
      <c r="AL2079" s="260" t="s">
        <v>344</v>
      </c>
      <c r="AM2079" s="260" t="s">
        <v>344</v>
      </c>
      <c r="AN2079" s="260" t="s">
        <v>344</v>
      </c>
      <c r="AO2079" s="260" t="s">
        <v>344</v>
      </c>
      <c r="AP2079" s="260" t="s">
        <v>344</v>
      </c>
      <c r="AQ2079" s="260"/>
      <c r="AR2079"/>
      <c r="AS2079" t="s">
        <v>2181</v>
      </c>
    </row>
    <row r="2080" spans="1:45" ht="15" hidden="1" x14ac:dyDescent="0.25">
      <c r="A2080" s="266">
        <v>215882</v>
      </c>
      <c r="B2080" s="259" t="s">
        <v>457</v>
      </c>
      <c r="C2080" s="260" t="s">
        <v>849</v>
      </c>
      <c r="D2080" s="260" t="s">
        <v>849</v>
      </c>
      <c r="E2080" s="260" t="s">
        <v>849</v>
      </c>
      <c r="F2080" s="260" t="s">
        <v>849</v>
      </c>
      <c r="G2080" s="260" t="s">
        <v>849</v>
      </c>
      <c r="H2080" s="260" t="s">
        <v>849</v>
      </c>
      <c r="I2080" s="260" t="s">
        <v>849</v>
      </c>
      <c r="J2080" s="260" t="s">
        <v>849</v>
      </c>
      <c r="K2080" s="260" t="s">
        <v>849</v>
      </c>
      <c r="L2080" s="260" t="s">
        <v>849</v>
      </c>
      <c r="M2080" s="260" t="s">
        <v>344</v>
      </c>
      <c r="N2080" s="260" t="s">
        <v>344</v>
      </c>
      <c r="O2080" s="260" t="s">
        <v>344</v>
      </c>
      <c r="P2080" s="260" t="s">
        <v>344</v>
      </c>
      <c r="Q2080" s="260" t="s">
        <v>344</v>
      </c>
      <c r="R2080" s="260" t="s">
        <v>344</v>
      </c>
      <c r="S2080" s="260" t="s">
        <v>344</v>
      </c>
      <c r="T2080" s="260" t="s">
        <v>344</v>
      </c>
      <c r="U2080" s="260" t="s">
        <v>344</v>
      </c>
      <c r="V2080" s="260" t="s">
        <v>344</v>
      </c>
      <c r="W2080" s="260" t="s">
        <v>344</v>
      </c>
      <c r="X2080" s="260" t="s">
        <v>344</v>
      </c>
      <c r="Y2080" s="260" t="s">
        <v>344</v>
      </c>
      <c r="Z2080" s="260" t="s">
        <v>344</v>
      </c>
      <c r="AA2080" s="260" t="s">
        <v>344</v>
      </c>
      <c r="AB2080" s="260" t="s">
        <v>344</v>
      </c>
      <c r="AC2080" s="260" t="s">
        <v>344</v>
      </c>
      <c r="AD2080" s="260" t="s">
        <v>344</v>
      </c>
      <c r="AE2080" s="260" t="s">
        <v>344</v>
      </c>
      <c r="AF2080" s="260" t="s">
        <v>344</v>
      </c>
      <c r="AG2080" s="260" t="s">
        <v>344</v>
      </c>
      <c r="AH2080" s="260" t="s">
        <v>344</v>
      </c>
      <c r="AI2080" s="260" t="s">
        <v>344</v>
      </c>
      <c r="AJ2080" s="260" t="s">
        <v>344</v>
      </c>
      <c r="AK2080" s="260" t="s">
        <v>344</v>
      </c>
      <c r="AL2080" s="260" t="s">
        <v>344</v>
      </c>
      <c r="AM2080" s="260" t="s">
        <v>344</v>
      </c>
      <c r="AN2080" s="260" t="s">
        <v>344</v>
      </c>
      <c r="AO2080" s="260" t="s">
        <v>344</v>
      </c>
      <c r="AP2080" s="260" t="s">
        <v>344</v>
      </c>
      <c r="AQ2080" s="260"/>
      <c r="AR2080"/>
      <c r="AS2080" t="s">
        <v>2181</v>
      </c>
    </row>
    <row r="2081" spans="1:45" ht="15" hidden="1" x14ac:dyDescent="0.25">
      <c r="A2081" s="266">
        <v>215883</v>
      </c>
      <c r="B2081" s="259" t="s">
        <v>458</v>
      </c>
      <c r="C2081" s="260" t="s">
        <v>205</v>
      </c>
      <c r="D2081" s="260" t="s">
        <v>205</v>
      </c>
      <c r="E2081" s="260" t="s">
        <v>207</v>
      </c>
      <c r="F2081" s="260" t="s">
        <v>205</v>
      </c>
      <c r="G2081" s="260" t="s">
        <v>205</v>
      </c>
      <c r="H2081" s="260" t="s">
        <v>207</v>
      </c>
      <c r="I2081" s="260" t="s">
        <v>207</v>
      </c>
      <c r="J2081" s="260" t="s">
        <v>205</v>
      </c>
      <c r="K2081" s="260" t="s">
        <v>205</v>
      </c>
      <c r="L2081" s="260" t="s">
        <v>205</v>
      </c>
      <c r="M2081" s="260" t="s">
        <v>206</v>
      </c>
      <c r="N2081" s="260" t="s">
        <v>206</v>
      </c>
      <c r="O2081" s="260" t="s">
        <v>205</v>
      </c>
      <c r="P2081" s="260" t="s">
        <v>205</v>
      </c>
      <c r="Q2081" s="260" t="s">
        <v>206</v>
      </c>
      <c r="R2081" s="260" t="s">
        <v>206</v>
      </c>
      <c r="S2081" s="260" t="s">
        <v>206</v>
      </c>
      <c r="T2081" s="260" t="s">
        <v>206</v>
      </c>
      <c r="U2081" s="260" t="s">
        <v>206</v>
      </c>
      <c r="V2081" s="260" t="s">
        <v>207</v>
      </c>
      <c r="W2081" s="260" t="s">
        <v>344</v>
      </c>
      <c r="X2081" s="260" t="s">
        <v>344</v>
      </c>
      <c r="Y2081" s="260" t="s">
        <v>344</v>
      </c>
      <c r="Z2081" s="260" t="s">
        <v>344</v>
      </c>
      <c r="AA2081" s="260" t="s">
        <v>344</v>
      </c>
      <c r="AB2081" s="260" t="s">
        <v>344</v>
      </c>
      <c r="AC2081" s="260" t="s">
        <v>344</v>
      </c>
      <c r="AD2081" s="260" t="s">
        <v>344</v>
      </c>
      <c r="AE2081" s="260" t="s">
        <v>344</v>
      </c>
      <c r="AF2081" s="260" t="s">
        <v>344</v>
      </c>
      <c r="AG2081" s="260" t="s">
        <v>344</v>
      </c>
      <c r="AH2081" s="260" t="s">
        <v>344</v>
      </c>
      <c r="AI2081" s="260" t="s">
        <v>344</v>
      </c>
      <c r="AJ2081" s="260" t="s">
        <v>344</v>
      </c>
      <c r="AK2081" s="260" t="s">
        <v>344</v>
      </c>
      <c r="AL2081" s="260" t="s">
        <v>344</v>
      </c>
      <c r="AM2081" s="260" t="s">
        <v>344</v>
      </c>
      <c r="AN2081" s="260" t="s">
        <v>344</v>
      </c>
      <c r="AO2081" s="260" t="s">
        <v>344</v>
      </c>
      <c r="AP2081" s="260" t="s">
        <v>344</v>
      </c>
      <c r="AQ2081" s="260"/>
      <c r="AR2081"/>
      <c r="AS2081">
        <v>2</v>
      </c>
    </row>
    <row r="2082" spans="1:45" ht="18.75" hidden="1" x14ac:dyDescent="0.45">
      <c r="A2082" s="268">
        <v>215884</v>
      </c>
      <c r="B2082" s="249" t="s">
        <v>456</v>
      </c>
      <c r="C2082" t="s">
        <v>207</v>
      </c>
      <c r="D2082" t="s">
        <v>205</v>
      </c>
      <c r="E2082" t="s">
        <v>205</v>
      </c>
      <c r="F2082" t="s">
        <v>205</v>
      </c>
      <c r="G2082" t="s">
        <v>207</v>
      </c>
      <c r="H2082" t="s">
        <v>207</v>
      </c>
      <c r="I2082" t="s">
        <v>207</v>
      </c>
      <c r="J2082" t="s">
        <v>205</v>
      </c>
      <c r="K2082" t="s">
        <v>205</v>
      </c>
      <c r="L2082" t="s">
        <v>207</v>
      </c>
      <c r="M2082" s="250" t="s">
        <v>207</v>
      </c>
      <c r="N2082" t="s">
        <v>205</v>
      </c>
      <c r="O2082" t="s">
        <v>205</v>
      </c>
      <c r="P2082" t="s">
        <v>207</v>
      </c>
      <c r="Q2082" t="s">
        <v>205</v>
      </c>
      <c r="R2082" t="s">
        <v>205</v>
      </c>
      <c r="S2082" t="s">
        <v>207</v>
      </c>
      <c r="T2082" t="s">
        <v>205</v>
      </c>
      <c r="U2082" t="s">
        <v>205</v>
      </c>
      <c r="V2082" t="s">
        <v>207</v>
      </c>
      <c r="W2082" t="s">
        <v>207</v>
      </c>
      <c r="X2082" s="250" t="s">
        <v>207</v>
      </c>
      <c r="Y2082" t="s">
        <v>206</v>
      </c>
      <c r="Z2082" t="s">
        <v>207</v>
      </c>
      <c r="AA2082" t="s">
        <v>207</v>
      </c>
      <c r="AB2082" t="s">
        <v>206</v>
      </c>
      <c r="AC2082" t="s">
        <v>206</v>
      </c>
      <c r="AD2082" t="s">
        <v>206</v>
      </c>
      <c r="AE2082" t="s">
        <v>206</v>
      </c>
      <c r="AF2082" t="s">
        <v>206</v>
      </c>
      <c r="AG2082" t="s">
        <v>344</v>
      </c>
      <c r="AH2082" t="s">
        <v>344</v>
      </c>
      <c r="AI2082" t="s">
        <v>344</v>
      </c>
      <c r="AJ2082" t="s">
        <v>344</v>
      </c>
      <c r="AK2082" t="s">
        <v>344</v>
      </c>
      <c r="AL2082" t="s">
        <v>344</v>
      </c>
      <c r="AM2082" t="s">
        <v>344</v>
      </c>
      <c r="AN2082" t="s">
        <v>344</v>
      </c>
      <c r="AO2082" t="s">
        <v>344</v>
      </c>
      <c r="AP2082" t="s">
        <v>344</v>
      </c>
      <c r="AQ2082"/>
      <c r="AR2082">
        <v>0</v>
      </c>
      <c r="AS2082">
        <v>5</v>
      </c>
    </row>
    <row r="2083" spans="1:45" ht="15" hidden="1" x14ac:dyDescent="0.25">
      <c r="A2083" s="266">
        <v>215885</v>
      </c>
      <c r="B2083" s="259" t="s">
        <v>457</v>
      </c>
      <c r="C2083" s="260" t="s">
        <v>849</v>
      </c>
      <c r="D2083" s="260" t="s">
        <v>849</v>
      </c>
      <c r="E2083" s="260" t="s">
        <v>849</v>
      </c>
      <c r="F2083" s="260" t="s">
        <v>849</v>
      </c>
      <c r="G2083" s="260" t="s">
        <v>849</v>
      </c>
      <c r="H2083" s="260" t="s">
        <v>849</v>
      </c>
      <c r="I2083" s="260" t="s">
        <v>849</v>
      </c>
      <c r="J2083" s="260" t="s">
        <v>849</v>
      </c>
      <c r="K2083" s="260" t="s">
        <v>849</v>
      </c>
      <c r="L2083" s="260" t="s">
        <v>849</v>
      </c>
      <c r="M2083" s="260" t="s">
        <v>344</v>
      </c>
      <c r="N2083" s="260" t="s">
        <v>344</v>
      </c>
      <c r="O2083" s="260" t="s">
        <v>344</v>
      </c>
      <c r="P2083" s="260" t="s">
        <v>344</v>
      </c>
      <c r="Q2083" s="260" t="s">
        <v>344</v>
      </c>
      <c r="R2083" s="260" t="s">
        <v>344</v>
      </c>
      <c r="S2083" s="260" t="s">
        <v>344</v>
      </c>
      <c r="T2083" s="260" t="s">
        <v>344</v>
      </c>
      <c r="U2083" s="260" t="s">
        <v>344</v>
      </c>
      <c r="V2083" s="260" t="s">
        <v>344</v>
      </c>
      <c r="W2083" s="260" t="s">
        <v>344</v>
      </c>
      <c r="X2083" s="260" t="s">
        <v>344</v>
      </c>
      <c r="Y2083" s="260" t="s">
        <v>344</v>
      </c>
      <c r="Z2083" s="260" t="s">
        <v>344</v>
      </c>
      <c r="AA2083" s="260" t="s">
        <v>344</v>
      </c>
      <c r="AB2083" s="260" t="s">
        <v>344</v>
      </c>
      <c r="AC2083" s="260" t="s">
        <v>344</v>
      </c>
      <c r="AD2083" s="260" t="s">
        <v>344</v>
      </c>
      <c r="AE2083" s="260" t="s">
        <v>344</v>
      </c>
      <c r="AF2083" s="260" t="s">
        <v>344</v>
      </c>
      <c r="AG2083" s="260" t="s">
        <v>344</v>
      </c>
      <c r="AH2083" s="260" t="s">
        <v>344</v>
      </c>
      <c r="AI2083" s="260" t="s">
        <v>344</v>
      </c>
      <c r="AJ2083" s="260" t="s">
        <v>344</v>
      </c>
      <c r="AK2083" s="260" t="s">
        <v>344</v>
      </c>
      <c r="AL2083" s="260" t="s">
        <v>344</v>
      </c>
      <c r="AM2083" s="260" t="s">
        <v>344</v>
      </c>
      <c r="AN2083" s="260" t="s">
        <v>344</v>
      </c>
      <c r="AO2083" s="260" t="s">
        <v>344</v>
      </c>
      <c r="AP2083" s="260" t="s">
        <v>344</v>
      </c>
      <c r="AQ2083" s="260"/>
      <c r="AR2083"/>
      <c r="AS2083" t="s">
        <v>2181</v>
      </c>
    </row>
    <row r="2084" spans="1:45" ht="15" hidden="1" x14ac:dyDescent="0.25">
      <c r="A2084" s="266">
        <v>215886</v>
      </c>
      <c r="B2084" s="259" t="s">
        <v>457</v>
      </c>
      <c r="C2084" s="260" t="s">
        <v>849</v>
      </c>
      <c r="D2084" s="260" t="s">
        <v>849</v>
      </c>
      <c r="E2084" s="260" t="s">
        <v>849</v>
      </c>
      <c r="F2084" s="260" t="s">
        <v>849</v>
      </c>
      <c r="G2084" s="260" t="s">
        <v>849</v>
      </c>
      <c r="H2084" s="260" t="s">
        <v>849</v>
      </c>
      <c r="I2084" s="260" t="s">
        <v>849</v>
      </c>
      <c r="J2084" s="260" t="s">
        <v>849</v>
      </c>
      <c r="K2084" s="260" t="s">
        <v>849</v>
      </c>
      <c r="L2084" s="260" t="s">
        <v>849</v>
      </c>
      <c r="M2084" s="260" t="s">
        <v>344</v>
      </c>
      <c r="N2084" s="260" t="s">
        <v>344</v>
      </c>
      <c r="O2084" s="260" t="s">
        <v>344</v>
      </c>
      <c r="P2084" s="260" t="s">
        <v>344</v>
      </c>
      <c r="Q2084" s="260" t="s">
        <v>344</v>
      </c>
      <c r="R2084" s="260" t="s">
        <v>344</v>
      </c>
      <c r="S2084" s="260" t="s">
        <v>344</v>
      </c>
      <c r="T2084" s="260" t="s">
        <v>344</v>
      </c>
      <c r="U2084" s="260" t="s">
        <v>344</v>
      </c>
      <c r="V2084" s="260" t="s">
        <v>344</v>
      </c>
      <c r="W2084" s="260" t="s">
        <v>344</v>
      </c>
      <c r="X2084" s="260" t="s">
        <v>344</v>
      </c>
      <c r="Y2084" s="260" t="s">
        <v>344</v>
      </c>
      <c r="Z2084" s="260" t="s">
        <v>344</v>
      </c>
      <c r="AA2084" s="260" t="s">
        <v>344</v>
      </c>
      <c r="AB2084" s="260" t="s">
        <v>344</v>
      </c>
      <c r="AC2084" s="260" t="s">
        <v>344</v>
      </c>
      <c r="AD2084" s="260" t="s">
        <v>344</v>
      </c>
      <c r="AE2084" s="260" t="s">
        <v>344</v>
      </c>
      <c r="AF2084" s="260" t="s">
        <v>344</v>
      </c>
      <c r="AG2084" s="260" t="s">
        <v>344</v>
      </c>
      <c r="AH2084" s="260" t="s">
        <v>344</v>
      </c>
      <c r="AI2084" s="260" t="s">
        <v>344</v>
      </c>
      <c r="AJ2084" s="260" t="s">
        <v>344</v>
      </c>
      <c r="AK2084" s="260" t="s">
        <v>344</v>
      </c>
      <c r="AL2084" s="260" t="s">
        <v>344</v>
      </c>
      <c r="AM2084" s="260" t="s">
        <v>344</v>
      </c>
      <c r="AN2084" s="260" t="s">
        <v>344</v>
      </c>
      <c r="AO2084" s="260" t="s">
        <v>344</v>
      </c>
      <c r="AP2084" s="260" t="s">
        <v>344</v>
      </c>
      <c r="AQ2084" s="260"/>
      <c r="AR2084"/>
      <c r="AS2084" t="s">
        <v>2181</v>
      </c>
    </row>
    <row r="2085" spans="1:45" ht="15" hidden="1" x14ac:dyDescent="0.25">
      <c r="A2085" s="266">
        <v>215887</v>
      </c>
      <c r="B2085" s="259" t="s">
        <v>458</v>
      </c>
      <c r="C2085" s="260" t="s">
        <v>207</v>
      </c>
      <c r="D2085" s="260" t="s">
        <v>207</v>
      </c>
      <c r="E2085" s="260" t="s">
        <v>207</v>
      </c>
      <c r="F2085" s="260" t="s">
        <v>207</v>
      </c>
      <c r="G2085" s="260" t="s">
        <v>207</v>
      </c>
      <c r="H2085" s="260" t="s">
        <v>207</v>
      </c>
      <c r="I2085" s="260" t="s">
        <v>207</v>
      </c>
      <c r="J2085" s="260" t="s">
        <v>207</v>
      </c>
      <c r="K2085" s="260" t="s">
        <v>207</v>
      </c>
      <c r="L2085" s="260" t="s">
        <v>207</v>
      </c>
      <c r="M2085" s="260" t="s">
        <v>207</v>
      </c>
      <c r="N2085" s="260" t="s">
        <v>207</v>
      </c>
      <c r="O2085" s="260" t="s">
        <v>207</v>
      </c>
      <c r="P2085" s="260" t="s">
        <v>206</v>
      </c>
      <c r="Q2085" s="260" t="s">
        <v>207</v>
      </c>
      <c r="R2085" s="260" t="s">
        <v>207</v>
      </c>
      <c r="S2085" s="260" t="s">
        <v>207</v>
      </c>
      <c r="T2085" s="260" t="s">
        <v>207</v>
      </c>
      <c r="U2085" s="260" t="s">
        <v>207</v>
      </c>
      <c r="V2085" s="260" t="s">
        <v>207</v>
      </c>
      <c r="W2085" s="260" t="s">
        <v>344</v>
      </c>
      <c r="X2085" s="260" t="s">
        <v>344</v>
      </c>
      <c r="Y2085" s="260" t="s">
        <v>344</v>
      </c>
      <c r="Z2085" s="260" t="s">
        <v>344</v>
      </c>
      <c r="AA2085" s="260" t="s">
        <v>344</v>
      </c>
      <c r="AB2085" s="260" t="s">
        <v>344</v>
      </c>
      <c r="AC2085" s="260" t="s">
        <v>344</v>
      </c>
      <c r="AD2085" s="260" t="s">
        <v>344</v>
      </c>
      <c r="AE2085" s="260" t="s">
        <v>344</v>
      </c>
      <c r="AF2085" s="260" t="s">
        <v>344</v>
      </c>
      <c r="AG2085" s="260" t="s">
        <v>344</v>
      </c>
      <c r="AH2085" s="260" t="s">
        <v>344</v>
      </c>
      <c r="AI2085" s="260" t="s">
        <v>344</v>
      </c>
      <c r="AJ2085" s="260" t="s">
        <v>344</v>
      </c>
      <c r="AK2085" s="260" t="s">
        <v>344</v>
      </c>
      <c r="AL2085" s="260" t="s">
        <v>344</v>
      </c>
      <c r="AM2085" s="260" t="s">
        <v>344</v>
      </c>
      <c r="AN2085" s="260" t="s">
        <v>344</v>
      </c>
      <c r="AO2085" s="260" t="s">
        <v>344</v>
      </c>
      <c r="AP2085" s="260" t="s">
        <v>344</v>
      </c>
      <c r="AQ2085" s="260"/>
      <c r="AR2085"/>
      <c r="AS2085">
        <v>2</v>
      </c>
    </row>
    <row r="2086" spans="1:45" ht="18.75" hidden="1" x14ac:dyDescent="0.45">
      <c r="A2086" s="268">
        <v>215888</v>
      </c>
      <c r="B2086" s="249" t="s">
        <v>456</v>
      </c>
      <c r="C2086" t="s">
        <v>207</v>
      </c>
      <c r="D2086" t="s">
        <v>207</v>
      </c>
      <c r="E2086" t="s">
        <v>207</v>
      </c>
      <c r="F2086" t="s">
        <v>207</v>
      </c>
      <c r="G2086" t="s">
        <v>207</v>
      </c>
      <c r="H2086" t="s">
        <v>207</v>
      </c>
      <c r="I2086" t="s">
        <v>207</v>
      </c>
      <c r="J2086" t="s">
        <v>207</v>
      </c>
      <c r="K2086" t="s">
        <v>207</v>
      </c>
      <c r="L2086" t="s">
        <v>207</v>
      </c>
      <c r="M2086" s="250" t="s">
        <v>207</v>
      </c>
      <c r="N2086" t="s">
        <v>207</v>
      </c>
      <c r="O2086" t="s">
        <v>207</v>
      </c>
      <c r="P2086" t="s">
        <v>207</v>
      </c>
      <c r="Q2086" t="s">
        <v>207</v>
      </c>
      <c r="R2086" t="s">
        <v>207</v>
      </c>
      <c r="S2086" t="s">
        <v>207</v>
      </c>
      <c r="T2086" t="s">
        <v>207</v>
      </c>
      <c r="U2086" t="s">
        <v>207</v>
      </c>
      <c r="V2086" t="s">
        <v>207</v>
      </c>
      <c r="W2086" t="s">
        <v>207</v>
      </c>
      <c r="X2086" s="250" t="s">
        <v>207</v>
      </c>
      <c r="Y2086" t="s">
        <v>207</v>
      </c>
      <c r="Z2086" t="s">
        <v>207</v>
      </c>
      <c r="AA2086" t="s">
        <v>207</v>
      </c>
      <c r="AB2086" t="s">
        <v>206</v>
      </c>
      <c r="AC2086" t="s">
        <v>206</v>
      </c>
      <c r="AD2086" t="s">
        <v>206</v>
      </c>
      <c r="AE2086" t="s">
        <v>206</v>
      </c>
      <c r="AF2086" t="s">
        <v>206</v>
      </c>
      <c r="AG2086" t="s">
        <v>344</v>
      </c>
      <c r="AH2086" t="s">
        <v>344</v>
      </c>
      <c r="AI2086" t="s">
        <v>344</v>
      </c>
      <c r="AJ2086" t="s">
        <v>344</v>
      </c>
      <c r="AK2086" t="s">
        <v>344</v>
      </c>
      <c r="AL2086" t="s">
        <v>344</v>
      </c>
      <c r="AM2086" t="s">
        <v>344</v>
      </c>
      <c r="AN2086" t="s">
        <v>344</v>
      </c>
      <c r="AO2086" t="s">
        <v>344</v>
      </c>
      <c r="AP2086" t="s">
        <v>344</v>
      </c>
      <c r="AQ2086"/>
      <c r="AR2086">
        <v>0</v>
      </c>
      <c r="AS2086">
        <v>5</v>
      </c>
    </row>
    <row r="2087" spans="1:45" ht="15" hidden="1" x14ac:dyDescent="0.25">
      <c r="A2087" s="266">
        <v>215889</v>
      </c>
      <c r="B2087" s="259" t="s">
        <v>458</v>
      </c>
      <c r="C2087" s="260" t="s">
        <v>206</v>
      </c>
      <c r="D2087" s="260" t="s">
        <v>207</v>
      </c>
      <c r="E2087" s="260" t="s">
        <v>207</v>
      </c>
      <c r="F2087" s="260" t="s">
        <v>206</v>
      </c>
      <c r="G2087" s="260" t="s">
        <v>207</v>
      </c>
      <c r="H2087" s="260" t="s">
        <v>206</v>
      </c>
      <c r="I2087" s="260" t="s">
        <v>207</v>
      </c>
      <c r="J2087" s="260" t="s">
        <v>207</v>
      </c>
      <c r="K2087" s="260" t="s">
        <v>205</v>
      </c>
      <c r="L2087" s="260" t="s">
        <v>207</v>
      </c>
      <c r="M2087" s="260" t="s">
        <v>207</v>
      </c>
      <c r="N2087" s="260" t="s">
        <v>207</v>
      </c>
      <c r="O2087" s="260" t="s">
        <v>206</v>
      </c>
      <c r="P2087" s="260" t="s">
        <v>207</v>
      </c>
      <c r="Q2087" s="260" t="s">
        <v>207</v>
      </c>
      <c r="R2087" s="260" t="s">
        <v>206</v>
      </c>
      <c r="S2087" s="260" t="s">
        <v>206</v>
      </c>
      <c r="T2087" s="260" t="s">
        <v>206</v>
      </c>
      <c r="U2087" s="260" t="s">
        <v>206</v>
      </c>
      <c r="V2087" s="260" t="s">
        <v>206</v>
      </c>
      <c r="W2087" s="260" t="s">
        <v>344</v>
      </c>
      <c r="X2087" s="260" t="s">
        <v>344</v>
      </c>
      <c r="Y2087" s="260" t="s">
        <v>344</v>
      </c>
      <c r="Z2087" s="260" t="s">
        <v>344</v>
      </c>
      <c r="AA2087" s="260" t="s">
        <v>344</v>
      </c>
      <c r="AB2087" s="260" t="s">
        <v>344</v>
      </c>
      <c r="AC2087" s="260" t="s">
        <v>344</v>
      </c>
      <c r="AD2087" s="260" t="s">
        <v>344</v>
      </c>
      <c r="AE2087" s="260" t="s">
        <v>344</v>
      </c>
      <c r="AF2087" s="260" t="s">
        <v>344</v>
      </c>
      <c r="AG2087" s="260" t="s">
        <v>344</v>
      </c>
      <c r="AH2087" s="260" t="s">
        <v>344</v>
      </c>
      <c r="AI2087" s="260" t="s">
        <v>344</v>
      </c>
      <c r="AJ2087" s="260" t="s">
        <v>344</v>
      </c>
      <c r="AK2087" s="260" t="s">
        <v>344</v>
      </c>
      <c r="AL2087" s="260" t="s">
        <v>344</v>
      </c>
      <c r="AM2087" s="260" t="s">
        <v>344</v>
      </c>
      <c r="AN2087" s="260" t="s">
        <v>344</v>
      </c>
      <c r="AO2087" s="260" t="s">
        <v>344</v>
      </c>
      <c r="AP2087" s="260" t="s">
        <v>344</v>
      </c>
      <c r="AQ2087" s="260"/>
      <c r="AR2087"/>
      <c r="AS2087">
        <v>1</v>
      </c>
    </row>
    <row r="2088" spans="1:45" ht="15" hidden="1" x14ac:dyDescent="0.25">
      <c r="A2088" s="266">
        <v>215890</v>
      </c>
      <c r="B2088" s="259" t="s">
        <v>457</v>
      </c>
      <c r="C2088" s="260" t="s">
        <v>849</v>
      </c>
      <c r="D2088" s="260" t="s">
        <v>849</v>
      </c>
      <c r="E2088" s="260" t="s">
        <v>849</v>
      </c>
      <c r="F2088" s="260" t="s">
        <v>849</v>
      </c>
      <c r="G2088" s="260" t="s">
        <v>849</v>
      </c>
      <c r="H2088" s="260" t="s">
        <v>849</v>
      </c>
      <c r="I2088" s="260" t="s">
        <v>849</v>
      </c>
      <c r="J2088" s="260" t="s">
        <v>849</v>
      </c>
      <c r="K2088" s="260" t="s">
        <v>849</v>
      </c>
      <c r="L2088" s="260" t="s">
        <v>849</v>
      </c>
      <c r="M2088" s="260" t="s">
        <v>344</v>
      </c>
      <c r="N2088" s="260" t="s">
        <v>344</v>
      </c>
      <c r="O2088" s="260" t="s">
        <v>344</v>
      </c>
      <c r="P2088" s="260" t="s">
        <v>344</v>
      </c>
      <c r="Q2088" s="260" t="s">
        <v>344</v>
      </c>
      <c r="R2088" s="260" t="s">
        <v>344</v>
      </c>
      <c r="S2088" s="260" t="s">
        <v>344</v>
      </c>
      <c r="T2088" s="260" t="s">
        <v>344</v>
      </c>
      <c r="U2088" s="260" t="s">
        <v>344</v>
      </c>
      <c r="V2088" s="260" t="s">
        <v>344</v>
      </c>
      <c r="W2088" s="260" t="s">
        <v>344</v>
      </c>
      <c r="X2088" s="260" t="s">
        <v>344</v>
      </c>
      <c r="Y2088" s="260" t="s">
        <v>344</v>
      </c>
      <c r="Z2088" s="260" t="s">
        <v>344</v>
      </c>
      <c r="AA2088" s="260" t="s">
        <v>344</v>
      </c>
      <c r="AB2088" s="260" t="s">
        <v>344</v>
      </c>
      <c r="AC2088" s="260" t="s">
        <v>344</v>
      </c>
      <c r="AD2088" s="260" t="s">
        <v>344</v>
      </c>
      <c r="AE2088" s="260" t="s">
        <v>344</v>
      </c>
      <c r="AF2088" s="260" t="s">
        <v>344</v>
      </c>
      <c r="AG2088" s="260" t="s">
        <v>344</v>
      </c>
      <c r="AH2088" s="260" t="s">
        <v>344</v>
      </c>
      <c r="AI2088" s="260" t="s">
        <v>344</v>
      </c>
      <c r="AJ2088" s="260" t="s">
        <v>344</v>
      </c>
      <c r="AK2088" s="260" t="s">
        <v>344</v>
      </c>
      <c r="AL2088" s="260" t="s">
        <v>344</v>
      </c>
      <c r="AM2088" s="260" t="s">
        <v>344</v>
      </c>
      <c r="AN2088" s="260" t="s">
        <v>344</v>
      </c>
      <c r="AO2088" s="260" t="s">
        <v>344</v>
      </c>
      <c r="AP2088" s="260" t="s">
        <v>344</v>
      </c>
      <c r="AQ2088" s="260"/>
      <c r="AR2088"/>
      <c r="AS2088" t="s">
        <v>2181</v>
      </c>
    </row>
    <row r="2089" spans="1:45" ht="15" hidden="1" x14ac:dyDescent="0.25">
      <c r="A2089" s="266">
        <v>215892</v>
      </c>
      <c r="B2089" s="259" t="s">
        <v>457</v>
      </c>
      <c r="C2089" s="260" t="s">
        <v>849</v>
      </c>
      <c r="D2089" s="260" t="s">
        <v>849</v>
      </c>
      <c r="E2089" s="260" t="s">
        <v>849</v>
      </c>
      <c r="F2089" s="260" t="s">
        <v>849</v>
      </c>
      <c r="G2089" s="260" t="s">
        <v>849</v>
      </c>
      <c r="H2089" s="260" t="s">
        <v>849</v>
      </c>
      <c r="I2089" s="260" t="s">
        <v>849</v>
      </c>
      <c r="J2089" s="260" t="s">
        <v>849</v>
      </c>
      <c r="K2089" s="260" t="s">
        <v>849</v>
      </c>
      <c r="L2089" s="260" t="s">
        <v>849</v>
      </c>
      <c r="M2089" s="260" t="s">
        <v>344</v>
      </c>
      <c r="N2089" s="260" t="s">
        <v>344</v>
      </c>
      <c r="O2089" s="260" t="s">
        <v>344</v>
      </c>
      <c r="P2089" s="260" t="s">
        <v>344</v>
      </c>
      <c r="Q2089" s="260" t="s">
        <v>344</v>
      </c>
      <c r="R2089" s="260" t="s">
        <v>344</v>
      </c>
      <c r="S2089" s="260" t="s">
        <v>344</v>
      </c>
      <c r="T2089" s="260" t="s">
        <v>344</v>
      </c>
      <c r="U2089" s="260" t="s">
        <v>344</v>
      </c>
      <c r="V2089" s="260" t="s">
        <v>344</v>
      </c>
      <c r="W2089" s="260" t="s">
        <v>344</v>
      </c>
      <c r="X2089" s="260" t="s">
        <v>344</v>
      </c>
      <c r="Y2089" s="260" t="s">
        <v>344</v>
      </c>
      <c r="Z2089" s="260" t="s">
        <v>344</v>
      </c>
      <c r="AA2089" s="260" t="s">
        <v>344</v>
      </c>
      <c r="AB2089" s="260" t="s">
        <v>344</v>
      </c>
      <c r="AC2089" s="260" t="s">
        <v>344</v>
      </c>
      <c r="AD2089" s="260" t="s">
        <v>344</v>
      </c>
      <c r="AE2089" s="260" t="s">
        <v>344</v>
      </c>
      <c r="AF2089" s="260" t="s">
        <v>344</v>
      </c>
      <c r="AG2089" s="260" t="s">
        <v>344</v>
      </c>
      <c r="AH2089" s="260" t="s">
        <v>344</v>
      </c>
      <c r="AI2089" s="260" t="s">
        <v>344</v>
      </c>
      <c r="AJ2089" s="260" t="s">
        <v>344</v>
      </c>
      <c r="AK2089" s="260" t="s">
        <v>344</v>
      </c>
      <c r="AL2089" s="260" t="s">
        <v>344</v>
      </c>
      <c r="AM2089" s="260" t="s">
        <v>344</v>
      </c>
      <c r="AN2089" s="260" t="s">
        <v>344</v>
      </c>
      <c r="AO2089" s="260" t="s">
        <v>344</v>
      </c>
      <c r="AP2089" s="260" t="s">
        <v>344</v>
      </c>
      <c r="AQ2089" s="260"/>
      <c r="AR2089"/>
      <c r="AS2089" t="s">
        <v>2181</v>
      </c>
    </row>
    <row r="2090" spans="1:45" ht="18.75" hidden="1" x14ac:dyDescent="0.45">
      <c r="A2090" s="268">
        <v>215893</v>
      </c>
      <c r="B2090" s="249" t="s">
        <v>458</v>
      </c>
      <c r="C2090" s="269" t="s">
        <v>207</v>
      </c>
      <c r="D2090" s="269" t="s">
        <v>207</v>
      </c>
      <c r="E2090" s="269" t="s">
        <v>205</v>
      </c>
      <c r="F2090" s="269" t="s">
        <v>206</v>
      </c>
      <c r="G2090" s="269" t="s">
        <v>207</v>
      </c>
      <c r="H2090" s="269" t="s">
        <v>207</v>
      </c>
      <c r="I2090" s="269" t="s">
        <v>207</v>
      </c>
      <c r="J2090" s="269" t="s">
        <v>207</v>
      </c>
      <c r="K2090" s="269" t="s">
        <v>205</v>
      </c>
      <c r="L2090" s="269" t="s">
        <v>207</v>
      </c>
      <c r="M2090" s="270" t="s">
        <v>206</v>
      </c>
      <c r="N2090" s="269" t="s">
        <v>207</v>
      </c>
      <c r="O2090" s="269" t="s">
        <v>207</v>
      </c>
      <c r="P2090" s="269" t="s">
        <v>207</v>
      </c>
      <c r="Q2090" s="269" t="s">
        <v>207</v>
      </c>
      <c r="R2090" s="269" t="s">
        <v>206</v>
      </c>
      <c r="S2090" s="269" t="s">
        <v>206</v>
      </c>
      <c r="T2090" s="269" t="s">
        <v>206</v>
      </c>
      <c r="U2090" s="269" t="s">
        <v>206</v>
      </c>
      <c r="V2090" s="269" t="s">
        <v>206</v>
      </c>
      <c r="W2090" s="269" t="s">
        <v>344</v>
      </c>
      <c r="X2090" s="270" t="s">
        <v>344</v>
      </c>
      <c r="Y2090" s="269" t="s">
        <v>344</v>
      </c>
      <c r="Z2090" s="269" t="s">
        <v>344</v>
      </c>
      <c r="AA2090" s="269" t="s">
        <v>344</v>
      </c>
      <c r="AB2090" s="269" t="s">
        <v>344</v>
      </c>
      <c r="AC2090" s="269" t="s">
        <v>344</v>
      </c>
      <c r="AD2090" s="269" t="s">
        <v>344</v>
      </c>
      <c r="AE2090" s="269" t="s">
        <v>344</v>
      </c>
      <c r="AF2090" s="269" t="s">
        <v>344</v>
      </c>
      <c r="AG2090" s="269" t="s">
        <v>344</v>
      </c>
      <c r="AH2090" s="269" t="s">
        <v>344</v>
      </c>
      <c r="AI2090" s="269" t="s">
        <v>344</v>
      </c>
      <c r="AJ2090" s="269" t="s">
        <v>344</v>
      </c>
      <c r="AK2090" s="269" t="s">
        <v>344</v>
      </c>
      <c r="AL2090" s="269" t="s">
        <v>344</v>
      </c>
      <c r="AM2090" s="269" t="s">
        <v>344</v>
      </c>
      <c r="AN2090" s="269" t="s">
        <v>344</v>
      </c>
      <c r="AO2090" s="269" t="s">
        <v>344</v>
      </c>
      <c r="AP2090" s="269" t="s">
        <v>344</v>
      </c>
      <c r="AQ2090" s="269"/>
      <c r="AR2090">
        <v>0</v>
      </c>
      <c r="AS2090">
        <v>5</v>
      </c>
    </row>
    <row r="2091" spans="1:45" ht="15" hidden="1" x14ac:dyDescent="0.25">
      <c r="A2091" s="266">
        <v>215894</v>
      </c>
      <c r="B2091" s="259" t="s">
        <v>457</v>
      </c>
      <c r="C2091" s="259" t="s">
        <v>849</v>
      </c>
      <c r="D2091" s="259" t="s">
        <v>849</v>
      </c>
      <c r="E2091" s="259" t="s">
        <v>849</v>
      </c>
      <c r="F2091" s="259" t="s">
        <v>849</v>
      </c>
      <c r="G2091" s="259" t="s">
        <v>849</v>
      </c>
      <c r="H2091" s="259" t="s">
        <v>849</v>
      </c>
      <c r="I2091" s="259" t="s">
        <v>849</v>
      </c>
      <c r="J2091" s="259" t="s">
        <v>849</v>
      </c>
      <c r="K2091" s="259" t="s">
        <v>849</v>
      </c>
      <c r="L2091" s="259" t="s">
        <v>849</v>
      </c>
      <c r="M2091" s="259" t="s">
        <v>344</v>
      </c>
      <c r="N2091" s="259" t="s">
        <v>344</v>
      </c>
      <c r="O2091" s="259" t="s">
        <v>344</v>
      </c>
      <c r="P2091" s="259" t="s">
        <v>344</v>
      </c>
      <c r="Q2091" s="259" t="s">
        <v>344</v>
      </c>
      <c r="R2091" s="259" t="s">
        <v>344</v>
      </c>
      <c r="S2091" s="259" t="s">
        <v>344</v>
      </c>
      <c r="T2091" s="259" t="s">
        <v>344</v>
      </c>
      <c r="U2091" s="259" t="s">
        <v>344</v>
      </c>
      <c r="V2091" s="259" t="s">
        <v>344</v>
      </c>
      <c r="W2091" s="259" t="s">
        <v>344</v>
      </c>
      <c r="X2091" s="259" t="s">
        <v>344</v>
      </c>
      <c r="Y2091" s="259" t="s">
        <v>344</v>
      </c>
      <c r="Z2091" s="259" t="s">
        <v>344</v>
      </c>
      <c r="AA2091" s="259" t="s">
        <v>344</v>
      </c>
      <c r="AB2091" s="259" t="s">
        <v>344</v>
      </c>
      <c r="AC2091" s="259" t="s">
        <v>344</v>
      </c>
      <c r="AD2091" s="259" t="s">
        <v>344</v>
      </c>
      <c r="AE2091" s="259" t="s">
        <v>344</v>
      </c>
      <c r="AF2091" s="259" t="s">
        <v>344</v>
      </c>
      <c r="AG2091" s="259" t="s">
        <v>344</v>
      </c>
      <c r="AH2091" s="259" t="s">
        <v>344</v>
      </c>
      <c r="AI2091" s="259" t="s">
        <v>344</v>
      </c>
      <c r="AJ2091" s="259" t="s">
        <v>344</v>
      </c>
      <c r="AK2091" s="259" t="s">
        <v>344</v>
      </c>
      <c r="AL2091" s="259" t="s">
        <v>344</v>
      </c>
      <c r="AM2091" s="259" t="s">
        <v>344</v>
      </c>
      <c r="AN2091" s="259" t="s">
        <v>344</v>
      </c>
      <c r="AO2091" s="259" t="s">
        <v>344</v>
      </c>
      <c r="AP2091" s="259" t="s">
        <v>344</v>
      </c>
      <c r="AQ2091" s="259"/>
      <c r="AR2091"/>
      <c r="AS2091" t="s">
        <v>2181</v>
      </c>
    </row>
    <row r="2092" spans="1:45" ht="15" hidden="1" x14ac:dyDescent="0.25">
      <c r="A2092" s="266">
        <v>215895</v>
      </c>
      <c r="B2092" s="259" t="s">
        <v>457</v>
      </c>
      <c r="C2092" s="259" t="s">
        <v>849</v>
      </c>
      <c r="D2092" s="259" t="s">
        <v>849</v>
      </c>
      <c r="E2092" s="259" t="s">
        <v>849</v>
      </c>
      <c r="F2092" s="259" t="s">
        <v>849</v>
      </c>
      <c r="G2092" s="259" t="s">
        <v>849</v>
      </c>
      <c r="H2092" s="259" t="s">
        <v>849</v>
      </c>
      <c r="I2092" s="259" t="s">
        <v>849</v>
      </c>
      <c r="J2092" s="259" t="s">
        <v>849</v>
      </c>
      <c r="K2092" s="259" t="s">
        <v>849</v>
      </c>
      <c r="L2092" s="259" t="s">
        <v>849</v>
      </c>
      <c r="M2092" s="259" t="s">
        <v>344</v>
      </c>
      <c r="N2092" s="259" t="s">
        <v>344</v>
      </c>
      <c r="O2092" s="259" t="s">
        <v>344</v>
      </c>
      <c r="P2092" s="259" t="s">
        <v>344</v>
      </c>
      <c r="Q2092" s="259" t="s">
        <v>344</v>
      </c>
      <c r="R2092" s="259" t="s">
        <v>344</v>
      </c>
      <c r="S2092" s="259" t="s">
        <v>344</v>
      </c>
      <c r="T2092" s="259" t="s">
        <v>344</v>
      </c>
      <c r="U2092" s="259" t="s">
        <v>344</v>
      </c>
      <c r="V2092" s="259" t="s">
        <v>344</v>
      </c>
      <c r="W2092" s="259" t="s">
        <v>344</v>
      </c>
      <c r="X2092" s="259" t="s">
        <v>344</v>
      </c>
      <c r="Y2092" s="259" t="s">
        <v>344</v>
      </c>
      <c r="Z2092" s="259" t="s">
        <v>344</v>
      </c>
      <c r="AA2092" s="259" t="s">
        <v>344</v>
      </c>
      <c r="AB2092" s="259" t="s">
        <v>344</v>
      </c>
      <c r="AC2092" s="259" t="s">
        <v>344</v>
      </c>
      <c r="AD2092" s="259" t="s">
        <v>344</v>
      </c>
      <c r="AE2092" s="259" t="s">
        <v>344</v>
      </c>
      <c r="AF2092" s="259" t="s">
        <v>344</v>
      </c>
      <c r="AG2092" s="259" t="s">
        <v>344</v>
      </c>
      <c r="AH2092" s="259" t="s">
        <v>344</v>
      </c>
      <c r="AI2092" s="259" t="s">
        <v>344</v>
      </c>
      <c r="AJ2092" s="259" t="s">
        <v>344</v>
      </c>
      <c r="AK2092" s="259" t="s">
        <v>344</v>
      </c>
      <c r="AL2092" s="259" t="s">
        <v>344</v>
      </c>
      <c r="AM2092" s="259" t="s">
        <v>344</v>
      </c>
      <c r="AN2092" s="259" t="s">
        <v>344</v>
      </c>
      <c r="AO2092" s="259" t="s">
        <v>344</v>
      </c>
      <c r="AP2092" s="259" t="s">
        <v>344</v>
      </c>
      <c r="AQ2092" s="259"/>
      <c r="AR2092"/>
      <c r="AS2092" t="s">
        <v>2181</v>
      </c>
    </row>
    <row r="2093" spans="1:45" ht="15" hidden="1" x14ac:dyDescent="0.25">
      <c r="A2093" s="266">
        <v>215896</v>
      </c>
      <c r="B2093" s="259" t="s">
        <v>458</v>
      </c>
      <c r="C2093" s="259" t="s">
        <v>206</v>
      </c>
      <c r="D2093" s="259" t="s">
        <v>207</v>
      </c>
      <c r="E2093" s="259" t="s">
        <v>207</v>
      </c>
      <c r="F2093" s="259" t="s">
        <v>207</v>
      </c>
      <c r="G2093" s="259" t="s">
        <v>206</v>
      </c>
      <c r="H2093" s="259" t="s">
        <v>207</v>
      </c>
      <c r="I2093" s="259" t="s">
        <v>207</v>
      </c>
      <c r="J2093" s="259" t="s">
        <v>207</v>
      </c>
      <c r="K2093" s="259" t="s">
        <v>207</v>
      </c>
      <c r="L2093" s="259" t="s">
        <v>207</v>
      </c>
      <c r="M2093" s="259" t="s">
        <v>205</v>
      </c>
      <c r="N2093" s="259" t="s">
        <v>207</v>
      </c>
      <c r="O2093" s="259" t="s">
        <v>205</v>
      </c>
      <c r="P2093" s="259" t="s">
        <v>205</v>
      </c>
      <c r="Q2093" s="259" t="s">
        <v>207</v>
      </c>
      <c r="R2093" s="259" t="s">
        <v>206</v>
      </c>
      <c r="S2093" s="259" t="s">
        <v>206</v>
      </c>
      <c r="T2093" s="259" t="s">
        <v>206</v>
      </c>
      <c r="U2093" s="259" t="s">
        <v>206</v>
      </c>
      <c r="V2093" s="259" t="s">
        <v>206</v>
      </c>
      <c r="W2093" s="259" t="s">
        <v>344</v>
      </c>
      <c r="X2093" s="259" t="s">
        <v>344</v>
      </c>
      <c r="Y2093" s="259" t="s">
        <v>344</v>
      </c>
      <c r="Z2093" s="259" t="s">
        <v>344</v>
      </c>
      <c r="AA2093" s="259" t="s">
        <v>344</v>
      </c>
      <c r="AB2093" s="259" t="s">
        <v>344</v>
      </c>
      <c r="AC2093" s="259" t="s">
        <v>344</v>
      </c>
      <c r="AD2093" s="259" t="s">
        <v>344</v>
      </c>
      <c r="AE2093" s="259" t="s">
        <v>344</v>
      </c>
      <c r="AF2093" s="259" t="s">
        <v>344</v>
      </c>
      <c r="AG2093" s="259" t="s">
        <v>344</v>
      </c>
      <c r="AH2093" s="259" t="s">
        <v>344</v>
      </c>
      <c r="AI2093" s="259" t="s">
        <v>344</v>
      </c>
      <c r="AJ2093" s="259" t="s">
        <v>344</v>
      </c>
      <c r="AK2093" s="259" t="s">
        <v>344</v>
      </c>
      <c r="AL2093" s="259" t="s">
        <v>344</v>
      </c>
      <c r="AM2093" s="259" t="s">
        <v>344</v>
      </c>
      <c r="AN2093" s="259" t="s">
        <v>344</v>
      </c>
      <c r="AO2093" s="259" t="s">
        <v>344</v>
      </c>
      <c r="AP2093" s="259" t="s">
        <v>344</v>
      </c>
      <c r="AQ2093" s="259"/>
      <c r="AR2093"/>
      <c r="AS2093">
        <v>2</v>
      </c>
    </row>
    <row r="2094" spans="1:45" ht="18.75" hidden="1" x14ac:dyDescent="0.45">
      <c r="A2094" s="268">
        <v>215897</v>
      </c>
      <c r="B2094" s="249" t="s">
        <v>458</v>
      </c>
      <c r="C2094" s="269" t="s">
        <v>205</v>
      </c>
      <c r="D2094" s="269" t="s">
        <v>205</v>
      </c>
      <c r="E2094" s="269" t="s">
        <v>205</v>
      </c>
      <c r="F2094" s="269" t="s">
        <v>207</v>
      </c>
      <c r="G2094" s="269" t="s">
        <v>205</v>
      </c>
      <c r="H2094" s="269" t="s">
        <v>207</v>
      </c>
      <c r="I2094" s="269" t="s">
        <v>207</v>
      </c>
      <c r="J2094" s="269" t="s">
        <v>207</v>
      </c>
      <c r="K2094" s="269" t="s">
        <v>207</v>
      </c>
      <c r="L2094" s="269" t="s">
        <v>207</v>
      </c>
      <c r="M2094" s="270" t="s">
        <v>207</v>
      </c>
      <c r="N2094" s="269" t="s">
        <v>207</v>
      </c>
      <c r="O2094" s="269" t="s">
        <v>205</v>
      </c>
      <c r="P2094" s="269" t="s">
        <v>205</v>
      </c>
      <c r="Q2094" s="269" t="s">
        <v>207</v>
      </c>
      <c r="R2094" s="269" t="s">
        <v>207</v>
      </c>
      <c r="S2094" s="269" t="s">
        <v>205</v>
      </c>
      <c r="T2094" s="269" t="s">
        <v>205</v>
      </c>
      <c r="U2094" s="269" t="s">
        <v>205</v>
      </c>
      <c r="V2094" s="269" t="s">
        <v>207</v>
      </c>
      <c r="W2094" s="269" t="s">
        <v>344</v>
      </c>
      <c r="X2094" s="270" t="s">
        <v>344</v>
      </c>
      <c r="Y2094" s="269" t="s">
        <v>344</v>
      </c>
      <c r="Z2094" s="269" t="s">
        <v>344</v>
      </c>
      <c r="AA2094" s="269" t="s">
        <v>344</v>
      </c>
      <c r="AB2094" s="269" t="s">
        <v>344</v>
      </c>
      <c r="AC2094" s="269" t="s">
        <v>344</v>
      </c>
      <c r="AD2094" s="269" t="s">
        <v>344</v>
      </c>
      <c r="AE2094" s="269" t="s">
        <v>344</v>
      </c>
      <c r="AF2094" s="269" t="s">
        <v>344</v>
      </c>
      <c r="AG2094" s="269" t="s">
        <v>344</v>
      </c>
      <c r="AH2094" s="269" t="s">
        <v>344</v>
      </c>
      <c r="AI2094" s="269" t="s">
        <v>344</v>
      </c>
      <c r="AJ2094" s="269" t="s">
        <v>344</v>
      </c>
      <c r="AK2094" s="269" t="s">
        <v>344</v>
      </c>
      <c r="AL2094" s="269" t="s">
        <v>344</v>
      </c>
      <c r="AM2094" s="269" t="s">
        <v>344</v>
      </c>
      <c r="AN2094" s="269" t="s">
        <v>344</v>
      </c>
      <c r="AO2094" s="269" t="s">
        <v>344</v>
      </c>
      <c r="AP2094" s="269" t="s">
        <v>344</v>
      </c>
      <c r="AQ2094" s="269"/>
      <c r="AR2094">
        <v>0</v>
      </c>
      <c r="AS2094">
        <v>1</v>
      </c>
    </row>
    <row r="2095" spans="1:45" ht="15" hidden="1" x14ac:dyDescent="0.25">
      <c r="A2095" s="266">
        <v>215898</v>
      </c>
      <c r="B2095" s="259" t="s">
        <v>458</v>
      </c>
      <c r="C2095" s="259" t="s">
        <v>207</v>
      </c>
      <c r="D2095" s="259" t="s">
        <v>207</v>
      </c>
      <c r="E2095" s="259" t="s">
        <v>207</v>
      </c>
      <c r="F2095" s="259" t="s">
        <v>205</v>
      </c>
      <c r="G2095" s="259" t="s">
        <v>207</v>
      </c>
      <c r="H2095" s="259" t="s">
        <v>207</v>
      </c>
      <c r="I2095" s="259" t="s">
        <v>206</v>
      </c>
      <c r="J2095" s="259" t="s">
        <v>207</v>
      </c>
      <c r="K2095" s="259" t="s">
        <v>207</v>
      </c>
      <c r="L2095" s="259" t="s">
        <v>206</v>
      </c>
      <c r="M2095" s="259" t="s">
        <v>207</v>
      </c>
      <c r="N2095" s="259" t="s">
        <v>207</v>
      </c>
      <c r="O2095" s="259" t="s">
        <v>207</v>
      </c>
      <c r="P2095" s="259" t="s">
        <v>207</v>
      </c>
      <c r="Q2095" s="259" t="s">
        <v>207</v>
      </c>
      <c r="R2095" s="259" t="s">
        <v>206</v>
      </c>
      <c r="S2095" s="259" t="s">
        <v>206</v>
      </c>
      <c r="T2095" s="259" t="s">
        <v>206</v>
      </c>
      <c r="U2095" s="259" t="s">
        <v>206</v>
      </c>
      <c r="V2095" s="259" t="s">
        <v>206</v>
      </c>
      <c r="W2095" s="259" t="s">
        <v>344</v>
      </c>
      <c r="X2095" s="259" t="s">
        <v>344</v>
      </c>
      <c r="Y2095" s="259" t="s">
        <v>344</v>
      </c>
      <c r="Z2095" s="259" t="s">
        <v>344</v>
      </c>
      <c r="AA2095" s="259" t="s">
        <v>344</v>
      </c>
      <c r="AB2095" s="259" t="s">
        <v>344</v>
      </c>
      <c r="AC2095" s="259" t="s">
        <v>344</v>
      </c>
      <c r="AD2095" s="259" t="s">
        <v>344</v>
      </c>
      <c r="AE2095" s="259" t="s">
        <v>344</v>
      </c>
      <c r="AF2095" s="259" t="s">
        <v>344</v>
      </c>
      <c r="AG2095" s="259" t="s">
        <v>344</v>
      </c>
      <c r="AH2095" s="259" t="s">
        <v>344</v>
      </c>
      <c r="AI2095" s="259" t="s">
        <v>344</v>
      </c>
      <c r="AJ2095" s="259" t="s">
        <v>344</v>
      </c>
      <c r="AK2095" s="259" t="s">
        <v>344</v>
      </c>
      <c r="AL2095" s="259" t="s">
        <v>344</v>
      </c>
      <c r="AM2095" s="259" t="s">
        <v>344</v>
      </c>
      <c r="AN2095" s="259" t="s">
        <v>344</v>
      </c>
      <c r="AO2095" s="259" t="s">
        <v>344</v>
      </c>
      <c r="AP2095" s="259" t="s">
        <v>344</v>
      </c>
      <c r="AQ2095" s="259"/>
      <c r="AR2095"/>
      <c r="AS2095">
        <v>2</v>
      </c>
    </row>
    <row r="2096" spans="1:45" ht="15" hidden="1" x14ac:dyDescent="0.25">
      <c r="A2096" s="266">
        <v>215899</v>
      </c>
      <c r="B2096" s="259" t="s">
        <v>457</v>
      </c>
      <c r="C2096" s="259" t="s">
        <v>849</v>
      </c>
      <c r="D2096" s="259" t="s">
        <v>849</v>
      </c>
      <c r="E2096" s="259" t="s">
        <v>849</v>
      </c>
      <c r="F2096" s="259" t="s">
        <v>849</v>
      </c>
      <c r="G2096" s="259" t="s">
        <v>849</v>
      </c>
      <c r="H2096" s="259" t="s">
        <v>849</v>
      </c>
      <c r="I2096" s="259" t="s">
        <v>849</v>
      </c>
      <c r="J2096" s="259" t="s">
        <v>849</v>
      </c>
      <c r="K2096" s="259" t="s">
        <v>849</v>
      </c>
      <c r="L2096" s="259" t="s">
        <v>849</v>
      </c>
      <c r="M2096" s="259" t="s">
        <v>344</v>
      </c>
      <c r="N2096" s="259" t="s">
        <v>344</v>
      </c>
      <c r="O2096" s="259" t="s">
        <v>344</v>
      </c>
      <c r="P2096" s="259" t="s">
        <v>344</v>
      </c>
      <c r="Q2096" s="259" t="s">
        <v>344</v>
      </c>
      <c r="R2096" s="259" t="s">
        <v>344</v>
      </c>
      <c r="S2096" s="259" t="s">
        <v>344</v>
      </c>
      <c r="T2096" s="259" t="s">
        <v>344</v>
      </c>
      <c r="U2096" s="259" t="s">
        <v>344</v>
      </c>
      <c r="V2096" s="259" t="s">
        <v>344</v>
      </c>
      <c r="W2096" s="259" t="s">
        <v>344</v>
      </c>
      <c r="X2096" s="259" t="s">
        <v>344</v>
      </c>
      <c r="Y2096" s="259" t="s">
        <v>344</v>
      </c>
      <c r="Z2096" s="259" t="s">
        <v>344</v>
      </c>
      <c r="AA2096" s="259" t="s">
        <v>344</v>
      </c>
      <c r="AB2096" s="259" t="s">
        <v>344</v>
      </c>
      <c r="AC2096" s="259" t="s">
        <v>344</v>
      </c>
      <c r="AD2096" s="259" t="s">
        <v>344</v>
      </c>
      <c r="AE2096" s="259" t="s">
        <v>344</v>
      </c>
      <c r="AF2096" s="259" t="s">
        <v>344</v>
      </c>
      <c r="AG2096" s="259" t="s">
        <v>344</v>
      </c>
      <c r="AH2096" s="259" t="s">
        <v>344</v>
      </c>
      <c r="AI2096" s="259" t="s">
        <v>344</v>
      </c>
      <c r="AJ2096" s="259" t="s">
        <v>344</v>
      </c>
      <c r="AK2096" s="259" t="s">
        <v>344</v>
      </c>
      <c r="AL2096" s="259" t="s">
        <v>344</v>
      </c>
      <c r="AM2096" s="259" t="s">
        <v>344</v>
      </c>
      <c r="AN2096" s="259" t="s">
        <v>344</v>
      </c>
      <c r="AO2096" s="259" t="s">
        <v>344</v>
      </c>
      <c r="AP2096" s="259" t="s">
        <v>344</v>
      </c>
      <c r="AQ2096" s="259"/>
      <c r="AR2096"/>
      <c r="AS2096" t="s">
        <v>2181</v>
      </c>
    </row>
    <row r="2097" spans="1:45" ht="18.75" hidden="1" x14ac:dyDescent="0.45">
      <c r="A2097" s="268">
        <v>215900</v>
      </c>
      <c r="B2097" s="249" t="s">
        <v>456</v>
      </c>
      <c r="C2097" s="269" t="s">
        <v>205</v>
      </c>
      <c r="D2097" s="269" t="s">
        <v>205</v>
      </c>
      <c r="E2097" s="269" t="s">
        <v>205</v>
      </c>
      <c r="F2097" s="269" t="s">
        <v>207</v>
      </c>
      <c r="G2097" s="269" t="s">
        <v>205</v>
      </c>
      <c r="H2097" s="269" t="s">
        <v>205</v>
      </c>
      <c r="I2097" s="269" t="s">
        <v>205</v>
      </c>
      <c r="J2097" s="269" t="s">
        <v>205</v>
      </c>
      <c r="K2097" s="269" t="s">
        <v>205</v>
      </c>
      <c r="L2097" s="269" t="s">
        <v>207</v>
      </c>
      <c r="M2097" s="270" t="s">
        <v>207</v>
      </c>
      <c r="N2097" s="269" t="s">
        <v>206</v>
      </c>
      <c r="O2097" s="269" t="s">
        <v>207</v>
      </c>
      <c r="P2097" s="269" t="s">
        <v>207</v>
      </c>
      <c r="Q2097" s="269" t="s">
        <v>207</v>
      </c>
      <c r="R2097" s="269" t="s">
        <v>207</v>
      </c>
      <c r="S2097" s="269" t="s">
        <v>207</v>
      </c>
      <c r="T2097" s="269" t="s">
        <v>207</v>
      </c>
      <c r="U2097" s="269" t="s">
        <v>207</v>
      </c>
      <c r="V2097" s="269" t="s">
        <v>207</v>
      </c>
      <c r="W2097" s="269" t="s">
        <v>206</v>
      </c>
      <c r="X2097" s="270" t="s">
        <v>206</v>
      </c>
      <c r="Y2097" s="269" t="s">
        <v>207</v>
      </c>
      <c r="Z2097" s="269" t="s">
        <v>207</v>
      </c>
      <c r="AA2097" s="269" t="s">
        <v>206</v>
      </c>
      <c r="AB2097" s="269" t="s">
        <v>206</v>
      </c>
      <c r="AC2097" s="269" t="s">
        <v>206</v>
      </c>
      <c r="AD2097" s="269" t="s">
        <v>206</v>
      </c>
      <c r="AE2097" s="269" t="s">
        <v>206</v>
      </c>
      <c r="AF2097" s="269" t="s">
        <v>206</v>
      </c>
      <c r="AG2097" s="269" t="s">
        <v>344</v>
      </c>
      <c r="AH2097" s="269" t="s">
        <v>344</v>
      </c>
      <c r="AI2097" s="269" t="s">
        <v>344</v>
      </c>
      <c r="AJ2097" s="269" t="s">
        <v>344</v>
      </c>
      <c r="AK2097" s="269" t="s">
        <v>344</v>
      </c>
      <c r="AL2097" s="269" t="s">
        <v>344</v>
      </c>
      <c r="AM2097" s="269" t="s">
        <v>344</v>
      </c>
      <c r="AN2097" s="269" t="s">
        <v>344</v>
      </c>
      <c r="AO2097" s="269" t="s">
        <v>344</v>
      </c>
      <c r="AP2097" s="269" t="s">
        <v>344</v>
      </c>
      <c r="AQ2097" s="269"/>
      <c r="AR2097">
        <v>0</v>
      </c>
      <c r="AS2097">
        <v>5</v>
      </c>
    </row>
    <row r="2098" spans="1:45" ht="18.75" hidden="1" x14ac:dyDescent="0.45">
      <c r="A2098" s="268">
        <v>215901</v>
      </c>
      <c r="B2098" s="249" t="s">
        <v>456</v>
      </c>
      <c r="C2098" s="269" t="s">
        <v>207</v>
      </c>
      <c r="D2098" s="269" t="s">
        <v>207</v>
      </c>
      <c r="E2098" s="269" t="s">
        <v>207</v>
      </c>
      <c r="F2098" s="269" t="s">
        <v>207</v>
      </c>
      <c r="G2098" s="269" t="s">
        <v>207</v>
      </c>
      <c r="H2098" s="269" t="s">
        <v>207</v>
      </c>
      <c r="I2098" s="269" t="s">
        <v>207</v>
      </c>
      <c r="J2098" s="269" t="s">
        <v>205</v>
      </c>
      <c r="K2098" s="269" t="s">
        <v>207</v>
      </c>
      <c r="L2098" s="269" t="s">
        <v>207</v>
      </c>
      <c r="M2098" s="270" t="s">
        <v>205</v>
      </c>
      <c r="N2098" s="269" t="s">
        <v>205</v>
      </c>
      <c r="O2098" s="269" t="s">
        <v>205</v>
      </c>
      <c r="P2098" s="269" t="s">
        <v>207</v>
      </c>
      <c r="Q2098" s="269" t="s">
        <v>207</v>
      </c>
      <c r="R2098" s="269" t="s">
        <v>207</v>
      </c>
      <c r="S2098" s="269" t="s">
        <v>205</v>
      </c>
      <c r="T2098" s="269" t="s">
        <v>205</v>
      </c>
      <c r="U2098" s="269" t="s">
        <v>205</v>
      </c>
      <c r="V2098" s="269" t="s">
        <v>207</v>
      </c>
      <c r="W2098" s="269" t="s">
        <v>207</v>
      </c>
      <c r="X2098" s="270" t="s">
        <v>207</v>
      </c>
      <c r="Y2098" s="269" t="s">
        <v>207</v>
      </c>
      <c r="Z2098" s="269" t="s">
        <v>207</v>
      </c>
      <c r="AA2098" s="269" t="s">
        <v>207</v>
      </c>
      <c r="AB2098" s="269" t="s">
        <v>206</v>
      </c>
      <c r="AC2098" s="269" t="s">
        <v>206</v>
      </c>
      <c r="AD2098" s="269" t="s">
        <v>206</v>
      </c>
      <c r="AE2098" s="269" t="s">
        <v>206</v>
      </c>
      <c r="AF2098" s="269" t="s">
        <v>206</v>
      </c>
      <c r="AG2098" s="269" t="s">
        <v>344</v>
      </c>
      <c r="AH2098" s="269" t="s">
        <v>344</v>
      </c>
      <c r="AI2098" s="269" t="s">
        <v>344</v>
      </c>
      <c r="AJ2098" s="269" t="s">
        <v>344</v>
      </c>
      <c r="AK2098" s="269" t="s">
        <v>344</v>
      </c>
      <c r="AL2098" s="269" t="s">
        <v>344</v>
      </c>
      <c r="AM2098" s="269" t="s">
        <v>344</v>
      </c>
      <c r="AN2098" s="269" t="s">
        <v>344</v>
      </c>
      <c r="AO2098" s="269" t="s">
        <v>344</v>
      </c>
      <c r="AP2098" s="269" t="s">
        <v>344</v>
      </c>
      <c r="AQ2098" s="269"/>
      <c r="AR2098">
        <v>0</v>
      </c>
      <c r="AS2098">
        <v>5</v>
      </c>
    </row>
    <row r="2099" spans="1:45" ht="18.75" hidden="1" x14ac:dyDescent="0.45">
      <c r="A2099" s="267">
        <v>215902</v>
      </c>
      <c r="B2099" s="249" t="s">
        <v>458</v>
      </c>
      <c r="C2099" s="269" t="s">
        <v>205</v>
      </c>
      <c r="D2099" s="269" t="s">
        <v>205</v>
      </c>
      <c r="E2099" s="269" t="s">
        <v>205</v>
      </c>
      <c r="F2099" s="269" t="s">
        <v>205</v>
      </c>
      <c r="G2099" s="269" t="s">
        <v>207</v>
      </c>
      <c r="H2099" s="269" t="s">
        <v>207</v>
      </c>
      <c r="I2099" s="269" t="s">
        <v>207</v>
      </c>
      <c r="J2099" s="269" t="s">
        <v>205</v>
      </c>
      <c r="K2099" s="269" t="s">
        <v>207</v>
      </c>
      <c r="L2099" s="269" t="s">
        <v>205</v>
      </c>
      <c r="M2099" s="270" t="s">
        <v>206</v>
      </c>
      <c r="N2099" s="269" t="s">
        <v>206</v>
      </c>
      <c r="O2099" s="269" t="s">
        <v>207</v>
      </c>
      <c r="P2099" s="269" t="s">
        <v>206</v>
      </c>
      <c r="Q2099" s="269" t="s">
        <v>206</v>
      </c>
      <c r="R2099" s="269" t="s">
        <v>206</v>
      </c>
      <c r="S2099" s="269" t="s">
        <v>206</v>
      </c>
      <c r="T2099" s="269" t="s">
        <v>206</v>
      </c>
      <c r="U2099" s="269" t="s">
        <v>206</v>
      </c>
      <c r="V2099" s="269" t="s">
        <v>206</v>
      </c>
      <c r="W2099" s="269" t="s">
        <v>344</v>
      </c>
      <c r="X2099" s="270" t="s">
        <v>344</v>
      </c>
      <c r="Y2099" s="269" t="s">
        <v>344</v>
      </c>
      <c r="Z2099" s="269" t="s">
        <v>344</v>
      </c>
      <c r="AA2099" s="269" t="s">
        <v>344</v>
      </c>
      <c r="AB2099" s="269" t="s">
        <v>344</v>
      </c>
      <c r="AC2099" s="269" t="s">
        <v>344</v>
      </c>
      <c r="AD2099" s="269" t="s">
        <v>344</v>
      </c>
      <c r="AE2099" s="269" t="s">
        <v>344</v>
      </c>
      <c r="AF2099" s="269" t="s">
        <v>344</v>
      </c>
      <c r="AG2099" s="269" t="s">
        <v>344</v>
      </c>
      <c r="AH2099" s="269" t="s">
        <v>344</v>
      </c>
      <c r="AI2099" s="269" t="s">
        <v>344</v>
      </c>
      <c r="AJ2099" s="269" t="s">
        <v>344</v>
      </c>
      <c r="AK2099" s="269" t="s">
        <v>344</v>
      </c>
      <c r="AL2099" s="269" t="s">
        <v>344</v>
      </c>
      <c r="AM2099" s="269" t="s">
        <v>344</v>
      </c>
      <c r="AN2099" s="269" t="s">
        <v>344</v>
      </c>
      <c r="AO2099" s="269" t="s">
        <v>344</v>
      </c>
      <c r="AP2099" s="269" t="s">
        <v>344</v>
      </c>
      <c r="AQ2099" s="269"/>
      <c r="AR2099">
        <v>0</v>
      </c>
      <c r="AS2099">
        <v>5</v>
      </c>
    </row>
    <row r="2100" spans="1:45" ht="15" hidden="1" x14ac:dyDescent="0.25">
      <c r="A2100" s="266">
        <v>215903</v>
      </c>
      <c r="B2100" s="259" t="s">
        <v>457</v>
      </c>
      <c r="C2100" s="259" t="s">
        <v>849</v>
      </c>
      <c r="D2100" s="259" t="s">
        <v>849</v>
      </c>
      <c r="E2100" s="259" t="s">
        <v>849</v>
      </c>
      <c r="F2100" s="259" t="s">
        <v>849</v>
      </c>
      <c r="G2100" s="259" t="s">
        <v>849</v>
      </c>
      <c r="H2100" s="259" t="s">
        <v>849</v>
      </c>
      <c r="I2100" s="259" t="s">
        <v>849</v>
      </c>
      <c r="J2100" s="259" t="s">
        <v>849</v>
      </c>
      <c r="K2100" s="259" t="s">
        <v>849</v>
      </c>
      <c r="L2100" s="259" t="s">
        <v>849</v>
      </c>
      <c r="M2100" s="259" t="s">
        <v>344</v>
      </c>
      <c r="N2100" s="259" t="s">
        <v>344</v>
      </c>
      <c r="O2100" s="259" t="s">
        <v>344</v>
      </c>
      <c r="P2100" s="259" t="s">
        <v>344</v>
      </c>
      <c r="Q2100" s="259" t="s">
        <v>344</v>
      </c>
      <c r="R2100" s="259" t="s">
        <v>344</v>
      </c>
      <c r="S2100" s="259" t="s">
        <v>344</v>
      </c>
      <c r="T2100" s="259" t="s">
        <v>344</v>
      </c>
      <c r="U2100" s="259" t="s">
        <v>344</v>
      </c>
      <c r="V2100" s="259" t="s">
        <v>344</v>
      </c>
      <c r="W2100" s="259" t="s">
        <v>344</v>
      </c>
      <c r="X2100" s="259" t="s">
        <v>344</v>
      </c>
      <c r="Y2100" s="259" t="s">
        <v>344</v>
      </c>
      <c r="Z2100" s="259" t="s">
        <v>344</v>
      </c>
      <c r="AA2100" s="259" t="s">
        <v>344</v>
      </c>
      <c r="AB2100" s="259" t="s">
        <v>344</v>
      </c>
      <c r="AC2100" s="259" t="s">
        <v>344</v>
      </c>
      <c r="AD2100" s="259" t="s">
        <v>344</v>
      </c>
      <c r="AE2100" s="259" t="s">
        <v>344</v>
      </c>
      <c r="AF2100" s="259" t="s">
        <v>344</v>
      </c>
      <c r="AG2100" s="259" t="s">
        <v>344</v>
      </c>
      <c r="AH2100" s="259" t="s">
        <v>344</v>
      </c>
      <c r="AI2100" s="259" t="s">
        <v>344</v>
      </c>
      <c r="AJ2100" s="259" t="s">
        <v>344</v>
      </c>
      <c r="AK2100" s="259" t="s">
        <v>344</v>
      </c>
      <c r="AL2100" s="259" t="s">
        <v>344</v>
      </c>
      <c r="AM2100" s="259" t="s">
        <v>344</v>
      </c>
      <c r="AN2100" s="259" t="s">
        <v>344</v>
      </c>
      <c r="AO2100" s="259" t="s">
        <v>344</v>
      </c>
      <c r="AP2100" s="259" t="s">
        <v>344</v>
      </c>
      <c r="AQ2100" s="259"/>
      <c r="AR2100"/>
      <c r="AS2100" t="s">
        <v>2181</v>
      </c>
    </row>
    <row r="2101" spans="1:45" ht="15" hidden="1" x14ac:dyDescent="0.25">
      <c r="A2101" s="266">
        <v>215904</v>
      </c>
      <c r="B2101" s="259" t="s">
        <v>457</v>
      </c>
      <c r="C2101" s="259" t="s">
        <v>849</v>
      </c>
      <c r="D2101" s="259" t="s">
        <v>849</v>
      </c>
      <c r="E2101" s="259" t="s">
        <v>849</v>
      </c>
      <c r="F2101" s="259" t="s">
        <v>849</v>
      </c>
      <c r="G2101" s="259" t="s">
        <v>849</v>
      </c>
      <c r="H2101" s="259" t="s">
        <v>849</v>
      </c>
      <c r="I2101" s="259" t="s">
        <v>849</v>
      </c>
      <c r="J2101" s="259" t="s">
        <v>849</v>
      </c>
      <c r="K2101" s="259" t="s">
        <v>849</v>
      </c>
      <c r="L2101" s="259" t="s">
        <v>849</v>
      </c>
      <c r="M2101" s="259" t="s">
        <v>344</v>
      </c>
      <c r="N2101" s="259" t="s">
        <v>344</v>
      </c>
      <c r="O2101" s="259" t="s">
        <v>344</v>
      </c>
      <c r="P2101" s="259" t="s">
        <v>344</v>
      </c>
      <c r="Q2101" s="259" t="s">
        <v>344</v>
      </c>
      <c r="R2101" s="259" t="s">
        <v>344</v>
      </c>
      <c r="S2101" s="259" t="s">
        <v>344</v>
      </c>
      <c r="T2101" s="259" t="s">
        <v>344</v>
      </c>
      <c r="U2101" s="259" t="s">
        <v>344</v>
      </c>
      <c r="V2101" s="259" t="s">
        <v>344</v>
      </c>
      <c r="W2101" s="259" t="s">
        <v>344</v>
      </c>
      <c r="X2101" s="259" t="s">
        <v>344</v>
      </c>
      <c r="Y2101" s="259" t="s">
        <v>344</v>
      </c>
      <c r="Z2101" s="259" t="s">
        <v>344</v>
      </c>
      <c r="AA2101" s="259" t="s">
        <v>344</v>
      </c>
      <c r="AB2101" s="259" t="s">
        <v>344</v>
      </c>
      <c r="AC2101" s="259" t="s">
        <v>344</v>
      </c>
      <c r="AD2101" s="259" t="s">
        <v>344</v>
      </c>
      <c r="AE2101" s="259" t="s">
        <v>344</v>
      </c>
      <c r="AF2101" s="259" t="s">
        <v>344</v>
      </c>
      <c r="AG2101" s="259" t="s">
        <v>344</v>
      </c>
      <c r="AH2101" s="259" t="s">
        <v>344</v>
      </c>
      <c r="AI2101" s="259" t="s">
        <v>344</v>
      </c>
      <c r="AJ2101" s="259" t="s">
        <v>344</v>
      </c>
      <c r="AK2101" s="259" t="s">
        <v>344</v>
      </c>
      <c r="AL2101" s="259" t="s">
        <v>344</v>
      </c>
      <c r="AM2101" s="259" t="s">
        <v>344</v>
      </c>
      <c r="AN2101" s="259" t="s">
        <v>344</v>
      </c>
      <c r="AO2101" s="259" t="s">
        <v>344</v>
      </c>
      <c r="AP2101" s="259" t="s">
        <v>344</v>
      </c>
      <c r="AQ2101" s="259"/>
      <c r="AR2101"/>
      <c r="AS2101" t="s">
        <v>2181</v>
      </c>
    </row>
    <row r="2102" spans="1:45" ht="15" hidden="1" x14ac:dyDescent="0.25">
      <c r="A2102" s="266">
        <v>215905</v>
      </c>
      <c r="B2102" s="259" t="s">
        <v>457</v>
      </c>
      <c r="C2102" s="259" t="s">
        <v>849</v>
      </c>
      <c r="D2102" s="259" t="s">
        <v>849</v>
      </c>
      <c r="E2102" s="259" t="s">
        <v>849</v>
      </c>
      <c r="F2102" s="259" t="s">
        <v>849</v>
      </c>
      <c r="G2102" s="259" t="s">
        <v>849</v>
      </c>
      <c r="H2102" s="259" t="s">
        <v>849</v>
      </c>
      <c r="I2102" s="259" t="s">
        <v>849</v>
      </c>
      <c r="J2102" s="259" t="s">
        <v>849</v>
      </c>
      <c r="K2102" s="259" t="s">
        <v>849</v>
      </c>
      <c r="L2102" s="259" t="s">
        <v>849</v>
      </c>
      <c r="M2102" s="259" t="s">
        <v>344</v>
      </c>
      <c r="N2102" s="259" t="s">
        <v>344</v>
      </c>
      <c r="O2102" s="259" t="s">
        <v>344</v>
      </c>
      <c r="P2102" s="259" t="s">
        <v>344</v>
      </c>
      <c r="Q2102" s="259" t="s">
        <v>344</v>
      </c>
      <c r="R2102" s="259" t="s">
        <v>344</v>
      </c>
      <c r="S2102" s="259" t="s">
        <v>344</v>
      </c>
      <c r="T2102" s="259" t="s">
        <v>344</v>
      </c>
      <c r="U2102" s="259" t="s">
        <v>344</v>
      </c>
      <c r="V2102" s="259" t="s">
        <v>344</v>
      </c>
      <c r="W2102" s="259" t="s">
        <v>344</v>
      </c>
      <c r="X2102" s="259" t="s">
        <v>344</v>
      </c>
      <c r="Y2102" s="259" t="s">
        <v>344</v>
      </c>
      <c r="Z2102" s="259" t="s">
        <v>344</v>
      </c>
      <c r="AA2102" s="259" t="s">
        <v>344</v>
      </c>
      <c r="AB2102" s="259" t="s">
        <v>344</v>
      </c>
      <c r="AC2102" s="259" t="s">
        <v>344</v>
      </c>
      <c r="AD2102" s="259" t="s">
        <v>344</v>
      </c>
      <c r="AE2102" s="259" t="s">
        <v>344</v>
      </c>
      <c r="AF2102" s="259" t="s">
        <v>344</v>
      </c>
      <c r="AG2102" s="259" t="s">
        <v>344</v>
      </c>
      <c r="AH2102" s="259" t="s">
        <v>344</v>
      </c>
      <c r="AI2102" s="259" t="s">
        <v>344</v>
      </c>
      <c r="AJ2102" s="259" t="s">
        <v>344</v>
      </c>
      <c r="AK2102" s="259" t="s">
        <v>344</v>
      </c>
      <c r="AL2102" s="259" t="s">
        <v>344</v>
      </c>
      <c r="AM2102" s="259" t="s">
        <v>344</v>
      </c>
      <c r="AN2102" s="259" t="s">
        <v>344</v>
      </c>
      <c r="AO2102" s="259" t="s">
        <v>344</v>
      </c>
      <c r="AP2102" s="259" t="s">
        <v>344</v>
      </c>
      <c r="AQ2102" s="259"/>
      <c r="AR2102"/>
      <c r="AS2102" t="s">
        <v>2181</v>
      </c>
    </row>
    <row r="2103" spans="1:45" ht="33" x14ac:dyDescent="0.45">
      <c r="A2103" s="267">
        <v>215906</v>
      </c>
      <c r="B2103" s="249" t="s">
        <v>67</v>
      </c>
      <c r="C2103" s="269" t="s">
        <v>207</v>
      </c>
      <c r="D2103" s="269" t="s">
        <v>207</v>
      </c>
      <c r="E2103" s="269" t="s">
        <v>205</v>
      </c>
      <c r="F2103" s="269" t="s">
        <v>205</v>
      </c>
      <c r="G2103" s="269" t="s">
        <v>207</v>
      </c>
      <c r="H2103" s="269" t="s">
        <v>207</v>
      </c>
      <c r="I2103" s="269" t="s">
        <v>207</v>
      </c>
      <c r="J2103" s="269" t="s">
        <v>207</v>
      </c>
      <c r="K2103" s="269" t="s">
        <v>207</v>
      </c>
      <c r="L2103" s="269" t="s">
        <v>207</v>
      </c>
      <c r="M2103" s="270" t="s">
        <v>207</v>
      </c>
      <c r="N2103" s="269" t="s">
        <v>207</v>
      </c>
      <c r="O2103" s="269" t="s">
        <v>205</v>
      </c>
      <c r="P2103" s="269" t="s">
        <v>207</v>
      </c>
      <c r="Q2103" s="269" t="s">
        <v>207</v>
      </c>
      <c r="R2103" s="269" t="s">
        <v>205</v>
      </c>
      <c r="S2103" s="269" t="s">
        <v>207</v>
      </c>
      <c r="T2103" s="269" t="s">
        <v>207</v>
      </c>
      <c r="U2103" s="269" t="s">
        <v>205</v>
      </c>
      <c r="V2103" s="269" t="s">
        <v>207</v>
      </c>
      <c r="W2103" s="269" t="s">
        <v>207</v>
      </c>
      <c r="X2103" s="270" t="s">
        <v>207</v>
      </c>
      <c r="Y2103" s="269" t="s">
        <v>205</v>
      </c>
      <c r="Z2103" s="269" t="s">
        <v>207</v>
      </c>
      <c r="AA2103" s="269" t="s">
        <v>205</v>
      </c>
      <c r="AB2103" s="269" t="s">
        <v>205</v>
      </c>
      <c r="AC2103" s="269" t="s">
        <v>207</v>
      </c>
      <c r="AD2103" s="269" t="s">
        <v>205</v>
      </c>
      <c r="AE2103" s="269" t="s">
        <v>205</v>
      </c>
      <c r="AF2103" s="269" t="s">
        <v>205</v>
      </c>
      <c r="AG2103" s="269" t="s">
        <v>206</v>
      </c>
      <c r="AH2103" s="269" t="s">
        <v>206</v>
      </c>
      <c r="AI2103" s="269" t="s">
        <v>206</v>
      </c>
      <c r="AJ2103" s="269" t="s">
        <v>206</v>
      </c>
      <c r="AK2103" s="269" t="s">
        <v>206</v>
      </c>
      <c r="AL2103" s="269" t="s">
        <v>344</v>
      </c>
      <c r="AM2103" s="269" t="s">
        <v>344</v>
      </c>
      <c r="AN2103" s="269" t="s">
        <v>344</v>
      </c>
      <c r="AO2103" s="269" t="s">
        <v>344</v>
      </c>
      <c r="AP2103" s="269" t="s">
        <v>344</v>
      </c>
      <c r="AQ2103" s="269"/>
      <c r="AR2103">
        <v>0</v>
      </c>
      <c r="AS2103">
        <v>6</v>
      </c>
    </row>
    <row r="2104" spans="1:45" ht="18.75" hidden="1" x14ac:dyDescent="0.45">
      <c r="A2104" s="268">
        <v>215907</v>
      </c>
      <c r="B2104" s="249" t="s">
        <v>458</v>
      </c>
      <c r="C2104" s="269" t="s">
        <v>207</v>
      </c>
      <c r="D2104" s="269" t="s">
        <v>207</v>
      </c>
      <c r="E2104" s="269" t="s">
        <v>205</v>
      </c>
      <c r="F2104" s="269" t="s">
        <v>205</v>
      </c>
      <c r="G2104" s="269" t="s">
        <v>207</v>
      </c>
      <c r="H2104" s="269" t="s">
        <v>207</v>
      </c>
      <c r="I2104" s="269" t="s">
        <v>205</v>
      </c>
      <c r="J2104" s="269" t="s">
        <v>205</v>
      </c>
      <c r="K2104" s="269" t="s">
        <v>207</v>
      </c>
      <c r="L2104" s="269" t="s">
        <v>207</v>
      </c>
      <c r="M2104" s="270" t="s">
        <v>205</v>
      </c>
      <c r="N2104" s="269" t="s">
        <v>205</v>
      </c>
      <c r="O2104" s="269" t="s">
        <v>205</v>
      </c>
      <c r="P2104" s="269" t="s">
        <v>205</v>
      </c>
      <c r="Q2104" s="269" t="s">
        <v>205</v>
      </c>
      <c r="R2104" s="269" t="s">
        <v>207</v>
      </c>
      <c r="S2104" s="269" t="s">
        <v>207</v>
      </c>
      <c r="T2104" s="269" t="s">
        <v>205</v>
      </c>
      <c r="U2104" s="269" t="s">
        <v>205</v>
      </c>
      <c r="V2104" s="269" t="s">
        <v>207</v>
      </c>
      <c r="W2104" s="269" t="s">
        <v>344</v>
      </c>
      <c r="X2104" s="270" t="s">
        <v>344</v>
      </c>
      <c r="Y2104" s="269" t="s">
        <v>344</v>
      </c>
      <c r="Z2104" s="269" t="s">
        <v>344</v>
      </c>
      <c r="AA2104" s="269" t="s">
        <v>344</v>
      </c>
      <c r="AB2104" s="269" t="s">
        <v>344</v>
      </c>
      <c r="AC2104" s="269" t="s">
        <v>344</v>
      </c>
      <c r="AD2104" s="269" t="s">
        <v>344</v>
      </c>
      <c r="AE2104" s="269" t="s">
        <v>344</v>
      </c>
      <c r="AF2104" s="269" t="s">
        <v>344</v>
      </c>
      <c r="AG2104" s="269" t="s">
        <v>344</v>
      </c>
      <c r="AH2104" s="269" t="s">
        <v>344</v>
      </c>
      <c r="AI2104" s="269" t="s">
        <v>344</v>
      </c>
      <c r="AJ2104" s="269" t="s">
        <v>344</v>
      </c>
      <c r="AK2104" s="269" t="s">
        <v>344</v>
      </c>
      <c r="AL2104" s="269" t="s">
        <v>344</v>
      </c>
      <c r="AM2104" s="269" t="s">
        <v>344</v>
      </c>
      <c r="AN2104" s="269" t="s">
        <v>344</v>
      </c>
      <c r="AO2104" s="269" t="s">
        <v>344</v>
      </c>
      <c r="AP2104" s="269" t="s">
        <v>344</v>
      </c>
      <c r="AQ2104" s="269"/>
      <c r="AR2104">
        <v>0</v>
      </c>
      <c r="AS2104">
        <v>3</v>
      </c>
    </row>
    <row r="2105" spans="1:45" ht="18.75" hidden="1" x14ac:dyDescent="0.45">
      <c r="A2105" s="268">
        <v>215908</v>
      </c>
      <c r="B2105" s="249" t="s">
        <v>459</v>
      </c>
      <c r="C2105" s="269" t="s">
        <v>207</v>
      </c>
      <c r="D2105" s="269" t="s">
        <v>207</v>
      </c>
      <c r="E2105" s="269" t="s">
        <v>207</v>
      </c>
      <c r="F2105" s="269" t="s">
        <v>207</v>
      </c>
      <c r="G2105" s="269" t="s">
        <v>205</v>
      </c>
      <c r="H2105" s="269" t="s">
        <v>205</v>
      </c>
      <c r="I2105" s="269" t="s">
        <v>207</v>
      </c>
      <c r="J2105" s="269" t="s">
        <v>205</v>
      </c>
      <c r="K2105" s="269" t="s">
        <v>207</v>
      </c>
      <c r="L2105" s="269" t="s">
        <v>205</v>
      </c>
      <c r="M2105" s="270" t="s">
        <v>207</v>
      </c>
      <c r="N2105" s="269" t="s">
        <v>207</v>
      </c>
      <c r="O2105" s="269" t="s">
        <v>205</v>
      </c>
      <c r="P2105" s="269" t="s">
        <v>207</v>
      </c>
      <c r="Q2105" s="269" t="s">
        <v>205</v>
      </c>
      <c r="R2105" s="269" t="s">
        <v>205</v>
      </c>
      <c r="S2105" s="269" t="s">
        <v>207</v>
      </c>
      <c r="T2105" s="269" t="s">
        <v>205</v>
      </c>
      <c r="U2105" s="269" t="s">
        <v>207</v>
      </c>
      <c r="V2105" s="269" t="s">
        <v>205</v>
      </c>
      <c r="W2105" s="269" t="s">
        <v>206</v>
      </c>
      <c r="X2105" s="269" t="s">
        <v>206</v>
      </c>
      <c r="Y2105" s="269" t="s">
        <v>206</v>
      </c>
      <c r="Z2105" s="269" t="s">
        <v>206</v>
      </c>
      <c r="AA2105" s="269" t="s">
        <v>206</v>
      </c>
      <c r="AB2105" s="269" t="s">
        <v>344</v>
      </c>
      <c r="AC2105" s="269" t="s">
        <v>344</v>
      </c>
      <c r="AD2105" s="269" t="s">
        <v>344</v>
      </c>
      <c r="AE2105" s="269" t="s">
        <v>344</v>
      </c>
      <c r="AF2105" s="269" t="s">
        <v>344</v>
      </c>
      <c r="AG2105" s="269" t="s">
        <v>344</v>
      </c>
      <c r="AH2105" s="269" t="s">
        <v>344</v>
      </c>
      <c r="AI2105" s="269" t="s">
        <v>344</v>
      </c>
      <c r="AJ2105" s="269" t="s">
        <v>344</v>
      </c>
      <c r="AK2105" s="269" t="s">
        <v>344</v>
      </c>
      <c r="AL2105" s="269" t="s">
        <v>344</v>
      </c>
      <c r="AM2105" s="269" t="s">
        <v>344</v>
      </c>
      <c r="AN2105" s="269" t="s">
        <v>344</v>
      </c>
      <c r="AO2105" s="269" t="s">
        <v>344</v>
      </c>
      <c r="AP2105" s="269" t="s">
        <v>344</v>
      </c>
      <c r="AQ2105" s="269"/>
      <c r="AR2105">
        <v>0</v>
      </c>
      <c r="AS2105">
        <v>6</v>
      </c>
    </row>
    <row r="2106" spans="1:45" ht="15" hidden="1" x14ac:dyDescent="0.25">
      <c r="A2106" s="266">
        <v>215909</v>
      </c>
      <c r="B2106" s="259" t="s">
        <v>457</v>
      </c>
      <c r="C2106" s="259" t="s">
        <v>849</v>
      </c>
      <c r="D2106" s="259" t="s">
        <v>849</v>
      </c>
      <c r="E2106" s="259" t="s">
        <v>849</v>
      </c>
      <c r="F2106" s="259" t="s">
        <v>849</v>
      </c>
      <c r="G2106" s="259" t="s">
        <v>849</v>
      </c>
      <c r="H2106" s="259" t="s">
        <v>849</v>
      </c>
      <c r="I2106" s="259" t="s">
        <v>849</v>
      </c>
      <c r="J2106" s="259" t="s">
        <v>849</v>
      </c>
      <c r="K2106" s="259" t="s">
        <v>849</v>
      </c>
      <c r="L2106" s="259" t="s">
        <v>849</v>
      </c>
      <c r="M2106" s="259" t="s">
        <v>344</v>
      </c>
      <c r="N2106" s="259" t="s">
        <v>344</v>
      </c>
      <c r="O2106" s="259" t="s">
        <v>344</v>
      </c>
      <c r="P2106" s="259" t="s">
        <v>344</v>
      </c>
      <c r="Q2106" s="259" t="s">
        <v>344</v>
      </c>
      <c r="R2106" s="259" t="s">
        <v>344</v>
      </c>
      <c r="S2106" s="259" t="s">
        <v>344</v>
      </c>
      <c r="T2106" s="259" t="s">
        <v>344</v>
      </c>
      <c r="U2106" s="259" t="s">
        <v>344</v>
      </c>
      <c r="V2106" s="259" t="s">
        <v>344</v>
      </c>
      <c r="W2106" s="259" t="s">
        <v>344</v>
      </c>
      <c r="X2106" s="259" t="s">
        <v>344</v>
      </c>
      <c r="Y2106" s="259" t="s">
        <v>344</v>
      </c>
      <c r="Z2106" s="259" t="s">
        <v>344</v>
      </c>
      <c r="AA2106" s="259" t="s">
        <v>344</v>
      </c>
      <c r="AB2106" s="259" t="s">
        <v>344</v>
      </c>
      <c r="AC2106" s="259" t="s">
        <v>344</v>
      </c>
      <c r="AD2106" s="259" t="s">
        <v>344</v>
      </c>
      <c r="AE2106" s="259" t="s">
        <v>344</v>
      </c>
      <c r="AF2106" s="259" t="s">
        <v>344</v>
      </c>
      <c r="AG2106" s="259" t="s">
        <v>344</v>
      </c>
      <c r="AH2106" s="259" t="s">
        <v>344</v>
      </c>
      <c r="AI2106" s="259" t="s">
        <v>344</v>
      </c>
      <c r="AJ2106" s="259" t="s">
        <v>344</v>
      </c>
      <c r="AK2106" s="259" t="s">
        <v>344</v>
      </c>
      <c r="AL2106" s="259" t="s">
        <v>344</v>
      </c>
      <c r="AM2106" s="259" t="s">
        <v>344</v>
      </c>
      <c r="AN2106" s="259" t="s">
        <v>344</v>
      </c>
      <c r="AO2106" s="259" t="s">
        <v>344</v>
      </c>
      <c r="AP2106" s="259" t="s">
        <v>344</v>
      </c>
      <c r="AQ2106" s="259"/>
      <c r="AR2106"/>
      <c r="AS2106" t="s">
        <v>2181</v>
      </c>
    </row>
    <row r="2107" spans="1:45" ht="18.75" x14ac:dyDescent="0.45">
      <c r="A2107" s="268">
        <v>215911</v>
      </c>
      <c r="B2107" s="249" t="s">
        <v>61</v>
      </c>
      <c r="C2107" s="269" t="s">
        <v>207</v>
      </c>
      <c r="D2107" s="269" t="s">
        <v>207</v>
      </c>
      <c r="E2107" s="269" t="s">
        <v>207</v>
      </c>
      <c r="F2107" s="269" t="s">
        <v>205</v>
      </c>
      <c r="G2107" s="269" t="s">
        <v>207</v>
      </c>
      <c r="H2107" s="269" t="s">
        <v>207</v>
      </c>
      <c r="I2107" s="269" t="s">
        <v>207</v>
      </c>
      <c r="J2107" s="269" t="s">
        <v>207</v>
      </c>
      <c r="K2107" s="269" t="s">
        <v>207</v>
      </c>
      <c r="L2107" s="269" t="s">
        <v>207</v>
      </c>
      <c r="M2107" s="270" t="s">
        <v>205</v>
      </c>
      <c r="N2107" s="269" t="s">
        <v>207</v>
      </c>
      <c r="O2107" s="269" t="s">
        <v>205</v>
      </c>
      <c r="P2107" s="269" t="s">
        <v>207</v>
      </c>
      <c r="Q2107" s="269" t="s">
        <v>205</v>
      </c>
      <c r="R2107" s="269" t="s">
        <v>207</v>
      </c>
      <c r="S2107" s="269" t="s">
        <v>207</v>
      </c>
      <c r="T2107" s="269" t="s">
        <v>205</v>
      </c>
      <c r="U2107" s="269" t="s">
        <v>205</v>
      </c>
      <c r="V2107" s="269" t="s">
        <v>207</v>
      </c>
      <c r="W2107" s="269" t="s">
        <v>205</v>
      </c>
      <c r="X2107" s="270" t="s">
        <v>207</v>
      </c>
      <c r="Y2107" s="269" t="s">
        <v>205</v>
      </c>
      <c r="Z2107" s="269" t="s">
        <v>207</v>
      </c>
      <c r="AA2107" s="269" t="s">
        <v>207</v>
      </c>
      <c r="AB2107" s="269" t="s">
        <v>207</v>
      </c>
      <c r="AC2107" s="269" t="s">
        <v>207</v>
      </c>
      <c r="AD2107" s="269" t="s">
        <v>207</v>
      </c>
      <c r="AE2107" s="269" t="s">
        <v>207</v>
      </c>
      <c r="AF2107" s="269" t="s">
        <v>207</v>
      </c>
      <c r="AG2107" s="269" t="s">
        <v>207</v>
      </c>
      <c r="AH2107" s="269" t="s">
        <v>207</v>
      </c>
      <c r="AI2107" s="269" t="s">
        <v>206</v>
      </c>
      <c r="AJ2107" s="269" t="s">
        <v>207</v>
      </c>
      <c r="AK2107" s="269" t="s">
        <v>206</v>
      </c>
      <c r="AL2107" s="269" t="s">
        <v>206</v>
      </c>
      <c r="AM2107" s="269" t="s">
        <v>206</v>
      </c>
      <c r="AN2107" s="269" t="s">
        <v>206</v>
      </c>
      <c r="AO2107" s="269" t="s">
        <v>206</v>
      </c>
      <c r="AP2107" s="269" t="s">
        <v>206</v>
      </c>
      <c r="AQ2107" s="269"/>
      <c r="AR2107">
        <v>0</v>
      </c>
      <c r="AS2107">
        <v>5</v>
      </c>
    </row>
    <row r="2108" spans="1:45" ht="18.75" x14ac:dyDescent="0.45">
      <c r="A2108" s="268">
        <v>215912</v>
      </c>
      <c r="B2108" s="249" t="s">
        <v>61</v>
      </c>
      <c r="C2108" s="269" t="s">
        <v>207</v>
      </c>
      <c r="D2108" s="269" t="s">
        <v>207</v>
      </c>
      <c r="E2108" s="269" t="s">
        <v>207</v>
      </c>
      <c r="F2108" s="269" t="s">
        <v>207</v>
      </c>
      <c r="G2108" s="269" t="s">
        <v>207</v>
      </c>
      <c r="H2108" s="269" t="s">
        <v>207</v>
      </c>
      <c r="I2108" s="269" t="s">
        <v>207</v>
      </c>
      <c r="J2108" s="269" t="s">
        <v>207</v>
      </c>
      <c r="K2108" s="269" t="s">
        <v>207</v>
      </c>
      <c r="L2108" s="269" t="s">
        <v>207</v>
      </c>
      <c r="M2108" s="270" t="s">
        <v>207</v>
      </c>
      <c r="N2108" s="269" t="s">
        <v>207</v>
      </c>
      <c r="O2108" s="269" t="s">
        <v>205</v>
      </c>
      <c r="P2108" s="269" t="s">
        <v>207</v>
      </c>
      <c r="Q2108" s="269" t="s">
        <v>207</v>
      </c>
      <c r="R2108" s="269" t="s">
        <v>207</v>
      </c>
      <c r="S2108" s="269" t="s">
        <v>207</v>
      </c>
      <c r="T2108" s="269" t="s">
        <v>207</v>
      </c>
      <c r="U2108" s="269" t="s">
        <v>207</v>
      </c>
      <c r="V2108" s="269" t="s">
        <v>207</v>
      </c>
      <c r="W2108" s="269" t="s">
        <v>207</v>
      </c>
      <c r="X2108" s="270" t="s">
        <v>207</v>
      </c>
      <c r="Y2108" s="269" t="s">
        <v>207</v>
      </c>
      <c r="Z2108" s="269" t="s">
        <v>207</v>
      </c>
      <c r="AA2108" s="269" t="s">
        <v>207</v>
      </c>
      <c r="AB2108" s="269" t="s">
        <v>207</v>
      </c>
      <c r="AC2108" s="269" t="s">
        <v>207</v>
      </c>
      <c r="AD2108" s="269" t="s">
        <v>207</v>
      </c>
      <c r="AE2108" s="269" t="s">
        <v>205</v>
      </c>
      <c r="AF2108" s="269" t="s">
        <v>207</v>
      </c>
      <c r="AG2108" s="269" t="s">
        <v>207</v>
      </c>
      <c r="AH2108" s="269" t="s">
        <v>207</v>
      </c>
      <c r="AI2108" s="269" t="s">
        <v>207</v>
      </c>
      <c r="AJ2108" s="269" t="s">
        <v>207</v>
      </c>
      <c r="AK2108" s="269" t="s">
        <v>207</v>
      </c>
      <c r="AL2108" s="269" t="s">
        <v>206</v>
      </c>
      <c r="AM2108" s="269" t="s">
        <v>206</v>
      </c>
      <c r="AN2108" s="269" t="s">
        <v>206</v>
      </c>
      <c r="AO2108" s="269" t="s">
        <v>206</v>
      </c>
      <c r="AP2108" s="269" t="s">
        <v>206</v>
      </c>
      <c r="AQ2108" s="269"/>
      <c r="AR2108">
        <v>0</v>
      </c>
      <c r="AS2108">
        <v>5</v>
      </c>
    </row>
    <row r="2109" spans="1:45" ht="33" x14ac:dyDescent="0.45">
      <c r="A2109" s="268">
        <v>215913</v>
      </c>
      <c r="B2109" s="249" t="s">
        <v>67</v>
      </c>
      <c r="C2109" s="269" t="s">
        <v>207</v>
      </c>
      <c r="D2109" s="269" t="s">
        <v>207</v>
      </c>
      <c r="E2109" s="269" t="s">
        <v>207</v>
      </c>
      <c r="F2109" s="269" t="s">
        <v>207</v>
      </c>
      <c r="G2109" s="269" t="s">
        <v>207</v>
      </c>
      <c r="H2109" s="269" t="s">
        <v>207</v>
      </c>
      <c r="I2109" s="269" t="s">
        <v>207</v>
      </c>
      <c r="J2109" s="269" t="s">
        <v>207</v>
      </c>
      <c r="K2109" s="269" t="s">
        <v>205</v>
      </c>
      <c r="L2109" s="269" t="s">
        <v>207</v>
      </c>
      <c r="M2109" s="270" t="s">
        <v>207</v>
      </c>
      <c r="N2109" s="269" t="s">
        <v>207</v>
      </c>
      <c r="O2109" s="269" t="s">
        <v>207</v>
      </c>
      <c r="P2109" s="269" t="s">
        <v>205</v>
      </c>
      <c r="Q2109" s="269" t="s">
        <v>207</v>
      </c>
      <c r="R2109" s="269" t="s">
        <v>207</v>
      </c>
      <c r="S2109" s="269" t="s">
        <v>207</v>
      </c>
      <c r="T2109" s="269" t="s">
        <v>205</v>
      </c>
      <c r="U2109" s="269" t="s">
        <v>205</v>
      </c>
      <c r="V2109" s="269" t="s">
        <v>205</v>
      </c>
      <c r="W2109" s="269" t="s">
        <v>207</v>
      </c>
      <c r="X2109" s="270" t="s">
        <v>207</v>
      </c>
      <c r="Y2109" s="269" t="s">
        <v>205</v>
      </c>
      <c r="Z2109" s="269" t="s">
        <v>207</v>
      </c>
      <c r="AA2109" s="269" t="s">
        <v>205</v>
      </c>
      <c r="AB2109" s="269" t="s">
        <v>205</v>
      </c>
      <c r="AC2109" s="269" t="s">
        <v>207</v>
      </c>
      <c r="AD2109" s="269" t="s">
        <v>205</v>
      </c>
      <c r="AE2109" s="269" t="s">
        <v>205</v>
      </c>
      <c r="AF2109" s="269" t="s">
        <v>205</v>
      </c>
      <c r="AG2109" s="269" t="s">
        <v>206</v>
      </c>
      <c r="AH2109" s="269" t="s">
        <v>206</v>
      </c>
      <c r="AI2109" s="269" t="s">
        <v>206</v>
      </c>
      <c r="AJ2109" s="269" t="s">
        <v>206</v>
      </c>
      <c r="AK2109" s="269" t="s">
        <v>206</v>
      </c>
      <c r="AL2109" s="269" t="s">
        <v>344</v>
      </c>
      <c r="AM2109" s="269" t="s">
        <v>344</v>
      </c>
      <c r="AN2109" s="269" t="s">
        <v>344</v>
      </c>
      <c r="AO2109" s="269" t="s">
        <v>344</v>
      </c>
      <c r="AP2109" s="269" t="s">
        <v>344</v>
      </c>
      <c r="AQ2109" s="269"/>
      <c r="AR2109">
        <v>0</v>
      </c>
      <c r="AS2109">
        <v>6</v>
      </c>
    </row>
    <row r="2110" spans="1:45" ht="15" hidden="1" x14ac:dyDescent="0.25">
      <c r="A2110" s="266">
        <v>215914</v>
      </c>
      <c r="B2110" s="259" t="s">
        <v>458</v>
      </c>
      <c r="C2110" s="259" t="s">
        <v>207</v>
      </c>
      <c r="D2110" s="259" t="s">
        <v>207</v>
      </c>
      <c r="E2110" s="259" t="s">
        <v>207</v>
      </c>
      <c r="F2110" s="259" t="s">
        <v>207</v>
      </c>
      <c r="G2110" s="259" t="s">
        <v>207</v>
      </c>
      <c r="H2110" s="259" t="s">
        <v>207</v>
      </c>
      <c r="I2110" s="259" t="s">
        <v>207</v>
      </c>
      <c r="J2110" s="259" t="s">
        <v>207</v>
      </c>
      <c r="K2110" s="259" t="s">
        <v>207</v>
      </c>
      <c r="L2110" s="259" t="s">
        <v>207</v>
      </c>
      <c r="M2110" s="259" t="s">
        <v>207</v>
      </c>
      <c r="N2110" s="259" t="s">
        <v>207</v>
      </c>
      <c r="O2110" s="259" t="s">
        <v>207</v>
      </c>
      <c r="P2110" s="259" t="s">
        <v>207</v>
      </c>
      <c r="Q2110" s="259" t="s">
        <v>207</v>
      </c>
      <c r="R2110" s="259" t="s">
        <v>206</v>
      </c>
      <c r="S2110" s="259" t="s">
        <v>206</v>
      </c>
      <c r="T2110" s="259" t="s">
        <v>206</v>
      </c>
      <c r="U2110" s="259" t="s">
        <v>206</v>
      </c>
      <c r="V2110" s="259" t="s">
        <v>206</v>
      </c>
      <c r="W2110" s="259" t="s">
        <v>344</v>
      </c>
      <c r="X2110" s="259" t="s">
        <v>344</v>
      </c>
      <c r="Y2110" s="259" t="s">
        <v>344</v>
      </c>
      <c r="Z2110" s="259" t="s">
        <v>344</v>
      </c>
      <c r="AA2110" s="259" t="s">
        <v>344</v>
      </c>
      <c r="AB2110" s="259" t="s">
        <v>344</v>
      </c>
      <c r="AC2110" s="259" t="s">
        <v>344</v>
      </c>
      <c r="AD2110" s="259" t="s">
        <v>344</v>
      </c>
      <c r="AE2110" s="259" t="s">
        <v>344</v>
      </c>
      <c r="AF2110" s="259" t="s">
        <v>344</v>
      </c>
      <c r="AG2110" s="259" t="s">
        <v>344</v>
      </c>
      <c r="AH2110" s="259" t="s">
        <v>344</v>
      </c>
      <c r="AI2110" s="259" t="s">
        <v>344</v>
      </c>
      <c r="AJ2110" s="259" t="s">
        <v>344</v>
      </c>
      <c r="AK2110" s="259" t="s">
        <v>344</v>
      </c>
      <c r="AL2110" s="259" t="s">
        <v>344</v>
      </c>
      <c r="AM2110" s="259" t="s">
        <v>344</v>
      </c>
      <c r="AN2110" s="259" t="s">
        <v>344</v>
      </c>
      <c r="AO2110" s="259" t="s">
        <v>344</v>
      </c>
      <c r="AP2110" s="259" t="s">
        <v>344</v>
      </c>
      <c r="AQ2110" s="259"/>
      <c r="AR2110"/>
      <c r="AS2110">
        <v>1</v>
      </c>
    </row>
    <row r="2111" spans="1:45" ht="18.75" hidden="1" x14ac:dyDescent="0.45">
      <c r="A2111" s="268">
        <v>215915</v>
      </c>
      <c r="B2111" s="249" t="s">
        <v>458</v>
      </c>
      <c r="C2111" s="269" t="s">
        <v>205</v>
      </c>
      <c r="D2111" s="269" t="s">
        <v>207</v>
      </c>
      <c r="E2111" s="269" t="s">
        <v>207</v>
      </c>
      <c r="F2111" s="269" t="s">
        <v>207</v>
      </c>
      <c r="G2111" s="269" t="s">
        <v>207</v>
      </c>
      <c r="H2111" s="269" t="s">
        <v>207</v>
      </c>
      <c r="I2111" s="269" t="s">
        <v>207</v>
      </c>
      <c r="J2111" s="269" t="s">
        <v>207</v>
      </c>
      <c r="K2111" s="269" t="s">
        <v>207</v>
      </c>
      <c r="L2111" s="269" t="s">
        <v>207</v>
      </c>
      <c r="M2111" s="270" t="s">
        <v>206</v>
      </c>
      <c r="N2111" s="269" t="s">
        <v>206</v>
      </c>
      <c r="O2111" s="269" t="s">
        <v>206</v>
      </c>
      <c r="P2111" s="269" t="s">
        <v>207</v>
      </c>
      <c r="Q2111" s="269" t="s">
        <v>206</v>
      </c>
      <c r="R2111" s="269" t="s">
        <v>207</v>
      </c>
      <c r="S2111" s="269" t="s">
        <v>206</v>
      </c>
      <c r="T2111" s="269" t="s">
        <v>207</v>
      </c>
      <c r="U2111" s="269" t="s">
        <v>207</v>
      </c>
      <c r="V2111" s="269" t="s">
        <v>206</v>
      </c>
      <c r="W2111" s="269" t="s">
        <v>344</v>
      </c>
      <c r="X2111" s="270" t="s">
        <v>344</v>
      </c>
      <c r="Y2111" s="269" t="s">
        <v>344</v>
      </c>
      <c r="Z2111" s="269" t="s">
        <v>344</v>
      </c>
      <c r="AA2111" s="269" t="s">
        <v>344</v>
      </c>
      <c r="AB2111" s="269" t="s">
        <v>344</v>
      </c>
      <c r="AC2111" s="269" t="s">
        <v>344</v>
      </c>
      <c r="AD2111" s="269" t="s">
        <v>344</v>
      </c>
      <c r="AE2111" s="269" t="s">
        <v>344</v>
      </c>
      <c r="AF2111" s="269" t="s">
        <v>344</v>
      </c>
      <c r="AG2111" s="269" t="s">
        <v>344</v>
      </c>
      <c r="AH2111" s="269" t="s">
        <v>344</v>
      </c>
      <c r="AI2111" s="269" t="s">
        <v>344</v>
      </c>
      <c r="AJ2111" s="269" t="s">
        <v>344</v>
      </c>
      <c r="AK2111" s="269" t="s">
        <v>344</v>
      </c>
      <c r="AL2111" s="269" t="s">
        <v>344</v>
      </c>
      <c r="AM2111" s="269" t="s">
        <v>344</v>
      </c>
      <c r="AN2111" s="269" t="s">
        <v>344</v>
      </c>
      <c r="AO2111" s="269" t="s">
        <v>344</v>
      </c>
      <c r="AP2111" s="269" t="s">
        <v>344</v>
      </c>
      <c r="AQ2111" s="269"/>
      <c r="AR2111">
        <v>0</v>
      </c>
      <c r="AS2111">
        <v>4</v>
      </c>
    </row>
    <row r="2112" spans="1:45" ht="15" hidden="1" x14ac:dyDescent="0.25">
      <c r="A2112" s="266">
        <v>215917</v>
      </c>
      <c r="B2112" s="259" t="s">
        <v>457</v>
      </c>
      <c r="C2112" s="259" t="s">
        <v>849</v>
      </c>
      <c r="D2112" s="259" t="s">
        <v>849</v>
      </c>
      <c r="E2112" s="259" t="s">
        <v>849</v>
      </c>
      <c r="F2112" s="259" t="s">
        <v>849</v>
      </c>
      <c r="G2112" s="259" t="s">
        <v>849</v>
      </c>
      <c r="H2112" s="259" t="s">
        <v>849</v>
      </c>
      <c r="I2112" s="259" t="s">
        <v>849</v>
      </c>
      <c r="J2112" s="259" t="s">
        <v>849</v>
      </c>
      <c r="K2112" s="259" t="s">
        <v>849</v>
      </c>
      <c r="L2112" s="259" t="s">
        <v>849</v>
      </c>
      <c r="M2112" s="259" t="s">
        <v>344</v>
      </c>
      <c r="N2112" s="259" t="s">
        <v>344</v>
      </c>
      <c r="O2112" s="259" t="s">
        <v>344</v>
      </c>
      <c r="P2112" s="259" t="s">
        <v>344</v>
      </c>
      <c r="Q2112" s="259" t="s">
        <v>344</v>
      </c>
      <c r="R2112" s="259" t="s">
        <v>344</v>
      </c>
      <c r="S2112" s="259" t="s">
        <v>344</v>
      </c>
      <c r="T2112" s="259" t="s">
        <v>344</v>
      </c>
      <c r="U2112" s="259" t="s">
        <v>344</v>
      </c>
      <c r="V2112" s="259" t="s">
        <v>344</v>
      </c>
      <c r="W2112" s="259" t="s">
        <v>344</v>
      </c>
      <c r="X2112" s="259" t="s">
        <v>344</v>
      </c>
      <c r="Y2112" s="259" t="s">
        <v>344</v>
      </c>
      <c r="Z2112" s="259" t="s">
        <v>344</v>
      </c>
      <c r="AA2112" s="259" t="s">
        <v>344</v>
      </c>
      <c r="AB2112" s="259" t="s">
        <v>344</v>
      </c>
      <c r="AC2112" s="259" t="s">
        <v>344</v>
      </c>
      <c r="AD2112" s="259" t="s">
        <v>344</v>
      </c>
      <c r="AE2112" s="259" t="s">
        <v>344</v>
      </c>
      <c r="AF2112" s="259" t="s">
        <v>344</v>
      </c>
      <c r="AG2112" s="259" t="s">
        <v>344</v>
      </c>
      <c r="AH2112" s="259" t="s">
        <v>344</v>
      </c>
      <c r="AI2112" s="259" t="s">
        <v>344</v>
      </c>
      <c r="AJ2112" s="259" t="s">
        <v>344</v>
      </c>
      <c r="AK2112" s="259" t="s">
        <v>344</v>
      </c>
      <c r="AL2112" s="259" t="s">
        <v>344</v>
      </c>
      <c r="AM2112" s="259" t="s">
        <v>344</v>
      </c>
      <c r="AN2112" s="259" t="s">
        <v>344</v>
      </c>
      <c r="AO2112" s="259" t="s">
        <v>344</v>
      </c>
      <c r="AP2112" s="259" t="s">
        <v>344</v>
      </c>
      <c r="AQ2112" s="259"/>
      <c r="AR2112"/>
      <c r="AS2112" t="s">
        <v>2181</v>
      </c>
    </row>
    <row r="2113" spans="1:45" ht="15" hidden="1" x14ac:dyDescent="0.25">
      <c r="A2113" s="266">
        <v>215918</v>
      </c>
      <c r="B2113" s="259" t="s">
        <v>457</v>
      </c>
      <c r="C2113" s="259" t="s">
        <v>849</v>
      </c>
      <c r="D2113" s="259" t="s">
        <v>849</v>
      </c>
      <c r="E2113" s="259" t="s">
        <v>849</v>
      </c>
      <c r="F2113" s="259" t="s">
        <v>849</v>
      </c>
      <c r="G2113" s="259" t="s">
        <v>849</v>
      </c>
      <c r="H2113" s="259" t="s">
        <v>849</v>
      </c>
      <c r="I2113" s="259" t="s">
        <v>849</v>
      </c>
      <c r="J2113" s="259" t="s">
        <v>849</v>
      </c>
      <c r="K2113" s="259" t="s">
        <v>849</v>
      </c>
      <c r="L2113" s="259" t="s">
        <v>849</v>
      </c>
      <c r="M2113" s="259" t="s">
        <v>344</v>
      </c>
      <c r="N2113" s="259" t="s">
        <v>344</v>
      </c>
      <c r="O2113" s="259" t="s">
        <v>344</v>
      </c>
      <c r="P2113" s="259" t="s">
        <v>344</v>
      </c>
      <c r="Q2113" s="259" t="s">
        <v>344</v>
      </c>
      <c r="R2113" s="259" t="s">
        <v>344</v>
      </c>
      <c r="S2113" s="259" t="s">
        <v>344</v>
      </c>
      <c r="T2113" s="259" t="s">
        <v>344</v>
      </c>
      <c r="U2113" s="259" t="s">
        <v>344</v>
      </c>
      <c r="V2113" s="259" t="s">
        <v>344</v>
      </c>
      <c r="W2113" s="259" t="s">
        <v>344</v>
      </c>
      <c r="X2113" s="259" t="s">
        <v>344</v>
      </c>
      <c r="Y2113" s="259" t="s">
        <v>344</v>
      </c>
      <c r="Z2113" s="259" t="s">
        <v>344</v>
      </c>
      <c r="AA2113" s="259" t="s">
        <v>344</v>
      </c>
      <c r="AB2113" s="259" t="s">
        <v>344</v>
      </c>
      <c r="AC2113" s="259" t="s">
        <v>344</v>
      </c>
      <c r="AD2113" s="259" t="s">
        <v>344</v>
      </c>
      <c r="AE2113" s="259" t="s">
        <v>344</v>
      </c>
      <c r="AF2113" s="259" t="s">
        <v>344</v>
      </c>
      <c r="AG2113" s="259" t="s">
        <v>344</v>
      </c>
      <c r="AH2113" s="259" t="s">
        <v>344</v>
      </c>
      <c r="AI2113" s="259" t="s">
        <v>344</v>
      </c>
      <c r="AJ2113" s="259" t="s">
        <v>344</v>
      </c>
      <c r="AK2113" s="259" t="s">
        <v>344</v>
      </c>
      <c r="AL2113" s="259" t="s">
        <v>344</v>
      </c>
      <c r="AM2113" s="259" t="s">
        <v>344</v>
      </c>
      <c r="AN2113" s="259" t="s">
        <v>344</v>
      </c>
      <c r="AO2113" s="259" t="s">
        <v>344</v>
      </c>
      <c r="AP2113" s="259" t="s">
        <v>344</v>
      </c>
      <c r="AQ2113" s="259"/>
      <c r="AR2113"/>
      <c r="AS2113" t="s">
        <v>2181</v>
      </c>
    </row>
    <row r="2114" spans="1:45" ht="15" hidden="1" x14ac:dyDescent="0.25">
      <c r="A2114" s="266">
        <v>215919</v>
      </c>
      <c r="B2114" s="259" t="s">
        <v>457</v>
      </c>
      <c r="C2114" s="259" t="s">
        <v>849</v>
      </c>
      <c r="D2114" s="259" t="s">
        <v>849</v>
      </c>
      <c r="E2114" s="259" t="s">
        <v>849</v>
      </c>
      <c r="F2114" s="259" t="s">
        <v>849</v>
      </c>
      <c r="G2114" s="259" t="s">
        <v>849</v>
      </c>
      <c r="H2114" s="259" t="s">
        <v>849</v>
      </c>
      <c r="I2114" s="259" t="s">
        <v>849</v>
      </c>
      <c r="J2114" s="259" t="s">
        <v>849</v>
      </c>
      <c r="K2114" s="259" t="s">
        <v>849</v>
      </c>
      <c r="L2114" s="259" t="s">
        <v>849</v>
      </c>
      <c r="M2114" s="259" t="s">
        <v>344</v>
      </c>
      <c r="N2114" s="259" t="s">
        <v>344</v>
      </c>
      <c r="O2114" s="259" t="s">
        <v>344</v>
      </c>
      <c r="P2114" s="259" t="s">
        <v>344</v>
      </c>
      <c r="Q2114" s="259" t="s">
        <v>344</v>
      </c>
      <c r="R2114" s="259" t="s">
        <v>344</v>
      </c>
      <c r="S2114" s="259" t="s">
        <v>344</v>
      </c>
      <c r="T2114" s="259" t="s">
        <v>344</v>
      </c>
      <c r="U2114" s="259" t="s">
        <v>344</v>
      </c>
      <c r="V2114" s="259" t="s">
        <v>344</v>
      </c>
      <c r="W2114" s="259" t="s">
        <v>344</v>
      </c>
      <c r="X2114" s="259" t="s">
        <v>344</v>
      </c>
      <c r="Y2114" s="259" t="s">
        <v>344</v>
      </c>
      <c r="Z2114" s="259" t="s">
        <v>344</v>
      </c>
      <c r="AA2114" s="259" t="s">
        <v>344</v>
      </c>
      <c r="AB2114" s="259" t="s">
        <v>344</v>
      </c>
      <c r="AC2114" s="259" t="s">
        <v>344</v>
      </c>
      <c r="AD2114" s="259" t="s">
        <v>344</v>
      </c>
      <c r="AE2114" s="259" t="s">
        <v>344</v>
      </c>
      <c r="AF2114" s="259" t="s">
        <v>344</v>
      </c>
      <c r="AG2114" s="259" t="s">
        <v>344</v>
      </c>
      <c r="AH2114" s="259" t="s">
        <v>344</v>
      </c>
      <c r="AI2114" s="259" t="s">
        <v>344</v>
      </c>
      <c r="AJ2114" s="259" t="s">
        <v>344</v>
      </c>
      <c r="AK2114" s="259" t="s">
        <v>344</v>
      </c>
      <c r="AL2114" s="259" t="s">
        <v>344</v>
      </c>
      <c r="AM2114" s="259" t="s">
        <v>344</v>
      </c>
      <c r="AN2114" s="259" t="s">
        <v>344</v>
      </c>
      <c r="AO2114" s="259" t="s">
        <v>344</v>
      </c>
      <c r="AP2114" s="259" t="s">
        <v>344</v>
      </c>
      <c r="AQ2114" s="259"/>
      <c r="AR2114"/>
      <c r="AS2114" t="s">
        <v>2181</v>
      </c>
    </row>
    <row r="2115" spans="1:45" ht="15" hidden="1" x14ac:dyDescent="0.25">
      <c r="A2115" s="266">
        <v>215920</v>
      </c>
      <c r="B2115" s="259" t="s">
        <v>457</v>
      </c>
      <c r="C2115" s="259" t="s">
        <v>849</v>
      </c>
      <c r="D2115" s="259" t="s">
        <v>849</v>
      </c>
      <c r="E2115" s="259" t="s">
        <v>849</v>
      </c>
      <c r="F2115" s="259" t="s">
        <v>849</v>
      </c>
      <c r="G2115" s="259" t="s">
        <v>849</v>
      </c>
      <c r="H2115" s="259" t="s">
        <v>849</v>
      </c>
      <c r="I2115" s="259" t="s">
        <v>849</v>
      </c>
      <c r="J2115" s="259" t="s">
        <v>849</v>
      </c>
      <c r="K2115" s="259" t="s">
        <v>849</v>
      </c>
      <c r="L2115" s="259" t="s">
        <v>849</v>
      </c>
      <c r="M2115" s="259" t="s">
        <v>344</v>
      </c>
      <c r="N2115" s="259" t="s">
        <v>344</v>
      </c>
      <c r="O2115" s="259" t="s">
        <v>344</v>
      </c>
      <c r="P2115" s="259" t="s">
        <v>344</v>
      </c>
      <c r="Q2115" s="259" t="s">
        <v>344</v>
      </c>
      <c r="R2115" s="259" t="s">
        <v>344</v>
      </c>
      <c r="S2115" s="259" t="s">
        <v>344</v>
      </c>
      <c r="T2115" s="259" t="s">
        <v>344</v>
      </c>
      <c r="U2115" s="259" t="s">
        <v>344</v>
      </c>
      <c r="V2115" s="259" t="s">
        <v>344</v>
      </c>
      <c r="W2115" s="259" t="s">
        <v>344</v>
      </c>
      <c r="X2115" s="259" t="s">
        <v>344</v>
      </c>
      <c r="Y2115" s="259" t="s">
        <v>344</v>
      </c>
      <c r="Z2115" s="259" t="s">
        <v>344</v>
      </c>
      <c r="AA2115" s="259" t="s">
        <v>344</v>
      </c>
      <c r="AB2115" s="259" t="s">
        <v>344</v>
      </c>
      <c r="AC2115" s="259" t="s">
        <v>344</v>
      </c>
      <c r="AD2115" s="259" t="s">
        <v>344</v>
      </c>
      <c r="AE2115" s="259" t="s">
        <v>344</v>
      </c>
      <c r="AF2115" s="259" t="s">
        <v>344</v>
      </c>
      <c r="AG2115" s="259" t="s">
        <v>344</v>
      </c>
      <c r="AH2115" s="259" t="s">
        <v>344</v>
      </c>
      <c r="AI2115" s="259" t="s">
        <v>344</v>
      </c>
      <c r="AJ2115" s="259" t="s">
        <v>344</v>
      </c>
      <c r="AK2115" s="259" t="s">
        <v>344</v>
      </c>
      <c r="AL2115" s="259" t="s">
        <v>344</v>
      </c>
      <c r="AM2115" s="259" t="s">
        <v>344</v>
      </c>
      <c r="AN2115" s="259" t="s">
        <v>344</v>
      </c>
      <c r="AO2115" s="259" t="s">
        <v>344</v>
      </c>
      <c r="AP2115" s="259" t="s">
        <v>344</v>
      </c>
      <c r="AQ2115" s="259"/>
      <c r="AR2115"/>
      <c r="AS2115" t="s">
        <v>2181</v>
      </c>
    </row>
    <row r="2116" spans="1:45" ht="15" hidden="1" x14ac:dyDescent="0.25">
      <c r="A2116" s="266">
        <v>215921</v>
      </c>
      <c r="B2116" s="259" t="s">
        <v>457</v>
      </c>
      <c r="C2116" s="259" t="s">
        <v>849</v>
      </c>
      <c r="D2116" s="259" t="s">
        <v>849</v>
      </c>
      <c r="E2116" s="259" t="s">
        <v>849</v>
      </c>
      <c r="F2116" s="259" t="s">
        <v>849</v>
      </c>
      <c r="G2116" s="259" t="s">
        <v>849</v>
      </c>
      <c r="H2116" s="259" t="s">
        <v>849</v>
      </c>
      <c r="I2116" s="259" t="s">
        <v>849</v>
      </c>
      <c r="J2116" s="259" t="s">
        <v>849</v>
      </c>
      <c r="K2116" s="259" t="s">
        <v>849</v>
      </c>
      <c r="L2116" s="259" t="s">
        <v>849</v>
      </c>
      <c r="M2116" s="259" t="s">
        <v>344</v>
      </c>
      <c r="N2116" s="259" t="s">
        <v>344</v>
      </c>
      <c r="O2116" s="259" t="s">
        <v>344</v>
      </c>
      <c r="P2116" s="259" t="s">
        <v>344</v>
      </c>
      <c r="Q2116" s="259" t="s">
        <v>344</v>
      </c>
      <c r="R2116" s="259" t="s">
        <v>344</v>
      </c>
      <c r="S2116" s="259" t="s">
        <v>344</v>
      </c>
      <c r="T2116" s="259" t="s">
        <v>344</v>
      </c>
      <c r="U2116" s="259" t="s">
        <v>344</v>
      </c>
      <c r="V2116" s="259" t="s">
        <v>344</v>
      </c>
      <c r="W2116" s="259" t="s">
        <v>344</v>
      </c>
      <c r="X2116" s="259" t="s">
        <v>344</v>
      </c>
      <c r="Y2116" s="259" t="s">
        <v>344</v>
      </c>
      <c r="Z2116" s="259" t="s">
        <v>344</v>
      </c>
      <c r="AA2116" s="259" t="s">
        <v>344</v>
      </c>
      <c r="AB2116" s="259" t="s">
        <v>344</v>
      </c>
      <c r="AC2116" s="259" t="s">
        <v>344</v>
      </c>
      <c r="AD2116" s="259" t="s">
        <v>344</v>
      </c>
      <c r="AE2116" s="259" t="s">
        <v>344</v>
      </c>
      <c r="AF2116" s="259" t="s">
        <v>344</v>
      </c>
      <c r="AG2116" s="259" t="s">
        <v>344</v>
      </c>
      <c r="AH2116" s="259" t="s">
        <v>344</v>
      </c>
      <c r="AI2116" s="259" t="s">
        <v>344</v>
      </c>
      <c r="AJ2116" s="259" t="s">
        <v>344</v>
      </c>
      <c r="AK2116" s="259" t="s">
        <v>344</v>
      </c>
      <c r="AL2116" s="259" t="s">
        <v>344</v>
      </c>
      <c r="AM2116" s="259" t="s">
        <v>344</v>
      </c>
      <c r="AN2116" s="259" t="s">
        <v>344</v>
      </c>
      <c r="AO2116" s="259" t="s">
        <v>344</v>
      </c>
      <c r="AP2116" s="259" t="s">
        <v>344</v>
      </c>
      <c r="AQ2116" s="259"/>
      <c r="AR2116"/>
      <c r="AS2116" t="s">
        <v>2181</v>
      </c>
    </row>
    <row r="2117" spans="1:45" ht="18.75" hidden="1" x14ac:dyDescent="0.45">
      <c r="A2117" s="268">
        <v>215922</v>
      </c>
      <c r="B2117" s="249" t="s">
        <v>456</v>
      </c>
      <c r="C2117" s="269" t="s">
        <v>207</v>
      </c>
      <c r="D2117" s="269" t="s">
        <v>205</v>
      </c>
      <c r="E2117" s="269" t="s">
        <v>205</v>
      </c>
      <c r="F2117" s="269" t="s">
        <v>205</v>
      </c>
      <c r="G2117" s="269" t="s">
        <v>205</v>
      </c>
      <c r="H2117" s="269" t="s">
        <v>205</v>
      </c>
      <c r="I2117" s="269" t="s">
        <v>207</v>
      </c>
      <c r="J2117" s="269" t="s">
        <v>207</v>
      </c>
      <c r="K2117" s="269" t="s">
        <v>207</v>
      </c>
      <c r="L2117" s="269" t="s">
        <v>207</v>
      </c>
      <c r="M2117" s="270" t="s">
        <v>205</v>
      </c>
      <c r="N2117" s="269" t="s">
        <v>207</v>
      </c>
      <c r="O2117" s="269" t="s">
        <v>205</v>
      </c>
      <c r="P2117" s="269" t="s">
        <v>205</v>
      </c>
      <c r="Q2117" s="269" t="s">
        <v>207</v>
      </c>
      <c r="R2117" s="269" t="s">
        <v>206</v>
      </c>
      <c r="S2117" s="269" t="s">
        <v>205</v>
      </c>
      <c r="T2117" s="269" t="s">
        <v>205</v>
      </c>
      <c r="U2117" s="269" t="s">
        <v>207</v>
      </c>
      <c r="V2117" s="269" t="s">
        <v>207</v>
      </c>
      <c r="W2117" s="269" t="s">
        <v>207</v>
      </c>
      <c r="X2117" s="270" t="s">
        <v>207</v>
      </c>
      <c r="Y2117" s="269" t="s">
        <v>207</v>
      </c>
      <c r="Z2117" s="269" t="s">
        <v>206</v>
      </c>
      <c r="AA2117" s="269" t="s">
        <v>207</v>
      </c>
      <c r="AB2117" s="269" t="s">
        <v>206</v>
      </c>
      <c r="AC2117" s="269" t="s">
        <v>206</v>
      </c>
      <c r="AD2117" s="269" t="s">
        <v>206</v>
      </c>
      <c r="AE2117" s="269" t="s">
        <v>206</v>
      </c>
      <c r="AF2117" s="269" t="s">
        <v>206</v>
      </c>
      <c r="AG2117" s="269" t="s">
        <v>344</v>
      </c>
      <c r="AH2117" s="269" t="s">
        <v>344</v>
      </c>
      <c r="AI2117" s="269" t="s">
        <v>344</v>
      </c>
      <c r="AJ2117" s="269" t="s">
        <v>344</v>
      </c>
      <c r="AK2117" s="269" t="s">
        <v>344</v>
      </c>
      <c r="AL2117" s="269" t="s">
        <v>344</v>
      </c>
      <c r="AM2117" s="269" t="s">
        <v>344</v>
      </c>
      <c r="AN2117" s="269" t="s">
        <v>344</v>
      </c>
      <c r="AO2117" s="269" t="s">
        <v>344</v>
      </c>
      <c r="AP2117" s="269" t="s">
        <v>344</v>
      </c>
      <c r="AQ2117" s="269"/>
      <c r="AR2117">
        <v>0</v>
      </c>
      <c r="AS2117">
        <v>5</v>
      </c>
    </row>
    <row r="2118" spans="1:45" ht="18.75" hidden="1" x14ac:dyDescent="0.45">
      <c r="A2118" s="268">
        <v>215924</v>
      </c>
      <c r="B2118" s="249" t="s">
        <v>458</v>
      </c>
      <c r="C2118" s="269">
        <v>0</v>
      </c>
      <c r="D2118" s="269">
        <v>0</v>
      </c>
      <c r="E2118" s="269">
        <v>0</v>
      </c>
      <c r="F2118" s="269">
        <v>0</v>
      </c>
      <c r="G2118" s="269">
        <v>0</v>
      </c>
      <c r="H2118" s="269">
        <v>0</v>
      </c>
      <c r="I2118" s="269">
        <v>0</v>
      </c>
      <c r="J2118" s="269">
        <v>0</v>
      </c>
      <c r="K2118" s="269">
        <v>0</v>
      </c>
      <c r="L2118" s="269">
        <v>0</v>
      </c>
      <c r="M2118" s="270">
        <v>0</v>
      </c>
      <c r="N2118" s="269">
        <v>0</v>
      </c>
      <c r="O2118" s="269">
        <v>0</v>
      </c>
      <c r="P2118" s="269">
        <v>0</v>
      </c>
      <c r="Q2118" s="269">
        <v>0</v>
      </c>
      <c r="R2118" s="269">
        <v>0</v>
      </c>
      <c r="S2118" s="269">
        <v>0</v>
      </c>
      <c r="T2118" s="269">
        <v>0</v>
      </c>
      <c r="U2118" s="269">
        <v>0</v>
      </c>
      <c r="V2118" s="269">
        <v>0</v>
      </c>
      <c r="W2118" s="269">
        <v>0</v>
      </c>
      <c r="X2118" s="270">
        <v>0</v>
      </c>
      <c r="Y2118" s="269">
        <v>0</v>
      </c>
      <c r="Z2118" s="269">
        <v>0</v>
      </c>
      <c r="AA2118" s="269">
        <v>0</v>
      </c>
      <c r="AB2118" s="269">
        <v>0</v>
      </c>
      <c r="AC2118" s="269">
        <v>0</v>
      </c>
      <c r="AD2118" s="269">
        <v>0</v>
      </c>
      <c r="AE2118" s="269">
        <v>0</v>
      </c>
      <c r="AF2118" s="269">
        <v>0</v>
      </c>
      <c r="AG2118" s="269">
        <v>0</v>
      </c>
      <c r="AH2118" s="269">
        <v>0</v>
      </c>
      <c r="AI2118" s="269">
        <v>0</v>
      </c>
      <c r="AJ2118" s="269">
        <v>0</v>
      </c>
      <c r="AK2118" s="269">
        <v>0</v>
      </c>
      <c r="AL2118" s="269">
        <v>0</v>
      </c>
      <c r="AM2118" s="269">
        <v>0</v>
      </c>
      <c r="AN2118" s="269">
        <v>0</v>
      </c>
      <c r="AO2118" s="269">
        <v>0</v>
      </c>
      <c r="AP2118" s="269">
        <v>0</v>
      </c>
      <c r="AQ2118" s="269"/>
      <c r="AR2118">
        <v>0</v>
      </c>
      <c r="AS2118">
        <v>3</v>
      </c>
    </row>
    <row r="2119" spans="1:45" ht="33" x14ac:dyDescent="0.45">
      <c r="A2119" s="268">
        <v>215925</v>
      </c>
      <c r="B2119" s="249" t="s">
        <v>67</v>
      </c>
      <c r="C2119" s="269" t="s">
        <v>207</v>
      </c>
      <c r="D2119" s="269" t="s">
        <v>207</v>
      </c>
      <c r="E2119" s="269" t="s">
        <v>207</v>
      </c>
      <c r="F2119" s="269" t="s">
        <v>207</v>
      </c>
      <c r="G2119" s="269" t="s">
        <v>207</v>
      </c>
      <c r="H2119" s="269" t="s">
        <v>205</v>
      </c>
      <c r="I2119" s="269" t="s">
        <v>207</v>
      </c>
      <c r="J2119" s="269" t="s">
        <v>207</v>
      </c>
      <c r="K2119" s="269" t="s">
        <v>207</v>
      </c>
      <c r="L2119" s="269" t="s">
        <v>207</v>
      </c>
      <c r="M2119" s="270" t="s">
        <v>207</v>
      </c>
      <c r="N2119" s="269" t="s">
        <v>207</v>
      </c>
      <c r="O2119" s="269" t="s">
        <v>207</v>
      </c>
      <c r="P2119" s="269" t="s">
        <v>207</v>
      </c>
      <c r="Q2119" s="269" t="s">
        <v>207</v>
      </c>
      <c r="R2119" s="269" t="s">
        <v>207</v>
      </c>
      <c r="S2119" s="269" t="s">
        <v>205</v>
      </c>
      <c r="T2119" s="269" t="s">
        <v>207</v>
      </c>
      <c r="U2119" s="269" t="s">
        <v>207</v>
      </c>
      <c r="V2119" s="269" t="s">
        <v>207</v>
      </c>
      <c r="W2119" s="269" t="s">
        <v>205</v>
      </c>
      <c r="X2119" s="270" t="s">
        <v>207</v>
      </c>
      <c r="Y2119" s="269" t="s">
        <v>205</v>
      </c>
      <c r="Z2119" s="269" t="s">
        <v>207</v>
      </c>
      <c r="AA2119" s="269" t="s">
        <v>207</v>
      </c>
      <c r="AB2119" s="269" t="s">
        <v>205</v>
      </c>
      <c r="AC2119" s="269" t="s">
        <v>207</v>
      </c>
      <c r="AD2119" s="269" t="s">
        <v>207</v>
      </c>
      <c r="AE2119" s="269" t="s">
        <v>207</v>
      </c>
      <c r="AF2119" s="269" t="s">
        <v>207</v>
      </c>
      <c r="AG2119" s="269" t="s">
        <v>206</v>
      </c>
      <c r="AH2119" s="269" t="s">
        <v>206</v>
      </c>
      <c r="AI2119" s="269" t="s">
        <v>206</v>
      </c>
      <c r="AJ2119" s="269" t="s">
        <v>206</v>
      </c>
      <c r="AK2119" s="269" t="s">
        <v>206</v>
      </c>
      <c r="AL2119" s="269" t="s">
        <v>344</v>
      </c>
      <c r="AM2119" s="269" t="s">
        <v>344</v>
      </c>
      <c r="AN2119" s="269" t="s">
        <v>344</v>
      </c>
      <c r="AO2119" s="269" t="s">
        <v>344</v>
      </c>
      <c r="AP2119" s="269" t="s">
        <v>344</v>
      </c>
      <c r="AQ2119" s="269"/>
      <c r="AR2119">
        <v>0</v>
      </c>
      <c r="AS2119">
        <v>6</v>
      </c>
    </row>
    <row r="2120" spans="1:45" ht="18.75" hidden="1" x14ac:dyDescent="0.45">
      <c r="A2120" s="268">
        <v>215926</v>
      </c>
      <c r="B2120" s="249" t="s">
        <v>459</v>
      </c>
      <c r="C2120" s="269" t="s">
        <v>207</v>
      </c>
      <c r="D2120" s="269" t="s">
        <v>207</v>
      </c>
      <c r="E2120" s="269" t="s">
        <v>207</v>
      </c>
      <c r="F2120" s="269" t="s">
        <v>207</v>
      </c>
      <c r="G2120" s="269" t="s">
        <v>207</v>
      </c>
      <c r="H2120" s="269" t="s">
        <v>207</v>
      </c>
      <c r="I2120" s="269" t="s">
        <v>207</v>
      </c>
      <c r="J2120" s="269" t="s">
        <v>207</v>
      </c>
      <c r="K2120" s="269" t="s">
        <v>207</v>
      </c>
      <c r="L2120" s="269" t="s">
        <v>207</v>
      </c>
      <c r="M2120" s="270" t="s">
        <v>205</v>
      </c>
      <c r="N2120" s="269" t="s">
        <v>205</v>
      </c>
      <c r="O2120" s="269" t="s">
        <v>205</v>
      </c>
      <c r="P2120" s="269" t="s">
        <v>207</v>
      </c>
      <c r="Q2120" s="269" t="s">
        <v>207</v>
      </c>
      <c r="R2120" s="269" t="s">
        <v>207</v>
      </c>
      <c r="S2120" s="269" t="s">
        <v>207</v>
      </c>
      <c r="T2120" s="269" t="s">
        <v>207</v>
      </c>
      <c r="U2120" s="269" t="s">
        <v>207</v>
      </c>
      <c r="V2120" s="269" t="s">
        <v>207</v>
      </c>
      <c r="W2120" s="269" t="s">
        <v>206</v>
      </c>
      <c r="X2120" s="269" t="s">
        <v>206</v>
      </c>
      <c r="Y2120" s="269" t="s">
        <v>206</v>
      </c>
      <c r="Z2120" s="269" t="s">
        <v>206</v>
      </c>
      <c r="AA2120" s="269" t="s">
        <v>206</v>
      </c>
      <c r="AB2120" s="269" t="s">
        <v>344</v>
      </c>
      <c r="AC2120" s="269" t="s">
        <v>344</v>
      </c>
      <c r="AD2120" s="269" t="s">
        <v>344</v>
      </c>
      <c r="AE2120" s="269" t="s">
        <v>344</v>
      </c>
      <c r="AF2120" s="269" t="s">
        <v>344</v>
      </c>
      <c r="AG2120" s="269" t="s">
        <v>344</v>
      </c>
      <c r="AH2120" s="269" t="s">
        <v>344</v>
      </c>
      <c r="AI2120" s="269" t="s">
        <v>344</v>
      </c>
      <c r="AJ2120" s="269" t="s">
        <v>344</v>
      </c>
      <c r="AK2120" s="269" t="s">
        <v>344</v>
      </c>
      <c r="AL2120" s="269" t="s">
        <v>344</v>
      </c>
      <c r="AM2120" s="269" t="s">
        <v>344</v>
      </c>
      <c r="AN2120" s="269" t="s">
        <v>344</v>
      </c>
      <c r="AO2120" s="269" t="s">
        <v>344</v>
      </c>
      <c r="AP2120" s="269" t="s">
        <v>344</v>
      </c>
      <c r="AQ2120" s="269"/>
      <c r="AR2120">
        <v>0</v>
      </c>
      <c r="AS2120">
        <v>6</v>
      </c>
    </row>
    <row r="2121" spans="1:45" ht="18.75" hidden="1" x14ac:dyDescent="0.45">
      <c r="A2121" s="268">
        <v>215927</v>
      </c>
      <c r="B2121" s="249" t="s">
        <v>456</v>
      </c>
      <c r="C2121" s="269" t="s">
        <v>207</v>
      </c>
      <c r="D2121" s="269" t="s">
        <v>207</v>
      </c>
      <c r="E2121" s="269" t="s">
        <v>207</v>
      </c>
      <c r="F2121" s="269" t="s">
        <v>205</v>
      </c>
      <c r="G2121" s="269" t="s">
        <v>205</v>
      </c>
      <c r="H2121" s="269" t="s">
        <v>207</v>
      </c>
      <c r="I2121" s="269" t="s">
        <v>207</v>
      </c>
      <c r="J2121" s="269" t="s">
        <v>205</v>
      </c>
      <c r="K2121" s="269" t="s">
        <v>207</v>
      </c>
      <c r="L2121" s="269" t="s">
        <v>207</v>
      </c>
      <c r="M2121" s="270" t="s">
        <v>205</v>
      </c>
      <c r="N2121" s="269" t="s">
        <v>205</v>
      </c>
      <c r="O2121" s="269" t="s">
        <v>207</v>
      </c>
      <c r="P2121" s="269" t="s">
        <v>205</v>
      </c>
      <c r="Q2121" s="269" t="s">
        <v>207</v>
      </c>
      <c r="R2121" s="269" t="s">
        <v>205</v>
      </c>
      <c r="S2121" s="269" t="s">
        <v>205</v>
      </c>
      <c r="T2121" s="269" t="s">
        <v>205</v>
      </c>
      <c r="U2121" s="269" t="s">
        <v>207</v>
      </c>
      <c r="V2121" s="269" t="s">
        <v>205</v>
      </c>
      <c r="W2121" s="269" t="s">
        <v>207</v>
      </c>
      <c r="X2121" s="270" t="s">
        <v>207</v>
      </c>
      <c r="Y2121" s="269" t="s">
        <v>207</v>
      </c>
      <c r="Z2121" s="269" t="s">
        <v>207</v>
      </c>
      <c r="AA2121" s="269" t="s">
        <v>205</v>
      </c>
      <c r="AB2121" s="269" t="s">
        <v>207</v>
      </c>
      <c r="AC2121" s="269" t="s">
        <v>207</v>
      </c>
      <c r="AD2121" s="269" t="s">
        <v>207</v>
      </c>
      <c r="AE2121" s="269" t="s">
        <v>207</v>
      </c>
      <c r="AF2121" s="269" t="s">
        <v>206</v>
      </c>
      <c r="AG2121" s="269" t="s">
        <v>344</v>
      </c>
      <c r="AH2121" s="269" t="s">
        <v>344</v>
      </c>
      <c r="AI2121" s="269" t="s">
        <v>344</v>
      </c>
      <c r="AJ2121" s="269" t="s">
        <v>344</v>
      </c>
      <c r="AK2121" s="269" t="s">
        <v>344</v>
      </c>
      <c r="AL2121" s="269" t="s">
        <v>344</v>
      </c>
      <c r="AM2121" s="269" t="s">
        <v>344</v>
      </c>
      <c r="AN2121" s="269" t="s">
        <v>344</v>
      </c>
      <c r="AO2121" s="269" t="s">
        <v>344</v>
      </c>
      <c r="AP2121" s="269" t="s">
        <v>344</v>
      </c>
      <c r="AQ2121" s="269"/>
      <c r="AR2121">
        <v>0</v>
      </c>
      <c r="AS2121">
        <v>4</v>
      </c>
    </row>
    <row r="2122" spans="1:45" ht="18.75" hidden="1" x14ac:dyDescent="0.45">
      <c r="A2122" s="268">
        <v>215928</v>
      </c>
      <c r="B2122" s="249" t="s">
        <v>459</v>
      </c>
      <c r="C2122" s="269" t="s">
        <v>205</v>
      </c>
      <c r="D2122" s="269" t="s">
        <v>207</v>
      </c>
      <c r="E2122" s="269" t="s">
        <v>207</v>
      </c>
      <c r="F2122" s="269" t="s">
        <v>207</v>
      </c>
      <c r="G2122" s="269" t="s">
        <v>207</v>
      </c>
      <c r="H2122" s="269" t="s">
        <v>207</v>
      </c>
      <c r="I2122" s="269" t="s">
        <v>207</v>
      </c>
      <c r="J2122" s="269" t="s">
        <v>205</v>
      </c>
      <c r="K2122" s="269" t="s">
        <v>207</v>
      </c>
      <c r="L2122" s="269" t="s">
        <v>207</v>
      </c>
      <c r="M2122" s="270" t="s">
        <v>207</v>
      </c>
      <c r="N2122" s="269" t="s">
        <v>205</v>
      </c>
      <c r="O2122" s="269" t="s">
        <v>205</v>
      </c>
      <c r="P2122" s="269" t="s">
        <v>205</v>
      </c>
      <c r="Q2122" s="269" t="s">
        <v>205</v>
      </c>
      <c r="R2122" s="269" t="s">
        <v>207</v>
      </c>
      <c r="S2122" s="269" t="s">
        <v>205</v>
      </c>
      <c r="T2122" s="269" t="s">
        <v>207</v>
      </c>
      <c r="U2122" s="269" t="s">
        <v>205</v>
      </c>
      <c r="V2122" s="269" t="s">
        <v>205</v>
      </c>
      <c r="W2122" s="269" t="s">
        <v>206</v>
      </c>
      <c r="X2122" s="269" t="s">
        <v>206</v>
      </c>
      <c r="Y2122" s="269" t="s">
        <v>206</v>
      </c>
      <c r="Z2122" s="269" t="s">
        <v>206</v>
      </c>
      <c r="AA2122" s="269" t="s">
        <v>206</v>
      </c>
      <c r="AB2122" s="269" t="s">
        <v>344</v>
      </c>
      <c r="AC2122" s="269" t="s">
        <v>344</v>
      </c>
      <c r="AD2122" s="269" t="s">
        <v>344</v>
      </c>
      <c r="AE2122" s="269" t="s">
        <v>344</v>
      </c>
      <c r="AF2122" s="269" t="s">
        <v>344</v>
      </c>
      <c r="AG2122" s="269" t="s">
        <v>344</v>
      </c>
      <c r="AH2122" s="269" t="s">
        <v>344</v>
      </c>
      <c r="AI2122" s="269" t="s">
        <v>344</v>
      </c>
      <c r="AJ2122" s="269" t="s">
        <v>344</v>
      </c>
      <c r="AK2122" s="269" t="s">
        <v>344</v>
      </c>
      <c r="AL2122" s="269" t="s">
        <v>344</v>
      </c>
      <c r="AM2122" s="269" t="s">
        <v>344</v>
      </c>
      <c r="AN2122" s="269" t="s">
        <v>344</v>
      </c>
      <c r="AO2122" s="269" t="s">
        <v>344</v>
      </c>
      <c r="AP2122" s="269" t="s">
        <v>344</v>
      </c>
      <c r="AQ2122" s="269"/>
      <c r="AR2122">
        <v>0</v>
      </c>
      <c r="AS2122">
        <v>6</v>
      </c>
    </row>
    <row r="2123" spans="1:45" ht="15" hidden="1" x14ac:dyDescent="0.25">
      <c r="A2123" s="266">
        <v>215929</v>
      </c>
      <c r="B2123" s="259" t="s">
        <v>457</v>
      </c>
      <c r="C2123" s="259" t="s">
        <v>849</v>
      </c>
      <c r="D2123" s="259" t="s">
        <v>849</v>
      </c>
      <c r="E2123" s="259" t="s">
        <v>849</v>
      </c>
      <c r="F2123" s="259" t="s">
        <v>849</v>
      </c>
      <c r="G2123" s="259" t="s">
        <v>849</v>
      </c>
      <c r="H2123" s="259" t="s">
        <v>849</v>
      </c>
      <c r="I2123" s="259" t="s">
        <v>849</v>
      </c>
      <c r="J2123" s="259" t="s">
        <v>849</v>
      </c>
      <c r="K2123" s="259" t="s">
        <v>849</v>
      </c>
      <c r="L2123" s="259" t="s">
        <v>849</v>
      </c>
      <c r="M2123" s="259" t="s">
        <v>344</v>
      </c>
      <c r="N2123" s="259" t="s">
        <v>344</v>
      </c>
      <c r="O2123" s="259" t="s">
        <v>344</v>
      </c>
      <c r="P2123" s="259" t="s">
        <v>344</v>
      </c>
      <c r="Q2123" s="259" t="s">
        <v>344</v>
      </c>
      <c r="R2123" s="259" t="s">
        <v>344</v>
      </c>
      <c r="S2123" s="259" t="s">
        <v>344</v>
      </c>
      <c r="T2123" s="259" t="s">
        <v>344</v>
      </c>
      <c r="U2123" s="259" t="s">
        <v>344</v>
      </c>
      <c r="V2123" s="259" t="s">
        <v>344</v>
      </c>
      <c r="W2123" s="259" t="s">
        <v>344</v>
      </c>
      <c r="X2123" s="259" t="s">
        <v>344</v>
      </c>
      <c r="Y2123" s="259" t="s">
        <v>344</v>
      </c>
      <c r="Z2123" s="259" t="s">
        <v>344</v>
      </c>
      <c r="AA2123" s="259" t="s">
        <v>344</v>
      </c>
      <c r="AB2123" s="259" t="s">
        <v>344</v>
      </c>
      <c r="AC2123" s="259" t="s">
        <v>344</v>
      </c>
      <c r="AD2123" s="259" t="s">
        <v>344</v>
      </c>
      <c r="AE2123" s="259" t="s">
        <v>344</v>
      </c>
      <c r="AF2123" s="259" t="s">
        <v>344</v>
      </c>
      <c r="AG2123" s="259" t="s">
        <v>344</v>
      </c>
      <c r="AH2123" s="259" t="s">
        <v>344</v>
      </c>
      <c r="AI2123" s="259" t="s">
        <v>344</v>
      </c>
      <c r="AJ2123" s="259" t="s">
        <v>344</v>
      </c>
      <c r="AK2123" s="259" t="s">
        <v>344</v>
      </c>
      <c r="AL2123" s="259" t="s">
        <v>344</v>
      </c>
      <c r="AM2123" s="259" t="s">
        <v>344</v>
      </c>
      <c r="AN2123" s="259" t="s">
        <v>344</v>
      </c>
      <c r="AO2123" s="259" t="s">
        <v>344</v>
      </c>
      <c r="AP2123" s="259" t="s">
        <v>344</v>
      </c>
      <c r="AQ2123" s="259"/>
      <c r="AR2123"/>
      <c r="AS2123" t="s">
        <v>2181</v>
      </c>
    </row>
    <row r="2124" spans="1:45" ht="18.75" x14ac:dyDescent="0.45">
      <c r="A2124" s="268">
        <v>215931</v>
      </c>
      <c r="B2124" s="249" t="s">
        <v>61</v>
      </c>
      <c r="C2124" s="269" t="s">
        <v>207</v>
      </c>
      <c r="D2124" s="269" t="s">
        <v>207</v>
      </c>
      <c r="E2124" s="269" t="s">
        <v>207</v>
      </c>
      <c r="F2124" s="269" t="s">
        <v>207</v>
      </c>
      <c r="G2124" s="269" t="s">
        <v>207</v>
      </c>
      <c r="H2124" s="269" t="s">
        <v>207</v>
      </c>
      <c r="I2124" s="269" t="s">
        <v>207</v>
      </c>
      <c r="J2124" s="269" t="s">
        <v>207</v>
      </c>
      <c r="K2124" s="269" t="s">
        <v>207</v>
      </c>
      <c r="L2124" s="269" t="s">
        <v>207</v>
      </c>
      <c r="M2124" s="270" t="s">
        <v>207</v>
      </c>
      <c r="N2124" s="269" t="s">
        <v>205</v>
      </c>
      <c r="O2124" s="269" t="s">
        <v>205</v>
      </c>
      <c r="P2124" s="269" t="s">
        <v>207</v>
      </c>
      <c r="Q2124" s="269" t="s">
        <v>205</v>
      </c>
      <c r="R2124" s="269" t="s">
        <v>207</v>
      </c>
      <c r="S2124" s="269" t="s">
        <v>207</v>
      </c>
      <c r="T2124" s="269" t="s">
        <v>205</v>
      </c>
      <c r="U2124" s="269" t="s">
        <v>207</v>
      </c>
      <c r="V2124" s="269" t="s">
        <v>207</v>
      </c>
      <c r="W2124" s="269" t="s">
        <v>207</v>
      </c>
      <c r="X2124" s="270" t="s">
        <v>207</v>
      </c>
      <c r="Y2124" s="269" t="s">
        <v>207</v>
      </c>
      <c r="Z2124" s="269" t="s">
        <v>207</v>
      </c>
      <c r="AA2124" s="269" t="s">
        <v>205</v>
      </c>
      <c r="AB2124" s="269" t="s">
        <v>207</v>
      </c>
      <c r="AC2124" s="269" t="s">
        <v>207</v>
      </c>
      <c r="AD2124" s="269" t="s">
        <v>207</v>
      </c>
      <c r="AE2124" s="269" t="s">
        <v>206</v>
      </c>
      <c r="AF2124" s="269" t="s">
        <v>205</v>
      </c>
      <c r="AG2124" s="269" t="s">
        <v>207</v>
      </c>
      <c r="AH2124" s="269" t="s">
        <v>207</v>
      </c>
      <c r="AI2124" s="269" t="s">
        <v>207</v>
      </c>
      <c r="AJ2124" s="269" t="s">
        <v>207</v>
      </c>
      <c r="AK2124" s="269" t="s">
        <v>207</v>
      </c>
      <c r="AL2124" s="269" t="s">
        <v>206</v>
      </c>
      <c r="AM2124" s="269" t="s">
        <v>206</v>
      </c>
      <c r="AN2124" s="269" t="s">
        <v>206</v>
      </c>
      <c r="AO2124" s="269" t="s">
        <v>206</v>
      </c>
      <c r="AP2124" s="269" t="s">
        <v>206</v>
      </c>
      <c r="AQ2124" s="269"/>
      <c r="AR2124">
        <v>0</v>
      </c>
      <c r="AS2124">
        <v>5</v>
      </c>
    </row>
    <row r="2125" spans="1:45" ht="15" hidden="1" x14ac:dyDescent="0.25">
      <c r="A2125" s="266">
        <v>215932</v>
      </c>
      <c r="B2125" s="259" t="s">
        <v>457</v>
      </c>
      <c r="C2125" s="259" t="s">
        <v>849</v>
      </c>
      <c r="D2125" s="259" t="s">
        <v>849</v>
      </c>
      <c r="E2125" s="259" t="s">
        <v>849</v>
      </c>
      <c r="F2125" s="259" t="s">
        <v>849</v>
      </c>
      <c r="G2125" s="259" t="s">
        <v>849</v>
      </c>
      <c r="H2125" s="259" t="s">
        <v>849</v>
      </c>
      <c r="I2125" s="259" t="s">
        <v>849</v>
      </c>
      <c r="J2125" s="259" t="s">
        <v>849</v>
      </c>
      <c r="K2125" s="259" t="s">
        <v>849</v>
      </c>
      <c r="L2125" s="259" t="s">
        <v>849</v>
      </c>
      <c r="M2125" s="259" t="s">
        <v>344</v>
      </c>
      <c r="N2125" s="259" t="s">
        <v>344</v>
      </c>
      <c r="O2125" s="259" t="s">
        <v>344</v>
      </c>
      <c r="P2125" s="259" t="s">
        <v>344</v>
      </c>
      <c r="Q2125" s="259" t="s">
        <v>344</v>
      </c>
      <c r="R2125" s="259" t="s">
        <v>344</v>
      </c>
      <c r="S2125" s="259" t="s">
        <v>344</v>
      </c>
      <c r="T2125" s="259" t="s">
        <v>344</v>
      </c>
      <c r="U2125" s="259" t="s">
        <v>344</v>
      </c>
      <c r="V2125" s="259" t="s">
        <v>344</v>
      </c>
      <c r="W2125" s="259" t="s">
        <v>344</v>
      </c>
      <c r="X2125" s="259" t="s">
        <v>344</v>
      </c>
      <c r="Y2125" s="259" t="s">
        <v>344</v>
      </c>
      <c r="Z2125" s="259" t="s">
        <v>344</v>
      </c>
      <c r="AA2125" s="259" t="s">
        <v>344</v>
      </c>
      <c r="AB2125" s="259" t="s">
        <v>344</v>
      </c>
      <c r="AC2125" s="259" t="s">
        <v>344</v>
      </c>
      <c r="AD2125" s="259" t="s">
        <v>344</v>
      </c>
      <c r="AE2125" s="259" t="s">
        <v>344</v>
      </c>
      <c r="AF2125" s="259" t="s">
        <v>344</v>
      </c>
      <c r="AG2125" s="259" t="s">
        <v>344</v>
      </c>
      <c r="AH2125" s="259" t="s">
        <v>344</v>
      </c>
      <c r="AI2125" s="259" t="s">
        <v>344</v>
      </c>
      <c r="AJ2125" s="259" t="s">
        <v>344</v>
      </c>
      <c r="AK2125" s="259" t="s">
        <v>344</v>
      </c>
      <c r="AL2125" s="259" t="s">
        <v>344</v>
      </c>
      <c r="AM2125" s="259" t="s">
        <v>344</v>
      </c>
      <c r="AN2125" s="259" t="s">
        <v>344</v>
      </c>
      <c r="AO2125" s="259" t="s">
        <v>344</v>
      </c>
      <c r="AP2125" s="259" t="s">
        <v>344</v>
      </c>
      <c r="AQ2125" s="259"/>
      <c r="AR2125"/>
      <c r="AS2125" t="s">
        <v>2181</v>
      </c>
    </row>
    <row r="2126" spans="1:45" ht="18.75" hidden="1" x14ac:dyDescent="0.45">
      <c r="A2126" s="268">
        <v>215933</v>
      </c>
      <c r="B2126" s="249" t="s">
        <v>456</v>
      </c>
      <c r="C2126" s="269" t="s">
        <v>207</v>
      </c>
      <c r="D2126" s="269" t="s">
        <v>207</v>
      </c>
      <c r="E2126" s="269" t="s">
        <v>207</v>
      </c>
      <c r="F2126" s="269" t="s">
        <v>205</v>
      </c>
      <c r="G2126" s="269" t="s">
        <v>207</v>
      </c>
      <c r="H2126" s="269" t="s">
        <v>207</v>
      </c>
      <c r="I2126" s="269" t="s">
        <v>207</v>
      </c>
      <c r="J2126" s="269" t="s">
        <v>207</v>
      </c>
      <c r="K2126" s="269" t="s">
        <v>207</v>
      </c>
      <c r="L2126" s="269" t="s">
        <v>207</v>
      </c>
      <c r="M2126" s="270" t="s">
        <v>205</v>
      </c>
      <c r="N2126" s="269" t="s">
        <v>205</v>
      </c>
      <c r="O2126" s="269" t="s">
        <v>205</v>
      </c>
      <c r="P2126" s="269" t="s">
        <v>207</v>
      </c>
      <c r="Q2126" s="269" t="s">
        <v>207</v>
      </c>
      <c r="R2126" s="269" t="s">
        <v>205</v>
      </c>
      <c r="S2126" s="269" t="s">
        <v>207</v>
      </c>
      <c r="T2126" s="269" t="s">
        <v>205</v>
      </c>
      <c r="U2126" s="269" t="s">
        <v>207</v>
      </c>
      <c r="V2126" s="269" t="s">
        <v>207</v>
      </c>
      <c r="W2126" s="269" t="s">
        <v>205</v>
      </c>
      <c r="X2126" s="270" t="s">
        <v>207</v>
      </c>
      <c r="Y2126" s="269" t="s">
        <v>205</v>
      </c>
      <c r="Z2126" s="269" t="s">
        <v>205</v>
      </c>
      <c r="AA2126" s="269" t="s">
        <v>205</v>
      </c>
      <c r="AB2126" s="269" t="s">
        <v>207</v>
      </c>
      <c r="AC2126" s="269" t="s">
        <v>207</v>
      </c>
      <c r="AD2126" s="269" t="s">
        <v>207</v>
      </c>
      <c r="AE2126" s="269" t="s">
        <v>207</v>
      </c>
      <c r="AF2126" s="269" t="s">
        <v>207</v>
      </c>
      <c r="AG2126" s="269" t="s">
        <v>344</v>
      </c>
      <c r="AH2126" s="269" t="s">
        <v>344</v>
      </c>
      <c r="AI2126" s="269" t="s">
        <v>344</v>
      </c>
      <c r="AJ2126" s="269" t="s">
        <v>344</v>
      </c>
      <c r="AK2126" s="269" t="s">
        <v>344</v>
      </c>
      <c r="AL2126" s="269" t="s">
        <v>344</v>
      </c>
      <c r="AM2126" s="269" t="s">
        <v>344</v>
      </c>
      <c r="AN2126" s="269" t="s">
        <v>344</v>
      </c>
      <c r="AO2126" s="269" t="s">
        <v>344</v>
      </c>
      <c r="AP2126" s="269" t="s">
        <v>344</v>
      </c>
      <c r="AQ2126" s="269"/>
      <c r="AR2126">
        <v>0</v>
      </c>
      <c r="AS2126">
        <v>3</v>
      </c>
    </row>
    <row r="2127" spans="1:45" ht="18.75" hidden="1" x14ac:dyDescent="0.45">
      <c r="A2127" s="268">
        <v>215934</v>
      </c>
      <c r="B2127" s="249" t="s">
        <v>458</v>
      </c>
      <c r="C2127" s="269" t="s">
        <v>205</v>
      </c>
      <c r="D2127" s="269" t="s">
        <v>207</v>
      </c>
      <c r="E2127" s="269" t="s">
        <v>205</v>
      </c>
      <c r="F2127" s="269" t="s">
        <v>205</v>
      </c>
      <c r="G2127" s="269" t="s">
        <v>205</v>
      </c>
      <c r="H2127" s="269" t="s">
        <v>205</v>
      </c>
      <c r="I2127" s="269" t="s">
        <v>207</v>
      </c>
      <c r="J2127" s="269" t="s">
        <v>205</v>
      </c>
      <c r="K2127" s="269" t="s">
        <v>207</v>
      </c>
      <c r="L2127" s="269" t="s">
        <v>207</v>
      </c>
      <c r="M2127" s="270" t="s">
        <v>207</v>
      </c>
      <c r="N2127" s="269" t="s">
        <v>205</v>
      </c>
      <c r="O2127" s="269" t="s">
        <v>207</v>
      </c>
      <c r="P2127" s="269" t="s">
        <v>207</v>
      </c>
      <c r="Q2127" s="269" t="s">
        <v>205</v>
      </c>
      <c r="R2127" s="269" t="s">
        <v>207</v>
      </c>
      <c r="S2127" s="269" t="s">
        <v>207</v>
      </c>
      <c r="T2127" s="269" t="s">
        <v>207</v>
      </c>
      <c r="U2127" s="269" t="s">
        <v>207</v>
      </c>
      <c r="V2127" s="269" t="s">
        <v>207</v>
      </c>
      <c r="W2127" s="269" t="s">
        <v>344</v>
      </c>
      <c r="X2127" s="270" t="s">
        <v>344</v>
      </c>
      <c r="Y2127" s="269" t="s">
        <v>344</v>
      </c>
      <c r="Z2127" s="269" t="s">
        <v>344</v>
      </c>
      <c r="AA2127" s="269" t="s">
        <v>344</v>
      </c>
      <c r="AB2127" s="269" t="s">
        <v>344</v>
      </c>
      <c r="AC2127" s="269" t="s">
        <v>344</v>
      </c>
      <c r="AD2127" s="269" t="s">
        <v>344</v>
      </c>
      <c r="AE2127" s="269" t="s">
        <v>344</v>
      </c>
      <c r="AF2127" s="269" t="s">
        <v>344</v>
      </c>
      <c r="AG2127" s="269" t="s">
        <v>344</v>
      </c>
      <c r="AH2127" s="269" t="s">
        <v>344</v>
      </c>
      <c r="AI2127" s="269" t="s">
        <v>344</v>
      </c>
      <c r="AJ2127" s="269" t="s">
        <v>344</v>
      </c>
      <c r="AK2127" s="269" t="s">
        <v>344</v>
      </c>
      <c r="AL2127" s="269" t="s">
        <v>344</v>
      </c>
      <c r="AM2127" s="269" t="s">
        <v>344</v>
      </c>
      <c r="AN2127" s="269" t="s">
        <v>344</v>
      </c>
      <c r="AO2127" s="269" t="s">
        <v>344</v>
      </c>
      <c r="AP2127" s="269" t="s">
        <v>344</v>
      </c>
      <c r="AQ2127" s="269"/>
      <c r="AR2127">
        <v>0</v>
      </c>
      <c r="AS2127">
        <v>3</v>
      </c>
    </row>
    <row r="2128" spans="1:45" ht="18.75" hidden="1" x14ac:dyDescent="0.45">
      <c r="A2128" s="268">
        <v>215935</v>
      </c>
      <c r="B2128" s="249" t="s">
        <v>457</v>
      </c>
      <c r="C2128" s="269" t="s">
        <v>849</v>
      </c>
      <c r="D2128" s="269" t="s">
        <v>849</v>
      </c>
      <c r="E2128" s="269" t="s">
        <v>849</v>
      </c>
      <c r="F2128" s="269" t="s">
        <v>849</v>
      </c>
      <c r="G2128" s="269" t="s">
        <v>849</v>
      </c>
      <c r="H2128" s="269" t="s">
        <v>849</v>
      </c>
      <c r="I2128" s="269" t="s">
        <v>849</v>
      </c>
      <c r="J2128" s="269" t="s">
        <v>849</v>
      </c>
      <c r="K2128" s="269" t="s">
        <v>849</v>
      </c>
      <c r="L2128" s="269" t="s">
        <v>849</v>
      </c>
      <c r="M2128" s="270" t="s">
        <v>344</v>
      </c>
      <c r="N2128" s="269" t="s">
        <v>344</v>
      </c>
      <c r="O2128" s="269" t="s">
        <v>344</v>
      </c>
      <c r="P2128" s="269" t="s">
        <v>344</v>
      </c>
      <c r="Q2128" s="269" t="s">
        <v>344</v>
      </c>
      <c r="R2128" s="269" t="s">
        <v>344</v>
      </c>
      <c r="S2128" s="269" t="s">
        <v>344</v>
      </c>
      <c r="T2128" s="269" t="s">
        <v>344</v>
      </c>
      <c r="U2128" s="269" t="s">
        <v>344</v>
      </c>
      <c r="V2128" s="269" t="s">
        <v>344</v>
      </c>
      <c r="W2128" s="269" t="s">
        <v>344</v>
      </c>
      <c r="X2128" s="270" t="s">
        <v>344</v>
      </c>
      <c r="Y2128" s="269" t="s">
        <v>344</v>
      </c>
      <c r="Z2128" s="269" t="s">
        <v>344</v>
      </c>
      <c r="AA2128" s="269" t="s">
        <v>344</v>
      </c>
      <c r="AB2128" s="269" t="s">
        <v>344</v>
      </c>
      <c r="AC2128" s="269" t="s">
        <v>344</v>
      </c>
      <c r="AD2128" s="269" t="s">
        <v>344</v>
      </c>
      <c r="AE2128" s="269" t="s">
        <v>344</v>
      </c>
      <c r="AF2128" s="269" t="s">
        <v>344</v>
      </c>
      <c r="AG2128" s="269" t="s">
        <v>344</v>
      </c>
      <c r="AH2128" s="269" t="s">
        <v>344</v>
      </c>
      <c r="AI2128" s="269" t="s">
        <v>344</v>
      </c>
      <c r="AJ2128" s="269" t="s">
        <v>344</v>
      </c>
      <c r="AK2128" s="269" t="s">
        <v>344</v>
      </c>
      <c r="AL2128" s="269" t="s">
        <v>344</v>
      </c>
      <c r="AM2128" s="269" t="s">
        <v>344</v>
      </c>
      <c r="AN2128" s="269" t="s">
        <v>344</v>
      </c>
      <c r="AO2128" s="269" t="s">
        <v>344</v>
      </c>
      <c r="AP2128" s="269" t="s">
        <v>344</v>
      </c>
      <c r="AQ2128" s="269"/>
      <c r="AR2128" t="s">
        <v>2164</v>
      </c>
      <c r="AS2128" t="s">
        <v>2164</v>
      </c>
    </row>
    <row r="2129" spans="1:45" ht="18.75" hidden="1" x14ac:dyDescent="0.45">
      <c r="A2129" s="267">
        <v>215936</v>
      </c>
      <c r="B2129" s="249" t="s">
        <v>456</v>
      </c>
      <c r="C2129" s="269" t="s">
        <v>205</v>
      </c>
      <c r="D2129" s="269" t="s">
        <v>205</v>
      </c>
      <c r="E2129" s="269" t="s">
        <v>207</v>
      </c>
      <c r="F2129" s="269" t="s">
        <v>205</v>
      </c>
      <c r="G2129" s="269" t="s">
        <v>205</v>
      </c>
      <c r="H2129" s="269" t="s">
        <v>205</v>
      </c>
      <c r="I2129" s="269" t="s">
        <v>207</v>
      </c>
      <c r="J2129" s="269" t="s">
        <v>207</v>
      </c>
      <c r="K2129" s="269" t="s">
        <v>205</v>
      </c>
      <c r="L2129" s="269" t="s">
        <v>207</v>
      </c>
      <c r="M2129" s="270" t="s">
        <v>207</v>
      </c>
      <c r="N2129" s="269" t="s">
        <v>205</v>
      </c>
      <c r="O2129" s="269" t="s">
        <v>205</v>
      </c>
      <c r="P2129" s="269" t="s">
        <v>205</v>
      </c>
      <c r="Q2129" s="269" t="s">
        <v>205</v>
      </c>
      <c r="R2129" s="269" t="s">
        <v>207</v>
      </c>
      <c r="S2129" s="269" t="s">
        <v>207</v>
      </c>
      <c r="T2129" s="269" t="s">
        <v>207</v>
      </c>
      <c r="U2129" s="269" t="s">
        <v>207</v>
      </c>
      <c r="V2129" s="269" t="s">
        <v>207</v>
      </c>
      <c r="W2129" s="269" t="s">
        <v>207</v>
      </c>
      <c r="X2129" s="270" t="s">
        <v>207</v>
      </c>
      <c r="Y2129" s="269" t="s">
        <v>207</v>
      </c>
      <c r="Z2129" s="269" t="s">
        <v>207</v>
      </c>
      <c r="AA2129" s="269" t="s">
        <v>207</v>
      </c>
      <c r="AB2129" s="269" t="s">
        <v>206</v>
      </c>
      <c r="AC2129" s="269" t="s">
        <v>206</v>
      </c>
      <c r="AD2129" s="269" t="s">
        <v>206</v>
      </c>
      <c r="AE2129" s="269" t="s">
        <v>206</v>
      </c>
      <c r="AF2129" s="269" t="s">
        <v>206</v>
      </c>
      <c r="AG2129" s="269" t="s">
        <v>344</v>
      </c>
      <c r="AH2129" s="269" t="s">
        <v>344</v>
      </c>
      <c r="AI2129" s="269" t="s">
        <v>344</v>
      </c>
      <c r="AJ2129" s="269" t="s">
        <v>344</v>
      </c>
      <c r="AK2129" s="269" t="s">
        <v>344</v>
      </c>
      <c r="AL2129" s="269" t="s">
        <v>344</v>
      </c>
      <c r="AM2129" s="269" t="s">
        <v>344</v>
      </c>
      <c r="AN2129" s="269" t="s">
        <v>344</v>
      </c>
      <c r="AO2129" s="269" t="s">
        <v>344</v>
      </c>
      <c r="AP2129" s="269" t="s">
        <v>344</v>
      </c>
      <c r="AQ2129" s="269"/>
      <c r="AR2129">
        <v>0</v>
      </c>
      <c r="AS2129">
        <v>5</v>
      </c>
    </row>
    <row r="2130" spans="1:45" ht="15" hidden="1" x14ac:dyDescent="0.25">
      <c r="A2130" s="266">
        <v>215937</v>
      </c>
      <c r="B2130" s="259" t="s">
        <v>457</v>
      </c>
      <c r="C2130" s="259" t="s">
        <v>849</v>
      </c>
      <c r="D2130" s="259" t="s">
        <v>849</v>
      </c>
      <c r="E2130" s="259" t="s">
        <v>849</v>
      </c>
      <c r="F2130" s="259" t="s">
        <v>849</v>
      </c>
      <c r="G2130" s="259" t="s">
        <v>849</v>
      </c>
      <c r="H2130" s="259" t="s">
        <v>849</v>
      </c>
      <c r="I2130" s="259" t="s">
        <v>849</v>
      </c>
      <c r="J2130" s="259" t="s">
        <v>849</v>
      </c>
      <c r="K2130" s="259" t="s">
        <v>849</v>
      </c>
      <c r="L2130" s="259" t="s">
        <v>849</v>
      </c>
      <c r="M2130" s="259" t="s">
        <v>344</v>
      </c>
      <c r="N2130" s="259" t="s">
        <v>344</v>
      </c>
      <c r="O2130" s="259" t="s">
        <v>344</v>
      </c>
      <c r="P2130" s="259" t="s">
        <v>344</v>
      </c>
      <c r="Q2130" s="259" t="s">
        <v>344</v>
      </c>
      <c r="R2130" s="259" t="s">
        <v>344</v>
      </c>
      <c r="S2130" s="259" t="s">
        <v>344</v>
      </c>
      <c r="T2130" s="259" t="s">
        <v>344</v>
      </c>
      <c r="U2130" s="259" t="s">
        <v>344</v>
      </c>
      <c r="V2130" s="259" t="s">
        <v>344</v>
      </c>
      <c r="W2130" s="259" t="s">
        <v>344</v>
      </c>
      <c r="X2130" s="259" t="s">
        <v>344</v>
      </c>
      <c r="Y2130" s="259" t="s">
        <v>344</v>
      </c>
      <c r="Z2130" s="259" t="s">
        <v>344</v>
      </c>
      <c r="AA2130" s="259" t="s">
        <v>344</v>
      </c>
      <c r="AB2130" s="259" t="s">
        <v>344</v>
      </c>
      <c r="AC2130" s="259" t="s">
        <v>344</v>
      </c>
      <c r="AD2130" s="259" t="s">
        <v>344</v>
      </c>
      <c r="AE2130" s="259" t="s">
        <v>344</v>
      </c>
      <c r="AF2130" s="259" t="s">
        <v>344</v>
      </c>
      <c r="AG2130" s="259" t="s">
        <v>344</v>
      </c>
      <c r="AH2130" s="259" t="s">
        <v>344</v>
      </c>
      <c r="AI2130" s="259" t="s">
        <v>344</v>
      </c>
      <c r="AJ2130" s="259" t="s">
        <v>344</v>
      </c>
      <c r="AK2130" s="259" t="s">
        <v>344</v>
      </c>
      <c r="AL2130" s="259" t="s">
        <v>344</v>
      </c>
      <c r="AM2130" s="259" t="s">
        <v>344</v>
      </c>
      <c r="AN2130" s="259" t="s">
        <v>344</v>
      </c>
      <c r="AO2130" s="259" t="s">
        <v>344</v>
      </c>
      <c r="AP2130" s="259" t="s">
        <v>344</v>
      </c>
      <c r="AQ2130" s="259"/>
      <c r="AR2130"/>
      <c r="AS2130" t="s">
        <v>2181</v>
      </c>
    </row>
    <row r="2131" spans="1:45" ht="15" hidden="1" x14ac:dyDescent="0.25">
      <c r="A2131" s="266">
        <v>215938</v>
      </c>
      <c r="B2131" s="259" t="s">
        <v>457</v>
      </c>
      <c r="C2131" s="259" t="s">
        <v>849</v>
      </c>
      <c r="D2131" s="259" t="s">
        <v>849</v>
      </c>
      <c r="E2131" s="259" t="s">
        <v>849</v>
      </c>
      <c r="F2131" s="259" t="s">
        <v>849</v>
      </c>
      <c r="G2131" s="259" t="s">
        <v>849</v>
      </c>
      <c r="H2131" s="259" t="s">
        <v>849</v>
      </c>
      <c r="I2131" s="259" t="s">
        <v>849</v>
      </c>
      <c r="J2131" s="259" t="s">
        <v>849</v>
      </c>
      <c r="K2131" s="259" t="s">
        <v>849</v>
      </c>
      <c r="L2131" s="259" t="s">
        <v>849</v>
      </c>
      <c r="M2131" s="259" t="s">
        <v>344</v>
      </c>
      <c r="N2131" s="259" t="s">
        <v>344</v>
      </c>
      <c r="O2131" s="259" t="s">
        <v>344</v>
      </c>
      <c r="P2131" s="259" t="s">
        <v>344</v>
      </c>
      <c r="Q2131" s="259" t="s">
        <v>344</v>
      </c>
      <c r="R2131" s="259" t="s">
        <v>344</v>
      </c>
      <c r="S2131" s="259" t="s">
        <v>344</v>
      </c>
      <c r="T2131" s="259" t="s">
        <v>344</v>
      </c>
      <c r="U2131" s="259" t="s">
        <v>344</v>
      </c>
      <c r="V2131" s="259" t="s">
        <v>344</v>
      </c>
      <c r="W2131" s="259" t="s">
        <v>344</v>
      </c>
      <c r="X2131" s="259" t="s">
        <v>344</v>
      </c>
      <c r="Y2131" s="259" t="s">
        <v>344</v>
      </c>
      <c r="Z2131" s="259" t="s">
        <v>344</v>
      </c>
      <c r="AA2131" s="259" t="s">
        <v>344</v>
      </c>
      <c r="AB2131" s="259" t="s">
        <v>344</v>
      </c>
      <c r="AC2131" s="259" t="s">
        <v>344</v>
      </c>
      <c r="AD2131" s="259" t="s">
        <v>344</v>
      </c>
      <c r="AE2131" s="259" t="s">
        <v>344</v>
      </c>
      <c r="AF2131" s="259" t="s">
        <v>344</v>
      </c>
      <c r="AG2131" s="259" t="s">
        <v>344</v>
      </c>
      <c r="AH2131" s="259" t="s">
        <v>344</v>
      </c>
      <c r="AI2131" s="259" t="s">
        <v>344</v>
      </c>
      <c r="AJ2131" s="259" t="s">
        <v>344</v>
      </c>
      <c r="AK2131" s="259" t="s">
        <v>344</v>
      </c>
      <c r="AL2131" s="259" t="s">
        <v>344</v>
      </c>
      <c r="AM2131" s="259" t="s">
        <v>344</v>
      </c>
      <c r="AN2131" s="259" t="s">
        <v>344</v>
      </c>
      <c r="AO2131" s="259" t="s">
        <v>344</v>
      </c>
      <c r="AP2131" s="259" t="s">
        <v>344</v>
      </c>
      <c r="AQ2131" s="259"/>
      <c r="AR2131"/>
      <c r="AS2131" t="s">
        <v>2181</v>
      </c>
    </row>
    <row r="2132" spans="1:45" ht="18.75" hidden="1" x14ac:dyDescent="0.45">
      <c r="A2132" s="268">
        <v>215939</v>
      </c>
      <c r="B2132" s="249" t="s">
        <v>458</v>
      </c>
      <c r="C2132" s="269" t="s">
        <v>205</v>
      </c>
      <c r="D2132" s="269" t="s">
        <v>205</v>
      </c>
      <c r="E2132" s="269" t="s">
        <v>207</v>
      </c>
      <c r="F2132" s="269" t="s">
        <v>207</v>
      </c>
      <c r="G2132" s="269" t="s">
        <v>207</v>
      </c>
      <c r="H2132" s="269" t="s">
        <v>205</v>
      </c>
      <c r="I2132" s="269" t="s">
        <v>207</v>
      </c>
      <c r="J2132" s="269" t="s">
        <v>205</v>
      </c>
      <c r="K2132" s="269" t="s">
        <v>207</v>
      </c>
      <c r="L2132" s="269" t="s">
        <v>207</v>
      </c>
      <c r="M2132" s="270" t="s">
        <v>207</v>
      </c>
      <c r="N2132" s="269" t="s">
        <v>205</v>
      </c>
      <c r="O2132" s="269" t="s">
        <v>207</v>
      </c>
      <c r="P2132" s="269" t="s">
        <v>205</v>
      </c>
      <c r="Q2132" s="269" t="s">
        <v>207</v>
      </c>
      <c r="R2132" s="269" t="s">
        <v>205</v>
      </c>
      <c r="S2132" s="269" t="s">
        <v>205</v>
      </c>
      <c r="T2132" s="269" t="s">
        <v>205</v>
      </c>
      <c r="U2132" s="269" t="s">
        <v>205</v>
      </c>
      <c r="V2132" s="269" t="s">
        <v>205</v>
      </c>
      <c r="W2132" s="269" t="s">
        <v>344</v>
      </c>
      <c r="X2132" s="270" t="s">
        <v>344</v>
      </c>
      <c r="Y2132" s="269" t="s">
        <v>344</v>
      </c>
      <c r="Z2132" s="269" t="s">
        <v>344</v>
      </c>
      <c r="AA2132" s="269" t="s">
        <v>344</v>
      </c>
      <c r="AB2132" s="269" t="s">
        <v>344</v>
      </c>
      <c r="AC2132" s="269" t="s">
        <v>344</v>
      </c>
      <c r="AD2132" s="269" t="s">
        <v>344</v>
      </c>
      <c r="AE2132" s="269" t="s">
        <v>344</v>
      </c>
      <c r="AF2132" s="269" t="s">
        <v>344</v>
      </c>
      <c r="AG2132" s="269" t="s">
        <v>344</v>
      </c>
      <c r="AH2132" s="269" t="s">
        <v>344</v>
      </c>
      <c r="AI2132" s="269" t="s">
        <v>344</v>
      </c>
      <c r="AJ2132" s="269" t="s">
        <v>344</v>
      </c>
      <c r="AK2132" s="269" t="s">
        <v>344</v>
      </c>
      <c r="AL2132" s="269" t="s">
        <v>344</v>
      </c>
      <c r="AM2132" s="269" t="s">
        <v>344</v>
      </c>
      <c r="AN2132" s="269" t="s">
        <v>344</v>
      </c>
      <c r="AO2132" s="269" t="s">
        <v>344</v>
      </c>
      <c r="AP2132" s="269" t="s">
        <v>344</v>
      </c>
      <c r="AQ2132" s="269"/>
      <c r="AR2132">
        <v>0</v>
      </c>
      <c r="AS2132">
        <v>1</v>
      </c>
    </row>
    <row r="2133" spans="1:45" ht="15" hidden="1" x14ac:dyDescent="0.25">
      <c r="A2133" s="266">
        <v>215940</v>
      </c>
      <c r="B2133" s="259" t="s">
        <v>457</v>
      </c>
      <c r="C2133" s="259" t="s">
        <v>849</v>
      </c>
      <c r="D2133" s="259" t="s">
        <v>849</v>
      </c>
      <c r="E2133" s="259" t="s">
        <v>849</v>
      </c>
      <c r="F2133" s="259" t="s">
        <v>849</v>
      </c>
      <c r="G2133" s="259" t="s">
        <v>849</v>
      </c>
      <c r="H2133" s="259" t="s">
        <v>849</v>
      </c>
      <c r="I2133" s="259" t="s">
        <v>849</v>
      </c>
      <c r="J2133" s="259" t="s">
        <v>849</v>
      </c>
      <c r="K2133" s="259" t="s">
        <v>849</v>
      </c>
      <c r="L2133" s="259" t="s">
        <v>849</v>
      </c>
      <c r="M2133" s="259" t="s">
        <v>344</v>
      </c>
      <c r="N2133" s="259" t="s">
        <v>344</v>
      </c>
      <c r="O2133" s="259" t="s">
        <v>344</v>
      </c>
      <c r="P2133" s="259" t="s">
        <v>344</v>
      </c>
      <c r="Q2133" s="259" t="s">
        <v>344</v>
      </c>
      <c r="R2133" s="259" t="s">
        <v>344</v>
      </c>
      <c r="S2133" s="259" t="s">
        <v>344</v>
      </c>
      <c r="T2133" s="259" t="s">
        <v>344</v>
      </c>
      <c r="U2133" s="259" t="s">
        <v>344</v>
      </c>
      <c r="V2133" s="259" t="s">
        <v>344</v>
      </c>
      <c r="W2133" s="259" t="s">
        <v>344</v>
      </c>
      <c r="X2133" s="259" t="s">
        <v>344</v>
      </c>
      <c r="Y2133" s="259" t="s">
        <v>344</v>
      </c>
      <c r="Z2133" s="259" t="s">
        <v>344</v>
      </c>
      <c r="AA2133" s="259" t="s">
        <v>344</v>
      </c>
      <c r="AB2133" s="259" t="s">
        <v>344</v>
      </c>
      <c r="AC2133" s="259" t="s">
        <v>344</v>
      </c>
      <c r="AD2133" s="259" t="s">
        <v>344</v>
      </c>
      <c r="AE2133" s="259" t="s">
        <v>344</v>
      </c>
      <c r="AF2133" s="259" t="s">
        <v>344</v>
      </c>
      <c r="AG2133" s="259" t="s">
        <v>344</v>
      </c>
      <c r="AH2133" s="259" t="s">
        <v>344</v>
      </c>
      <c r="AI2133" s="259" t="s">
        <v>344</v>
      </c>
      <c r="AJ2133" s="259" t="s">
        <v>344</v>
      </c>
      <c r="AK2133" s="259" t="s">
        <v>344</v>
      </c>
      <c r="AL2133" s="259" t="s">
        <v>344</v>
      </c>
      <c r="AM2133" s="259" t="s">
        <v>344</v>
      </c>
      <c r="AN2133" s="259" t="s">
        <v>344</v>
      </c>
      <c r="AO2133" s="259" t="s">
        <v>344</v>
      </c>
      <c r="AP2133" s="259" t="s">
        <v>344</v>
      </c>
      <c r="AQ2133" s="259"/>
      <c r="AR2133"/>
      <c r="AS2133" t="s">
        <v>2181</v>
      </c>
    </row>
    <row r="2134" spans="1:45" ht="18.75" hidden="1" x14ac:dyDescent="0.45">
      <c r="A2134" s="268">
        <v>215941</v>
      </c>
      <c r="B2134" s="249" t="s">
        <v>459</v>
      </c>
      <c r="C2134" s="269" t="s">
        <v>207</v>
      </c>
      <c r="D2134" s="269" t="s">
        <v>207</v>
      </c>
      <c r="E2134" s="269" t="s">
        <v>207</v>
      </c>
      <c r="F2134" s="269" t="s">
        <v>207</v>
      </c>
      <c r="G2134" s="269" t="s">
        <v>205</v>
      </c>
      <c r="H2134" s="269" t="s">
        <v>205</v>
      </c>
      <c r="I2134" s="269" t="s">
        <v>207</v>
      </c>
      <c r="J2134" s="269" t="s">
        <v>207</v>
      </c>
      <c r="K2134" s="269" t="s">
        <v>207</v>
      </c>
      <c r="L2134" s="269" t="s">
        <v>207</v>
      </c>
      <c r="M2134" s="270" t="s">
        <v>205</v>
      </c>
      <c r="N2134" s="269" t="s">
        <v>205</v>
      </c>
      <c r="O2134" s="269" t="s">
        <v>205</v>
      </c>
      <c r="P2134" s="269" t="s">
        <v>205</v>
      </c>
      <c r="Q2134" s="269" t="s">
        <v>205</v>
      </c>
      <c r="R2134" s="269" t="s">
        <v>207</v>
      </c>
      <c r="S2134" s="269" t="s">
        <v>207</v>
      </c>
      <c r="T2134" s="269" t="s">
        <v>207</v>
      </c>
      <c r="U2134" s="269" t="s">
        <v>207</v>
      </c>
      <c r="V2134" s="269" t="s">
        <v>207</v>
      </c>
      <c r="W2134" s="269" t="s">
        <v>206</v>
      </c>
      <c r="X2134" s="269" t="s">
        <v>206</v>
      </c>
      <c r="Y2134" s="269" t="s">
        <v>206</v>
      </c>
      <c r="Z2134" s="269" t="s">
        <v>206</v>
      </c>
      <c r="AA2134" s="269" t="s">
        <v>206</v>
      </c>
      <c r="AB2134" s="269" t="s">
        <v>344</v>
      </c>
      <c r="AC2134" s="269" t="s">
        <v>344</v>
      </c>
      <c r="AD2134" s="269" t="s">
        <v>344</v>
      </c>
      <c r="AE2134" s="269" t="s">
        <v>344</v>
      </c>
      <c r="AF2134" s="269" t="s">
        <v>344</v>
      </c>
      <c r="AG2134" s="269" t="s">
        <v>344</v>
      </c>
      <c r="AH2134" s="269" t="s">
        <v>344</v>
      </c>
      <c r="AI2134" s="269" t="s">
        <v>344</v>
      </c>
      <c r="AJ2134" s="269" t="s">
        <v>344</v>
      </c>
      <c r="AK2134" s="269" t="s">
        <v>344</v>
      </c>
      <c r="AL2134" s="269" t="s">
        <v>344</v>
      </c>
      <c r="AM2134" s="269" t="s">
        <v>344</v>
      </c>
      <c r="AN2134" s="269" t="s">
        <v>344</v>
      </c>
      <c r="AO2134" s="269" t="s">
        <v>344</v>
      </c>
      <c r="AP2134" s="269" t="s">
        <v>344</v>
      </c>
      <c r="AQ2134" s="269"/>
      <c r="AR2134">
        <v>0</v>
      </c>
      <c r="AS2134">
        <v>6</v>
      </c>
    </row>
    <row r="2135" spans="1:45" ht="33" x14ac:dyDescent="0.45">
      <c r="A2135" s="268">
        <v>215943</v>
      </c>
      <c r="B2135" s="249" t="s">
        <v>67</v>
      </c>
      <c r="C2135" s="269" t="s">
        <v>207</v>
      </c>
      <c r="D2135" s="269" t="s">
        <v>205</v>
      </c>
      <c r="E2135" s="269" t="s">
        <v>207</v>
      </c>
      <c r="F2135" s="269" t="s">
        <v>207</v>
      </c>
      <c r="G2135" s="269" t="s">
        <v>207</v>
      </c>
      <c r="H2135" s="269" t="s">
        <v>207</v>
      </c>
      <c r="I2135" s="269" t="s">
        <v>207</v>
      </c>
      <c r="J2135" s="269" t="s">
        <v>207</v>
      </c>
      <c r="K2135" s="269" t="s">
        <v>207</v>
      </c>
      <c r="L2135" s="269" t="s">
        <v>207</v>
      </c>
      <c r="M2135" s="270" t="s">
        <v>205</v>
      </c>
      <c r="N2135" s="269" t="s">
        <v>207</v>
      </c>
      <c r="O2135" s="269" t="s">
        <v>205</v>
      </c>
      <c r="P2135" s="269" t="s">
        <v>205</v>
      </c>
      <c r="Q2135" s="269" t="s">
        <v>207</v>
      </c>
      <c r="R2135" s="269" t="s">
        <v>207</v>
      </c>
      <c r="S2135" s="269" t="s">
        <v>207</v>
      </c>
      <c r="T2135" s="269" t="s">
        <v>207</v>
      </c>
      <c r="U2135" s="269" t="s">
        <v>207</v>
      </c>
      <c r="V2135" s="269" t="s">
        <v>207</v>
      </c>
      <c r="W2135" s="269" t="s">
        <v>207</v>
      </c>
      <c r="X2135" s="270" t="s">
        <v>207</v>
      </c>
      <c r="Y2135" s="269" t="s">
        <v>205</v>
      </c>
      <c r="Z2135" s="269" t="s">
        <v>205</v>
      </c>
      <c r="AA2135" s="269" t="s">
        <v>207</v>
      </c>
      <c r="AB2135" s="269" t="s">
        <v>205</v>
      </c>
      <c r="AC2135" s="269" t="s">
        <v>207</v>
      </c>
      <c r="AD2135" s="269" t="s">
        <v>205</v>
      </c>
      <c r="AE2135" s="269" t="s">
        <v>205</v>
      </c>
      <c r="AF2135" s="269" t="s">
        <v>205</v>
      </c>
      <c r="AG2135" s="269" t="s">
        <v>206</v>
      </c>
      <c r="AH2135" s="269" t="s">
        <v>206</v>
      </c>
      <c r="AI2135" s="269" t="s">
        <v>206</v>
      </c>
      <c r="AJ2135" s="269" t="s">
        <v>206</v>
      </c>
      <c r="AK2135" s="269" t="s">
        <v>206</v>
      </c>
      <c r="AL2135" s="269" t="s">
        <v>344</v>
      </c>
      <c r="AM2135" s="269" t="s">
        <v>344</v>
      </c>
      <c r="AN2135" s="269" t="s">
        <v>344</v>
      </c>
      <c r="AO2135" s="269" t="s">
        <v>344</v>
      </c>
      <c r="AP2135" s="269" t="s">
        <v>344</v>
      </c>
      <c r="AQ2135" s="269"/>
      <c r="AR2135">
        <v>0</v>
      </c>
      <c r="AS2135">
        <v>6</v>
      </c>
    </row>
    <row r="2136" spans="1:45" ht="15" hidden="1" x14ac:dyDescent="0.25">
      <c r="A2136" s="266">
        <v>215945</v>
      </c>
      <c r="B2136" s="259" t="s">
        <v>457</v>
      </c>
      <c r="C2136" s="259" t="s">
        <v>849</v>
      </c>
      <c r="D2136" s="259" t="s">
        <v>849</v>
      </c>
      <c r="E2136" s="259" t="s">
        <v>849</v>
      </c>
      <c r="F2136" s="259" t="s">
        <v>849</v>
      </c>
      <c r="G2136" s="259" t="s">
        <v>849</v>
      </c>
      <c r="H2136" s="259" t="s">
        <v>849</v>
      </c>
      <c r="I2136" s="259" t="s">
        <v>849</v>
      </c>
      <c r="J2136" s="259" t="s">
        <v>849</v>
      </c>
      <c r="K2136" s="259" t="s">
        <v>849</v>
      </c>
      <c r="L2136" s="259" t="s">
        <v>849</v>
      </c>
      <c r="M2136" s="259" t="s">
        <v>344</v>
      </c>
      <c r="N2136" s="259" t="s">
        <v>344</v>
      </c>
      <c r="O2136" s="259" t="s">
        <v>344</v>
      </c>
      <c r="P2136" s="259" t="s">
        <v>344</v>
      </c>
      <c r="Q2136" s="259" t="s">
        <v>344</v>
      </c>
      <c r="R2136" s="259" t="s">
        <v>344</v>
      </c>
      <c r="S2136" s="259" t="s">
        <v>344</v>
      </c>
      <c r="T2136" s="259" t="s">
        <v>344</v>
      </c>
      <c r="U2136" s="259" t="s">
        <v>344</v>
      </c>
      <c r="V2136" s="259" t="s">
        <v>344</v>
      </c>
      <c r="W2136" s="259" t="s">
        <v>344</v>
      </c>
      <c r="X2136" s="259" t="s">
        <v>344</v>
      </c>
      <c r="Y2136" s="259" t="s">
        <v>344</v>
      </c>
      <c r="Z2136" s="259" t="s">
        <v>344</v>
      </c>
      <c r="AA2136" s="259" t="s">
        <v>344</v>
      </c>
      <c r="AB2136" s="259" t="s">
        <v>344</v>
      </c>
      <c r="AC2136" s="259" t="s">
        <v>344</v>
      </c>
      <c r="AD2136" s="259" t="s">
        <v>344</v>
      </c>
      <c r="AE2136" s="259" t="s">
        <v>344</v>
      </c>
      <c r="AF2136" s="259" t="s">
        <v>344</v>
      </c>
      <c r="AG2136" s="259" t="s">
        <v>344</v>
      </c>
      <c r="AH2136" s="259" t="s">
        <v>344</v>
      </c>
      <c r="AI2136" s="259" t="s">
        <v>344</v>
      </c>
      <c r="AJ2136" s="259" t="s">
        <v>344</v>
      </c>
      <c r="AK2136" s="259" t="s">
        <v>344</v>
      </c>
      <c r="AL2136" s="259" t="s">
        <v>344</v>
      </c>
      <c r="AM2136" s="259" t="s">
        <v>344</v>
      </c>
      <c r="AN2136" s="259" t="s">
        <v>344</v>
      </c>
      <c r="AO2136" s="259" t="s">
        <v>344</v>
      </c>
      <c r="AP2136" s="259" t="s">
        <v>344</v>
      </c>
      <c r="AQ2136" s="259"/>
      <c r="AR2136"/>
      <c r="AS2136" t="s">
        <v>2181</v>
      </c>
    </row>
    <row r="2137" spans="1:45" ht="15" hidden="1" x14ac:dyDescent="0.25">
      <c r="A2137" s="266">
        <v>215946</v>
      </c>
      <c r="B2137" s="259" t="s">
        <v>460</v>
      </c>
      <c r="C2137" s="259" t="s">
        <v>207</v>
      </c>
      <c r="D2137" s="259" t="s">
        <v>205</v>
      </c>
      <c r="E2137" s="259" t="s">
        <v>205</v>
      </c>
      <c r="F2137" s="259" t="s">
        <v>205</v>
      </c>
      <c r="G2137" s="259" t="s">
        <v>205</v>
      </c>
      <c r="H2137" s="259" t="s">
        <v>206</v>
      </c>
      <c r="I2137" s="259" t="s">
        <v>205</v>
      </c>
      <c r="J2137" s="259" t="s">
        <v>205</v>
      </c>
      <c r="K2137" s="259" t="s">
        <v>207</v>
      </c>
      <c r="L2137" s="259" t="s">
        <v>207</v>
      </c>
      <c r="M2137" s="259" t="s">
        <v>206</v>
      </c>
      <c r="N2137" s="259" t="s">
        <v>206</v>
      </c>
      <c r="O2137" s="259" t="s">
        <v>206</v>
      </c>
      <c r="P2137" s="259" t="s">
        <v>206</v>
      </c>
      <c r="Q2137" s="259" t="s">
        <v>206</v>
      </c>
      <c r="R2137" s="259" t="s">
        <v>344</v>
      </c>
      <c r="S2137" s="259" t="s">
        <v>344</v>
      </c>
      <c r="T2137" s="259" t="s">
        <v>344</v>
      </c>
      <c r="U2137" s="259" t="s">
        <v>344</v>
      </c>
      <c r="V2137" s="259" t="s">
        <v>344</v>
      </c>
      <c r="W2137" s="259" t="s">
        <v>344</v>
      </c>
      <c r="X2137" s="259" t="s">
        <v>344</v>
      </c>
      <c r="Y2137" s="259" t="s">
        <v>344</v>
      </c>
      <c r="Z2137" s="259" t="s">
        <v>344</v>
      </c>
      <c r="AA2137" s="259" t="s">
        <v>344</v>
      </c>
      <c r="AB2137" s="259" t="s">
        <v>344</v>
      </c>
      <c r="AC2137" s="259" t="s">
        <v>344</v>
      </c>
      <c r="AD2137" s="259" t="s">
        <v>344</v>
      </c>
      <c r="AE2137" s="259" t="s">
        <v>344</v>
      </c>
      <c r="AF2137" s="259" t="s">
        <v>344</v>
      </c>
      <c r="AG2137" s="259" t="s">
        <v>344</v>
      </c>
      <c r="AH2137" s="259" t="s">
        <v>344</v>
      </c>
      <c r="AI2137" s="259" t="s">
        <v>344</v>
      </c>
      <c r="AJ2137" s="259" t="s">
        <v>344</v>
      </c>
      <c r="AK2137" s="259" t="s">
        <v>344</v>
      </c>
      <c r="AL2137" s="259" t="s">
        <v>344</v>
      </c>
      <c r="AM2137" s="259" t="s">
        <v>344</v>
      </c>
      <c r="AN2137" s="259" t="s">
        <v>344</v>
      </c>
      <c r="AO2137" s="259" t="s">
        <v>344</v>
      </c>
      <c r="AP2137" s="259" t="s">
        <v>344</v>
      </c>
      <c r="AQ2137" s="259"/>
      <c r="AR2137"/>
      <c r="AS2137">
        <v>5</v>
      </c>
    </row>
    <row r="2138" spans="1:45" ht="18.75" hidden="1" x14ac:dyDescent="0.45">
      <c r="A2138" s="268">
        <v>215947</v>
      </c>
      <c r="B2138" s="249" t="s">
        <v>459</v>
      </c>
      <c r="C2138" s="269" t="s">
        <v>207</v>
      </c>
      <c r="D2138" s="269" t="s">
        <v>205</v>
      </c>
      <c r="E2138" s="269" t="s">
        <v>205</v>
      </c>
      <c r="F2138" s="269" t="s">
        <v>205</v>
      </c>
      <c r="G2138" s="269" t="s">
        <v>205</v>
      </c>
      <c r="H2138" s="269" t="s">
        <v>205</v>
      </c>
      <c r="I2138" s="269" t="s">
        <v>207</v>
      </c>
      <c r="J2138" s="269" t="s">
        <v>205</v>
      </c>
      <c r="K2138" s="269" t="s">
        <v>205</v>
      </c>
      <c r="L2138" s="269" t="s">
        <v>207</v>
      </c>
      <c r="M2138" s="270" t="s">
        <v>205</v>
      </c>
      <c r="N2138" s="269" t="s">
        <v>205</v>
      </c>
      <c r="O2138" s="269" t="s">
        <v>205</v>
      </c>
      <c r="P2138" s="269" t="s">
        <v>205</v>
      </c>
      <c r="Q2138" s="269" t="s">
        <v>205</v>
      </c>
      <c r="R2138" s="269" t="s">
        <v>205</v>
      </c>
      <c r="S2138" s="269" t="s">
        <v>205</v>
      </c>
      <c r="T2138" s="269" t="s">
        <v>207</v>
      </c>
      <c r="U2138" s="269" t="s">
        <v>207</v>
      </c>
      <c r="V2138" s="269" t="s">
        <v>205</v>
      </c>
      <c r="W2138" s="269" t="s">
        <v>206</v>
      </c>
      <c r="X2138" s="269" t="s">
        <v>206</v>
      </c>
      <c r="Y2138" s="269" t="s">
        <v>206</v>
      </c>
      <c r="Z2138" s="269" t="s">
        <v>206</v>
      </c>
      <c r="AA2138" s="269" t="s">
        <v>206</v>
      </c>
      <c r="AB2138" s="269" t="s">
        <v>344</v>
      </c>
      <c r="AC2138" s="269" t="s">
        <v>344</v>
      </c>
      <c r="AD2138" s="269" t="s">
        <v>344</v>
      </c>
      <c r="AE2138" s="269" t="s">
        <v>344</v>
      </c>
      <c r="AF2138" s="269" t="s">
        <v>344</v>
      </c>
      <c r="AG2138" s="269" t="s">
        <v>344</v>
      </c>
      <c r="AH2138" s="269" t="s">
        <v>344</v>
      </c>
      <c r="AI2138" s="269" t="s">
        <v>344</v>
      </c>
      <c r="AJ2138" s="269" t="s">
        <v>344</v>
      </c>
      <c r="AK2138" s="269" t="s">
        <v>344</v>
      </c>
      <c r="AL2138" s="269" t="s">
        <v>344</v>
      </c>
      <c r="AM2138" s="269" t="s">
        <v>344</v>
      </c>
      <c r="AN2138" s="269" t="s">
        <v>344</v>
      </c>
      <c r="AO2138" s="269" t="s">
        <v>344</v>
      </c>
      <c r="AP2138" s="269" t="s">
        <v>344</v>
      </c>
      <c r="AQ2138" s="269"/>
      <c r="AR2138">
        <v>0</v>
      </c>
      <c r="AS2138">
        <v>6</v>
      </c>
    </row>
    <row r="2139" spans="1:45" ht="18.75" hidden="1" x14ac:dyDescent="0.45">
      <c r="A2139" s="267">
        <v>215948</v>
      </c>
      <c r="B2139" s="249" t="s">
        <v>458</v>
      </c>
      <c r="C2139" s="269" t="s">
        <v>205</v>
      </c>
      <c r="D2139" s="269" t="s">
        <v>207</v>
      </c>
      <c r="E2139" s="269" t="s">
        <v>207</v>
      </c>
      <c r="F2139" s="269" t="s">
        <v>205</v>
      </c>
      <c r="G2139" s="269" t="s">
        <v>205</v>
      </c>
      <c r="H2139" s="269" t="s">
        <v>205</v>
      </c>
      <c r="I2139" s="269" t="s">
        <v>205</v>
      </c>
      <c r="J2139" s="269" t="s">
        <v>205</v>
      </c>
      <c r="K2139" s="269" t="s">
        <v>205</v>
      </c>
      <c r="L2139" s="269" t="s">
        <v>207</v>
      </c>
      <c r="M2139" s="270" t="s">
        <v>207</v>
      </c>
      <c r="N2139" s="269" t="s">
        <v>206</v>
      </c>
      <c r="O2139" s="269" t="s">
        <v>205</v>
      </c>
      <c r="P2139" s="269" t="s">
        <v>207</v>
      </c>
      <c r="Q2139" s="269" t="s">
        <v>207</v>
      </c>
      <c r="R2139" s="269" t="s">
        <v>206</v>
      </c>
      <c r="S2139" s="269" t="s">
        <v>206</v>
      </c>
      <c r="T2139" s="269" t="s">
        <v>207</v>
      </c>
      <c r="U2139" s="269" t="s">
        <v>207</v>
      </c>
      <c r="V2139" s="269" t="s">
        <v>207</v>
      </c>
      <c r="W2139" s="269" t="s">
        <v>344</v>
      </c>
      <c r="X2139" s="270" t="s">
        <v>344</v>
      </c>
      <c r="Y2139" s="269" t="s">
        <v>344</v>
      </c>
      <c r="Z2139" s="269" t="s">
        <v>344</v>
      </c>
      <c r="AA2139" s="269" t="s">
        <v>344</v>
      </c>
      <c r="AB2139" s="269" t="s">
        <v>344</v>
      </c>
      <c r="AC2139" s="269" t="s">
        <v>344</v>
      </c>
      <c r="AD2139" s="269" t="s">
        <v>344</v>
      </c>
      <c r="AE2139" s="269" t="s">
        <v>344</v>
      </c>
      <c r="AF2139" s="269" t="s">
        <v>344</v>
      </c>
      <c r="AG2139" s="269" t="s">
        <v>344</v>
      </c>
      <c r="AH2139" s="269" t="s">
        <v>344</v>
      </c>
      <c r="AI2139" s="269" t="s">
        <v>344</v>
      </c>
      <c r="AJ2139" s="269" t="s">
        <v>344</v>
      </c>
      <c r="AK2139" s="269" t="s">
        <v>344</v>
      </c>
      <c r="AL2139" s="269" t="s">
        <v>344</v>
      </c>
      <c r="AM2139" s="269" t="s">
        <v>344</v>
      </c>
      <c r="AN2139" s="269" t="s">
        <v>344</v>
      </c>
      <c r="AO2139" s="269" t="s">
        <v>344</v>
      </c>
      <c r="AP2139" s="269" t="s">
        <v>344</v>
      </c>
      <c r="AQ2139" s="269"/>
      <c r="AR2139">
        <v>0</v>
      </c>
      <c r="AS2139">
        <v>4</v>
      </c>
    </row>
    <row r="2140" spans="1:45" ht="15" hidden="1" x14ac:dyDescent="0.25">
      <c r="A2140" s="266">
        <v>215949</v>
      </c>
      <c r="B2140" s="259" t="s">
        <v>457</v>
      </c>
      <c r="C2140" s="259" t="s">
        <v>849</v>
      </c>
      <c r="D2140" s="259" t="s">
        <v>849</v>
      </c>
      <c r="E2140" s="259" t="s">
        <v>849</v>
      </c>
      <c r="F2140" s="259" t="s">
        <v>849</v>
      </c>
      <c r="G2140" s="259" t="s">
        <v>849</v>
      </c>
      <c r="H2140" s="259" t="s">
        <v>849</v>
      </c>
      <c r="I2140" s="259" t="s">
        <v>849</v>
      </c>
      <c r="J2140" s="259" t="s">
        <v>849</v>
      </c>
      <c r="K2140" s="259" t="s">
        <v>849</v>
      </c>
      <c r="L2140" s="259" t="s">
        <v>849</v>
      </c>
      <c r="M2140" s="259" t="s">
        <v>344</v>
      </c>
      <c r="N2140" s="259" t="s">
        <v>344</v>
      </c>
      <c r="O2140" s="259" t="s">
        <v>344</v>
      </c>
      <c r="P2140" s="259" t="s">
        <v>344</v>
      </c>
      <c r="Q2140" s="259" t="s">
        <v>344</v>
      </c>
      <c r="R2140" s="259" t="s">
        <v>344</v>
      </c>
      <c r="S2140" s="259" t="s">
        <v>344</v>
      </c>
      <c r="T2140" s="259" t="s">
        <v>344</v>
      </c>
      <c r="U2140" s="259" t="s">
        <v>344</v>
      </c>
      <c r="V2140" s="259" t="s">
        <v>344</v>
      </c>
      <c r="W2140" s="259" t="s">
        <v>344</v>
      </c>
      <c r="X2140" s="259" t="s">
        <v>344</v>
      </c>
      <c r="Y2140" s="259" t="s">
        <v>344</v>
      </c>
      <c r="Z2140" s="259" t="s">
        <v>344</v>
      </c>
      <c r="AA2140" s="259" t="s">
        <v>344</v>
      </c>
      <c r="AB2140" s="259" t="s">
        <v>344</v>
      </c>
      <c r="AC2140" s="259" t="s">
        <v>344</v>
      </c>
      <c r="AD2140" s="259" t="s">
        <v>344</v>
      </c>
      <c r="AE2140" s="259" t="s">
        <v>344</v>
      </c>
      <c r="AF2140" s="259" t="s">
        <v>344</v>
      </c>
      <c r="AG2140" s="259" t="s">
        <v>344</v>
      </c>
      <c r="AH2140" s="259" t="s">
        <v>344</v>
      </c>
      <c r="AI2140" s="259" t="s">
        <v>344</v>
      </c>
      <c r="AJ2140" s="259" t="s">
        <v>344</v>
      </c>
      <c r="AK2140" s="259" t="s">
        <v>344</v>
      </c>
      <c r="AL2140" s="259" t="s">
        <v>344</v>
      </c>
      <c r="AM2140" s="259" t="s">
        <v>344</v>
      </c>
      <c r="AN2140" s="259" t="s">
        <v>344</v>
      </c>
      <c r="AO2140" s="259" t="s">
        <v>344</v>
      </c>
      <c r="AP2140" s="259" t="s">
        <v>344</v>
      </c>
      <c r="AQ2140" s="259"/>
      <c r="AR2140"/>
      <c r="AS2140" t="s">
        <v>2181</v>
      </c>
    </row>
    <row r="2141" spans="1:45" ht="18.75" hidden="1" x14ac:dyDescent="0.45">
      <c r="A2141" s="268">
        <v>215950</v>
      </c>
      <c r="B2141" s="249" t="s">
        <v>458</v>
      </c>
      <c r="C2141" s="269" t="s">
        <v>205</v>
      </c>
      <c r="D2141" s="269" t="s">
        <v>205</v>
      </c>
      <c r="E2141" s="269" t="s">
        <v>205</v>
      </c>
      <c r="F2141" s="269" t="s">
        <v>207</v>
      </c>
      <c r="G2141" s="269" t="s">
        <v>207</v>
      </c>
      <c r="H2141" s="269" t="s">
        <v>207</v>
      </c>
      <c r="I2141" s="269" t="s">
        <v>205</v>
      </c>
      <c r="J2141" s="269" t="s">
        <v>207</v>
      </c>
      <c r="K2141" s="269" t="s">
        <v>207</v>
      </c>
      <c r="L2141" s="269" t="s">
        <v>207</v>
      </c>
      <c r="M2141" s="270" t="s">
        <v>207</v>
      </c>
      <c r="N2141" s="269" t="s">
        <v>205</v>
      </c>
      <c r="O2141" s="269" t="s">
        <v>205</v>
      </c>
      <c r="P2141" s="269" t="s">
        <v>207</v>
      </c>
      <c r="Q2141" s="269" t="s">
        <v>205</v>
      </c>
      <c r="R2141" s="269" t="s">
        <v>206</v>
      </c>
      <c r="S2141" s="269" t="s">
        <v>205</v>
      </c>
      <c r="T2141" s="269" t="s">
        <v>205</v>
      </c>
      <c r="U2141" s="269" t="s">
        <v>205</v>
      </c>
      <c r="V2141" s="269" t="s">
        <v>205</v>
      </c>
      <c r="W2141" s="269" t="s">
        <v>344</v>
      </c>
      <c r="X2141" s="270" t="s">
        <v>344</v>
      </c>
      <c r="Y2141" s="269" t="s">
        <v>344</v>
      </c>
      <c r="Z2141" s="269" t="s">
        <v>344</v>
      </c>
      <c r="AA2141" s="269" t="s">
        <v>344</v>
      </c>
      <c r="AB2141" s="269" t="s">
        <v>344</v>
      </c>
      <c r="AC2141" s="269" t="s">
        <v>344</v>
      </c>
      <c r="AD2141" s="269" t="s">
        <v>344</v>
      </c>
      <c r="AE2141" s="269" t="s">
        <v>344</v>
      </c>
      <c r="AF2141" s="269" t="s">
        <v>344</v>
      </c>
      <c r="AG2141" s="269" t="s">
        <v>344</v>
      </c>
      <c r="AH2141" s="269" t="s">
        <v>344</v>
      </c>
      <c r="AI2141" s="269" t="s">
        <v>344</v>
      </c>
      <c r="AJ2141" s="269" t="s">
        <v>344</v>
      </c>
      <c r="AK2141" s="269" t="s">
        <v>344</v>
      </c>
      <c r="AL2141" t="s">
        <v>344</v>
      </c>
      <c r="AM2141" t="s">
        <v>344</v>
      </c>
      <c r="AN2141" t="s">
        <v>344</v>
      </c>
      <c r="AO2141" t="s">
        <v>344</v>
      </c>
      <c r="AP2141" t="s">
        <v>344</v>
      </c>
      <c r="AQ2141" s="269"/>
      <c r="AR2141">
        <v>0</v>
      </c>
      <c r="AS2141">
        <v>1</v>
      </c>
    </row>
    <row r="2142" spans="1:45" ht="15" hidden="1" x14ac:dyDescent="0.25">
      <c r="A2142" s="266">
        <v>215951</v>
      </c>
      <c r="B2142" s="259" t="s">
        <v>458</v>
      </c>
      <c r="C2142" s="259" t="s">
        <v>207</v>
      </c>
      <c r="D2142" s="259" t="s">
        <v>205</v>
      </c>
      <c r="E2142" s="259" t="s">
        <v>207</v>
      </c>
      <c r="F2142" s="259" t="s">
        <v>207</v>
      </c>
      <c r="G2142" s="259" t="s">
        <v>205</v>
      </c>
      <c r="H2142" s="259" t="s">
        <v>205</v>
      </c>
      <c r="I2142" s="259" t="s">
        <v>205</v>
      </c>
      <c r="J2142" s="259" t="s">
        <v>205</v>
      </c>
      <c r="K2142" s="259" t="s">
        <v>207</v>
      </c>
      <c r="L2142" s="259" t="s">
        <v>207</v>
      </c>
      <c r="M2142" s="259" t="s">
        <v>206</v>
      </c>
      <c r="N2142" s="259" t="s">
        <v>206</v>
      </c>
      <c r="O2142" s="259" t="s">
        <v>206</v>
      </c>
      <c r="P2142" s="259" t="s">
        <v>206</v>
      </c>
      <c r="Q2142" s="259" t="s">
        <v>206</v>
      </c>
      <c r="R2142" s="259" t="s">
        <v>206</v>
      </c>
      <c r="S2142" s="259" t="s">
        <v>206</v>
      </c>
      <c r="T2142" s="259" t="s">
        <v>206</v>
      </c>
      <c r="U2142" s="259" t="s">
        <v>206</v>
      </c>
      <c r="V2142" s="259" t="s">
        <v>206</v>
      </c>
      <c r="W2142" s="259" t="s">
        <v>344</v>
      </c>
      <c r="X2142" s="259" t="s">
        <v>344</v>
      </c>
      <c r="Y2142" s="259" t="s">
        <v>344</v>
      </c>
      <c r="Z2142" s="259" t="s">
        <v>344</v>
      </c>
      <c r="AA2142" s="259" t="s">
        <v>344</v>
      </c>
      <c r="AB2142" s="259" t="s">
        <v>344</v>
      </c>
      <c r="AC2142" s="259" t="s">
        <v>344</v>
      </c>
      <c r="AD2142" s="259" t="s">
        <v>344</v>
      </c>
      <c r="AE2142" s="259" t="s">
        <v>344</v>
      </c>
      <c r="AF2142" s="259" t="s">
        <v>344</v>
      </c>
      <c r="AG2142" s="259" t="s">
        <v>344</v>
      </c>
      <c r="AH2142" s="259" t="s">
        <v>344</v>
      </c>
      <c r="AI2142" s="259" t="s">
        <v>344</v>
      </c>
      <c r="AJ2142" s="259" t="s">
        <v>344</v>
      </c>
      <c r="AK2142" s="259" t="s">
        <v>344</v>
      </c>
      <c r="AL2142" s="259" t="s">
        <v>344</v>
      </c>
      <c r="AM2142" s="259" t="s">
        <v>344</v>
      </c>
      <c r="AN2142" s="259" t="s">
        <v>344</v>
      </c>
      <c r="AO2142" s="259" t="s">
        <v>344</v>
      </c>
      <c r="AP2142" s="259" t="s">
        <v>344</v>
      </c>
      <c r="AQ2142" s="259"/>
      <c r="AR2142"/>
      <c r="AS2142">
        <v>4</v>
      </c>
    </row>
    <row r="2143" spans="1:45" ht="15" hidden="1" x14ac:dyDescent="0.25">
      <c r="A2143" s="266">
        <v>215953</v>
      </c>
      <c r="B2143" s="259" t="s">
        <v>457</v>
      </c>
      <c r="C2143" s="259" t="s">
        <v>849</v>
      </c>
      <c r="D2143" s="259" t="s">
        <v>849</v>
      </c>
      <c r="E2143" s="259" t="s">
        <v>849</v>
      </c>
      <c r="F2143" s="259" t="s">
        <v>849</v>
      </c>
      <c r="G2143" s="259" t="s">
        <v>849</v>
      </c>
      <c r="H2143" s="259" t="s">
        <v>849</v>
      </c>
      <c r="I2143" s="259" t="s">
        <v>849</v>
      </c>
      <c r="J2143" s="259" t="s">
        <v>849</v>
      </c>
      <c r="K2143" s="259" t="s">
        <v>849</v>
      </c>
      <c r="L2143" s="259" t="s">
        <v>849</v>
      </c>
      <c r="M2143" s="259" t="s">
        <v>344</v>
      </c>
      <c r="N2143" s="259" t="s">
        <v>344</v>
      </c>
      <c r="O2143" s="259" t="s">
        <v>344</v>
      </c>
      <c r="P2143" s="259" t="s">
        <v>344</v>
      </c>
      <c r="Q2143" s="259" t="s">
        <v>344</v>
      </c>
      <c r="R2143" s="259" t="s">
        <v>344</v>
      </c>
      <c r="S2143" s="259" t="s">
        <v>344</v>
      </c>
      <c r="T2143" s="259" t="s">
        <v>344</v>
      </c>
      <c r="U2143" s="259" t="s">
        <v>344</v>
      </c>
      <c r="V2143" s="259" t="s">
        <v>344</v>
      </c>
      <c r="W2143" s="259" t="s">
        <v>344</v>
      </c>
      <c r="X2143" s="259" t="s">
        <v>344</v>
      </c>
      <c r="Y2143" s="259" t="s">
        <v>344</v>
      </c>
      <c r="Z2143" s="259" t="s">
        <v>344</v>
      </c>
      <c r="AA2143" s="259" t="s">
        <v>344</v>
      </c>
      <c r="AB2143" s="259" t="s">
        <v>344</v>
      </c>
      <c r="AC2143" s="259" t="s">
        <v>344</v>
      </c>
      <c r="AD2143" s="259" t="s">
        <v>344</v>
      </c>
      <c r="AE2143" s="259" t="s">
        <v>344</v>
      </c>
      <c r="AF2143" s="259" t="s">
        <v>344</v>
      </c>
      <c r="AG2143" s="259" t="s">
        <v>344</v>
      </c>
      <c r="AH2143" s="259" t="s">
        <v>344</v>
      </c>
      <c r="AI2143" s="259" t="s">
        <v>344</v>
      </c>
      <c r="AJ2143" s="259" t="s">
        <v>344</v>
      </c>
      <c r="AK2143" s="259" t="s">
        <v>344</v>
      </c>
      <c r="AL2143" s="259" t="s">
        <v>344</v>
      </c>
      <c r="AM2143" s="259" t="s">
        <v>344</v>
      </c>
      <c r="AN2143" s="259" t="s">
        <v>344</v>
      </c>
      <c r="AO2143" s="259" t="s">
        <v>344</v>
      </c>
      <c r="AP2143" s="259" t="s">
        <v>344</v>
      </c>
      <c r="AQ2143" s="259"/>
      <c r="AR2143"/>
      <c r="AS2143" t="s">
        <v>2181</v>
      </c>
    </row>
    <row r="2144" spans="1:45" ht="15" hidden="1" x14ac:dyDescent="0.25">
      <c r="A2144" s="266">
        <v>215954</v>
      </c>
      <c r="B2144" s="259" t="s">
        <v>458</v>
      </c>
      <c r="C2144" s="259" t="s">
        <v>207</v>
      </c>
      <c r="D2144" s="259" t="s">
        <v>205</v>
      </c>
      <c r="E2144" s="259" t="s">
        <v>207</v>
      </c>
      <c r="F2144" s="259" t="s">
        <v>207</v>
      </c>
      <c r="G2144" s="259" t="s">
        <v>207</v>
      </c>
      <c r="H2144" s="259" t="s">
        <v>207</v>
      </c>
      <c r="I2144" s="259" t="s">
        <v>207</v>
      </c>
      <c r="J2144" s="259" t="s">
        <v>207</v>
      </c>
      <c r="K2144" s="259" t="s">
        <v>207</v>
      </c>
      <c r="L2144" s="259" t="s">
        <v>207</v>
      </c>
      <c r="M2144" s="259" t="s">
        <v>206</v>
      </c>
      <c r="N2144" s="259" t="s">
        <v>207</v>
      </c>
      <c r="O2144" s="259" t="s">
        <v>207</v>
      </c>
      <c r="P2144" s="259" t="s">
        <v>207</v>
      </c>
      <c r="Q2144" s="259" t="s">
        <v>207</v>
      </c>
      <c r="R2144" s="259" t="s">
        <v>207</v>
      </c>
      <c r="S2144" s="259" t="s">
        <v>206</v>
      </c>
      <c r="T2144" s="259" t="s">
        <v>207</v>
      </c>
      <c r="U2144" s="259" t="s">
        <v>207</v>
      </c>
      <c r="V2144" s="259" t="s">
        <v>207</v>
      </c>
      <c r="W2144" s="259" t="s">
        <v>344</v>
      </c>
      <c r="X2144" s="259" t="s">
        <v>344</v>
      </c>
      <c r="Y2144" s="259" t="s">
        <v>344</v>
      </c>
      <c r="Z2144" s="259" t="s">
        <v>344</v>
      </c>
      <c r="AA2144" s="259" t="s">
        <v>344</v>
      </c>
      <c r="AB2144" s="259" t="s">
        <v>344</v>
      </c>
      <c r="AC2144" s="259" t="s">
        <v>344</v>
      </c>
      <c r="AD2144" s="259" t="s">
        <v>344</v>
      </c>
      <c r="AE2144" s="259" t="s">
        <v>344</v>
      </c>
      <c r="AF2144" s="259" t="s">
        <v>344</v>
      </c>
      <c r="AG2144" s="259" t="s">
        <v>344</v>
      </c>
      <c r="AH2144" s="259" t="s">
        <v>344</v>
      </c>
      <c r="AI2144" s="259" t="s">
        <v>344</v>
      </c>
      <c r="AJ2144" s="259" t="s">
        <v>344</v>
      </c>
      <c r="AK2144" s="259" t="s">
        <v>344</v>
      </c>
      <c r="AL2144" s="259" t="s">
        <v>344</v>
      </c>
      <c r="AM2144" s="259" t="s">
        <v>344</v>
      </c>
      <c r="AN2144" s="259" t="s">
        <v>344</v>
      </c>
      <c r="AO2144" s="259" t="s">
        <v>344</v>
      </c>
      <c r="AP2144" s="259" t="s">
        <v>344</v>
      </c>
      <c r="AQ2144" s="259"/>
      <c r="AR2144"/>
      <c r="AS2144">
        <v>1</v>
      </c>
    </row>
    <row r="2145" spans="1:45" ht="15" hidden="1" x14ac:dyDescent="0.25">
      <c r="A2145" s="266">
        <v>215955</v>
      </c>
      <c r="B2145" s="259" t="s">
        <v>457</v>
      </c>
      <c r="C2145" s="259" t="s">
        <v>849</v>
      </c>
      <c r="D2145" s="259" t="s">
        <v>849</v>
      </c>
      <c r="E2145" s="259" t="s">
        <v>849</v>
      </c>
      <c r="F2145" s="259" t="s">
        <v>849</v>
      </c>
      <c r="G2145" s="259" t="s">
        <v>849</v>
      </c>
      <c r="H2145" s="259" t="s">
        <v>849</v>
      </c>
      <c r="I2145" s="259" t="s">
        <v>849</v>
      </c>
      <c r="J2145" s="259" t="s">
        <v>849</v>
      </c>
      <c r="K2145" s="259" t="s">
        <v>849</v>
      </c>
      <c r="L2145" s="259" t="s">
        <v>849</v>
      </c>
      <c r="M2145" s="259" t="s">
        <v>344</v>
      </c>
      <c r="N2145" s="259" t="s">
        <v>344</v>
      </c>
      <c r="O2145" s="259" t="s">
        <v>344</v>
      </c>
      <c r="P2145" s="259" t="s">
        <v>344</v>
      </c>
      <c r="Q2145" s="259" t="s">
        <v>344</v>
      </c>
      <c r="R2145" s="259" t="s">
        <v>344</v>
      </c>
      <c r="S2145" s="259" t="s">
        <v>344</v>
      </c>
      <c r="T2145" s="259" t="s">
        <v>344</v>
      </c>
      <c r="U2145" s="259" t="s">
        <v>344</v>
      </c>
      <c r="V2145" s="259" t="s">
        <v>344</v>
      </c>
      <c r="W2145" s="259" t="s">
        <v>344</v>
      </c>
      <c r="X2145" s="259" t="s">
        <v>344</v>
      </c>
      <c r="Y2145" s="259" t="s">
        <v>344</v>
      </c>
      <c r="Z2145" s="259" t="s">
        <v>344</v>
      </c>
      <c r="AA2145" s="259" t="s">
        <v>344</v>
      </c>
      <c r="AB2145" s="259" t="s">
        <v>344</v>
      </c>
      <c r="AC2145" s="259" t="s">
        <v>344</v>
      </c>
      <c r="AD2145" s="259" t="s">
        <v>344</v>
      </c>
      <c r="AE2145" s="259" t="s">
        <v>344</v>
      </c>
      <c r="AF2145" s="259" t="s">
        <v>344</v>
      </c>
      <c r="AG2145" s="259" t="s">
        <v>344</v>
      </c>
      <c r="AH2145" s="259" t="s">
        <v>344</v>
      </c>
      <c r="AI2145" s="259" t="s">
        <v>344</v>
      </c>
      <c r="AJ2145" s="259" t="s">
        <v>344</v>
      </c>
      <c r="AK2145" s="259" t="s">
        <v>344</v>
      </c>
      <c r="AL2145" s="259" t="s">
        <v>344</v>
      </c>
      <c r="AM2145" s="259" t="s">
        <v>344</v>
      </c>
      <c r="AN2145" s="259" t="s">
        <v>344</v>
      </c>
      <c r="AO2145" s="259" t="s">
        <v>344</v>
      </c>
      <c r="AP2145" s="259" t="s">
        <v>344</v>
      </c>
      <c r="AQ2145" s="259"/>
      <c r="AR2145"/>
      <c r="AS2145" t="s">
        <v>2181</v>
      </c>
    </row>
    <row r="2146" spans="1:45" ht="18.75" hidden="1" x14ac:dyDescent="0.45">
      <c r="A2146" s="268">
        <v>215956</v>
      </c>
      <c r="B2146" s="249" t="s">
        <v>458</v>
      </c>
      <c r="C2146" s="269" t="s">
        <v>207</v>
      </c>
      <c r="D2146" s="269" t="s">
        <v>207</v>
      </c>
      <c r="E2146" s="269" t="s">
        <v>205</v>
      </c>
      <c r="F2146" s="269" t="s">
        <v>205</v>
      </c>
      <c r="G2146" s="269" t="s">
        <v>207</v>
      </c>
      <c r="H2146" s="269" t="s">
        <v>207</v>
      </c>
      <c r="I2146" s="269" t="s">
        <v>207</v>
      </c>
      <c r="J2146" s="269" t="s">
        <v>205</v>
      </c>
      <c r="K2146" s="269" t="s">
        <v>205</v>
      </c>
      <c r="L2146" s="269" t="s">
        <v>207</v>
      </c>
      <c r="M2146" s="270" t="s">
        <v>205</v>
      </c>
      <c r="N2146" s="269" t="s">
        <v>205</v>
      </c>
      <c r="O2146" s="269" t="s">
        <v>205</v>
      </c>
      <c r="P2146" s="269" t="s">
        <v>205</v>
      </c>
      <c r="Q2146" s="269" t="s">
        <v>205</v>
      </c>
      <c r="R2146" s="269" t="s">
        <v>205</v>
      </c>
      <c r="S2146" s="269" t="s">
        <v>205</v>
      </c>
      <c r="T2146" s="269" t="s">
        <v>207</v>
      </c>
      <c r="U2146" s="269" t="s">
        <v>205</v>
      </c>
      <c r="V2146" s="269" t="s">
        <v>205</v>
      </c>
      <c r="W2146" s="269" t="s">
        <v>344</v>
      </c>
      <c r="X2146" s="270" t="s">
        <v>344</v>
      </c>
      <c r="Y2146" s="269" t="s">
        <v>344</v>
      </c>
      <c r="Z2146" s="269" t="s">
        <v>344</v>
      </c>
      <c r="AA2146" s="269" t="s">
        <v>344</v>
      </c>
      <c r="AB2146" s="269" t="s">
        <v>344</v>
      </c>
      <c r="AC2146" s="269" t="s">
        <v>344</v>
      </c>
      <c r="AD2146" s="269" t="s">
        <v>344</v>
      </c>
      <c r="AE2146" s="269" t="s">
        <v>344</v>
      </c>
      <c r="AF2146" s="269" t="s">
        <v>344</v>
      </c>
      <c r="AG2146" s="269" t="s">
        <v>344</v>
      </c>
      <c r="AH2146" s="269" t="s">
        <v>344</v>
      </c>
      <c r="AI2146" s="269" t="s">
        <v>344</v>
      </c>
      <c r="AJ2146" s="269" t="s">
        <v>344</v>
      </c>
      <c r="AK2146" s="269" t="s">
        <v>344</v>
      </c>
      <c r="AL2146" s="269" t="s">
        <v>344</v>
      </c>
      <c r="AM2146" s="269" t="s">
        <v>344</v>
      </c>
      <c r="AN2146" s="269" t="s">
        <v>344</v>
      </c>
      <c r="AO2146" s="269" t="s">
        <v>344</v>
      </c>
      <c r="AP2146" s="269" t="s">
        <v>344</v>
      </c>
      <c r="AQ2146" s="269"/>
      <c r="AR2146">
        <v>0</v>
      </c>
      <c r="AS2146">
        <v>2</v>
      </c>
    </row>
    <row r="2147" spans="1:45" ht="15" hidden="1" x14ac:dyDescent="0.25">
      <c r="A2147" s="266">
        <v>215957</v>
      </c>
      <c r="B2147" s="259" t="s">
        <v>457</v>
      </c>
      <c r="C2147" s="259" t="s">
        <v>849</v>
      </c>
      <c r="D2147" s="259" t="s">
        <v>849</v>
      </c>
      <c r="E2147" s="259" t="s">
        <v>849</v>
      </c>
      <c r="F2147" s="259" t="s">
        <v>849</v>
      </c>
      <c r="G2147" s="259" t="s">
        <v>849</v>
      </c>
      <c r="H2147" s="259" t="s">
        <v>849</v>
      </c>
      <c r="I2147" s="259" t="s">
        <v>849</v>
      </c>
      <c r="J2147" s="259" t="s">
        <v>849</v>
      </c>
      <c r="K2147" s="259" t="s">
        <v>849</v>
      </c>
      <c r="L2147" s="259" t="s">
        <v>849</v>
      </c>
      <c r="M2147" s="259" t="s">
        <v>344</v>
      </c>
      <c r="N2147" s="259" t="s">
        <v>344</v>
      </c>
      <c r="O2147" s="259" t="s">
        <v>344</v>
      </c>
      <c r="P2147" s="259" t="s">
        <v>344</v>
      </c>
      <c r="Q2147" s="259" t="s">
        <v>344</v>
      </c>
      <c r="R2147" s="259" t="s">
        <v>344</v>
      </c>
      <c r="S2147" s="259" t="s">
        <v>344</v>
      </c>
      <c r="T2147" s="259" t="s">
        <v>344</v>
      </c>
      <c r="U2147" s="259" t="s">
        <v>344</v>
      </c>
      <c r="V2147" s="259" t="s">
        <v>344</v>
      </c>
      <c r="W2147" s="259" t="s">
        <v>344</v>
      </c>
      <c r="X2147" s="259" t="s">
        <v>344</v>
      </c>
      <c r="Y2147" s="259" t="s">
        <v>344</v>
      </c>
      <c r="Z2147" s="259" t="s">
        <v>344</v>
      </c>
      <c r="AA2147" s="259" t="s">
        <v>344</v>
      </c>
      <c r="AB2147" s="259" t="s">
        <v>344</v>
      </c>
      <c r="AC2147" s="259" t="s">
        <v>344</v>
      </c>
      <c r="AD2147" s="259" t="s">
        <v>344</v>
      </c>
      <c r="AE2147" s="259" t="s">
        <v>344</v>
      </c>
      <c r="AF2147" s="259" t="s">
        <v>344</v>
      </c>
      <c r="AG2147" s="259" t="s">
        <v>344</v>
      </c>
      <c r="AH2147" s="259" t="s">
        <v>344</v>
      </c>
      <c r="AI2147" s="259" t="s">
        <v>344</v>
      </c>
      <c r="AJ2147" s="259" t="s">
        <v>344</v>
      </c>
      <c r="AK2147" s="259" t="s">
        <v>344</v>
      </c>
      <c r="AL2147" s="259" t="s">
        <v>344</v>
      </c>
      <c r="AM2147" s="259" t="s">
        <v>344</v>
      </c>
      <c r="AN2147" s="259" t="s">
        <v>344</v>
      </c>
      <c r="AO2147" s="259" t="s">
        <v>344</v>
      </c>
      <c r="AP2147" s="259" t="s">
        <v>344</v>
      </c>
      <c r="AQ2147" s="259"/>
      <c r="AR2147"/>
      <c r="AS2147" t="s">
        <v>2181</v>
      </c>
    </row>
    <row r="2148" spans="1:45" ht="18.75" hidden="1" x14ac:dyDescent="0.45">
      <c r="A2148" s="267">
        <v>215958</v>
      </c>
      <c r="B2148" s="249" t="s">
        <v>458</v>
      </c>
      <c r="C2148" s="269" t="s">
        <v>207</v>
      </c>
      <c r="D2148" s="269" t="s">
        <v>205</v>
      </c>
      <c r="E2148" s="269" t="s">
        <v>205</v>
      </c>
      <c r="F2148" s="269" t="s">
        <v>205</v>
      </c>
      <c r="G2148" s="269" t="s">
        <v>207</v>
      </c>
      <c r="H2148" s="269" t="s">
        <v>205</v>
      </c>
      <c r="I2148" s="269" t="s">
        <v>207</v>
      </c>
      <c r="J2148" s="269" t="s">
        <v>207</v>
      </c>
      <c r="K2148" s="269" t="s">
        <v>205</v>
      </c>
      <c r="L2148" s="269" t="s">
        <v>207</v>
      </c>
      <c r="M2148" s="270" t="s">
        <v>207</v>
      </c>
      <c r="N2148" s="269" t="s">
        <v>207</v>
      </c>
      <c r="O2148" s="269" t="s">
        <v>205</v>
      </c>
      <c r="P2148" s="269" t="s">
        <v>206</v>
      </c>
      <c r="Q2148" s="269" t="s">
        <v>207</v>
      </c>
      <c r="R2148" s="269" t="s">
        <v>206</v>
      </c>
      <c r="S2148" s="269" t="s">
        <v>205</v>
      </c>
      <c r="T2148" s="269" t="s">
        <v>205</v>
      </c>
      <c r="U2148" s="269" t="s">
        <v>205</v>
      </c>
      <c r="V2148" s="269" t="s">
        <v>207</v>
      </c>
      <c r="W2148" s="269" t="s">
        <v>344</v>
      </c>
      <c r="X2148" s="270" t="s">
        <v>344</v>
      </c>
      <c r="Y2148" s="269" t="s">
        <v>344</v>
      </c>
      <c r="Z2148" s="269" t="s">
        <v>344</v>
      </c>
      <c r="AA2148" s="269" t="s">
        <v>344</v>
      </c>
      <c r="AB2148" s="269" t="s">
        <v>344</v>
      </c>
      <c r="AC2148" s="269" t="s">
        <v>344</v>
      </c>
      <c r="AD2148" s="269" t="s">
        <v>344</v>
      </c>
      <c r="AE2148" s="269" t="s">
        <v>344</v>
      </c>
      <c r="AF2148" s="269" t="s">
        <v>344</v>
      </c>
      <c r="AG2148" s="269" t="s">
        <v>344</v>
      </c>
      <c r="AH2148" s="269" t="s">
        <v>344</v>
      </c>
      <c r="AI2148" s="269" t="s">
        <v>344</v>
      </c>
      <c r="AJ2148" s="269" t="s">
        <v>344</v>
      </c>
      <c r="AK2148" s="269" t="s">
        <v>344</v>
      </c>
      <c r="AL2148" s="269" t="s">
        <v>344</v>
      </c>
      <c r="AM2148" s="269" t="s">
        <v>344</v>
      </c>
      <c r="AN2148" s="269" t="s">
        <v>344</v>
      </c>
      <c r="AO2148" s="269" t="s">
        <v>344</v>
      </c>
      <c r="AP2148" s="269" t="s">
        <v>344</v>
      </c>
      <c r="AQ2148" s="269"/>
      <c r="AR2148">
        <v>0</v>
      </c>
      <c r="AS2148">
        <v>2</v>
      </c>
    </row>
    <row r="2149" spans="1:45" ht="18.75" hidden="1" x14ac:dyDescent="0.45">
      <c r="A2149" s="268">
        <v>215959</v>
      </c>
      <c r="B2149" s="249" t="s">
        <v>458</v>
      </c>
      <c r="C2149" s="269" t="s">
        <v>206</v>
      </c>
      <c r="D2149" s="269" t="s">
        <v>207</v>
      </c>
      <c r="E2149" s="269" t="s">
        <v>207</v>
      </c>
      <c r="F2149" s="269" t="s">
        <v>205</v>
      </c>
      <c r="G2149" s="269" t="s">
        <v>206</v>
      </c>
      <c r="H2149" s="269" t="s">
        <v>207</v>
      </c>
      <c r="I2149" s="269" t="s">
        <v>205</v>
      </c>
      <c r="J2149" s="269" t="s">
        <v>207</v>
      </c>
      <c r="K2149" s="269" t="s">
        <v>207</v>
      </c>
      <c r="L2149" s="269" t="s">
        <v>207</v>
      </c>
      <c r="M2149" s="270" t="s">
        <v>206</v>
      </c>
      <c r="N2149" s="269" t="s">
        <v>206</v>
      </c>
      <c r="O2149" s="269" t="s">
        <v>206</v>
      </c>
      <c r="P2149" s="269" t="s">
        <v>206</v>
      </c>
      <c r="Q2149" s="269" t="s">
        <v>206</v>
      </c>
      <c r="R2149" s="269" t="s">
        <v>206</v>
      </c>
      <c r="S2149" s="269" t="s">
        <v>206</v>
      </c>
      <c r="T2149" s="269" t="s">
        <v>206</v>
      </c>
      <c r="U2149" s="269" t="s">
        <v>206</v>
      </c>
      <c r="V2149" s="269" t="s">
        <v>206</v>
      </c>
      <c r="W2149" s="269" t="s">
        <v>344</v>
      </c>
      <c r="X2149" s="270" t="s">
        <v>344</v>
      </c>
      <c r="Y2149" s="269" t="s">
        <v>344</v>
      </c>
      <c r="Z2149" s="269" t="s">
        <v>344</v>
      </c>
      <c r="AA2149" s="269" t="s">
        <v>344</v>
      </c>
      <c r="AB2149" s="269" t="s">
        <v>344</v>
      </c>
      <c r="AC2149" s="269" t="s">
        <v>344</v>
      </c>
      <c r="AD2149" s="269" t="s">
        <v>344</v>
      </c>
      <c r="AE2149" s="269" t="s">
        <v>344</v>
      </c>
      <c r="AF2149" s="269" t="s">
        <v>344</v>
      </c>
      <c r="AG2149" s="269" t="s">
        <v>344</v>
      </c>
      <c r="AH2149" s="269" t="s">
        <v>344</v>
      </c>
      <c r="AI2149" s="269" t="s">
        <v>344</v>
      </c>
      <c r="AJ2149" s="269" t="s">
        <v>344</v>
      </c>
      <c r="AK2149" s="269" t="s">
        <v>344</v>
      </c>
      <c r="AL2149" s="269" t="s">
        <v>344</v>
      </c>
      <c r="AM2149" s="269" t="s">
        <v>344</v>
      </c>
      <c r="AN2149" s="269" t="s">
        <v>344</v>
      </c>
      <c r="AO2149" s="269" t="s">
        <v>344</v>
      </c>
      <c r="AP2149" s="269" t="s">
        <v>344</v>
      </c>
      <c r="AQ2149" s="269"/>
      <c r="AR2149">
        <v>0</v>
      </c>
      <c r="AS2149">
        <v>5</v>
      </c>
    </row>
    <row r="2150" spans="1:45" ht="15" hidden="1" x14ac:dyDescent="0.25">
      <c r="A2150" s="266">
        <v>215960</v>
      </c>
      <c r="B2150" s="259" t="s">
        <v>458</v>
      </c>
      <c r="C2150" s="259" t="s">
        <v>207</v>
      </c>
      <c r="D2150" s="259" t="s">
        <v>207</v>
      </c>
      <c r="E2150" s="259" t="s">
        <v>207</v>
      </c>
      <c r="F2150" s="259" t="s">
        <v>207</v>
      </c>
      <c r="G2150" s="259" t="s">
        <v>207</v>
      </c>
      <c r="H2150" s="259" t="s">
        <v>207</v>
      </c>
      <c r="I2150" s="259" t="s">
        <v>207</v>
      </c>
      <c r="J2150" s="259" t="s">
        <v>207</v>
      </c>
      <c r="K2150" s="259" t="s">
        <v>207</v>
      </c>
      <c r="L2150" s="259" t="s">
        <v>207</v>
      </c>
      <c r="M2150" s="259" t="s">
        <v>207</v>
      </c>
      <c r="N2150" s="259" t="s">
        <v>207</v>
      </c>
      <c r="O2150" s="259" t="s">
        <v>207</v>
      </c>
      <c r="P2150" s="259" t="s">
        <v>207</v>
      </c>
      <c r="Q2150" s="259" t="s">
        <v>206</v>
      </c>
      <c r="R2150" s="259" t="s">
        <v>206</v>
      </c>
      <c r="S2150" s="259" t="s">
        <v>206</v>
      </c>
      <c r="T2150" s="259" t="s">
        <v>207</v>
      </c>
      <c r="U2150" s="259" t="s">
        <v>207</v>
      </c>
      <c r="V2150" s="259" t="s">
        <v>206</v>
      </c>
      <c r="W2150" s="259" t="s">
        <v>344</v>
      </c>
      <c r="X2150" s="259" t="s">
        <v>344</v>
      </c>
      <c r="Y2150" s="259" t="s">
        <v>344</v>
      </c>
      <c r="Z2150" s="259" t="s">
        <v>344</v>
      </c>
      <c r="AA2150" s="259" t="s">
        <v>344</v>
      </c>
      <c r="AB2150" s="259" t="s">
        <v>344</v>
      </c>
      <c r="AC2150" s="259" t="s">
        <v>344</v>
      </c>
      <c r="AD2150" s="259" t="s">
        <v>344</v>
      </c>
      <c r="AE2150" s="259" t="s">
        <v>344</v>
      </c>
      <c r="AF2150" s="259" t="s">
        <v>344</v>
      </c>
      <c r="AG2150" s="259" t="s">
        <v>344</v>
      </c>
      <c r="AH2150" s="259" t="s">
        <v>344</v>
      </c>
      <c r="AI2150" s="259" t="s">
        <v>344</v>
      </c>
      <c r="AJ2150" s="259" t="s">
        <v>344</v>
      </c>
      <c r="AK2150" s="259" t="s">
        <v>344</v>
      </c>
      <c r="AL2150" s="259" t="s">
        <v>344</v>
      </c>
      <c r="AM2150" s="259" t="s">
        <v>344</v>
      </c>
      <c r="AN2150" s="259" t="s">
        <v>344</v>
      </c>
      <c r="AO2150" s="259" t="s">
        <v>344</v>
      </c>
      <c r="AP2150" s="259" t="s">
        <v>344</v>
      </c>
      <c r="AQ2150" s="259"/>
      <c r="AR2150"/>
      <c r="AS2150">
        <v>1</v>
      </c>
    </row>
    <row r="2151" spans="1:45" ht="15" hidden="1" x14ac:dyDescent="0.25">
      <c r="A2151" s="266">
        <v>215962</v>
      </c>
      <c r="B2151" s="259" t="s">
        <v>457</v>
      </c>
      <c r="C2151" s="259" t="s">
        <v>849</v>
      </c>
      <c r="D2151" s="259" t="s">
        <v>849</v>
      </c>
      <c r="E2151" s="259" t="s">
        <v>849</v>
      </c>
      <c r="F2151" s="259" t="s">
        <v>849</v>
      </c>
      <c r="G2151" s="259" t="s">
        <v>849</v>
      </c>
      <c r="H2151" s="259" t="s">
        <v>849</v>
      </c>
      <c r="I2151" s="259" t="s">
        <v>849</v>
      </c>
      <c r="J2151" s="259" t="s">
        <v>849</v>
      </c>
      <c r="K2151" s="259" t="s">
        <v>849</v>
      </c>
      <c r="L2151" s="259" t="s">
        <v>849</v>
      </c>
      <c r="M2151" s="259" t="s">
        <v>344</v>
      </c>
      <c r="N2151" s="259" t="s">
        <v>344</v>
      </c>
      <c r="O2151" s="259" t="s">
        <v>344</v>
      </c>
      <c r="P2151" s="259" t="s">
        <v>344</v>
      </c>
      <c r="Q2151" s="259" t="s">
        <v>344</v>
      </c>
      <c r="R2151" s="259" t="s">
        <v>344</v>
      </c>
      <c r="S2151" s="259" t="s">
        <v>344</v>
      </c>
      <c r="T2151" s="259" t="s">
        <v>344</v>
      </c>
      <c r="U2151" s="259" t="s">
        <v>344</v>
      </c>
      <c r="V2151" s="259" t="s">
        <v>344</v>
      </c>
      <c r="W2151" s="259" t="s">
        <v>344</v>
      </c>
      <c r="X2151" s="259" t="s">
        <v>344</v>
      </c>
      <c r="Y2151" s="259" t="s">
        <v>344</v>
      </c>
      <c r="Z2151" s="259" t="s">
        <v>344</v>
      </c>
      <c r="AA2151" s="259" t="s">
        <v>344</v>
      </c>
      <c r="AB2151" s="259" t="s">
        <v>344</v>
      </c>
      <c r="AC2151" s="259" t="s">
        <v>344</v>
      </c>
      <c r="AD2151" s="259" t="s">
        <v>344</v>
      </c>
      <c r="AE2151" s="259" t="s">
        <v>344</v>
      </c>
      <c r="AF2151" s="259" t="s">
        <v>344</v>
      </c>
      <c r="AG2151" s="259" t="s">
        <v>344</v>
      </c>
      <c r="AH2151" s="259" t="s">
        <v>344</v>
      </c>
      <c r="AI2151" s="259" t="s">
        <v>344</v>
      </c>
      <c r="AJ2151" s="259" t="s">
        <v>344</v>
      </c>
      <c r="AK2151" s="259" t="s">
        <v>344</v>
      </c>
      <c r="AL2151" s="259" t="s">
        <v>344</v>
      </c>
      <c r="AM2151" s="259" t="s">
        <v>344</v>
      </c>
      <c r="AN2151" s="259" t="s">
        <v>344</v>
      </c>
      <c r="AO2151" s="259" t="s">
        <v>344</v>
      </c>
      <c r="AP2151" s="259" t="s">
        <v>344</v>
      </c>
      <c r="AQ2151" s="259"/>
      <c r="AR2151"/>
      <c r="AS2151" t="s">
        <v>2181</v>
      </c>
    </row>
    <row r="2152" spans="1:45" ht="18.75" hidden="1" x14ac:dyDescent="0.45">
      <c r="A2152" s="268">
        <v>215964</v>
      </c>
      <c r="B2152" s="249" t="s">
        <v>456</v>
      </c>
      <c r="C2152" s="269" t="s">
        <v>207</v>
      </c>
      <c r="D2152" s="269" t="s">
        <v>207</v>
      </c>
      <c r="E2152" s="269" t="s">
        <v>207</v>
      </c>
      <c r="F2152" s="269" t="s">
        <v>207</v>
      </c>
      <c r="G2152" s="269" t="s">
        <v>205</v>
      </c>
      <c r="H2152" s="269" t="s">
        <v>207</v>
      </c>
      <c r="I2152" s="269" t="s">
        <v>207</v>
      </c>
      <c r="J2152" s="269" t="s">
        <v>207</v>
      </c>
      <c r="K2152" s="269" t="s">
        <v>207</v>
      </c>
      <c r="L2152" s="269" t="s">
        <v>207</v>
      </c>
      <c r="M2152" s="270" t="s">
        <v>207</v>
      </c>
      <c r="N2152" s="269" t="s">
        <v>205</v>
      </c>
      <c r="O2152" s="269" t="s">
        <v>205</v>
      </c>
      <c r="P2152" s="269" t="s">
        <v>207</v>
      </c>
      <c r="Q2152" s="269" t="s">
        <v>207</v>
      </c>
      <c r="R2152" s="269" t="s">
        <v>207</v>
      </c>
      <c r="S2152" s="269" t="s">
        <v>207</v>
      </c>
      <c r="T2152" s="269" t="s">
        <v>205</v>
      </c>
      <c r="U2152" s="269" t="s">
        <v>205</v>
      </c>
      <c r="V2152" s="269" t="s">
        <v>205</v>
      </c>
      <c r="W2152" s="269" t="s">
        <v>207</v>
      </c>
      <c r="X2152" s="270" t="s">
        <v>207</v>
      </c>
      <c r="Y2152" s="269" t="s">
        <v>207</v>
      </c>
      <c r="Z2152" s="269" t="s">
        <v>207</v>
      </c>
      <c r="AA2152" s="269" t="s">
        <v>207</v>
      </c>
      <c r="AB2152" s="269" t="s">
        <v>207</v>
      </c>
      <c r="AC2152" s="269" t="s">
        <v>207</v>
      </c>
      <c r="AD2152" s="269" t="s">
        <v>207</v>
      </c>
      <c r="AE2152" s="269" t="s">
        <v>206</v>
      </c>
      <c r="AF2152" s="269" t="s">
        <v>207</v>
      </c>
      <c r="AG2152" s="269" t="s">
        <v>344</v>
      </c>
      <c r="AH2152" s="269" t="s">
        <v>344</v>
      </c>
      <c r="AI2152" s="269" t="s">
        <v>344</v>
      </c>
      <c r="AJ2152" s="269" t="s">
        <v>344</v>
      </c>
      <c r="AK2152" s="269" t="s">
        <v>344</v>
      </c>
      <c r="AL2152" s="269" t="s">
        <v>344</v>
      </c>
      <c r="AM2152" s="269" t="s">
        <v>344</v>
      </c>
      <c r="AN2152" s="269" t="s">
        <v>344</v>
      </c>
      <c r="AO2152" s="269" t="s">
        <v>344</v>
      </c>
      <c r="AP2152" s="269" t="s">
        <v>344</v>
      </c>
      <c r="AQ2152" s="269"/>
      <c r="AR2152">
        <v>0</v>
      </c>
      <c r="AS2152">
        <v>4</v>
      </c>
    </row>
    <row r="2153" spans="1:45" ht="33" x14ac:dyDescent="0.45">
      <c r="A2153" s="268">
        <v>215965</v>
      </c>
      <c r="B2153" s="249" t="s">
        <v>67</v>
      </c>
      <c r="C2153" s="269" t="s">
        <v>207</v>
      </c>
      <c r="D2153" s="269" t="s">
        <v>207</v>
      </c>
      <c r="E2153" s="269" t="s">
        <v>207</v>
      </c>
      <c r="F2153" s="269" t="s">
        <v>207</v>
      </c>
      <c r="G2153" s="269" t="s">
        <v>207</v>
      </c>
      <c r="H2153" s="269" t="s">
        <v>207</v>
      </c>
      <c r="I2153" s="269" t="s">
        <v>207</v>
      </c>
      <c r="J2153" s="269" t="s">
        <v>207</v>
      </c>
      <c r="K2153" s="269" t="s">
        <v>207</v>
      </c>
      <c r="L2153" s="269" t="s">
        <v>207</v>
      </c>
      <c r="M2153" s="270" t="s">
        <v>207</v>
      </c>
      <c r="N2153" s="269" t="s">
        <v>207</v>
      </c>
      <c r="O2153" s="269" t="s">
        <v>207</v>
      </c>
      <c r="P2153" s="269" t="s">
        <v>205</v>
      </c>
      <c r="Q2153" s="269" t="s">
        <v>207</v>
      </c>
      <c r="R2153" s="269" t="s">
        <v>205</v>
      </c>
      <c r="S2153" s="269" t="s">
        <v>207</v>
      </c>
      <c r="T2153" s="269" t="s">
        <v>207</v>
      </c>
      <c r="U2153" s="269" t="s">
        <v>207</v>
      </c>
      <c r="V2153" s="269" t="s">
        <v>207</v>
      </c>
      <c r="W2153" s="269" t="s">
        <v>207</v>
      </c>
      <c r="X2153" s="270" t="s">
        <v>207</v>
      </c>
      <c r="Y2153" s="269" t="s">
        <v>205</v>
      </c>
      <c r="Z2153" s="269" t="s">
        <v>207</v>
      </c>
      <c r="AA2153" s="269" t="s">
        <v>205</v>
      </c>
      <c r="AB2153" s="269" t="s">
        <v>205</v>
      </c>
      <c r="AC2153" s="269" t="s">
        <v>205</v>
      </c>
      <c r="AD2153" s="269" t="s">
        <v>207</v>
      </c>
      <c r="AE2153" s="269" t="s">
        <v>207</v>
      </c>
      <c r="AF2153" s="269" t="s">
        <v>207</v>
      </c>
      <c r="AG2153" s="269" t="s">
        <v>206</v>
      </c>
      <c r="AH2153" s="269" t="s">
        <v>206</v>
      </c>
      <c r="AI2153" s="269" t="s">
        <v>206</v>
      </c>
      <c r="AJ2153" s="269" t="s">
        <v>206</v>
      </c>
      <c r="AK2153" s="269" t="s">
        <v>206</v>
      </c>
      <c r="AL2153" s="269" t="s">
        <v>344</v>
      </c>
      <c r="AM2153" s="269" t="s">
        <v>344</v>
      </c>
      <c r="AN2153" s="269" t="s">
        <v>344</v>
      </c>
      <c r="AO2153" s="269" t="s">
        <v>344</v>
      </c>
      <c r="AP2153" s="269" t="s">
        <v>344</v>
      </c>
      <c r="AQ2153" s="269"/>
      <c r="AR2153">
        <v>0</v>
      </c>
      <c r="AS2153">
        <v>6</v>
      </c>
    </row>
    <row r="2154" spans="1:45" ht="18.75" hidden="1" x14ac:dyDescent="0.45">
      <c r="A2154" s="267">
        <v>215966</v>
      </c>
      <c r="B2154" s="249" t="s">
        <v>458</v>
      </c>
      <c r="C2154" s="269" t="s">
        <v>207</v>
      </c>
      <c r="D2154" s="269" t="s">
        <v>207</v>
      </c>
      <c r="E2154" s="269" t="s">
        <v>205</v>
      </c>
      <c r="F2154" s="269" t="s">
        <v>205</v>
      </c>
      <c r="G2154" s="269" t="s">
        <v>205</v>
      </c>
      <c r="H2154" s="269" t="s">
        <v>205</v>
      </c>
      <c r="I2154" s="269" t="s">
        <v>207</v>
      </c>
      <c r="J2154" s="269" t="s">
        <v>205</v>
      </c>
      <c r="K2154" s="269" t="s">
        <v>205</v>
      </c>
      <c r="L2154" s="269" t="s">
        <v>207</v>
      </c>
      <c r="M2154" s="270" t="s">
        <v>207</v>
      </c>
      <c r="N2154" s="269" t="s">
        <v>207</v>
      </c>
      <c r="O2154" s="269" t="s">
        <v>205</v>
      </c>
      <c r="P2154" s="269" t="s">
        <v>206</v>
      </c>
      <c r="Q2154" s="269" t="s">
        <v>205</v>
      </c>
      <c r="R2154" s="269" t="s">
        <v>207</v>
      </c>
      <c r="S2154" s="269" t="s">
        <v>205</v>
      </c>
      <c r="T2154" s="269" t="s">
        <v>205</v>
      </c>
      <c r="U2154" s="269" t="s">
        <v>205</v>
      </c>
      <c r="V2154" s="269" t="s">
        <v>205</v>
      </c>
      <c r="W2154" s="269" t="s">
        <v>344</v>
      </c>
      <c r="X2154" s="270" t="s">
        <v>344</v>
      </c>
      <c r="Y2154" s="269" t="s">
        <v>344</v>
      </c>
      <c r="Z2154" s="269" t="s">
        <v>344</v>
      </c>
      <c r="AA2154" s="269" t="s">
        <v>344</v>
      </c>
      <c r="AB2154" s="269" t="s">
        <v>344</v>
      </c>
      <c r="AC2154" s="269" t="s">
        <v>344</v>
      </c>
      <c r="AD2154" s="269" t="s">
        <v>344</v>
      </c>
      <c r="AE2154" s="269" t="s">
        <v>344</v>
      </c>
      <c r="AF2154" s="269" t="s">
        <v>344</v>
      </c>
      <c r="AG2154" s="269" t="s">
        <v>344</v>
      </c>
      <c r="AH2154" s="269" t="s">
        <v>344</v>
      </c>
      <c r="AI2154" s="269" t="s">
        <v>344</v>
      </c>
      <c r="AJ2154" s="269" t="s">
        <v>344</v>
      </c>
      <c r="AK2154" s="269" t="s">
        <v>344</v>
      </c>
      <c r="AL2154" s="269" t="s">
        <v>344</v>
      </c>
      <c r="AM2154" s="269" t="s">
        <v>344</v>
      </c>
      <c r="AN2154" s="269" t="s">
        <v>344</v>
      </c>
      <c r="AO2154" s="269" t="s">
        <v>344</v>
      </c>
      <c r="AP2154" s="269" t="s">
        <v>344</v>
      </c>
      <c r="AQ2154" s="269"/>
      <c r="AR2154">
        <v>0</v>
      </c>
      <c r="AS2154">
        <v>3</v>
      </c>
    </row>
    <row r="2155" spans="1:45" ht="15" hidden="1" x14ac:dyDescent="0.25">
      <c r="A2155" s="266">
        <v>215967</v>
      </c>
      <c r="B2155" s="259" t="s">
        <v>458</v>
      </c>
      <c r="C2155" s="259" t="s">
        <v>207</v>
      </c>
      <c r="D2155" s="259" t="s">
        <v>207</v>
      </c>
      <c r="E2155" s="259" t="s">
        <v>205</v>
      </c>
      <c r="F2155" s="259" t="s">
        <v>207</v>
      </c>
      <c r="G2155" s="259" t="s">
        <v>207</v>
      </c>
      <c r="H2155" s="259" t="s">
        <v>207</v>
      </c>
      <c r="I2155" s="259" t="s">
        <v>205</v>
      </c>
      <c r="J2155" s="259" t="s">
        <v>207</v>
      </c>
      <c r="K2155" s="259" t="s">
        <v>207</v>
      </c>
      <c r="L2155" s="259" t="s">
        <v>207</v>
      </c>
      <c r="M2155" s="259" t="s">
        <v>207</v>
      </c>
      <c r="N2155" s="259" t="s">
        <v>207</v>
      </c>
      <c r="O2155" s="259" t="s">
        <v>207</v>
      </c>
      <c r="P2155" s="259" t="s">
        <v>207</v>
      </c>
      <c r="Q2155" s="259" t="s">
        <v>207</v>
      </c>
      <c r="R2155" s="259" t="s">
        <v>206</v>
      </c>
      <c r="S2155" s="259" t="s">
        <v>206</v>
      </c>
      <c r="T2155" s="259" t="s">
        <v>206</v>
      </c>
      <c r="U2155" s="259" t="s">
        <v>206</v>
      </c>
      <c r="V2155" s="259" t="s">
        <v>206</v>
      </c>
      <c r="W2155" s="259" t="s">
        <v>344</v>
      </c>
      <c r="X2155" s="259" t="s">
        <v>344</v>
      </c>
      <c r="Y2155" s="259" t="s">
        <v>344</v>
      </c>
      <c r="Z2155" s="259" t="s">
        <v>344</v>
      </c>
      <c r="AA2155" s="259" t="s">
        <v>344</v>
      </c>
      <c r="AB2155" s="259" t="s">
        <v>344</v>
      </c>
      <c r="AC2155" s="259" t="s">
        <v>344</v>
      </c>
      <c r="AD2155" s="259" t="s">
        <v>344</v>
      </c>
      <c r="AE2155" s="259" t="s">
        <v>344</v>
      </c>
      <c r="AF2155" s="259" t="s">
        <v>344</v>
      </c>
      <c r="AG2155" s="259" t="s">
        <v>344</v>
      </c>
      <c r="AH2155" s="259" t="s">
        <v>344</v>
      </c>
      <c r="AI2155" s="259" t="s">
        <v>344</v>
      </c>
      <c r="AJ2155" s="259" t="s">
        <v>344</v>
      </c>
      <c r="AK2155" s="259" t="s">
        <v>344</v>
      </c>
      <c r="AL2155" s="259" t="s">
        <v>344</v>
      </c>
      <c r="AM2155" s="259" t="s">
        <v>344</v>
      </c>
      <c r="AN2155" s="259" t="s">
        <v>344</v>
      </c>
      <c r="AO2155" s="259" t="s">
        <v>344</v>
      </c>
      <c r="AP2155" s="259" t="s">
        <v>344</v>
      </c>
      <c r="AQ2155" s="259"/>
      <c r="AR2155"/>
      <c r="AS2155">
        <v>2</v>
      </c>
    </row>
    <row r="2156" spans="1:45" ht="18.75" hidden="1" x14ac:dyDescent="0.45">
      <c r="A2156" s="268">
        <v>215968</v>
      </c>
      <c r="B2156" s="249" t="s">
        <v>458</v>
      </c>
      <c r="C2156" s="269" t="s">
        <v>205</v>
      </c>
      <c r="D2156" s="269" t="s">
        <v>205</v>
      </c>
      <c r="E2156" s="269" t="s">
        <v>205</v>
      </c>
      <c r="F2156" s="269" t="s">
        <v>205</v>
      </c>
      <c r="G2156" s="269" t="s">
        <v>207</v>
      </c>
      <c r="H2156" s="269" t="s">
        <v>207</v>
      </c>
      <c r="I2156" s="269" t="s">
        <v>205</v>
      </c>
      <c r="J2156" s="269" t="s">
        <v>205</v>
      </c>
      <c r="K2156" s="269" t="s">
        <v>205</v>
      </c>
      <c r="L2156" s="269" t="s">
        <v>205</v>
      </c>
      <c r="M2156" s="270" t="s">
        <v>207</v>
      </c>
      <c r="N2156" s="269" t="s">
        <v>206</v>
      </c>
      <c r="O2156" s="269" t="s">
        <v>205</v>
      </c>
      <c r="P2156" s="269" t="s">
        <v>207</v>
      </c>
      <c r="Q2156" s="269" t="s">
        <v>206</v>
      </c>
      <c r="R2156" s="269" t="s">
        <v>206</v>
      </c>
      <c r="S2156" s="269" t="s">
        <v>206</v>
      </c>
      <c r="T2156" s="269" t="s">
        <v>207</v>
      </c>
      <c r="U2156" s="269" t="s">
        <v>206</v>
      </c>
      <c r="V2156" s="269" t="s">
        <v>206</v>
      </c>
      <c r="W2156" s="269" t="s">
        <v>344</v>
      </c>
      <c r="X2156" s="270" t="s">
        <v>344</v>
      </c>
      <c r="Y2156" s="269" t="s">
        <v>344</v>
      </c>
      <c r="Z2156" s="269" t="s">
        <v>344</v>
      </c>
      <c r="AA2156" s="269" t="s">
        <v>344</v>
      </c>
      <c r="AB2156" s="269" t="s">
        <v>344</v>
      </c>
      <c r="AC2156" s="269" t="s">
        <v>344</v>
      </c>
      <c r="AD2156" s="269" t="s">
        <v>344</v>
      </c>
      <c r="AE2156" s="269" t="s">
        <v>344</v>
      </c>
      <c r="AF2156" s="269" t="s">
        <v>344</v>
      </c>
      <c r="AG2156" s="269" t="s">
        <v>344</v>
      </c>
      <c r="AH2156" s="269" t="s">
        <v>344</v>
      </c>
      <c r="AI2156" s="269" t="s">
        <v>344</v>
      </c>
      <c r="AJ2156" s="269" t="s">
        <v>344</v>
      </c>
      <c r="AK2156" s="269" t="s">
        <v>344</v>
      </c>
      <c r="AL2156" s="269" t="s">
        <v>344</v>
      </c>
      <c r="AM2156" s="269" t="s">
        <v>344</v>
      </c>
      <c r="AN2156" s="269" t="s">
        <v>344</v>
      </c>
      <c r="AO2156" s="269" t="s">
        <v>344</v>
      </c>
      <c r="AP2156" s="269" t="s">
        <v>344</v>
      </c>
      <c r="AQ2156" s="269"/>
      <c r="AR2156">
        <v>0</v>
      </c>
      <c r="AS2156">
        <v>4</v>
      </c>
    </row>
    <row r="2157" spans="1:45" ht="15" hidden="1" x14ac:dyDescent="0.25">
      <c r="A2157" s="266">
        <v>215969</v>
      </c>
      <c r="B2157" s="259" t="s">
        <v>457</v>
      </c>
      <c r="C2157" s="259" t="s">
        <v>849</v>
      </c>
      <c r="D2157" s="259" t="s">
        <v>849</v>
      </c>
      <c r="E2157" s="259" t="s">
        <v>849</v>
      </c>
      <c r="F2157" s="259" t="s">
        <v>849</v>
      </c>
      <c r="G2157" s="259" t="s">
        <v>849</v>
      </c>
      <c r="H2157" s="259" t="s">
        <v>849</v>
      </c>
      <c r="I2157" s="259" t="s">
        <v>849</v>
      </c>
      <c r="J2157" s="259" t="s">
        <v>849</v>
      </c>
      <c r="K2157" s="259" t="s">
        <v>849</v>
      </c>
      <c r="L2157" s="259" t="s">
        <v>849</v>
      </c>
      <c r="M2157" s="259" t="s">
        <v>344</v>
      </c>
      <c r="N2157" s="259" t="s">
        <v>344</v>
      </c>
      <c r="O2157" s="259" t="s">
        <v>344</v>
      </c>
      <c r="P2157" s="259" t="s">
        <v>344</v>
      </c>
      <c r="Q2157" s="259" t="s">
        <v>344</v>
      </c>
      <c r="R2157" s="259" t="s">
        <v>344</v>
      </c>
      <c r="S2157" s="259" t="s">
        <v>344</v>
      </c>
      <c r="T2157" s="259" t="s">
        <v>344</v>
      </c>
      <c r="U2157" s="259" t="s">
        <v>344</v>
      </c>
      <c r="V2157" s="259" t="s">
        <v>344</v>
      </c>
      <c r="W2157" s="259" t="s">
        <v>344</v>
      </c>
      <c r="X2157" s="259" t="s">
        <v>344</v>
      </c>
      <c r="Y2157" s="259" t="s">
        <v>344</v>
      </c>
      <c r="Z2157" s="259" t="s">
        <v>344</v>
      </c>
      <c r="AA2157" s="259" t="s">
        <v>344</v>
      </c>
      <c r="AB2157" s="259" t="s">
        <v>344</v>
      </c>
      <c r="AC2157" s="259" t="s">
        <v>344</v>
      </c>
      <c r="AD2157" s="259" t="s">
        <v>344</v>
      </c>
      <c r="AE2157" s="259" t="s">
        <v>344</v>
      </c>
      <c r="AF2157" s="259" t="s">
        <v>344</v>
      </c>
      <c r="AG2157" s="259" t="s">
        <v>344</v>
      </c>
      <c r="AH2157" s="259" t="s">
        <v>344</v>
      </c>
      <c r="AI2157" s="259" t="s">
        <v>344</v>
      </c>
      <c r="AJ2157" s="259" t="s">
        <v>344</v>
      </c>
      <c r="AK2157" s="259" t="s">
        <v>344</v>
      </c>
      <c r="AL2157" s="259" t="s">
        <v>344</v>
      </c>
      <c r="AM2157" s="259" t="s">
        <v>344</v>
      </c>
      <c r="AN2157" s="259" t="s">
        <v>344</v>
      </c>
      <c r="AO2157" s="259" t="s">
        <v>344</v>
      </c>
      <c r="AP2157" s="259" t="s">
        <v>344</v>
      </c>
      <c r="AQ2157" s="259"/>
      <c r="AR2157"/>
      <c r="AS2157" t="s">
        <v>2181</v>
      </c>
    </row>
    <row r="2158" spans="1:45" ht="33" x14ac:dyDescent="0.45">
      <c r="A2158" s="268">
        <v>215970</v>
      </c>
      <c r="B2158" s="249" t="s">
        <v>67</v>
      </c>
      <c r="C2158" s="269" t="s">
        <v>205</v>
      </c>
      <c r="D2158" s="269" t="s">
        <v>205</v>
      </c>
      <c r="E2158" s="269" t="s">
        <v>205</v>
      </c>
      <c r="F2158" s="269" t="s">
        <v>207</v>
      </c>
      <c r="G2158" s="269" t="s">
        <v>207</v>
      </c>
      <c r="H2158" s="269" t="s">
        <v>207</v>
      </c>
      <c r="I2158" s="269" t="s">
        <v>207</v>
      </c>
      <c r="J2158" s="269" t="s">
        <v>205</v>
      </c>
      <c r="K2158" s="269" t="s">
        <v>205</v>
      </c>
      <c r="L2158" s="269" t="s">
        <v>207</v>
      </c>
      <c r="M2158" s="270" t="s">
        <v>207</v>
      </c>
      <c r="N2158" s="269" t="s">
        <v>205</v>
      </c>
      <c r="O2158" s="269" t="s">
        <v>205</v>
      </c>
      <c r="P2158" s="269" t="s">
        <v>207</v>
      </c>
      <c r="Q2158" s="269" t="s">
        <v>207</v>
      </c>
      <c r="R2158" s="269" t="s">
        <v>205</v>
      </c>
      <c r="S2158" s="269" t="s">
        <v>205</v>
      </c>
      <c r="T2158" s="269" t="s">
        <v>205</v>
      </c>
      <c r="U2158" s="269" t="s">
        <v>205</v>
      </c>
      <c r="V2158" s="269" t="s">
        <v>207</v>
      </c>
      <c r="W2158" s="269" t="s">
        <v>207</v>
      </c>
      <c r="X2158" s="270" t="s">
        <v>207</v>
      </c>
      <c r="Y2158" s="269" t="s">
        <v>205</v>
      </c>
      <c r="Z2158" s="269" t="s">
        <v>207</v>
      </c>
      <c r="AA2158" s="269" t="s">
        <v>207</v>
      </c>
      <c r="AB2158" s="269" t="s">
        <v>207</v>
      </c>
      <c r="AC2158" s="269" t="s">
        <v>207</v>
      </c>
      <c r="AD2158" s="269" t="s">
        <v>207</v>
      </c>
      <c r="AE2158" s="269" t="s">
        <v>207</v>
      </c>
      <c r="AF2158" s="269" t="s">
        <v>207</v>
      </c>
      <c r="AG2158" s="269" t="s">
        <v>206</v>
      </c>
      <c r="AH2158" s="269" t="s">
        <v>206</v>
      </c>
      <c r="AI2158" s="269" t="s">
        <v>206</v>
      </c>
      <c r="AJ2158" s="269" t="s">
        <v>206</v>
      </c>
      <c r="AK2158" s="269" t="s">
        <v>206</v>
      </c>
      <c r="AL2158" s="269" t="s">
        <v>344</v>
      </c>
      <c r="AM2158" s="269" t="s">
        <v>344</v>
      </c>
      <c r="AN2158" s="269" t="s">
        <v>344</v>
      </c>
      <c r="AO2158" s="269" t="s">
        <v>344</v>
      </c>
      <c r="AP2158" s="269" t="s">
        <v>344</v>
      </c>
      <c r="AQ2158" s="269"/>
      <c r="AR2158">
        <v>0</v>
      </c>
      <c r="AS2158">
        <v>6</v>
      </c>
    </row>
    <row r="2159" spans="1:45" ht="18.75" hidden="1" x14ac:dyDescent="0.45">
      <c r="A2159" s="268">
        <v>215971</v>
      </c>
      <c r="B2159" s="249" t="s">
        <v>456</v>
      </c>
      <c r="C2159" s="269" t="s">
        <v>205</v>
      </c>
      <c r="D2159" s="269" t="s">
        <v>207</v>
      </c>
      <c r="E2159" s="269" t="s">
        <v>207</v>
      </c>
      <c r="F2159" s="269" t="s">
        <v>205</v>
      </c>
      <c r="G2159" s="269" t="s">
        <v>207</v>
      </c>
      <c r="H2159" s="269" t="s">
        <v>207</v>
      </c>
      <c r="I2159" s="269" t="s">
        <v>207</v>
      </c>
      <c r="J2159" s="269" t="s">
        <v>205</v>
      </c>
      <c r="K2159" s="269" t="s">
        <v>207</v>
      </c>
      <c r="L2159" s="269" t="s">
        <v>207</v>
      </c>
      <c r="M2159" s="270" t="s">
        <v>207</v>
      </c>
      <c r="N2159" s="269" t="s">
        <v>205</v>
      </c>
      <c r="O2159" s="269" t="s">
        <v>205</v>
      </c>
      <c r="P2159" s="269" t="s">
        <v>205</v>
      </c>
      <c r="Q2159" s="269" t="s">
        <v>207</v>
      </c>
      <c r="R2159" s="269" t="s">
        <v>207</v>
      </c>
      <c r="S2159" s="269" t="s">
        <v>205</v>
      </c>
      <c r="T2159" s="269" t="s">
        <v>205</v>
      </c>
      <c r="U2159" s="269" t="s">
        <v>207</v>
      </c>
      <c r="V2159" s="269" t="s">
        <v>207</v>
      </c>
      <c r="W2159" s="269" t="s">
        <v>207</v>
      </c>
      <c r="X2159" s="270" t="s">
        <v>207</v>
      </c>
      <c r="Y2159" s="269" t="s">
        <v>206</v>
      </c>
      <c r="Z2159" s="269" t="s">
        <v>207</v>
      </c>
      <c r="AA2159" s="269" t="s">
        <v>207</v>
      </c>
      <c r="AB2159" s="269" t="s">
        <v>207</v>
      </c>
      <c r="AC2159" s="269" t="s">
        <v>207</v>
      </c>
      <c r="AD2159" s="269" t="s">
        <v>207</v>
      </c>
      <c r="AE2159" s="269" t="s">
        <v>206</v>
      </c>
      <c r="AF2159" s="269" t="s">
        <v>206</v>
      </c>
      <c r="AG2159" s="269" t="s">
        <v>344</v>
      </c>
      <c r="AH2159" s="269" t="s">
        <v>344</v>
      </c>
      <c r="AI2159" s="269" t="s">
        <v>344</v>
      </c>
      <c r="AJ2159" s="269" t="s">
        <v>344</v>
      </c>
      <c r="AK2159" s="269" t="s">
        <v>344</v>
      </c>
      <c r="AL2159" s="269" t="s">
        <v>344</v>
      </c>
      <c r="AM2159" s="269" t="s">
        <v>344</v>
      </c>
      <c r="AN2159" s="269" t="s">
        <v>344</v>
      </c>
      <c r="AO2159" s="269" t="s">
        <v>344</v>
      </c>
      <c r="AP2159" s="269" t="s">
        <v>344</v>
      </c>
      <c r="AQ2159" s="269"/>
      <c r="AR2159">
        <v>0</v>
      </c>
      <c r="AS2159">
        <v>4</v>
      </c>
    </row>
    <row r="2160" spans="1:45" ht="33" x14ac:dyDescent="0.45">
      <c r="A2160" s="268">
        <v>215972</v>
      </c>
      <c r="B2160" s="249" t="s">
        <v>67</v>
      </c>
      <c r="C2160" s="269" t="s">
        <v>207</v>
      </c>
      <c r="D2160" s="269" t="s">
        <v>207</v>
      </c>
      <c r="E2160" s="269" t="s">
        <v>207</v>
      </c>
      <c r="F2160" s="269" t="s">
        <v>205</v>
      </c>
      <c r="G2160" s="269" t="s">
        <v>207</v>
      </c>
      <c r="H2160" s="269" t="s">
        <v>207</v>
      </c>
      <c r="I2160" s="269" t="s">
        <v>207</v>
      </c>
      <c r="J2160" s="269" t="s">
        <v>207</v>
      </c>
      <c r="K2160" s="269" t="s">
        <v>205</v>
      </c>
      <c r="L2160" s="269" t="s">
        <v>207</v>
      </c>
      <c r="M2160" s="270" t="s">
        <v>207</v>
      </c>
      <c r="N2160" s="269" t="s">
        <v>205</v>
      </c>
      <c r="O2160" s="269" t="s">
        <v>205</v>
      </c>
      <c r="P2160" s="269" t="s">
        <v>207</v>
      </c>
      <c r="Q2160" s="269" t="s">
        <v>207</v>
      </c>
      <c r="R2160" s="269" t="s">
        <v>207</v>
      </c>
      <c r="S2160" s="269" t="s">
        <v>207</v>
      </c>
      <c r="T2160" s="269" t="s">
        <v>207</v>
      </c>
      <c r="U2160" s="269" t="s">
        <v>207</v>
      </c>
      <c r="V2160" s="269" t="s">
        <v>207</v>
      </c>
      <c r="W2160" s="269" t="s">
        <v>207</v>
      </c>
      <c r="X2160" s="270" t="s">
        <v>207</v>
      </c>
      <c r="Y2160" s="269" t="s">
        <v>205</v>
      </c>
      <c r="Z2160" s="269" t="s">
        <v>207</v>
      </c>
      <c r="AA2160" s="269" t="s">
        <v>205</v>
      </c>
      <c r="AB2160" s="269" t="s">
        <v>205</v>
      </c>
      <c r="AC2160" s="269" t="s">
        <v>207</v>
      </c>
      <c r="AD2160" s="269" t="s">
        <v>205</v>
      </c>
      <c r="AE2160" s="269" t="s">
        <v>207</v>
      </c>
      <c r="AF2160" s="269" t="s">
        <v>207</v>
      </c>
      <c r="AG2160" s="269" t="s">
        <v>206</v>
      </c>
      <c r="AH2160" s="269" t="s">
        <v>206</v>
      </c>
      <c r="AI2160" s="269" t="s">
        <v>206</v>
      </c>
      <c r="AJ2160" s="269" t="s">
        <v>206</v>
      </c>
      <c r="AK2160" s="269" t="s">
        <v>206</v>
      </c>
      <c r="AL2160" s="269" t="s">
        <v>344</v>
      </c>
      <c r="AM2160" s="269" t="s">
        <v>344</v>
      </c>
      <c r="AN2160" s="269" t="s">
        <v>344</v>
      </c>
      <c r="AO2160" s="269" t="s">
        <v>344</v>
      </c>
      <c r="AP2160" s="269" t="s">
        <v>344</v>
      </c>
      <c r="AQ2160" s="269"/>
      <c r="AR2160">
        <v>0</v>
      </c>
      <c r="AS2160">
        <v>6</v>
      </c>
    </row>
    <row r="2161" spans="1:45" ht="18.75" hidden="1" x14ac:dyDescent="0.45">
      <c r="A2161" s="268">
        <v>215973</v>
      </c>
      <c r="B2161" s="249" t="s">
        <v>457</v>
      </c>
      <c r="C2161" s="269" t="s">
        <v>849</v>
      </c>
      <c r="D2161" s="269" t="s">
        <v>849</v>
      </c>
      <c r="E2161" s="269" t="s">
        <v>849</v>
      </c>
      <c r="F2161" s="269" t="s">
        <v>849</v>
      </c>
      <c r="G2161" s="269" t="s">
        <v>849</v>
      </c>
      <c r="H2161" s="269" t="s">
        <v>849</v>
      </c>
      <c r="I2161" s="269" t="s">
        <v>849</v>
      </c>
      <c r="J2161" s="269" t="s">
        <v>849</v>
      </c>
      <c r="K2161" s="269" t="s">
        <v>849</v>
      </c>
      <c r="L2161" s="269" t="s">
        <v>849</v>
      </c>
      <c r="M2161" s="270" t="s">
        <v>344</v>
      </c>
      <c r="N2161" s="269" t="s">
        <v>344</v>
      </c>
      <c r="O2161" s="269" t="s">
        <v>344</v>
      </c>
      <c r="P2161" s="269" t="s">
        <v>344</v>
      </c>
      <c r="Q2161" s="269" t="s">
        <v>344</v>
      </c>
      <c r="R2161" s="269" t="s">
        <v>344</v>
      </c>
      <c r="S2161" s="269" t="s">
        <v>344</v>
      </c>
      <c r="T2161" s="269" t="s">
        <v>344</v>
      </c>
      <c r="U2161" s="269" t="s">
        <v>344</v>
      </c>
      <c r="V2161" s="269" t="s">
        <v>344</v>
      </c>
      <c r="W2161" s="269" t="s">
        <v>344</v>
      </c>
      <c r="X2161" s="270" t="s">
        <v>344</v>
      </c>
      <c r="Y2161" s="269" t="s">
        <v>344</v>
      </c>
      <c r="Z2161" s="269" t="s">
        <v>344</v>
      </c>
      <c r="AA2161" s="269" t="s">
        <v>344</v>
      </c>
      <c r="AB2161" s="269" t="s">
        <v>344</v>
      </c>
      <c r="AC2161" s="269" t="s">
        <v>344</v>
      </c>
      <c r="AD2161" s="269" t="s">
        <v>344</v>
      </c>
      <c r="AE2161" s="269" t="s">
        <v>344</v>
      </c>
      <c r="AF2161" s="269" t="s">
        <v>344</v>
      </c>
      <c r="AG2161" s="269" t="s">
        <v>344</v>
      </c>
      <c r="AH2161" s="269" t="s">
        <v>344</v>
      </c>
      <c r="AI2161" s="269" t="s">
        <v>344</v>
      </c>
      <c r="AJ2161" s="269" t="s">
        <v>344</v>
      </c>
      <c r="AK2161" s="269" t="s">
        <v>344</v>
      </c>
      <c r="AL2161" s="269" t="s">
        <v>344</v>
      </c>
      <c r="AM2161" s="269" t="s">
        <v>344</v>
      </c>
      <c r="AN2161" s="269" t="s">
        <v>344</v>
      </c>
      <c r="AO2161" s="269" t="s">
        <v>344</v>
      </c>
      <c r="AP2161" s="269" t="s">
        <v>344</v>
      </c>
      <c r="AQ2161" s="269"/>
      <c r="AR2161" t="s">
        <v>2165</v>
      </c>
      <c r="AS2161" t="s">
        <v>2165</v>
      </c>
    </row>
    <row r="2162" spans="1:45" ht="15" hidden="1" x14ac:dyDescent="0.25">
      <c r="A2162" s="266">
        <v>215974</v>
      </c>
      <c r="B2162" s="259" t="s">
        <v>457</v>
      </c>
      <c r="C2162" s="259" t="s">
        <v>206</v>
      </c>
      <c r="D2162" s="259" t="s">
        <v>206</v>
      </c>
      <c r="E2162" s="259" t="s">
        <v>206</v>
      </c>
      <c r="F2162" s="259" t="s">
        <v>206</v>
      </c>
      <c r="G2162" s="259" t="s">
        <v>206</v>
      </c>
      <c r="H2162" s="259" t="s">
        <v>206</v>
      </c>
      <c r="I2162" s="259" t="s">
        <v>206</v>
      </c>
      <c r="J2162" s="259" t="s">
        <v>206</v>
      </c>
      <c r="K2162" s="259" t="s">
        <v>206</v>
      </c>
      <c r="L2162" s="259" t="s">
        <v>206</v>
      </c>
      <c r="M2162" s="259" t="s">
        <v>344</v>
      </c>
      <c r="N2162" s="259" t="s">
        <v>344</v>
      </c>
      <c r="O2162" s="259" t="s">
        <v>344</v>
      </c>
      <c r="P2162" s="259" t="s">
        <v>344</v>
      </c>
      <c r="Q2162" s="259" t="s">
        <v>344</v>
      </c>
      <c r="R2162" s="259" t="s">
        <v>344</v>
      </c>
      <c r="S2162" s="259" t="s">
        <v>344</v>
      </c>
      <c r="T2162" s="259" t="s">
        <v>344</v>
      </c>
      <c r="U2162" s="259" t="s">
        <v>344</v>
      </c>
      <c r="V2162" s="259" t="s">
        <v>344</v>
      </c>
      <c r="W2162" s="259" t="s">
        <v>344</v>
      </c>
      <c r="X2162" s="259" t="s">
        <v>344</v>
      </c>
      <c r="Y2162" s="259" t="s">
        <v>344</v>
      </c>
      <c r="Z2162" s="259" t="s">
        <v>344</v>
      </c>
      <c r="AA2162" s="259" t="s">
        <v>344</v>
      </c>
      <c r="AB2162" s="259" t="s">
        <v>344</v>
      </c>
      <c r="AC2162" s="259" t="s">
        <v>344</v>
      </c>
      <c r="AD2162" s="259" t="s">
        <v>344</v>
      </c>
      <c r="AE2162" s="259" t="s">
        <v>344</v>
      </c>
      <c r="AF2162" s="259" t="s">
        <v>344</v>
      </c>
      <c r="AG2162" s="259" t="s">
        <v>344</v>
      </c>
      <c r="AH2162" s="259" t="s">
        <v>344</v>
      </c>
      <c r="AI2162" s="259" t="s">
        <v>344</v>
      </c>
      <c r="AJ2162" s="259" t="s">
        <v>344</v>
      </c>
      <c r="AK2162" s="259" t="s">
        <v>344</v>
      </c>
      <c r="AL2162" s="259" t="s">
        <v>344</v>
      </c>
      <c r="AM2162" s="259" t="s">
        <v>344</v>
      </c>
      <c r="AN2162" s="259" t="s">
        <v>344</v>
      </c>
      <c r="AO2162" s="259" t="s">
        <v>344</v>
      </c>
      <c r="AP2162" s="259" t="s">
        <v>344</v>
      </c>
      <c r="AQ2162" s="259"/>
      <c r="AR2162"/>
      <c r="AS2162">
        <v>2</v>
      </c>
    </row>
    <row r="2163" spans="1:45" ht="15" hidden="1" x14ac:dyDescent="0.25">
      <c r="A2163" s="266">
        <v>215975</v>
      </c>
      <c r="B2163" s="259" t="s">
        <v>457</v>
      </c>
      <c r="C2163" s="259" t="s">
        <v>206</v>
      </c>
      <c r="D2163" s="259" t="s">
        <v>207</v>
      </c>
      <c r="E2163" s="259" t="s">
        <v>207</v>
      </c>
      <c r="F2163" s="259" t="s">
        <v>207</v>
      </c>
      <c r="G2163" s="259" t="s">
        <v>206</v>
      </c>
      <c r="H2163" s="259" t="s">
        <v>206</v>
      </c>
      <c r="I2163" s="259" t="s">
        <v>206</v>
      </c>
      <c r="J2163" s="259" t="s">
        <v>206</v>
      </c>
      <c r="K2163" s="259" t="s">
        <v>206</v>
      </c>
      <c r="L2163" s="259" t="s">
        <v>206</v>
      </c>
      <c r="M2163" s="259" t="s">
        <v>344</v>
      </c>
      <c r="N2163" s="259" t="s">
        <v>344</v>
      </c>
      <c r="O2163" s="259" t="s">
        <v>344</v>
      </c>
      <c r="P2163" s="259" t="s">
        <v>344</v>
      </c>
      <c r="Q2163" s="259" t="s">
        <v>344</v>
      </c>
      <c r="R2163" s="259" t="s">
        <v>344</v>
      </c>
      <c r="S2163" s="259" t="s">
        <v>344</v>
      </c>
      <c r="T2163" s="259" t="s">
        <v>344</v>
      </c>
      <c r="U2163" s="259" t="s">
        <v>344</v>
      </c>
      <c r="V2163" s="259" t="s">
        <v>344</v>
      </c>
      <c r="W2163" s="259" t="s">
        <v>344</v>
      </c>
      <c r="X2163" s="259" t="s">
        <v>344</v>
      </c>
      <c r="Y2163" s="259" t="s">
        <v>344</v>
      </c>
      <c r="Z2163" s="259" t="s">
        <v>344</v>
      </c>
      <c r="AA2163" s="259" t="s">
        <v>344</v>
      </c>
      <c r="AB2163" s="259" t="s">
        <v>344</v>
      </c>
      <c r="AC2163" s="259" t="s">
        <v>344</v>
      </c>
      <c r="AD2163" s="259" t="s">
        <v>344</v>
      </c>
      <c r="AE2163" s="259" t="s">
        <v>344</v>
      </c>
      <c r="AF2163" s="259" t="s">
        <v>344</v>
      </c>
      <c r="AG2163" s="259" t="s">
        <v>344</v>
      </c>
      <c r="AH2163" s="259" t="s">
        <v>344</v>
      </c>
      <c r="AI2163" s="259" t="s">
        <v>344</v>
      </c>
      <c r="AJ2163" s="259" t="s">
        <v>344</v>
      </c>
      <c r="AK2163" s="259" t="s">
        <v>344</v>
      </c>
      <c r="AL2163" s="259" t="s">
        <v>344</v>
      </c>
      <c r="AM2163" s="259" t="s">
        <v>344</v>
      </c>
      <c r="AN2163" s="259" t="s">
        <v>344</v>
      </c>
      <c r="AO2163" s="259" t="s">
        <v>344</v>
      </c>
      <c r="AP2163" s="259" t="s">
        <v>344</v>
      </c>
      <c r="AQ2163" s="259"/>
      <c r="AR2163"/>
      <c r="AS2163">
        <v>2</v>
      </c>
    </row>
    <row r="2164" spans="1:45" ht="18.75" hidden="1" x14ac:dyDescent="0.45">
      <c r="A2164" s="267">
        <v>215977</v>
      </c>
      <c r="B2164" s="249" t="s">
        <v>458</v>
      </c>
      <c r="C2164" s="269" t="s">
        <v>205</v>
      </c>
      <c r="D2164" s="269" t="s">
        <v>205</v>
      </c>
      <c r="E2164" s="269" t="s">
        <v>205</v>
      </c>
      <c r="F2164" s="269" t="s">
        <v>205</v>
      </c>
      <c r="G2164" s="269" t="s">
        <v>205</v>
      </c>
      <c r="H2164" s="269" t="s">
        <v>207</v>
      </c>
      <c r="I2164" s="269" t="s">
        <v>207</v>
      </c>
      <c r="J2164" s="269" t="s">
        <v>205</v>
      </c>
      <c r="K2164" s="269" t="s">
        <v>205</v>
      </c>
      <c r="L2164" s="269" t="s">
        <v>207</v>
      </c>
      <c r="M2164" s="270" t="s">
        <v>206</v>
      </c>
      <c r="N2164" s="269" t="s">
        <v>207</v>
      </c>
      <c r="O2164" s="269" t="s">
        <v>205</v>
      </c>
      <c r="P2164" s="269" t="s">
        <v>206</v>
      </c>
      <c r="Q2164" s="269" t="s">
        <v>205</v>
      </c>
      <c r="R2164" s="269" t="s">
        <v>207</v>
      </c>
      <c r="S2164" s="269" t="s">
        <v>207</v>
      </c>
      <c r="T2164" s="269" t="s">
        <v>207</v>
      </c>
      <c r="U2164" s="269" t="s">
        <v>207</v>
      </c>
      <c r="V2164" s="269" t="s">
        <v>207</v>
      </c>
      <c r="W2164" s="269" t="s">
        <v>344</v>
      </c>
      <c r="X2164" s="270" t="s">
        <v>344</v>
      </c>
      <c r="Y2164" s="269" t="s">
        <v>344</v>
      </c>
      <c r="Z2164" s="269" t="s">
        <v>344</v>
      </c>
      <c r="AA2164" s="269" t="s">
        <v>344</v>
      </c>
      <c r="AB2164" s="269" t="s">
        <v>344</v>
      </c>
      <c r="AC2164" s="269" t="s">
        <v>344</v>
      </c>
      <c r="AD2164" s="269" t="s">
        <v>344</v>
      </c>
      <c r="AE2164" s="269" t="s">
        <v>344</v>
      </c>
      <c r="AF2164" s="269" t="s">
        <v>344</v>
      </c>
      <c r="AG2164" s="269" t="s">
        <v>344</v>
      </c>
      <c r="AH2164" s="269" t="s">
        <v>344</v>
      </c>
      <c r="AI2164" s="269" t="s">
        <v>344</v>
      </c>
      <c r="AJ2164" s="269" t="s">
        <v>344</v>
      </c>
      <c r="AK2164" s="269" t="s">
        <v>344</v>
      </c>
      <c r="AL2164" s="269" t="s">
        <v>344</v>
      </c>
      <c r="AM2164" s="269" t="s">
        <v>344</v>
      </c>
      <c r="AN2164" s="269" t="s">
        <v>344</v>
      </c>
      <c r="AO2164" s="269" t="s">
        <v>344</v>
      </c>
      <c r="AP2164" s="269" t="s">
        <v>344</v>
      </c>
      <c r="AQ2164" s="269"/>
      <c r="AR2164">
        <v>0</v>
      </c>
      <c r="AS2164">
        <v>4</v>
      </c>
    </row>
    <row r="2165" spans="1:45" ht="18.75" x14ac:dyDescent="0.45">
      <c r="A2165" s="268">
        <v>215978</v>
      </c>
      <c r="B2165" s="249" t="s">
        <v>61</v>
      </c>
      <c r="C2165" s="269" t="s">
        <v>207</v>
      </c>
      <c r="D2165" s="269" t="s">
        <v>207</v>
      </c>
      <c r="E2165" s="269" t="s">
        <v>207</v>
      </c>
      <c r="F2165" s="269" t="s">
        <v>207</v>
      </c>
      <c r="G2165" s="269" t="s">
        <v>207</v>
      </c>
      <c r="H2165" s="269" t="s">
        <v>207</v>
      </c>
      <c r="I2165" s="269" t="s">
        <v>207</v>
      </c>
      <c r="J2165" s="269" t="s">
        <v>207</v>
      </c>
      <c r="K2165" s="269" t="s">
        <v>207</v>
      </c>
      <c r="L2165" s="269" t="s">
        <v>207</v>
      </c>
      <c r="M2165" s="270" t="s">
        <v>207</v>
      </c>
      <c r="N2165" s="269" t="s">
        <v>207</v>
      </c>
      <c r="O2165" s="269" t="s">
        <v>207</v>
      </c>
      <c r="P2165" s="269" t="s">
        <v>207</v>
      </c>
      <c r="Q2165" s="269" t="s">
        <v>207</v>
      </c>
      <c r="R2165" s="269" t="s">
        <v>207</v>
      </c>
      <c r="S2165" s="269" t="s">
        <v>207</v>
      </c>
      <c r="T2165" s="269" t="s">
        <v>207</v>
      </c>
      <c r="U2165" s="269" t="s">
        <v>207</v>
      </c>
      <c r="V2165" s="269" t="s">
        <v>207</v>
      </c>
      <c r="W2165" s="269" t="s">
        <v>207</v>
      </c>
      <c r="X2165" s="270" t="s">
        <v>207</v>
      </c>
      <c r="Y2165" s="269" t="s">
        <v>206</v>
      </c>
      <c r="Z2165" s="269" t="s">
        <v>207</v>
      </c>
      <c r="AA2165" s="269" t="s">
        <v>207</v>
      </c>
      <c r="AB2165" s="269" t="s">
        <v>206</v>
      </c>
      <c r="AC2165" s="269" t="s">
        <v>207</v>
      </c>
      <c r="AD2165" s="269" t="s">
        <v>207</v>
      </c>
      <c r="AE2165" s="269" t="s">
        <v>206</v>
      </c>
      <c r="AF2165" s="269" t="s">
        <v>207</v>
      </c>
      <c r="AG2165" s="269" t="s">
        <v>207</v>
      </c>
      <c r="AH2165" s="269" t="s">
        <v>207</v>
      </c>
      <c r="AI2165" s="269" t="s">
        <v>207</v>
      </c>
      <c r="AJ2165" s="269" t="s">
        <v>207</v>
      </c>
      <c r="AK2165" s="269" t="s">
        <v>206</v>
      </c>
      <c r="AL2165" s="269" t="s">
        <v>206</v>
      </c>
      <c r="AM2165" s="269" t="s">
        <v>206</v>
      </c>
      <c r="AN2165" s="269" t="s">
        <v>206</v>
      </c>
      <c r="AO2165" s="269" t="s">
        <v>206</v>
      </c>
      <c r="AP2165" s="269" t="s">
        <v>206</v>
      </c>
      <c r="AQ2165" s="269"/>
      <c r="AR2165">
        <v>0</v>
      </c>
      <c r="AS2165">
        <v>5</v>
      </c>
    </row>
    <row r="2166" spans="1:45" ht="15" hidden="1" x14ac:dyDescent="0.25">
      <c r="A2166" s="266">
        <v>215979</v>
      </c>
      <c r="B2166" s="259" t="s">
        <v>457</v>
      </c>
      <c r="C2166" s="259" t="s">
        <v>849</v>
      </c>
      <c r="D2166" s="259" t="s">
        <v>849</v>
      </c>
      <c r="E2166" s="259" t="s">
        <v>849</v>
      </c>
      <c r="F2166" s="259" t="s">
        <v>849</v>
      </c>
      <c r="G2166" s="259" t="s">
        <v>849</v>
      </c>
      <c r="H2166" s="259" t="s">
        <v>849</v>
      </c>
      <c r="I2166" s="259" t="s">
        <v>849</v>
      </c>
      <c r="J2166" s="259" t="s">
        <v>849</v>
      </c>
      <c r="K2166" s="259" t="s">
        <v>849</v>
      </c>
      <c r="L2166" s="259" t="s">
        <v>849</v>
      </c>
      <c r="M2166" s="259" t="s">
        <v>344</v>
      </c>
      <c r="N2166" s="259" t="s">
        <v>344</v>
      </c>
      <c r="O2166" s="259" t="s">
        <v>344</v>
      </c>
      <c r="P2166" s="259" t="s">
        <v>344</v>
      </c>
      <c r="Q2166" s="259" t="s">
        <v>344</v>
      </c>
      <c r="R2166" s="259" t="s">
        <v>344</v>
      </c>
      <c r="S2166" s="259" t="s">
        <v>344</v>
      </c>
      <c r="T2166" s="259" t="s">
        <v>344</v>
      </c>
      <c r="U2166" s="259" t="s">
        <v>344</v>
      </c>
      <c r="V2166" s="259" t="s">
        <v>344</v>
      </c>
      <c r="W2166" s="259" t="s">
        <v>344</v>
      </c>
      <c r="X2166" s="259" t="s">
        <v>344</v>
      </c>
      <c r="Y2166" s="259" t="s">
        <v>344</v>
      </c>
      <c r="Z2166" s="259" t="s">
        <v>344</v>
      </c>
      <c r="AA2166" s="259" t="s">
        <v>344</v>
      </c>
      <c r="AB2166" s="259" t="s">
        <v>344</v>
      </c>
      <c r="AC2166" s="259" t="s">
        <v>344</v>
      </c>
      <c r="AD2166" s="259" t="s">
        <v>344</v>
      </c>
      <c r="AE2166" s="259" t="s">
        <v>344</v>
      </c>
      <c r="AF2166" s="259" t="s">
        <v>344</v>
      </c>
      <c r="AG2166" s="259" t="s">
        <v>344</v>
      </c>
      <c r="AH2166" s="259" t="s">
        <v>344</v>
      </c>
      <c r="AI2166" s="259" t="s">
        <v>344</v>
      </c>
      <c r="AJ2166" s="259" t="s">
        <v>344</v>
      </c>
      <c r="AK2166" s="259" t="s">
        <v>344</v>
      </c>
      <c r="AL2166" s="259" t="s">
        <v>344</v>
      </c>
      <c r="AM2166" s="259" t="s">
        <v>344</v>
      </c>
      <c r="AN2166" s="259" t="s">
        <v>344</v>
      </c>
      <c r="AO2166" s="259" t="s">
        <v>344</v>
      </c>
      <c r="AP2166" s="259" t="s">
        <v>344</v>
      </c>
      <c r="AQ2166" s="259"/>
      <c r="AR2166"/>
      <c r="AS2166" t="s">
        <v>2181</v>
      </c>
    </row>
    <row r="2167" spans="1:45" ht="15" hidden="1" x14ac:dyDescent="0.25">
      <c r="A2167" s="266">
        <v>215980</v>
      </c>
      <c r="B2167" s="259" t="s">
        <v>458</v>
      </c>
      <c r="C2167" s="259" t="s">
        <v>206</v>
      </c>
      <c r="D2167" s="259" t="s">
        <v>205</v>
      </c>
      <c r="E2167" s="259" t="s">
        <v>207</v>
      </c>
      <c r="F2167" s="259" t="s">
        <v>207</v>
      </c>
      <c r="G2167" s="259" t="s">
        <v>207</v>
      </c>
      <c r="H2167" s="259" t="s">
        <v>207</v>
      </c>
      <c r="I2167" s="259" t="s">
        <v>207</v>
      </c>
      <c r="J2167" s="259" t="s">
        <v>207</v>
      </c>
      <c r="K2167" s="259" t="s">
        <v>207</v>
      </c>
      <c r="L2167" s="259" t="s">
        <v>207</v>
      </c>
      <c r="M2167" s="259" t="s">
        <v>207</v>
      </c>
      <c r="N2167" s="259" t="s">
        <v>207</v>
      </c>
      <c r="O2167" s="259" t="s">
        <v>207</v>
      </c>
      <c r="P2167" s="259" t="s">
        <v>207</v>
      </c>
      <c r="Q2167" s="259" t="s">
        <v>207</v>
      </c>
      <c r="R2167" s="259" t="s">
        <v>206</v>
      </c>
      <c r="S2167" s="259" t="s">
        <v>206</v>
      </c>
      <c r="T2167" s="259" t="s">
        <v>206</v>
      </c>
      <c r="U2167" s="259" t="s">
        <v>206</v>
      </c>
      <c r="V2167" s="259" t="s">
        <v>206</v>
      </c>
      <c r="W2167" s="259" t="s">
        <v>344</v>
      </c>
      <c r="X2167" s="259" t="s">
        <v>344</v>
      </c>
      <c r="Y2167" s="259" t="s">
        <v>344</v>
      </c>
      <c r="Z2167" s="259" t="s">
        <v>344</v>
      </c>
      <c r="AA2167" s="259" t="s">
        <v>344</v>
      </c>
      <c r="AB2167" s="259" t="s">
        <v>344</v>
      </c>
      <c r="AC2167" s="259" t="s">
        <v>344</v>
      </c>
      <c r="AD2167" s="259" t="s">
        <v>344</v>
      </c>
      <c r="AE2167" s="259" t="s">
        <v>344</v>
      </c>
      <c r="AF2167" s="259" t="s">
        <v>344</v>
      </c>
      <c r="AG2167" s="259" t="s">
        <v>344</v>
      </c>
      <c r="AH2167" s="259" t="s">
        <v>344</v>
      </c>
      <c r="AI2167" s="259" t="s">
        <v>344</v>
      </c>
      <c r="AJ2167" s="259" t="s">
        <v>344</v>
      </c>
      <c r="AK2167" s="259" t="s">
        <v>344</v>
      </c>
      <c r="AL2167" s="259" t="s">
        <v>344</v>
      </c>
      <c r="AM2167" s="259" t="s">
        <v>344</v>
      </c>
      <c r="AN2167" s="259" t="s">
        <v>344</v>
      </c>
      <c r="AO2167" s="259" t="s">
        <v>344</v>
      </c>
      <c r="AP2167" s="259" t="s">
        <v>344</v>
      </c>
      <c r="AQ2167" s="259"/>
      <c r="AR2167"/>
      <c r="AS2167">
        <v>1</v>
      </c>
    </row>
    <row r="2168" spans="1:45" ht="33" x14ac:dyDescent="0.45">
      <c r="A2168" s="268">
        <v>215981</v>
      </c>
      <c r="B2168" s="249" t="s">
        <v>67</v>
      </c>
      <c r="C2168" s="269" t="s">
        <v>205</v>
      </c>
      <c r="D2168" s="269" t="s">
        <v>207</v>
      </c>
      <c r="E2168" s="269" t="s">
        <v>205</v>
      </c>
      <c r="F2168" s="269" t="s">
        <v>207</v>
      </c>
      <c r="G2168" s="269" t="s">
        <v>207</v>
      </c>
      <c r="H2168" s="269" t="s">
        <v>207</v>
      </c>
      <c r="I2168" s="269" t="s">
        <v>207</v>
      </c>
      <c r="J2168" s="269" t="s">
        <v>207</v>
      </c>
      <c r="K2168" s="269" t="s">
        <v>205</v>
      </c>
      <c r="L2168" s="269" t="s">
        <v>207</v>
      </c>
      <c r="M2168" s="270" t="s">
        <v>207</v>
      </c>
      <c r="N2168" s="269" t="s">
        <v>205</v>
      </c>
      <c r="O2168" s="269" t="s">
        <v>205</v>
      </c>
      <c r="P2168" s="269" t="s">
        <v>207</v>
      </c>
      <c r="Q2168" s="269" t="s">
        <v>205</v>
      </c>
      <c r="R2168" s="269" t="s">
        <v>205</v>
      </c>
      <c r="S2168" s="269" t="s">
        <v>207</v>
      </c>
      <c r="T2168" s="269" t="s">
        <v>207</v>
      </c>
      <c r="U2168" s="269" t="s">
        <v>207</v>
      </c>
      <c r="V2168" s="269" t="s">
        <v>207</v>
      </c>
      <c r="W2168" s="269" t="s">
        <v>205</v>
      </c>
      <c r="X2168" s="270" t="s">
        <v>207</v>
      </c>
      <c r="Y2168" s="269" t="s">
        <v>205</v>
      </c>
      <c r="Z2168" s="269" t="s">
        <v>207</v>
      </c>
      <c r="AA2168" s="269" t="s">
        <v>207</v>
      </c>
      <c r="AB2168" s="269" t="s">
        <v>207</v>
      </c>
      <c r="AC2168" s="269" t="s">
        <v>207</v>
      </c>
      <c r="AD2168" s="269" t="s">
        <v>207</v>
      </c>
      <c r="AE2168" s="269" t="s">
        <v>206</v>
      </c>
      <c r="AF2168" s="269" t="s">
        <v>207</v>
      </c>
      <c r="AG2168" s="269" t="s">
        <v>206</v>
      </c>
      <c r="AH2168" s="269" t="s">
        <v>206</v>
      </c>
      <c r="AI2168" s="269" t="s">
        <v>206</v>
      </c>
      <c r="AJ2168" s="269" t="s">
        <v>206</v>
      </c>
      <c r="AK2168" s="269" t="s">
        <v>206</v>
      </c>
      <c r="AL2168" s="269" t="s">
        <v>344</v>
      </c>
      <c r="AM2168" s="269" t="s">
        <v>344</v>
      </c>
      <c r="AN2168" s="269" t="s">
        <v>344</v>
      </c>
      <c r="AO2168" s="269" t="s">
        <v>344</v>
      </c>
      <c r="AP2168" s="269" t="s">
        <v>344</v>
      </c>
      <c r="AQ2168" s="269"/>
      <c r="AR2168">
        <v>0</v>
      </c>
      <c r="AS2168">
        <v>6</v>
      </c>
    </row>
    <row r="2169" spans="1:45" ht="18.75" x14ac:dyDescent="0.45">
      <c r="A2169" s="268">
        <v>215983</v>
      </c>
      <c r="B2169" s="249" t="s">
        <v>61</v>
      </c>
      <c r="C2169" s="269" t="s">
        <v>207</v>
      </c>
      <c r="D2169" s="269" t="s">
        <v>207</v>
      </c>
      <c r="E2169" s="269" t="s">
        <v>207</v>
      </c>
      <c r="F2169" s="269" t="s">
        <v>207</v>
      </c>
      <c r="G2169" s="269" t="s">
        <v>207</v>
      </c>
      <c r="H2169" s="269" t="s">
        <v>207</v>
      </c>
      <c r="I2169" s="269" t="s">
        <v>207</v>
      </c>
      <c r="J2169" s="269" t="s">
        <v>207</v>
      </c>
      <c r="K2169" s="269" t="s">
        <v>207</v>
      </c>
      <c r="L2169" s="269" t="s">
        <v>207</v>
      </c>
      <c r="M2169" s="270" t="s">
        <v>207</v>
      </c>
      <c r="N2169" s="269" t="s">
        <v>207</v>
      </c>
      <c r="O2169" s="269" t="s">
        <v>207</v>
      </c>
      <c r="P2169" s="269" t="s">
        <v>207</v>
      </c>
      <c r="Q2169" s="269" t="s">
        <v>207</v>
      </c>
      <c r="R2169" s="269" t="s">
        <v>207</v>
      </c>
      <c r="S2169" s="269" t="s">
        <v>207</v>
      </c>
      <c r="T2169" s="269" t="s">
        <v>207</v>
      </c>
      <c r="U2169" s="269" t="s">
        <v>207</v>
      </c>
      <c r="V2169" s="269" t="s">
        <v>207</v>
      </c>
      <c r="W2169" s="269" t="s">
        <v>207</v>
      </c>
      <c r="X2169" s="270" t="s">
        <v>207</v>
      </c>
      <c r="Y2169" s="269" t="s">
        <v>205</v>
      </c>
      <c r="Z2169" s="269" t="s">
        <v>207</v>
      </c>
      <c r="AA2169" s="269" t="s">
        <v>205</v>
      </c>
      <c r="AB2169" s="269" t="s">
        <v>205</v>
      </c>
      <c r="AC2169" s="269" t="s">
        <v>207</v>
      </c>
      <c r="AD2169" s="269" t="s">
        <v>207</v>
      </c>
      <c r="AE2169" s="269" t="s">
        <v>205</v>
      </c>
      <c r="AF2169" s="269" t="s">
        <v>207</v>
      </c>
      <c r="AG2169" s="269" t="s">
        <v>207</v>
      </c>
      <c r="AH2169" s="269" t="s">
        <v>207</v>
      </c>
      <c r="AI2169" s="269" t="s">
        <v>207</v>
      </c>
      <c r="AJ2169" s="269" t="s">
        <v>207</v>
      </c>
      <c r="AK2169" s="269" t="s">
        <v>207</v>
      </c>
      <c r="AL2169" s="269" t="s">
        <v>206</v>
      </c>
      <c r="AM2169" s="269" t="s">
        <v>206</v>
      </c>
      <c r="AN2169" s="269" t="s">
        <v>206</v>
      </c>
      <c r="AO2169" s="269" t="s">
        <v>206</v>
      </c>
      <c r="AP2169" s="269" t="s">
        <v>206</v>
      </c>
      <c r="AQ2169" s="269"/>
      <c r="AR2169">
        <v>0</v>
      </c>
      <c r="AS2169">
        <v>5</v>
      </c>
    </row>
    <row r="2170" spans="1:45" ht="18.75" hidden="1" x14ac:dyDescent="0.45">
      <c r="A2170" s="268">
        <v>215984</v>
      </c>
      <c r="B2170" s="249" t="s">
        <v>456</v>
      </c>
      <c r="C2170" s="269" t="s">
        <v>207</v>
      </c>
      <c r="D2170" s="269" t="s">
        <v>207</v>
      </c>
      <c r="E2170" s="269" t="s">
        <v>207</v>
      </c>
      <c r="F2170" s="269" t="s">
        <v>207</v>
      </c>
      <c r="G2170" s="269" t="s">
        <v>205</v>
      </c>
      <c r="H2170" s="269" t="s">
        <v>207</v>
      </c>
      <c r="I2170" s="269" t="s">
        <v>207</v>
      </c>
      <c r="J2170" s="269" t="s">
        <v>207</v>
      </c>
      <c r="K2170" s="269" t="s">
        <v>207</v>
      </c>
      <c r="L2170" s="269" t="s">
        <v>207</v>
      </c>
      <c r="M2170" s="270" t="s">
        <v>207</v>
      </c>
      <c r="N2170" s="269" t="s">
        <v>205</v>
      </c>
      <c r="O2170" s="269" t="s">
        <v>205</v>
      </c>
      <c r="P2170" s="269" t="s">
        <v>207</v>
      </c>
      <c r="Q2170" s="269" t="s">
        <v>207</v>
      </c>
      <c r="R2170" s="269" t="s">
        <v>207</v>
      </c>
      <c r="S2170" s="269" t="s">
        <v>205</v>
      </c>
      <c r="T2170" s="269" t="s">
        <v>207</v>
      </c>
      <c r="U2170" s="269" t="s">
        <v>207</v>
      </c>
      <c r="V2170" s="269" t="s">
        <v>207</v>
      </c>
      <c r="W2170" s="269" t="s">
        <v>207</v>
      </c>
      <c r="X2170" s="270" t="s">
        <v>207</v>
      </c>
      <c r="Y2170" s="269" t="s">
        <v>207</v>
      </c>
      <c r="Z2170" s="269" t="s">
        <v>207</v>
      </c>
      <c r="AA2170" s="269" t="s">
        <v>207</v>
      </c>
      <c r="AB2170" s="269" t="s">
        <v>207</v>
      </c>
      <c r="AC2170" s="269" t="s">
        <v>206</v>
      </c>
      <c r="AD2170" s="269" t="s">
        <v>207</v>
      </c>
      <c r="AE2170" s="269" t="s">
        <v>207</v>
      </c>
      <c r="AF2170" s="269" t="s">
        <v>207</v>
      </c>
      <c r="AG2170" s="269" t="s">
        <v>344</v>
      </c>
      <c r="AH2170" s="269" t="s">
        <v>344</v>
      </c>
      <c r="AI2170" s="269" t="s">
        <v>344</v>
      </c>
      <c r="AJ2170" s="269" t="s">
        <v>344</v>
      </c>
      <c r="AK2170" s="269" t="s">
        <v>344</v>
      </c>
      <c r="AL2170" s="269" t="s">
        <v>344</v>
      </c>
      <c r="AM2170" s="269" t="s">
        <v>344</v>
      </c>
      <c r="AN2170" s="269" t="s">
        <v>344</v>
      </c>
      <c r="AO2170" s="269" t="s">
        <v>344</v>
      </c>
      <c r="AP2170" s="269" t="s">
        <v>344</v>
      </c>
      <c r="AQ2170" s="269"/>
      <c r="AR2170">
        <v>0</v>
      </c>
      <c r="AS2170">
        <v>4</v>
      </c>
    </row>
    <row r="2171" spans="1:45" ht="15" hidden="1" x14ac:dyDescent="0.25">
      <c r="A2171" s="266">
        <v>215985</v>
      </c>
      <c r="B2171" s="259" t="s">
        <v>457</v>
      </c>
      <c r="C2171" s="259" t="s">
        <v>849</v>
      </c>
      <c r="D2171" s="259" t="s">
        <v>849</v>
      </c>
      <c r="E2171" s="259" t="s">
        <v>849</v>
      </c>
      <c r="F2171" s="259" t="s">
        <v>849</v>
      </c>
      <c r="G2171" s="259" t="s">
        <v>849</v>
      </c>
      <c r="H2171" s="259" t="s">
        <v>849</v>
      </c>
      <c r="I2171" s="259" t="s">
        <v>849</v>
      </c>
      <c r="J2171" s="259" t="s">
        <v>849</v>
      </c>
      <c r="K2171" s="259" t="s">
        <v>849</v>
      </c>
      <c r="L2171" s="259" t="s">
        <v>849</v>
      </c>
      <c r="M2171" s="259" t="s">
        <v>344</v>
      </c>
      <c r="N2171" s="259" t="s">
        <v>344</v>
      </c>
      <c r="O2171" s="259" t="s">
        <v>344</v>
      </c>
      <c r="P2171" s="259" t="s">
        <v>344</v>
      </c>
      <c r="Q2171" s="259" t="s">
        <v>344</v>
      </c>
      <c r="R2171" s="259" t="s">
        <v>344</v>
      </c>
      <c r="S2171" s="259" t="s">
        <v>344</v>
      </c>
      <c r="T2171" s="259" t="s">
        <v>344</v>
      </c>
      <c r="U2171" s="259" t="s">
        <v>344</v>
      </c>
      <c r="V2171" s="259" t="s">
        <v>344</v>
      </c>
      <c r="W2171" s="259" t="s">
        <v>344</v>
      </c>
      <c r="X2171" s="259" t="s">
        <v>344</v>
      </c>
      <c r="Y2171" s="259" t="s">
        <v>344</v>
      </c>
      <c r="Z2171" s="259" t="s">
        <v>344</v>
      </c>
      <c r="AA2171" s="259" t="s">
        <v>344</v>
      </c>
      <c r="AB2171" s="259" t="s">
        <v>344</v>
      </c>
      <c r="AC2171" s="259" t="s">
        <v>344</v>
      </c>
      <c r="AD2171" s="259" t="s">
        <v>344</v>
      </c>
      <c r="AE2171" s="259" t="s">
        <v>344</v>
      </c>
      <c r="AF2171" s="259" t="s">
        <v>344</v>
      </c>
      <c r="AG2171" s="259" t="s">
        <v>344</v>
      </c>
      <c r="AH2171" s="259" t="s">
        <v>344</v>
      </c>
      <c r="AI2171" s="259" t="s">
        <v>344</v>
      </c>
      <c r="AJ2171" s="259" t="s">
        <v>344</v>
      </c>
      <c r="AK2171" s="259" t="s">
        <v>344</v>
      </c>
      <c r="AL2171" s="259" t="s">
        <v>344</v>
      </c>
      <c r="AM2171" s="259" t="s">
        <v>344</v>
      </c>
      <c r="AN2171" s="259" t="s">
        <v>344</v>
      </c>
      <c r="AO2171" s="259" t="s">
        <v>344</v>
      </c>
      <c r="AP2171" s="259" t="s">
        <v>344</v>
      </c>
      <c r="AQ2171" s="259"/>
      <c r="AR2171"/>
      <c r="AS2171" t="s">
        <v>2181</v>
      </c>
    </row>
    <row r="2172" spans="1:45" ht="18.75" hidden="1" x14ac:dyDescent="0.45">
      <c r="A2172" s="267">
        <v>215986</v>
      </c>
      <c r="B2172" s="249" t="s">
        <v>458</v>
      </c>
      <c r="C2172" s="269" t="s">
        <v>205</v>
      </c>
      <c r="D2172" s="269" t="s">
        <v>207</v>
      </c>
      <c r="E2172" s="269" t="s">
        <v>205</v>
      </c>
      <c r="F2172" s="269" t="s">
        <v>205</v>
      </c>
      <c r="G2172" s="269" t="s">
        <v>207</v>
      </c>
      <c r="H2172" s="269" t="s">
        <v>205</v>
      </c>
      <c r="I2172" s="269" t="s">
        <v>207</v>
      </c>
      <c r="J2172" s="269" t="s">
        <v>205</v>
      </c>
      <c r="K2172" s="269" t="s">
        <v>205</v>
      </c>
      <c r="L2172" s="269" t="s">
        <v>207</v>
      </c>
      <c r="M2172" s="270" t="s">
        <v>205</v>
      </c>
      <c r="N2172" s="269" t="s">
        <v>205</v>
      </c>
      <c r="O2172" s="269" t="s">
        <v>205</v>
      </c>
      <c r="P2172" s="269" t="s">
        <v>205</v>
      </c>
      <c r="Q2172" s="269" t="s">
        <v>205</v>
      </c>
      <c r="R2172" s="269" t="s">
        <v>207</v>
      </c>
      <c r="S2172" s="269" t="s">
        <v>207</v>
      </c>
      <c r="T2172" s="269" t="s">
        <v>205</v>
      </c>
      <c r="U2172" s="269" t="s">
        <v>207</v>
      </c>
      <c r="V2172" s="269" t="s">
        <v>207</v>
      </c>
      <c r="W2172" s="269" t="s">
        <v>344</v>
      </c>
      <c r="X2172" s="270" t="s">
        <v>344</v>
      </c>
      <c r="Y2172" s="269" t="s">
        <v>344</v>
      </c>
      <c r="Z2172" s="269" t="s">
        <v>344</v>
      </c>
      <c r="AA2172" s="269" t="s">
        <v>344</v>
      </c>
      <c r="AB2172" s="269" t="s">
        <v>344</v>
      </c>
      <c r="AC2172" s="269" t="s">
        <v>344</v>
      </c>
      <c r="AD2172" s="269" t="s">
        <v>344</v>
      </c>
      <c r="AE2172" s="269" t="s">
        <v>344</v>
      </c>
      <c r="AF2172" s="269" t="s">
        <v>344</v>
      </c>
      <c r="AG2172" s="269" t="s">
        <v>344</v>
      </c>
      <c r="AH2172" s="269" t="s">
        <v>344</v>
      </c>
      <c r="AI2172" s="269" t="s">
        <v>344</v>
      </c>
      <c r="AJ2172" s="269" t="s">
        <v>344</v>
      </c>
      <c r="AK2172" s="269" t="s">
        <v>344</v>
      </c>
      <c r="AL2172" s="269" t="s">
        <v>344</v>
      </c>
      <c r="AM2172" s="269" t="s">
        <v>344</v>
      </c>
      <c r="AN2172" s="269" t="s">
        <v>344</v>
      </c>
      <c r="AO2172" s="269" t="s">
        <v>344</v>
      </c>
      <c r="AP2172" s="269" t="s">
        <v>344</v>
      </c>
      <c r="AQ2172" s="269"/>
      <c r="AR2172">
        <v>0</v>
      </c>
      <c r="AS2172">
        <v>3</v>
      </c>
    </row>
    <row r="2173" spans="1:45" ht="18.75" hidden="1" x14ac:dyDescent="0.45">
      <c r="A2173" s="268">
        <v>215988</v>
      </c>
      <c r="B2173" s="249" t="s">
        <v>458</v>
      </c>
      <c r="C2173" s="269">
        <v>0</v>
      </c>
      <c r="D2173" s="269">
        <v>0</v>
      </c>
      <c r="E2173" s="269">
        <v>0</v>
      </c>
      <c r="F2173" s="269">
        <v>0</v>
      </c>
      <c r="G2173" s="269">
        <v>0</v>
      </c>
      <c r="H2173" s="269">
        <v>0</v>
      </c>
      <c r="I2173" s="269">
        <v>0</v>
      </c>
      <c r="J2173" s="269">
        <v>0</v>
      </c>
      <c r="K2173" s="269">
        <v>0</v>
      </c>
      <c r="L2173" s="269">
        <v>0</v>
      </c>
      <c r="M2173" s="270">
        <v>0</v>
      </c>
      <c r="N2173" s="269">
        <v>0</v>
      </c>
      <c r="O2173" s="269">
        <v>0</v>
      </c>
      <c r="P2173" s="269">
        <v>0</v>
      </c>
      <c r="Q2173" s="269">
        <v>0</v>
      </c>
      <c r="R2173" s="269">
        <v>0</v>
      </c>
      <c r="S2173" s="269">
        <v>0</v>
      </c>
      <c r="T2173" s="269">
        <v>0</v>
      </c>
      <c r="U2173" s="269">
        <v>0</v>
      </c>
      <c r="V2173" s="269">
        <v>0</v>
      </c>
      <c r="W2173" s="269">
        <v>0</v>
      </c>
      <c r="X2173" s="270">
        <v>0</v>
      </c>
      <c r="Y2173" s="269">
        <v>0</v>
      </c>
      <c r="Z2173" s="269">
        <v>0</v>
      </c>
      <c r="AA2173" s="269">
        <v>0</v>
      </c>
      <c r="AB2173" s="269">
        <v>0</v>
      </c>
      <c r="AC2173" s="269">
        <v>0</v>
      </c>
      <c r="AD2173" s="269">
        <v>0</v>
      </c>
      <c r="AE2173" s="269">
        <v>0</v>
      </c>
      <c r="AF2173" s="269">
        <v>0</v>
      </c>
      <c r="AG2173" s="269">
        <v>0</v>
      </c>
      <c r="AH2173" s="269">
        <v>0</v>
      </c>
      <c r="AI2173" s="269">
        <v>0</v>
      </c>
      <c r="AJ2173" s="269">
        <v>0</v>
      </c>
      <c r="AK2173" s="269">
        <v>0</v>
      </c>
      <c r="AL2173" s="269">
        <v>0</v>
      </c>
      <c r="AM2173" s="269">
        <v>0</v>
      </c>
      <c r="AN2173" s="269">
        <v>0</v>
      </c>
      <c r="AO2173" s="269">
        <v>0</v>
      </c>
      <c r="AP2173" s="269">
        <v>0</v>
      </c>
      <c r="AQ2173" s="269"/>
      <c r="AR2173">
        <v>0</v>
      </c>
      <c r="AS2173">
        <v>3</v>
      </c>
    </row>
    <row r="2174" spans="1:45" ht="15" hidden="1" x14ac:dyDescent="0.25">
      <c r="A2174" s="266">
        <v>215989</v>
      </c>
      <c r="B2174" s="259" t="s">
        <v>457</v>
      </c>
      <c r="C2174" s="259" t="s">
        <v>849</v>
      </c>
      <c r="D2174" s="259" t="s">
        <v>849</v>
      </c>
      <c r="E2174" s="259" t="s">
        <v>849</v>
      </c>
      <c r="F2174" s="259" t="s">
        <v>849</v>
      </c>
      <c r="G2174" s="259" t="s">
        <v>849</v>
      </c>
      <c r="H2174" s="259" t="s">
        <v>849</v>
      </c>
      <c r="I2174" s="259" t="s">
        <v>849</v>
      </c>
      <c r="J2174" s="259" t="s">
        <v>849</v>
      </c>
      <c r="K2174" s="259" t="s">
        <v>849</v>
      </c>
      <c r="L2174" s="259" t="s">
        <v>849</v>
      </c>
      <c r="M2174" s="259" t="s">
        <v>344</v>
      </c>
      <c r="N2174" s="259" t="s">
        <v>344</v>
      </c>
      <c r="O2174" s="259" t="s">
        <v>344</v>
      </c>
      <c r="P2174" s="259" t="s">
        <v>344</v>
      </c>
      <c r="Q2174" s="259" t="s">
        <v>344</v>
      </c>
      <c r="R2174" s="259" t="s">
        <v>344</v>
      </c>
      <c r="S2174" s="259" t="s">
        <v>344</v>
      </c>
      <c r="T2174" s="259" t="s">
        <v>344</v>
      </c>
      <c r="U2174" s="259" t="s">
        <v>344</v>
      </c>
      <c r="V2174" s="259" t="s">
        <v>344</v>
      </c>
      <c r="W2174" s="259" t="s">
        <v>344</v>
      </c>
      <c r="X2174" s="259" t="s">
        <v>344</v>
      </c>
      <c r="Y2174" s="259" t="s">
        <v>344</v>
      </c>
      <c r="Z2174" s="259" t="s">
        <v>344</v>
      </c>
      <c r="AA2174" s="259" t="s">
        <v>344</v>
      </c>
      <c r="AB2174" s="259" t="s">
        <v>344</v>
      </c>
      <c r="AC2174" s="259" t="s">
        <v>344</v>
      </c>
      <c r="AD2174" s="259" t="s">
        <v>344</v>
      </c>
      <c r="AE2174" s="259" t="s">
        <v>344</v>
      </c>
      <c r="AF2174" s="259" t="s">
        <v>344</v>
      </c>
      <c r="AG2174" s="259" t="s">
        <v>344</v>
      </c>
      <c r="AH2174" s="259" t="s">
        <v>344</v>
      </c>
      <c r="AI2174" s="259" t="s">
        <v>344</v>
      </c>
      <c r="AJ2174" s="259" t="s">
        <v>344</v>
      </c>
      <c r="AK2174" s="259" t="s">
        <v>344</v>
      </c>
      <c r="AL2174" s="259" t="s">
        <v>344</v>
      </c>
      <c r="AM2174" s="259" t="s">
        <v>344</v>
      </c>
      <c r="AN2174" s="259" t="s">
        <v>344</v>
      </c>
      <c r="AO2174" s="259" t="s">
        <v>344</v>
      </c>
      <c r="AP2174" s="259" t="s">
        <v>344</v>
      </c>
      <c r="AQ2174" s="259"/>
      <c r="AR2174"/>
      <c r="AS2174" t="s">
        <v>2181</v>
      </c>
    </row>
    <row r="2175" spans="1:45" ht="15" hidden="1" x14ac:dyDescent="0.25">
      <c r="A2175" s="266">
        <v>215990</v>
      </c>
      <c r="B2175" s="259" t="s">
        <v>457</v>
      </c>
      <c r="C2175" s="259" t="s">
        <v>849</v>
      </c>
      <c r="D2175" s="259" t="s">
        <v>849</v>
      </c>
      <c r="E2175" s="259" t="s">
        <v>849</v>
      </c>
      <c r="F2175" s="259" t="s">
        <v>849</v>
      </c>
      <c r="G2175" s="259" t="s">
        <v>849</v>
      </c>
      <c r="H2175" s="259" t="s">
        <v>849</v>
      </c>
      <c r="I2175" s="259" t="s">
        <v>849</v>
      </c>
      <c r="J2175" s="259" t="s">
        <v>849</v>
      </c>
      <c r="K2175" s="259" t="s">
        <v>849</v>
      </c>
      <c r="L2175" s="259" t="s">
        <v>849</v>
      </c>
      <c r="M2175" s="259" t="s">
        <v>344</v>
      </c>
      <c r="N2175" s="259" t="s">
        <v>344</v>
      </c>
      <c r="O2175" s="259" t="s">
        <v>344</v>
      </c>
      <c r="P2175" s="259" t="s">
        <v>344</v>
      </c>
      <c r="Q2175" s="259" t="s">
        <v>344</v>
      </c>
      <c r="R2175" s="259" t="s">
        <v>344</v>
      </c>
      <c r="S2175" s="259" t="s">
        <v>344</v>
      </c>
      <c r="T2175" s="259" t="s">
        <v>344</v>
      </c>
      <c r="U2175" s="259" t="s">
        <v>344</v>
      </c>
      <c r="V2175" s="259" t="s">
        <v>344</v>
      </c>
      <c r="W2175" s="259" t="s">
        <v>344</v>
      </c>
      <c r="X2175" s="259" t="s">
        <v>344</v>
      </c>
      <c r="Y2175" s="259" t="s">
        <v>344</v>
      </c>
      <c r="Z2175" s="259" t="s">
        <v>344</v>
      </c>
      <c r="AA2175" s="259" t="s">
        <v>344</v>
      </c>
      <c r="AB2175" s="259" t="s">
        <v>344</v>
      </c>
      <c r="AC2175" s="259" t="s">
        <v>344</v>
      </c>
      <c r="AD2175" s="259" t="s">
        <v>344</v>
      </c>
      <c r="AE2175" s="259" t="s">
        <v>344</v>
      </c>
      <c r="AF2175" s="259" t="s">
        <v>344</v>
      </c>
      <c r="AG2175" s="259" t="s">
        <v>344</v>
      </c>
      <c r="AH2175" s="259" t="s">
        <v>344</v>
      </c>
      <c r="AI2175" s="259" t="s">
        <v>344</v>
      </c>
      <c r="AJ2175" s="259" t="s">
        <v>344</v>
      </c>
      <c r="AK2175" s="259" t="s">
        <v>344</v>
      </c>
      <c r="AL2175" s="259" t="s">
        <v>344</v>
      </c>
      <c r="AM2175" s="259" t="s">
        <v>344</v>
      </c>
      <c r="AN2175" s="259" t="s">
        <v>344</v>
      </c>
      <c r="AO2175" s="259" t="s">
        <v>344</v>
      </c>
      <c r="AP2175" s="259" t="s">
        <v>344</v>
      </c>
      <c r="AQ2175" s="259"/>
      <c r="AR2175"/>
      <c r="AS2175" t="s">
        <v>2181</v>
      </c>
    </row>
    <row r="2176" spans="1:45" ht="15" hidden="1" x14ac:dyDescent="0.25">
      <c r="A2176" s="266">
        <v>215991</v>
      </c>
      <c r="B2176" s="259" t="s">
        <v>457</v>
      </c>
      <c r="C2176" s="259" t="s">
        <v>849</v>
      </c>
      <c r="D2176" s="259" t="s">
        <v>849</v>
      </c>
      <c r="E2176" s="259" t="s">
        <v>849</v>
      </c>
      <c r="F2176" s="259" t="s">
        <v>849</v>
      </c>
      <c r="G2176" s="259" t="s">
        <v>849</v>
      </c>
      <c r="H2176" s="259" t="s">
        <v>849</v>
      </c>
      <c r="I2176" s="259" t="s">
        <v>849</v>
      </c>
      <c r="J2176" s="259" t="s">
        <v>849</v>
      </c>
      <c r="K2176" s="259" t="s">
        <v>849</v>
      </c>
      <c r="L2176" s="259" t="s">
        <v>849</v>
      </c>
      <c r="M2176" s="259" t="s">
        <v>344</v>
      </c>
      <c r="N2176" s="259" t="s">
        <v>344</v>
      </c>
      <c r="O2176" s="259" t="s">
        <v>344</v>
      </c>
      <c r="P2176" s="259" t="s">
        <v>344</v>
      </c>
      <c r="Q2176" s="259" t="s">
        <v>344</v>
      </c>
      <c r="R2176" s="259" t="s">
        <v>344</v>
      </c>
      <c r="S2176" s="259" t="s">
        <v>344</v>
      </c>
      <c r="T2176" s="259" t="s">
        <v>344</v>
      </c>
      <c r="U2176" s="259" t="s">
        <v>344</v>
      </c>
      <c r="V2176" s="259" t="s">
        <v>344</v>
      </c>
      <c r="W2176" s="259" t="s">
        <v>344</v>
      </c>
      <c r="X2176" s="259" t="s">
        <v>344</v>
      </c>
      <c r="Y2176" s="259" t="s">
        <v>344</v>
      </c>
      <c r="Z2176" s="259" t="s">
        <v>344</v>
      </c>
      <c r="AA2176" s="259" t="s">
        <v>344</v>
      </c>
      <c r="AB2176" s="259" t="s">
        <v>344</v>
      </c>
      <c r="AC2176" s="259" t="s">
        <v>344</v>
      </c>
      <c r="AD2176" s="259" t="s">
        <v>344</v>
      </c>
      <c r="AE2176" s="259" t="s">
        <v>344</v>
      </c>
      <c r="AF2176" s="259" t="s">
        <v>344</v>
      </c>
      <c r="AG2176" s="259" t="s">
        <v>344</v>
      </c>
      <c r="AH2176" s="259" t="s">
        <v>344</v>
      </c>
      <c r="AI2176" s="259" t="s">
        <v>344</v>
      </c>
      <c r="AJ2176" s="259" t="s">
        <v>344</v>
      </c>
      <c r="AK2176" s="259" t="s">
        <v>344</v>
      </c>
      <c r="AL2176" s="259" t="s">
        <v>344</v>
      </c>
      <c r="AM2176" s="259" t="s">
        <v>344</v>
      </c>
      <c r="AN2176" s="259" t="s">
        <v>344</v>
      </c>
      <c r="AO2176" s="259" t="s">
        <v>344</v>
      </c>
      <c r="AP2176" s="259" t="s">
        <v>344</v>
      </c>
      <c r="AQ2176" s="259"/>
      <c r="AR2176"/>
      <c r="AS2176" t="s">
        <v>2181</v>
      </c>
    </row>
    <row r="2177" spans="1:45" ht="15" hidden="1" x14ac:dyDescent="0.25">
      <c r="A2177" s="266">
        <v>215992</v>
      </c>
      <c r="B2177" s="259" t="s">
        <v>457</v>
      </c>
      <c r="C2177" s="259" t="s">
        <v>849</v>
      </c>
      <c r="D2177" s="259" t="s">
        <v>849</v>
      </c>
      <c r="E2177" s="259" t="s">
        <v>849</v>
      </c>
      <c r="F2177" s="259" t="s">
        <v>849</v>
      </c>
      <c r="G2177" s="259" t="s">
        <v>849</v>
      </c>
      <c r="H2177" s="259" t="s">
        <v>849</v>
      </c>
      <c r="I2177" s="259" t="s">
        <v>849</v>
      </c>
      <c r="J2177" s="259" t="s">
        <v>849</v>
      </c>
      <c r="K2177" s="259" t="s">
        <v>849</v>
      </c>
      <c r="L2177" s="259" t="s">
        <v>849</v>
      </c>
      <c r="M2177" s="259" t="s">
        <v>344</v>
      </c>
      <c r="N2177" s="259" t="s">
        <v>344</v>
      </c>
      <c r="O2177" s="259" t="s">
        <v>344</v>
      </c>
      <c r="P2177" s="259" t="s">
        <v>344</v>
      </c>
      <c r="Q2177" s="259" t="s">
        <v>344</v>
      </c>
      <c r="R2177" s="259" t="s">
        <v>344</v>
      </c>
      <c r="S2177" s="259" t="s">
        <v>344</v>
      </c>
      <c r="T2177" s="259" t="s">
        <v>344</v>
      </c>
      <c r="U2177" s="259" t="s">
        <v>344</v>
      </c>
      <c r="V2177" s="259" t="s">
        <v>344</v>
      </c>
      <c r="W2177" s="259" t="s">
        <v>344</v>
      </c>
      <c r="X2177" s="259" t="s">
        <v>344</v>
      </c>
      <c r="Y2177" s="259" t="s">
        <v>344</v>
      </c>
      <c r="Z2177" s="259" t="s">
        <v>344</v>
      </c>
      <c r="AA2177" s="259" t="s">
        <v>344</v>
      </c>
      <c r="AB2177" s="259" t="s">
        <v>344</v>
      </c>
      <c r="AC2177" s="259" t="s">
        <v>344</v>
      </c>
      <c r="AD2177" s="259" t="s">
        <v>344</v>
      </c>
      <c r="AE2177" s="259" t="s">
        <v>344</v>
      </c>
      <c r="AF2177" s="259" t="s">
        <v>344</v>
      </c>
      <c r="AG2177" s="259" t="s">
        <v>344</v>
      </c>
      <c r="AH2177" s="259" t="s">
        <v>344</v>
      </c>
      <c r="AI2177" s="259" t="s">
        <v>344</v>
      </c>
      <c r="AJ2177" s="259" t="s">
        <v>344</v>
      </c>
      <c r="AK2177" s="259" t="s">
        <v>344</v>
      </c>
      <c r="AL2177" s="259" t="s">
        <v>344</v>
      </c>
      <c r="AM2177" s="259" t="s">
        <v>344</v>
      </c>
      <c r="AN2177" s="259" t="s">
        <v>344</v>
      </c>
      <c r="AO2177" s="259" t="s">
        <v>344</v>
      </c>
      <c r="AP2177" s="259" t="s">
        <v>344</v>
      </c>
      <c r="AQ2177" s="259"/>
      <c r="AR2177"/>
      <c r="AS2177" t="s">
        <v>2181</v>
      </c>
    </row>
    <row r="2178" spans="1:45" ht="15" hidden="1" x14ac:dyDescent="0.25">
      <c r="A2178" s="266">
        <v>215993</v>
      </c>
      <c r="B2178" s="259" t="s">
        <v>457</v>
      </c>
      <c r="C2178" s="259" t="s">
        <v>849</v>
      </c>
      <c r="D2178" s="259" t="s">
        <v>849</v>
      </c>
      <c r="E2178" s="259" t="s">
        <v>849</v>
      </c>
      <c r="F2178" s="259" t="s">
        <v>849</v>
      </c>
      <c r="G2178" s="259" t="s">
        <v>849</v>
      </c>
      <c r="H2178" s="259" t="s">
        <v>849</v>
      </c>
      <c r="I2178" s="259" t="s">
        <v>849</v>
      </c>
      <c r="J2178" s="259" t="s">
        <v>849</v>
      </c>
      <c r="K2178" s="259" t="s">
        <v>849</v>
      </c>
      <c r="L2178" s="259" t="s">
        <v>849</v>
      </c>
      <c r="M2178" s="259" t="s">
        <v>344</v>
      </c>
      <c r="N2178" s="259" t="s">
        <v>344</v>
      </c>
      <c r="O2178" s="259" t="s">
        <v>344</v>
      </c>
      <c r="P2178" s="259" t="s">
        <v>344</v>
      </c>
      <c r="Q2178" s="259" t="s">
        <v>344</v>
      </c>
      <c r="R2178" s="259" t="s">
        <v>344</v>
      </c>
      <c r="S2178" s="259" t="s">
        <v>344</v>
      </c>
      <c r="T2178" s="259" t="s">
        <v>344</v>
      </c>
      <c r="U2178" s="259" t="s">
        <v>344</v>
      </c>
      <c r="V2178" s="259" t="s">
        <v>344</v>
      </c>
      <c r="W2178" s="259" t="s">
        <v>344</v>
      </c>
      <c r="X2178" s="259" t="s">
        <v>344</v>
      </c>
      <c r="Y2178" s="259" t="s">
        <v>344</v>
      </c>
      <c r="Z2178" s="259" t="s">
        <v>344</v>
      </c>
      <c r="AA2178" s="259" t="s">
        <v>344</v>
      </c>
      <c r="AB2178" s="259" t="s">
        <v>344</v>
      </c>
      <c r="AC2178" s="259" t="s">
        <v>344</v>
      </c>
      <c r="AD2178" s="259" t="s">
        <v>344</v>
      </c>
      <c r="AE2178" s="259" t="s">
        <v>344</v>
      </c>
      <c r="AF2178" s="259" t="s">
        <v>344</v>
      </c>
      <c r="AG2178" s="259" t="s">
        <v>344</v>
      </c>
      <c r="AH2178" s="259" t="s">
        <v>344</v>
      </c>
      <c r="AI2178" s="259" t="s">
        <v>344</v>
      </c>
      <c r="AJ2178" s="259" t="s">
        <v>344</v>
      </c>
      <c r="AK2178" s="259" t="s">
        <v>344</v>
      </c>
      <c r="AL2178" s="259" t="s">
        <v>344</v>
      </c>
      <c r="AM2178" s="259" t="s">
        <v>344</v>
      </c>
      <c r="AN2178" s="259" t="s">
        <v>344</v>
      </c>
      <c r="AO2178" s="259" t="s">
        <v>344</v>
      </c>
      <c r="AP2178" s="259" t="s">
        <v>344</v>
      </c>
      <c r="AQ2178" s="259"/>
      <c r="AR2178"/>
      <c r="AS2178" t="s">
        <v>2181</v>
      </c>
    </row>
    <row r="2179" spans="1:45" ht="18.75" hidden="1" x14ac:dyDescent="0.45">
      <c r="A2179" s="268">
        <v>215994</v>
      </c>
      <c r="B2179" s="249" t="s">
        <v>456</v>
      </c>
      <c r="C2179" s="269" t="s">
        <v>207</v>
      </c>
      <c r="D2179" s="269" t="s">
        <v>207</v>
      </c>
      <c r="E2179" s="269" t="s">
        <v>207</v>
      </c>
      <c r="F2179" s="269" t="s">
        <v>207</v>
      </c>
      <c r="G2179" s="269" t="s">
        <v>207</v>
      </c>
      <c r="H2179" s="269" t="s">
        <v>207</v>
      </c>
      <c r="I2179" s="269" t="s">
        <v>207</v>
      </c>
      <c r="J2179" s="269" t="s">
        <v>205</v>
      </c>
      <c r="K2179" s="269" t="s">
        <v>207</v>
      </c>
      <c r="L2179" s="269" t="s">
        <v>207</v>
      </c>
      <c r="M2179" s="270" t="s">
        <v>205</v>
      </c>
      <c r="N2179" s="269" t="s">
        <v>205</v>
      </c>
      <c r="O2179" s="269" t="s">
        <v>205</v>
      </c>
      <c r="P2179" s="269" t="s">
        <v>207</v>
      </c>
      <c r="Q2179" s="269" t="s">
        <v>207</v>
      </c>
      <c r="R2179" s="269" t="s">
        <v>207</v>
      </c>
      <c r="S2179" s="269" t="s">
        <v>207</v>
      </c>
      <c r="T2179" s="269" t="s">
        <v>207</v>
      </c>
      <c r="U2179" s="269" t="s">
        <v>207</v>
      </c>
      <c r="V2179" s="269" t="s">
        <v>207</v>
      </c>
      <c r="W2179" s="269" t="s">
        <v>205</v>
      </c>
      <c r="X2179" s="270" t="s">
        <v>205</v>
      </c>
      <c r="Y2179" s="269" t="s">
        <v>207</v>
      </c>
      <c r="Z2179" s="269" t="s">
        <v>205</v>
      </c>
      <c r="AA2179" s="269" t="s">
        <v>207</v>
      </c>
      <c r="AB2179" s="269" t="s">
        <v>207</v>
      </c>
      <c r="AC2179" s="269" t="s">
        <v>207</v>
      </c>
      <c r="AD2179" s="269" t="s">
        <v>207</v>
      </c>
      <c r="AE2179" s="269" t="s">
        <v>207</v>
      </c>
      <c r="AF2179" s="269" t="s">
        <v>205</v>
      </c>
      <c r="AG2179" s="269" t="s">
        <v>344</v>
      </c>
      <c r="AH2179" s="269" t="s">
        <v>344</v>
      </c>
      <c r="AI2179" s="269" t="s">
        <v>344</v>
      </c>
      <c r="AJ2179" s="269" t="s">
        <v>344</v>
      </c>
      <c r="AK2179" s="269" t="s">
        <v>344</v>
      </c>
      <c r="AL2179" s="269" t="s">
        <v>344</v>
      </c>
      <c r="AM2179" s="269" t="s">
        <v>344</v>
      </c>
      <c r="AN2179" s="269" t="s">
        <v>344</v>
      </c>
      <c r="AO2179" s="269" t="s">
        <v>344</v>
      </c>
      <c r="AP2179" s="269" t="s">
        <v>344</v>
      </c>
      <c r="AQ2179" s="269"/>
      <c r="AR2179">
        <v>0</v>
      </c>
      <c r="AS2179">
        <v>3</v>
      </c>
    </row>
    <row r="2180" spans="1:45" ht="18.75" hidden="1" x14ac:dyDescent="0.45">
      <c r="A2180" s="268">
        <v>215995</v>
      </c>
      <c r="B2180" s="249" t="s">
        <v>456</v>
      </c>
      <c r="C2180" s="269" t="s">
        <v>205</v>
      </c>
      <c r="D2180" s="269" t="s">
        <v>207</v>
      </c>
      <c r="E2180" s="269" t="s">
        <v>207</v>
      </c>
      <c r="F2180" s="269" t="s">
        <v>207</v>
      </c>
      <c r="G2180" s="269" t="s">
        <v>207</v>
      </c>
      <c r="H2180" s="269" t="s">
        <v>207</v>
      </c>
      <c r="I2180" s="269" t="s">
        <v>207</v>
      </c>
      <c r="J2180" s="269" t="s">
        <v>207</v>
      </c>
      <c r="K2180" s="269" t="s">
        <v>207</v>
      </c>
      <c r="L2180" s="269" t="s">
        <v>207</v>
      </c>
      <c r="M2180" s="270" t="s">
        <v>207</v>
      </c>
      <c r="N2180" s="269" t="s">
        <v>205</v>
      </c>
      <c r="O2180" s="269" t="s">
        <v>207</v>
      </c>
      <c r="P2180" s="269" t="s">
        <v>207</v>
      </c>
      <c r="Q2180" s="269" t="s">
        <v>205</v>
      </c>
      <c r="R2180" s="269" t="s">
        <v>207</v>
      </c>
      <c r="S2180" s="269" t="s">
        <v>205</v>
      </c>
      <c r="T2180" s="269" t="s">
        <v>205</v>
      </c>
      <c r="U2180" s="269" t="s">
        <v>205</v>
      </c>
      <c r="V2180" s="269" t="s">
        <v>205</v>
      </c>
      <c r="W2180" s="269" t="s">
        <v>207</v>
      </c>
      <c r="X2180" s="270" t="s">
        <v>207</v>
      </c>
      <c r="Y2180" s="269" t="s">
        <v>207</v>
      </c>
      <c r="Z2180" s="269" t="s">
        <v>207</v>
      </c>
      <c r="AA2180" s="269" t="s">
        <v>207</v>
      </c>
      <c r="AB2180" s="269" t="s">
        <v>206</v>
      </c>
      <c r="AC2180" s="269" t="s">
        <v>206</v>
      </c>
      <c r="AD2180" s="269" t="s">
        <v>206</v>
      </c>
      <c r="AE2180" s="269" t="s">
        <v>206</v>
      </c>
      <c r="AF2180" s="269" t="s">
        <v>206</v>
      </c>
      <c r="AG2180" s="269" t="s">
        <v>344</v>
      </c>
      <c r="AH2180" s="269" t="s">
        <v>344</v>
      </c>
      <c r="AI2180" s="269" t="s">
        <v>344</v>
      </c>
      <c r="AJ2180" s="269" t="s">
        <v>344</v>
      </c>
      <c r="AK2180" s="269" t="s">
        <v>344</v>
      </c>
      <c r="AL2180" s="269" t="s">
        <v>344</v>
      </c>
      <c r="AM2180" s="269" t="s">
        <v>344</v>
      </c>
      <c r="AN2180" s="269" t="s">
        <v>344</v>
      </c>
      <c r="AO2180" s="269" t="s">
        <v>344</v>
      </c>
      <c r="AP2180" s="269" t="s">
        <v>344</v>
      </c>
      <c r="AQ2180" s="269"/>
      <c r="AR2180">
        <v>0</v>
      </c>
      <c r="AS2180">
        <v>5</v>
      </c>
    </row>
    <row r="2181" spans="1:45" ht="15" hidden="1" x14ac:dyDescent="0.25">
      <c r="A2181" s="266">
        <v>215996</v>
      </c>
      <c r="B2181" s="259" t="s">
        <v>457</v>
      </c>
      <c r="C2181" s="259" t="s">
        <v>849</v>
      </c>
      <c r="D2181" s="259" t="s">
        <v>849</v>
      </c>
      <c r="E2181" s="259" t="s">
        <v>849</v>
      </c>
      <c r="F2181" s="259" t="s">
        <v>849</v>
      </c>
      <c r="G2181" s="259" t="s">
        <v>849</v>
      </c>
      <c r="H2181" s="259" t="s">
        <v>849</v>
      </c>
      <c r="I2181" s="259" t="s">
        <v>849</v>
      </c>
      <c r="J2181" s="259" t="s">
        <v>849</v>
      </c>
      <c r="K2181" s="259" t="s">
        <v>849</v>
      </c>
      <c r="L2181" s="259" t="s">
        <v>849</v>
      </c>
      <c r="M2181" s="259" t="s">
        <v>344</v>
      </c>
      <c r="N2181" s="259" t="s">
        <v>344</v>
      </c>
      <c r="O2181" s="259" t="s">
        <v>344</v>
      </c>
      <c r="P2181" s="259" t="s">
        <v>344</v>
      </c>
      <c r="Q2181" s="259" t="s">
        <v>344</v>
      </c>
      <c r="R2181" s="259" t="s">
        <v>344</v>
      </c>
      <c r="S2181" s="259" t="s">
        <v>344</v>
      </c>
      <c r="T2181" s="259" t="s">
        <v>344</v>
      </c>
      <c r="U2181" s="259" t="s">
        <v>344</v>
      </c>
      <c r="V2181" s="259" t="s">
        <v>344</v>
      </c>
      <c r="W2181" s="259" t="s">
        <v>344</v>
      </c>
      <c r="X2181" s="259" t="s">
        <v>344</v>
      </c>
      <c r="Y2181" s="259" t="s">
        <v>344</v>
      </c>
      <c r="Z2181" s="259" t="s">
        <v>344</v>
      </c>
      <c r="AA2181" s="259" t="s">
        <v>344</v>
      </c>
      <c r="AB2181" s="259" t="s">
        <v>344</v>
      </c>
      <c r="AC2181" s="259" t="s">
        <v>344</v>
      </c>
      <c r="AD2181" s="259" t="s">
        <v>344</v>
      </c>
      <c r="AE2181" s="259" t="s">
        <v>344</v>
      </c>
      <c r="AF2181" s="259" t="s">
        <v>344</v>
      </c>
      <c r="AG2181" s="259" t="s">
        <v>344</v>
      </c>
      <c r="AH2181" s="259" t="s">
        <v>344</v>
      </c>
      <c r="AI2181" s="259" t="s">
        <v>344</v>
      </c>
      <c r="AJ2181" s="259" t="s">
        <v>344</v>
      </c>
      <c r="AK2181" s="259" t="s">
        <v>344</v>
      </c>
      <c r="AL2181" s="259" t="s">
        <v>344</v>
      </c>
      <c r="AM2181" s="259" t="s">
        <v>344</v>
      </c>
      <c r="AN2181" s="259" t="s">
        <v>344</v>
      </c>
      <c r="AO2181" s="259" t="s">
        <v>344</v>
      </c>
      <c r="AP2181" s="259" t="s">
        <v>344</v>
      </c>
      <c r="AQ2181" s="259"/>
      <c r="AR2181"/>
      <c r="AS2181" t="s">
        <v>2181</v>
      </c>
    </row>
    <row r="2182" spans="1:45" ht="15" hidden="1" x14ac:dyDescent="0.25">
      <c r="A2182" s="266">
        <v>215997</v>
      </c>
      <c r="B2182" s="259" t="s">
        <v>458</v>
      </c>
      <c r="C2182" s="259" t="s">
        <v>665</v>
      </c>
      <c r="D2182" s="259" t="s">
        <v>665</v>
      </c>
      <c r="E2182" s="259" t="s">
        <v>207</v>
      </c>
      <c r="F2182" s="259" t="s">
        <v>205</v>
      </c>
      <c r="G2182" s="259" t="s">
        <v>205</v>
      </c>
      <c r="H2182" s="259" t="s">
        <v>207</v>
      </c>
      <c r="I2182" s="259" t="s">
        <v>207</v>
      </c>
      <c r="J2182" s="259" t="s">
        <v>665</v>
      </c>
      <c r="K2182" s="259" t="s">
        <v>207</v>
      </c>
      <c r="L2182" s="259" t="s">
        <v>207</v>
      </c>
      <c r="M2182" s="259" t="s">
        <v>207</v>
      </c>
      <c r="N2182" s="259" t="s">
        <v>207</v>
      </c>
      <c r="O2182" s="259" t="s">
        <v>205</v>
      </c>
      <c r="P2182" s="259" t="s">
        <v>205</v>
      </c>
      <c r="Q2182" s="259" t="s">
        <v>205</v>
      </c>
      <c r="R2182" s="259" t="s">
        <v>206</v>
      </c>
      <c r="S2182" s="259" t="s">
        <v>206</v>
      </c>
      <c r="T2182" s="259" t="s">
        <v>206</v>
      </c>
      <c r="U2182" s="259" t="s">
        <v>206</v>
      </c>
      <c r="V2182" s="259" t="s">
        <v>206</v>
      </c>
      <c r="W2182" s="259" t="s">
        <v>344</v>
      </c>
      <c r="X2182" s="259" t="s">
        <v>344</v>
      </c>
      <c r="Y2182" s="259" t="s">
        <v>344</v>
      </c>
      <c r="Z2182" s="259" t="s">
        <v>344</v>
      </c>
      <c r="AA2182" s="259" t="s">
        <v>344</v>
      </c>
      <c r="AB2182" s="259" t="s">
        <v>344</v>
      </c>
      <c r="AC2182" s="259" t="s">
        <v>344</v>
      </c>
      <c r="AD2182" s="259" t="s">
        <v>344</v>
      </c>
      <c r="AE2182" s="259" t="s">
        <v>344</v>
      </c>
      <c r="AF2182" s="259" t="s">
        <v>344</v>
      </c>
      <c r="AG2182" s="259" t="s">
        <v>344</v>
      </c>
      <c r="AH2182" s="259" t="s">
        <v>344</v>
      </c>
      <c r="AI2182" s="259" t="s">
        <v>344</v>
      </c>
      <c r="AJ2182" s="259" t="s">
        <v>344</v>
      </c>
      <c r="AK2182" s="259" t="s">
        <v>344</v>
      </c>
      <c r="AL2182" s="259" t="s">
        <v>344</v>
      </c>
      <c r="AM2182" s="259" t="s">
        <v>344</v>
      </c>
      <c r="AN2182" s="259" t="s">
        <v>344</v>
      </c>
      <c r="AO2182" s="259" t="s">
        <v>344</v>
      </c>
      <c r="AP2182" s="259" t="s">
        <v>344</v>
      </c>
      <c r="AQ2182" s="259"/>
      <c r="AR2182"/>
      <c r="AS2182">
        <v>1</v>
      </c>
    </row>
    <row r="2183" spans="1:45" ht="18.75" x14ac:dyDescent="0.45">
      <c r="A2183" s="268">
        <v>215998</v>
      </c>
      <c r="B2183" s="249" t="s">
        <v>61</v>
      </c>
      <c r="C2183" s="269" t="s">
        <v>207</v>
      </c>
      <c r="D2183" s="269" t="s">
        <v>207</v>
      </c>
      <c r="E2183" s="269" t="s">
        <v>207</v>
      </c>
      <c r="F2183" s="269" t="s">
        <v>207</v>
      </c>
      <c r="G2183" s="269" t="s">
        <v>207</v>
      </c>
      <c r="H2183" s="269" t="s">
        <v>207</v>
      </c>
      <c r="I2183" s="269" t="s">
        <v>207</v>
      </c>
      <c r="J2183" s="269" t="s">
        <v>205</v>
      </c>
      <c r="K2183" s="269" t="s">
        <v>207</v>
      </c>
      <c r="L2183" s="269" t="s">
        <v>207</v>
      </c>
      <c r="M2183" s="270" t="s">
        <v>207</v>
      </c>
      <c r="N2183" s="269" t="s">
        <v>205</v>
      </c>
      <c r="O2183" s="269" t="s">
        <v>207</v>
      </c>
      <c r="P2183" s="269" t="s">
        <v>207</v>
      </c>
      <c r="Q2183" s="269" t="s">
        <v>207</v>
      </c>
      <c r="R2183" s="269" t="s">
        <v>207</v>
      </c>
      <c r="S2183" s="269" t="s">
        <v>207</v>
      </c>
      <c r="T2183" s="269" t="s">
        <v>205</v>
      </c>
      <c r="U2183" s="269" t="s">
        <v>207</v>
      </c>
      <c r="V2183" s="269" t="s">
        <v>207</v>
      </c>
      <c r="W2183" s="269" t="s">
        <v>207</v>
      </c>
      <c r="X2183" s="270" t="s">
        <v>207</v>
      </c>
      <c r="Y2183" s="269" t="s">
        <v>207</v>
      </c>
      <c r="Z2183" s="269" t="s">
        <v>207</v>
      </c>
      <c r="AA2183" s="269" t="s">
        <v>207</v>
      </c>
      <c r="AB2183" s="269" t="s">
        <v>207</v>
      </c>
      <c r="AC2183" s="269" t="s">
        <v>207</v>
      </c>
      <c r="AD2183" s="269" t="s">
        <v>207</v>
      </c>
      <c r="AE2183" s="269" t="s">
        <v>207</v>
      </c>
      <c r="AF2183" s="269" t="s">
        <v>207</v>
      </c>
      <c r="AG2183" s="269" t="s">
        <v>207</v>
      </c>
      <c r="AH2183" s="269" t="s">
        <v>207</v>
      </c>
      <c r="AI2183" s="269" t="s">
        <v>207</v>
      </c>
      <c r="AJ2183" s="269" t="s">
        <v>207</v>
      </c>
      <c r="AK2183" s="269" t="s">
        <v>207</v>
      </c>
      <c r="AL2183" s="269" t="s">
        <v>206</v>
      </c>
      <c r="AM2183" s="269" t="s">
        <v>206</v>
      </c>
      <c r="AN2183" s="269" t="s">
        <v>206</v>
      </c>
      <c r="AO2183" s="269" t="s">
        <v>206</v>
      </c>
      <c r="AP2183" s="269" t="s">
        <v>206</v>
      </c>
      <c r="AQ2183" s="269"/>
      <c r="AR2183">
        <v>0</v>
      </c>
      <c r="AS2183">
        <v>5</v>
      </c>
    </row>
    <row r="2184" spans="1:45" ht="15" hidden="1" x14ac:dyDescent="0.25">
      <c r="A2184" s="266">
        <v>215999</v>
      </c>
      <c r="B2184" s="259" t="s">
        <v>457</v>
      </c>
      <c r="C2184" s="259" t="s">
        <v>849</v>
      </c>
      <c r="D2184" s="259" t="s">
        <v>849</v>
      </c>
      <c r="E2184" s="259" t="s">
        <v>849</v>
      </c>
      <c r="F2184" s="259" t="s">
        <v>849</v>
      </c>
      <c r="G2184" s="259" t="s">
        <v>849</v>
      </c>
      <c r="H2184" s="259" t="s">
        <v>849</v>
      </c>
      <c r="I2184" s="259" t="s">
        <v>849</v>
      </c>
      <c r="J2184" s="259" t="s">
        <v>849</v>
      </c>
      <c r="K2184" s="259" t="s">
        <v>849</v>
      </c>
      <c r="L2184" s="259" t="s">
        <v>849</v>
      </c>
      <c r="M2184" s="259" t="s">
        <v>344</v>
      </c>
      <c r="N2184" s="259" t="s">
        <v>344</v>
      </c>
      <c r="O2184" s="259" t="s">
        <v>344</v>
      </c>
      <c r="P2184" s="259" t="s">
        <v>344</v>
      </c>
      <c r="Q2184" s="259" t="s">
        <v>344</v>
      </c>
      <c r="R2184" s="259" t="s">
        <v>344</v>
      </c>
      <c r="S2184" s="259" t="s">
        <v>344</v>
      </c>
      <c r="T2184" s="259" t="s">
        <v>344</v>
      </c>
      <c r="U2184" s="259" t="s">
        <v>344</v>
      </c>
      <c r="V2184" s="259" t="s">
        <v>344</v>
      </c>
      <c r="W2184" s="259" t="s">
        <v>344</v>
      </c>
      <c r="X2184" s="259" t="s">
        <v>344</v>
      </c>
      <c r="Y2184" s="259" t="s">
        <v>344</v>
      </c>
      <c r="Z2184" s="259" t="s">
        <v>344</v>
      </c>
      <c r="AA2184" s="259" t="s">
        <v>344</v>
      </c>
      <c r="AB2184" s="259" t="s">
        <v>344</v>
      </c>
      <c r="AC2184" s="259" t="s">
        <v>344</v>
      </c>
      <c r="AD2184" s="259" t="s">
        <v>344</v>
      </c>
      <c r="AE2184" s="259" t="s">
        <v>344</v>
      </c>
      <c r="AF2184" s="259" t="s">
        <v>344</v>
      </c>
      <c r="AG2184" s="259" t="s">
        <v>344</v>
      </c>
      <c r="AH2184" s="259" t="s">
        <v>344</v>
      </c>
      <c r="AI2184" s="259" t="s">
        <v>344</v>
      </c>
      <c r="AJ2184" s="259" t="s">
        <v>344</v>
      </c>
      <c r="AK2184" s="259" t="s">
        <v>344</v>
      </c>
      <c r="AL2184" s="259" t="s">
        <v>344</v>
      </c>
      <c r="AM2184" s="259" t="s">
        <v>344</v>
      </c>
      <c r="AN2184" s="259" t="s">
        <v>344</v>
      </c>
      <c r="AO2184" s="259" t="s">
        <v>344</v>
      </c>
      <c r="AP2184" s="259" t="s">
        <v>344</v>
      </c>
      <c r="AQ2184" s="259"/>
      <c r="AR2184"/>
      <c r="AS2184" t="s">
        <v>2181</v>
      </c>
    </row>
    <row r="2185" spans="1:45" ht="15" hidden="1" x14ac:dyDescent="0.25">
      <c r="A2185" s="266">
        <v>216000</v>
      </c>
      <c r="B2185" s="259" t="s">
        <v>457</v>
      </c>
      <c r="C2185" s="259" t="s">
        <v>849</v>
      </c>
      <c r="D2185" s="259" t="s">
        <v>849</v>
      </c>
      <c r="E2185" s="259" t="s">
        <v>849</v>
      </c>
      <c r="F2185" s="259" t="s">
        <v>849</v>
      </c>
      <c r="G2185" s="259" t="s">
        <v>849</v>
      </c>
      <c r="H2185" s="259" t="s">
        <v>849</v>
      </c>
      <c r="I2185" s="259" t="s">
        <v>849</v>
      </c>
      <c r="J2185" s="259" t="s">
        <v>849</v>
      </c>
      <c r="K2185" s="259" t="s">
        <v>849</v>
      </c>
      <c r="L2185" s="259" t="s">
        <v>849</v>
      </c>
      <c r="M2185" s="259" t="s">
        <v>344</v>
      </c>
      <c r="N2185" s="259" t="s">
        <v>344</v>
      </c>
      <c r="O2185" s="259" t="s">
        <v>344</v>
      </c>
      <c r="P2185" s="259" t="s">
        <v>344</v>
      </c>
      <c r="Q2185" s="259" t="s">
        <v>344</v>
      </c>
      <c r="R2185" s="259" t="s">
        <v>344</v>
      </c>
      <c r="S2185" s="259" t="s">
        <v>344</v>
      </c>
      <c r="T2185" s="259" t="s">
        <v>344</v>
      </c>
      <c r="U2185" s="259" t="s">
        <v>344</v>
      </c>
      <c r="V2185" s="259" t="s">
        <v>344</v>
      </c>
      <c r="W2185" s="259" t="s">
        <v>344</v>
      </c>
      <c r="X2185" s="259" t="s">
        <v>344</v>
      </c>
      <c r="Y2185" s="259" t="s">
        <v>344</v>
      </c>
      <c r="Z2185" s="259" t="s">
        <v>344</v>
      </c>
      <c r="AA2185" s="259" t="s">
        <v>344</v>
      </c>
      <c r="AB2185" s="259" t="s">
        <v>344</v>
      </c>
      <c r="AC2185" s="259" t="s">
        <v>344</v>
      </c>
      <c r="AD2185" s="259" t="s">
        <v>344</v>
      </c>
      <c r="AE2185" s="259" t="s">
        <v>344</v>
      </c>
      <c r="AF2185" s="259" t="s">
        <v>344</v>
      </c>
      <c r="AG2185" s="259" t="s">
        <v>344</v>
      </c>
      <c r="AH2185" s="259" t="s">
        <v>344</v>
      </c>
      <c r="AI2185" s="259" t="s">
        <v>344</v>
      </c>
      <c r="AJ2185" s="259" t="s">
        <v>344</v>
      </c>
      <c r="AK2185" s="259" t="s">
        <v>344</v>
      </c>
      <c r="AL2185" s="259" t="s">
        <v>344</v>
      </c>
      <c r="AM2185" s="259" t="s">
        <v>344</v>
      </c>
      <c r="AN2185" s="259" t="s">
        <v>344</v>
      </c>
      <c r="AO2185" s="259" t="s">
        <v>344</v>
      </c>
      <c r="AP2185" s="259" t="s">
        <v>344</v>
      </c>
      <c r="AQ2185" s="259"/>
      <c r="AR2185"/>
      <c r="AS2185" t="s">
        <v>2181</v>
      </c>
    </row>
    <row r="2186" spans="1:45" ht="15" hidden="1" x14ac:dyDescent="0.25">
      <c r="A2186" s="266">
        <v>216001</v>
      </c>
      <c r="B2186" s="259" t="s">
        <v>457</v>
      </c>
      <c r="C2186" s="259" t="s">
        <v>849</v>
      </c>
      <c r="D2186" s="259" t="s">
        <v>849</v>
      </c>
      <c r="E2186" s="259" t="s">
        <v>849</v>
      </c>
      <c r="F2186" s="259" t="s">
        <v>849</v>
      </c>
      <c r="G2186" s="259" t="s">
        <v>849</v>
      </c>
      <c r="H2186" s="259" t="s">
        <v>849</v>
      </c>
      <c r="I2186" s="259" t="s">
        <v>849</v>
      </c>
      <c r="J2186" s="259" t="s">
        <v>849</v>
      </c>
      <c r="K2186" s="259" t="s">
        <v>849</v>
      </c>
      <c r="L2186" s="259" t="s">
        <v>849</v>
      </c>
      <c r="M2186" s="259" t="s">
        <v>344</v>
      </c>
      <c r="N2186" s="259" t="s">
        <v>344</v>
      </c>
      <c r="O2186" s="259" t="s">
        <v>344</v>
      </c>
      <c r="P2186" s="259" t="s">
        <v>344</v>
      </c>
      <c r="Q2186" s="259" t="s">
        <v>344</v>
      </c>
      <c r="R2186" s="259" t="s">
        <v>344</v>
      </c>
      <c r="S2186" s="259" t="s">
        <v>344</v>
      </c>
      <c r="T2186" s="259" t="s">
        <v>344</v>
      </c>
      <c r="U2186" s="259" t="s">
        <v>344</v>
      </c>
      <c r="V2186" s="259" t="s">
        <v>344</v>
      </c>
      <c r="W2186" s="259" t="s">
        <v>344</v>
      </c>
      <c r="X2186" s="259" t="s">
        <v>344</v>
      </c>
      <c r="Y2186" s="259" t="s">
        <v>344</v>
      </c>
      <c r="Z2186" s="259" t="s">
        <v>344</v>
      </c>
      <c r="AA2186" s="259" t="s">
        <v>344</v>
      </c>
      <c r="AB2186" s="259" t="s">
        <v>344</v>
      </c>
      <c r="AC2186" s="259" t="s">
        <v>344</v>
      </c>
      <c r="AD2186" s="259" t="s">
        <v>344</v>
      </c>
      <c r="AE2186" s="259" t="s">
        <v>344</v>
      </c>
      <c r="AF2186" s="259" t="s">
        <v>344</v>
      </c>
      <c r="AG2186" s="259" t="s">
        <v>344</v>
      </c>
      <c r="AH2186" s="259" t="s">
        <v>344</v>
      </c>
      <c r="AI2186" s="259" t="s">
        <v>344</v>
      </c>
      <c r="AJ2186" s="259" t="s">
        <v>344</v>
      </c>
      <c r="AK2186" s="259" t="s">
        <v>344</v>
      </c>
      <c r="AL2186" s="259" t="s">
        <v>344</v>
      </c>
      <c r="AM2186" s="259" t="s">
        <v>344</v>
      </c>
      <c r="AN2186" s="259" t="s">
        <v>344</v>
      </c>
      <c r="AO2186" s="259" t="s">
        <v>344</v>
      </c>
      <c r="AP2186" s="259" t="s">
        <v>344</v>
      </c>
      <c r="AQ2186" s="259"/>
      <c r="AR2186"/>
      <c r="AS2186" t="s">
        <v>2181</v>
      </c>
    </row>
    <row r="2187" spans="1:45" ht="15" hidden="1" x14ac:dyDescent="0.25">
      <c r="A2187" s="266">
        <v>216002</v>
      </c>
      <c r="B2187" s="259" t="s">
        <v>458</v>
      </c>
      <c r="C2187" s="259" t="s">
        <v>207</v>
      </c>
      <c r="D2187" s="259" t="s">
        <v>207</v>
      </c>
      <c r="E2187" s="259" t="s">
        <v>205</v>
      </c>
      <c r="F2187" s="259" t="s">
        <v>205</v>
      </c>
      <c r="G2187" s="259" t="s">
        <v>207</v>
      </c>
      <c r="H2187" s="259" t="s">
        <v>205</v>
      </c>
      <c r="I2187" s="259" t="s">
        <v>207</v>
      </c>
      <c r="J2187" s="259" t="s">
        <v>207</v>
      </c>
      <c r="K2187" s="259" t="s">
        <v>207</v>
      </c>
      <c r="L2187" s="259" t="s">
        <v>207</v>
      </c>
      <c r="M2187" s="259" t="s">
        <v>206</v>
      </c>
      <c r="N2187" s="259" t="s">
        <v>206</v>
      </c>
      <c r="O2187" s="259" t="s">
        <v>206</v>
      </c>
      <c r="P2187" s="259" t="s">
        <v>207</v>
      </c>
      <c r="Q2187" s="259" t="s">
        <v>206</v>
      </c>
      <c r="R2187" s="259" t="s">
        <v>206</v>
      </c>
      <c r="S2187" s="259" t="s">
        <v>206</v>
      </c>
      <c r="T2187" s="259" t="s">
        <v>206</v>
      </c>
      <c r="U2187" s="259" t="s">
        <v>206</v>
      </c>
      <c r="V2187" s="259" t="s">
        <v>206</v>
      </c>
      <c r="W2187" s="259" t="s">
        <v>344</v>
      </c>
      <c r="X2187" s="259" t="s">
        <v>344</v>
      </c>
      <c r="Y2187" s="259" t="s">
        <v>344</v>
      </c>
      <c r="Z2187" s="259" t="s">
        <v>344</v>
      </c>
      <c r="AA2187" s="259" t="s">
        <v>344</v>
      </c>
      <c r="AB2187" s="259" t="s">
        <v>344</v>
      </c>
      <c r="AC2187" s="259" t="s">
        <v>344</v>
      </c>
      <c r="AD2187" s="259" t="s">
        <v>344</v>
      </c>
      <c r="AE2187" s="259" t="s">
        <v>344</v>
      </c>
      <c r="AF2187" s="259" t="s">
        <v>344</v>
      </c>
      <c r="AG2187" s="259" t="s">
        <v>344</v>
      </c>
      <c r="AH2187" s="259" t="s">
        <v>344</v>
      </c>
      <c r="AI2187" s="259" t="s">
        <v>344</v>
      </c>
      <c r="AJ2187" s="259" t="s">
        <v>344</v>
      </c>
      <c r="AK2187" s="259" t="s">
        <v>344</v>
      </c>
      <c r="AL2187" s="259" t="s">
        <v>344</v>
      </c>
      <c r="AM2187" s="259" t="s">
        <v>344</v>
      </c>
      <c r="AN2187" s="259" t="s">
        <v>344</v>
      </c>
      <c r="AO2187" s="259" t="s">
        <v>344</v>
      </c>
      <c r="AP2187" s="259" t="s">
        <v>344</v>
      </c>
      <c r="AQ2187" s="259"/>
      <c r="AR2187"/>
      <c r="AS2187">
        <v>1</v>
      </c>
    </row>
    <row r="2188" spans="1:45" ht="18.75" hidden="1" x14ac:dyDescent="0.45">
      <c r="A2188" s="268">
        <v>216003</v>
      </c>
      <c r="B2188" s="249" t="s">
        <v>457</v>
      </c>
      <c r="C2188" s="269" t="s">
        <v>849</v>
      </c>
      <c r="D2188" s="269" t="s">
        <v>849</v>
      </c>
      <c r="E2188" s="269" t="s">
        <v>849</v>
      </c>
      <c r="F2188" s="269" t="s">
        <v>849</v>
      </c>
      <c r="G2188" s="269" t="s">
        <v>849</v>
      </c>
      <c r="H2188" s="269" t="s">
        <v>849</v>
      </c>
      <c r="I2188" s="269" t="s">
        <v>849</v>
      </c>
      <c r="J2188" s="269" t="s">
        <v>849</v>
      </c>
      <c r="K2188" s="269" t="s">
        <v>849</v>
      </c>
      <c r="L2188" s="269" t="s">
        <v>849</v>
      </c>
      <c r="M2188" s="270" t="s">
        <v>344</v>
      </c>
      <c r="N2188" s="269" t="s">
        <v>344</v>
      </c>
      <c r="O2188" s="269" t="s">
        <v>344</v>
      </c>
      <c r="P2188" s="269" t="s">
        <v>344</v>
      </c>
      <c r="Q2188" s="269" t="s">
        <v>344</v>
      </c>
      <c r="R2188" s="269" t="s">
        <v>344</v>
      </c>
      <c r="S2188" s="269" t="s">
        <v>344</v>
      </c>
      <c r="T2188" s="269" t="s">
        <v>344</v>
      </c>
      <c r="U2188" s="269" t="s">
        <v>344</v>
      </c>
      <c r="V2188" s="269" t="s">
        <v>344</v>
      </c>
      <c r="W2188" s="269" t="s">
        <v>344</v>
      </c>
      <c r="X2188" s="270" t="s">
        <v>344</v>
      </c>
      <c r="Y2188" s="269" t="s">
        <v>344</v>
      </c>
      <c r="Z2188" s="269" t="s">
        <v>344</v>
      </c>
      <c r="AA2188" s="269" t="s">
        <v>344</v>
      </c>
      <c r="AB2188" s="269" t="s">
        <v>344</v>
      </c>
      <c r="AC2188" s="269" t="s">
        <v>344</v>
      </c>
      <c r="AD2188" s="269" t="s">
        <v>344</v>
      </c>
      <c r="AE2188" s="269" t="s">
        <v>344</v>
      </c>
      <c r="AF2188" s="269" t="s">
        <v>344</v>
      </c>
      <c r="AG2188" s="269" t="s">
        <v>344</v>
      </c>
      <c r="AH2188" s="269" t="s">
        <v>344</v>
      </c>
      <c r="AI2188" s="269" t="s">
        <v>344</v>
      </c>
      <c r="AJ2188" s="269" t="s">
        <v>344</v>
      </c>
      <c r="AK2188" s="269" t="s">
        <v>344</v>
      </c>
      <c r="AL2188" s="269" t="s">
        <v>344</v>
      </c>
      <c r="AM2188" s="269" t="s">
        <v>344</v>
      </c>
      <c r="AN2188" s="269" t="s">
        <v>344</v>
      </c>
      <c r="AO2188" s="269" t="s">
        <v>344</v>
      </c>
      <c r="AP2188" s="269" t="s">
        <v>344</v>
      </c>
      <c r="AQ2188" s="269"/>
      <c r="AR2188" t="s">
        <v>1830</v>
      </c>
      <c r="AS2188" t="s">
        <v>2181</v>
      </c>
    </row>
    <row r="2189" spans="1:45" ht="18.75" hidden="1" x14ac:dyDescent="0.45">
      <c r="A2189" s="267">
        <v>216004</v>
      </c>
      <c r="B2189" s="249" t="s">
        <v>457</v>
      </c>
      <c r="C2189" s="269" t="s">
        <v>205</v>
      </c>
      <c r="D2189" s="269" t="s">
        <v>205</v>
      </c>
      <c r="E2189" s="269" t="s">
        <v>205</v>
      </c>
      <c r="F2189" s="269" t="s">
        <v>205</v>
      </c>
      <c r="G2189" s="269" t="s">
        <v>206</v>
      </c>
      <c r="H2189" s="269" t="s">
        <v>206</v>
      </c>
      <c r="I2189" s="269" t="s">
        <v>205</v>
      </c>
      <c r="J2189" s="269" t="s">
        <v>205</v>
      </c>
      <c r="K2189" s="269" t="s">
        <v>205</v>
      </c>
      <c r="L2189" s="269" t="s">
        <v>205</v>
      </c>
      <c r="M2189" s="270" t="s">
        <v>344</v>
      </c>
      <c r="N2189" s="269" t="s">
        <v>344</v>
      </c>
      <c r="O2189" s="269" t="s">
        <v>344</v>
      </c>
      <c r="P2189" s="269" t="s">
        <v>344</v>
      </c>
      <c r="Q2189" s="269" t="s">
        <v>344</v>
      </c>
      <c r="R2189" s="269" t="s">
        <v>344</v>
      </c>
      <c r="S2189" s="269" t="s">
        <v>344</v>
      </c>
      <c r="T2189" s="269" t="s">
        <v>344</v>
      </c>
      <c r="U2189" s="269" t="s">
        <v>344</v>
      </c>
      <c r="V2189" s="269" t="s">
        <v>344</v>
      </c>
      <c r="W2189" s="269" t="s">
        <v>344</v>
      </c>
      <c r="X2189" s="270" t="s">
        <v>344</v>
      </c>
      <c r="Y2189" s="269" t="s">
        <v>344</v>
      </c>
      <c r="Z2189" s="269" t="s">
        <v>344</v>
      </c>
      <c r="AA2189" s="269" t="s">
        <v>344</v>
      </c>
      <c r="AB2189" s="269" t="s">
        <v>344</v>
      </c>
      <c r="AC2189" s="269" t="s">
        <v>344</v>
      </c>
      <c r="AD2189" s="269" t="s">
        <v>344</v>
      </c>
      <c r="AE2189" s="269" t="s">
        <v>344</v>
      </c>
      <c r="AF2189" s="269" t="s">
        <v>344</v>
      </c>
      <c r="AG2189" s="269" t="s">
        <v>344</v>
      </c>
      <c r="AH2189" s="269" t="s">
        <v>344</v>
      </c>
      <c r="AI2189" s="269" t="s">
        <v>344</v>
      </c>
      <c r="AJ2189" s="269" t="s">
        <v>344</v>
      </c>
      <c r="AK2189" s="269" t="s">
        <v>344</v>
      </c>
      <c r="AL2189" s="269" t="s">
        <v>344</v>
      </c>
      <c r="AM2189" s="269" t="s">
        <v>344</v>
      </c>
      <c r="AN2189" s="269" t="s">
        <v>344</v>
      </c>
      <c r="AO2189" s="269" t="s">
        <v>344</v>
      </c>
      <c r="AP2189" s="269" t="s">
        <v>344</v>
      </c>
      <c r="AQ2189" s="269"/>
      <c r="AR2189">
        <v>0</v>
      </c>
      <c r="AS2189">
        <v>1</v>
      </c>
    </row>
    <row r="2190" spans="1:45" ht="15" hidden="1" x14ac:dyDescent="0.25">
      <c r="A2190" s="266">
        <v>216005</v>
      </c>
      <c r="B2190" s="259" t="s">
        <v>457</v>
      </c>
      <c r="C2190" s="259" t="s">
        <v>849</v>
      </c>
      <c r="D2190" s="259" t="s">
        <v>849</v>
      </c>
      <c r="E2190" s="259" t="s">
        <v>849</v>
      </c>
      <c r="F2190" s="259" t="s">
        <v>849</v>
      </c>
      <c r="G2190" s="259" t="s">
        <v>849</v>
      </c>
      <c r="H2190" s="259" t="s">
        <v>849</v>
      </c>
      <c r="I2190" s="259" t="s">
        <v>849</v>
      </c>
      <c r="J2190" s="259" t="s">
        <v>849</v>
      </c>
      <c r="K2190" s="259" t="s">
        <v>849</v>
      </c>
      <c r="L2190" s="259" t="s">
        <v>849</v>
      </c>
      <c r="M2190" s="259" t="s">
        <v>344</v>
      </c>
      <c r="N2190" s="259" t="s">
        <v>344</v>
      </c>
      <c r="O2190" s="259" t="s">
        <v>344</v>
      </c>
      <c r="P2190" s="259" t="s">
        <v>344</v>
      </c>
      <c r="Q2190" s="259" t="s">
        <v>344</v>
      </c>
      <c r="R2190" s="259" t="s">
        <v>344</v>
      </c>
      <c r="S2190" s="259" t="s">
        <v>344</v>
      </c>
      <c r="T2190" s="259" t="s">
        <v>344</v>
      </c>
      <c r="U2190" s="259" t="s">
        <v>344</v>
      </c>
      <c r="V2190" s="259" t="s">
        <v>344</v>
      </c>
      <c r="W2190" s="259" t="s">
        <v>344</v>
      </c>
      <c r="X2190" s="259" t="s">
        <v>344</v>
      </c>
      <c r="Y2190" s="259" t="s">
        <v>344</v>
      </c>
      <c r="Z2190" s="259" t="s">
        <v>344</v>
      </c>
      <c r="AA2190" s="259" t="s">
        <v>344</v>
      </c>
      <c r="AB2190" s="259" t="s">
        <v>344</v>
      </c>
      <c r="AC2190" s="259" t="s">
        <v>344</v>
      </c>
      <c r="AD2190" s="259" t="s">
        <v>344</v>
      </c>
      <c r="AE2190" s="259" t="s">
        <v>344</v>
      </c>
      <c r="AF2190" s="259" t="s">
        <v>344</v>
      </c>
      <c r="AG2190" s="259" t="s">
        <v>344</v>
      </c>
      <c r="AH2190" s="259" t="s">
        <v>344</v>
      </c>
      <c r="AI2190" s="259" t="s">
        <v>344</v>
      </c>
      <c r="AJ2190" s="259" t="s">
        <v>344</v>
      </c>
      <c r="AK2190" s="259" t="s">
        <v>344</v>
      </c>
      <c r="AL2190" s="259" t="s">
        <v>344</v>
      </c>
      <c r="AM2190" s="259" t="s">
        <v>344</v>
      </c>
      <c r="AN2190" s="259" t="s">
        <v>344</v>
      </c>
      <c r="AO2190" s="259" t="s">
        <v>344</v>
      </c>
      <c r="AP2190" s="259" t="s">
        <v>344</v>
      </c>
      <c r="AQ2190" s="259"/>
      <c r="AR2190"/>
      <c r="AS2190" t="s">
        <v>2181</v>
      </c>
    </row>
    <row r="2191" spans="1:45" ht="18.75" hidden="1" x14ac:dyDescent="0.45">
      <c r="A2191" s="268">
        <v>216007</v>
      </c>
      <c r="B2191" s="249" t="s">
        <v>459</v>
      </c>
      <c r="C2191" s="269" t="s">
        <v>205</v>
      </c>
      <c r="D2191" s="269" t="s">
        <v>205</v>
      </c>
      <c r="E2191" s="269" t="s">
        <v>205</v>
      </c>
      <c r="F2191" s="269" t="s">
        <v>205</v>
      </c>
      <c r="G2191" s="269" t="s">
        <v>665</v>
      </c>
      <c r="H2191" s="269" t="s">
        <v>207</v>
      </c>
      <c r="I2191" s="269" t="s">
        <v>207</v>
      </c>
      <c r="J2191" s="269" t="s">
        <v>205</v>
      </c>
      <c r="K2191" s="269" t="s">
        <v>205</v>
      </c>
      <c r="L2191" s="269" t="s">
        <v>207</v>
      </c>
      <c r="M2191" s="270" t="s">
        <v>206</v>
      </c>
      <c r="N2191" s="269" t="s">
        <v>205</v>
      </c>
      <c r="O2191" s="269" t="s">
        <v>205</v>
      </c>
      <c r="P2191" s="269" t="s">
        <v>205</v>
      </c>
      <c r="Q2191" s="269" t="s">
        <v>205</v>
      </c>
      <c r="R2191" s="269" t="s">
        <v>205</v>
      </c>
      <c r="S2191" s="269" t="s">
        <v>207</v>
      </c>
      <c r="T2191" s="269" t="s">
        <v>205</v>
      </c>
      <c r="U2191" s="269" t="s">
        <v>207</v>
      </c>
      <c r="V2191" s="269" t="s">
        <v>206</v>
      </c>
      <c r="W2191" s="269" t="s">
        <v>206</v>
      </c>
      <c r="X2191" s="269" t="s">
        <v>206</v>
      </c>
      <c r="Y2191" s="269" t="s">
        <v>206</v>
      </c>
      <c r="Z2191" s="269" t="s">
        <v>206</v>
      </c>
      <c r="AA2191" s="269" t="s">
        <v>206</v>
      </c>
      <c r="AB2191" s="269" t="s">
        <v>344</v>
      </c>
      <c r="AC2191" s="269" t="s">
        <v>344</v>
      </c>
      <c r="AD2191" s="269" t="s">
        <v>344</v>
      </c>
      <c r="AE2191" s="269" t="s">
        <v>344</v>
      </c>
      <c r="AF2191" s="269" t="s">
        <v>344</v>
      </c>
      <c r="AG2191" s="269" t="s">
        <v>344</v>
      </c>
      <c r="AH2191" s="269" t="s">
        <v>344</v>
      </c>
      <c r="AI2191" s="269" t="s">
        <v>344</v>
      </c>
      <c r="AJ2191" s="269" t="s">
        <v>344</v>
      </c>
      <c r="AK2191" s="269" t="s">
        <v>344</v>
      </c>
      <c r="AL2191" s="269" t="s">
        <v>344</v>
      </c>
      <c r="AM2191" s="269" t="s">
        <v>344</v>
      </c>
      <c r="AN2191" s="269" t="s">
        <v>344</v>
      </c>
      <c r="AO2191" s="269" t="s">
        <v>344</v>
      </c>
      <c r="AP2191" s="269" t="s">
        <v>344</v>
      </c>
      <c r="AQ2191" s="269"/>
      <c r="AR2191">
        <v>0</v>
      </c>
      <c r="AS2191">
        <v>6</v>
      </c>
    </row>
    <row r="2192" spans="1:45" ht="15" hidden="1" x14ac:dyDescent="0.25">
      <c r="A2192" s="266">
        <v>216008</v>
      </c>
      <c r="B2192" s="259" t="s">
        <v>457</v>
      </c>
      <c r="C2192" s="259" t="s">
        <v>849</v>
      </c>
      <c r="D2192" s="259" t="s">
        <v>849</v>
      </c>
      <c r="E2192" s="259" t="s">
        <v>849</v>
      </c>
      <c r="F2192" s="259" t="s">
        <v>849</v>
      </c>
      <c r="G2192" s="259" t="s">
        <v>849</v>
      </c>
      <c r="H2192" s="259" t="s">
        <v>849</v>
      </c>
      <c r="I2192" s="259" t="s">
        <v>849</v>
      </c>
      <c r="J2192" s="259" t="s">
        <v>849</v>
      </c>
      <c r="K2192" s="259" t="s">
        <v>849</v>
      </c>
      <c r="L2192" s="259" t="s">
        <v>849</v>
      </c>
      <c r="M2192" s="259" t="s">
        <v>344</v>
      </c>
      <c r="N2192" s="259" t="s">
        <v>344</v>
      </c>
      <c r="O2192" s="259" t="s">
        <v>344</v>
      </c>
      <c r="P2192" s="259" t="s">
        <v>344</v>
      </c>
      <c r="Q2192" s="259" t="s">
        <v>344</v>
      </c>
      <c r="R2192" s="259" t="s">
        <v>344</v>
      </c>
      <c r="S2192" s="259" t="s">
        <v>344</v>
      </c>
      <c r="T2192" s="259" t="s">
        <v>344</v>
      </c>
      <c r="U2192" s="259" t="s">
        <v>344</v>
      </c>
      <c r="V2192" s="259" t="s">
        <v>344</v>
      </c>
      <c r="W2192" s="259" t="s">
        <v>344</v>
      </c>
      <c r="X2192" s="259" t="s">
        <v>344</v>
      </c>
      <c r="Y2192" s="259" t="s">
        <v>344</v>
      </c>
      <c r="Z2192" s="259" t="s">
        <v>344</v>
      </c>
      <c r="AA2192" s="259" t="s">
        <v>344</v>
      </c>
      <c r="AB2192" s="259" t="s">
        <v>344</v>
      </c>
      <c r="AC2192" s="259" t="s">
        <v>344</v>
      </c>
      <c r="AD2192" s="259" t="s">
        <v>344</v>
      </c>
      <c r="AE2192" s="259" t="s">
        <v>344</v>
      </c>
      <c r="AF2192" s="259" t="s">
        <v>344</v>
      </c>
      <c r="AG2192" s="259" t="s">
        <v>344</v>
      </c>
      <c r="AH2192" s="259" t="s">
        <v>344</v>
      </c>
      <c r="AI2192" s="259" t="s">
        <v>344</v>
      </c>
      <c r="AJ2192" s="259" t="s">
        <v>344</v>
      </c>
      <c r="AK2192" s="259" t="s">
        <v>344</v>
      </c>
      <c r="AL2192" s="259" t="s">
        <v>344</v>
      </c>
      <c r="AM2192" s="259" t="s">
        <v>344</v>
      </c>
      <c r="AN2192" s="259" t="s">
        <v>344</v>
      </c>
      <c r="AO2192" s="259" t="s">
        <v>344</v>
      </c>
      <c r="AP2192" s="259" t="s">
        <v>344</v>
      </c>
      <c r="AQ2192" s="259"/>
      <c r="AR2192"/>
      <c r="AS2192" t="s">
        <v>2181</v>
      </c>
    </row>
    <row r="2193" spans="1:45" ht="15" hidden="1" x14ac:dyDescent="0.25">
      <c r="A2193" s="266">
        <v>216009</v>
      </c>
      <c r="B2193" s="259" t="s">
        <v>457</v>
      </c>
      <c r="C2193" s="259" t="s">
        <v>849</v>
      </c>
      <c r="D2193" s="259" t="s">
        <v>849</v>
      </c>
      <c r="E2193" s="259" t="s">
        <v>849</v>
      </c>
      <c r="F2193" s="259" t="s">
        <v>849</v>
      </c>
      <c r="G2193" s="259" t="s">
        <v>849</v>
      </c>
      <c r="H2193" s="259" t="s">
        <v>849</v>
      </c>
      <c r="I2193" s="259" t="s">
        <v>849</v>
      </c>
      <c r="J2193" s="259" t="s">
        <v>849</v>
      </c>
      <c r="K2193" s="259" t="s">
        <v>849</v>
      </c>
      <c r="L2193" s="259" t="s">
        <v>849</v>
      </c>
      <c r="M2193" s="259" t="s">
        <v>344</v>
      </c>
      <c r="N2193" s="259" t="s">
        <v>344</v>
      </c>
      <c r="O2193" s="259" t="s">
        <v>344</v>
      </c>
      <c r="P2193" s="259" t="s">
        <v>344</v>
      </c>
      <c r="Q2193" s="259" t="s">
        <v>344</v>
      </c>
      <c r="R2193" s="259" t="s">
        <v>344</v>
      </c>
      <c r="S2193" s="259" t="s">
        <v>344</v>
      </c>
      <c r="T2193" s="259" t="s">
        <v>344</v>
      </c>
      <c r="U2193" s="259" t="s">
        <v>344</v>
      </c>
      <c r="V2193" s="259" t="s">
        <v>344</v>
      </c>
      <c r="W2193" s="259" t="s">
        <v>344</v>
      </c>
      <c r="X2193" s="259" t="s">
        <v>344</v>
      </c>
      <c r="Y2193" s="259" t="s">
        <v>344</v>
      </c>
      <c r="Z2193" s="259" t="s">
        <v>344</v>
      </c>
      <c r="AA2193" s="259" t="s">
        <v>344</v>
      </c>
      <c r="AB2193" s="259" t="s">
        <v>344</v>
      </c>
      <c r="AC2193" s="259" t="s">
        <v>344</v>
      </c>
      <c r="AD2193" s="259" t="s">
        <v>344</v>
      </c>
      <c r="AE2193" s="259" t="s">
        <v>344</v>
      </c>
      <c r="AF2193" s="259" t="s">
        <v>344</v>
      </c>
      <c r="AG2193" s="259" t="s">
        <v>344</v>
      </c>
      <c r="AH2193" s="259" t="s">
        <v>344</v>
      </c>
      <c r="AI2193" s="259" t="s">
        <v>344</v>
      </c>
      <c r="AJ2193" s="259" t="s">
        <v>344</v>
      </c>
      <c r="AK2193" s="259" t="s">
        <v>344</v>
      </c>
      <c r="AL2193" s="259" t="s">
        <v>344</v>
      </c>
      <c r="AM2193" s="259" t="s">
        <v>344</v>
      </c>
      <c r="AN2193" s="259" t="s">
        <v>344</v>
      </c>
      <c r="AO2193" s="259" t="s">
        <v>344</v>
      </c>
      <c r="AP2193" s="259" t="s">
        <v>344</v>
      </c>
      <c r="AQ2193" s="259"/>
      <c r="AR2193"/>
      <c r="AS2193" t="s">
        <v>2181</v>
      </c>
    </row>
    <row r="2194" spans="1:45" ht="15" hidden="1" x14ac:dyDescent="0.25">
      <c r="A2194" s="266">
        <v>216012</v>
      </c>
      <c r="B2194" s="259" t="s">
        <v>457</v>
      </c>
      <c r="C2194" s="259" t="s">
        <v>849</v>
      </c>
      <c r="D2194" s="259" t="s">
        <v>849</v>
      </c>
      <c r="E2194" s="259" t="s">
        <v>849</v>
      </c>
      <c r="F2194" s="259" t="s">
        <v>849</v>
      </c>
      <c r="G2194" s="259" t="s">
        <v>849</v>
      </c>
      <c r="H2194" s="259" t="s">
        <v>849</v>
      </c>
      <c r="I2194" s="259" t="s">
        <v>849</v>
      </c>
      <c r="J2194" s="259" t="s">
        <v>849</v>
      </c>
      <c r="K2194" s="259" t="s">
        <v>849</v>
      </c>
      <c r="L2194" s="259" t="s">
        <v>849</v>
      </c>
      <c r="M2194" s="259" t="s">
        <v>344</v>
      </c>
      <c r="N2194" s="259" t="s">
        <v>344</v>
      </c>
      <c r="O2194" s="259" t="s">
        <v>344</v>
      </c>
      <c r="P2194" s="259" t="s">
        <v>344</v>
      </c>
      <c r="Q2194" s="259" t="s">
        <v>344</v>
      </c>
      <c r="R2194" s="259" t="s">
        <v>344</v>
      </c>
      <c r="S2194" s="259" t="s">
        <v>344</v>
      </c>
      <c r="T2194" s="259" t="s">
        <v>344</v>
      </c>
      <c r="U2194" s="259" t="s">
        <v>344</v>
      </c>
      <c r="V2194" s="259" t="s">
        <v>344</v>
      </c>
      <c r="W2194" s="259" t="s">
        <v>344</v>
      </c>
      <c r="X2194" s="259" t="s">
        <v>344</v>
      </c>
      <c r="Y2194" s="259" t="s">
        <v>344</v>
      </c>
      <c r="Z2194" s="259" t="s">
        <v>344</v>
      </c>
      <c r="AA2194" s="259" t="s">
        <v>344</v>
      </c>
      <c r="AB2194" s="259" t="s">
        <v>344</v>
      </c>
      <c r="AC2194" s="259" t="s">
        <v>344</v>
      </c>
      <c r="AD2194" s="259" t="s">
        <v>344</v>
      </c>
      <c r="AE2194" s="259" t="s">
        <v>344</v>
      </c>
      <c r="AF2194" s="259" t="s">
        <v>344</v>
      </c>
      <c r="AG2194" s="259" t="s">
        <v>344</v>
      </c>
      <c r="AH2194" s="259" t="s">
        <v>344</v>
      </c>
      <c r="AI2194" s="259" t="s">
        <v>344</v>
      </c>
      <c r="AJ2194" s="259" t="s">
        <v>344</v>
      </c>
      <c r="AK2194" s="259" t="s">
        <v>344</v>
      </c>
      <c r="AL2194" s="259" t="s">
        <v>344</v>
      </c>
      <c r="AM2194" s="259" t="s">
        <v>344</v>
      </c>
      <c r="AN2194" s="259" t="s">
        <v>344</v>
      </c>
      <c r="AO2194" s="259" t="s">
        <v>344</v>
      </c>
      <c r="AP2194" s="259" t="s">
        <v>344</v>
      </c>
      <c r="AQ2194" s="259"/>
      <c r="AR2194"/>
      <c r="AS2194" t="s">
        <v>2181</v>
      </c>
    </row>
    <row r="2195" spans="1:45" ht="18.75" hidden="1" x14ac:dyDescent="0.45">
      <c r="A2195" s="268">
        <v>216013</v>
      </c>
      <c r="B2195" s="249" t="s">
        <v>457</v>
      </c>
      <c r="C2195" s="269" t="s">
        <v>206</v>
      </c>
      <c r="D2195" s="269" t="s">
        <v>205</v>
      </c>
      <c r="E2195" s="269" t="s">
        <v>207</v>
      </c>
      <c r="F2195" s="269" t="s">
        <v>207</v>
      </c>
      <c r="G2195" s="269" t="s">
        <v>205</v>
      </c>
      <c r="H2195" s="269" t="s">
        <v>206</v>
      </c>
      <c r="I2195" s="269" t="s">
        <v>206</v>
      </c>
      <c r="J2195" s="269" t="s">
        <v>206</v>
      </c>
      <c r="K2195" s="269" t="s">
        <v>206</v>
      </c>
      <c r="L2195" s="269" t="s">
        <v>206</v>
      </c>
      <c r="M2195" s="270" t="s">
        <v>344</v>
      </c>
      <c r="N2195" s="269" t="s">
        <v>344</v>
      </c>
      <c r="O2195" s="269" t="s">
        <v>344</v>
      </c>
      <c r="P2195" s="269" t="s">
        <v>344</v>
      </c>
      <c r="Q2195" s="269" t="s">
        <v>344</v>
      </c>
      <c r="R2195" s="269" t="s">
        <v>344</v>
      </c>
      <c r="S2195" s="269" t="s">
        <v>344</v>
      </c>
      <c r="T2195" s="269" t="s">
        <v>344</v>
      </c>
      <c r="U2195" s="269" t="s">
        <v>344</v>
      </c>
      <c r="V2195" s="269" t="s">
        <v>344</v>
      </c>
      <c r="W2195" s="269" t="s">
        <v>344</v>
      </c>
      <c r="X2195" s="270" t="s">
        <v>344</v>
      </c>
      <c r="Y2195" s="269" t="s">
        <v>344</v>
      </c>
      <c r="Z2195" s="269" t="s">
        <v>344</v>
      </c>
      <c r="AA2195" s="269" t="s">
        <v>344</v>
      </c>
      <c r="AB2195" s="269" t="s">
        <v>344</v>
      </c>
      <c r="AC2195" s="269" t="s">
        <v>344</v>
      </c>
      <c r="AD2195" s="269" t="s">
        <v>344</v>
      </c>
      <c r="AE2195" s="269" t="s">
        <v>344</v>
      </c>
      <c r="AF2195" s="269" t="s">
        <v>344</v>
      </c>
      <c r="AG2195" s="269" t="s">
        <v>344</v>
      </c>
      <c r="AH2195" s="269" t="s">
        <v>344</v>
      </c>
      <c r="AI2195" s="269" t="s">
        <v>344</v>
      </c>
      <c r="AJ2195" s="269" t="s">
        <v>344</v>
      </c>
      <c r="AK2195" s="269" t="s">
        <v>344</v>
      </c>
      <c r="AL2195" s="269" t="s">
        <v>344</v>
      </c>
      <c r="AM2195" s="269" t="s">
        <v>344</v>
      </c>
      <c r="AN2195" s="269" t="s">
        <v>344</v>
      </c>
      <c r="AO2195" s="269" t="s">
        <v>344</v>
      </c>
      <c r="AP2195" s="269" t="s">
        <v>344</v>
      </c>
      <c r="AQ2195" s="269"/>
      <c r="AR2195">
        <v>0</v>
      </c>
      <c r="AS2195">
        <v>2</v>
      </c>
    </row>
    <row r="2196" spans="1:45" ht="18.75" hidden="1" x14ac:dyDescent="0.45">
      <c r="A2196" s="267">
        <v>216014</v>
      </c>
      <c r="B2196" s="249" t="s">
        <v>457</v>
      </c>
      <c r="C2196" s="269" t="s">
        <v>849</v>
      </c>
      <c r="D2196" s="269" t="s">
        <v>849</v>
      </c>
      <c r="E2196" s="269" t="s">
        <v>849</v>
      </c>
      <c r="F2196" s="269" t="s">
        <v>849</v>
      </c>
      <c r="G2196" s="269" t="s">
        <v>849</v>
      </c>
      <c r="H2196" s="269" t="s">
        <v>849</v>
      </c>
      <c r="I2196" s="269" t="s">
        <v>849</v>
      </c>
      <c r="J2196" s="269" t="s">
        <v>849</v>
      </c>
      <c r="K2196" s="269" t="s">
        <v>849</v>
      </c>
      <c r="L2196" s="269" t="s">
        <v>849</v>
      </c>
      <c r="M2196" s="270" t="s">
        <v>344</v>
      </c>
      <c r="N2196" s="269" t="s">
        <v>344</v>
      </c>
      <c r="O2196" s="269" t="s">
        <v>344</v>
      </c>
      <c r="P2196" s="269" t="s">
        <v>344</v>
      </c>
      <c r="Q2196" s="269" t="s">
        <v>344</v>
      </c>
      <c r="R2196" s="269" t="s">
        <v>344</v>
      </c>
      <c r="S2196" s="269" t="s">
        <v>344</v>
      </c>
      <c r="T2196" s="269" t="s">
        <v>344</v>
      </c>
      <c r="U2196" s="269" t="s">
        <v>344</v>
      </c>
      <c r="V2196" s="269" t="s">
        <v>344</v>
      </c>
      <c r="W2196" s="269" t="s">
        <v>344</v>
      </c>
      <c r="X2196" s="270" t="s">
        <v>344</v>
      </c>
      <c r="Y2196" s="269" t="s">
        <v>344</v>
      </c>
      <c r="Z2196" s="269" t="s">
        <v>344</v>
      </c>
      <c r="AA2196" s="269" t="s">
        <v>344</v>
      </c>
      <c r="AB2196" s="269" t="s">
        <v>344</v>
      </c>
      <c r="AC2196" s="269" t="s">
        <v>344</v>
      </c>
      <c r="AD2196" s="269" t="s">
        <v>344</v>
      </c>
      <c r="AE2196" s="269" t="s">
        <v>344</v>
      </c>
      <c r="AF2196" s="269" t="s">
        <v>344</v>
      </c>
      <c r="AG2196" s="269" t="s">
        <v>344</v>
      </c>
      <c r="AH2196" s="269" t="s">
        <v>344</v>
      </c>
      <c r="AI2196" s="269" t="s">
        <v>344</v>
      </c>
      <c r="AJ2196" s="269" t="s">
        <v>344</v>
      </c>
      <c r="AK2196" s="269" t="s">
        <v>344</v>
      </c>
      <c r="AL2196" s="269" t="s">
        <v>344</v>
      </c>
      <c r="AM2196" s="269" t="s">
        <v>344</v>
      </c>
      <c r="AN2196" s="269" t="s">
        <v>344</v>
      </c>
      <c r="AO2196" s="269" t="s">
        <v>344</v>
      </c>
      <c r="AP2196" s="269" t="s">
        <v>344</v>
      </c>
      <c r="AQ2196" s="269"/>
      <c r="AR2196" t="s">
        <v>1830</v>
      </c>
      <c r="AS2196" t="s">
        <v>2181</v>
      </c>
    </row>
    <row r="2197" spans="1:45" ht="18.75" hidden="1" x14ac:dyDescent="0.45">
      <c r="A2197" s="268">
        <v>216015</v>
      </c>
      <c r="B2197" s="249" t="s">
        <v>459</v>
      </c>
      <c r="C2197" s="269" t="s">
        <v>207</v>
      </c>
      <c r="D2197" s="269" t="s">
        <v>205</v>
      </c>
      <c r="E2197" s="269" t="s">
        <v>205</v>
      </c>
      <c r="F2197" s="269" t="s">
        <v>207</v>
      </c>
      <c r="G2197" s="269" t="s">
        <v>207</v>
      </c>
      <c r="H2197" s="269" t="s">
        <v>207</v>
      </c>
      <c r="I2197" s="269" t="s">
        <v>207</v>
      </c>
      <c r="J2197" s="269" t="s">
        <v>205</v>
      </c>
      <c r="K2197" s="269" t="s">
        <v>205</v>
      </c>
      <c r="L2197" s="269" t="s">
        <v>205</v>
      </c>
      <c r="M2197" s="270" t="s">
        <v>207</v>
      </c>
      <c r="N2197" s="269" t="s">
        <v>205</v>
      </c>
      <c r="O2197" s="269" t="s">
        <v>205</v>
      </c>
      <c r="P2197" s="269" t="s">
        <v>205</v>
      </c>
      <c r="Q2197" s="269" t="s">
        <v>207</v>
      </c>
      <c r="R2197" s="269" t="s">
        <v>205</v>
      </c>
      <c r="S2197" s="269" t="s">
        <v>205</v>
      </c>
      <c r="T2197" s="269" t="s">
        <v>205</v>
      </c>
      <c r="U2197" s="269" t="s">
        <v>207</v>
      </c>
      <c r="V2197" s="269" t="s">
        <v>205</v>
      </c>
      <c r="W2197" s="269" t="s">
        <v>206</v>
      </c>
      <c r="X2197" s="269" t="s">
        <v>206</v>
      </c>
      <c r="Y2197" s="269" t="s">
        <v>206</v>
      </c>
      <c r="Z2197" s="269" t="s">
        <v>206</v>
      </c>
      <c r="AA2197" s="269" t="s">
        <v>206</v>
      </c>
      <c r="AB2197" s="269" t="s">
        <v>344</v>
      </c>
      <c r="AC2197" s="269" t="s">
        <v>344</v>
      </c>
      <c r="AD2197" s="269" t="s">
        <v>344</v>
      </c>
      <c r="AE2197" s="269" t="s">
        <v>344</v>
      </c>
      <c r="AF2197" s="269" t="s">
        <v>344</v>
      </c>
      <c r="AG2197" s="269" t="s">
        <v>344</v>
      </c>
      <c r="AH2197" s="269" t="s">
        <v>344</v>
      </c>
      <c r="AI2197" s="269" t="s">
        <v>344</v>
      </c>
      <c r="AJ2197" s="269" t="s">
        <v>344</v>
      </c>
      <c r="AK2197" s="269" t="s">
        <v>344</v>
      </c>
      <c r="AL2197" s="269" t="s">
        <v>344</v>
      </c>
      <c r="AM2197" s="269" t="s">
        <v>344</v>
      </c>
      <c r="AN2197" s="269" t="s">
        <v>344</v>
      </c>
      <c r="AO2197" s="269" t="s">
        <v>344</v>
      </c>
      <c r="AP2197" s="269" t="s">
        <v>344</v>
      </c>
      <c r="AQ2197" s="269"/>
      <c r="AR2197">
        <v>0</v>
      </c>
      <c r="AS2197">
        <v>6</v>
      </c>
    </row>
    <row r="2198" spans="1:45" ht="15" hidden="1" x14ac:dyDescent="0.25">
      <c r="A2198" s="266">
        <v>216016</v>
      </c>
      <c r="B2198" s="259" t="s">
        <v>458</v>
      </c>
      <c r="C2198" s="259" t="s">
        <v>207</v>
      </c>
      <c r="D2198" s="259" t="s">
        <v>205</v>
      </c>
      <c r="E2198" s="259" t="s">
        <v>205</v>
      </c>
      <c r="F2198" s="259" t="s">
        <v>207</v>
      </c>
      <c r="G2198" s="259" t="s">
        <v>207</v>
      </c>
      <c r="H2198" s="259" t="s">
        <v>207</v>
      </c>
      <c r="I2198" s="259" t="s">
        <v>207</v>
      </c>
      <c r="J2198" s="259" t="s">
        <v>207</v>
      </c>
      <c r="K2198" s="259" t="s">
        <v>207</v>
      </c>
      <c r="L2198" s="259" t="s">
        <v>207</v>
      </c>
      <c r="M2198" s="259" t="s">
        <v>207</v>
      </c>
      <c r="N2198" s="259" t="s">
        <v>207</v>
      </c>
      <c r="O2198" s="259" t="s">
        <v>207</v>
      </c>
      <c r="P2198" s="259" t="s">
        <v>207</v>
      </c>
      <c r="Q2198" s="259" t="s">
        <v>206</v>
      </c>
      <c r="R2198" s="259" t="s">
        <v>206</v>
      </c>
      <c r="S2198" s="259" t="s">
        <v>206</v>
      </c>
      <c r="T2198" s="259" t="s">
        <v>206</v>
      </c>
      <c r="U2198" s="259" t="s">
        <v>206</v>
      </c>
      <c r="V2198" s="259" t="s">
        <v>206</v>
      </c>
      <c r="W2198" s="259" t="s">
        <v>344</v>
      </c>
      <c r="X2198" s="259" t="s">
        <v>344</v>
      </c>
      <c r="Y2198" s="259" t="s">
        <v>344</v>
      </c>
      <c r="Z2198" s="259" t="s">
        <v>344</v>
      </c>
      <c r="AA2198" s="259" t="s">
        <v>344</v>
      </c>
      <c r="AB2198" s="259" t="s">
        <v>344</v>
      </c>
      <c r="AC2198" s="259" t="s">
        <v>344</v>
      </c>
      <c r="AD2198" s="259" t="s">
        <v>344</v>
      </c>
      <c r="AE2198" s="259" t="s">
        <v>344</v>
      </c>
      <c r="AF2198" s="259" t="s">
        <v>344</v>
      </c>
      <c r="AG2198" s="259" t="s">
        <v>344</v>
      </c>
      <c r="AH2198" s="259" t="s">
        <v>344</v>
      </c>
      <c r="AI2198" s="259" t="s">
        <v>344</v>
      </c>
      <c r="AJ2198" s="259" t="s">
        <v>344</v>
      </c>
      <c r="AK2198" s="259" t="s">
        <v>344</v>
      </c>
      <c r="AL2198" s="259" t="s">
        <v>344</v>
      </c>
      <c r="AM2198" s="259" t="s">
        <v>344</v>
      </c>
      <c r="AN2198" s="259" t="s">
        <v>344</v>
      </c>
      <c r="AO2198" s="259" t="s">
        <v>344</v>
      </c>
      <c r="AP2198" s="259" t="s">
        <v>344</v>
      </c>
      <c r="AQ2198" s="259"/>
      <c r="AR2198"/>
      <c r="AS2198">
        <v>1</v>
      </c>
    </row>
    <row r="2199" spans="1:45" ht="15" hidden="1" x14ac:dyDescent="0.25">
      <c r="A2199" s="266">
        <v>216018</v>
      </c>
      <c r="B2199" s="259" t="s">
        <v>457</v>
      </c>
      <c r="C2199" s="259" t="s">
        <v>849</v>
      </c>
      <c r="D2199" s="259" t="s">
        <v>849</v>
      </c>
      <c r="E2199" s="259" t="s">
        <v>849</v>
      </c>
      <c r="F2199" s="259" t="s">
        <v>849</v>
      </c>
      <c r="G2199" s="259" t="s">
        <v>849</v>
      </c>
      <c r="H2199" s="259" t="s">
        <v>849</v>
      </c>
      <c r="I2199" s="259" t="s">
        <v>849</v>
      </c>
      <c r="J2199" s="259" t="s">
        <v>849</v>
      </c>
      <c r="K2199" s="259" t="s">
        <v>849</v>
      </c>
      <c r="L2199" s="259" t="s">
        <v>849</v>
      </c>
      <c r="M2199" s="259" t="s">
        <v>344</v>
      </c>
      <c r="N2199" s="259" t="s">
        <v>344</v>
      </c>
      <c r="O2199" s="259" t="s">
        <v>344</v>
      </c>
      <c r="P2199" s="259" t="s">
        <v>344</v>
      </c>
      <c r="Q2199" s="259" t="s">
        <v>344</v>
      </c>
      <c r="R2199" s="259" t="s">
        <v>344</v>
      </c>
      <c r="S2199" s="259" t="s">
        <v>344</v>
      </c>
      <c r="T2199" s="259" t="s">
        <v>344</v>
      </c>
      <c r="U2199" s="259" t="s">
        <v>344</v>
      </c>
      <c r="V2199" s="259" t="s">
        <v>344</v>
      </c>
      <c r="W2199" s="259" t="s">
        <v>344</v>
      </c>
      <c r="X2199" s="259" t="s">
        <v>344</v>
      </c>
      <c r="Y2199" s="259" t="s">
        <v>344</v>
      </c>
      <c r="Z2199" s="259" t="s">
        <v>344</v>
      </c>
      <c r="AA2199" s="259" t="s">
        <v>344</v>
      </c>
      <c r="AB2199" s="259" t="s">
        <v>344</v>
      </c>
      <c r="AC2199" s="259" t="s">
        <v>344</v>
      </c>
      <c r="AD2199" s="259" t="s">
        <v>344</v>
      </c>
      <c r="AE2199" s="259" t="s">
        <v>344</v>
      </c>
      <c r="AF2199" s="259" t="s">
        <v>344</v>
      </c>
      <c r="AG2199" s="259" t="s">
        <v>344</v>
      </c>
      <c r="AH2199" s="259" t="s">
        <v>344</v>
      </c>
      <c r="AI2199" s="259" t="s">
        <v>344</v>
      </c>
      <c r="AJ2199" s="259" t="s">
        <v>344</v>
      </c>
      <c r="AK2199" s="259" t="s">
        <v>344</v>
      </c>
      <c r="AL2199" s="259" t="s">
        <v>344</v>
      </c>
      <c r="AM2199" s="259" t="s">
        <v>344</v>
      </c>
      <c r="AN2199" s="259" t="s">
        <v>344</v>
      </c>
      <c r="AO2199" s="259" t="s">
        <v>344</v>
      </c>
      <c r="AP2199" s="259" t="s">
        <v>344</v>
      </c>
      <c r="AQ2199" s="259"/>
      <c r="AR2199"/>
      <c r="AS2199" t="s">
        <v>2181</v>
      </c>
    </row>
    <row r="2200" spans="1:45" ht="15" hidden="1" x14ac:dyDescent="0.25">
      <c r="A2200" s="266">
        <v>216019</v>
      </c>
      <c r="B2200" s="259" t="s">
        <v>457</v>
      </c>
      <c r="C2200" s="259" t="s">
        <v>849</v>
      </c>
      <c r="D2200" s="259" t="s">
        <v>849</v>
      </c>
      <c r="E2200" s="259" t="s">
        <v>849</v>
      </c>
      <c r="F2200" s="259" t="s">
        <v>849</v>
      </c>
      <c r="G2200" s="259" t="s">
        <v>849</v>
      </c>
      <c r="H2200" s="259" t="s">
        <v>849</v>
      </c>
      <c r="I2200" s="259" t="s">
        <v>849</v>
      </c>
      <c r="J2200" s="259" t="s">
        <v>849</v>
      </c>
      <c r="K2200" s="259" t="s">
        <v>849</v>
      </c>
      <c r="L2200" s="259" t="s">
        <v>849</v>
      </c>
      <c r="M2200" s="259" t="s">
        <v>344</v>
      </c>
      <c r="N2200" s="259" t="s">
        <v>344</v>
      </c>
      <c r="O2200" s="259" t="s">
        <v>344</v>
      </c>
      <c r="P2200" s="259" t="s">
        <v>344</v>
      </c>
      <c r="Q2200" s="259" t="s">
        <v>344</v>
      </c>
      <c r="R2200" s="259" t="s">
        <v>344</v>
      </c>
      <c r="S2200" s="259" t="s">
        <v>344</v>
      </c>
      <c r="T2200" s="259" t="s">
        <v>344</v>
      </c>
      <c r="U2200" s="259" t="s">
        <v>344</v>
      </c>
      <c r="V2200" s="259" t="s">
        <v>344</v>
      </c>
      <c r="W2200" s="259" t="s">
        <v>344</v>
      </c>
      <c r="X2200" s="259" t="s">
        <v>344</v>
      </c>
      <c r="Y2200" s="259" t="s">
        <v>344</v>
      </c>
      <c r="Z2200" s="259" t="s">
        <v>344</v>
      </c>
      <c r="AA2200" s="259" t="s">
        <v>344</v>
      </c>
      <c r="AB2200" s="259" t="s">
        <v>344</v>
      </c>
      <c r="AC2200" s="259" t="s">
        <v>344</v>
      </c>
      <c r="AD2200" s="259" t="s">
        <v>344</v>
      </c>
      <c r="AE2200" s="259" t="s">
        <v>344</v>
      </c>
      <c r="AF2200" s="259" t="s">
        <v>344</v>
      </c>
      <c r="AG2200" s="259" t="s">
        <v>344</v>
      </c>
      <c r="AH2200" s="259" t="s">
        <v>344</v>
      </c>
      <c r="AI2200" s="259" t="s">
        <v>344</v>
      </c>
      <c r="AJ2200" s="259" t="s">
        <v>344</v>
      </c>
      <c r="AK2200" s="259" t="s">
        <v>344</v>
      </c>
      <c r="AL2200" s="259" t="s">
        <v>344</v>
      </c>
      <c r="AM2200" s="259" t="s">
        <v>344</v>
      </c>
      <c r="AN2200" s="259" t="s">
        <v>344</v>
      </c>
      <c r="AO2200" s="259" t="s">
        <v>344</v>
      </c>
      <c r="AP2200" s="259" t="s">
        <v>344</v>
      </c>
      <c r="AQ2200" s="259"/>
      <c r="AR2200"/>
      <c r="AS2200" t="s">
        <v>2181</v>
      </c>
    </row>
    <row r="2201" spans="1:45" ht="15" hidden="1" x14ac:dyDescent="0.25">
      <c r="A2201" s="266">
        <v>216020</v>
      </c>
      <c r="B2201" s="259" t="s">
        <v>458</v>
      </c>
      <c r="C2201" s="259" t="s">
        <v>207</v>
      </c>
      <c r="D2201" s="259" t="s">
        <v>205</v>
      </c>
      <c r="E2201" s="259" t="s">
        <v>205</v>
      </c>
      <c r="F2201" s="259" t="s">
        <v>206</v>
      </c>
      <c r="G2201" s="259" t="s">
        <v>207</v>
      </c>
      <c r="H2201" s="259" t="s">
        <v>207</v>
      </c>
      <c r="I2201" s="259" t="s">
        <v>207</v>
      </c>
      <c r="J2201" s="259" t="s">
        <v>207</v>
      </c>
      <c r="K2201" s="259" t="s">
        <v>207</v>
      </c>
      <c r="L2201" s="259" t="s">
        <v>206</v>
      </c>
      <c r="M2201" s="259" t="s">
        <v>206</v>
      </c>
      <c r="N2201" s="259" t="s">
        <v>207</v>
      </c>
      <c r="O2201" s="259" t="s">
        <v>207</v>
      </c>
      <c r="P2201" s="259" t="s">
        <v>207</v>
      </c>
      <c r="Q2201" s="259" t="s">
        <v>206</v>
      </c>
      <c r="R2201" s="259" t="s">
        <v>206</v>
      </c>
      <c r="S2201" s="259" t="s">
        <v>206</v>
      </c>
      <c r="T2201" s="259" t="s">
        <v>206</v>
      </c>
      <c r="U2201" s="259" t="s">
        <v>206</v>
      </c>
      <c r="V2201" s="259" t="s">
        <v>206</v>
      </c>
      <c r="W2201" s="259" t="s">
        <v>344</v>
      </c>
      <c r="X2201" s="259" t="s">
        <v>344</v>
      </c>
      <c r="Y2201" s="259" t="s">
        <v>344</v>
      </c>
      <c r="Z2201" s="259" t="s">
        <v>344</v>
      </c>
      <c r="AA2201" s="259" t="s">
        <v>344</v>
      </c>
      <c r="AB2201" s="259" t="s">
        <v>344</v>
      </c>
      <c r="AC2201" s="259" t="s">
        <v>344</v>
      </c>
      <c r="AD2201" s="259" t="s">
        <v>344</v>
      </c>
      <c r="AE2201" s="259" t="s">
        <v>344</v>
      </c>
      <c r="AF2201" s="259" t="s">
        <v>344</v>
      </c>
      <c r="AG2201" s="259" t="s">
        <v>344</v>
      </c>
      <c r="AH2201" s="259" t="s">
        <v>344</v>
      </c>
      <c r="AI2201" s="259" t="s">
        <v>344</v>
      </c>
      <c r="AJ2201" s="259" t="s">
        <v>344</v>
      </c>
      <c r="AK2201" s="259" t="s">
        <v>344</v>
      </c>
      <c r="AL2201" s="259" t="s">
        <v>344</v>
      </c>
      <c r="AM2201" s="259" t="s">
        <v>344</v>
      </c>
      <c r="AN2201" s="259" t="s">
        <v>344</v>
      </c>
      <c r="AO2201" s="259" t="s">
        <v>344</v>
      </c>
      <c r="AP2201" s="259" t="s">
        <v>344</v>
      </c>
      <c r="AQ2201" s="259"/>
      <c r="AR2201"/>
      <c r="AS2201">
        <v>4</v>
      </c>
    </row>
    <row r="2202" spans="1:45" ht="15" hidden="1" x14ac:dyDescent="0.25">
      <c r="A2202" s="266">
        <v>216021</v>
      </c>
      <c r="B2202" s="259" t="s">
        <v>457</v>
      </c>
      <c r="C2202" s="259" t="s">
        <v>849</v>
      </c>
      <c r="D2202" s="259" t="s">
        <v>849</v>
      </c>
      <c r="E2202" s="259" t="s">
        <v>849</v>
      </c>
      <c r="F2202" s="259" t="s">
        <v>849</v>
      </c>
      <c r="G2202" s="259" t="s">
        <v>849</v>
      </c>
      <c r="H2202" s="259" t="s">
        <v>849</v>
      </c>
      <c r="I2202" s="259" t="s">
        <v>849</v>
      </c>
      <c r="J2202" s="259" t="s">
        <v>849</v>
      </c>
      <c r="K2202" s="259" t="s">
        <v>849</v>
      </c>
      <c r="L2202" s="259" t="s">
        <v>849</v>
      </c>
      <c r="M2202" s="259" t="s">
        <v>344</v>
      </c>
      <c r="N2202" s="259" t="s">
        <v>344</v>
      </c>
      <c r="O2202" s="259" t="s">
        <v>344</v>
      </c>
      <c r="P2202" s="259" t="s">
        <v>344</v>
      </c>
      <c r="Q2202" s="259" t="s">
        <v>344</v>
      </c>
      <c r="R2202" s="259" t="s">
        <v>344</v>
      </c>
      <c r="S2202" s="259" t="s">
        <v>344</v>
      </c>
      <c r="T2202" s="259" t="s">
        <v>344</v>
      </c>
      <c r="U2202" s="259" t="s">
        <v>344</v>
      </c>
      <c r="V2202" s="259" t="s">
        <v>344</v>
      </c>
      <c r="W2202" s="259" t="s">
        <v>344</v>
      </c>
      <c r="X2202" s="259" t="s">
        <v>344</v>
      </c>
      <c r="Y2202" s="259" t="s">
        <v>344</v>
      </c>
      <c r="Z2202" s="259" t="s">
        <v>344</v>
      </c>
      <c r="AA2202" s="259" t="s">
        <v>344</v>
      </c>
      <c r="AB2202" s="259" t="s">
        <v>344</v>
      </c>
      <c r="AC2202" s="259" t="s">
        <v>344</v>
      </c>
      <c r="AD2202" s="259" t="s">
        <v>344</v>
      </c>
      <c r="AE2202" s="259" t="s">
        <v>344</v>
      </c>
      <c r="AF2202" s="259" t="s">
        <v>344</v>
      </c>
      <c r="AG2202" s="259" t="s">
        <v>344</v>
      </c>
      <c r="AH2202" s="259" t="s">
        <v>344</v>
      </c>
      <c r="AI2202" s="259" t="s">
        <v>344</v>
      </c>
      <c r="AJ2202" s="259" t="s">
        <v>344</v>
      </c>
      <c r="AK2202" s="259" t="s">
        <v>344</v>
      </c>
      <c r="AL2202" s="259" t="s">
        <v>344</v>
      </c>
      <c r="AM2202" s="259" t="s">
        <v>344</v>
      </c>
      <c r="AN2202" s="259" t="s">
        <v>344</v>
      </c>
      <c r="AO2202" s="259" t="s">
        <v>344</v>
      </c>
      <c r="AP2202" s="259" t="s">
        <v>344</v>
      </c>
      <c r="AQ2202" s="259"/>
      <c r="AR2202"/>
      <c r="AS2202" t="s">
        <v>2181</v>
      </c>
    </row>
    <row r="2203" spans="1:45" ht="15" hidden="1" x14ac:dyDescent="0.25">
      <c r="A2203" s="266">
        <v>216022</v>
      </c>
      <c r="B2203" s="259" t="s">
        <v>457</v>
      </c>
      <c r="C2203" s="259" t="s">
        <v>207</v>
      </c>
      <c r="D2203" s="259" t="s">
        <v>207</v>
      </c>
      <c r="E2203" s="259" t="s">
        <v>206</v>
      </c>
      <c r="F2203" s="259" t="s">
        <v>206</v>
      </c>
      <c r="G2203" s="259" t="s">
        <v>206</v>
      </c>
      <c r="H2203" s="259" t="s">
        <v>206</v>
      </c>
      <c r="I2203" s="259" t="s">
        <v>206</v>
      </c>
      <c r="J2203" s="259" t="s">
        <v>206</v>
      </c>
      <c r="K2203" s="259" t="s">
        <v>206</v>
      </c>
      <c r="L2203" s="259" t="s">
        <v>206</v>
      </c>
      <c r="M2203" s="259" t="s">
        <v>344</v>
      </c>
      <c r="N2203" s="259" t="s">
        <v>344</v>
      </c>
      <c r="O2203" s="259" t="s">
        <v>344</v>
      </c>
      <c r="P2203" s="259" t="s">
        <v>344</v>
      </c>
      <c r="Q2203" s="259" t="s">
        <v>344</v>
      </c>
      <c r="R2203" s="259" t="s">
        <v>344</v>
      </c>
      <c r="S2203" s="259" t="s">
        <v>344</v>
      </c>
      <c r="T2203" s="259" t="s">
        <v>344</v>
      </c>
      <c r="U2203" s="259" t="s">
        <v>344</v>
      </c>
      <c r="V2203" s="259" t="s">
        <v>344</v>
      </c>
      <c r="W2203" s="259" t="s">
        <v>344</v>
      </c>
      <c r="X2203" s="259" t="s">
        <v>344</v>
      </c>
      <c r="Y2203" s="259" t="s">
        <v>344</v>
      </c>
      <c r="Z2203" s="259" t="s">
        <v>344</v>
      </c>
      <c r="AA2203" s="259" t="s">
        <v>344</v>
      </c>
      <c r="AB2203" s="259" t="s">
        <v>344</v>
      </c>
      <c r="AC2203" s="259" t="s">
        <v>344</v>
      </c>
      <c r="AD2203" s="259" t="s">
        <v>344</v>
      </c>
      <c r="AE2203" s="259" t="s">
        <v>344</v>
      </c>
      <c r="AF2203" s="259" t="s">
        <v>344</v>
      </c>
      <c r="AG2203" s="259" t="s">
        <v>344</v>
      </c>
      <c r="AH2203" s="259" t="s">
        <v>344</v>
      </c>
      <c r="AI2203" s="259" t="s">
        <v>344</v>
      </c>
      <c r="AJ2203" s="259" t="s">
        <v>344</v>
      </c>
      <c r="AK2203" s="259" t="s">
        <v>344</v>
      </c>
      <c r="AL2203" s="259" t="s">
        <v>344</v>
      </c>
      <c r="AM2203" s="259" t="s">
        <v>344</v>
      </c>
      <c r="AN2203" s="259" t="s">
        <v>344</v>
      </c>
      <c r="AO2203" s="259" t="s">
        <v>344</v>
      </c>
      <c r="AP2203" s="259" t="s">
        <v>344</v>
      </c>
      <c r="AQ2203" s="259"/>
      <c r="AR2203"/>
      <c r="AS2203">
        <v>1</v>
      </c>
    </row>
    <row r="2204" spans="1:45" ht="15" hidden="1" x14ac:dyDescent="0.25">
      <c r="A2204" s="266">
        <v>216023</v>
      </c>
      <c r="B2204" s="259" t="s">
        <v>457</v>
      </c>
      <c r="C2204" s="259" t="s">
        <v>849</v>
      </c>
      <c r="D2204" s="259" t="s">
        <v>849</v>
      </c>
      <c r="E2204" s="259" t="s">
        <v>849</v>
      </c>
      <c r="F2204" s="259" t="s">
        <v>849</v>
      </c>
      <c r="G2204" s="259" t="s">
        <v>849</v>
      </c>
      <c r="H2204" s="259" t="s">
        <v>849</v>
      </c>
      <c r="I2204" s="259" t="s">
        <v>849</v>
      </c>
      <c r="J2204" s="259" t="s">
        <v>849</v>
      </c>
      <c r="K2204" s="259" t="s">
        <v>849</v>
      </c>
      <c r="L2204" s="259" t="s">
        <v>849</v>
      </c>
      <c r="M2204" s="259" t="s">
        <v>344</v>
      </c>
      <c r="N2204" s="259" t="s">
        <v>344</v>
      </c>
      <c r="O2204" s="259" t="s">
        <v>344</v>
      </c>
      <c r="P2204" s="259" t="s">
        <v>344</v>
      </c>
      <c r="Q2204" s="259" t="s">
        <v>344</v>
      </c>
      <c r="R2204" s="259" t="s">
        <v>344</v>
      </c>
      <c r="S2204" s="259" t="s">
        <v>344</v>
      </c>
      <c r="T2204" s="259" t="s">
        <v>344</v>
      </c>
      <c r="U2204" s="259" t="s">
        <v>344</v>
      </c>
      <c r="V2204" s="259" t="s">
        <v>344</v>
      </c>
      <c r="W2204" s="259" t="s">
        <v>344</v>
      </c>
      <c r="X2204" s="259" t="s">
        <v>344</v>
      </c>
      <c r="Y2204" s="259" t="s">
        <v>344</v>
      </c>
      <c r="Z2204" s="259" t="s">
        <v>344</v>
      </c>
      <c r="AA2204" s="259" t="s">
        <v>344</v>
      </c>
      <c r="AB2204" s="259" t="s">
        <v>344</v>
      </c>
      <c r="AC2204" s="259" t="s">
        <v>344</v>
      </c>
      <c r="AD2204" s="259" t="s">
        <v>344</v>
      </c>
      <c r="AE2204" s="259" t="s">
        <v>344</v>
      </c>
      <c r="AF2204" s="259" t="s">
        <v>344</v>
      </c>
      <c r="AG2204" s="259" t="s">
        <v>344</v>
      </c>
      <c r="AH2204" s="259" t="s">
        <v>344</v>
      </c>
      <c r="AI2204" s="259" t="s">
        <v>344</v>
      </c>
      <c r="AJ2204" s="259" t="s">
        <v>344</v>
      </c>
      <c r="AK2204" s="259" t="s">
        <v>344</v>
      </c>
      <c r="AL2204" s="259" t="s">
        <v>344</v>
      </c>
      <c r="AM2204" s="259" t="s">
        <v>344</v>
      </c>
      <c r="AN2204" s="259" t="s">
        <v>344</v>
      </c>
      <c r="AO2204" s="259" t="s">
        <v>344</v>
      </c>
      <c r="AP2204" s="259" t="s">
        <v>344</v>
      </c>
      <c r="AQ2204" s="259"/>
      <c r="AR2204"/>
      <c r="AS2204" t="s">
        <v>2181</v>
      </c>
    </row>
    <row r="2205" spans="1:45" ht="15" hidden="1" x14ac:dyDescent="0.25">
      <c r="A2205" s="266">
        <v>216024</v>
      </c>
      <c r="B2205" s="259" t="s">
        <v>457</v>
      </c>
      <c r="C2205" s="259" t="s">
        <v>849</v>
      </c>
      <c r="D2205" s="259" t="s">
        <v>849</v>
      </c>
      <c r="E2205" s="259" t="s">
        <v>849</v>
      </c>
      <c r="F2205" s="259" t="s">
        <v>849</v>
      </c>
      <c r="G2205" s="259" t="s">
        <v>849</v>
      </c>
      <c r="H2205" s="259" t="s">
        <v>849</v>
      </c>
      <c r="I2205" s="259" t="s">
        <v>849</v>
      </c>
      <c r="J2205" s="259" t="s">
        <v>849</v>
      </c>
      <c r="K2205" s="259" t="s">
        <v>849</v>
      </c>
      <c r="L2205" s="259" t="s">
        <v>849</v>
      </c>
      <c r="M2205" s="259" t="s">
        <v>344</v>
      </c>
      <c r="N2205" s="259" t="s">
        <v>344</v>
      </c>
      <c r="O2205" s="259" t="s">
        <v>344</v>
      </c>
      <c r="P2205" s="259" t="s">
        <v>344</v>
      </c>
      <c r="Q2205" s="259" t="s">
        <v>344</v>
      </c>
      <c r="R2205" s="259" t="s">
        <v>344</v>
      </c>
      <c r="S2205" s="259" t="s">
        <v>344</v>
      </c>
      <c r="T2205" s="259" t="s">
        <v>344</v>
      </c>
      <c r="U2205" s="259" t="s">
        <v>344</v>
      </c>
      <c r="V2205" s="259" t="s">
        <v>344</v>
      </c>
      <c r="W2205" s="259" t="s">
        <v>344</v>
      </c>
      <c r="X2205" s="259" t="s">
        <v>344</v>
      </c>
      <c r="Y2205" s="259" t="s">
        <v>344</v>
      </c>
      <c r="Z2205" s="259" t="s">
        <v>344</v>
      </c>
      <c r="AA2205" s="259" t="s">
        <v>344</v>
      </c>
      <c r="AB2205" s="259" t="s">
        <v>344</v>
      </c>
      <c r="AC2205" s="259" t="s">
        <v>344</v>
      </c>
      <c r="AD2205" s="259" t="s">
        <v>344</v>
      </c>
      <c r="AE2205" s="259" t="s">
        <v>344</v>
      </c>
      <c r="AF2205" s="259" t="s">
        <v>344</v>
      </c>
      <c r="AG2205" s="259" t="s">
        <v>344</v>
      </c>
      <c r="AH2205" s="259" t="s">
        <v>344</v>
      </c>
      <c r="AI2205" s="259" t="s">
        <v>344</v>
      </c>
      <c r="AJ2205" s="259" t="s">
        <v>344</v>
      </c>
      <c r="AK2205" s="259" t="s">
        <v>344</v>
      </c>
      <c r="AL2205" s="259" t="s">
        <v>344</v>
      </c>
      <c r="AM2205" s="259" t="s">
        <v>344</v>
      </c>
      <c r="AN2205" s="259" t="s">
        <v>344</v>
      </c>
      <c r="AO2205" s="259" t="s">
        <v>344</v>
      </c>
      <c r="AP2205" s="259" t="s">
        <v>344</v>
      </c>
      <c r="AQ2205" s="259"/>
      <c r="AR2205"/>
      <c r="AS2205" t="s">
        <v>2181</v>
      </c>
    </row>
    <row r="2206" spans="1:45" ht="15" hidden="1" x14ac:dyDescent="0.25">
      <c r="A2206" s="266">
        <v>216025</v>
      </c>
      <c r="B2206" s="259" t="s">
        <v>457</v>
      </c>
      <c r="C2206" s="259" t="s">
        <v>849</v>
      </c>
      <c r="D2206" s="259" t="s">
        <v>849</v>
      </c>
      <c r="E2206" s="259" t="s">
        <v>849</v>
      </c>
      <c r="F2206" s="259" t="s">
        <v>849</v>
      </c>
      <c r="G2206" s="259" t="s">
        <v>849</v>
      </c>
      <c r="H2206" s="259" t="s">
        <v>849</v>
      </c>
      <c r="I2206" s="259" t="s">
        <v>849</v>
      </c>
      <c r="J2206" s="259" t="s">
        <v>849</v>
      </c>
      <c r="K2206" s="259" t="s">
        <v>849</v>
      </c>
      <c r="L2206" s="259" t="s">
        <v>849</v>
      </c>
      <c r="M2206" s="259" t="s">
        <v>344</v>
      </c>
      <c r="N2206" s="259" t="s">
        <v>344</v>
      </c>
      <c r="O2206" s="259" t="s">
        <v>344</v>
      </c>
      <c r="P2206" s="259" t="s">
        <v>344</v>
      </c>
      <c r="Q2206" s="259" t="s">
        <v>344</v>
      </c>
      <c r="R2206" s="259" t="s">
        <v>344</v>
      </c>
      <c r="S2206" s="259" t="s">
        <v>344</v>
      </c>
      <c r="T2206" s="259" t="s">
        <v>344</v>
      </c>
      <c r="U2206" s="259" t="s">
        <v>344</v>
      </c>
      <c r="V2206" s="259" t="s">
        <v>344</v>
      </c>
      <c r="W2206" s="259" t="s">
        <v>344</v>
      </c>
      <c r="X2206" s="259" t="s">
        <v>344</v>
      </c>
      <c r="Y2206" s="259" t="s">
        <v>344</v>
      </c>
      <c r="Z2206" s="259" t="s">
        <v>344</v>
      </c>
      <c r="AA2206" s="259" t="s">
        <v>344</v>
      </c>
      <c r="AB2206" s="259" t="s">
        <v>344</v>
      </c>
      <c r="AC2206" s="259" t="s">
        <v>344</v>
      </c>
      <c r="AD2206" s="259" t="s">
        <v>344</v>
      </c>
      <c r="AE2206" s="259" t="s">
        <v>344</v>
      </c>
      <c r="AF2206" s="259" t="s">
        <v>344</v>
      </c>
      <c r="AG2206" s="259" t="s">
        <v>344</v>
      </c>
      <c r="AH2206" s="259" t="s">
        <v>344</v>
      </c>
      <c r="AI2206" s="259" t="s">
        <v>344</v>
      </c>
      <c r="AJ2206" s="259" t="s">
        <v>344</v>
      </c>
      <c r="AK2206" s="259" t="s">
        <v>344</v>
      </c>
      <c r="AL2206" s="259" t="s">
        <v>344</v>
      </c>
      <c r="AM2206" s="259" t="s">
        <v>344</v>
      </c>
      <c r="AN2206" s="259" t="s">
        <v>344</v>
      </c>
      <c r="AO2206" s="259" t="s">
        <v>344</v>
      </c>
      <c r="AP2206" s="259" t="s">
        <v>344</v>
      </c>
      <c r="AQ2206" s="259"/>
      <c r="AR2206"/>
      <c r="AS2206" t="s">
        <v>2181</v>
      </c>
    </row>
    <row r="2207" spans="1:45" ht="15" hidden="1" x14ac:dyDescent="0.25">
      <c r="A2207" s="266">
        <v>216026</v>
      </c>
      <c r="B2207" s="259" t="s">
        <v>457</v>
      </c>
      <c r="C2207" s="259" t="s">
        <v>849</v>
      </c>
      <c r="D2207" s="259" t="s">
        <v>849</v>
      </c>
      <c r="E2207" s="259" t="s">
        <v>849</v>
      </c>
      <c r="F2207" s="259" t="s">
        <v>849</v>
      </c>
      <c r="G2207" s="259" t="s">
        <v>849</v>
      </c>
      <c r="H2207" s="259" t="s">
        <v>849</v>
      </c>
      <c r="I2207" s="259" t="s">
        <v>849</v>
      </c>
      <c r="J2207" s="259" t="s">
        <v>849</v>
      </c>
      <c r="K2207" s="259" t="s">
        <v>849</v>
      </c>
      <c r="L2207" s="259" t="s">
        <v>849</v>
      </c>
      <c r="M2207" s="259" t="s">
        <v>344</v>
      </c>
      <c r="N2207" s="259" t="s">
        <v>344</v>
      </c>
      <c r="O2207" s="259" t="s">
        <v>344</v>
      </c>
      <c r="P2207" s="259" t="s">
        <v>344</v>
      </c>
      <c r="Q2207" s="259" t="s">
        <v>344</v>
      </c>
      <c r="R2207" s="259" t="s">
        <v>344</v>
      </c>
      <c r="S2207" s="259" t="s">
        <v>344</v>
      </c>
      <c r="T2207" s="259" t="s">
        <v>344</v>
      </c>
      <c r="U2207" s="259" t="s">
        <v>344</v>
      </c>
      <c r="V2207" s="259" t="s">
        <v>344</v>
      </c>
      <c r="W2207" s="259" t="s">
        <v>344</v>
      </c>
      <c r="X2207" s="259" t="s">
        <v>344</v>
      </c>
      <c r="Y2207" s="259" t="s">
        <v>344</v>
      </c>
      <c r="Z2207" s="259" t="s">
        <v>344</v>
      </c>
      <c r="AA2207" s="259" t="s">
        <v>344</v>
      </c>
      <c r="AB2207" s="259" t="s">
        <v>344</v>
      </c>
      <c r="AC2207" s="259" t="s">
        <v>344</v>
      </c>
      <c r="AD2207" s="259" t="s">
        <v>344</v>
      </c>
      <c r="AE2207" s="259" t="s">
        <v>344</v>
      </c>
      <c r="AF2207" s="259" t="s">
        <v>344</v>
      </c>
      <c r="AG2207" s="259" t="s">
        <v>344</v>
      </c>
      <c r="AH2207" s="259" t="s">
        <v>344</v>
      </c>
      <c r="AI2207" s="259" t="s">
        <v>344</v>
      </c>
      <c r="AJ2207" s="259" t="s">
        <v>344</v>
      </c>
      <c r="AK2207" s="259" t="s">
        <v>344</v>
      </c>
      <c r="AL2207" s="259" t="s">
        <v>344</v>
      </c>
      <c r="AM2207" s="259" t="s">
        <v>344</v>
      </c>
      <c r="AN2207" s="259" t="s">
        <v>344</v>
      </c>
      <c r="AO2207" s="259" t="s">
        <v>344</v>
      </c>
      <c r="AP2207" s="259" t="s">
        <v>344</v>
      </c>
      <c r="AQ2207" s="259"/>
      <c r="AR2207"/>
      <c r="AS2207" t="s">
        <v>2181</v>
      </c>
    </row>
    <row r="2208" spans="1:45" ht="15" hidden="1" x14ac:dyDescent="0.25">
      <c r="A2208" s="266">
        <v>216027</v>
      </c>
      <c r="B2208" s="259" t="s">
        <v>457</v>
      </c>
      <c r="C2208" s="259" t="s">
        <v>849</v>
      </c>
      <c r="D2208" s="259" t="s">
        <v>849</v>
      </c>
      <c r="E2208" s="259" t="s">
        <v>849</v>
      </c>
      <c r="F2208" s="259" t="s">
        <v>849</v>
      </c>
      <c r="G2208" s="259" t="s">
        <v>849</v>
      </c>
      <c r="H2208" s="259" t="s">
        <v>849</v>
      </c>
      <c r="I2208" s="259" t="s">
        <v>849</v>
      </c>
      <c r="J2208" s="259" t="s">
        <v>849</v>
      </c>
      <c r="K2208" s="259" t="s">
        <v>849</v>
      </c>
      <c r="L2208" s="259" t="s">
        <v>849</v>
      </c>
      <c r="M2208" s="259" t="s">
        <v>344</v>
      </c>
      <c r="N2208" s="259" t="s">
        <v>344</v>
      </c>
      <c r="O2208" s="259" t="s">
        <v>344</v>
      </c>
      <c r="P2208" s="259" t="s">
        <v>344</v>
      </c>
      <c r="Q2208" s="259" t="s">
        <v>344</v>
      </c>
      <c r="R2208" s="259" t="s">
        <v>344</v>
      </c>
      <c r="S2208" s="259" t="s">
        <v>344</v>
      </c>
      <c r="T2208" s="259" t="s">
        <v>344</v>
      </c>
      <c r="U2208" s="259" t="s">
        <v>344</v>
      </c>
      <c r="V2208" s="259" t="s">
        <v>344</v>
      </c>
      <c r="W2208" s="259" t="s">
        <v>344</v>
      </c>
      <c r="X2208" s="259" t="s">
        <v>344</v>
      </c>
      <c r="Y2208" s="259" t="s">
        <v>344</v>
      </c>
      <c r="Z2208" s="259" t="s">
        <v>344</v>
      </c>
      <c r="AA2208" s="259" t="s">
        <v>344</v>
      </c>
      <c r="AB2208" s="259" t="s">
        <v>344</v>
      </c>
      <c r="AC2208" s="259" t="s">
        <v>344</v>
      </c>
      <c r="AD2208" s="259" t="s">
        <v>344</v>
      </c>
      <c r="AE2208" s="259" t="s">
        <v>344</v>
      </c>
      <c r="AF2208" s="259" t="s">
        <v>344</v>
      </c>
      <c r="AG2208" s="259" t="s">
        <v>344</v>
      </c>
      <c r="AH2208" s="259" t="s">
        <v>344</v>
      </c>
      <c r="AI2208" s="259" t="s">
        <v>344</v>
      </c>
      <c r="AJ2208" s="259" t="s">
        <v>344</v>
      </c>
      <c r="AK2208" s="259" t="s">
        <v>344</v>
      </c>
      <c r="AL2208" s="259" t="s">
        <v>344</v>
      </c>
      <c r="AM2208" s="259" t="s">
        <v>344</v>
      </c>
      <c r="AN2208" s="259" t="s">
        <v>344</v>
      </c>
      <c r="AO2208" s="259" t="s">
        <v>344</v>
      </c>
      <c r="AP2208" s="259" t="s">
        <v>344</v>
      </c>
      <c r="AQ2208" s="259"/>
      <c r="AR2208"/>
      <c r="AS2208" t="s">
        <v>2181</v>
      </c>
    </row>
    <row r="2209" spans="1:45" ht="18.75" hidden="1" x14ac:dyDescent="0.45">
      <c r="A2209" s="268">
        <v>216028</v>
      </c>
      <c r="B2209" s="249" t="s">
        <v>456</v>
      </c>
      <c r="C2209" s="269" t="s">
        <v>665</v>
      </c>
      <c r="D2209" s="269" t="s">
        <v>205</v>
      </c>
      <c r="E2209" s="269" t="s">
        <v>665</v>
      </c>
      <c r="F2209" s="269" t="s">
        <v>665</v>
      </c>
      <c r="G2209" s="269" t="s">
        <v>665</v>
      </c>
      <c r="H2209" s="269" t="s">
        <v>207</v>
      </c>
      <c r="I2209" s="269" t="s">
        <v>205</v>
      </c>
      <c r="J2209" s="269" t="s">
        <v>205</v>
      </c>
      <c r="K2209" s="269" t="s">
        <v>205</v>
      </c>
      <c r="L2209" s="269" t="s">
        <v>205</v>
      </c>
      <c r="M2209" s="270" t="s">
        <v>665</v>
      </c>
      <c r="N2209" s="269" t="s">
        <v>665</v>
      </c>
      <c r="O2209" s="269" t="s">
        <v>205</v>
      </c>
      <c r="P2209" s="269" t="s">
        <v>665</v>
      </c>
      <c r="Q2209" s="269" t="s">
        <v>665</v>
      </c>
      <c r="R2209" s="269" t="s">
        <v>207</v>
      </c>
      <c r="S2209" s="269" t="s">
        <v>207</v>
      </c>
      <c r="T2209" s="269" t="s">
        <v>205</v>
      </c>
      <c r="U2209" s="269" t="s">
        <v>207</v>
      </c>
      <c r="V2209" s="269" t="s">
        <v>207</v>
      </c>
      <c r="W2209" s="269" t="s">
        <v>207</v>
      </c>
      <c r="X2209" s="270" t="s">
        <v>207</v>
      </c>
      <c r="Y2209" s="269" t="s">
        <v>207</v>
      </c>
      <c r="Z2209" s="269" t="s">
        <v>207</v>
      </c>
      <c r="AA2209" s="269" t="s">
        <v>207</v>
      </c>
      <c r="AB2209" s="269" t="s">
        <v>206</v>
      </c>
      <c r="AC2209" s="269" t="s">
        <v>206</v>
      </c>
      <c r="AD2209" s="269" t="s">
        <v>206</v>
      </c>
      <c r="AE2209" s="269" t="s">
        <v>206</v>
      </c>
      <c r="AF2209" s="269" t="s">
        <v>206</v>
      </c>
      <c r="AG2209" s="269" t="s">
        <v>344</v>
      </c>
      <c r="AH2209" s="269" t="s">
        <v>344</v>
      </c>
      <c r="AI2209" s="269" t="s">
        <v>665</v>
      </c>
      <c r="AJ2209" s="269" t="s">
        <v>344</v>
      </c>
      <c r="AK2209" s="269" t="s">
        <v>344</v>
      </c>
      <c r="AL2209" s="269" t="s">
        <v>665</v>
      </c>
      <c r="AM2209" s="269" t="s">
        <v>344</v>
      </c>
      <c r="AN2209" s="269" t="s">
        <v>344</v>
      </c>
      <c r="AO2209" s="269" t="s">
        <v>344</v>
      </c>
      <c r="AP2209" s="269" t="s">
        <v>344</v>
      </c>
      <c r="AQ2209" s="269"/>
      <c r="AR2209">
        <v>0</v>
      </c>
      <c r="AS2209">
        <v>5</v>
      </c>
    </row>
    <row r="2210" spans="1:45" ht="15" hidden="1" x14ac:dyDescent="0.25">
      <c r="A2210" s="266">
        <v>216029</v>
      </c>
      <c r="B2210" s="259" t="s">
        <v>457</v>
      </c>
      <c r="C2210" s="259" t="s">
        <v>849</v>
      </c>
      <c r="D2210" s="259" t="s">
        <v>849</v>
      </c>
      <c r="E2210" s="259" t="s">
        <v>849</v>
      </c>
      <c r="F2210" s="259" t="s">
        <v>849</v>
      </c>
      <c r="G2210" s="259" t="s">
        <v>849</v>
      </c>
      <c r="H2210" s="259" t="s">
        <v>849</v>
      </c>
      <c r="I2210" s="259" t="s">
        <v>849</v>
      </c>
      <c r="J2210" s="259" t="s">
        <v>849</v>
      </c>
      <c r="K2210" s="259" t="s">
        <v>849</v>
      </c>
      <c r="L2210" s="259" t="s">
        <v>849</v>
      </c>
      <c r="M2210" s="259" t="s">
        <v>344</v>
      </c>
      <c r="N2210" s="259" t="s">
        <v>344</v>
      </c>
      <c r="O2210" s="259" t="s">
        <v>344</v>
      </c>
      <c r="P2210" s="259" t="s">
        <v>344</v>
      </c>
      <c r="Q2210" s="259" t="s">
        <v>344</v>
      </c>
      <c r="R2210" s="259" t="s">
        <v>344</v>
      </c>
      <c r="S2210" s="259" t="s">
        <v>344</v>
      </c>
      <c r="T2210" s="259" t="s">
        <v>344</v>
      </c>
      <c r="U2210" s="259" t="s">
        <v>344</v>
      </c>
      <c r="V2210" s="259" t="s">
        <v>344</v>
      </c>
      <c r="W2210" s="259" t="s">
        <v>344</v>
      </c>
      <c r="X2210" s="259" t="s">
        <v>344</v>
      </c>
      <c r="Y2210" s="259" t="s">
        <v>344</v>
      </c>
      <c r="Z2210" s="259" t="s">
        <v>344</v>
      </c>
      <c r="AA2210" s="259" t="s">
        <v>344</v>
      </c>
      <c r="AB2210" s="259" t="s">
        <v>344</v>
      </c>
      <c r="AC2210" s="259" t="s">
        <v>344</v>
      </c>
      <c r="AD2210" s="259" t="s">
        <v>344</v>
      </c>
      <c r="AE2210" s="259" t="s">
        <v>344</v>
      </c>
      <c r="AF2210" s="259" t="s">
        <v>344</v>
      </c>
      <c r="AG2210" s="259" t="s">
        <v>344</v>
      </c>
      <c r="AH2210" s="259" t="s">
        <v>344</v>
      </c>
      <c r="AI2210" s="259" t="s">
        <v>344</v>
      </c>
      <c r="AJ2210" s="259" t="s">
        <v>344</v>
      </c>
      <c r="AK2210" s="259" t="s">
        <v>344</v>
      </c>
      <c r="AL2210" s="259" t="s">
        <v>344</v>
      </c>
      <c r="AM2210" s="259" t="s">
        <v>344</v>
      </c>
      <c r="AN2210" s="259" t="s">
        <v>344</v>
      </c>
      <c r="AO2210" s="259" t="s">
        <v>344</v>
      </c>
      <c r="AP2210" s="259" t="s">
        <v>344</v>
      </c>
      <c r="AQ2210" s="259"/>
      <c r="AR2210"/>
      <c r="AS2210" t="s">
        <v>2181</v>
      </c>
    </row>
    <row r="2211" spans="1:45" ht="33" x14ac:dyDescent="0.45">
      <c r="A2211" s="268">
        <v>216030</v>
      </c>
      <c r="B2211" s="249" t="s">
        <v>67</v>
      </c>
      <c r="C2211" s="269" t="s">
        <v>207</v>
      </c>
      <c r="D2211" s="269" t="s">
        <v>207</v>
      </c>
      <c r="E2211" s="269" t="s">
        <v>207</v>
      </c>
      <c r="F2211" s="269" t="s">
        <v>207</v>
      </c>
      <c r="G2211" s="269" t="s">
        <v>207</v>
      </c>
      <c r="H2211" s="269" t="s">
        <v>207</v>
      </c>
      <c r="I2211" s="269" t="s">
        <v>207</v>
      </c>
      <c r="J2211" s="269" t="s">
        <v>205</v>
      </c>
      <c r="K2211" s="269" t="s">
        <v>207</v>
      </c>
      <c r="L2211" s="269" t="s">
        <v>207</v>
      </c>
      <c r="M2211" s="270" t="s">
        <v>207</v>
      </c>
      <c r="N2211" s="269" t="s">
        <v>205</v>
      </c>
      <c r="O2211" s="269" t="s">
        <v>205</v>
      </c>
      <c r="P2211" s="269" t="s">
        <v>207</v>
      </c>
      <c r="Q2211" s="269" t="s">
        <v>205</v>
      </c>
      <c r="R2211" s="269" t="s">
        <v>207</v>
      </c>
      <c r="S2211" s="269" t="s">
        <v>205</v>
      </c>
      <c r="T2211" s="269" t="s">
        <v>207</v>
      </c>
      <c r="U2211" s="269" t="s">
        <v>207</v>
      </c>
      <c r="V2211" s="269" t="s">
        <v>207</v>
      </c>
      <c r="W2211" s="269" t="s">
        <v>205</v>
      </c>
      <c r="X2211" s="270" t="s">
        <v>207</v>
      </c>
      <c r="Y2211" s="269" t="s">
        <v>205</v>
      </c>
      <c r="Z2211" s="269" t="s">
        <v>205</v>
      </c>
      <c r="AA2211" s="269" t="s">
        <v>205</v>
      </c>
      <c r="AB2211" s="269" t="s">
        <v>207</v>
      </c>
      <c r="AC2211" s="269" t="s">
        <v>207</v>
      </c>
      <c r="AD2211" s="269" t="s">
        <v>205</v>
      </c>
      <c r="AE2211" s="269" t="s">
        <v>205</v>
      </c>
      <c r="AF2211" s="269" t="s">
        <v>207</v>
      </c>
      <c r="AG2211" s="269" t="s">
        <v>206</v>
      </c>
      <c r="AH2211" s="269" t="s">
        <v>206</v>
      </c>
      <c r="AI2211" s="269" t="s">
        <v>206</v>
      </c>
      <c r="AJ2211" s="269" t="s">
        <v>206</v>
      </c>
      <c r="AK2211" s="269" t="s">
        <v>206</v>
      </c>
      <c r="AL2211" s="269" t="s">
        <v>344</v>
      </c>
      <c r="AM2211" s="269" t="s">
        <v>344</v>
      </c>
      <c r="AN2211" s="269" t="s">
        <v>344</v>
      </c>
      <c r="AO2211" s="269" t="s">
        <v>344</v>
      </c>
      <c r="AP2211" s="269" t="s">
        <v>344</v>
      </c>
      <c r="AQ2211" s="269"/>
      <c r="AR2211">
        <v>0</v>
      </c>
      <c r="AS2211">
        <v>6</v>
      </c>
    </row>
    <row r="2212" spans="1:45" ht="15" hidden="1" x14ac:dyDescent="0.25">
      <c r="A2212" s="266">
        <v>216031</v>
      </c>
      <c r="B2212" s="259" t="s">
        <v>457</v>
      </c>
      <c r="C2212" s="259" t="s">
        <v>849</v>
      </c>
      <c r="D2212" s="259" t="s">
        <v>849</v>
      </c>
      <c r="E2212" s="259" t="s">
        <v>849</v>
      </c>
      <c r="F2212" s="259" t="s">
        <v>849</v>
      </c>
      <c r="G2212" s="259" t="s">
        <v>849</v>
      </c>
      <c r="H2212" s="259" t="s">
        <v>849</v>
      </c>
      <c r="I2212" s="259" t="s">
        <v>849</v>
      </c>
      <c r="J2212" s="259" t="s">
        <v>849</v>
      </c>
      <c r="K2212" s="259" t="s">
        <v>849</v>
      </c>
      <c r="L2212" s="259" t="s">
        <v>849</v>
      </c>
      <c r="M2212" s="259" t="s">
        <v>344</v>
      </c>
      <c r="N2212" s="259" t="s">
        <v>344</v>
      </c>
      <c r="O2212" s="259" t="s">
        <v>344</v>
      </c>
      <c r="P2212" s="259" t="s">
        <v>344</v>
      </c>
      <c r="Q2212" s="259" t="s">
        <v>344</v>
      </c>
      <c r="R2212" s="259" t="s">
        <v>344</v>
      </c>
      <c r="S2212" s="259" t="s">
        <v>344</v>
      </c>
      <c r="T2212" s="259" t="s">
        <v>344</v>
      </c>
      <c r="U2212" s="259" t="s">
        <v>344</v>
      </c>
      <c r="V2212" s="259" t="s">
        <v>344</v>
      </c>
      <c r="W2212" s="259" t="s">
        <v>344</v>
      </c>
      <c r="X2212" s="259" t="s">
        <v>344</v>
      </c>
      <c r="Y2212" s="259" t="s">
        <v>344</v>
      </c>
      <c r="Z2212" s="259" t="s">
        <v>344</v>
      </c>
      <c r="AA2212" s="259" t="s">
        <v>344</v>
      </c>
      <c r="AB2212" s="259" t="s">
        <v>344</v>
      </c>
      <c r="AC2212" s="259" t="s">
        <v>344</v>
      </c>
      <c r="AD2212" s="259" t="s">
        <v>344</v>
      </c>
      <c r="AE2212" s="259" t="s">
        <v>344</v>
      </c>
      <c r="AF2212" s="259" t="s">
        <v>344</v>
      </c>
      <c r="AG2212" s="259" t="s">
        <v>344</v>
      </c>
      <c r="AH2212" s="259" t="s">
        <v>344</v>
      </c>
      <c r="AI2212" s="259" t="s">
        <v>344</v>
      </c>
      <c r="AJ2212" s="259" t="s">
        <v>344</v>
      </c>
      <c r="AK2212" s="259" t="s">
        <v>344</v>
      </c>
      <c r="AL2212" s="259" t="s">
        <v>344</v>
      </c>
      <c r="AM2212" s="259" t="s">
        <v>344</v>
      </c>
      <c r="AN2212" s="259" t="s">
        <v>344</v>
      </c>
      <c r="AO2212" s="259" t="s">
        <v>344</v>
      </c>
      <c r="AP2212" s="259" t="s">
        <v>344</v>
      </c>
      <c r="AQ2212" s="259"/>
      <c r="AR2212"/>
      <c r="AS2212">
        <v>1</v>
      </c>
    </row>
    <row r="2213" spans="1:45" ht="15" hidden="1" x14ac:dyDescent="0.25">
      <c r="A2213" s="266">
        <v>216032</v>
      </c>
      <c r="B2213" s="259" t="s">
        <v>458</v>
      </c>
      <c r="C2213" s="259" t="s">
        <v>207</v>
      </c>
      <c r="D2213" s="259" t="s">
        <v>207</v>
      </c>
      <c r="E2213" s="259" t="s">
        <v>205</v>
      </c>
      <c r="F2213" s="259" t="s">
        <v>205</v>
      </c>
      <c r="G2213" s="259" t="s">
        <v>205</v>
      </c>
      <c r="H2213" s="259" t="s">
        <v>205</v>
      </c>
      <c r="I2213" s="259" t="s">
        <v>205</v>
      </c>
      <c r="J2213" s="259" t="s">
        <v>205</v>
      </c>
      <c r="K2213" s="259" t="s">
        <v>205</v>
      </c>
      <c r="L2213" s="259" t="s">
        <v>207</v>
      </c>
      <c r="M2213" s="259" t="s">
        <v>207</v>
      </c>
      <c r="N2213" s="259" t="s">
        <v>207</v>
      </c>
      <c r="O2213" s="259" t="s">
        <v>207</v>
      </c>
      <c r="P2213" s="259" t="s">
        <v>206</v>
      </c>
      <c r="Q2213" s="259" t="s">
        <v>206</v>
      </c>
      <c r="R2213" s="259" t="s">
        <v>207</v>
      </c>
      <c r="S2213" s="259" t="s">
        <v>207</v>
      </c>
      <c r="T2213" s="259" t="s">
        <v>207</v>
      </c>
      <c r="U2213" s="259" t="s">
        <v>207</v>
      </c>
      <c r="V2213" s="259" t="s">
        <v>207</v>
      </c>
      <c r="W2213" s="259" t="s">
        <v>344</v>
      </c>
      <c r="X2213" s="259" t="s">
        <v>344</v>
      </c>
      <c r="Y2213" s="259" t="s">
        <v>344</v>
      </c>
      <c r="Z2213" s="259" t="s">
        <v>344</v>
      </c>
      <c r="AA2213" s="259" t="s">
        <v>344</v>
      </c>
      <c r="AB2213" s="259" t="s">
        <v>344</v>
      </c>
      <c r="AC2213" s="259" t="s">
        <v>344</v>
      </c>
      <c r="AD2213" s="259" t="s">
        <v>344</v>
      </c>
      <c r="AE2213" s="259" t="s">
        <v>344</v>
      </c>
      <c r="AF2213" s="259" t="s">
        <v>344</v>
      </c>
      <c r="AG2213" s="259" t="s">
        <v>344</v>
      </c>
      <c r="AH2213" s="259" t="s">
        <v>344</v>
      </c>
      <c r="AI2213" s="259" t="s">
        <v>344</v>
      </c>
      <c r="AJ2213" s="259" t="s">
        <v>344</v>
      </c>
      <c r="AK2213" s="259" t="s">
        <v>344</v>
      </c>
      <c r="AL2213" s="259" t="s">
        <v>344</v>
      </c>
      <c r="AM2213" s="259" t="s">
        <v>344</v>
      </c>
      <c r="AN2213" s="259" t="s">
        <v>344</v>
      </c>
      <c r="AO2213" s="259" t="s">
        <v>344</v>
      </c>
      <c r="AP2213" s="259" t="s">
        <v>344</v>
      </c>
      <c r="AQ2213" s="259"/>
      <c r="AR2213"/>
      <c r="AS2213">
        <v>2</v>
      </c>
    </row>
    <row r="2214" spans="1:45" ht="15" hidden="1" x14ac:dyDescent="0.25">
      <c r="A2214" s="266">
        <v>216033</v>
      </c>
      <c r="B2214" s="259" t="s">
        <v>457</v>
      </c>
      <c r="C2214" s="259" t="s">
        <v>849</v>
      </c>
      <c r="D2214" s="259" t="s">
        <v>849</v>
      </c>
      <c r="E2214" s="259" t="s">
        <v>849</v>
      </c>
      <c r="F2214" s="259" t="s">
        <v>849</v>
      </c>
      <c r="G2214" s="259" t="s">
        <v>849</v>
      </c>
      <c r="H2214" s="259" t="s">
        <v>849</v>
      </c>
      <c r="I2214" s="259" t="s">
        <v>849</v>
      </c>
      <c r="J2214" s="259" t="s">
        <v>849</v>
      </c>
      <c r="K2214" s="259" t="s">
        <v>849</v>
      </c>
      <c r="L2214" s="259" t="s">
        <v>849</v>
      </c>
      <c r="M2214" s="259" t="s">
        <v>344</v>
      </c>
      <c r="N2214" s="259" t="s">
        <v>344</v>
      </c>
      <c r="O2214" s="259" t="s">
        <v>344</v>
      </c>
      <c r="P2214" s="259" t="s">
        <v>344</v>
      </c>
      <c r="Q2214" s="259" t="s">
        <v>344</v>
      </c>
      <c r="R2214" s="259" t="s">
        <v>344</v>
      </c>
      <c r="S2214" s="259" t="s">
        <v>344</v>
      </c>
      <c r="T2214" s="259" t="s">
        <v>344</v>
      </c>
      <c r="U2214" s="259" t="s">
        <v>344</v>
      </c>
      <c r="V2214" s="259" t="s">
        <v>344</v>
      </c>
      <c r="W2214" s="259" t="s">
        <v>344</v>
      </c>
      <c r="X2214" s="259" t="s">
        <v>344</v>
      </c>
      <c r="Y2214" s="259" t="s">
        <v>344</v>
      </c>
      <c r="Z2214" s="259" t="s">
        <v>344</v>
      </c>
      <c r="AA2214" s="259" t="s">
        <v>344</v>
      </c>
      <c r="AB2214" s="259" t="s">
        <v>344</v>
      </c>
      <c r="AC2214" s="259" t="s">
        <v>344</v>
      </c>
      <c r="AD2214" s="259" t="s">
        <v>344</v>
      </c>
      <c r="AE2214" s="259" t="s">
        <v>344</v>
      </c>
      <c r="AF2214" s="259" t="s">
        <v>344</v>
      </c>
      <c r="AG2214" s="259" t="s">
        <v>344</v>
      </c>
      <c r="AH2214" s="259" t="s">
        <v>344</v>
      </c>
      <c r="AI2214" s="259" t="s">
        <v>344</v>
      </c>
      <c r="AJ2214" s="259" t="s">
        <v>344</v>
      </c>
      <c r="AK2214" s="259" t="s">
        <v>344</v>
      </c>
      <c r="AL2214" s="259" t="s">
        <v>344</v>
      </c>
      <c r="AM2214" s="259" t="s">
        <v>344</v>
      </c>
      <c r="AN2214" s="259" t="s">
        <v>344</v>
      </c>
      <c r="AO2214" s="259" t="s">
        <v>344</v>
      </c>
      <c r="AP2214" s="259" t="s">
        <v>344</v>
      </c>
      <c r="AQ2214" s="259"/>
      <c r="AR2214"/>
      <c r="AS2214" t="s">
        <v>2181</v>
      </c>
    </row>
    <row r="2215" spans="1:45" ht="15" hidden="1" x14ac:dyDescent="0.25">
      <c r="A2215" s="266">
        <v>216034</v>
      </c>
      <c r="B2215" s="259" t="s">
        <v>457</v>
      </c>
      <c r="C2215" s="259" t="s">
        <v>849</v>
      </c>
      <c r="D2215" s="259" t="s">
        <v>849</v>
      </c>
      <c r="E2215" s="259" t="s">
        <v>849</v>
      </c>
      <c r="F2215" s="259" t="s">
        <v>849</v>
      </c>
      <c r="G2215" s="259" t="s">
        <v>849</v>
      </c>
      <c r="H2215" s="259" t="s">
        <v>849</v>
      </c>
      <c r="I2215" s="259" t="s">
        <v>849</v>
      </c>
      <c r="J2215" s="259" t="s">
        <v>849</v>
      </c>
      <c r="K2215" s="259" t="s">
        <v>849</v>
      </c>
      <c r="L2215" s="259" t="s">
        <v>849</v>
      </c>
      <c r="M2215" s="259" t="s">
        <v>344</v>
      </c>
      <c r="N2215" s="259" t="s">
        <v>344</v>
      </c>
      <c r="O2215" s="259" t="s">
        <v>344</v>
      </c>
      <c r="P2215" s="259" t="s">
        <v>344</v>
      </c>
      <c r="Q2215" s="259" t="s">
        <v>344</v>
      </c>
      <c r="R2215" s="259" t="s">
        <v>344</v>
      </c>
      <c r="S2215" s="259" t="s">
        <v>344</v>
      </c>
      <c r="T2215" s="259" t="s">
        <v>344</v>
      </c>
      <c r="U2215" s="259" t="s">
        <v>344</v>
      </c>
      <c r="V2215" s="259" t="s">
        <v>344</v>
      </c>
      <c r="W2215" s="259" t="s">
        <v>344</v>
      </c>
      <c r="X2215" s="259" t="s">
        <v>344</v>
      </c>
      <c r="Y2215" s="259" t="s">
        <v>344</v>
      </c>
      <c r="Z2215" s="259" t="s">
        <v>344</v>
      </c>
      <c r="AA2215" s="259" t="s">
        <v>344</v>
      </c>
      <c r="AB2215" s="259" t="s">
        <v>344</v>
      </c>
      <c r="AC2215" s="259" t="s">
        <v>344</v>
      </c>
      <c r="AD2215" s="259" t="s">
        <v>344</v>
      </c>
      <c r="AE2215" s="259" t="s">
        <v>344</v>
      </c>
      <c r="AF2215" s="259" t="s">
        <v>344</v>
      </c>
      <c r="AG2215" s="259" t="s">
        <v>344</v>
      </c>
      <c r="AH2215" s="259" t="s">
        <v>344</v>
      </c>
      <c r="AI2215" s="259" t="s">
        <v>344</v>
      </c>
      <c r="AJ2215" s="259" t="s">
        <v>344</v>
      </c>
      <c r="AK2215" s="259" t="s">
        <v>344</v>
      </c>
      <c r="AL2215" s="259" t="s">
        <v>344</v>
      </c>
      <c r="AM2215" s="259" t="s">
        <v>344</v>
      </c>
      <c r="AN2215" s="259" t="s">
        <v>344</v>
      </c>
      <c r="AO2215" s="259" t="s">
        <v>344</v>
      </c>
      <c r="AP2215" s="259" t="s">
        <v>344</v>
      </c>
      <c r="AQ2215" s="259"/>
      <c r="AR2215"/>
      <c r="AS2215" t="s">
        <v>2181</v>
      </c>
    </row>
    <row r="2216" spans="1:45" ht="15" hidden="1" x14ac:dyDescent="0.25">
      <c r="A2216" s="266">
        <v>216035</v>
      </c>
      <c r="B2216" s="259" t="s">
        <v>457</v>
      </c>
      <c r="C2216" s="259" t="s">
        <v>206</v>
      </c>
      <c r="D2216" s="259" t="s">
        <v>206</v>
      </c>
      <c r="E2216" s="259" t="s">
        <v>206</v>
      </c>
      <c r="F2216" s="259" t="s">
        <v>206</v>
      </c>
      <c r="G2216" s="259" t="s">
        <v>206</v>
      </c>
      <c r="H2216" s="259" t="s">
        <v>206</v>
      </c>
      <c r="I2216" s="259" t="s">
        <v>206</v>
      </c>
      <c r="J2216" s="259" t="s">
        <v>206</v>
      </c>
      <c r="K2216" s="259" t="s">
        <v>206</v>
      </c>
      <c r="L2216" s="259" t="s">
        <v>206</v>
      </c>
      <c r="M2216" s="259" t="s">
        <v>344</v>
      </c>
      <c r="N2216" s="259" t="s">
        <v>344</v>
      </c>
      <c r="O2216" s="259" t="s">
        <v>344</v>
      </c>
      <c r="P2216" s="259" t="s">
        <v>344</v>
      </c>
      <c r="Q2216" s="259" t="s">
        <v>344</v>
      </c>
      <c r="R2216" s="259" t="s">
        <v>344</v>
      </c>
      <c r="S2216" s="259" t="s">
        <v>344</v>
      </c>
      <c r="T2216" s="259" t="s">
        <v>344</v>
      </c>
      <c r="U2216" s="259" t="s">
        <v>344</v>
      </c>
      <c r="V2216" s="259" t="s">
        <v>344</v>
      </c>
      <c r="W2216" s="259" t="s">
        <v>344</v>
      </c>
      <c r="X2216" s="259" t="s">
        <v>344</v>
      </c>
      <c r="Y2216" s="259" t="s">
        <v>344</v>
      </c>
      <c r="Z2216" s="259" t="s">
        <v>344</v>
      </c>
      <c r="AA2216" s="259" t="s">
        <v>344</v>
      </c>
      <c r="AB2216" s="259" t="s">
        <v>344</v>
      </c>
      <c r="AC2216" s="259" t="s">
        <v>344</v>
      </c>
      <c r="AD2216" s="259" t="s">
        <v>344</v>
      </c>
      <c r="AE2216" s="259" t="s">
        <v>344</v>
      </c>
      <c r="AF2216" s="259" t="s">
        <v>344</v>
      </c>
      <c r="AG2216" s="259" t="s">
        <v>344</v>
      </c>
      <c r="AH2216" s="259" t="s">
        <v>344</v>
      </c>
      <c r="AI2216" s="259" t="s">
        <v>344</v>
      </c>
      <c r="AJ2216" s="259" t="s">
        <v>344</v>
      </c>
      <c r="AK2216" s="259" t="s">
        <v>344</v>
      </c>
      <c r="AL2216" s="259" t="s">
        <v>344</v>
      </c>
      <c r="AM2216" s="259" t="s">
        <v>344</v>
      </c>
      <c r="AN2216" s="259" t="s">
        <v>344</v>
      </c>
      <c r="AO2216" s="259" t="s">
        <v>344</v>
      </c>
      <c r="AP2216" s="259" t="s">
        <v>344</v>
      </c>
      <c r="AQ2216" s="259"/>
      <c r="AR2216"/>
      <c r="AS2216">
        <v>1</v>
      </c>
    </row>
    <row r="2217" spans="1:45" ht="15" hidden="1" x14ac:dyDescent="0.25">
      <c r="A2217" s="266">
        <v>216036</v>
      </c>
      <c r="B2217" s="259" t="s">
        <v>457</v>
      </c>
      <c r="C2217" s="259" t="s">
        <v>849</v>
      </c>
      <c r="D2217" s="259" t="s">
        <v>849</v>
      </c>
      <c r="E2217" s="259" t="s">
        <v>849</v>
      </c>
      <c r="F2217" s="259" t="s">
        <v>849</v>
      </c>
      <c r="G2217" s="259" t="s">
        <v>849</v>
      </c>
      <c r="H2217" s="259" t="s">
        <v>849</v>
      </c>
      <c r="I2217" s="259" t="s">
        <v>849</v>
      </c>
      <c r="J2217" s="259" t="s">
        <v>849</v>
      </c>
      <c r="K2217" s="259" t="s">
        <v>849</v>
      </c>
      <c r="L2217" s="259" t="s">
        <v>849</v>
      </c>
      <c r="M2217" s="259" t="s">
        <v>344</v>
      </c>
      <c r="N2217" s="259" t="s">
        <v>344</v>
      </c>
      <c r="O2217" s="259" t="s">
        <v>344</v>
      </c>
      <c r="P2217" s="259" t="s">
        <v>344</v>
      </c>
      <c r="Q2217" s="259" t="s">
        <v>344</v>
      </c>
      <c r="R2217" s="259" t="s">
        <v>344</v>
      </c>
      <c r="S2217" s="259" t="s">
        <v>344</v>
      </c>
      <c r="T2217" s="259" t="s">
        <v>344</v>
      </c>
      <c r="U2217" s="259" t="s">
        <v>344</v>
      </c>
      <c r="V2217" s="259" t="s">
        <v>344</v>
      </c>
      <c r="W2217" s="259" t="s">
        <v>344</v>
      </c>
      <c r="X2217" s="259" t="s">
        <v>344</v>
      </c>
      <c r="Y2217" s="259" t="s">
        <v>344</v>
      </c>
      <c r="Z2217" s="259" t="s">
        <v>344</v>
      </c>
      <c r="AA2217" s="259" t="s">
        <v>344</v>
      </c>
      <c r="AB2217" s="259" t="s">
        <v>344</v>
      </c>
      <c r="AC2217" s="259" t="s">
        <v>344</v>
      </c>
      <c r="AD2217" s="259" t="s">
        <v>344</v>
      </c>
      <c r="AE2217" s="259" t="s">
        <v>344</v>
      </c>
      <c r="AF2217" s="259" t="s">
        <v>344</v>
      </c>
      <c r="AG2217" s="259" t="s">
        <v>344</v>
      </c>
      <c r="AH2217" s="259" t="s">
        <v>344</v>
      </c>
      <c r="AI2217" s="259" t="s">
        <v>344</v>
      </c>
      <c r="AJ2217" s="259" t="s">
        <v>344</v>
      </c>
      <c r="AK2217" s="259" t="s">
        <v>344</v>
      </c>
      <c r="AL2217" s="259" t="s">
        <v>344</v>
      </c>
      <c r="AM2217" s="259" t="s">
        <v>344</v>
      </c>
      <c r="AN2217" s="259" t="s">
        <v>344</v>
      </c>
      <c r="AO2217" s="259" t="s">
        <v>344</v>
      </c>
      <c r="AP2217" s="259" t="s">
        <v>344</v>
      </c>
      <c r="AQ2217" s="259"/>
      <c r="AR2217"/>
      <c r="AS2217" t="s">
        <v>2181</v>
      </c>
    </row>
    <row r="2218" spans="1:45" ht="15" hidden="1" x14ac:dyDescent="0.25">
      <c r="A2218" s="266">
        <v>216038</v>
      </c>
      <c r="B2218" s="259" t="s">
        <v>458</v>
      </c>
      <c r="C2218" s="259" t="s">
        <v>205</v>
      </c>
      <c r="D2218" s="259" t="s">
        <v>207</v>
      </c>
      <c r="E2218" s="259" t="s">
        <v>207</v>
      </c>
      <c r="F2218" s="259" t="s">
        <v>207</v>
      </c>
      <c r="G2218" s="259" t="s">
        <v>207</v>
      </c>
      <c r="H2218" s="259" t="s">
        <v>205</v>
      </c>
      <c r="I2218" s="259" t="s">
        <v>207</v>
      </c>
      <c r="J2218" s="259" t="s">
        <v>207</v>
      </c>
      <c r="K2218" s="259" t="s">
        <v>207</v>
      </c>
      <c r="L2218" s="259" t="s">
        <v>207</v>
      </c>
      <c r="M2218" s="259" t="s">
        <v>206</v>
      </c>
      <c r="N2218" s="259" t="s">
        <v>205</v>
      </c>
      <c r="O2218" s="259" t="s">
        <v>205</v>
      </c>
      <c r="P2218" s="259" t="s">
        <v>205</v>
      </c>
      <c r="Q2218" s="259" t="s">
        <v>205</v>
      </c>
      <c r="R2218" s="259" t="s">
        <v>205</v>
      </c>
      <c r="S2218" s="259" t="s">
        <v>207</v>
      </c>
      <c r="T2218" s="259" t="s">
        <v>206</v>
      </c>
      <c r="U2218" s="259" t="s">
        <v>206</v>
      </c>
      <c r="V2218" s="259" t="s">
        <v>207</v>
      </c>
      <c r="W2218" s="259" t="s">
        <v>344</v>
      </c>
      <c r="X2218" s="259" t="s">
        <v>344</v>
      </c>
      <c r="Y2218" s="259" t="s">
        <v>344</v>
      </c>
      <c r="Z2218" s="259" t="s">
        <v>344</v>
      </c>
      <c r="AA2218" s="259" t="s">
        <v>344</v>
      </c>
      <c r="AB2218" s="259" t="s">
        <v>344</v>
      </c>
      <c r="AC2218" s="259" t="s">
        <v>344</v>
      </c>
      <c r="AD2218" s="259" t="s">
        <v>344</v>
      </c>
      <c r="AE2218" s="259" t="s">
        <v>344</v>
      </c>
      <c r="AF2218" s="259" t="s">
        <v>344</v>
      </c>
      <c r="AG2218" s="259" t="s">
        <v>344</v>
      </c>
      <c r="AH2218" s="259" t="s">
        <v>344</v>
      </c>
      <c r="AI2218" s="259" t="s">
        <v>344</v>
      </c>
      <c r="AJ2218" s="259" t="s">
        <v>344</v>
      </c>
      <c r="AK2218" s="259" t="s">
        <v>344</v>
      </c>
      <c r="AL2218" s="259" t="s">
        <v>344</v>
      </c>
      <c r="AM2218" s="259" t="s">
        <v>344</v>
      </c>
      <c r="AN2218" s="259" t="s">
        <v>344</v>
      </c>
      <c r="AO2218" s="259" t="s">
        <v>344</v>
      </c>
      <c r="AP2218" s="259" t="s">
        <v>344</v>
      </c>
      <c r="AQ2218" s="259"/>
      <c r="AR2218"/>
      <c r="AS2218">
        <v>1</v>
      </c>
    </row>
    <row r="2219" spans="1:45" ht="15" hidden="1" x14ac:dyDescent="0.25">
      <c r="A2219" s="266">
        <v>216039</v>
      </c>
      <c r="B2219" s="259" t="s">
        <v>457</v>
      </c>
      <c r="C2219" s="259" t="s">
        <v>849</v>
      </c>
      <c r="D2219" s="259" t="s">
        <v>849</v>
      </c>
      <c r="E2219" s="259" t="s">
        <v>849</v>
      </c>
      <c r="F2219" s="259" t="s">
        <v>849</v>
      </c>
      <c r="G2219" s="259" t="s">
        <v>849</v>
      </c>
      <c r="H2219" s="259" t="s">
        <v>849</v>
      </c>
      <c r="I2219" s="259" t="s">
        <v>849</v>
      </c>
      <c r="J2219" s="259" t="s">
        <v>849</v>
      </c>
      <c r="K2219" s="259" t="s">
        <v>849</v>
      </c>
      <c r="L2219" s="259" t="s">
        <v>849</v>
      </c>
      <c r="M2219" s="259" t="s">
        <v>344</v>
      </c>
      <c r="N2219" s="259" t="s">
        <v>344</v>
      </c>
      <c r="O2219" s="259" t="s">
        <v>344</v>
      </c>
      <c r="P2219" s="259" t="s">
        <v>344</v>
      </c>
      <c r="Q2219" s="259" t="s">
        <v>344</v>
      </c>
      <c r="R2219" s="259" t="s">
        <v>344</v>
      </c>
      <c r="S2219" s="259" t="s">
        <v>344</v>
      </c>
      <c r="T2219" s="259" t="s">
        <v>344</v>
      </c>
      <c r="U2219" s="259" t="s">
        <v>344</v>
      </c>
      <c r="V2219" s="259" t="s">
        <v>344</v>
      </c>
      <c r="W2219" s="259" t="s">
        <v>344</v>
      </c>
      <c r="X2219" s="259" t="s">
        <v>344</v>
      </c>
      <c r="Y2219" s="259" t="s">
        <v>344</v>
      </c>
      <c r="Z2219" s="259" t="s">
        <v>344</v>
      </c>
      <c r="AA2219" s="259" t="s">
        <v>344</v>
      </c>
      <c r="AB2219" s="259" t="s">
        <v>344</v>
      </c>
      <c r="AC2219" s="259" t="s">
        <v>344</v>
      </c>
      <c r="AD2219" s="259" t="s">
        <v>344</v>
      </c>
      <c r="AE2219" s="259" t="s">
        <v>344</v>
      </c>
      <c r="AF2219" s="259" t="s">
        <v>344</v>
      </c>
      <c r="AG2219" s="259" t="s">
        <v>344</v>
      </c>
      <c r="AH2219" s="259" t="s">
        <v>344</v>
      </c>
      <c r="AI2219" s="259" t="s">
        <v>344</v>
      </c>
      <c r="AJ2219" s="259" t="s">
        <v>344</v>
      </c>
      <c r="AK2219" s="259" t="s">
        <v>344</v>
      </c>
      <c r="AL2219" s="259" t="s">
        <v>344</v>
      </c>
      <c r="AM2219" s="259" t="s">
        <v>344</v>
      </c>
      <c r="AN2219" s="259" t="s">
        <v>344</v>
      </c>
      <c r="AO2219" s="259" t="s">
        <v>344</v>
      </c>
      <c r="AP2219" s="259" t="s">
        <v>344</v>
      </c>
      <c r="AQ2219" s="259"/>
      <c r="AR2219"/>
      <c r="AS2219" t="s">
        <v>2181</v>
      </c>
    </row>
    <row r="2220" spans="1:45" ht="15" hidden="1" x14ac:dyDescent="0.25">
      <c r="A2220" s="266">
        <v>216040</v>
      </c>
      <c r="B2220" s="259" t="s">
        <v>457</v>
      </c>
      <c r="C2220" s="259" t="s">
        <v>849</v>
      </c>
      <c r="D2220" s="259" t="s">
        <v>849</v>
      </c>
      <c r="E2220" s="259" t="s">
        <v>849</v>
      </c>
      <c r="F2220" s="259" t="s">
        <v>849</v>
      </c>
      <c r="G2220" s="259" t="s">
        <v>849</v>
      </c>
      <c r="H2220" s="259" t="s">
        <v>849</v>
      </c>
      <c r="I2220" s="259" t="s">
        <v>849</v>
      </c>
      <c r="J2220" s="259" t="s">
        <v>849</v>
      </c>
      <c r="K2220" s="259" t="s">
        <v>849</v>
      </c>
      <c r="L2220" s="259" t="s">
        <v>849</v>
      </c>
      <c r="M2220" s="259" t="s">
        <v>344</v>
      </c>
      <c r="N2220" s="259" t="s">
        <v>344</v>
      </c>
      <c r="O2220" s="259" t="s">
        <v>344</v>
      </c>
      <c r="P2220" s="259" t="s">
        <v>344</v>
      </c>
      <c r="Q2220" s="259" t="s">
        <v>344</v>
      </c>
      <c r="R2220" s="259" t="s">
        <v>344</v>
      </c>
      <c r="S2220" s="259" t="s">
        <v>344</v>
      </c>
      <c r="T2220" s="259" t="s">
        <v>344</v>
      </c>
      <c r="U2220" s="259" t="s">
        <v>344</v>
      </c>
      <c r="V2220" s="259" t="s">
        <v>344</v>
      </c>
      <c r="W2220" s="259" t="s">
        <v>344</v>
      </c>
      <c r="X2220" s="259" t="s">
        <v>344</v>
      </c>
      <c r="Y2220" s="259" t="s">
        <v>344</v>
      </c>
      <c r="Z2220" s="259" t="s">
        <v>344</v>
      </c>
      <c r="AA2220" s="259" t="s">
        <v>344</v>
      </c>
      <c r="AB2220" s="259" t="s">
        <v>344</v>
      </c>
      <c r="AC2220" s="259" t="s">
        <v>344</v>
      </c>
      <c r="AD2220" s="259" t="s">
        <v>344</v>
      </c>
      <c r="AE2220" s="259" t="s">
        <v>344</v>
      </c>
      <c r="AF2220" s="259" t="s">
        <v>344</v>
      </c>
      <c r="AG2220" s="259" t="s">
        <v>344</v>
      </c>
      <c r="AH2220" s="259" t="s">
        <v>344</v>
      </c>
      <c r="AI2220" s="259" t="s">
        <v>344</v>
      </c>
      <c r="AJ2220" s="259" t="s">
        <v>344</v>
      </c>
      <c r="AK2220" s="259" t="s">
        <v>344</v>
      </c>
      <c r="AL2220" s="259" t="s">
        <v>344</v>
      </c>
      <c r="AM2220" s="259" t="s">
        <v>344</v>
      </c>
      <c r="AN2220" s="259" t="s">
        <v>344</v>
      </c>
      <c r="AO2220" s="259" t="s">
        <v>344</v>
      </c>
      <c r="AP2220" s="259" t="s">
        <v>344</v>
      </c>
      <c r="AQ2220" s="259"/>
      <c r="AR2220"/>
      <c r="AS2220" t="s">
        <v>2181</v>
      </c>
    </row>
    <row r="2221" spans="1:45" ht="15" hidden="1" x14ac:dyDescent="0.25">
      <c r="A2221" s="266">
        <v>216041</v>
      </c>
      <c r="B2221" s="259" t="s">
        <v>457</v>
      </c>
      <c r="C2221" s="259" t="s">
        <v>849</v>
      </c>
      <c r="D2221" s="259" t="s">
        <v>849</v>
      </c>
      <c r="E2221" s="259" t="s">
        <v>849</v>
      </c>
      <c r="F2221" s="259" t="s">
        <v>849</v>
      </c>
      <c r="G2221" s="259" t="s">
        <v>849</v>
      </c>
      <c r="H2221" s="259" t="s">
        <v>849</v>
      </c>
      <c r="I2221" s="259" t="s">
        <v>849</v>
      </c>
      <c r="J2221" s="259" t="s">
        <v>849</v>
      </c>
      <c r="K2221" s="259" t="s">
        <v>849</v>
      </c>
      <c r="L2221" s="259" t="s">
        <v>849</v>
      </c>
      <c r="M2221" s="259" t="s">
        <v>344</v>
      </c>
      <c r="N2221" s="259" t="s">
        <v>344</v>
      </c>
      <c r="O2221" s="259" t="s">
        <v>344</v>
      </c>
      <c r="P2221" s="259" t="s">
        <v>344</v>
      </c>
      <c r="Q2221" s="259" t="s">
        <v>344</v>
      </c>
      <c r="R2221" s="259" t="s">
        <v>344</v>
      </c>
      <c r="S2221" s="259" t="s">
        <v>344</v>
      </c>
      <c r="T2221" s="259" t="s">
        <v>344</v>
      </c>
      <c r="U2221" s="259" t="s">
        <v>344</v>
      </c>
      <c r="V2221" s="259" t="s">
        <v>344</v>
      </c>
      <c r="W2221" s="259" t="s">
        <v>344</v>
      </c>
      <c r="X2221" s="259" t="s">
        <v>344</v>
      </c>
      <c r="Y2221" s="259" t="s">
        <v>344</v>
      </c>
      <c r="Z2221" s="259" t="s">
        <v>344</v>
      </c>
      <c r="AA2221" s="259" t="s">
        <v>344</v>
      </c>
      <c r="AB2221" s="259" t="s">
        <v>344</v>
      </c>
      <c r="AC2221" s="259" t="s">
        <v>344</v>
      </c>
      <c r="AD2221" s="259" t="s">
        <v>344</v>
      </c>
      <c r="AE2221" s="259" t="s">
        <v>344</v>
      </c>
      <c r="AF2221" s="259" t="s">
        <v>344</v>
      </c>
      <c r="AG2221" s="259" t="s">
        <v>344</v>
      </c>
      <c r="AH2221" s="259" t="s">
        <v>344</v>
      </c>
      <c r="AI2221" s="259" t="s">
        <v>344</v>
      </c>
      <c r="AJ2221" s="259" t="s">
        <v>344</v>
      </c>
      <c r="AK2221" s="259" t="s">
        <v>344</v>
      </c>
      <c r="AL2221" s="259" t="s">
        <v>344</v>
      </c>
      <c r="AM2221" s="259" t="s">
        <v>344</v>
      </c>
      <c r="AN2221" s="259" t="s">
        <v>344</v>
      </c>
      <c r="AO2221" s="259" t="s">
        <v>344</v>
      </c>
      <c r="AP2221" s="259" t="s">
        <v>344</v>
      </c>
      <c r="AQ2221" s="259"/>
      <c r="AR2221"/>
      <c r="AS2221" t="s">
        <v>2181</v>
      </c>
    </row>
    <row r="2222" spans="1:45" ht="15" hidden="1" x14ac:dyDescent="0.25">
      <c r="A2222" s="266">
        <v>216042</v>
      </c>
      <c r="B2222" s="259" t="s">
        <v>458</v>
      </c>
      <c r="C2222" s="259" t="s">
        <v>205</v>
      </c>
      <c r="D2222" s="259" t="s">
        <v>207</v>
      </c>
      <c r="E2222" s="259" t="s">
        <v>207</v>
      </c>
      <c r="F2222" s="259" t="s">
        <v>205</v>
      </c>
      <c r="G2222" s="259" t="s">
        <v>207</v>
      </c>
      <c r="H2222" s="259" t="s">
        <v>206</v>
      </c>
      <c r="I2222" s="259" t="s">
        <v>207</v>
      </c>
      <c r="J2222" s="259" t="s">
        <v>205</v>
      </c>
      <c r="K2222" s="259" t="s">
        <v>205</v>
      </c>
      <c r="L2222" s="259" t="s">
        <v>207</v>
      </c>
      <c r="M2222" s="259" t="s">
        <v>207</v>
      </c>
      <c r="N2222" s="259" t="s">
        <v>207</v>
      </c>
      <c r="O2222" s="259" t="s">
        <v>207</v>
      </c>
      <c r="P2222" s="259" t="s">
        <v>206</v>
      </c>
      <c r="Q2222" s="259" t="s">
        <v>207</v>
      </c>
      <c r="R2222" s="259" t="s">
        <v>206</v>
      </c>
      <c r="S2222" s="259" t="s">
        <v>206</v>
      </c>
      <c r="T2222" s="259" t="s">
        <v>206</v>
      </c>
      <c r="U2222" s="259" t="s">
        <v>206</v>
      </c>
      <c r="V2222" s="259" t="s">
        <v>206</v>
      </c>
      <c r="W2222" s="259" t="s">
        <v>344</v>
      </c>
      <c r="X2222" s="259" t="s">
        <v>344</v>
      </c>
      <c r="Y2222" s="259" t="s">
        <v>344</v>
      </c>
      <c r="Z2222" s="259" t="s">
        <v>344</v>
      </c>
      <c r="AA2222" s="259" t="s">
        <v>344</v>
      </c>
      <c r="AB2222" s="259" t="s">
        <v>344</v>
      </c>
      <c r="AC2222" s="259" t="s">
        <v>344</v>
      </c>
      <c r="AD2222" s="259" t="s">
        <v>344</v>
      </c>
      <c r="AE2222" s="259" t="s">
        <v>344</v>
      </c>
      <c r="AF2222" s="259" t="s">
        <v>344</v>
      </c>
      <c r="AG2222" s="259" t="s">
        <v>344</v>
      </c>
      <c r="AH2222" s="259" t="s">
        <v>344</v>
      </c>
      <c r="AI2222" s="259" t="s">
        <v>344</v>
      </c>
      <c r="AJ2222" s="259" t="s">
        <v>344</v>
      </c>
      <c r="AK2222" s="259" t="s">
        <v>344</v>
      </c>
      <c r="AL2222" s="259" t="s">
        <v>344</v>
      </c>
      <c r="AM2222" s="259" t="s">
        <v>344</v>
      </c>
      <c r="AN2222" s="259" t="s">
        <v>344</v>
      </c>
      <c r="AO2222" s="259" t="s">
        <v>344</v>
      </c>
      <c r="AP2222" s="259" t="s">
        <v>344</v>
      </c>
      <c r="AQ2222" s="259"/>
      <c r="AR2222"/>
      <c r="AS2222">
        <v>3</v>
      </c>
    </row>
    <row r="2223" spans="1:45" ht="18.75" hidden="1" x14ac:dyDescent="0.45">
      <c r="A2223" s="268">
        <v>216043</v>
      </c>
      <c r="B2223" s="249" t="s">
        <v>458</v>
      </c>
      <c r="C2223" s="269">
        <v>0</v>
      </c>
      <c r="D2223" s="269">
        <v>0</v>
      </c>
      <c r="E2223" s="269">
        <v>0</v>
      </c>
      <c r="F2223" s="269">
        <v>0</v>
      </c>
      <c r="G2223" s="269">
        <v>0</v>
      </c>
      <c r="H2223" s="269">
        <v>0</v>
      </c>
      <c r="I2223" s="269">
        <v>0</v>
      </c>
      <c r="J2223" s="269">
        <v>0</v>
      </c>
      <c r="K2223" s="269">
        <v>0</v>
      </c>
      <c r="L2223" s="269">
        <v>0</v>
      </c>
      <c r="M2223" s="270">
        <v>0</v>
      </c>
      <c r="N2223" s="269">
        <v>0</v>
      </c>
      <c r="O2223" s="269">
        <v>0</v>
      </c>
      <c r="P2223" s="269">
        <v>0</v>
      </c>
      <c r="Q2223" s="269">
        <v>0</v>
      </c>
      <c r="R2223" s="269">
        <v>0</v>
      </c>
      <c r="S2223" s="269">
        <v>0</v>
      </c>
      <c r="T2223" s="269">
        <v>0</v>
      </c>
      <c r="U2223" s="269">
        <v>0</v>
      </c>
      <c r="V2223" s="269">
        <v>0</v>
      </c>
      <c r="W2223" s="269">
        <v>0</v>
      </c>
      <c r="X2223" s="270">
        <v>0</v>
      </c>
      <c r="Y2223" s="269">
        <v>0</v>
      </c>
      <c r="Z2223" s="269">
        <v>0</v>
      </c>
      <c r="AA2223" s="269">
        <v>0</v>
      </c>
      <c r="AB2223" s="269">
        <v>0</v>
      </c>
      <c r="AC2223" s="269">
        <v>0</v>
      </c>
      <c r="AD2223" s="269">
        <v>0</v>
      </c>
      <c r="AE2223" s="269">
        <v>0</v>
      </c>
      <c r="AF2223" s="269">
        <v>0</v>
      </c>
      <c r="AG2223" s="269">
        <v>0</v>
      </c>
      <c r="AH2223" s="269">
        <v>0</v>
      </c>
      <c r="AI2223" s="269">
        <v>0</v>
      </c>
      <c r="AJ2223" s="269">
        <v>0</v>
      </c>
      <c r="AK2223" s="269">
        <v>0</v>
      </c>
      <c r="AL2223" s="269">
        <v>0</v>
      </c>
      <c r="AM2223" s="269">
        <v>0</v>
      </c>
      <c r="AN2223" s="269">
        <v>0</v>
      </c>
      <c r="AO2223" s="269">
        <v>0</v>
      </c>
      <c r="AP2223" s="269">
        <v>0</v>
      </c>
      <c r="AQ2223" s="269"/>
      <c r="AR2223">
        <v>0</v>
      </c>
      <c r="AS2223">
        <v>2</v>
      </c>
    </row>
    <row r="2224" spans="1:45" ht="18.75" hidden="1" x14ac:dyDescent="0.45">
      <c r="A2224" s="267">
        <v>216045</v>
      </c>
      <c r="B2224" s="249" t="s">
        <v>458</v>
      </c>
      <c r="C2224" s="269" t="s">
        <v>205</v>
      </c>
      <c r="D2224" s="269" t="s">
        <v>205</v>
      </c>
      <c r="E2224" s="269" t="s">
        <v>205</v>
      </c>
      <c r="F2224" s="269" t="s">
        <v>205</v>
      </c>
      <c r="G2224" s="269" t="s">
        <v>207</v>
      </c>
      <c r="H2224" s="269" t="s">
        <v>207</v>
      </c>
      <c r="I2224" s="269" t="s">
        <v>205</v>
      </c>
      <c r="J2224" s="269" t="s">
        <v>205</v>
      </c>
      <c r="K2224" s="269" t="s">
        <v>205</v>
      </c>
      <c r="L2224" s="269" t="s">
        <v>207</v>
      </c>
      <c r="M2224" s="270" t="s">
        <v>207</v>
      </c>
      <c r="N2224" s="269" t="s">
        <v>205</v>
      </c>
      <c r="O2224" s="269" t="s">
        <v>205</v>
      </c>
      <c r="P2224" s="269" t="s">
        <v>205</v>
      </c>
      <c r="Q2224" s="269" t="s">
        <v>207</v>
      </c>
      <c r="R2224" s="269" t="s">
        <v>207</v>
      </c>
      <c r="S2224" s="269" t="s">
        <v>207</v>
      </c>
      <c r="T2224" s="269" t="s">
        <v>205</v>
      </c>
      <c r="U2224" s="269" t="s">
        <v>205</v>
      </c>
      <c r="V2224" s="269" t="s">
        <v>205</v>
      </c>
      <c r="W2224" s="269" t="s">
        <v>344</v>
      </c>
      <c r="X2224" s="270" t="s">
        <v>344</v>
      </c>
      <c r="Y2224" s="269" t="s">
        <v>344</v>
      </c>
      <c r="Z2224" s="269" t="s">
        <v>344</v>
      </c>
      <c r="AA2224" s="269" t="s">
        <v>344</v>
      </c>
      <c r="AB2224" s="269" t="s">
        <v>344</v>
      </c>
      <c r="AC2224" s="269" t="s">
        <v>344</v>
      </c>
      <c r="AD2224" s="269" t="s">
        <v>344</v>
      </c>
      <c r="AE2224" s="269" t="s">
        <v>344</v>
      </c>
      <c r="AF2224" s="269" t="s">
        <v>344</v>
      </c>
      <c r="AG2224" s="269" t="s">
        <v>344</v>
      </c>
      <c r="AH2224" s="269" t="s">
        <v>344</v>
      </c>
      <c r="AI2224" s="269" t="s">
        <v>344</v>
      </c>
      <c r="AJ2224" s="269" t="s">
        <v>344</v>
      </c>
      <c r="AK2224" s="269" t="s">
        <v>344</v>
      </c>
      <c r="AL2224" s="269" t="s">
        <v>344</v>
      </c>
      <c r="AM2224" s="269" t="s">
        <v>344</v>
      </c>
      <c r="AN2224" s="269" t="s">
        <v>344</v>
      </c>
      <c r="AO2224" s="269" t="s">
        <v>344</v>
      </c>
      <c r="AP2224" s="269" t="s">
        <v>344</v>
      </c>
      <c r="AQ2224" s="269"/>
      <c r="AR2224">
        <v>0</v>
      </c>
      <c r="AS2224">
        <v>3</v>
      </c>
    </row>
    <row r="2225" spans="1:45" ht="18.75" hidden="1" x14ac:dyDescent="0.45">
      <c r="A2225" s="268">
        <v>216046</v>
      </c>
      <c r="B2225" s="249" t="s">
        <v>458</v>
      </c>
      <c r="C2225" s="269" t="s">
        <v>205</v>
      </c>
      <c r="D2225" s="269" t="s">
        <v>205</v>
      </c>
      <c r="E2225" s="269" t="s">
        <v>207</v>
      </c>
      <c r="F2225" s="269" t="s">
        <v>207</v>
      </c>
      <c r="G2225" s="269" t="s">
        <v>207</v>
      </c>
      <c r="H2225" s="269" t="s">
        <v>206</v>
      </c>
      <c r="I2225" s="269" t="s">
        <v>207</v>
      </c>
      <c r="J2225" s="269" t="s">
        <v>205</v>
      </c>
      <c r="K2225" s="269" t="s">
        <v>207</v>
      </c>
      <c r="L2225" s="269" t="s">
        <v>207</v>
      </c>
      <c r="M2225" s="270" t="s">
        <v>205</v>
      </c>
      <c r="N2225" s="269" t="s">
        <v>207</v>
      </c>
      <c r="O2225" s="269" t="s">
        <v>205</v>
      </c>
      <c r="P2225" s="269" t="s">
        <v>207</v>
      </c>
      <c r="Q2225" s="269" t="s">
        <v>207</v>
      </c>
      <c r="R2225" s="269" t="s">
        <v>206</v>
      </c>
      <c r="S2225" s="269" t="s">
        <v>207</v>
      </c>
      <c r="T2225" s="269" t="s">
        <v>207</v>
      </c>
      <c r="U2225" s="269" t="s">
        <v>207</v>
      </c>
      <c r="V2225" s="269" t="s">
        <v>207</v>
      </c>
      <c r="W2225" s="269" t="s">
        <v>344</v>
      </c>
      <c r="X2225" s="270" t="s">
        <v>344</v>
      </c>
      <c r="Y2225" s="269" t="s">
        <v>344</v>
      </c>
      <c r="Z2225" s="269" t="s">
        <v>344</v>
      </c>
      <c r="AA2225" s="269" t="s">
        <v>344</v>
      </c>
      <c r="AB2225" s="269" t="s">
        <v>344</v>
      </c>
      <c r="AC2225" s="269" t="s">
        <v>344</v>
      </c>
      <c r="AD2225" s="269" t="s">
        <v>344</v>
      </c>
      <c r="AE2225" s="269" t="s">
        <v>344</v>
      </c>
      <c r="AF2225" s="269" t="s">
        <v>344</v>
      </c>
      <c r="AG2225" s="269" t="s">
        <v>344</v>
      </c>
      <c r="AH2225" s="269" t="s">
        <v>344</v>
      </c>
      <c r="AI2225" s="269" t="s">
        <v>344</v>
      </c>
      <c r="AJ2225" s="269" t="s">
        <v>344</v>
      </c>
      <c r="AK2225" s="269" t="s">
        <v>344</v>
      </c>
      <c r="AL2225" s="269" t="s">
        <v>344</v>
      </c>
      <c r="AM2225" s="269" t="s">
        <v>344</v>
      </c>
      <c r="AN2225" s="269" t="s">
        <v>344</v>
      </c>
      <c r="AO2225" s="269" t="s">
        <v>344</v>
      </c>
      <c r="AP2225" s="269" t="s">
        <v>344</v>
      </c>
      <c r="AQ2225" s="269"/>
      <c r="AR2225">
        <v>0</v>
      </c>
      <c r="AS2225">
        <v>2</v>
      </c>
    </row>
    <row r="2226" spans="1:45" ht="18.75" x14ac:dyDescent="0.45">
      <c r="A2226" s="268">
        <v>216047</v>
      </c>
      <c r="B2226" s="249" t="s">
        <v>61</v>
      </c>
      <c r="C2226" s="269" t="s">
        <v>207</v>
      </c>
      <c r="D2226" s="269" t="s">
        <v>207</v>
      </c>
      <c r="E2226" s="269" t="s">
        <v>207</v>
      </c>
      <c r="F2226" s="269" t="s">
        <v>205</v>
      </c>
      <c r="G2226" s="269" t="s">
        <v>207</v>
      </c>
      <c r="H2226" s="269" t="s">
        <v>207</v>
      </c>
      <c r="I2226" s="269" t="s">
        <v>205</v>
      </c>
      <c r="J2226" s="269" t="s">
        <v>207</v>
      </c>
      <c r="K2226" s="269" t="s">
        <v>207</v>
      </c>
      <c r="L2226" s="269" t="s">
        <v>207</v>
      </c>
      <c r="M2226" s="270" t="s">
        <v>205</v>
      </c>
      <c r="N2226" s="269" t="s">
        <v>205</v>
      </c>
      <c r="O2226" s="269" t="s">
        <v>205</v>
      </c>
      <c r="P2226" s="269" t="s">
        <v>207</v>
      </c>
      <c r="Q2226" s="269" t="s">
        <v>207</v>
      </c>
      <c r="R2226" s="269" t="s">
        <v>207</v>
      </c>
      <c r="S2226" s="269" t="s">
        <v>207</v>
      </c>
      <c r="T2226" s="269" t="s">
        <v>207</v>
      </c>
      <c r="U2226" s="269" t="s">
        <v>207</v>
      </c>
      <c r="V2226" s="269" t="s">
        <v>207</v>
      </c>
      <c r="W2226" s="269" t="s">
        <v>207</v>
      </c>
      <c r="X2226" s="270" t="s">
        <v>207</v>
      </c>
      <c r="Y2226" s="269" t="s">
        <v>205</v>
      </c>
      <c r="Z2226" s="269" t="s">
        <v>205</v>
      </c>
      <c r="AA2226" s="269" t="s">
        <v>207</v>
      </c>
      <c r="AB2226" s="269" t="s">
        <v>205</v>
      </c>
      <c r="AC2226" s="269" t="s">
        <v>207</v>
      </c>
      <c r="AD2226" s="269" t="s">
        <v>207</v>
      </c>
      <c r="AE2226" s="269" t="s">
        <v>205</v>
      </c>
      <c r="AF2226" s="269" t="s">
        <v>207</v>
      </c>
      <c r="AG2226" s="269" t="s">
        <v>207</v>
      </c>
      <c r="AH2226" s="269" t="s">
        <v>207</v>
      </c>
      <c r="AI2226" s="269" t="s">
        <v>207</v>
      </c>
      <c r="AJ2226" s="269" t="s">
        <v>207</v>
      </c>
      <c r="AK2226" s="269" t="s">
        <v>207</v>
      </c>
      <c r="AL2226" s="269" t="s">
        <v>206</v>
      </c>
      <c r="AM2226" s="269" t="s">
        <v>206</v>
      </c>
      <c r="AN2226" s="269" t="s">
        <v>206</v>
      </c>
      <c r="AO2226" s="269" t="s">
        <v>206</v>
      </c>
      <c r="AP2226" s="269" t="s">
        <v>206</v>
      </c>
      <c r="AQ2226" s="269"/>
      <c r="AR2226">
        <v>0</v>
      </c>
      <c r="AS2226">
        <v>5</v>
      </c>
    </row>
    <row r="2227" spans="1:45" ht="33" x14ac:dyDescent="0.45">
      <c r="A2227" s="268">
        <v>216048</v>
      </c>
      <c r="B2227" s="249" t="s">
        <v>67</v>
      </c>
      <c r="C2227" s="269" t="s">
        <v>207</v>
      </c>
      <c r="D2227" s="269" t="s">
        <v>207</v>
      </c>
      <c r="E2227" s="269" t="s">
        <v>207</v>
      </c>
      <c r="F2227" s="269" t="s">
        <v>205</v>
      </c>
      <c r="G2227" s="269" t="s">
        <v>207</v>
      </c>
      <c r="H2227" s="269" t="s">
        <v>207</v>
      </c>
      <c r="I2227" s="269" t="s">
        <v>207</v>
      </c>
      <c r="J2227" s="269" t="s">
        <v>207</v>
      </c>
      <c r="K2227" s="269" t="s">
        <v>207</v>
      </c>
      <c r="L2227" s="269" t="s">
        <v>207</v>
      </c>
      <c r="M2227" s="270" t="s">
        <v>207</v>
      </c>
      <c r="N2227" s="269" t="s">
        <v>205</v>
      </c>
      <c r="O2227" s="269" t="s">
        <v>207</v>
      </c>
      <c r="P2227" s="269" t="s">
        <v>207</v>
      </c>
      <c r="Q2227" s="269" t="s">
        <v>207</v>
      </c>
      <c r="R2227" s="269" t="s">
        <v>207</v>
      </c>
      <c r="S2227" s="269" t="s">
        <v>207</v>
      </c>
      <c r="T2227" s="269" t="s">
        <v>207</v>
      </c>
      <c r="U2227" s="269" t="s">
        <v>207</v>
      </c>
      <c r="V2227" s="269" t="s">
        <v>205</v>
      </c>
      <c r="W2227" s="269" t="s">
        <v>207</v>
      </c>
      <c r="X2227" s="270" t="s">
        <v>207</v>
      </c>
      <c r="Y2227" s="269" t="s">
        <v>206</v>
      </c>
      <c r="Z2227" s="269" t="s">
        <v>207</v>
      </c>
      <c r="AA2227" s="269" t="s">
        <v>205</v>
      </c>
      <c r="AB2227" s="269" t="s">
        <v>205</v>
      </c>
      <c r="AC2227" s="269" t="s">
        <v>207</v>
      </c>
      <c r="AD2227" s="269" t="s">
        <v>205</v>
      </c>
      <c r="AE2227" s="269" t="s">
        <v>205</v>
      </c>
      <c r="AF2227" s="269" t="s">
        <v>205</v>
      </c>
      <c r="AG2227" s="269" t="s">
        <v>206</v>
      </c>
      <c r="AH2227" s="269" t="s">
        <v>206</v>
      </c>
      <c r="AI2227" s="269" t="s">
        <v>206</v>
      </c>
      <c r="AJ2227" s="269" t="s">
        <v>206</v>
      </c>
      <c r="AK2227" s="269" t="s">
        <v>206</v>
      </c>
      <c r="AL2227" s="269" t="s">
        <v>344</v>
      </c>
      <c r="AM2227" s="269" t="s">
        <v>344</v>
      </c>
      <c r="AN2227" s="269" t="s">
        <v>344</v>
      </c>
      <c r="AO2227" s="269" t="s">
        <v>344</v>
      </c>
      <c r="AP2227" s="269" t="s">
        <v>344</v>
      </c>
      <c r="AQ2227" s="269"/>
      <c r="AR2227">
        <v>0</v>
      </c>
      <c r="AS2227">
        <v>6</v>
      </c>
    </row>
    <row r="2228" spans="1:45" ht="18.75" hidden="1" x14ac:dyDescent="0.45">
      <c r="A2228" s="268">
        <v>216049</v>
      </c>
      <c r="B2228" s="249" t="s">
        <v>456</v>
      </c>
      <c r="C2228" s="269" t="s">
        <v>205</v>
      </c>
      <c r="D2228" s="269" t="s">
        <v>207</v>
      </c>
      <c r="E2228" s="269" t="s">
        <v>207</v>
      </c>
      <c r="F2228" s="269" t="s">
        <v>205</v>
      </c>
      <c r="G2228" s="269" t="s">
        <v>207</v>
      </c>
      <c r="H2228" s="269" t="s">
        <v>207</v>
      </c>
      <c r="I2228" s="269" t="s">
        <v>207</v>
      </c>
      <c r="J2228" s="269" t="s">
        <v>207</v>
      </c>
      <c r="K2228" s="269" t="s">
        <v>207</v>
      </c>
      <c r="L2228" s="269" t="s">
        <v>205</v>
      </c>
      <c r="M2228" s="270" t="s">
        <v>205</v>
      </c>
      <c r="N2228" s="269" t="s">
        <v>207</v>
      </c>
      <c r="O2228" s="269" t="s">
        <v>207</v>
      </c>
      <c r="P2228" s="269" t="s">
        <v>207</v>
      </c>
      <c r="Q2228" s="269" t="s">
        <v>207</v>
      </c>
      <c r="R2228" s="269" t="s">
        <v>207</v>
      </c>
      <c r="S2228" s="269" t="s">
        <v>205</v>
      </c>
      <c r="T2228" s="269" t="s">
        <v>207</v>
      </c>
      <c r="U2228" s="269" t="s">
        <v>207</v>
      </c>
      <c r="V2228" s="269" t="s">
        <v>207</v>
      </c>
      <c r="W2228" s="269" t="s">
        <v>207</v>
      </c>
      <c r="X2228" s="270" t="s">
        <v>207</v>
      </c>
      <c r="Y2228" s="269" t="s">
        <v>207</v>
      </c>
      <c r="Z2228" s="269" t="s">
        <v>207</v>
      </c>
      <c r="AA2228" s="269" t="s">
        <v>207</v>
      </c>
      <c r="AB2228" s="269" t="s">
        <v>206</v>
      </c>
      <c r="AC2228" s="269" t="s">
        <v>206</v>
      </c>
      <c r="AD2228" s="269" t="s">
        <v>206</v>
      </c>
      <c r="AE2228" s="269" t="s">
        <v>206</v>
      </c>
      <c r="AF2228" s="269" t="s">
        <v>206</v>
      </c>
      <c r="AG2228" s="269" t="s">
        <v>344</v>
      </c>
      <c r="AH2228" s="269" t="s">
        <v>344</v>
      </c>
      <c r="AI2228" s="269" t="s">
        <v>344</v>
      </c>
      <c r="AJ2228" s="269" t="s">
        <v>344</v>
      </c>
      <c r="AK2228" s="269" t="s">
        <v>344</v>
      </c>
      <c r="AL2228" s="269" t="s">
        <v>344</v>
      </c>
      <c r="AM2228" s="269" t="s">
        <v>344</v>
      </c>
      <c r="AN2228" s="269" t="s">
        <v>344</v>
      </c>
      <c r="AO2228" s="269" t="s">
        <v>344</v>
      </c>
      <c r="AP2228" s="269" t="s">
        <v>344</v>
      </c>
      <c r="AQ2228" s="269"/>
      <c r="AR2228">
        <v>0</v>
      </c>
      <c r="AS2228">
        <v>5</v>
      </c>
    </row>
    <row r="2229" spans="1:45" ht="18.75" hidden="1" x14ac:dyDescent="0.45">
      <c r="A2229" s="268">
        <v>216050</v>
      </c>
      <c r="B2229" s="249" t="s">
        <v>456</v>
      </c>
      <c r="C2229" s="269" t="s">
        <v>207</v>
      </c>
      <c r="D2229" s="269" t="s">
        <v>205</v>
      </c>
      <c r="E2229" s="269" t="s">
        <v>207</v>
      </c>
      <c r="F2229" s="269" t="s">
        <v>207</v>
      </c>
      <c r="G2229" s="269" t="s">
        <v>207</v>
      </c>
      <c r="H2229" s="269" t="s">
        <v>207</v>
      </c>
      <c r="I2229" s="269" t="s">
        <v>207</v>
      </c>
      <c r="J2229" s="269" t="s">
        <v>207</v>
      </c>
      <c r="K2229" s="269" t="s">
        <v>207</v>
      </c>
      <c r="L2229" s="269" t="s">
        <v>207</v>
      </c>
      <c r="M2229" s="270" t="s">
        <v>205</v>
      </c>
      <c r="N2229" s="269" t="s">
        <v>207</v>
      </c>
      <c r="O2229" s="269" t="s">
        <v>207</v>
      </c>
      <c r="P2229" s="269" t="s">
        <v>207</v>
      </c>
      <c r="Q2229" s="269" t="s">
        <v>207</v>
      </c>
      <c r="R2229" s="269" t="s">
        <v>207</v>
      </c>
      <c r="S2229" s="269" t="s">
        <v>207</v>
      </c>
      <c r="T2229" s="269" t="s">
        <v>205</v>
      </c>
      <c r="U2229" s="269" t="s">
        <v>205</v>
      </c>
      <c r="V2229" s="269" t="s">
        <v>205</v>
      </c>
      <c r="W2229" s="269" t="s">
        <v>207</v>
      </c>
      <c r="X2229" s="270" t="s">
        <v>207</v>
      </c>
      <c r="Y2229" s="269" t="s">
        <v>207</v>
      </c>
      <c r="Z2229" s="269" t="s">
        <v>207</v>
      </c>
      <c r="AA2229" s="269" t="s">
        <v>207</v>
      </c>
      <c r="AB2229" s="269" t="s">
        <v>206</v>
      </c>
      <c r="AC2229" s="269" t="s">
        <v>206</v>
      </c>
      <c r="AD2229" s="269" t="s">
        <v>206</v>
      </c>
      <c r="AE2229" s="269" t="s">
        <v>206</v>
      </c>
      <c r="AF2229" s="269" t="s">
        <v>206</v>
      </c>
      <c r="AG2229" s="269" t="s">
        <v>344</v>
      </c>
      <c r="AH2229" s="269" t="s">
        <v>344</v>
      </c>
      <c r="AI2229" s="269" t="s">
        <v>344</v>
      </c>
      <c r="AJ2229" s="269" t="s">
        <v>344</v>
      </c>
      <c r="AK2229" s="269" t="s">
        <v>344</v>
      </c>
      <c r="AL2229" s="269" t="s">
        <v>344</v>
      </c>
      <c r="AM2229" s="269" t="s">
        <v>344</v>
      </c>
      <c r="AN2229" s="269" t="s">
        <v>344</v>
      </c>
      <c r="AO2229" s="269" t="s">
        <v>344</v>
      </c>
      <c r="AP2229" s="269" t="s">
        <v>344</v>
      </c>
      <c r="AQ2229" s="269"/>
      <c r="AR2229">
        <v>0</v>
      </c>
      <c r="AS2229">
        <v>6</v>
      </c>
    </row>
    <row r="2230" spans="1:45" ht="15" hidden="1" x14ac:dyDescent="0.25">
      <c r="A2230" s="266">
        <v>216052</v>
      </c>
      <c r="B2230" s="259" t="s">
        <v>457</v>
      </c>
      <c r="C2230" s="259" t="s">
        <v>849</v>
      </c>
      <c r="D2230" s="259" t="s">
        <v>849</v>
      </c>
      <c r="E2230" s="259" t="s">
        <v>849</v>
      </c>
      <c r="F2230" s="259" t="s">
        <v>849</v>
      </c>
      <c r="G2230" s="259" t="s">
        <v>849</v>
      </c>
      <c r="H2230" s="259" t="s">
        <v>849</v>
      </c>
      <c r="I2230" s="259" t="s">
        <v>849</v>
      </c>
      <c r="J2230" s="259" t="s">
        <v>849</v>
      </c>
      <c r="K2230" s="259" t="s">
        <v>849</v>
      </c>
      <c r="L2230" s="259" t="s">
        <v>849</v>
      </c>
      <c r="M2230" s="259" t="s">
        <v>344</v>
      </c>
      <c r="N2230" s="259" t="s">
        <v>344</v>
      </c>
      <c r="O2230" s="259" t="s">
        <v>344</v>
      </c>
      <c r="P2230" s="259" t="s">
        <v>344</v>
      </c>
      <c r="Q2230" s="259" t="s">
        <v>344</v>
      </c>
      <c r="R2230" s="259" t="s">
        <v>344</v>
      </c>
      <c r="S2230" s="259" t="s">
        <v>344</v>
      </c>
      <c r="T2230" s="259" t="s">
        <v>344</v>
      </c>
      <c r="U2230" s="259" t="s">
        <v>344</v>
      </c>
      <c r="V2230" s="259" t="s">
        <v>344</v>
      </c>
      <c r="W2230" s="259" t="s">
        <v>344</v>
      </c>
      <c r="X2230" s="259" t="s">
        <v>344</v>
      </c>
      <c r="Y2230" s="259" t="s">
        <v>344</v>
      </c>
      <c r="Z2230" s="259" t="s">
        <v>344</v>
      </c>
      <c r="AA2230" s="259" t="s">
        <v>344</v>
      </c>
      <c r="AB2230" s="259" t="s">
        <v>344</v>
      </c>
      <c r="AC2230" s="259" t="s">
        <v>344</v>
      </c>
      <c r="AD2230" s="259" t="s">
        <v>344</v>
      </c>
      <c r="AE2230" s="259" t="s">
        <v>344</v>
      </c>
      <c r="AF2230" s="259" t="s">
        <v>344</v>
      </c>
      <c r="AG2230" s="259" t="s">
        <v>344</v>
      </c>
      <c r="AH2230" s="259" t="s">
        <v>344</v>
      </c>
      <c r="AI2230" s="259" t="s">
        <v>344</v>
      </c>
      <c r="AJ2230" s="259" t="s">
        <v>344</v>
      </c>
      <c r="AK2230" s="259" t="s">
        <v>344</v>
      </c>
      <c r="AL2230" s="259" t="s">
        <v>344</v>
      </c>
      <c r="AM2230" s="259" t="s">
        <v>344</v>
      </c>
      <c r="AN2230" s="259" t="s">
        <v>344</v>
      </c>
      <c r="AO2230" s="259" t="s">
        <v>344</v>
      </c>
      <c r="AP2230" s="259" t="s">
        <v>344</v>
      </c>
      <c r="AQ2230" s="259"/>
      <c r="AR2230"/>
      <c r="AS2230" t="s">
        <v>2181</v>
      </c>
    </row>
    <row r="2231" spans="1:45" ht="18.75" hidden="1" x14ac:dyDescent="0.45">
      <c r="A2231" s="268">
        <v>216053</v>
      </c>
      <c r="B2231" s="249" t="s">
        <v>456</v>
      </c>
      <c r="C2231" s="269" t="s">
        <v>207</v>
      </c>
      <c r="D2231" s="269" t="s">
        <v>207</v>
      </c>
      <c r="E2231" s="269" t="s">
        <v>205</v>
      </c>
      <c r="F2231" s="269" t="s">
        <v>205</v>
      </c>
      <c r="G2231" s="269" t="s">
        <v>207</v>
      </c>
      <c r="H2231" s="269" t="s">
        <v>207</v>
      </c>
      <c r="I2231" s="269" t="s">
        <v>207</v>
      </c>
      <c r="J2231" s="269" t="s">
        <v>205</v>
      </c>
      <c r="K2231" s="269" t="s">
        <v>207</v>
      </c>
      <c r="L2231" s="269" t="s">
        <v>207</v>
      </c>
      <c r="M2231" s="270" t="s">
        <v>205</v>
      </c>
      <c r="N2231" s="269" t="s">
        <v>205</v>
      </c>
      <c r="O2231" s="269" t="s">
        <v>205</v>
      </c>
      <c r="P2231" s="269" t="s">
        <v>205</v>
      </c>
      <c r="Q2231" s="269" t="s">
        <v>207</v>
      </c>
      <c r="R2231" s="269" t="s">
        <v>205</v>
      </c>
      <c r="S2231" s="269" t="s">
        <v>207</v>
      </c>
      <c r="T2231" s="269" t="s">
        <v>207</v>
      </c>
      <c r="U2231" s="269" t="s">
        <v>207</v>
      </c>
      <c r="V2231" s="269" t="s">
        <v>207</v>
      </c>
      <c r="W2231" s="269" t="s">
        <v>207</v>
      </c>
      <c r="X2231" s="270" t="s">
        <v>207</v>
      </c>
      <c r="Y2231" s="269" t="s">
        <v>205</v>
      </c>
      <c r="Z2231" s="269" t="s">
        <v>207</v>
      </c>
      <c r="AA2231" s="269" t="s">
        <v>205</v>
      </c>
      <c r="AB2231" s="269" t="s">
        <v>207</v>
      </c>
      <c r="AC2231" s="269" t="s">
        <v>207</v>
      </c>
      <c r="AD2231" s="269" t="s">
        <v>206</v>
      </c>
      <c r="AE2231" s="269" t="s">
        <v>207</v>
      </c>
      <c r="AF2231" s="269" t="s">
        <v>206</v>
      </c>
      <c r="AG2231" s="269" t="s">
        <v>344</v>
      </c>
      <c r="AH2231" s="269" t="s">
        <v>344</v>
      </c>
      <c r="AI2231" s="269" t="s">
        <v>344</v>
      </c>
      <c r="AJ2231" s="269" t="s">
        <v>344</v>
      </c>
      <c r="AK2231" s="269" t="s">
        <v>344</v>
      </c>
      <c r="AL2231" s="269" t="s">
        <v>344</v>
      </c>
      <c r="AM2231" s="269" t="s">
        <v>344</v>
      </c>
      <c r="AN2231" s="269" t="s">
        <v>344</v>
      </c>
      <c r="AO2231" s="269" t="s">
        <v>344</v>
      </c>
      <c r="AP2231" s="269" t="s">
        <v>344</v>
      </c>
      <c r="AQ2231" s="269"/>
      <c r="AR2231">
        <v>0</v>
      </c>
      <c r="AS2231">
        <v>4</v>
      </c>
    </row>
    <row r="2232" spans="1:45" ht="18.75" hidden="1" x14ac:dyDescent="0.45">
      <c r="A2232" s="267">
        <v>216054</v>
      </c>
      <c r="B2232" s="249" t="s">
        <v>456</v>
      </c>
      <c r="C2232" s="269" t="s">
        <v>207</v>
      </c>
      <c r="D2232" s="269" t="s">
        <v>205</v>
      </c>
      <c r="E2232" s="269" t="s">
        <v>207</v>
      </c>
      <c r="F2232" s="269" t="s">
        <v>207</v>
      </c>
      <c r="G2232" s="269" t="s">
        <v>207</v>
      </c>
      <c r="H2232" s="269" t="s">
        <v>207</v>
      </c>
      <c r="I2232" s="269" t="s">
        <v>207</v>
      </c>
      <c r="J2232" s="269" t="s">
        <v>205</v>
      </c>
      <c r="K2232" s="269" t="s">
        <v>207</v>
      </c>
      <c r="L2232" s="269" t="s">
        <v>207</v>
      </c>
      <c r="M2232" s="270" t="s">
        <v>205</v>
      </c>
      <c r="N2232" s="269" t="s">
        <v>207</v>
      </c>
      <c r="O2232" s="269" t="s">
        <v>207</v>
      </c>
      <c r="P2232" s="269" t="s">
        <v>205</v>
      </c>
      <c r="Q2232" s="269" t="s">
        <v>207</v>
      </c>
      <c r="R2232" s="269" t="s">
        <v>205</v>
      </c>
      <c r="S2232" s="269" t="s">
        <v>207</v>
      </c>
      <c r="T2232" s="269" t="s">
        <v>205</v>
      </c>
      <c r="U2232" s="269" t="s">
        <v>207</v>
      </c>
      <c r="V2232" s="269" t="s">
        <v>207</v>
      </c>
      <c r="W2232" s="269" t="s">
        <v>207</v>
      </c>
      <c r="X2232" s="270" t="s">
        <v>207</v>
      </c>
      <c r="Y2232" s="269" t="s">
        <v>206</v>
      </c>
      <c r="Z2232" s="269" t="s">
        <v>207</v>
      </c>
      <c r="AA2232" s="269" t="s">
        <v>207</v>
      </c>
      <c r="AB2232" s="269" t="s">
        <v>206</v>
      </c>
      <c r="AC2232" s="269" t="s">
        <v>206</v>
      </c>
      <c r="AD2232" s="269" t="s">
        <v>206</v>
      </c>
      <c r="AE2232" s="269" t="s">
        <v>206</v>
      </c>
      <c r="AF2232" s="269" t="s">
        <v>206</v>
      </c>
      <c r="AG2232" s="269" t="s">
        <v>344</v>
      </c>
      <c r="AH2232" s="269" t="s">
        <v>344</v>
      </c>
      <c r="AI2232" s="269" t="s">
        <v>344</v>
      </c>
      <c r="AJ2232" s="269" t="s">
        <v>344</v>
      </c>
      <c r="AK2232" s="269" t="s">
        <v>344</v>
      </c>
      <c r="AL2232" s="269" t="s">
        <v>344</v>
      </c>
      <c r="AM2232" s="269" t="s">
        <v>344</v>
      </c>
      <c r="AN2232" s="269" t="s">
        <v>344</v>
      </c>
      <c r="AO2232" s="269" t="s">
        <v>344</v>
      </c>
      <c r="AP2232" s="269" t="s">
        <v>344</v>
      </c>
      <c r="AQ2232" s="269"/>
      <c r="AR2232">
        <v>0</v>
      </c>
      <c r="AS2232">
        <v>5</v>
      </c>
    </row>
    <row r="2233" spans="1:45" ht="15" hidden="1" x14ac:dyDescent="0.25">
      <c r="A2233" s="266">
        <v>216055</v>
      </c>
      <c r="B2233" s="259" t="s">
        <v>458</v>
      </c>
      <c r="C2233" s="259" t="s">
        <v>207</v>
      </c>
      <c r="D2233" s="259" t="s">
        <v>207</v>
      </c>
      <c r="E2233" s="259" t="s">
        <v>207</v>
      </c>
      <c r="F2233" s="259" t="s">
        <v>207</v>
      </c>
      <c r="G2233" s="259" t="s">
        <v>207</v>
      </c>
      <c r="H2233" s="259" t="s">
        <v>207</v>
      </c>
      <c r="I2233" s="259" t="s">
        <v>207</v>
      </c>
      <c r="J2233" s="259" t="s">
        <v>205</v>
      </c>
      <c r="K2233" s="259" t="s">
        <v>205</v>
      </c>
      <c r="L2233" s="259" t="s">
        <v>207</v>
      </c>
      <c r="M2233" s="259" t="s">
        <v>206</v>
      </c>
      <c r="N2233" s="259" t="s">
        <v>207</v>
      </c>
      <c r="O2233" s="259" t="s">
        <v>207</v>
      </c>
      <c r="P2233" s="259" t="s">
        <v>206</v>
      </c>
      <c r="Q2233" s="259" t="s">
        <v>207</v>
      </c>
      <c r="R2233" s="259" t="s">
        <v>206</v>
      </c>
      <c r="S2233" s="259" t="s">
        <v>206</v>
      </c>
      <c r="T2233" s="259" t="s">
        <v>206</v>
      </c>
      <c r="U2233" s="259" t="s">
        <v>206</v>
      </c>
      <c r="V2233" s="259" t="s">
        <v>206</v>
      </c>
      <c r="W2233" s="259" t="s">
        <v>344</v>
      </c>
      <c r="X2233" s="259" t="s">
        <v>344</v>
      </c>
      <c r="Y2233" s="259" t="s">
        <v>344</v>
      </c>
      <c r="Z2233" s="259" t="s">
        <v>344</v>
      </c>
      <c r="AA2233" s="259" t="s">
        <v>344</v>
      </c>
      <c r="AB2233" s="259" t="s">
        <v>344</v>
      </c>
      <c r="AC2233" s="259" t="s">
        <v>344</v>
      </c>
      <c r="AD2233" s="259" t="s">
        <v>344</v>
      </c>
      <c r="AE2233" s="259" t="s">
        <v>344</v>
      </c>
      <c r="AF2233" s="259" t="s">
        <v>344</v>
      </c>
      <c r="AG2233" s="259" t="s">
        <v>344</v>
      </c>
      <c r="AH2233" s="259" t="s">
        <v>344</v>
      </c>
      <c r="AI2233" s="259" t="s">
        <v>344</v>
      </c>
      <c r="AJ2233" s="259" t="s">
        <v>344</v>
      </c>
      <c r="AK2233" s="259" t="s">
        <v>344</v>
      </c>
      <c r="AL2233" s="259" t="s">
        <v>344</v>
      </c>
      <c r="AM2233" s="259" t="s">
        <v>344</v>
      </c>
      <c r="AN2233" s="259" t="s">
        <v>344</v>
      </c>
      <c r="AO2233" s="259" t="s">
        <v>344</v>
      </c>
      <c r="AP2233" s="259" t="s">
        <v>344</v>
      </c>
      <c r="AQ2233" s="259"/>
      <c r="AR2233"/>
      <c r="AS2233">
        <v>3</v>
      </c>
    </row>
    <row r="2234" spans="1:45" ht="18.75" hidden="1" x14ac:dyDescent="0.45">
      <c r="A2234" s="268">
        <v>216056</v>
      </c>
      <c r="B2234" s="249" t="s">
        <v>456</v>
      </c>
      <c r="C2234" s="269" t="s">
        <v>207</v>
      </c>
      <c r="D2234" s="269" t="s">
        <v>207</v>
      </c>
      <c r="E2234" s="269" t="s">
        <v>207</v>
      </c>
      <c r="F2234" s="269" t="s">
        <v>207</v>
      </c>
      <c r="G2234" s="269" t="s">
        <v>207</v>
      </c>
      <c r="H2234" s="269" t="s">
        <v>207</v>
      </c>
      <c r="I2234" s="269" t="s">
        <v>207</v>
      </c>
      <c r="J2234" s="269" t="s">
        <v>207</v>
      </c>
      <c r="K2234" s="269" t="s">
        <v>205</v>
      </c>
      <c r="L2234" s="269" t="s">
        <v>207</v>
      </c>
      <c r="M2234" s="270" t="s">
        <v>207</v>
      </c>
      <c r="N2234" s="269" t="s">
        <v>207</v>
      </c>
      <c r="O2234" s="269" t="s">
        <v>207</v>
      </c>
      <c r="P2234" s="269" t="s">
        <v>207</v>
      </c>
      <c r="Q2234" s="269" t="s">
        <v>207</v>
      </c>
      <c r="R2234" s="269" t="s">
        <v>207</v>
      </c>
      <c r="S2234" s="269" t="s">
        <v>207</v>
      </c>
      <c r="T2234" s="269" t="s">
        <v>207</v>
      </c>
      <c r="U2234" s="269" t="s">
        <v>207</v>
      </c>
      <c r="V2234" s="269" t="s">
        <v>205</v>
      </c>
      <c r="W2234" s="269" t="s">
        <v>206</v>
      </c>
      <c r="X2234" s="270" t="s">
        <v>207</v>
      </c>
      <c r="Y2234" s="269" t="s">
        <v>207</v>
      </c>
      <c r="Z2234" s="269" t="s">
        <v>207</v>
      </c>
      <c r="AA2234" s="269" t="s">
        <v>206</v>
      </c>
      <c r="AB2234" s="269" t="s">
        <v>206</v>
      </c>
      <c r="AC2234" s="269" t="s">
        <v>206</v>
      </c>
      <c r="AD2234" s="269" t="s">
        <v>206</v>
      </c>
      <c r="AE2234" s="269" t="s">
        <v>206</v>
      </c>
      <c r="AF2234" s="269" t="s">
        <v>206</v>
      </c>
      <c r="AG2234" s="269" t="s">
        <v>344</v>
      </c>
      <c r="AH2234" s="269" t="s">
        <v>344</v>
      </c>
      <c r="AI2234" s="269" t="s">
        <v>344</v>
      </c>
      <c r="AJ2234" s="269" t="s">
        <v>344</v>
      </c>
      <c r="AK2234" s="269" t="s">
        <v>344</v>
      </c>
      <c r="AL2234" s="269" t="s">
        <v>344</v>
      </c>
      <c r="AM2234" s="269" t="s">
        <v>344</v>
      </c>
      <c r="AN2234" s="269" t="s">
        <v>344</v>
      </c>
      <c r="AO2234" s="269" t="s">
        <v>344</v>
      </c>
      <c r="AP2234" s="269" t="s">
        <v>344</v>
      </c>
      <c r="AQ2234" s="269"/>
      <c r="AR2234">
        <v>0</v>
      </c>
      <c r="AS2234">
        <v>5</v>
      </c>
    </row>
    <row r="2235" spans="1:45" ht="15" hidden="1" x14ac:dyDescent="0.25">
      <c r="A2235" s="266">
        <v>216057</v>
      </c>
      <c r="B2235" s="259" t="s">
        <v>458</v>
      </c>
      <c r="C2235" s="259" t="s">
        <v>205</v>
      </c>
      <c r="D2235" s="259" t="s">
        <v>207</v>
      </c>
      <c r="E2235" s="259" t="s">
        <v>207</v>
      </c>
      <c r="F2235" s="259" t="s">
        <v>207</v>
      </c>
      <c r="G2235" s="259" t="s">
        <v>207</v>
      </c>
      <c r="H2235" s="259" t="s">
        <v>206</v>
      </c>
      <c r="I2235" s="259" t="s">
        <v>205</v>
      </c>
      <c r="J2235" s="259" t="s">
        <v>205</v>
      </c>
      <c r="K2235" s="259" t="s">
        <v>207</v>
      </c>
      <c r="L2235" s="259" t="s">
        <v>206</v>
      </c>
      <c r="M2235" s="259" t="s">
        <v>207</v>
      </c>
      <c r="N2235" s="259" t="s">
        <v>207</v>
      </c>
      <c r="O2235" s="259" t="s">
        <v>207</v>
      </c>
      <c r="P2235" s="259" t="s">
        <v>206</v>
      </c>
      <c r="Q2235" s="259" t="s">
        <v>206</v>
      </c>
      <c r="R2235" s="259" t="s">
        <v>206</v>
      </c>
      <c r="S2235" s="259" t="s">
        <v>206</v>
      </c>
      <c r="T2235" s="259" t="s">
        <v>206</v>
      </c>
      <c r="U2235" s="259" t="s">
        <v>206</v>
      </c>
      <c r="V2235" s="259" t="s">
        <v>206</v>
      </c>
      <c r="W2235" s="259" t="s">
        <v>344</v>
      </c>
      <c r="X2235" s="259" t="s">
        <v>344</v>
      </c>
      <c r="Y2235" s="259" t="s">
        <v>344</v>
      </c>
      <c r="Z2235" s="259" t="s">
        <v>344</v>
      </c>
      <c r="AA2235" s="259" t="s">
        <v>344</v>
      </c>
      <c r="AB2235" s="259" t="s">
        <v>344</v>
      </c>
      <c r="AC2235" s="259" t="s">
        <v>344</v>
      </c>
      <c r="AD2235" s="259" t="s">
        <v>344</v>
      </c>
      <c r="AE2235" s="259" t="s">
        <v>344</v>
      </c>
      <c r="AF2235" s="259" t="s">
        <v>344</v>
      </c>
      <c r="AG2235" s="259" t="s">
        <v>344</v>
      </c>
      <c r="AH2235" s="259" t="s">
        <v>344</v>
      </c>
      <c r="AI2235" s="259" t="s">
        <v>344</v>
      </c>
      <c r="AJ2235" s="259" t="s">
        <v>344</v>
      </c>
      <c r="AK2235" s="259" t="s">
        <v>344</v>
      </c>
      <c r="AL2235" s="259" t="s">
        <v>344</v>
      </c>
      <c r="AM2235" s="259" t="s">
        <v>344</v>
      </c>
      <c r="AN2235" s="259" t="s">
        <v>344</v>
      </c>
      <c r="AO2235" s="259" t="s">
        <v>344</v>
      </c>
      <c r="AP2235" s="259" t="s">
        <v>344</v>
      </c>
      <c r="AQ2235" s="259"/>
      <c r="AR2235"/>
      <c r="AS2235">
        <v>3</v>
      </c>
    </row>
    <row r="2236" spans="1:45" ht="18.75" hidden="1" x14ac:dyDescent="0.45">
      <c r="A2236" s="267">
        <v>216058</v>
      </c>
      <c r="B2236" s="249" t="s">
        <v>458</v>
      </c>
      <c r="C2236" s="269" t="s">
        <v>205</v>
      </c>
      <c r="D2236" s="269" t="s">
        <v>205</v>
      </c>
      <c r="E2236" s="269" t="s">
        <v>205</v>
      </c>
      <c r="F2236" s="269" t="s">
        <v>205</v>
      </c>
      <c r="G2236" s="269" t="s">
        <v>205</v>
      </c>
      <c r="H2236" s="269" t="s">
        <v>207</v>
      </c>
      <c r="I2236" s="269" t="s">
        <v>205</v>
      </c>
      <c r="J2236" s="269" t="s">
        <v>205</v>
      </c>
      <c r="K2236" s="269" t="s">
        <v>205</v>
      </c>
      <c r="L2236" s="269" t="s">
        <v>205</v>
      </c>
      <c r="M2236" s="270" t="s">
        <v>205</v>
      </c>
      <c r="N2236" s="269" t="s">
        <v>207</v>
      </c>
      <c r="O2236" s="269" t="s">
        <v>205</v>
      </c>
      <c r="P2236" s="269" t="s">
        <v>205</v>
      </c>
      <c r="Q2236" s="269" t="s">
        <v>205</v>
      </c>
      <c r="R2236" s="269" t="s">
        <v>205</v>
      </c>
      <c r="S2236" s="269" t="s">
        <v>206</v>
      </c>
      <c r="T2236" s="269" t="s">
        <v>205</v>
      </c>
      <c r="U2236" s="269" t="s">
        <v>207</v>
      </c>
      <c r="V2236" s="269" t="s">
        <v>205</v>
      </c>
      <c r="W2236" s="269" t="s">
        <v>344</v>
      </c>
      <c r="X2236" s="270" t="s">
        <v>344</v>
      </c>
      <c r="Y2236" s="269" t="s">
        <v>344</v>
      </c>
      <c r="Z2236" s="269" t="s">
        <v>344</v>
      </c>
      <c r="AA2236" s="269" t="s">
        <v>344</v>
      </c>
      <c r="AB2236" s="269" t="s">
        <v>344</v>
      </c>
      <c r="AC2236" s="269" t="s">
        <v>344</v>
      </c>
      <c r="AD2236" s="269" t="s">
        <v>344</v>
      </c>
      <c r="AE2236" s="269" t="s">
        <v>344</v>
      </c>
      <c r="AF2236" s="269" t="s">
        <v>344</v>
      </c>
      <c r="AG2236" s="269" t="s">
        <v>344</v>
      </c>
      <c r="AH2236" s="269" t="s">
        <v>344</v>
      </c>
      <c r="AI2236" s="269" t="s">
        <v>344</v>
      </c>
      <c r="AJ2236" s="269" t="s">
        <v>344</v>
      </c>
      <c r="AK2236" s="269" t="s">
        <v>344</v>
      </c>
      <c r="AL2236" s="269" t="s">
        <v>344</v>
      </c>
      <c r="AM2236" s="269" t="s">
        <v>344</v>
      </c>
      <c r="AN2236" s="269" t="s">
        <v>344</v>
      </c>
      <c r="AO2236" s="269" t="s">
        <v>344</v>
      </c>
      <c r="AP2236" s="269" t="s">
        <v>344</v>
      </c>
      <c r="AQ2236" s="269"/>
      <c r="AR2236">
        <v>0</v>
      </c>
      <c r="AS2236">
        <v>3</v>
      </c>
    </row>
    <row r="2237" spans="1:45" ht="15" hidden="1" x14ac:dyDescent="0.25">
      <c r="A2237" s="266">
        <v>216059</v>
      </c>
      <c r="B2237" s="259" t="s">
        <v>457</v>
      </c>
      <c r="C2237" s="259" t="s">
        <v>849</v>
      </c>
      <c r="D2237" s="259" t="s">
        <v>849</v>
      </c>
      <c r="E2237" s="259" t="s">
        <v>849</v>
      </c>
      <c r="F2237" s="259" t="s">
        <v>849</v>
      </c>
      <c r="G2237" s="259" t="s">
        <v>849</v>
      </c>
      <c r="H2237" s="259" t="s">
        <v>849</v>
      </c>
      <c r="I2237" s="259" t="s">
        <v>849</v>
      </c>
      <c r="J2237" s="259" t="s">
        <v>849</v>
      </c>
      <c r="K2237" s="259" t="s">
        <v>849</v>
      </c>
      <c r="L2237" s="259" t="s">
        <v>849</v>
      </c>
      <c r="M2237" s="259" t="s">
        <v>344</v>
      </c>
      <c r="N2237" s="259" t="s">
        <v>344</v>
      </c>
      <c r="O2237" s="259" t="s">
        <v>344</v>
      </c>
      <c r="P2237" s="259" t="s">
        <v>344</v>
      </c>
      <c r="Q2237" s="259" t="s">
        <v>344</v>
      </c>
      <c r="R2237" s="259" t="s">
        <v>344</v>
      </c>
      <c r="S2237" s="259" t="s">
        <v>344</v>
      </c>
      <c r="T2237" s="259" t="s">
        <v>344</v>
      </c>
      <c r="U2237" s="259" t="s">
        <v>344</v>
      </c>
      <c r="V2237" s="259" t="s">
        <v>344</v>
      </c>
      <c r="W2237" s="259" t="s">
        <v>344</v>
      </c>
      <c r="X2237" s="259" t="s">
        <v>344</v>
      </c>
      <c r="Y2237" s="259" t="s">
        <v>344</v>
      </c>
      <c r="Z2237" s="259" t="s">
        <v>344</v>
      </c>
      <c r="AA2237" s="259" t="s">
        <v>344</v>
      </c>
      <c r="AB2237" s="259" t="s">
        <v>344</v>
      </c>
      <c r="AC2237" s="259" t="s">
        <v>344</v>
      </c>
      <c r="AD2237" s="259" t="s">
        <v>344</v>
      </c>
      <c r="AE2237" s="259" t="s">
        <v>344</v>
      </c>
      <c r="AF2237" s="259" t="s">
        <v>344</v>
      </c>
      <c r="AG2237" s="259" t="s">
        <v>344</v>
      </c>
      <c r="AH2237" s="259" t="s">
        <v>344</v>
      </c>
      <c r="AI2237" s="259" t="s">
        <v>344</v>
      </c>
      <c r="AJ2237" s="259" t="s">
        <v>344</v>
      </c>
      <c r="AK2237" s="259" t="s">
        <v>344</v>
      </c>
      <c r="AL2237" s="259" t="s">
        <v>344</v>
      </c>
      <c r="AM2237" s="259" t="s">
        <v>344</v>
      </c>
      <c r="AN2237" s="259" t="s">
        <v>344</v>
      </c>
      <c r="AO2237" s="259" t="s">
        <v>344</v>
      </c>
      <c r="AP2237" s="259" t="s">
        <v>344</v>
      </c>
      <c r="AQ2237" s="259"/>
      <c r="AR2237"/>
      <c r="AS2237" t="s">
        <v>2181</v>
      </c>
    </row>
    <row r="2238" spans="1:45" ht="18.75" hidden="1" x14ac:dyDescent="0.45">
      <c r="A2238" s="267">
        <v>216060</v>
      </c>
      <c r="B2238" s="249" t="s">
        <v>458</v>
      </c>
      <c r="C2238" s="269" t="s">
        <v>205</v>
      </c>
      <c r="D2238" s="269" t="s">
        <v>205</v>
      </c>
      <c r="E2238" s="269" t="s">
        <v>207</v>
      </c>
      <c r="F2238" s="269" t="s">
        <v>207</v>
      </c>
      <c r="G2238" s="269" t="s">
        <v>207</v>
      </c>
      <c r="H2238" s="269" t="s">
        <v>207</v>
      </c>
      <c r="I2238" s="269" t="s">
        <v>207</v>
      </c>
      <c r="J2238" s="269" t="s">
        <v>205</v>
      </c>
      <c r="K2238" s="269" t="s">
        <v>205</v>
      </c>
      <c r="L2238" s="269" t="s">
        <v>207</v>
      </c>
      <c r="M2238" s="270" t="s">
        <v>205</v>
      </c>
      <c r="N2238" s="269" t="s">
        <v>205</v>
      </c>
      <c r="O2238" s="269" t="s">
        <v>205</v>
      </c>
      <c r="P2238" s="269" t="s">
        <v>207</v>
      </c>
      <c r="Q2238" s="269" t="s">
        <v>205</v>
      </c>
      <c r="R2238" s="269" t="s">
        <v>207</v>
      </c>
      <c r="S2238" s="269" t="s">
        <v>207</v>
      </c>
      <c r="T2238" s="269" t="s">
        <v>205</v>
      </c>
      <c r="U2238" s="269" t="s">
        <v>207</v>
      </c>
      <c r="V2238" s="269" t="s">
        <v>207</v>
      </c>
      <c r="W2238" s="269" t="s">
        <v>344</v>
      </c>
      <c r="X2238" s="270" t="s">
        <v>344</v>
      </c>
      <c r="Y2238" s="269" t="s">
        <v>344</v>
      </c>
      <c r="Z2238" s="269" t="s">
        <v>344</v>
      </c>
      <c r="AA2238" s="269" t="s">
        <v>344</v>
      </c>
      <c r="AB2238" s="269" t="s">
        <v>344</v>
      </c>
      <c r="AC2238" s="269" t="s">
        <v>344</v>
      </c>
      <c r="AD2238" s="269" t="s">
        <v>344</v>
      </c>
      <c r="AE2238" s="269" t="s">
        <v>344</v>
      </c>
      <c r="AF2238" s="269" t="s">
        <v>344</v>
      </c>
      <c r="AG2238" s="269" t="s">
        <v>344</v>
      </c>
      <c r="AH2238" s="269" t="s">
        <v>344</v>
      </c>
      <c r="AI2238" s="269" t="s">
        <v>344</v>
      </c>
      <c r="AJ2238" s="269" t="s">
        <v>344</v>
      </c>
      <c r="AK2238" s="269" t="s">
        <v>344</v>
      </c>
      <c r="AL2238" s="269" t="s">
        <v>344</v>
      </c>
      <c r="AM2238" s="269" t="s">
        <v>344</v>
      </c>
      <c r="AN2238" s="269" t="s">
        <v>344</v>
      </c>
      <c r="AO2238" s="269" t="s">
        <v>344</v>
      </c>
      <c r="AP2238" s="269" t="s">
        <v>344</v>
      </c>
      <c r="AQ2238" s="269"/>
      <c r="AR2238">
        <v>0</v>
      </c>
      <c r="AS2238">
        <v>1</v>
      </c>
    </row>
    <row r="2239" spans="1:45" ht="15" hidden="1" x14ac:dyDescent="0.25">
      <c r="A2239" s="266">
        <v>216062</v>
      </c>
      <c r="B2239" s="259" t="s">
        <v>457</v>
      </c>
      <c r="C2239" s="259" t="s">
        <v>849</v>
      </c>
      <c r="D2239" s="259" t="s">
        <v>849</v>
      </c>
      <c r="E2239" s="259" t="s">
        <v>849</v>
      </c>
      <c r="F2239" s="259" t="s">
        <v>849</v>
      </c>
      <c r="G2239" s="259" t="s">
        <v>849</v>
      </c>
      <c r="H2239" s="259" t="s">
        <v>849</v>
      </c>
      <c r="I2239" s="259" t="s">
        <v>849</v>
      </c>
      <c r="J2239" s="259" t="s">
        <v>849</v>
      </c>
      <c r="K2239" s="259" t="s">
        <v>849</v>
      </c>
      <c r="L2239" s="259" t="s">
        <v>849</v>
      </c>
      <c r="M2239" s="259" t="s">
        <v>344</v>
      </c>
      <c r="N2239" s="259" t="s">
        <v>344</v>
      </c>
      <c r="O2239" s="259" t="s">
        <v>344</v>
      </c>
      <c r="P2239" s="259" t="s">
        <v>344</v>
      </c>
      <c r="Q2239" s="259" t="s">
        <v>344</v>
      </c>
      <c r="R2239" s="259" t="s">
        <v>344</v>
      </c>
      <c r="S2239" s="259" t="s">
        <v>344</v>
      </c>
      <c r="T2239" s="259" t="s">
        <v>344</v>
      </c>
      <c r="U2239" s="259" t="s">
        <v>344</v>
      </c>
      <c r="V2239" s="259" t="s">
        <v>344</v>
      </c>
      <c r="W2239" s="259" t="s">
        <v>344</v>
      </c>
      <c r="X2239" s="259" t="s">
        <v>344</v>
      </c>
      <c r="Y2239" s="259" t="s">
        <v>344</v>
      </c>
      <c r="Z2239" s="259" t="s">
        <v>344</v>
      </c>
      <c r="AA2239" s="259" t="s">
        <v>344</v>
      </c>
      <c r="AB2239" s="259" t="s">
        <v>344</v>
      </c>
      <c r="AC2239" s="259" t="s">
        <v>344</v>
      </c>
      <c r="AD2239" s="259" t="s">
        <v>344</v>
      </c>
      <c r="AE2239" s="259" t="s">
        <v>344</v>
      </c>
      <c r="AF2239" s="259" t="s">
        <v>344</v>
      </c>
      <c r="AG2239" s="259" t="s">
        <v>344</v>
      </c>
      <c r="AH2239" s="259" t="s">
        <v>344</v>
      </c>
      <c r="AI2239" s="259" t="s">
        <v>344</v>
      </c>
      <c r="AJ2239" s="259" t="s">
        <v>344</v>
      </c>
      <c r="AK2239" s="259" t="s">
        <v>344</v>
      </c>
      <c r="AL2239" s="259" t="s">
        <v>344</v>
      </c>
      <c r="AM2239" s="259" t="s">
        <v>344</v>
      </c>
      <c r="AN2239" s="259" t="s">
        <v>344</v>
      </c>
      <c r="AO2239" s="259" t="s">
        <v>344</v>
      </c>
      <c r="AP2239" s="259" t="s">
        <v>344</v>
      </c>
      <c r="AQ2239" s="259"/>
      <c r="AR2239"/>
      <c r="AS2239" t="s">
        <v>2181</v>
      </c>
    </row>
    <row r="2240" spans="1:45" ht="15" hidden="1" x14ac:dyDescent="0.25">
      <c r="A2240" s="266">
        <v>216063</v>
      </c>
      <c r="B2240" s="259" t="s">
        <v>457</v>
      </c>
      <c r="C2240" s="259" t="s">
        <v>849</v>
      </c>
      <c r="D2240" s="259" t="s">
        <v>849</v>
      </c>
      <c r="E2240" s="259" t="s">
        <v>849</v>
      </c>
      <c r="F2240" s="259" t="s">
        <v>849</v>
      </c>
      <c r="G2240" s="259" t="s">
        <v>849</v>
      </c>
      <c r="H2240" s="259" t="s">
        <v>849</v>
      </c>
      <c r="I2240" s="259" t="s">
        <v>849</v>
      </c>
      <c r="J2240" s="259" t="s">
        <v>849</v>
      </c>
      <c r="K2240" s="259" t="s">
        <v>849</v>
      </c>
      <c r="L2240" s="259" t="s">
        <v>849</v>
      </c>
      <c r="M2240" s="259" t="s">
        <v>344</v>
      </c>
      <c r="N2240" s="259" t="s">
        <v>344</v>
      </c>
      <c r="O2240" s="259" t="s">
        <v>344</v>
      </c>
      <c r="P2240" s="259" t="s">
        <v>344</v>
      </c>
      <c r="Q2240" s="259" t="s">
        <v>344</v>
      </c>
      <c r="R2240" s="259" t="s">
        <v>344</v>
      </c>
      <c r="S2240" s="259" t="s">
        <v>344</v>
      </c>
      <c r="T2240" s="259" t="s">
        <v>344</v>
      </c>
      <c r="U2240" s="259" t="s">
        <v>344</v>
      </c>
      <c r="V2240" s="259" t="s">
        <v>344</v>
      </c>
      <c r="W2240" s="259" t="s">
        <v>344</v>
      </c>
      <c r="X2240" s="259" t="s">
        <v>344</v>
      </c>
      <c r="Y2240" s="259" t="s">
        <v>344</v>
      </c>
      <c r="Z2240" s="259" t="s">
        <v>344</v>
      </c>
      <c r="AA2240" s="259" t="s">
        <v>344</v>
      </c>
      <c r="AB2240" s="259" t="s">
        <v>344</v>
      </c>
      <c r="AC2240" s="259" t="s">
        <v>344</v>
      </c>
      <c r="AD2240" s="259" t="s">
        <v>344</v>
      </c>
      <c r="AE2240" s="259" t="s">
        <v>344</v>
      </c>
      <c r="AF2240" s="259" t="s">
        <v>344</v>
      </c>
      <c r="AG2240" s="259" t="s">
        <v>344</v>
      </c>
      <c r="AH2240" s="259" t="s">
        <v>344</v>
      </c>
      <c r="AI2240" s="259" t="s">
        <v>344</v>
      </c>
      <c r="AJ2240" s="259" t="s">
        <v>344</v>
      </c>
      <c r="AK2240" s="259" t="s">
        <v>344</v>
      </c>
      <c r="AL2240" s="259" t="s">
        <v>344</v>
      </c>
      <c r="AM2240" s="259" t="s">
        <v>344</v>
      </c>
      <c r="AN2240" s="259" t="s">
        <v>344</v>
      </c>
      <c r="AO2240" s="259" t="s">
        <v>344</v>
      </c>
      <c r="AP2240" s="259" t="s">
        <v>344</v>
      </c>
      <c r="AQ2240" s="259"/>
      <c r="AR2240"/>
      <c r="AS2240" t="s">
        <v>2181</v>
      </c>
    </row>
    <row r="2241" spans="1:45" ht="18.75" hidden="1" x14ac:dyDescent="0.45">
      <c r="A2241" s="268">
        <v>216064</v>
      </c>
      <c r="B2241" s="249" t="s">
        <v>458</v>
      </c>
      <c r="C2241" s="269" t="s">
        <v>205</v>
      </c>
      <c r="D2241" s="269" t="s">
        <v>205</v>
      </c>
      <c r="E2241" s="269" t="s">
        <v>205</v>
      </c>
      <c r="F2241" s="269" t="s">
        <v>205</v>
      </c>
      <c r="G2241" s="269" t="s">
        <v>205</v>
      </c>
      <c r="H2241" s="269" t="s">
        <v>205</v>
      </c>
      <c r="I2241" s="269" t="s">
        <v>205</v>
      </c>
      <c r="J2241" s="269" t="s">
        <v>205</v>
      </c>
      <c r="K2241" s="269" t="s">
        <v>205</v>
      </c>
      <c r="L2241" s="269" t="s">
        <v>205</v>
      </c>
      <c r="M2241" s="270" t="s">
        <v>205</v>
      </c>
      <c r="N2241" s="269" t="s">
        <v>207</v>
      </c>
      <c r="O2241" s="269" t="s">
        <v>205</v>
      </c>
      <c r="P2241" s="269" t="s">
        <v>207</v>
      </c>
      <c r="Q2241" s="269" t="s">
        <v>207</v>
      </c>
      <c r="R2241" s="269" t="s">
        <v>207</v>
      </c>
      <c r="S2241" s="269" t="s">
        <v>207</v>
      </c>
      <c r="T2241" s="269" t="s">
        <v>207</v>
      </c>
      <c r="U2241" s="269" t="s">
        <v>207</v>
      </c>
      <c r="V2241" s="269" t="s">
        <v>205</v>
      </c>
      <c r="W2241" s="269" t="s">
        <v>344</v>
      </c>
      <c r="X2241" s="270" t="s">
        <v>344</v>
      </c>
      <c r="Y2241" s="269" t="s">
        <v>344</v>
      </c>
      <c r="Z2241" s="269" t="s">
        <v>344</v>
      </c>
      <c r="AA2241" s="269" t="s">
        <v>344</v>
      </c>
      <c r="AB2241" s="269" t="s">
        <v>344</v>
      </c>
      <c r="AC2241" s="269" t="s">
        <v>344</v>
      </c>
      <c r="AD2241" s="269" t="s">
        <v>344</v>
      </c>
      <c r="AE2241" s="269" t="s">
        <v>344</v>
      </c>
      <c r="AF2241" s="269" t="s">
        <v>344</v>
      </c>
      <c r="AG2241" s="269" t="s">
        <v>344</v>
      </c>
      <c r="AH2241" s="269" t="s">
        <v>344</v>
      </c>
      <c r="AI2241" s="269" t="s">
        <v>344</v>
      </c>
      <c r="AJ2241" s="269" t="s">
        <v>344</v>
      </c>
      <c r="AK2241" s="269" t="s">
        <v>344</v>
      </c>
      <c r="AL2241" s="269" t="s">
        <v>344</v>
      </c>
      <c r="AM2241" s="269" t="s">
        <v>344</v>
      </c>
      <c r="AN2241" s="269" t="s">
        <v>344</v>
      </c>
      <c r="AO2241" s="269" t="s">
        <v>344</v>
      </c>
      <c r="AP2241" s="269" t="s">
        <v>344</v>
      </c>
      <c r="AQ2241" s="269"/>
      <c r="AR2241">
        <v>0</v>
      </c>
      <c r="AS2241">
        <v>3</v>
      </c>
    </row>
    <row r="2242" spans="1:45" ht="18.75" hidden="1" x14ac:dyDescent="0.45">
      <c r="A2242" s="267">
        <v>216065</v>
      </c>
      <c r="B2242" s="249" t="s">
        <v>458</v>
      </c>
      <c r="C2242" s="269" t="s">
        <v>207</v>
      </c>
      <c r="D2242" s="269" t="s">
        <v>207</v>
      </c>
      <c r="E2242" s="269" t="s">
        <v>207</v>
      </c>
      <c r="F2242" s="269" t="s">
        <v>205</v>
      </c>
      <c r="G2242" s="269" t="s">
        <v>205</v>
      </c>
      <c r="H2242" s="269" t="s">
        <v>207</v>
      </c>
      <c r="I2242" s="269" t="s">
        <v>207</v>
      </c>
      <c r="J2242" s="269" t="s">
        <v>207</v>
      </c>
      <c r="K2242" s="269" t="s">
        <v>205</v>
      </c>
      <c r="L2242" s="269" t="s">
        <v>207</v>
      </c>
      <c r="M2242" s="270" t="s">
        <v>205</v>
      </c>
      <c r="N2242" s="269" t="s">
        <v>205</v>
      </c>
      <c r="O2242" s="269" t="s">
        <v>205</v>
      </c>
      <c r="P2242" s="269" t="s">
        <v>205</v>
      </c>
      <c r="Q2242" s="269" t="s">
        <v>205</v>
      </c>
      <c r="R2242" s="269" t="s">
        <v>207</v>
      </c>
      <c r="S2242" s="269" t="s">
        <v>207</v>
      </c>
      <c r="T2242" s="269" t="s">
        <v>205</v>
      </c>
      <c r="U2242" s="269" t="s">
        <v>207</v>
      </c>
      <c r="V2242" s="269" t="s">
        <v>205</v>
      </c>
      <c r="W2242" s="269" t="s">
        <v>344</v>
      </c>
      <c r="X2242" s="270" t="s">
        <v>344</v>
      </c>
      <c r="Y2242" s="269" t="s">
        <v>344</v>
      </c>
      <c r="Z2242" s="269" t="s">
        <v>344</v>
      </c>
      <c r="AA2242" s="269" t="s">
        <v>344</v>
      </c>
      <c r="AB2242" s="269" t="s">
        <v>344</v>
      </c>
      <c r="AC2242" s="269" t="s">
        <v>344</v>
      </c>
      <c r="AD2242" s="269" t="s">
        <v>344</v>
      </c>
      <c r="AE2242" s="269" t="s">
        <v>344</v>
      </c>
      <c r="AF2242" s="269" t="s">
        <v>344</v>
      </c>
      <c r="AG2242" s="269" t="s">
        <v>344</v>
      </c>
      <c r="AH2242" s="269" t="s">
        <v>344</v>
      </c>
      <c r="AI2242" s="269" t="s">
        <v>344</v>
      </c>
      <c r="AJ2242" s="269" t="s">
        <v>344</v>
      </c>
      <c r="AK2242" s="269" t="s">
        <v>344</v>
      </c>
      <c r="AL2242" s="269" t="s">
        <v>344</v>
      </c>
      <c r="AM2242" s="269" t="s">
        <v>344</v>
      </c>
      <c r="AN2242" s="269" t="s">
        <v>344</v>
      </c>
      <c r="AO2242" s="269" t="s">
        <v>344</v>
      </c>
      <c r="AP2242" s="269" t="s">
        <v>344</v>
      </c>
      <c r="AQ2242" s="269"/>
      <c r="AR2242">
        <v>0</v>
      </c>
      <c r="AS2242">
        <v>1</v>
      </c>
    </row>
    <row r="2243" spans="1:45" ht="18.75" hidden="1" x14ac:dyDescent="0.45">
      <c r="A2243" s="268">
        <v>216066</v>
      </c>
      <c r="B2243" s="249" t="s">
        <v>460</v>
      </c>
      <c r="C2243" s="269" t="s">
        <v>849</v>
      </c>
      <c r="D2243" s="269" t="s">
        <v>849</v>
      </c>
      <c r="E2243" s="269" t="s">
        <v>849</v>
      </c>
      <c r="F2243" s="269" t="s">
        <v>849</v>
      </c>
      <c r="G2243" s="269" t="s">
        <v>849</v>
      </c>
      <c r="H2243" s="269" t="s">
        <v>849</v>
      </c>
      <c r="I2243" s="269" t="s">
        <v>849</v>
      </c>
      <c r="J2243" s="269" t="s">
        <v>849</v>
      </c>
      <c r="K2243" s="269" t="s">
        <v>849</v>
      </c>
      <c r="L2243" s="269" t="s">
        <v>849</v>
      </c>
      <c r="M2243" s="269" t="s">
        <v>849</v>
      </c>
      <c r="N2243" s="269" t="s">
        <v>849</v>
      </c>
      <c r="O2243" s="269" t="s">
        <v>849</v>
      </c>
      <c r="P2243" s="269" t="s">
        <v>849</v>
      </c>
      <c r="Q2243" s="269" t="s">
        <v>849</v>
      </c>
      <c r="R2243" s="269" t="s">
        <v>344</v>
      </c>
      <c r="S2243" s="269" t="s">
        <v>344</v>
      </c>
      <c r="T2243" s="269" t="s">
        <v>344</v>
      </c>
      <c r="U2243" s="269" t="s">
        <v>344</v>
      </c>
      <c r="V2243" s="269" t="s">
        <v>344</v>
      </c>
      <c r="W2243" s="269" t="s">
        <v>344</v>
      </c>
      <c r="X2243" s="270" t="s">
        <v>344</v>
      </c>
      <c r="Y2243" s="269" t="s">
        <v>344</v>
      </c>
      <c r="Z2243" s="269" t="s">
        <v>344</v>
      </c>
      <c r="AA2243" s="269" t="s">
        <v>344</v>
      </c>
      <c r="AB2243" s="269" t="s">
        <v>344</v>
      </c>
      <c r="AC2243" s="269" t="s">
        <v>344</v>
      </c>
      <c r="AD2243" s="269" t="s">
        <v>344</v>
      </c>
      <c r="AE2243" s="269" t="s">
        <v>344</v>
      </c>
      <c r="AF2243" s="269" t="s">
        <v>344</v>
      </c>
      <c r="AG2243" s="269" t="s">
        <v>344</v>
      </c>
      <c r="AH2243" s="269" t="s">
        <v>344</v>
      </c>
      <c r="AI2243" s="269" t="s">
        <v>344</v>
      </c>
      <c r="AJ2243" s="269" t="s">
        <v>344</v>
      </c>
      <c r="AK2243" s="269" t="s">
        <v>344</v>
      </c>
      <c r="AL2243" s="269" t="s">
        <v>344</v>
      </c>
      <c r="AM2243" s="269" t="s">
        <v>344</v>
      </c>
      <c r="AN2243" s="269" t="s">
        <v>344</v>
      </c>
      <c r="AO2243" s="269" t="s">
        <v>344</v>
      </c>
      <c r="AP2243" s="269" t="s">
        <v>344</v>
      </c>
      <c r="AQ2243" s="269"/>
      <c r="AR2243" t="s">
        <v>2165</v>
      </c>
      <c r="AS2243" t="s">
        <v>2193</v>
      </c>
    </row>
    <row r="2244" spans="1:45" ht="15" hidden="1" x14ac:dyDescent="0.25">
      <c r="A2244" s="266">
        <v>216067</v>
      </c>
      <c r="B2244" s="259" t="s">
        <v>457</v>
      </c>
      <c r="C2244" s="259" t="s">
        <v>849</v>
      </c>
      <c r="D2244" s="259" t="s">
        <v>849</v>
      </c>
      <c r="E2244" s="259" t="s">
        <v>849</v>
      </c>
      <c r="F2244" s="259" t="s">
        <v>849</v>
      </c>
      <c r="G2244" s="259" t="s">
        <v>849</v>
      </c>
      <c r="H2244" s="259" t="s">
        <v>849</v>
      </c>
      <c r="I2244" s="259" t="s">
        <v>849</v>
      </c>
      <c r="J2244" s="259" t="s">
        <v>849</v>
      </c>
      <c r="K2244" s="259" t="s">
        <v>849</v>
      </c>
      <c r="L2244" s="259" t="s">
        <v>849</v>
      </c>
      <c r="M2244" s="259" t="s">
        <v>344</v>
      </c>
      <c r="N2244" s="259" t="s">
        <v>344</v>
      </c>
      <c r="O2244" s="259" t="s">
        <v>344</v>
      </c>
      <c r="P2244" s="259" t="s">
        <v>344</v>
      </c>
      <c r="Q2244" s="259" t="s">
        <v>344</v>
      </c>
      <c r="R2244" s="259" t="s">
        <v>344</v>
      </c>
      <c r="S2244" s="259" t="s">
        <v>344</v>
      </c>
      <c r="T2244" s="259" t="s">
        <v>344</v>
      </c>
      <c r="U2244" s="259" t="s">
        <v>344</v>
      </c>
      <c r="V2244" s="259" t="s">
        <v>344</v>
      </c>
      <c r="W2244" s="259" t="s">
        <v>344</v>
      </c>
      <c r="X2244" s="259" t="s">
        <v>344</v>
      </c>
      <c r="Y2244" s="259" t="s">
        <v>344</v>
      </c>
      <c r="Z2244" s="259" t="s">
        <v>344</v>
      </c>
      <c r="AA2244" s="259" t="s">
        <v>344</v>
      </c>
      <c r="AB2244" s="259" t="s">
        <v>344</v>
      </c>
      <c r="AC2244" s="259" t="s">
        <v>344</v>
      </c>
      <c r="AD2244" s="259" t="s">
        <v>344</v>
      </c>
      <c r="AE2244" s="259" t="s">
        <v>344</v>
      </c>
      <c r="AF2244" s="259" t="s">
        <v>344</v>
      </c>
      <c r="AG2244" s="259" t="s">
        <v>344</v>
      </c>
      <c r="AH2244" s="259" t="s">
        <v>344</v>
      </c>
      <c r="AI2244" s="259" t="s">
        <v>344</v>
      </c>
      <c r="AJ2244" s="259" t="s">
        <v>344</v>
      </c>
      <c r="AK2244" s="259" t="s">
        <v>344</v>
      </c>
      <c r="AL2244" s="259" t="s">
        <v>344</v>
      </c>
      <c r="AM2244" s="259" t="s">
        <v>344</v>
      </c>
      <c r="AN2244" s="259" t="s">
        <v>344</v>
      </c>
      <c r="AO2244" s="259" t="s">
        <v>344</v>
      </c>
      <c r="AP2244" s="259" t="s">
        <v>344</v>
      </c>
      <c r="AQ2244" s="259"/>
      <c r="AR2244"/>
      <c r="AS2244" t="s">
        <v>2181</v>
      </c>
    </row>
    <row r="2245" spans="1:45" ht="15" hidden="1" x14ac:dyDescent="0.25">
      <c r="A2245" s="266">
        <v>216068</v>
      </c>
      <c r="B2245" s="259" t="s">
        <v>457</v>
      </c>
      <c r="C2245" s="259" t="s">
        <v>849</v>
      </c>
      <c r="D2245" s="259" t="s">
        <v>849</v>
      </c>
      <c r="E2245" s="259" t="s">
        <v>849</v>
      </c>
      <c r="F2245" s="259" t="s">
        <v>849</v>
      </c>
      <c r="G2245" s="259" t="s">
        <v>849</v>
      </c>
      <c r="H2245" s="259" t="s">
        <v>849</v>
      </c>
      <c r="I2245" s="259" t="s">
        <v>849</v>
      </c>
      <c r="J2245" s="259" t="s">
        <v>849</v>
      </c>
      <c r="K2245" s="259" t="s">
        <v>849</v>
      </c>
      <c r="L2245" s="259" t="s">
        <v>849</v>
      </c>
      <c r="M2245" s="259" t="s">
        <v>344</v>
      </c>
      <c r="N2245" s="259" t="s">
        <v>344</v>
      </c>
      <c r="O2245" s="259" t="s">
        <v>344</v>
      </c>
      <c r="P2245" s="259" t="s">
        <v>344</v>
      </c>
      <c r="Q2245" s="259" t="s">
        <v>344</v>
      </c>
      <c r="R2245" s="259" t="s">
        <v>344</v>
      </c>
      <c r="S2245" s="259" t="s">
        <v>344</v>
      </c>
      <c r="T2245" s="259" t="s">
        <v>344</v>
      </c>
      <c r="U2245" s="259" t="s">
        <v>344</v>
      </c>
      <c r="V2245" s="259" t="s">
        <v>344</v>
      </c>
      <c r="W2245" s="259" t="s">
        <v>344</v>
      </c>
      <c r="X2245" s="259" t="s">
        <v>344</v>
      </c>
      <c r="Y2245" s="259" t="s">
        <v>344</v>
      </c>
      <c r="Z2245" s="259" t="s">
        <v>344</v>
      </c>
      <c r="AA2245" s="259" t="s">
        <v>344</v>
      </c>
      <c r="AB2245" s="259" t="s">
        <v>344</v>
      </c>
      <c r="AC2245" s="259" t="s">
        <v>344</v>
      </c>
      <c r="AD2245" s="259" t="s">
        <v>344</v>
      </c>
      <c r="AE2245" s="259" t="s">
        <v>344</v>
      </c>
      <c r="AF2245" s="259" t="s">
        <v>344</v>
      </c>
      <c r="AG2245" s="259" t="s">
        <v>344</v>
      </c>
      <c r="AH2245" s="259" t="s">
        <v>344</v>
      </c>
      <c r="AI2245" s="259" t="s">
        <v>344</v>
      </c>
      <c r="AJ2245" s="259" t="s">
        <v>344</v>
      </c>
      <c r="AK2245" s="259" t="s">
        <v>344</v>
      </c>
      <c r="AL2245" s="259" t="s">
        <v>344</v>
      </c>
      <c r="AM2245" s="259" t="s">
        <v>344</v>
      </c>
      <c r="AN2245" s="259" t="s">
        <v>344</v>
      </c>
      <c r="AO2245" s="259" t="s">
        <v>344</v>
      </c>
      <c r="AP2245" s="259" t="s">
        <v>344</v>
      </c>
      <c r="AQ2245" s="259"/>
      <c r="AR2245"/>
      <c r="AS2245" t="s">
        <v>2181</v>
      </c>
    </row>
    <row r="2246" spans="1:45" ht="18.75" x14ac:dyDescent="0.45">
      <c r="A2246" s="268">
        <v>216069</v>
      </c>
      <c r="B2246" s="249" t="s">
        <v>61</v>
      </c>
      <c r="C2246" s="269" t="s">
        <v>207</v>
      </c>
      <c r="D2246" s="269" t="s">
        <v>207</v>
      </c>
      <c r="E2246" s="269" t="s">
        <v>207</v>
      </c>
      <c r="F2246" s="269" t="s">
        <v>207</v>
      </c>
      <c r="G2246" s="269" t="s">
        <v>207</v>
      </c>
      <c r="H2246" s="269" t="s">
        <v>207</v>
      </c>
      <c r="I2246" s="269" t="s">
        <v>207</v>
      </c>
      <c r="J2246" s="269" t="s">
        <v>207</v>
      </c>
      <c r="K2246" s="269" t="s">
        <v>207</v>
      </c>
      <c r="L2246" s="269" t="s">
        <v>207</v>
      </c>
      <c r="M2246" s="270" t="s">
        <v>207</v>
      </c>
      <c r="N2246" s="269" t="s">
        <v>207</v>
      </c>
      <c r="O2246" s="269" t="s">
        <v>205</v>
      </c>
      <c r="P2246" s="269" t="s">
        <v>207</v>
      </c>
      <c r="Q2246" s="269" t="s">
        <v>207</v>
      </c>
      <c r="R2246" s="269" t="s">
        <v>207</v>
      </c>
      <c r="S2246" s="269" t="s">
        <v>207</v>
      </c>
      <c r="T2246" s="269" t="s">
        <v>207</v>
      </c>
      <c r="U2246" s="269" t="s">
        <v>207</v>
      </c>
      <c r="V2246" s="269" t="s">
        <v>207</v>
      </c>
      <c r="W2246" s="269" t="s">
        <v>207</v>
      </c>
      <c r="X2246" s="270" t="s">
        <v>207</v>
      </c>
      <c r="Y2246" s="269" t="s">
        <v>205</v>
      </c>
      <c r="Z2246" s="269" t="s">
        <v>207</v>
      </c>
      <c r="AA2246" s="269" t="s">
        <v>207</v>
      </c>
      <c r="AB2246" s="269" t="s">
        <v>205</v>
      </c>
      <c r="AC2246" s="269" t="s">
        <v>207</v>
      </c>
      <c r="AD2246" s="269" t="s">
        <v>207</v>
      </c>
      <c r="AE2246" s="269" t="s">
        <v>207</v>
      </c>
      <c r="AF2246" s="269" t="s">
        <v>207</v>
      </c>
      <c r="AG2246" s="269" t="s">
        <v>207</v>
      </c>
      <c r="AH2246" s="269" t="s">
        <v>207</v>
      </c>
      <c r="AI2246" s="269" t="s">
        <v>207</v>
      </c>
      <c r="AJ2246" s="269" t="s">
        <v>207</v>
      </c>
      <c r="AK2246" s="269" t="s">
        <v>207</v>
      </c>
      <c r="AL2246" s="269" t="s">
        <v>206</v>
      </c>
      <c r="AM2246" s="269" t="s">
        <v>206</v>
      </c>
      <c r="AN2246" s="269" t="s">
        <v>206</v>
      </c>
      <c r="AO2246" s="269" t="s">
        <v>206</v>
      </c>
      <c r="AP2246" s="269" t="s">
        <v>206</v>
      </c>
      <c r="AQ2246" s="269"/>
      <c r="AR2246">
        <v>0</v>
      </c>
      <c r="AS2246">
        <v>5</v>
      </c>
    </row>
    <row r="2247" spans="1:45" ht="15" hidden="1" x14ac:dyDescent="0.25">
      <c r="A2247" s="266">
        <v>216070</v>
      </c>
      <c r="B2247" s="259" t="s">
        <v>457</v>
      </c>
      <c r="C2247" s="259" t="s">
        <v>849</v>
      </c>
      <c r="D2247" s="259" t="s">
        <v>849</v>
      </c>
      <c r="E2247" s="259" t="s">
        <v>849</v>
      </c>
      <c r="F2247" s="259" t="s">
        <v>849</v>
      </c>
      <c r="G2247" s="259" t="s">
        <v>849</v>
      </c>
      <c r="H2247" s="259" t="s">
        <v>849</v>
      </c>
      <c r="I2247" s="259" t="s">
        <v>849</v>
      </c>
      <c r="J2247" s="259" t="s">
        <v>849</v>
      </c>
      <c r="K2247" s="259" t="s">
        <v>849</v>
      </c>
      <c r="L2247" s="259" t="s">
        <v>849</v>
      </c>
      <c r="M2247" s="259" t="s">
        <v>344</v>
      </c>
      <c r="N2247" s="259" t="s">
        <v>344</v>
      </c>
      <c r="O2247" s="259" t="s">
        <v>344</v>
      </c>
      <c r="P2247" s="259" t="s">
        <v>344</v>
      </c>
      <c r="Q2247" s="259" t="s">
        <v>344</v>
      </c>
      <c r="R2247" s="259" t="s">
        <v>344</v>
      </c>
      <c r="S2247" s="259" t="s">
        <v>344</v>
      </c>
      <c r="T2247" s="259" t="s">
        <v>344</v>
      </c>
      <c r="U2247" s="259" t="s">
        <v>344</v>
      </c>
      <c r="V2247" s="259" t="s">
        <v>344</v>
      </c>
      <c r="W2247" s="259" t="s">
        <v>344</v>
      </c>
      <c r="X2247" s="259" t="s">
        <v>344</v>
      </c>
      <c r="Y2247" s="259" t="s">
        <v>344</v>
      </c>
      <c r="Z2247" s="259" t="s">
        <v>344</v>
      </c>
      <c r="AA2247" s="259" t="s">
        <v>344</v>
      </c>
      <c r="AB2247" s="259" t="s">
        <v>344</v>
      </c>
      <c r="AC2247" s="259" t="s">
        <v>344</v>
      </c>
      <c r="AD2247" s="259" t="s">
        <v>344</v>
      </c>
      <c r="AE2247" s="259" t="s">
        <v>344</v>
      </c>
      <c r="AF2247" s="259" t="s">
        <v>344</v>
      </c>
      <c r="AG2247" s="259" t="s">
        <v>344</v>
      </c>
      <c r="AH2247" s="259" t="s">
        <v>344</v>
      </c>
      <c r="AI2247" s="259" t="s">
        <v>344</v>
      </c>
      <c r="AJ2247" s="259" t="s">
        <v>344</v>
      </c>
      <c r="AK2247" s="259" t="s">
        <v>344</v>
      </c>
      <c r="AL2247" s="259" t="s">
        <v>344</v>
      </c>
      <c r="AM2247" s="259" t="s">
        <v>344</v>
      </c>
      <c r="AN2247" s="259" t="s">
        <v>344</v>
      </c>
      <c r="AO2247" s="259" t="s">
        <v>344</v>
      </c>
      <c r="AP2247" s="259" t="s">
        <v>344</v>
      </c>
      <c r="AQ2247" s="259"/>
      <c r="AR2247"/>
      <c r="AS2247" t="s">
        <v>2181</v>
      </c>
    </row>
    <row r="2248" spans="1:45" ht="18.75" hidden="1" x14ac:dyDescent="0.45">
      <c r="A2248" s="268">
        <v>216071</v>
      </c>
      <c r="B2248" s="249" t="s">
        <v>458</v>
      </c>
      <c r="C2248" s="269" t="s">
        <v>205</v>
      </c>
      <c r="D2248" s="269" t="s">
        <v>205</v>
      </c>
      <c r="E2248" s="269" t="s">
        <v>207</v>
      </c>
      <c r="F2248" s="269" t="s">
        <v>205</v>
      </c>
      <c r="G2248" s="269" t="s">
        <v>205</v>
      </c>
      <c r="H2248" s="269" t="s">
        <v>205</v>
      </c>
      <c r="I2248" s="269" t="s">
        <v>207</v>
      </c>
      <c r="J2248" s="269" t="s">
        <v>207</v>
      </c>
      <c r="K2248" s="269" t="s">
        <v>205</v>
      </c>
      <c r="L2248" s="269" t="s">
        <v>207</v>
      </c>
      <c r="M2248" s="270" t="s">
        <v>205</v>
      </c>
      <c r="N2248" s="269" t="s">
        <v>205</v>
      </c>
      <c r="O2248" s="269" t="s">
        <v>205</v>
      </c>
      <c r="P2248" s="269" t="s">
        <v>207</v>
      </c>
      <c r="Q2248" s="269" t="s">
        <v>205</v>
      </c>
      <c r="R2248" s="269" t="s">
        <v>206</v>
      </c>
      <c r="S2248" s="269" t="s">
        <v>207</v>
      </c>
      <c r="T2248" s="269" t="s">
        <v>205</v>
      </c>
      <c r="U2248" s="269" t="s">
        <v>205</v>
      </c>
      <c r="V2248" s="269" t="s">
        <v>207</v>
      </c>
      <c r="W2248" s="269" t="s">
        <v>344</v>
      </c>
      <c r="X2248" s="270" t="s">
        <v>344</v>
      </c>
      <c r="Y2248" s="269" t="s">
        <v>344</v>
      </c>
      <c r="Z2248" s="269" t="s">
        <v>344</v>
      </c>
      <c r="AA2248" s="269" t="s">
        <v>344</v>
      </c>
      <c r="AB2248" s="269" t="s">
        <v>344</v>
      </c>
      <c r="AC2248" s="269" t="s">
        <v>344</v>
      </c>
      <c r="AD2248" s="269" t="s">
        <v>344</v>
      </c>
      <c r="AE2248" s="269" t="s">
        <v>344</v>
      </c>
      <c r="AF2248" s="269" t="s">
        <v>344</v>
      </c>
      <c r="AG2248" s="269" t="s">
        <v>344</v>
      </c>
      <c r="AH2248" s="269" t="s">
        <v>344</v>
      </c>
      <c r="AI2248" s="269" t="s">
        <v>344</v>
      </c>
      <c r="AJ2248" s="269" t="s">
        <v>344</v>
      </c>
      <c r="AK2248" s="269" t="s">
        <v>344</v>
      </c>
      <c r="AL2248" s="269" t="s">
        <v>344</v>
      </c>
      <c r="AM2248" s="269" t="s">
        <v>344</v>
      </c>
      <c r="AN2248" s="269" t="s">
        <v>344</v>
      </c>
      <c r="AO2248" s="269" t="s">
        <v>344</v>
      </c>
      <c r="AP2248" s="269" t="s">
        <v>344</v>
      </c>
      <c r="AQ2248" s="269"/>
      <c r="AR2248">
        <v>0</v>
      </c>
      <c r="AS2248">
        <v>2</v>
      </c>
    </row>
    <row r="2249" spans="1:45" ht="15" hidden="1" x14ac:dyDescent="0.25">
      <c r="A2249" s="266">
        <v>216072</v>
      </c>
      <c r="B2249" s="259" t="s">
        <v>457</v>
      </c>
      <c r="C2249" s="259" t="s">
        <v>206</v>
      </c>
      <c r="D2249" s="259" t="s">
        <v>206</v>
      </c>
      <c r="E2249" s="259" t="s">
        <v>206</v>
      </c>
      <c r="F2249" s="259" t="s">
        <v>206</v>
      </c>
      <c r="G2249" s="259" t="s">
        <v>206</v>
      </c>
      <c r="H2249" s="259" t="s">
        <v>206</v>
      </c>
      <c r="I2249" s="259" t="s">
        <v>206</v>
      </c>
      <c r="J2249" s="259" t="s">
        <v>206</v>
      </c>
      <c r="K2249" s="259" t="s">
        <v>206</v>
      </c>
      <c r="L2249" s="259" t="s">
        <v>206</v>
      </c>
      <c r="M2249" s="259" t="s">
        <v>344</v>
      </c>
      <c r="N2249" s="259" t="s">
        <v>344</v>
      </c>
      <c r="O2249" s="259" t="s">
        <v>344</v>
      </c>
      <c r="P2249" s="259" t="s">
        <v>344</v>
      </c>
      <c r="Q2249" s="259" t="s">
        <v>344</v>
      </c>
      <c r="R2249" s="259" t="s">
        <v>344</v>
      </c>
      <c r="S2249" s="259" t="s">
        <v>344</v>
      </c>
      <c r="T2249" s="259" t="s">
        <v>344</v>
      </c>
      <c r="U2249" s="259" t="s">
        <v>344</v>
      </c>
      <c r="V2249" s="259" t="s">
        <v>344</v>
      </c>
      <c r="W2249" s="259" t="s">
        <v>344</v>
      </c>
      <c r="X2249" s="259" t="s">
        <v>344</v>
      </c>
      <c r="Y2249" s="259" t="s">
        <v>344</v>
      </c>
      <c r="Z2249" s="259" t="s">
        <v>344</v>
      </c>
      <c r="AA2249" s="259" t="s">
        <v>344</v>
      </c>
      <c r="AB2249" s="259" t="s">
        <v>344</v>
      </c>
      <c r="AC2249" s="259" t="s">
        <v>344</v>
      </c>
      <c r="AD2249" s="259" t="s">
        <v>344</v>
      </c>
      <c r="AE2249" s="259" t="s">
        <v>344</v>
      </c>
      <c r="AF2249" s="259" t="s">
        <v>344</v>
      </c>
      <c r="AG2249" s="259" t="s">
        <v>344</v>
      </c>
      <c r="AH2249" s="259" t="s">
        <v>344</v>
      </c>
      <c r="AI2249" s="259" t="s">
        <v>344</v>
      </c>
      <c r="AJ2249" s="259" t="s">
        <v>344</v>
      </c>
      <c r="AK2249" s="259" t="s">
        <v>344</v>
      </c>
      <c r="AL2249" s="259" t="s">
        <v>344</v>
      </c>
      <c r="AM2249" s="259" t="s">
        <v>344</v>
      </c>
      <c r="AN2249" s="259" t="s">
        <v>344</v>
      </c>
      <c r="AO2249" s="259" t="s">
        <v>344</v>
      </c>
      <c r="AP2249" s="259" t="s">
        <v>344</v>
      </c>
      <c r="AQ2249" s="259"/>
      <c r="AR2249"/>
      <c r="AS2249">
        <v>1</v>
      </c>
    </row>
    <row r="2250" spans="1:45" ht="15" hidden="1" x14ac:dyDescent="0.25">
      <c r="A2250" s="266">
        <v>216073</v>
      </c>
      <c r="B2250" s="259" t="s">
        <v>457</v>
      </c>
      <c r="C2250" s="259" t="s">
        <v>849</v>
      </c>
      <c r="D2250" s="259" t="s">
        <v>849</v>
      </c>
      <c r="E2250" s="259" t="s">
        <v>849</v>
      </c>
      <c r="F2250" s="259" t="s">
        <v>849</v>
      </c>
      <c r="G2250" s="259" t="s">
        <v>849</v>
      </c>
      <c r="H2250" s="259" t="s">
        <v>849</v>
      </c>
      <c r="I2250" s="259" t="s">
        <v>849</v>
      </c>
      <c r="J2250" s="259" t="s">
        <v>849</v>
      </c>
      <c r="K2250" s="259" t="s">
        <v>849</v>
      </c>
      <c r="L2250" s="259" t="s">
        <v>849</v>
      </c>
      <c r="M2250" s="259" t="s">
        <v>344</v>
      </c>
      <c r="N2250" s="259" t="s">
        <v>344</v>
      </c>
      <c r="O2250" s="259" t="s">
        <v>344</v>
      </c>
      <c r="P2250" s="259" t="s">
        <v>344</v>
      </c>
      <c r="Q2250" s="259" t="s">
        <v>344</v>
      </c>
      <c r="R2250" s="259" t="s">
        <v>344</v>
      </c>
      <c r="S2250" s="259" t="s">
        <v>344</v>
      </c>
      <c r="T2250" s="259" t="s">
        <v>344</v>
      </c>
      <c r="U2250" s="259" t="s">
        <v>344</v>
      </c>
      <c r="V2250" s="259" t="s">
        <v>344</v>
      </c>
      <c r="W2250" s="259" t="s">
        <v>344</v>
      </c>
      <c r="X2250" s="259" t="s">
        <v>344</v>
      </c>
      <c r="Y2250" s="259" t="s">
        <v>344</v>
      </c>
      <c r="Z2250" s="259" t="s">
        <v>344</v>
      </c>
      <c r="AA2250" s="259" t="s">
        <v>344</v>
      </c>
      <c r="AB2250" s="259" t="s">
        <v>344</v>
      </c>
      <c r="AC2250" s="259" t="s">
        <v>344</v>
      </c>
      <c r="AD2250" s="259" t="s">
        <v>344</v>
      </c>
      <c r="AE2250" s="259" t="s">
        <v>344</v>
      </c>
      <c r="AF2250" s="259" t="s">
        <v>344</v>
      </c>
      <c r="AG2250" s="259" t="s">
        <v>344</v>
      </c>
      <c r="AH2250" s="259" t="s">
        <v>344</v>
      </c>
      <c r="AI2250" s="259" t="s">
        <v>344</v>
      </c>
      <c r="AJ2250" s="259" t="s">
        <v>344</v>
      </c>
      <c r="AK2250" s="259" t="s">
        <v>344</v>
      </c>
      <c r="AL2250" s="259" t="s">
        <v>344</v>
      </c>
      <c r="AM2250" s="259" t="s">
        <v>344</v>
      </c>
      <c r="AN2250" s="259" t="s">
        <v>344</v>
      </c>
      <c r="AO2250" s="259" t="s">
        <v>344</v>
      </c>
      <c r="AP2250" s="259" t="s">
        <v>344</v>
      </c>
      <c r="AQ2250" s="259"/>
      <c r="AR2250"/>
      <c r="AS2250" t="s">
        <v>2181</v>
      </c>
    </row>
    <row r="2251" spans="1:45" ht="18.75" hidden="1" x14ac:dyDescent="0.45">
      <c r="A2251" s="268">
        <v>216074</v>
      </c>
      <c r="B2251" s="249" t="s">
        <v>457</v>
      </c>
      <c r="C2251" s="269" t="s">
        <v>849</v>
      </c>
      <c r="D2251" s="269" t="s">
        <v>849</v>
      </c>
      <c r="E2251" s="269" t="s">
        <v>849</v>
      </c>
      <c r="F2251" s="269" t="s">
        <v>849</v>
      </c>
      <c r="G2251" s="269" t="s">
        <v>849</v>
      </c>
      <c r="H2251" s="269" t="s">
        <v>849</v>
      </c>
      <c r="I2251" s="269" t="s">
        <v>849</v>
      </c>
      <c r="J2251" s="269" t="s">
        <v>849</v>
      </c>
      <c r="K2251" s="269" t="s">
        <v>849</v>
      </c>
      <c r="L2251" s="269" t="s">
        <v>849</v>
      </c>
      <c r="M2251" s="270" t="s">
        <v>344</v>
      </c>
      <c r="N2251" s="269" t="s">
        <v>344</v>
      </c>
      <c r="O2251" s="269" t="s">
        <v>344</v>
      </c>
      <c r="P2251" s="269" t="s">
        <v>344</v>
      </c>
      <c r="Q2251" s="269" t="s">
        <v>344</v>
      </c>
      <c r="R2251" s="269" t="s">
        <v>344</v>
      </c>
      <c r="S2251" s="269" t="s">
        <v>344</v>
      </c>
      <c r="T2251" s="269" t="s">
        <v>344</v>
      </c>
      <c r="U2251" s="269" t="s">
        <v>344</v>
      </c>
      <c r="V2251" s="269" t="s">
        <v>344</v>
      </c>
      <c r="W2251" s="269" t="s">
        <v>344</v>
      </c>
      <c r="X2251" s="270" t="s">
        <v>344</v>
      </c>
      <c r="Y2251" s="269" t="s">
        <v>344</v>
      </c>
      <c r="Z2251" s="269" t="s">
        <v>344</v>
      </c>
      <c r="AA2251" s="269" t="s">
        <v>344</v>
      </c>
      <c r="AB2251" s="269" t="s">
        <v>344</v>
      </c>
      <c r="AC2251" s="269" t="s">
        <v>344</v>
      </c>
      <c r="AD2251" s="269" t="s">
        <v>344</v>
      </c>
      <c r="AE2251" s="269" t="s">
        <v>344</v>
      </c>
      <c r="AF2251" s="269" t="s">
        <v>344</v>
      </c>
      <c r="AG2251" s="269" t="s">
        <v>344</v>
      </c>
      <c r="AH2251" s="269" t="s">
        <v>344</v>
      </c>
      <c r="AI2251" s="269" t="s">
        <v>344</v>
      </c>
      <c r="AJ2251" s="269" t="s">
        <v>344</v>
      </c>
      <c r="AK2251" s="269" t="s">
        <v>344</v>
      </c>
      <c r="AL2251" s="269" t="s">
        <v>344</v>
      </c>
      <c r="AM2251" s="269" t="s">
        <v>344</v>
      </c>
      <c r="AN2251" s="269" t="s">
        <v>344</v>
      </c>
      <c r="AO2251" s="269" t="s">
        <v>344</v>
      </c>
      <c r="AP2251" s="269" t="s">
        <v>344</v>
      </c>
      <c r="AQ2251" s="269"/>
      <c r="AR2251" t="s">
        <v>2165</v>
      </c>
      <c r="AS2251" t="s">
        <v>2165</v>
      </c>
    </row>
    <row r="2252" spans="1:45" ht="15" hidden="1" x14ac:dyDescent="0.25">
      <c r="A2252" s="266">
        <v>216075</v>
      </c>
      <c r="B2252" s="259" t="s">
        <v>457</v>
      </c>
      <c r="C2252" s="259" t="s">
        <v>849</v>
      </c>
      <c r="D2252" s="259" t="s">
        <v>849</v>
      </c>
      <c r="E2252" s="259" t="s">
        <v>849</v>
      </c>
      <c r="F2252" s="259" t="s">
        <v>849</v>
      </c>
      <c r="G2252" s="259" t="s">
        <v>849</v>
      </c>
      <c r="H2252" s="259" t="s">
        <v>849</v>
      </c>
      <c r="I2252" s="259" t="s">
        <v>849</v>
      </c>
      <c r="J2252" s="259" t="s">
        <v>849</v>
      </c>
      <c r="K2252" s="259" t="s">
        <v>849</v>
      </c>
      <c r="L2252" s="259" t="s">
        <v>849</v>
      </c>
      <c r="M2252" s="259" t="s">
        <v>344</v>
      </c>
      <c r="N2252" s="259" t="s">
        <v>344</v>
      </c>
      <c r="O2252" s="259" t="s">
        <v>344</v>
      </c>
      <c r="P2252" s="259" t="s">
        <v>344</v>
      </c>
      <c r="Q2252" s="259" t="s">
        <v>344</v>
      </c>
      <c r="R2252" s="259" t="s">
        <v>344</v>
      </c>
      <c r="S2252" s="259" t="s">
        <v>344</v>
      </c>
      <c r="T2252" s="259" t="s">
        <v>344</v>
      </c>
      <c r="U2252" s="259" t="s">
        <v>344</v>
      </c>
      <c r="V2252" s="259" t="s">
        <v>344</v>
      </c>
      <c r="W2252" s="259" t="s">
        <v>344</v>
      </c>
      <c r="X2252" s="259" t="s">
        <v>344</v>
      </c>
      <c r="Y2252" s="259" t="s">
        <v>344</v>
      </c>
      <c r="Z2252" s="259" t="s">
        <v>344</v>
      </c>
      <c r="AA2252" s="259" t="s">
        <v>344</v>
      </c>
      <c r="AB2252" s="259" t="s">
        <v>344</v>
      </c>
      <c r="AC2252" s="259" t="s">
        <v>344</v>
      </c>
      <c r="AD2252" s="259" t="s">
        <v>344</v>
      </c>
      <c r="AE2252" s="259" t="s">
        <v>344</v>
      </c>
      <c r="AF2252" s="259" t="s">
        <v>344</v>
      </c>
      <c r="AG2252" s="259" t="s">
        <v>344</v>
      </c>
      <c r="AH2252" s="259" t="s">
        <v>344</v>
      </c>
      <c r="AI2252" s="259" t="s">
        <v>344</v>
      </c>
      <c r="AJ2252" s="259" t="s">
        <v>344</v>
      </c>
      <c r="AK2252" s="259" t="s">
        <v>344</v>
      </c>
      <c r="AL2252" s="259" t="s">
        <v>344</v>
      </c>
      <c r="AM2252" s="259" t="s">
        <v>344</v>
      </c>
      <c r="AN2252" s="259" t="s">
        <v>344</v>
      </c>
      <c r="AO2252" s="259" t="s">
        <v>344</v>
      </c>
      <c r="AP2252" s="259" t="s">
        <v>344</v>
      </c>
      <c r="AQ2252" s="259"/>
      <c r="AR2252"/>
      <c r="AS2252" t="s">
        <v>2181</v>
      </c>
    </row>
    <row r="2253" spans="1:45" ht="33" x14ac:dyDescent="0.45">
      <c r="A2253" s="268">
        <v>216076</v>
      </c>
      <c r="B2253" s="249" t="s">
        <v>67</v>
      </c>
      <c r="C2253" s="269" t="s">
        <v>205</v>
      </c>
      <c r="D2253" s="269" t="s">
        <v>207</v>
      </c>
      <c r="E2253" s="269" t="s">
        <v>207</v>
      </c>
      <c r="F2253" s="269" t="s">
        <v>205</v>
      </c>
      <c r="G2253" s="269" t="s">
        <v>207</v>
      </c>
      <c r="H2253" s="269" t="s">
        <v>207</v>
      </c>
      <c r="I2253" s="269" t="s">
        <v>207</v>
      </c>
      <c r="J2253" s="269" t="s">
        <v>205</v>
      </c>
      <c r="K2253" s="269" t="s">
        <v>207</v>
      </c>
      <c r="L2253" s="269" t="s">
        <v>205</v>
      </c>
      <c r="M2253" s="270" t="s">
        <v>207</v>
      </c>
      <c r="N2253" s="269" t="s">
        <v>207</v>
      </c>
      <c r="O2253" s="269" t="s">
        <v>205</v>
      </c>
      <c r="P2253" s="269" t="s">
        <v>207</v>
      </c>
      <c r="Q2253" s="269" t="s">
        <v>207</v>
      </c>
      <c r="R2253" s="269" t="s">
        <v>205</v>
      </c>
      <c r="S2253" s="269" t="s">
        <v>207</v>
      </c>
      <c r="T2253" s="269" t="s">
        <v>205</v>
      </c>
      <c r="U2253" s="269" t="s">
        <v>207</v>
      </c>
      <c r="V2253" s="269" t="s">
        <v>207</v>
      </c>
      <c r="W2253" s="269" t="s">
        <v>205</v>
      </c>
      <c r="X2253" s="270" t="s">
        <v>205</v>
      </c>
      <c r="Y2253" s="269" t="s">
        <v>205</v>
      </c>
      <c r="Z2253" s="269" t="s">
        <v>207</v>
      </c>
      <c r="AA2253" s="269" t="s">
        <v>205</v>
      </c>
      <c r="AB2253" s="269" t="s">
        <v>205</v>
      </c>
      <c r="AC2253" s="269" t="s">
        <v>207</v>
      </c>
      <c r="AD2253" s="269" t="s">
        <v>205</v>
      </c>
      <c r="AE2253" s="269" t="s">
        <v>207</v>
      </c>
      <c r="AF2253" s="269" t="s">
        <v>205</v>
      </c>
      <c r="AG2253" s="269" t="s">
        <v>206</v>
      </c>
      <c r="AH2253" s="269" t="s">
        <v>206</v>
      </c>
      <c r="AI2253" s="269" t="s">
        <v>206</v>
      </c>
      <c r="AJ2253" s="269" t="s">
        <v>206</v>
      </c>
      <c r="AK2253" s="269" t="s">
        <v>206</v>
      </c>
      <c r="AL2253" s="269" t="s">
        <v>344</v>
      </c>
      <c r="AM2253" s="269" t="s">
        <v>344</v>
      </c>
      <c r="AN2253" s="269" t="s">
        <v>344</v>
      </c>
      <c r="AO2253" s="269" t="s">
        <v>344</v>
      </c>
      <c r="AP2253" s="269" t="s">
        <v>344</v>
      </c>
      <c r="AQ2253" s="269"/>
      <c r="AR2253">
        <v>0</v>
      </c>
      <c r="AS2253">
        <v>6</v>
      </c>
    </row>
    <row r="2254" spans="1:45" ht="18.75" hidden="1" x14ac:dyDescent="0.45">
      <c r="A2254" s="268">
        <v>216077</v>
      </c>
      <c r="B2254" s="249" t="s">
        <v>458</v>
      </c>
      <c r="C2254" s="269" t="s">
        <v>205</v>
      </c>
      <c r="D2254" s="269" t="s">
        <v>207</v>
      </c>
      <c r="E2254" s="269" t="s">
        <v>205</v>
      </c>
      <c r="F2254" s="269" t="s">
        <v>205</v>
      </c>
      <c r="G2254" s="269" t="s">
        <v>205</v>
      </c>
      <c r="H2254" s="269" t="s">
        <v>207</v>
      </c>
      <c r="I2254" s="269" t="s">
        <v>207</v>
      </c>
      <c r="J2254" s="269" t="s">
        <v>207</v>
      </c>
      <c r="K2254" s="269" t="s">
        <v>207</v>
      </c>
      <c r="L2254" s="269" t="s">
        <v>207</v>
      </c>
      <c r="M2254" s="270" t="s">
        <v>205</v>
      </c>
      <c r="N2254" s="269" t="s">
        <v>205</v>
      </c>
      <c r="O2254" s="269" t="s">
        <v>205</v>
      </c>
      <c r="P2254" s="269" t="s">
        <v>205</v>
      </c>
      <c r="Q2254" s="269" t="s">
        <v>205</v>
      </c>
      <c r="R2254" s="269" t="s">
        <v>207</v>
      </c>
      <c r="S2254" s="269" t="s">
        <v>207</v>
      </c>
      <c r="T2254" s="269" t="s">
        <v>207</v>
      </c>
      <c r="U2254" s="269" t="s">
        <v>207</v>
      </c>
      <c r="V2254" s="269" t="s">
        <v>207</v>
      </c>
      <c r="W2254" s="269" t="s">
        <v>344</v>
      </c>
      <c r="X2254" s="270" t="s">
        <v>344</v>
      </c>
      <c r="Y2254" s="269" t="s">
        <v>344</v>
      </c>
      <c r="Z2254" s="269" t="s">
        <v>344</v>
      </c>
      <c r="AA2254" s="269" t="s">
        <v>344</v>
      </c>
      <c r="AB2254" s="269" t="s">
        <v>344</v>
      </c>
      <c r="AC2254" s="269" t="s">
        <v>344</v>
      </c>
      <c r="AD2254" s="269" t="s">
        <v>344</v>
      </c>
      <c r="AE2254" s="269" t="s">
        <v>344</v>
      </c>
      <c r="AF2254" s="269" t="s">
        <v>344</v>
      </c>
      <c r="AG2254" s="269" t="s">
        <v>344</v>
      </c>
      <c r="AH2254" s="269" t="s">
        <v>344</v>
      </c>
      <c r="AI2254" s="269" t="s">
        <v>344</v>
      </c>
      <c r="AJ2254" s="269" t="s">
        <v>344</v>
      </c>
      <c r="AK2254" s="269" t="s">
        <v>344</v>
      </c>
      <c r="AL2254" s="269" t="s">
        <v>344</v>
      </c>
      <c r="AM2254" s="269" t="s">
        <v>344</v>
      </c>
      <c r="AN2254" s="269" t="s">
        <v>344</v>
      </c>
      <c r="AO2254" s="269" t="s">
        <v>344</v>
      </c>
      <c r="AP2254" s="269" t="s">
        <v>344</v>
      </c>
      <c r="AQ2254" s="269"/>
      <c r="AR2254">
        <v>0</v>
      </c>
      <c r="AS2254">
        <v>4</v>
      </c>
    </row>
    <row r="2255" spans="1:45" ht="15" hidden="1" x14ac:dyDescent="0.25">
      <c r="A2255" s="266">
        <v>216078</v>
      </c>
      <c r="B2255" s="259" t="s">
        <v>457</v>
      </c>
      <c r="C2255" s="259" t="s">
        <v>849</v>
      </c>
      <c r="D2255" s="259" t="s">
        <v>849</v>
      </c>
      <c r="E2255" s="259" t="s">
        <v>849</v>
      </c>
      <c r="F2255" s="259" t="s">
        <v>849</v>
      </c>
      <c r="G2255" s="259" t="s">
        <v>849</v>
      </c>
      <c r="H2255" s="259" t="s">
        <v>849</v>
      </c>
      <c r="I2255" s="259" t="s">
        <v>849</v>
      </c>
      <c r="J2255" s="259" t="s">
        <v>849</v>
      </c>
      <c r="K2255" s="259" t="s">
        <v>849</v>
      </c>
      <c r="L2255" s="259" t="s">
        <v>849</v>
      </c>
      <c r="M2255" s="259" t="s">
        <v>344</v>
      </c>
      <c r="N2255" s="259" t="s">
        <v>344</v>
      </c>
      <c r="O2255" s="259" t="s">
        <v>344</v>
      </c>
      <c r="P2255" s="259" t="s">
        <v>344</v>
      </c>
      <c r="Q2255" s="259" t="s">
        <v>344</v>
      </c>
      <c r="R2255" s="259" t="s">
        <v>344</v>
      </c>
      <c r="S2255" s="259" t="s">
        <v>344</v>
      </c>
      <c r="T2255" s="259" t="s">
        <v>344</v>
      </c>
      <c r="U2255" s="259" t="s">
        <v>344</v>
      </c>
      <c r="V2255" s="259" t="s">
        <v>344</v>
      </c>
      <c r="W2255" s="259" t="s">
        <v>344</v>
      </c>
      <c r="X2255" s="259" t="s">
        <v>344</v>
      </c>
      <c r="Y2255" s="259" t="s">
        <v>344</v>
      </c>
      <c r="Z2255" s="259" t="s">
        <v>344</v>
      </c>
      <c r="AA2255" s="259" t="s">
        <v>344</v>
      </c>
      <c r="AB2255" s="259" t="s">
        <v>344</v>
      </c>
      <c r="AC2255" s="259" t="s">
        <v>344</v>
      </c>
      <c r="AD2255" s="259" t="s">
        <v>344</v>
      </c>
      <c r="AE2255" s="259" t="s">
        <v>344</v>
      </c>
      <c r="AF2255" s="259" t="s">
        <v>344</v>
      </c>
      <c r="AG2255" s="259" t="s">
        <v>344</v>
      </c>
      <c r="AH2255" s="259" t="s">
        <v>344</v>
      </c>
      <c r="AI2255" s="259" t="s">
        <v>344</v>
      </c>
      <c r="AJ2255" s="259" t="s">
        <v>344</v>
      </c>
      <c r="AK2255" s="259" t="s">
        <v>344</v>
      </c>
      <c r="AL2255" s="259" t="s">
        <v>344</v>
      </c>
      <c r="AM2255" s="259" t="s">
        <v>344</v>
      </c>
      <c r="AN2255" s="259" t="s">
        <v>344</v>
      </c>
      <c r="AO2255" s="259" t="s">
        <v>344</v>
      </c>
      <c r="AP2255" s="259" t="s">
        <v>344</v>
      </c>
      <c r="AQ2255" s="259"/>
      <c r="AR2255"/>
      <c r="AS2255" t="s">
        <v>2181</v>
      </c>
    </row>
    <row r="2256" spans="1:45" ht="15" hidden="1" x14ac:dyDescent="0.25">
      <c r="A2256" s="266">
        <v>216079</v>
      </c>
      <c r="B2256" s="259" t="s">
        <v>457</v>
      </c>
      <c r="C2256" s="259" t="s">
        <v>849</v>
      </c>
      <c r="D2256" s="259" t="s">
        <v>849</v>
      </c>
      <c r="E2256" s="259" t="s">
        <v>849</v>
      </c>
      <c r="F2256" s="259" t="s">
        <v>849</v>
      </c>
      <c r="G2256" s="259" t="s">
        <v>849</v>
      </c>
      <c r="H2256" s="259" t="s">
        <v>849</v>
      </c>
      <c r="I2256" s="259" t="s">
        <v>849</v>
      </c>
      <c r="J2256" s="259" t="s">
        <v>849</v>
      </c>
      <c r="K2256" s="259" t="s">
        <v>849</v>
      </c>
      <c r="L2256" s="259" t="s">
        <v>849</v>
      </c>
      <c r="M2256" s="259" t="s">
        <v>344</v>
      </c>
      <c r="N2256" s="259" t="s">
        <v>344</v>
      </c>
      <c r="O2256" s="259" t="s">
        <v>344</v>
      </c>
      <c r="P2256" s="259" t="s">
        <v>344</v>
      </c>
      <c r="Q2256" s="259" t="s">
        <v>344</v>
      </c>
      <c r="R2256" s="259" t="s">
        <v>344</v>
      </c>
      <c r="S2256" s="259" t="s">
        <v>344</v>
      </c>
      <c r="T2256" s="259" t="s">
        <v>344</v>
      </c>
      <c r="U2256" s="259" t="s">
        <v>344</v>
      </c>
      <c r="V2256" s="259" t="s">
        <v>344</v>
      </c>
      <c r="W2256" s="259" t="s">
        <v>344</v>
      </c>
      <c r="X2256" s="259" t="s">
        <v>344</v>
      </c>
      <c r="Y2256" s="259" t="s">
        <v>344</v>
      </c>
      <c r="Z2256" s="259" t="s">
        <v>344</v>
      </c>
      <c r="AA2256" s="259" t="s">
        <v>344</v>
      </c>
      <c r="AB2256" s="259" t="s">
        <v>344</v>
      </c>
      <c r="AC2256" s="259" t="s">
        <v>344</v>
      </c>
      <c r="AD2256" s="259" t="s">
        <v>344</v>
      </c>
      <c r="AE2256" s="259" t="s">
        <v>344</v>
      </c>
      <c r="AF2256" s="259" t="s">
        <v>344</v>
      </c>
      <c r="AG2256" s="259" t="s">
        <v>344</v>
      </c>
      <c r="AH2256" s="259" t="s">
        <v>344</v>
      </c>
      <c r="AI2256" s="259" t="s">
        <v>344</v>
      </c>
      <c r="AJ2256" s="259" t="s">
        <v>344</v>
      </c>
      <c r="AK2256" s="259" t="s">
        <v>344</v>
      </c>
      <c r="AL2256" s="259" t="s">
        <v>344</v>
      </c>
      <c r="AM2256" s="259" t="s">
        <v>344</v>
      </c>
      <c r="AN2256" s="259" t="s">
        <v>344</v>
      </c>
      <c r="AO2256" s="259" t="s">
        <v>344</v>
      </c>
      <c r="AP2256" s="259" t="s">
        <v>344</v>
      </c>
      <c r="AQ2256" s="259"/>
      <c r="AR2256"/>
      <c r="AS2256" t="s">
        <v>2181</v>
      </c>
    </row>
    <row r="2257" spans="1:45" ht="18.75" hidden="1" x14ac:dyDescent="0.45">
      <c r="A2257" s="268">
        <v>216080</v>
      </c>
      <c r="B2257" s="249" t="s">
        <v>456</v>
      </c>
      <c r="C2257" s="269" t="s">
        <v>207</v>
      </c>
      <c r="D2257" s="269" t="s">
        <v>207</v>
      </c>
      <c r="E2257" s="269" t="s">
        <v>207</v>
      </c>
      <c r="F2257" s="269" t="s">
        <v>207</v>
      </c>
      <c r="G2257" s="269" t="s">
        <v>205</v>
      </c>
      <c r="H2257" s="269" t="s">
        <v>207</v>
      </c>
      <c r="I2257" s="269" t="s">
        <v>205</v>
      </c>
      <c r="J2257" s="269" t="s">
        <v>205</v>
      </c>
      <c r="K2257" s="269" t="s">
        <v>207</v>
      </c>
      <c r="L2257" s="269" t="s">
        <v>205</v>
      </c>
      <c r="M2257" s="270" t="s">
        <v>205</v>
      </c>
      <c r="N2257" s="269" t="s">
        <v>205</v>
      </c>
      <c r="O2257" s="269" t="s">
        <v>205</v>
      </c>
      <c r="P2257" s="269" t="s">
        <v>205</v>
      </c>
      <c r="Q2257" s="269" t="s">
        <v>205</v>
      </c>
      <c r="R2257" s="269" t="s">
        <v>205</v>
      </c>
      <c r="S2257" s="269" t="s">
        <v>205</v>
      </c>
      <c r="T2257" s="269" t="s">
        <v>205</v>
      </c>
      <c r="U2257" s="269" t="s">
        <v>207</v>
      </c>
      <c r="V2257" s="269" t="s">
        <v>205</v>
      </c>
      <c r="W2257" s="269" t="s">
        <v>207</v>
      </c>
      <c r="X2257" s="270" t="s">
        <v>207</v>
      </c>
      <c r="Y2257" s="269" t="s">
        <v>206</v>
      </c>
      <c r="Z2257" s="269" t="s">
        <v>206</v>
      </c>
      <c r="AA2257" s="269" t="s">
        <v>207</v>
      </c>
      <c r="AB2257" s="269" t="s">
        <v>206</v>
      </c>
      <c r="AC2257" s="269" t="s">
        <v>206</v>
      </c>
      <c r="AD2257" s="269" t="s">
        <v>206</v>
      </c>
      <c r="AE2257" s="269" t="s">
        <v>206</v>
      </c>
      <c r="AF2257" s="269" t="s">
        <v>206</v>
      </c>
      <c r="AG2257" s="269" t="s">
        <v>344</v>
      </c>
      <c r="AH2257" s="269" t="s">
        <v>344</v>
      </c>
      <c r="AI2257" s="269" t="s">
        <v>344</v>
      </c>
      <c r="AJ2257" s="269" t="s">
        <v>344</v>
      </c>
      <c r="AK2257" s="269" t="s">
        <v>344</v>
      </c>
      <c r="AL2257" s="269" t="s">
        <v>344</v>
      </c>
      <c r="AM2257" s="269" t="s">
        <v>344</v>
      </c>
      <c r="AN2257" s="269" t="s">
        <v>344</v>
      </c>
      <c r="AO2257" s="269" t="s">
        <v>344</v>
      </c>
      <c r="AP2257" s="269" t="s">
        <v>344</v>
      </c>
      <c r="AQ2257" s="269"/>
      <c r="AR2257">
        <v>0</v>
      </c>
      <c r="AS2257">
        <v>5</v>
      </c>
    </row>
    <row r="2258" spans="1:45" ht="18.75" x14ac:dyDescent="0.45">
      <c r="A2258" s="268">
        <v>216081</v>
      </c>
      <c r="B2258" s="249" t="s">
        <v>61</v>
      </c>
      <c r="C2258" s="269" t="s">
        <v>207</v>
      </c>
      <c r="D2258" s="269" t="s">
        <v>207</v>
      </c>
      <c r="E2258" s="269" t="s">
        <v>207</v>
      </c>
      <c r="F2258" s="269" t="s">
        <v>207</v>
      </c>
      <c r="G2258" s="269" t="s">
        <v>207</v>
      </c>
      <c r="H2258" s="269" t="s">
        <v>207</v>
      </c>
      <c r="I2258" s="269" t="s">
        <v>207</v>
      </c>
      <c r="J2258" s="269" t="s">
        <v>207</v>
      </c>
      <c r="K2258" s="269" t="s">
        <v>207</v>
      </c>
      <c r="L2258" s="269" t="s">
        <v>207</v>
      </c>
      <c r="M2258" s="270" t="s">
        <v>207</v>
      </c>
      <c r="N2258" s="269" t="s">
        <v>207</v>
      </c>
      <c r="O2258" s="269" t="s">
        <v>207</v>
      </c>
      <c r="P2258" s="269" t="s">
        <v>207</v>
      </c>
      <c r="Q2258" s="269" t="s">
        <v>207</v>
      </c>
      <c r="R2258" s="269" t="s">
        <v>207</v>
      </c>
      <c r="S2258" s="269" t="s">
        <v>207</v>
      </c>
      <c r="T2258" s="269" t="s">
        <v>207</v>
      </c>
      <c r="U2258" s="269" t="s">
        <v>207</v>
      </c>
      <c r="V2258" s="269" t="s">
        <v>207</v>
      </c>
      <c r="W2258" s="269" t="s">
        <v>205</v>
      </c>
      <c r="X2258" s="270" t="s">
        <v>207</v>
      </c>
      <c r="Y2258" s="269" t="s">
        <v>207</v>
      </c>
      <c r="Z2258" s="269" t="s">
        <v>207</v>
      </c>
      <c r="AA2258" s="269" t="s">
        <v>207</v>
      </c>
      <c r="AB2258" s="269" t="s">
        <v>207</v>
      </c>
      <c r="AC2258" s="269" t="s">
        <v>207</v>
      </c>
      <c r="AD2258" s="269" t="s">
        <v>207</v>
      </c>
      <c r="AE2258" s="269" t="s">
        <v>207</v>
      </c>
      <c r="AF2258" s="269" t="s">
        <v>207</v>
      </c>
      <c r="AG2258" s="269" t="s">
        <v>207</v>
      </c>
      <c r="AH2258" s="269" t="s">
        <v>207</v>
      </c>
      <c r="AI2258" s="269" t="s">
        <v>207</v>
      </c>
      <c r="AJ2258" s="269" t="s">
        <v>207</v>
      </c>
      <c r="AK2258" s="269" t="s">
        <v>207</v>
      </c>
      <c r="AL2258" s="269" t="s">
        <v>206</v>
      </c>
      <c r="AM2258" s="269" t="s">
        <v>206</v>
      </c>
      <c r="AN2258" s="269" t="s">
        <v>206</v>
      </c>
      <c r="AO2258" s="269" t="s">
        <v>206</v>
      </c>
      <c r="AP2258" s="269" t="s">
        <v>206</v>
      </c>
      <c r="AQ2258" s="269"/>
      <c r="AR2258">
        <v>0</v>
      </c>
      <c r="AS2258">
        <v>5</v>
      </c>
    </row>
    <row r="2259" spans="1:45" ht="18.75" hidden="1" x14ac:dyDescent="0.45">
      <c r="A2259" s="268">
        <v>216082</v>
      </c>
      <c r="B2259" s="249" t="s">
        <v>459</v>
      </c>
      <c r="C2259" s="269" t="s">
        <v>205</v>
      </c>
      <c r="D2259" s="269" t="s">
        <v>205</v>
      </c>
      <c r="E2259" s="269" t="s">
        <v>207</v>
      </c>
      <c r="F2259" s="269" t="s">
        <v>207</v>
      </c>
      <c r="G2259" s="269" t="s">
        <v>207</v>
      </c>
      <c r="H2259" s="269" t="s">
        <v>207</v>
      </c>
      <c r="I2259" s="269" t="s">
        <v>207</v>
      </c>
      <c r="J2259" s="269" t="s">
        <v>207</v>
      </c>
      <c r="K2259" s="269" t="s">
        <v>207</v>
      </c>
      <c r="L2259" s="269" t="s">
        <v>207</v>
      </c>
      <c r="M2259" s="270" t="s">
        <v>205</v>
      </c>
      <c r="N2259" s="269" t="s">
        <v>205</v>
      </c>
      <c r="O2259" s="269" t="s">
        <v>205</v>
      </c>
      <c r="P2259" s="269" t="s">
        <v>207</v>
      </c>
      <c r="Q2259" s="269" t="s">
        <v>205</v>
      </c>
      <c r="R2259" s="269" t="s">
        <v>205</v>
      </c>
      <c r="S2259" s="269" t="s">
        <v>205</v>
      </c>
      <c r="T2259" s="269" t="s">
        <v>205</v>
      </c>
      <c r="U2259" s="269" t="s">
        <v>207</v>
      </c>
      <c r="V2259" s="269" t="s">
        <v>205</v>
      </c>
      <c r="W2259" s="269" t="s">
        <v>206</v>
      </c>
      <c r="X2259" s="269" t="s">
        <v>206</v>
      </c>
      <c r="Y2259" s="269" t="s">
        <v>206</v>
      </c>
      <c r="Z2259" s="269" t="s">
        <v>206</v>
      </c>
      <c r="AA2259" s="269" t="s">
        <v>206</v>
      </c>
      <c r="AB2259" s="269" t="s">
        <v>344</v>
      </c>
      <c r="AC2259" s="269" t="s">
        <v>344</v>
      </c>
      <c r="AD2259" s="269" t="s">
        <v>344</v>
      </c>
      <c r="AE2259" s="269" t="s">
        <v>344</v>
      </c>
      <c r="AF2259" s="269" t="s">
        <v>344</v>
      </c>
      <c r="AG2259" s="269" t="s">
        <v>344</v>
      </c>
      <c r="AH2259" s="269" t="s">
        <v>344</v>
      </c>
      <c r="AI2259" s="269" t="s">
        <v>344</v>
      </c>
      <c r="AJ2259" s="269" t="s">
        <v>344</v>
      </c>
      <c r="AK2259" s="269" t="s">
        <v>344</v>
      </c>
      <c r="AL2259" s="269" t="s">
        <v>344</v>
      </c>
      <c r="AM2259" s="269" t="s">
        <v>344</v>
      </c>
      <c r="AN2259" s="269" t="s">
        <v>344</v>
      </c>
      <c r="AO2259" s="269" t="s">
        <v>344</v>
      </c>
      <c r="AP2259" s="269" t="s">
        <v>344</v>
      </c>
      <c r="AQ2259" s="269"/>
      <c r="AR2259">
        <v>0</v>
      </c>
      <c r="AS2259">
        <v>6</v>
      </c>
    </row>
    <row r="2260" spans="1:45" ht="15" hidden="1" x14ac:dyDescent="0.25">
      <c r="A2260" s="266">
        <v>216083</v>
      </c>
      <c r="B2260" s="259" t="s">
        <v>457</v>
      </c>
      <c r="C2260" s="259" t="s">
        <v>849</v>
      </c>
      <c r="D2260" s="259" t="s">
        <v>849</v>
      </c>
      <c r="E2260" s="259" t="s">
        <v>849</v>
      </c>
      <c r="F2260" s="259" t="s">
        <v>849</v>
      </c>
      <c r="G2260" s="259" t="s">
        <v>849</v>
      </c>
      <c r="H2260" s="259" t="s">
        <v>849</v>
      </c>
      <c r="I2260" s="259" t="s">
        <v>849</v>
      </c>
      <c r="J2260" s="259" t="s">
        <v>849</v>
      </c>
      <c r="K2260" s="259" t="s">
        <v>849</v>
      </c>
      <c r="L2260" s="259" t="s">
        <v>849</v>
      </c>
      <c r="M2260" s="259" t="s">
        <v>344</v>
      </c>
      <c r="N2260" s="259" t="s">
        <v>344</v>
      </c>
      <c r="O2260" s="259" t="s">
        <v>344</v>
      </c>
      <c r="P2260" s="259" t="s">
        <v>344</v>
      </c>
      <c r="Q2260" s="259" t="s">
        <v>344</v>
      </c>
      <c r="R2260" s="259" t="s">
        <v>344</v>
      </c>
      <c r="S2260" s="259" t="s">
        <v>344</v>
      </c>
      <c r="T2260" s="259" t="s">
        <v>344</v>
      </c>
      <c r="U2260" s="259" t="s">
        <v>344</v>
      </c>
      <c r="V2260" s="259" t="s">
        <v>344</v>
      </c>
      <c r="W2260" s="259" t="s">
        <v>344</v>
      </c>
      <c r="X2260" s="259" t="s">
        <v>344</v>
      </c>
      <c r="Y2260" s="259" t="s">
        <v>344</v>
      </c>
      <c r="Z2260" s="259" t="s">
        <v>344</v>
      </c>
      <c r="AA2260" s="259" t="s">
        <v>344</v>
      </c>
      <c r="AB2260" s="259" t="s">
        <v>344</v>
      </c>
      <c r="AC2260" s="259" t="s">
        <v>344</v>
      </c>
      <c r="AD2260" s="259" t="s">
        <v>344</v>
      </c>
      <c r="AE2260" s="259" t="s">
        <v>344</v>
      </c>
      <c r="AF2260" s="259" t="s">
        <v>344</v>
      </c>
      <c r="AG2260" s="259" t="s">
        <v>344</v>
      </c>
      <c r="AH2260" s="259" t="s">
        <v>344</v>
      </c>
      <c r="AI2260" s="259" t="s">
        <v>344</v>
      </c>
      <c r="AJ2260" s="259" t="s">
        <v>344</v>
      </c>
      <c r="AK2260" s="259" t="s">
        <v>344</v>
      </c>
      <c r="AL2260" s="259" t="s">
        <v>344</v>
      </c>
      <c r="AM2260" s="259" t="s">
        <v>344</v>
      </c>
      <c r="AN2260" s="259" t="s">
        <v>344</v>
      </c>
      <c r="AO2260" s="259" t="s">
        <v>344</v>
      </c>
      <c r="AP2260" s="259" t="s">
        <v>344</v>
      </c>
      <c r="AQ2260" s="259"/>
      <c r="AR2260"/>
      <c r="AS2260" t="s">
        <v>2181</v>
      </c>
    </row>
    <row r="2261" spans="1:45" ht="18.75" hidden="1" x14ac:dyDescent="0.45">
      <c r="A2261" s="268">
        <v>216084</v>
      </c>
      <c r="B2261" s="249" t="s">
        <v>456</v>
      </c>
      <c r="C2261" s="269" t="s">
        <v>207</v>
      </c>
      <c r="D2261" s="269" t="s">
        <v>205</v>
      </c>
      <c r="E2261" s="269" t="s">
        <v>207</v>
      </c>
      <c r="F2261" s="269" t="s">
        <v>207</v>
      </c>
      <c r="G2261" s="269" t="s">
        <v>207</v>
      </c>
      <c r="H2261" s="269" t="s">
        <v>205</v>
      </c>
      <c r="I2261" s="269" t="s">
        <v>207</v>
      </c>
      <c r="J2261" s="269" t="s">
        <v>207</v>
      </c>
      <c r="K2261" s="269" t="s">
        <v>207</v>
      </c>
      <c r="L2261" s="269" t="s">
        <v>207</v>
      </c>
      <c r="M2261" s="270" t="s">
        <v>207</v>
      </c>
      <c r="N2261" s="269" t="s">
        <v>207</v>
      </c>
      <c r="O2261" s="269" t="s">
        <v>205</v>
      </c>
      <c r="P2261" s="269" t="s">
        <v>207</v>
      </c>
      <c r="Q2261" s="269" t="s">
        <v>205</v>
      </c>
      <c r="R2261" s="269" t="s">
        <v>205</v>
      </c>
      <c r="S2261" s="269" t="s">
        <v>205</v>
      </c>
      <c r="T2261" s="269" t="s">
        <v>205</v>
      </c>
      <c r="U2261" s="269" t="s">
        <v>207</v>
      </c>
      <c r="V2261" s="269" t="s">
        <v>205</v>
      </c>
      <c r="W2261" s="269" t="s">
        <v>205</v>
      </c>
      <c r="X2261" s="270" t="s">
        <v>205</v>
      </c>
      <c r="Y2261" s="269" t="s">
        <v>205</v>
      </c>
      <c r="Z2261" s="269" t="s">
        <v>207</v>
      </c>
      <c r="AA2261" s="269" t="s">
        <v>205</v>
      </c>
      <c r="AB2261" s="269" t="s">
        <v>206</v>
      </c>
      <c r="AC2261" s="269" t="s">
        <v>206</v>
      </c>
      <c r="AD2261" s="269" t="s">
        <v>206</v>
      </c>
      <c r="AE2261" s="269" t="s">
        <v>206</v>
      </c>
      <c r="AF2261" s="269" t="s">
        <v>206</v>
      </c>
      <c r="AG2261" s="269" t="s">
        <v>344</v>
      </c>
      <c r="AH2261" s="269" t="s">
        <v>344</v>
      </c>
      <c r="AI2261" s="269" t="s">
        <v>344</v>
      </c>
      <c r="AJ2261" s="269" t="s">
        <v>344</v>
      </c>
      <c r="AK2261" s="269" t="s">
        <v>344</v>
      </c>
      <c r="AL2261" s="269" t="s">
        <v>344</v>
      </c>
      <c r="AM2261" s="269" t="s">
        <v>344</v>
      </c>
      <c r="AN2261" s="269" t="s">
        <v>344</v>
      </c>
      <c r="AO2261" s="269" t="s">
        <v>344</v>
      </c>
      <c r="AP2261" s="269" t="s">
        <v>344</v>
      </c>
      <c r="AQ2261" s="269"/>
      <c r="AR2261">
        <v>0</v>
      </c>
      <c r="AS2261">
        <v>4</v>
      </c>
    </row>
    <row r="2262" spans="1:45" ht="33" x14ac:dyDescent="0.45">
      <c r="A2262" s="268">
        <v>216085</v>
      </c>
      <c r="B2262" s="249" t="s">
        <v>67</v>
      </c>
      <c r="C2262" s="269" t="s">
        <v>205</v>
      </c>
      <c r="D2262" s="269" t="s">
        <v>205</v>
      </c>
      <c r="E2262" s="269" t="s">
        <v>207</v>
      </c>
      <c r="F2262" s="269" t="s">
        <v>205</v>
      </c>
      <c r="G2262" s="269" t="s">
        <v>207</v>
      </c>
      <c r="H2262" s="269" t="s">
        <v>207</v>
      </c>
      <c r="I2262" s="269" t="s">
        <v>207</v>
      </c>
      <c r="J2262" s="269" t="s">
        <v>207</v>
      </c>
      <c r="K2262" s="269" t="s">
        <v>207</v>
      </c>
      <c r="L2262" s="269" t="s">
        <v>207</v>
      </c>
      <c r="M2262" s="270" t="s">
        <v>207</v>
      </c>
      <c r="N2262" s="269" t="s">
        <v>205</v>
      </c>
      <c r="O2262" s="269" t="s">
        <v>205</v>
      </c>
      <c r="P2262" s="269" t="s">
        <v>207</v>
      </c>
      <c r="Q2262" s="269" t="s">
        <v>207</v>
      </c>
      <c r="R2262" s="269" t="s">
        <v>207</v>
      </c>
      <c r="S2262" s="269" t="s">
        <v>207</v>
      </c>
      <c r="T2262" s="269" t="s">
        <v>207</v>
      </c>
      <c r="U2262" s="269" t="s">
        <v>207</v>
      </c>
      <c r="V2262" s="269" t="s">
        <v>207</v>
      </c>
      <c r="W2262" s="269" t="s">
        <v>207</v>
      </c>
      <c r="X2262" s="270" t="s">
        <v>207</v>
      </c>
      <c r="Y2262" s="269" t="s">
        <v>205</v>
      </c>
      <c r="Z2262" s="269" t="s">
        <v>207</v>
      </c>
      <c r="AA2262" s="269" t="s">
        <v>205</v>
      </c>
      <c r="AB2262" s="269" t="s">
        <v>205</v>
      </c>
      <c r="AC2262" s="269" t="s">
        <v>205</v>
      </c>
      <c r="AD2262" s="269" t="s">
        <v>205</v>
      </c>
      <c r="AE2262" s="269" t="s">
        <v>205</v>
      </c>
      <c r="AF2262" s="269" t="s">
        <v>205</v>
      </c>
      <c r="AG2262" s="269" t="s">
        <v>206</v>
      </c>
      <c r="AH2262" s="269" t="s">
        <v>206</v>
      </c>
      <c r="AI2262" s="269" t="s">
        <v>206</v>
      </c>
      <c r="AJ2262" s="269" t="s">
        <v>206</v>
      </c>
      <c r="AK2262" s="269" t="s">
        <v>206</v>
      </c>
      <c r="AL2262" s="269" t="s">
        <v>344</v>
      </c>
      <c r="AM2262" s="269" t="s">
        <v>344</v>
      </c>
      <c r="AN2262" s="269" t="s">
        <v>344</v>
      </c>
      <c r="AO2262" s="269" t="s">
        <v>344</v>
      </c>
      <c r="AP2262" s="269" t="s">
        <v>344</v>
      </c>
      <c r="AQ2262" s="269"/>
      <c r="AR2262">
        <v>0</v>
      </c>
      <c r="AS2262">
        <v>6</v>
      </c>
    </row>
    <row r="2263" spans="1:45" ht="18.75" hidden="1" x14ac:dyDescent="0.45">
      <c r="A2263" s="268">
        <v>216087</v>
      </c>
      <c r="B2263" s="249" t="s">
        <v>457</v>
      </c>
      <c r="C2263" s="269" t="s">
        <v>849</v>
      </c>
      <c r="D2263" s="269" t="s">
        <v>849</v>
      </c>
      <c r="E2263" s="269" t="s">
        <v>849</v>
      </c>
      <c r="F2263" s="269" t="s">
        <v>849</v>
      </c>
      <c r="G2263" s="269" t="s">
        <v>849</v>
      </c>
      <c r="H2263" s="269" t="s">
        <v>849</v>
      </c>
      <c r="I2263" s="269" t="s">
        <v>849</v>
      </c>
      <c r="J2263" s="269" t="s">
        <v>849</v>
      </c>
      <c r="K2263" s="269" t="s">
        <v>849</v>
      </c>
      <c r="L2263" s="269" t="s">
        <v>849</v>
      </c>
      <c r="M2263" s="270" t="s">
        <v>344</v>
      </c>
      <c r="N2263" s="269" t="s">
        <v>344</v>
      </c>
      <c r="O2263" s="269" t="s">
        <v>344</v>
      </c>
      <c r="P2263" s="269" t="s">
        <v>344</v>
      </c>
      <c r="Q2263" s="269" t="s">
        <v>344</v>
      </c>
      <c r="R2263" s="269" t="s">
        <v>344</v>
      </c>
      <c r="S2263" s="269" t="s">
        <v>344</v>
      </c>
      <c r="T2263" s="269" t="s">
        <v>344</v>
      </c>
      <c r="U2263" s="269" t="s">
        <v>344</v>
      </c>
      <c r="V2263" s="269" t="s">
        <v>344</v>
      </c>
      <c r="W2263" s="269" t="s">
        <v>344</v>
      </c>
      <c r="X2263" s="270" t="s">
        <v>344</v>
      </c>
      <c r="Y2263" s="269" t="s">
        <v>344</v>
      </c>
      <c r="Z2263" s="269" t="s">
        <v>344</v>
      </c>
      <c r="AA2263" s="269" t="s">
        <v>344</v>
      </c>
      <c r="AB2263" s="269" t="s">
        <v>344</v>
      </c>
      <c r="AC2263" s="269" t="s">
        <v>344</v>
      </c>
      <c r="AD2263" s="269" t="s">
        <v>344</v>
      </c>
      <c r="AE2263" s="269" t="s">
        <v>344</v>
      </c>
      <c r="AF2263" s="269" t="s">
        <v>344</v>
      </c>
      <c r="AG2263" s="269" t="s">
        <v>344</v>
      </c>
      <c r="AH2263" s="269" t="s">
        <v>344</v>
      </c>
      <c r="AI2263" s="269" t="s">
        <v>344</v>
      </c>
      <c r="AJ2263" s="269" t="s">
        <v>344</v>
      </c>
      <c r="AK2263" s="269" t="s">
        <v>344</v>
      </c>
      <c r="AL2263" s="269" t="s">
        <v>344</v>
      </c>
      <c r="AM2263" s="269" t="s">
        <v>344</v>
      </c>
      <c r="AN2263" s="269" t="s">
        <v>344</v>
      </c>
      <c r="AO2263" s="269" t="s">
        <v>344</v>
      </c>
      <c r="AP2263" s="269" t="s">
        <v>344</v>
      </c>
      <c r="AQ2263" s="269"/>
      <c r="AR2263" t="s">
        <v>2165</v>
      </c>
      <c r="AS2263" t="s">
        <v>2165</v>
      </c>
    </row>
    <row r="2264" spans="1:45" ht="18.75" hidden="1" x14ac:dyDescent="0.45">
      <c r="A2264" s="268">
        <v>216088</v>
      </c>
      <c r="B2264" s="249" t="s">
        <v>458</v>
      </c>
      <c r="C2264" s="269" t="s">
        <v>207</v>
      </c>
      <c r="D2264" s="269" t="s">
        <v>205</v>
      </c>
      <c r="E2264" s="269" t="s">
        <v>207</v>
      </c>
      <c r="F2264" s="269" t="s">
        <v>205</v>
      </c>
      <c r="G2264" s="269" t="s">
        <v>205</v>
      </c>
      <c r="H2264" s="269" t="s">
        <v>207</v>
      </c>
      <c r="I2264" s="269" t="s">
        <v>207</v>
      </c>
      <c r="J2264" s="269" t="s">
        <v>205</v>
      </c>
      <c r="K2264" s="269" t="s">
        <v>207</v>
      </c>
      <c r="L2264" s="269" t="s">
        <v>205</v>
      </c>
      <c r="M2264" s="270" t="s">
        <v>205</v>
      </c>
      <c r="N2264" s="269" t="s">
        <v>207</v>
      </c>
      <c r="O2264" s="269" t="s">
        <v>205</v>
      </c>
      <c r="P2264" s="269" t="s">
        <v>205</v>
      </c>
      <c r="Q2264" s="269" t="s">
        <v>205</v>
      </c>
      <c r="R2264" s="269" t="s">
        <v>205</v>
      </c>
      <c r="S2264" s="269" t="s">
        <v>205</v>
      </c>
      <c r="T2264" s="269" t="s">
        <v>207</v>
      </c>
      <c r="U2264" s="269" t="s">
        <v>207</v>
      </c>
      <c r="V2264" s="269" t="s">
        <v>205</v>
      </c>
      <c r="W2264" s="269" t="s">
        <v>344</v>
      </c>
      <c r="X2264" s="270" t="s">
        <v>344</v>
      </c>
      <c r="Y2264" s="269" t="s">
        <v>344</v>
      </c>
      <c r="Z2264" s="269" t="s">
        <v>344</v>
      </c>
      <c r="AA2264" s="269" t="s">
        <v>344</v>
      </c>
      <c r="AB2264" s="269" t="s">
        <v>344</v>
      </c>
      <c r="AC2264" s="269" t="s">
        <v>344</v>
      </c>
      <c r="AD2264" s="269" t="s">
        <v>344</v>
      </c>
      <c r="AE2264" s="269" t="s">
        <v>344</v>
      </c>
      <c r="AF2264" s="269" t="s">
        <v>344</v>
      </c>
      <c r="AG2264" s="269" t="s">
        <v>344</v>
      </c>
      <c r="AH2264" s="269" t="s">
        <v>344</v>
      </c>
      <c r="AI2264" s="269" t="s">
        <v>344</v>
      </c>
      <c r="AJ2264" s="269" t="s">
        <v>344</v>
      </c>
      <c r="AK2264" s="269" t="s">
        <v>344</v>
      </c>
      <c r="AL2264" s="269" t="s">
        <v>344</v>
      </c>
      <c r="AM2264" s="269" t="s">
        <v>344</v>
      </c>
      <c r="AN2264" s="269" t="s">
        <v>344</v>
      </c>
      <c r="AO2264" s="269" t="s">
        <v>344</v>
      </c>
      <c r="AP2264" s="269" t="s">
        <v>344</v>
      </c>
      <c r="AQ2264" s="269"/>
      <c r="AR2264">
        <v>0</v>
      </c>
      <c r="AS2264">
        <v>2</v>
      </c>
    </row>
    <row r="2265" spans="1:45" ht="18.75" hidden="1" x14ac:dyDescent="0.45">
      <c r="A2265" s="268">
        <v>216089</v>
      </c>
      <c r="B2265" s="249" t="s">
        <v>456</v>
      </c>
      <c r="C2265" s="269" t="s">
        <v>205</v>
      </c>
      <c r="D2265" s="269" t="s">
        <v>205</v>
      </c>
      <c r="E2265" s="269" t="s">
        <v>205</v>
      </c>
      <c r="F2265" s="269" t="s">
        <v>207</v>
      </c>
      <c r="G2265" s="269" t="s">
        <v>207</v>
      </c>
      <c r="H2265" s="269" t="s">
        <v>207</v>
      </c>
      <c r="I2265" s="269" t="s">
        <v>207</v>
      </c>
      <c r="J2265" s="269" t="s">
        <v>205</v>
      </c>
      <c r="K2265" s="269" t="s">
        <v>205</v>
      </c>
      <c r="L2265" s="269" t="s">
        <v>207</v>
      </c>
      <c r="M2265" s="270" t="s">
        <v>207</v>
      </c>
      <c r="N2265" s="269" t="s">
        <v>207</v>
      </c>
      <c r="O2265" s="269" t="s">
        <v>205</v>
      </c>
      <c r="P2265" s="269" t="s">
        <v>205</v>
      </c>
      <c r="Q2265" s="269" t="s">
        <v>207</v>
      </c>
      <c r="R2265" s="269" t="s">
        <v>207</v>
      </c>
      <c r="S2265" s="269" t="s">
        <v>207</v>
      </c>
      <c r="T2265" s="269" t="s">
        <v>205</v>
      </c>
      <c r="U2265" s="269" t="s">
        <v>205</v>
      </c>
      <c r="V2265" s="269" t="s">
        <v>207</v>
      </c>
      <c r="W2265" s="269" t="s">
        <v>207</v>
      </c>
      <c r="X2265" s="270" t="s">
        <v>207</v>
      </c>
      <c r="Y2265" s="269" t="s">
        <v>207</v>
      </c>
      <c r="Z2265" s="269" t="s">
        <v>207</v>
      </c>
      <c r="AA2265" s="269" t="s">
        <v>207</v>
      </c>
      <c r="AB2265" s="269" t="s">
        <v>206</v>
      </c>
      <c r="AC2265" s="269" t="s">
        <v>206</v>
      </c>
      <c r="AD2265" s="269" t="s">
        <v>206</v>
      </c>
      <c r="AE2265" s="269" t="s">
        <v>206</v>
      </c>
      <c r="AF2265" s="269" t="s">
        <v>206</v>
      </c>
      <c r="AG2265" s="269" t="s">
        <v>344</v>
      </c>
      <c r="AH2265" s="269" t="s">
        <v>344</v>
      </c>
      <c r="AI2265" s="269" t="s">
        <v>344</v>
      </c>
      <c r="AJ2265" s="269" t="s">
        <v>344</v>
      </c>
      <c r="AK2265" s="269" t="s">
        <v>344</v>
      </c>
      <c r="AL2265" s="269" t="s">
        <v>344</v>
      </c>
      <c r="AM2265" s="269" t="s">
        <v>344</v>
      </c>
      <c r="AN2265" s="269" t="s">
        <v>344</v>
      </c>
      <c r="AO2265" s="269" t="s">
        <v>344</v>
      </c>
      <c r="AP2265" s="269" t="s">
        <v>344</v>
      </c>
      <c r="AQ2265" s="269"/>
      <c r="AR2265">
        <v>0</v>
      </c>
      <c r="AS2265">
        <v>5</v>
      </c>
    </row>
    <row r="2266" spans="1:45" ht="15" hidden="1" x14ac:dyDescent="0.25">
      <c r="A2266" s="266">
        <v>216090</v>
      </c>
      <c r="B2266" s="259" t="s">
        <v>457</v>
      </c>
      <c r="C2266" s="259" t="s">
        <v>849</v>
      </c>
      <c r="D2266" s="259" t="s">
        <v>849</v>
      </c>
      <c r="E2266" s="259" t="s">
        <v>849</v>
      </c>
      <c r="F2266" s="259" t="s">
        <v>849</v>
      </c>
      <c r="G2266" s="259" t="s">
        <v>849</v>
      </c>
      <c r="H2266" s="259" t="s">
        <v>849</v>
      </c>
      <c r="I2266" s="259" t="s">
        <v>849</v>
      </c>
      <c r="J2266" s="259" t="s">
        <v>849</v>
      </c>
      <c r="K2266" s="259" t="s">
        <v>849</v>
      </c>
      <c r="L2266" s="259" t="s">
        <v>849</v>
      </c>
      <c r="M2266" s="259" t="s">
        <v>344</v>
      </c>
      <c r="N2266" s="259" t="s">
        <v>344</v>
      </c>
      <c r="O2266" s="259" t="s">
        <v>344</v>
      </c>
      <c r="P2266" s="259" t="s">
        <v>344</v>
      </c>
      <c r="Q2266" s="259" t="s">
        <v>344</v>
      </c>
      <c r="R2266" s="259" t="s">
        <v>344</v>
      </c>
      <c r="S2266" s="259" t="s">
        <v>344</v>
      </c>
      <c r="T2266" s="259" t="s">
        <v>344</v>
      </c>
      <c r="U2266" s="259" t="s">
        <v>344</v>
      </c>
      <c r="V2266" s="259" t="s">
        <v>344</v>
      </c>
      <c r="W2266" s="259" t="s">
        <v>344</v>
      </c>
      <c r="X2266" s="259" t="s">
        <v>344</v>
      </c>
      <c r="Y2266" s="259" t="s">
        <v>344</v>
      </c>
      <c r="Z2266" s="259" t="s">
        <v>344</v>
      </c>
      <c r="AA2266" s="259" t="s">
        <v>344</v>
      </c>
      <c r="AB2266" s="259" t="s">
        <v>344</v>
      </c>
      <c r="AC2266" s="259" t="s">
        <v>344</v>
      </c>
      <c r="AD2266" s="259" t="s">
        <v>344</v>
      </c>
      <c r="AE2266" s="259" t="s">
        <v>344</v>
      </c>
      <c r="AF2266" s="259" t="s">
        <v>344</v>
      </c>
      <c r="AG2266" s="259" t="s">
        <v>344</v>
      </c>
      <c r="AH2266" s="259" t="s">
        <v>344</v>
      </c>
      <c r="AI2266" s="259" t="s">
        <v>344</v>
      </c>
      <c r="AJ2266" s="259" t="s">
        <v>344</v>
      </c>
      <c r="AK2266" s="259" t="s">
        <v>344</v>
      </c>
      <c r="AL2266" s="259" t="s">
        <v>344</v>
      </c>
      <c r="AM2266" s="259" t="s">
        <v>344</v>
      </c>
      <c r="AN2266" s="259" t="s">
        <v>344</v>
      </c>
      <c r="AO2266" s="259" t="s">
        <v>344</v>
      </c>
      <c r="AP2266" s="259" t="s">
        <v>344</v>
      </c>
      <c r="AQ2266" s="259"/>
      <c r="AR2266"/>
      <c r="AS2266" t="s">
        <v>2181</v>
      </c>
    </row>
    <row r="2267" spans="1:45" ht="18.75" hidden="1" x14ac:dyDescent="0.45">
      <c r="A2267" s="268">
        <v>216091</v>
      </c>
      <c r="B2267" s="249" t="s">
        <v>458</v>
      </c>
      <c r="C2267" s="269" t="s">
        <v>207</v>
      </c>
      <c r="D2267" s="269" t="s">
        <v>207</v>
      </c>
      <c r="E2267" s="269" t="s">
        <v>205</v>
      </c>
      <c r="F2267" s="269" t="s">
        <v>205</v>
      </c>
      <c r="G2267" s="269" t="s">
        <v>207</v>
      </c>
      <c r="H2267" s="269" t="s">
        <v>205</v>
      </c>
      <c r="I2267" s="269" t="s">
        <v>205</v>
      </c>
      <c r="J2267" s="269" t="s">
        <v>205</v>
      </c>
      <c r="K2267" s="269" t="s">
        <v>205</v>
      </c>
      <c r="L2267" s="269" t="s">
        <v>207</v>
      </c>
      <c r="M2267" s="270" t="s">
        <v>207</v>
      </c>
      <c r="N2267" s="269" t="s">
        <v>205</v>
      </c>
      <c r="O2267" s="269" t="s">
        <v>205</v>
      </c>
      <c r="P2267" s="269" t="s">
        <v>207</v>
      </c>
      <c r="Q2267" s="269" t="s">
        <v>207</v>
      </c>
      <c r="R2267" s="269" t="s">
        <v>207</v>
      </c>
      <c r="S2267" s="269" t="s">
        <v>205</v>
      </c>
      <c r="T2267" s="269" t="s">
        <v>207</v>
      </c>
      <c r="U2267" s="269" t="s">
        <v>205</v>
      </c>
      <c r="V2267" s="269" t="s">
        <v>205</v>
      </c>
      <c r="W2267" s="269" t="s">
        <v>344</v>
      </c>
      <c r="X2267" s="270" t="s">
        <v>344</v>
      </c>
      <c r="Y2267" s="269" t="s">
        <v>344</v>
      </c>
      <c r="Z2267" s="269" t="s">
        <v>344</v>
      </c>
      <c r="AA2267" s="269" t="s">
        <v>344</v>
      </c>
      <c r="AB2267" s="269" t="s">
        <v>344</v>
      </c>
      <c r="AC2267" s="269" t="s">
        <v>344</v>
      </c>
      <c r="AD2267" s="269" t="s">
        <v>344</v>
      </c>
      <c r="AE2267" s="269" t="s">
        <v>344</v>
      </c>
      <c r="AF2267" s="269" t="s">
        <v>344</v>
      </c>
      <c r="AG2267" s="269" t="s">
        <v>344</v>
      </c>
      <c r="AH2267" s="269" t="s">
        <v>344</v>
      </c>
      <c r="AI2267" s="269" t="s">
        <v>344</v>
      </c>
      <c r="AJ2267" s="269" t="s">
        <v>344</v>
      </c>
      <c r="AK2267" s="269" t="s">
        <v>344</v>
      </c>
      <c r="AL2267" s="269" t="s">
        <v>344</v>
      </c>
      <c r="AM2267" s="269" t="s">
        <v>344</v>
      </c>
      <c r="AN2267" s="269" t="s">
        <v>344</v>
      </c>
      <c r="AO2267" s="269" t="s">
        <v>344</v>
      </c>
      <c r="AP2267" s="269" t="s">
        <v>344</v>
      </c>
      <c r="AQ2267" s="269"/>
      <c r="AR2267">
        <v>0</v>
      </c>
      <c r="AS2267">
        <v>1</v>
      </c>
    </row>
    <row r="2268" spans="1:45" ht="18.75" x14ac:dyDescent="0.45">
      <c r="A2268" s="268">
        <v>216092</v>
      </c>
      <c r="B2268" s="249" t="s">
        <v>61</v>
      </c>
      <c r="C2268" s="269" t="s">
        <v>207</v>
      </c>
      <c r="D2268" s="269" t="s">
        <v>207</v>
      </c>
      <c r="E2268" s="269" t="s">
        <v>207</v>
      </c>
      <c r="F2268" s="269" t="s">
        <v>207</v>
      </c>
      <c r="G2268" s="269" t="s">
        <v>207</v>
      </c>
      <c r="H2268" s="269" t="s">
        <v>207</v>
      </c>
      <c r="I2268" s="269" t="s">
        <v>207</v>
      </c>
      <c r="J2268" s="269" t="s">
        <v>207</v>
      </c>
      <c r="K2268" s="269" t="s">
        <v>207</v>
      </c>
      <c r="L2268" s="269" t="s">
        <v>207</v>
      </c>
      <c r="M2268" s="270" t="s">
        <v>207</v>
      </c>
      <c r="N2268" s="269" t="s">
        <v>207</v>
      </c>
      <c r="O2268" s="269" t="s">
        <v>207</v>
      </c>
      <c r="P2268" s="269" t="s">
        <v>207</v>
      </c>
      <c r="Q2268" s="269" t="s">
        <v>207</v>
      </c>
      <c r="R2268" s="269" t="s">
        <v>207</v>
      </c>
      <c r="S2268" s="269" t="s">
        <v>207</v>
      </c>
      <c r="T2268" s="269" t="s">
        <v>207</v>
      </c>
      <c r="U2268" s="269" t="s">
        <v>207</v>
      </c>
      <c r="V2268" s="269" t="s">
        <v>207</v>
      </c>
      <c r="W2268" s="269" t="s">
        <v>207</v>
      </c>
      <c r="X2268" s="270" t="s">
        <v>207</v>
      </c>
      <c r="Y2268" s="269" t="s">
        <v>205</v>
      </c>
      <c r="Z2268" s="269" t="s">
        <v>207</v>
      </c>
      <c r="AA2268" s="269" t="s">
        <v>207</v>
      </c>
      <c r="AB2268" s="269" t="s">
        <v>207</v>
      </c>
      <c r="AC2268" s="269" t="s">
        <v>207</v>
      </c>
      <c r="AD2268" s="269" t="s">
        <v>207</v>
      </c>
      <c r="AE2268" s="269" t="s">
        <v>206</v>
      </c>
      <c r="AF2268" s="269" t="s">
        <v>207</v>
      </c>
      <c r="AG2268" s="269" t="s">
        <v>207</v>
      </c>
      <c r="AH2268" s="269" t="s">
        <v>207</v>
      </c>
      <c r="AI2268" s="269" t="s">
        <v>207</v>
      </c>
      <c r="AJ2268" s="269" t="s">
        <v>207</v>
      </c>
      <c r="AK2268" s="269" t="s">
        <v>207</v>
      </c>
      <c r="AL2268" s="269" t="s">
        <v>206</v>
      </c>
      <c r="AM2268" s="269" t="s">
        <v>206</v>
      </c>
      <c r="AN2268" s="269" t="s">
        <v>206</v>
      </c>
      <c r="AO2268" s="269" t="s">
        <v>206</v>
      </c>
      <c r="AP2268" s="269" t="s">
        <v>206</v>
      </c>
      <c r="AQ2268" s="269"/>
      <c r="AR2268">
        <v>0</v>
      </c>
      <c r="AS2268">
        <v>5</v>
      </c>
    </row>
    <row r="2269" spans="1:45" ht="15" hidden="1" x14ac:dyDescent="0.25">
      <c r="A2269" s="266">
        <v>216093</v>
      </c>
      <c r="B2269" s="259" t="s">
        <v>458</v>
      </c>
      <c r="C2269" s="259" t="s">
        <v>207</v>
      </c>
      <c r="D2269" s="259" t="s">
        <v>207</v>
      </c>
      <c r="E2269" s="259" t="s">
        <v>207</v>
      </c>
      <c r="F2269" s="259" t="s">
        <v>207</v>
      </c>
      <c r="G2269" s="259" t="s">
        <v>207</v>
      </c>
      <c r="H2269" s="259" t="s">
        <v>207</v>
      </c>
      <c r="I2269" s="259" t="s">
        <v>207</v>
      </c>
      <c r="J2269" s="259" t="s">
        <v>207</v>
      </c>
      <c r="K2269" s="259" t="s">
        <v>205</v>
      </c>
      <c r="L2269" s="259" t="s">
        <v>207</v>
      </c>
      <c r="M2269" s="259" t="s">
        <v>207</v>
      </c>
      <c r="N2269" s="259" t="s">
        <v>207</v>
      </c>
      <c r="O2269" s="259" t="s">
        <v>207</v>
      </c>
      <c r="P2269" s="259" t="s">
        <v>207</v>
      </c>
      <c r="Q2269" s="259" t="s">
        <v>206</v>
      </c>
      <c r="R2269" s="259" t="s">
        <v>206</v>
      </c>
      <c r="S2269" s="259" t="s">
        <v>206</v>
      </c>
      <c r="T2269" s="259" t="s">
        <v>206</v>
      </c>
      <c r="U2269" s="259" t="s">
        <v>206</v>
      </c>
      <c r="V2269" s="259" t="s">
        <v>206</v>
      </c>
      <c r="W2269" s="259" t="s">
        <v>344</v>
      </c>
      <c r="X2269" s="259" t="s">
        <v>344</v>
      </c>
      <c r="Y2269" s="259" t="s">
        <v>344</v>
      </c>
      <c r="Z2269" s="259" t="s">
        <v>344</v>
      </c>
      <c r="AA2269" s="259" t="s">
        <v>344</v>
      </c>
      <c r="AB2269" s="259" t="s">
        <v>344</v>
      </c>
      <c r="AC2269" s="259" t="s">
        <v>344</v>
      </c>
      <c r="AD2269" s="259" t="s">
        <v>344</v>
      </c>
      <c r="AE2269" s="259" t="s">
        <v>344</v>
      </c>
      <c r="AF2269" s="259" t="s">
        <v>344</v>
      </c>
      <c r="AG2269" s="259" t="s">
        <v>344</v>
      </c>
      <c r="AH2269" s="259" t="s">
        <v>344</v>
      </c>
      <c r="AI2269" s="259" t="s">
        <v>344</v>
      </c>
      <c r="AJ2269" s="259" t="s">
        <v>344</v>
      </c>
      <c r="AK2269" s="259" t="s">
        <v>344</v>
      </c>
      <c r="AL2269" s="259" t="s">
        <v>344</v>
      </c>
      <c r="AM2269" s="259" t="s">
        <v>344</v>
      </c>
      <c r="AN2269" s="259" t="s">
        <v>344</v>
      </c>
      <c r="AO2269" s="259" t="s">
        <v>344</v>
      </c>
      <c r="AP2269" s="259" t="s">
        <v>344</v>
      </c>
      <c r="AQ2269" s="259"/>
      <c r="AR2269"/>
      <c r="AS2269">
        <v>2</v>
      </c>
    </row>
    <row r="2270" spans="1:45" ht="18.75" hidden="1" x14ac:dyDescent="0.45">
      <c r="A2270" s="268">
        <v>216094</v>
      </c>
      <c r="B2270" s="249" t="s">
        <v>458</v>
      </c>
      <c r="C2270" s="269" t="s">
        <v>207</v>
      </c>
      <c r="D2270" s="269" t="s">
        <v>207</v>
      </c>
      <c r="E2270" s="269" t="s">
        <v>205</v>
      </c>
      <c r="F2270" s="269" t="s">
        <v>205</v>
      </c>
      <c r="G2270" s="269" t="s">
        <v>207</v>
      </c>
      <c r="H2270" s="269" t="s">
        <v>207</v>
      </c>
      <c r="I2270" s="269" t="s">
        <v>207</v>
      </c>
      <c r="J2270" s="269" t="s">
        <v>207</v>
      </c>
      <c r="K2270" s="269" t="s">
        <v>205</v>
      </c>
      <c r="L2270" s="269" t="s">
        <v>205</v>
      </c>
      <c r="M2270" s="270" t="s">
        <v>206</v>
      </c>
      <c r="N2270" s="269" t="s">
        <v>207</v>
      </c>
      <c r="O2270" s="269" t="s">
        <v>207</v>
      </c>
      <c r="P2270" s="269" t="s">
        <v>207</v>
      </c>
      <c r="Q2270" s="269" t="s">
        <v>207</v>
      </c>
      <c r="R2270" s="269" t="s">
        <v>207</v>
      </c>
      <c r="S2270" s="269" t="s">
        <v>207</v>
      </c>
      <c r="T2270" s="269" t="s">
        <v>207</v>
      </c>
      <c r="U2270" s="269" t="s">
        <v>207</v>
      </c>
      <c r="V2270" s="269" t="s">
        <v>207</v>
      </c>
      <c r="W2270" s="269" t="s">
        <v>344</v>
      </c>
      <c r="X2270" s="270" t="s">
        <v>344</v>
      </c>
      <c r="Y2270" s="269" t="s">
        <v>344</v>
      </c>
      <c r="Z2270" s="269" t="s">
        <v>344</v>
      </c>
      <c r="AA2270" s="269" t="s">
        <v>344</v>
      </c>
      <c r="AB2270" s="269" t="s">
        <v>344</v>
      </c>
      <c r="AC2270" s="269" t="s">
        <v>344</v>
      </c>
      <c r="AD2270" s="269" t="s">
        <v>344</v>
      </c>
      <c r="AE2270" s="269" t="s">
        <v>344</v>
      </c>
      <c r="AF2270" s="269" t="s">
        <v>344</v>
      </c>
      <c r="AG2270" s="269" t="s">
        <v>344</v>
      </c>
      <c r="AH2270" s="269" t="s">
        <v>344</v>
      </c>
      <c r="AI2270" s="269" t="s">
        <v>344</v>
      </c>
      <c r="AJ2270" s="269" t="s">
        <v>344</v>
      </c>
      <c r="AK2270" s="269" t="s">
        <v>344</v>
      </c>
      <c r="AL2270" s="269" t="s">
        <v>344</v>
      </c>
      <c r="AM2270" s="269" t="s">
        <v>344</v>
      </c>
      <c r="AN2270" s="269" t="s">
        <v>344</v>
      </c>
      <c r="AO2270" s="269" t="s">
        <v>344</v>
      </c>
      <c r="AP2270" s="269" t="s">
        <v>344</v>
      </c>
      <c r="AQ2270" s="269"/>
      <c r="AR2270">
        <v>0</v>
      </c>
      <c r="AS2270">
        <v>4</v>
      </c>
    </row>
    <row r="2271" spans="1:45" ht="15" hidden="1" x14ac:dyDescent="0.25">
      <c r="A2271" s="266">
        <v>216096</v>
      </c>
      <c r="B2271" s="259" t="s">
        <v>457</v>
      </c>
      <c r="C2271" s="259" t="s">
        <v>849</v>
      </c>
      <c r="D2271" s="259" t="s">
        <v>849</v>
      </c>
      <c r="E2271" s="259" t="s">
        <v>849</v>
      </c>
      <c r="F2271" s="259" t="s">
        <v>849</v>
      </c>
      <c r="G2271" s="259" t="s">
        <v>849</v>
      </c>
      <c r="H2271" s="259" t="s">
        <v>849</v>
      </c>
      <c r="I2271" s="259" t="s">
        <v>849</v>
      </c>
      <c r="J2271" s="259" t="s">
        <v>849</v>
      </c>
      <c r="K2271" s="259" t="s">
        <v>849</v>
      </c>
      <c r="L2271" s="259" t="s">
        <v>849</v>
      </c>
      <c r="M2271" s="259" t="s">
        <v>344</v>
      </c>
      <c r="N2271" s="259" t="s">
        <v>344</v>
      </c>
      <c r="O2271" s="259" t="s">
        <v>344</v>
      </c>
      <c r="P2271" s="259" t="s">
        <v>344</v>
      </c>
      <c r="Q2271" s="259" t="s">
        <v>344</v>
      </c>
      <c r="R2271" s="259" t="s">
        <v>344</v>
      </c>
      <c r="S2271" s="259" t="s">
        <v>344</v>
      </c>
      <c r="T2271" s="259" t="s">
        <v>344</v>
      </c>
      <c r="U2271" s="259" t="s">
        <v>344</v>
      </c>
      <c r="V2271" s="259" t="s">
        <v>344</v>
      </c>
      <c r="W2271" s="259" t="s">
        <v>344</v>
      </c>
      <c r="X2271" s="259" t="s">
        <v>344</v>
      </c>
      <c r="Y2271" s="259" t="s">
        <v>344</v>
      </c>
      <c r="Z2271" s="259" t="s">
        <v>344</v>
      </c>
      <c r="AA2271" s="259" t="s">
        <v>344</v>
      </c>
      <c r="AB2271" s="259" t="s">
        <v>344</v>
      </c>
      <c r="AC2271" s="259" t="s">
        <v>344</v>
      </c>
      <c r="AD2271" s="259" t="s">
        <v>344</v>
      </c>
      <c r="AE2271" s="259" t="s">
        <v>344</v>
      </c>
      <c r="AF2271" s="259" t="s">
        <v>344</v>
      </c>
      <c r="AG2271" s="259" t="s">
        <v>344</v>
      </c>
      <c r="AH2271" s="259" t="s">
        <v>344</v>
      </c>
      <c r="AI2271" s="259" t="s">
        <v>344</v>
      </c>
      <c r="AJ2271" s="259" t="s">
        <v>344</v>
      </c>
      <c r="AK2271" s="259" t="s">
        <v>344</v>
      </c>
      <c r="AL2271" s="259" t="s">
        <v>344</v>
      </c>
      <c r="AM2271" s="259" t="s">
        <v>344</v>
      </c>
      <c r="AN2271" s="259" t="s">
        <v>344</v>
      </c>
      <c r="AO2271" s="259" t="s">
        <v>344</v>
      </c>
      <c r="AP2271" s="259" t="s">
        <v>344</v>
      </c>
      <c r="AQ2271" s="259"/>
      <c r="AR2271"/>
      <c r="AS2271" t="s">
        <v>2181</v>
      </c>
    </row>
    <row r="2272" spans="1:45" ht="18.75" hidden="1" x14ac:dyDescent="0.45">
      <c r="A2272" s="268">
        <v>216097</v>
      </c>
      <c r="B2272" s="249" t="s">
        <v>456</v>
      </c>
      <c r="C2272" s="269" t="s">
        <v>205</v>
      </c>
      <c r="D2272" s="269" t="s">
        <v>207</v>
      </c>
      <c r="E2272" s="269" t="s">
        <v>207</v>
      </c>
      <c r="F2272" s="269" t="s">
        <v>205</v>
      </c>
      <c r="G2272" s="269" t="s">
        <v>205</v>
      </c>
      <c r="H2272" s="269" t="s">
        <v>207</v>
      </c>
      <c r="I2272" s="269" t="s">
        <v>207</v>
      </c>
      <c r="J2272" s="269" t="s">
        <v>207</v>
      </c>
      <c r="K2272" s="269" t="s">
        <v>207</v>
      </c>
      <c r="L2272" s="269" t="s">
        <v>207</v>
      </c>
      <c r="M2272" s="270" t="s">
        <v>207</v>
      </c>
      <c r="N2272" s="269" t="s">
        <v>207</v>
      </c>
      <c r="O2272" s="269" t="s">
        <v>205</v>
      </c>
      <c r="P2272" s="269" t="s">
        <v>205</v>
      </c>
      <c r="Q2272" s="269" t="s">
        <v>207</v>
      </c>
      <c r="R2272" s="269" t="s">
        <v>207</v>
      </c>
      <c r="S2272" s="269" t="s">
        <v>207</v>
      </c>
      <c r="T2272" s="269" t="s">
        <v>207</v>
      </c>
      <c r="U2272" s="269" t="s">
        <v>207</v>
      </c>
      <c r="V2272" s="269" t="s">
        <v>207</v>
      </c>
      <c r="W2272" s="269" t="s">
        <v>207</v>
      </c>
      <c r="X2272" s="270" t="s">
        <v>207</v>
      </c>
      <c r="Y2272" s="269" t="s">
        <v>205</v>
      </c>
      <c r="Z2272" s="269" t="s">
        <v>207</v>
      </c>
      <c r="AA2272" s="269" t="s">
        <v>207</v>
      </c>
      <c r="AB2272" s="269" t="s">
        <v>205</v>
      </c>
      <c r="AC2272" s="269" t="s">
        <v>205</v>
      </c>
      <c r="AD2272" s="269" t="s">
        <v>205</v>
      </c>
      <c r="AE2272" s="269" t="s">
        <v>205</v>
      </c>
      <c r="AF2272" s="269" t="s">
        <v>207</v>
      </c>
      <c r="AG2272" s="269" t="s">
        <v>344</v>
      </c>
      <c r="AH2272" s="269" t="s">
        <v>344</v>
      </c>
      <c r="AI2272" s="269" t="s">
        <v>344</v>
      </c>
      <c r="AJ2272" s="269" t="s">
        <v>344</v>
      </c>
      <c r="AK2272" s="269" t="s">
        <v>344</v>
      </c>
      <c r="AL2272" s="269" t="s">
        <v>344</v>
      </c>
      <c r="AM2272" s="269" t="s">
        <v>344</v>
      </c>
      <c r="AN2272" s="269" t="s">
        <v>344</v>
      </c>
      <c r="AO2272" s="269" t="s">
        <v>344</v>
      </c>
      <c r="AP2272" s="269" t="s">
        <v>344</v>
      </c>
      <c r="AQ2272" s="269"/>
      <c r="AR2272">
        <v>0</v>
      </c>
      <c r="AS2272">
        <v>3</v>
      </c>
    </row>
    <row r="2273" spans="1:45" ht="18.75" hidden="1" x14ac:dyDescent="0.45">
      <c r="A2273" s="268">
        <v>216098</v>
      </c>
      <c r="B2273" s="249" t="s">
        <v>458</v>
      </c>
      <c r="C2273" s="269" t="s">
        <v>205</v>
      </c>
      <c r="D2273" s="269" t="s">
        <v>207</v>
      </c>
      <c r="E2273" s="269" t="s">
        <v>205</v>
      </c>
      <c r="F2273" s="269" t="s">
        <v>205</v>
      </c>
      <c r="G2273" s="269" t="s">
        <v>207</v>
      </c>
      <c r="H2273" s="269" t="s">
        <v>206</v>
      </c>
      <c r="I2273" s="269" t="s">
        <v>205</v>
      </c>
      <c r="J2273" s="269" t="s">
        <v>207</v>
      </c>
      <c r="K2273" s="269" t="s">
        <v>205</v>
      </c>
      <c r="L2273" s="269" t="s">
        <v>207</v>
      </c>
      <c r="M2273" s="270" t="s">
        <v>205</v>
      </c>
      <c r="N2273" s="269" t="s">
        <v>205</v>
      </c>
      <c r="O2273" s="269" t="s">
        <v>205</v>
      </c>
      <c r="P2273" s="269" t="s">
        <v>205</v>
      </c>
      <c r="Q2273" s="269" t="s">
        <v>207</v>
      </c>
      <c r="R2273" s="269" t="s">
        <v>207</v>
      </c>
      <c r="S2273" s="269" t="s">
        <v>205</v>
      </c>
      <c r="T2273" s="269" t="s">
        <v>205</v>
      </c>
      <c r="U2273" s="269" t="s">
        <v>207</v>
      </c>
      <c r="V2273" s="269" t="s">
        <v>207</v>
      </c>
      <c r="W2273" s="269" t="s">
        <v>344</v>
      </c>
      <c r="X2273" s="270" t="s">
        <v>344</v>
      </c>
      <c r="Y2273" s="269" t="s">
        <v>344</v>
      </c>
      <c r="Z2273" s="269" t="s">
        <v>344</v>
      </c>
      <c r="AA2273" s="269" t="s">
        <v>344</v>
      </c>
      <c r="AB2273" s="269" t="s">
        <v>344</v>
      </c>
      <c r="AC2273" s="269" t="s">
        <v>344</v>
      </c>
      <c r="AD2273" s="269" t="s">
        <v>344</v>
      </c>
      <c r="AE2273" s="269" t="s">
        <v>344</v>
      </c>
      <c r="AF2273" s="269" t="s">
        <v>344</v>
      </c>
      <c r="AG2273" s="269" t="s">
        <v>344</v>
      </c>
      <c r="AH2273" s="269" t="s">
        <v>344</v>
      </c>
      <c r="AI2273" s="269" t="s">
        <v>344</v>
      </c>
      <c r="AJ2273" s="269" t="s">
        <v>344</v>
      </c>
      <c r="AK2273" s="269" t="s">
        <v>344</v>
      </c>
      <c r="AL2273" s="269" t="s">
        <v>344</v>
      </c>
      <c r="AM2273" s="269" t="s">
        <v>344</v>
      </c>
      <c r="AN2273" s="269" t="s">
        <v>344</v>
      </c>
      <c r="AO2273" s="269" t="s">
        <v>344</v>
      </c>
      <c r="AP2273" s="269" t="s">
        <v>344</v>
      </c>
      <c r="AQ2273" s="269"/>
      <c r="AR2273">
        <v>0</v>
      </c>
      <c r="AS2273">
        <v>2</v>
      </c>
    </row>
    <row r="2274" spans="1:45" ht="18.75" x14ac:dyDescent="0.45">
      <c r="A2274" s="268">
        <v>216099</v>
      </c>
      <c r="B2274" s="249" t="s">
        <v>61</v>
      </c>
      <c r="C2274" s="269" t="s">
        <v>206</v>
      </c>
      <c r="D2274" s="269" t="s">
        <v>207</v>
      </c>
      <c r="E2274" s="269" t="s">
        <v>207</v>
      </c>
      <c r="F2274" s="269" t="s">
        <v>207</v>
      </c>
      <c r="G2274" s="269" t="s">
        <v>207</v>
      </c>
      <c r="H2274" s="269" t="s">
        <v>205</v>
      </c>
      <c r="I2274" s="269" t="s">
        <v>207</v>
      </c>
      <c r="J2274" s="269" t="s">
        <v>207</v>
      </c>
      <c r="K2274" s="269" t="s">
        <v>207</v>
      </c>
      <c r="L2274" s="269" t="s">
        <v>207</v>
      </c>
      <c r="M2274" s="270" t="s">
        <v>207</v>
      </c>
      <c r="N2274" s="269" t="s">
        <v>207</v>
      </c>
      <c r="O2274" s="269" t="s">
        <v>205</v>
      </c>
      <c r="P2274" s="269" t="s">
        <v>207</v>
      </c>
      <c r="Q2274" s="269" t="s">
        <v>207</v>
      </c>
      <c r="R2274" s="269" t="s">
        <v>207</v>
      </c>
      <c r="S2274" s="269" t="s">
        <v>207</v>
      </c>
      <c r="T2274" s="269" t="s">
        <v>207</v>
      </c>
      <c r="U2274" s="269" t="s">
        <v>207</v>
      </c>
      <c r="V2274" s="269" t="s">
        <v>207</v>
      </c>
      <c r="W2274" s="269" t="s">
        <v>207</v>
      </c>
      <c r="X2274" s="270" t="s">
        <v>207</v>
      </c>
      <c r="Y2274" s="269" t="s">
        <v>207</v>
      </c>
      <c r="Z2274" s="269" t="s">
        <v>207</v>
      </c>
      <c r="AA2274" s="269" t="s">
        <v>205</v>
      </c>
      <c r="AB2274" s="269" t="s">
        <v>205</v>
      </c>
      <c r="AC2274" s="269" t="s">
        <v>207</v>
      </c>
      <c r="AD2274" s="269" t="s">
        <v>207</v>
      </c>
      <c r="AE2274" s="269" t="s">
        <v>207</v>
      </c>
      <c r="AF2274" s="269" t="s">
        <v>205</v>
      </c>
      <c r="AG2274" s="269" t="s">
        <v>207</v>
      </c>
      <c r="AH2274" s="269" t="s">
        <v>207</v>
      </c>
      <c r="AI2274" s="269" t="s">
        <v>206</v>
      </c>
      <c r="AJ2274" s="269" t="s">
        <v>207</v>
      </c>
      <c r="AK2274" s="269" t="s">
        <v>206</v>
      </c>
      <c r="AL2274" s="269" t="s">
        <v>206</v>
      </c>
      <c r="AM2274" s="269" t="s">
        <v>206</v>
      </c>
      <c r="AN2274" s="269" t="s">
        <v>206</v>
      </c>
      <c r="AO2274" s="269" t="s">
        <v>206</v>
      </c>
      <c r="AP2274" s="269" t="s">
        <v>206</v>
      </c>
      <c r="AQ2274" s="269"/>
      <c r="AR2274">
        <v>0</v>
      </c>
      <c r="AS2274">
        <v>5</v>
      </c>
    </row>
    <row r="2275" spans="1:45" ht="18.75" hidden="1" x14ac:dyDescent="0.45">
      <c r="A2275" s="268">
        <v>216101</v>
      </c>
      <c r="B2275" s="249" t="s">
        <v>457</v>
      </c>
      <c r="C2275" s="269" t="s">
        <v>207</v>
      </c>
      <c r="D2275" s="269" t="s">
        <v>205</v>
      </c>
      <c r="E2275" s="269" t="s">
        <v>205</v>
      </c>
      <c r="F2275" s="269" t="s">
        <v>205</v>
      </c>
      <c r="G2275" s="269" t="s">
        <v>205</v>
      </c>
      <c r="H2275" s="269" t="s">
        <v>207</v>
      </c>
      <c r="I2275" s="269" t="s">
        <v>206</v>
      </c>
      <c r="J2275" s="269" t="s">
        <v>207</v>
      </c>
      <c r="K2275" s="269" t="s">
        <v>206</v>
      </c>
      <c r="L2275" s="269" t="s">
        <v>206</v>
      </c>
      <c r="M2275" s="270" t="s">
        <v>344</v>
      </c>
      <c r="N2275" s="269" t="s">
        <v>344</v>
      </c>
      <c r="O2275" s="269" t="s">
        <v>344</v>
      </c>
      <c r="P2275" s="269" t="s">
        <v>344</v>
      </c>
      <c r="Q2275" s="269" t="s">
        <v>344</v>
      </c>
      <c r="R2275" s="269" t="s">
        <v>344</v>
      </c>
      <c r="S2275" s="269" t="s">
        <v>344</v>
      </c>
      <c r="T2275" s="269" t="s">
        <v>344</v>
      </c>
      <c r="U2275" s="269" t="s">
        <v>344</v>
      </c>
      <c r="V2275" s="269" t="s">
        <v>344</v>
      </c>
      <c r="W2275" s="269" t="s">
        <v>344</v>
      </c>
      <c r="X2275" s="270" t="s">
        <v>344</v>
      </c>
      <c r="Y2275" s="269" t="s">
        <v>344</v>
      </c>
      <c r="Z2275" s="269" t="s">
        <v>344</v>
      </c>
      <c r="AA2275" s="269" t="s">
        <v>344</v>
      </c>
      <c r="AB2275" s="269" t="s">
        <v>344</v>
      </c>
      <c r="AC2275" s="269" t="s">
        <v>344</v>
      </c>
      <c r="AD2275" s="269" t="s">
        <v>344</v>
      </c>
      <c r="AE2275" s="269" t="s">
        <v>344</v>
      </c>
      <c r="AF2275" s="269" t="s">
        <v>344</v>
      </c>
      <c r="AG2275" s="269" t="s">
        <v>344</v>
      </c>
      <c r="AH2275" s="269" t="s">
        <v>344</v>
      </c>
      <c r="AI2275" s="269" t="s">
        <v>344</v>
      </c>
      <c r="AJ2275" s="269" t="s">
        <v>344</v>
      </c>
      <c r="AK2275" s="269" t="s">
        <v>344</v>
      </c>
      <c r="AL2275" s="269" t="s">
        <v>344</v>
      </c>
      <c r="AM2275" s="269" t="s">
        <v>344</v>
      </c>
      <c r="AN2275" s="269" t="s">
        <v>344</v>
      </c>
      <c r="AO2275" s="269" t="s">
        <v>344</v>
      </c>
      <c r="AP2275" s="269" t="s">
        <v>344</v>
      </c>
      <c r="AQ2275" s="269"/>
      <c r="AR2275">
        <v>0</v>
      </c>
      <c r="AS2275">
        <v>1</v>
      </c>
    </row>
    <row r="2276" spans="1:45" ht="18.75" hidden="1" x14ac:dyDescent="0.45">
      <c r="A2276" s="268">
        <v>216102</v>
      </c>
      <c r="B2276" s="249" t="s">
        <v>459</v>
      </c>
      <c r="C2276" s="269" t="s">
        <v>207</v>
      </c>
      <c r="D2276" s="269" t="s">
        <v>205</v>
      </c>
      <c r="E2276" s="269" t="s">
        <v>207</v>
      </c>
      <c r="F2276" s="269" t="s">
        <v>207</v>
      </c>
      <c r="G2276" s="269" t="s">
        <v>205</v>
      </c>
      <c r="H2276" s="269" t="s">
        <v>207</v>
      </c>
      <c r="I2276" s="269" t="s">
        <v>207</v>
      </c>
      <c r="J2276" s="269" t="s">
        <v>207</v>
      </c>
      <c r="K2276" s="269" t="s">
        <v>207</v>
      </c>
      <c r="L2276" s="269" t="s">
        <v>207</v>
      </c>
      <c r="M2276" s="270" t="s">
        <v>205</v>
      </c>
      <c r="N2276" s="269" t="s">
        <v>205</v>
      </c>
      <c r="O2276" s="269" t="s">
        <v>205</v>
      </c>
      <c r="P2276" s="269" t="s">
        <v>205</v>
      </c>
      <c r="Q2276" s="269" t="s">
        <v>207</v>
      </c>
      <c r="R2276" s="269" t="s">
        <v>205</v>
      </c>
      <c r="S2276" s="269" t="s">
        <v>207</v>
      </c>
      <c r="T2276" s="269" t="s">
        <v>205</v>
      </c>
      <c r="U2276" s="269" t="s">
        <v>207</v>
      </c>
      <c r="V2276" s="269" t="s">
        <v>205</v>
      </c>
      <c r="W2276" s="269" t="s">
        <v>206</v>
      </c>
      <c r="X2276" s="269" t="s">
        <v>206</v>
      </c>
      <c r="Y2276" s="269" t="s">
        <v>206</v>
      </c>
      <c r="Z2276" s="269" t="s">
        <v>206</v>
      </c>
      <c r="AA2276" s="269" t="s">
        <v>206</v>
      </c>
      <c r="AB2276" s="269" t="s">
        <v>344</v>
      </c>
      <c r="AC2276" s="269" t="s">
        <v>344</v>
      </c>
      <c r="AD2276" s="269" t="s">
        <v>344</v>
      </c>
      <c r="AE2276" s="269" t="s">
        <v>344</v>
      </c>
      <c r="AF2276" s="269" t="s">
        <v>344</v>
      </c>
      <c r="AG2276" s="269" t="s">
        <v>344</v>
      </c>
      <c r="AH2276" s="269" t="s">
        <v>344</v>
      </c>
      <c r="AI2276" s="269" t="s">
        <v>344</v>
      </c>
      <c r="AJ2276" s="269" t="s">
        <v>344</v>
      </c>
      <c r="AK2276" s="269" t="s">
        <v>344</v>
      </c>
      <c r="AL2276" s="269" t="s">
        <v>344</v>
      </c>
      <c r="AM2276" s="269" t="s">
        <v>344</v>
      </c>
      <c r="AN2276" s="269" t="s">
        <v>344</v>
      </c>
      <c r="AO2276" s="269" t="s">
        <v>344</v>
      </c>
      <c r="AP2276" s="269" t="s">
        <v>344</v>
      </c>
      <c r="AQ2276" s="269"/>
      <c r="AR2276">
        <v>0</v>
      </c>
      <c r="AS2276">
        <v>6</v>
      </c>
    </row>
    <row r="2277" spans="1:45" ht="18.75" hidden="1" x14ac:dyDescent="0.45">
      <c r="A2277" s="268">
        <v>216103</v>
      </c>
      <c r="B2277" s="249" t="s">
        <v>458</v>
      </c>
      <c r="C2277" s="269" t="s">
        <v>205</v>
      </c>
      <c r="D2277" s="269" t="s">
        <v>205</v>
      </c>
      <c r="E2277" s="269" t="s">
        <v>205</v>
      </c>
      <c r="F2277" s="269" t="s">
        <v>205</v>
      </c>
      <c r="G2277" s="269" t="s">
        <v>207</v>
      </c>
      <c r="H2277" s="269" t="s">
        <v>207</v>
      </c>
      <c r="I2277" s="269" t="s">
        <v>205</v>
      </c>
      <c r="J2277" s="269" t="s">
        <v>207</v>
      </c>
      <c r="K2277" s="269" t="s">
        <v>205</v>
      </c>
      <c r="L2277" s="269" t="s">
        <v>207</v>
      </c>
      <c r="M2277" s="270" t="s">
        <v>207</v>
      </c>
      <c r="N2277" s="269" t="s">
        <v>205</v>
      </c>
      <c r="O2277" s="269" t="s">
        <v>205</v>
      </c>
      <c r="P2277" s="269" t="s">
        <v>205</v>
      </c>
      <c r="Q2277" s="269" t="s">
        <v>205</v>
      </c>
      <c r="R2277" s="269" t="s">
        <v>207</v>
      </c>
      <c r="S2277" s="269" t="s">
        <v>205</v>
      </c>
      <c r="T2277" s="269" t="s">
        <v>205</v>
      </c>
      <c r="U2277" s="269" t="s">
        <v>205</v>
      </c>
      <c r="V2277" s="269" t="s">
        <v>205</v>
      </c>
      <c r="W2277" s="269" t="s">
        <v>344</v>
      </c>
      <c r="X2277" s="270" t="s">
        <v>344</v>
      </c>
      <c r="Y2277" s="269" t="s">
        <v>344</v>
      </c>
      <c r="Z2277" s="269" t="s">
        <v>344</v>
      </c>
      <c r="AA2277" s="269" t="s">
        <v>344</v>
      </c>
      <c r="AB2277" s="269" t="s">
        <v>344</v>
      </c>
      <c r="AC2277" s="269" t="s">
        <v>344</v>
      </c>
      <c r="AD2277" s="269" t="s">
        <v>344</v>
      </c>
      <c r="AE2277" s="269" t="s">
        <v>344</v>
      </c>
      <c r="AF2277" s="269" t="s">
        <v>344</v>
      </c>
      <c r="AG2277" s="269" t="s">
        <v>344</v>
      </c>
      <c r="AH2277" s="269" t="s">
        <v>344</v>
      </c>
      <c r="AI2277" s="269" t="s">
        <v>344</v>
      </c>
      <c r="AJ2277" s="269" t="s">
        <v>344</v>
      </c>
      <c r="AK2277" s="269" t="s">
        <v>344</v>
      </c>
      <c r="AL2277" s="269" t="s">
        <v>344</v>
      </c>
      <c r="AM2277" s="269" t="s">
        <v>344</v>
      </c>
      <c r="AN2277" s="269" t="s">
        <v>344</v>
      </c>
      <c r="AO2277" s="269" t="s">
        <v>344</v>
      </c>
      <c r="AP2277" s="269" t="s">
        <v>344</v>
      </c>
      <c r="AQ2277" s="269"/>
      <c r="AR2277">
        <v>0</v>
      </c>
      <c r="AS2277">
        <v>2</v>
      </c>
    </row>
    <row r="2278" spans="1:45" ht="15" hidden="1" x14ac:dyDescent="0.25">
      <c r="A2278" s="266">
        <v>216104</v>
      </c>
      <c r="B2278" s="259" t="s">
        <v>458</v>
      </c>
      <c r="C2278" s="259" t="s">
        <v>207</v>
      </c>
      <c r="D2278" s="259" t="s">
        <v>207</v>
      </c>
      <c r="E2278" s="259" t="s">
        <v>205</v>
      </c>
      <c r="F2278" s="259" t="s">
        <v>205</v>
      </c>
      <c r="G2278" s="259" t="s">
        <v>207</v>
      </c>
      <c r="H2278" s="259" t="s">
        <v>207</v>
      </c>
      <c r="I2278" s="259" t="s">
        <v>207</v>
      </c>
      <c r="J2278" s="259" t="s">
        <v>205</v>
      </c>
      <c r="K2278" s="259" t="s">
        <v>207</v>
      </c>
      <c r="L2278" s="259" t="s">
        <v>207</v>
      </c>
      <c r="M2278" s="259" t="s">
        <v>205</v>
      </c>
      <c r="N2278" s="259" t="s">
        <v>205</v>
      </c>
      <c r="O2278" s="259" t="s">
        <v>205</v>
      </c>
      <c r="P2278" s="259" t="s">
        <v>205</v>
      </c>
      <c r="Q2278" s="259" t="s">
        <v>205</v>
      </c>
      <c r="R2278" s="259" t="s">
        <v>206</v>
      </c>
      <c r="S2278" s="259" t="s">
        <v>206</v>
      </c>
      <c r="T2278" s="259" t="s">
        <v>207</v>
      </c>
      <c r="U2278" s="259" t="s">
        <v>207</v>
      </c>
      <c r="V2278" s="259" t="s">
        <v>207</v>
      </c>
      <c r="W2278" s="259" t="s">
        <v>344</v>
      </c>
      <c r="X2278" s="259" t="s">
        <v>344</v>
      </c>
      <c r="Y2278" s="259" t="s">
        <v>344</v>
      </c>
      <c r="Z2278" s="259" t="s">
        <v>344</v>
      </c>
      <c r="AA2278" s="259" t="s">
        <v>344</v>
      </c>
      <c r="AB2278" s="259" t="s">
        <v>344</v>
      </c>
      <c r="AC2278" s="259" t="s">
        <v>344</v>
      </c>
      <c r="AD2278" s="259" t="s">
        <v>344</v>
      </c>
      <c r="AE2278" s="259" t="s">
        <v>344</v>
      </c>
      <c r="AF2278" s="259" t="s">
        <v>344</v>
      </c>
      <c r="AG2278" s="259" t="s">
        <v>344</v>
      </c>
      <c r="AH2278" s="259" t="s">
        <v>344</v>
      </c>
      <c r="AI2278" s="259" t="s">
        <v>344</v>
      </c>
      <c r="AJ2278" s="259" t="s">
        <v>344</v>
      </c>
      <c r="AK2278" s="259" t="s">
        <v>344</v>
      </c>
      <c r="AL2278" s="259" t="s">
        <v>344</v>
      </c>
      <c r="AM2278" s="259" t="s">
        <v>344</v>
      </c>
      <c r="AN2278" s="259" t="s">
        <v>344</v>
      </c>
      <c r="AO2278" s="259" t="s">
        <v>344</v>
      </c>
      <c r="AP2278" s="259" t="s">
        <v>344</v>
      </c>
      <c r="AQ2278" s="259"/>
      <c r="AR2278"/>
      <c r="AS2278">
        <v>1</v>
      </c>
    </row>
    <row r="2279" spans="1:45" ht="18.75" hidden="1" x14ac:dyDescent="0.45">
      <c r="A2279" s="267">
        <v>216105</v>
      </c>
      <c r="B2279" s="249" t="s">
        <v>459</v>
      </c>
      <c r="C2279" s="269" t="s">
        <v>205</v>
      </c>
      <c r="D2279" s="269" t="s">
        <v>207</v>
      </c>
      <c r="E2279" s="269" t="s">
        <v>207</v>
      </c>
      <c r="F2279" s="269" t="s">
        <v>205</v>
      </c>
      <c r="G2279" s="269" t="s">
        <v>205</v>
      </c>
      <c r="H2279" s="269" t="s">
        <v>206</v>
      </c>
      <c r="I2279" s="269" t="s">
        <v>207</v>
      </c>
      <c r="J2279" s="269" t="s">
        <v>207</v>
      </c>
      <c r="K2279" s="269" t="s">
        <v>207</v>
      </c>
      <c r="L2279" s="269" t="s">
        <v>207</v>
      </c>
      <c r="M2279" s="270" t="s">
        <v>205</v>
      </c>
      <c r="N2279" s="269" t="s">
        <v>207</v>
      </c>
      <c r="O2279" s="269" t="s">
        <v>205</v>
      </c>
      <c r="P2279" s="269" t="s">
        <v>207</v>
      </c>
      <c r="Q2279" s="269" t="s">
        <v>207</v>
      </c>
      <c r="R2279" s="269" t="s">
        <v>206</v>
      </c>
      <c r="S2279" s="269" t="s">
        <v>205</v>
      </c>
      <c r="T2279" s="269" t="s">
        <v>207</v>
      </c>
      <c r="U2279" s="269" t="s">
        <v>207</v>
      </c>
      <c r="V2279" s="269" t="s">
        <v>207</v>
      </c>
      <c r="W2279" s="269" t="s">
        <v>206</v>
      </c>
      <c r="X2279" s="269" t="s">
        <v>206</v>
      </c>
      <c r="Y2279" s="269" t="s">
        <v>206</v>
      </c>
      <c r="Z2279" s="269" t="s">
        <v>206</v>
      </c>
      <c r="AA2279" s="269" t="s">
        <v>206</v>
      </c>
      <c r="AB2279" s="269" t="s">
        <v>344</v>
      </c>
      <c r="AC2279" s="269" t="s">
        <v>344</v>
      </c>
      <c r="AD2279" s="269" t="s">
        <v>344</v>
      </c>
      <c r="AE2279" s="269" t="s">
        <v>344</v>
      </c>
      <c r="AF2279" s="269" t="s">
        <v>344</v>
      </c>
      <c r="AG2279" s="269" t="s">
        <v>344</v>
      </c>
      <c r="AH2279" s="269" t="s">
        <v>344</v>
      </c>
      <c r="AI2279" s="269" t="s">
        <v>344</v>
      </c>
      <c r="AJ2279" s="269" t="s">
        <v>344</v>
      </c>
      <c r="AK2279" s="269" t="s">
        <v>344</v>
      </c>
      <c r="AL2279" s="269" t="s">
        <v>344</v>
      </c>
      <c r="AM2279" s="269" t="s">
        <v>344</v>
      </c>
      <c r="AN2279" s="269" t="s">
        <v>344</v>
      </c>
      <c r="AO2279" s="269" t="s">
        <v>344</v>
      </c>
      <c r="AP2279" s="269" t="s">
        <v>344</v>
      </c>
      <c r="AQ2279" s="269"/>
      <c r="AR2279">
        <v>0</v>
      </c>
      <c r="AS2279">
        <v>6</v>
      </c>
    </row>
    <row r="2280" spans="1:45" ht="18.75" hidden="1" x14ac:dyDescent="0.45">
      <c r="A2280" s="267">
        <v>216106</v>
      </c>
      <c r="B2280" s="249" t="s">
        <v>459</v>
      </c>
      <c r="C2280" s="269" t="s">
        <v>205</v>
      </c>
      <c r="D2280" s="269" t="s">
        <v>205</v>
      </c>
      <c r="E2280" s="269" t="s">
        <v>207</v>
      </c>
      <c r="F2280" s="269" t="s">
        <v>207</v>
      </c>
      <c r="G2280" s="269" t="s">
        <v>205</v>
      </c>
      <c r="H2280" s="269" t="s">
        <v>207</v>
      </c>
      <c r="I2280" s="269" t="s">
        <v>207</v>
      </c>
      <c r="J2280" s="269" t="s">
        <v>207</v>
      </c>
      <c r="K2280" s="269" t="s">
        <v>205</v>
      </c>
      <c r="L2280" s="269" t="s">
        <v>207</v>
      </c>
      <c r="M2280" s="270" t="s">
        <v>205</v>
      </c>
      <c r="N2280" s="269" t="s">
        <v>205</v>
      </c>
      <c r="O2280" s="269" t="s">
        <v>205</v>
      </c>
      <c r="P2280" s="269" t="s">
        <v>205</v>
      </c>
      <c r="Q2280" s="269" t="s">
        <v>205</v>
      </c>
      <c r="R2280" s="269" t="s">
        <v>205</v>
      </c>
      <c r="S2280" s="269" t="s">
        <v>207</v>
      </c>
      <c r="T2280" s="269" t="s">
        <v>205</v>
      </c>
      <c r="U2280" s="269" t="s">
        <v>205</v>
      </c>
      <c r="V2280" s="269" t="s">
        <v>205</v>
      </c>
      <c r="W2280" s="269" t="s">
        <v>206</v>
      </c>
      <c r="X2280" s="269" t="s">
        <v>206</v>
      </c>
      <c r="Y2280" s="269" t="s">
        <v>206</v>
      </c>
      <c r="Z2280" s="269" t="s">
        <v>206</v>
      </c>
      <c r="AA2280" s="269" t="s">
        <v>206</v>
      </c>
      <c r="AB2280" s="269" t="s">
        <v>344</v>
      </c>
      <c r="AC2280" s="269" t="s">
        <v>344</v>
      </c>
      <c r="AD2280" s="269" t="s">
        <v>344</v>
      </c>
      <c r="AE2280" s="269" t="s">
        <v>344</v>
      </c>
      <c r="AF2280" s="269" t="s">
        <v>344</v>
      </c>
      <c r="AG2280" s="269" t="s">
        <v>344</v>
      </c>
      <c r="AH2280" s="269" t="s">
        <v>344</v>
      </c>
      <c r="AI2280" s="269" t="s">
        <v>344</v>
      </c>
      <c r="AJ2280" s="269" t="s">
        <v>344</v>
      </c>
      <c r="AK2280" s="269" t="s">
        <v>344</v>
      </c>
      <c r="AL2280" s="269" t="s">
        <v>344</v>
      </c>
      <c r="AM2280" s="269" t="s">
        <v>344</v>
      </c>
      <c r="AN2280" s="269" t="s">
        <v>344</v>
      </c>
      <c r="AO2280" s="269" t="s">
        <v>344</v>
      </c>
      <c r="AP2280" s="269" t="s">
        <v>344</v>
      </c>
      <c r="AQ2280" s="269"/>
      <c r="AR2280">
        <v>0</v>
      </c>
      <c r="AS2280">
        <v>6</v>
      </c>
    </row>
    <row r="2281" spans="1:45" ht="18.75" x14ac:dyDescent="0.45">
      <c r="A2281" s="268">
        <v>216107</v>
      </c>
      <c r="B2281" s="249" t="s">
        <v>61</v>
      </c>
      <c r="C2281" s="269" t="s">
        <v>207</v>
      </c>
      <c r="D2281" s="269" t="s">
        <v>207</v>
      </c>
      <c r="E2281" s="269" t="s">
        <v>207</v>
      </c>
      <c r="F2281" s="269" t="s">
        <v>207</v>
      </c>
      <c r="G2281" s="269" t="s">
        <v>207</v>
      </c>
      <c r="H2281" s="269" t="s">
        <v>207</v>
      </c>
      <c r="I2281" s="269" t="s">
        <v>207</v>
      </c>
      <c r="J2281" s="269" t="s">
        <v>205</v>
      </c>
      <c r="K2281" s="269" t="s">
        <v>207</v>
      </c>
      <c r="L2281" s="269" t="s">
        <v>207</v>
      </c>
      <c r="M2281" s="270" t="s">
        <v>207</v>
      </c>
      <c r="N2281" s="269" t="s">
        <v>207</v>
      </c>
      <c r="O2281" s="269" t="s">
        <v>205</v>
      </c>
      <c r="P2281" s="269" t="s">
        <v>207</v>
      </c>
      <c r="Q2281" s="269" t="s">
        <v>207</v>
      </c>
      <c r="R2281" s="269" t="s">
        <v>207</v>
      </c>
      <c r="S2281" s="269" t="s">
        <v>205</v>
      </c>
      <c r="T2281" s="269" t="s">
        <v>207</v>
      </c>
      <c r="U2281" s="269" t="s">
        <v>207</v>
      </c>
      <c r="V2281" s="269" t="s">
        <v>205</v>
      </c>
      <c r="W2281" s="269" t="s">
        <v>207</v>
      </c>
      <c r="X2281" s="270" t="s">
        <v>207</v>
      </c>
      <c r="Y2281" s="269" t="s">
        <v>205</v>
      </c>
      <c r="Z2281" s="269" t="s">
        <v>207</v>
      </c>
      <c r="AA2281" s="269" t="s">
        <v>205</v>
      </c>
      <c r="AB2281" s="269" t="s">
        <v>207</v>
      </c>
      <c r="AC2281" s="269" t="s">
        <v>207</v>
      </c>
      <c r="AD2281" s="269" t="s">
        <v>207</v>
      </c>
      <c r="AE2281" s="269" t="s">
        <v>205</v>
      </c>
      <c r="AF2281" s="269" t="s">
        <v>207</v>
      </c>
      <c r="AG2281" s="269" t="s">
        <v>207</v>
      </c>
      <c r="AH2281" s="269" t="s">
        <v>207</v>
      </c>
      <c r="AI2281" s="269" t="s">
        <v>206</v>
      </c>
      <c r="AJ2281" s="269" t="s">
        <v>207</v>
      </c>
      <c r="AK2281" s="269" t="s">
        <v>207</v>
      </c>
      <c r="AL2281" s="269" t="s">
        <v>206</v>
      </c>
      <c r="AM2281" s="269" t="s">
        <v>206</v>
      </c>
      <c r="AN2281" s="269" t="s">
        <v>206</v>
      </c>
      <c r="AO2281" s="269" t="s">
        <v>206</v>
      </c>
      <c r="AP2281" s="269" t="s">
        <v>206</v>
      </c>
      <c r="AQ2281" s="269"/>
      <c r="AR2281">
        <v>0</v>
      </c>
      <c r="AS2281">
        <v>5</v>
      </c>
    </row>
    <row r="2282" spans="1:45" ht="18.75" hidden="1" x14ac:dyDescent="0.45">
      <c r="A2282" s="267">
        <v>216108</v>
      </c>
      <c r="B2282" s="249" t="s">
        <v>459</v>
      </c>
      <c r="C2282" s="269" t="s">
        <v>205</v>
      </c>
      <c r="D2282" s="269" t="s">
        <v>205</v>
      </c>
      <c r="E2282" s="269" t="s">
        <v>207</v>
      </c>
      <c r="F2282" s="269" t="s">
        <v>205</v>
      </c>
      <c r="G2282" s="269" t="s">
        <v>207</v>
      </c>
      <c r="H2282" s="269" t="s">
        <v>207</v>
      </c>
      <c r="I2282" s="269" t="s">
        <v>205</v>
      </c>
      <c r="J2282" s="269" t="s">
        <v>205</v>
      </c>
      <c r="K2282" s="269" t="s">
        <v>207</v>
      </c>
      <c r="L2282" s="269" t="s">
        <v>205</v>
      </c>
      <c r="M2282" s="270" t="s">
        <v>207</v>
      </c>
      <c r="N2282" s="269" t="s">
        <v>207</v>
      </c>
      <c r="O2282" s="269" t="s">
        <v>205</v>
      </c>
      <c r="P2282" s="269" t="s">
        <v>207</v>
      </c>
      <c r="Q2282" s="269" t="s">
        <v>205</v>
      </c>
      <c r="R2282" s="269" t="s">
        <v>207</v>
      </c>
      <c r="S2282" s="269" t="s">
        <v>207</v>
      </c>
      <c r="T2282" s="269" t="s">
        <v>207</v>
      </c>
      <c r="U2282" s="269" t="s">
        <v>207</v>
      </c>
      <c r="V2282" s="269" t="s">
        <v>207</v>
      </c>
      <c r="W2282" s="269" t="s">
        <v>206</v>
      </c>
      <c r="X2282" s="269" t="s">
        <v>206</v>
      </c>
      <c r="Y2282" s="269" t="s">
        <v>206</v>
      </c>
      <c r="Z2282" s="269" t="s">
        <v>206</v>
      </c>
      <c r="AA2282" s="269" t="s">
        <v>206</v>
      </c>
      <c r="AB2282" s="269" t="s">
        <v>344</v>
      </c>
      <c r="AC2282" s="269" t="s">
        <v>344</v>
      </c>
      <c r="AD2282" s="269" t="s">
        <v>344</v>
      </c>
      <c r="AE2282" s="269" t="s">
        <v>344</v>
      </c>
      <c r="AF2282" s="269" t="s">
        <v>344</v>
      </c>
      <c r="AG2282" s="269" t="s">
        <v>344</v>
      </c>
      <c r="AH2282" s="269" t="s">
        <v>344</v>
      </c>
      <c r="AI2282" s="269" t="s">
        <v>344</v>
      </c>
      <c r="AJ2282" s="269" t="s">
        <v>344</v>
      </c>
      <c r="AK2282" s="269" t="s">
        <v>344</v>
      </c>
      <c r="AL2282" s="269" t="s">
        <v>344</v>
      </c>
      <c r="AM2282" s="269" t="s">
        <v>344</v>
      </c>
      <c r="AN2282" s="269" t="s">
        <v>344</v>
      </c>
      <c r="AO2282" s="269" t="s">
        <v>344</v>
      </c>
      <c r="AP2282" s="269" t="s">
        <v>344</v>
      </c>
      <c r="AQ2282" s="269"/>
      <c r="AR2282">
        <v>0</v>
      </c>
      <c r="AS2282">
        <v>6</v>
      </c>
    </row>
    <row r="2283" spans="1:45" ht="15" hidden="1" x14ac:dyDescent="0.25">
      <c r="A2283" s="266">
        <v>216109</v>
      </c>
      <c r="B2283" s="259" t="s">
        <v>458</v>
      </c>
      <c r="C2283" s="259" t="s">
        <v>207</v>
      </c>
      <c r="D2283" s="259" t="s">
        <v>207</v>
      </c>
      <c r="E2283" s="259" t="s">
        <v>207</v>
      </c>
      <c r="F2283" s="259" t="s">
        <v>205</v>
      </c>
      <c r="G2283" s="259" t="s">
        <v>207</v>
      </c>
      <c r="H2283" s="259" t="s">
        <v>207</v>
      </c>
      <c r="I2283" s="259" t="s">
        <v>207</v>
      </c>
      <c r="J2283" s="259" t="s">
        <v>207</v>
      </c>
      <c r="K2283" s="259" t="s">
        <v>205</v>
      </c>
      <c r="L2283" s="259" t="s">
        <v>207</v>
      </c>
      <c r="M2283" s="259" t="s">
        <v>207</v>
      </c>
      <c r="N2283" s="259" t="s">
        <v>207</v>
      </c>
      <c r="O2283" s="259" t="s">
        <v>205</v>
      </c>
      <c r="P2283" s="259" t="s">
        <v>205</v>
      </c>
      <c r="Q2283" s="259" t="s">
        <v>207</v>
      </c>
      <c r="R2283" s="259" t="s">
        <v>207</v>
      </c>
      <c r="S2283" s="259" t="s">
        <v>206</v>
      </c>
      <c r="T2283" s="259" t="s">
        <v>207</v>
      </c>
      <c r="U2283" s="259" t="s">
        <v>207</v>
      </c>
      <c r="V2283" s="259" t="s">
        <v>207</v>
      </c>
      <c r="W2283" s="259" t="s">
        <v>344</v>
      </c>
      <c r="X2283" s="259" t="s">
        <v>344</v>
      </c>
      <c r="Y2283" s="259" t="s">
        <v>344</v>
      </c>
      <c r="Z2283" s="259" t="s">
        <v>344</v>
      </c>
      <c r="AA2283" s="259" t="s">
        <v>344</v>
      </c>
      <c r="AB2283" s="259" t="s">
        <v>344</v>
      </c>
      <c r="AC2283" s="259" t="s">
        <v>344</v>
      </c>
      <c r="AD2283" s="259" t="s">
        <v>344</v>
      </c>
      <c r="AE2283" s="259" t="s">
        <v>344</v>
      </c>
      <c r="AF2283" s="259" t="s">
        <v>344</v>
      </c>
      <c r="AG2283" s="259" t="s">
        <v>344</v>
      </c>
      <c r="AH2283" s="259" t="s">
        <v>344</v>
      </c>
      <c r="AI2283" s="259" t="s">
        <v>344</v>
      </c>
      <c r="AJ2283" s="259" t="s">
        <v>344</v>
      </c>
      <c r="AK2283" s="259" t="s">
        <v>344</v>
      </c>
      <c r="AL2283" s="259" t="s">
        <v>344</v>
      </c>
      <c r="AM2283" s="259" t="s">
        <v>344</v>
      </c>
      <c r="AN2283" s="259" t="s">
        <v>344</v>
      </c>
      <c r="AO2283" s="259" t="s">
        <v>344</v>
      </c>
      <c r="AP2283" s="259" t="s">
        <v>344</v>
      </c>
      <c r="AQ2283" s="259"/>
      <c r="AR2283"/>
      <c r="AS2283">
        <v>4</v>
      </c>
    </row>
    <row r="2284" spans="1:45" ht="18.75" hidden="1" x14ac:dyDescent="0.45">
      <c r="A2284" s="268">
        <v>216110</v>
      </c>
      <c r="B2284" s="249" t="s">
        <v>456</v>
      </c>
      <c r="C2284" s="269" t="s">
        <v>207</v>
      </c>
      <c r="D2284" s="269" t="s">
        <v>205</v>
      </c>
      <c r="E2284" s="269" t="s">
        <v>205</v>
      </c>
      <c r="F2284" s="269" t="s">
        <v>205</v>
      </c>
      <c r="G2284" s="269" t="s">
        <v>205</v>
      </c>
      <c r="H2284" s="269" t="s">
        <v>205</v>
      </c>
      <c r="I2284" s="269" t="s">
        <v>207</v>
      </c>
      <c r="J2284" s="269" t="s">
        <v>207</v>
      </c>
      <c r="K2284" s="269" t="s">
        <v>207</v>
      </c>
      <c r="L2284" s="269" t="s">
        <v>207</v>
      </c>
      <c r="M2284" s="270" t="s">
        <v>207</v>
      </c>
      <c r="N2284" s="269" t="s">
        <v>207</v>
      </c>
      <c r="O2284" s="269" t="s">
        <v>205</v>
      </c>
      <c r="P2284" s="269" t="s">
        <v>205</v>
      </c>
      <c r="Q2284" s="269" t="s">
        <v>207</v>
      </c>
      <c r="R2284" s="269" t="s">
        <v>207</v>
      </c>
      <c r="S2284" s="269" t="s">
        <v>207</v>
      </c>
      <c r="T2284" s="269" t="s">
        <v>207</v>
      </c>
      <c r="U2284" s="269" t="s">
        <v>207</v>
      </c>
      <c r="V2284" s="269" t="s">
        <v>205</v>
      </c>
      <c r="W2284" s="269" t="s">
        <v>207</v>
      </c>
      <c r="X2284" s="270" t="s">
        <v>207</v>
      </c>
      <c r="Y2284" s="269" t="s">
        <v>205</v>
      </c>
      <c r="Z2284" s="269" t="s">
        <v>207</v>
      </c>
      <c r="AA2284" s="269" t="s">
        <v>207</v>
      </c>
      <c r="AB2284" s="269" t="s">
        <v>207</v>
      </c>
      <c r="AC2284" s="269" t="s">
        <v>207</v>
      </c>
      <c r="AD2284" s="269" t="s">
        <v>207</v>
      </c>
      <c r="AE2284" s="269" t="s">
        <v>206</v>
      </c>
      <c r="AF2284" s="269" t="s">
        <v>206</v>
      </c>
      <c r="AG2284" s="269" t="s">
        <v>344</v>
      </c>
      <c r="AH2284" s="269" t="s">
        <v>344</v>
      </c>
      <c r="AI2284" s="269" t="s">
        <v>344</v>
      </c>
      <c r="AJ2284" s="269" t="s">
        <v>344</v>
      </c>
      <c r="AK2284" s="269" t="s">
        <v>344</v>
      </c>
      <c r="AL2284" s="269" t="s">
        <v>344</v>
      </c>
      <c r="AM2284" s="269" t="s">
        <v>344</v>
      </c>
      <c r="AN2284" s="269" t="s">
        <v>344</v>
      </c>
      <c r="AO2284" s="269" t="s">
        <v>344</v>
      </c>
      <c r="AP2284" s="269" t="s">
        <v>344</v>
      </c>
      <c r="AQ2284" s="269"/>
      <c r="AR2284">
        <v>0</v>
      </c>
      <c r="AS2284">
        <v>4</v>
      </c>
    </row>
    <row r="2285" spans="1:45" ht="15" hidden="1" x14ac:dyDescent="0.25">
      <c r="A2285" s="266">
        <v>216111</v>
      </c>
      <c r="B2285" s="259" t="s">
        <v>457</v>
      </c>
      <c r="C2285" s="259" t="s">
        <v>849</v>
      </c>
      <c r="D2285" s="259" t="s">
        <v>849</v>
      </c>
      <c r="E2285" s="259" t="s">
        <v>849</v>
      </c>
      <c r="F2285" s="259" t="s">
        <v>849</v>
      </c>
      <c r="G2285" s="259" t="s">
        <v>849</v>
      </c>
      <c r="H2285" s="259" t="s">
        <v>849</v>
      </c>
      <c r="I2285" s="259" t="s">
        <v>849</v>
      </c>
      <c r="J2285" s="259" t="s">
        <v>849</v>
      </c>
      <c r="K2285" s="259" t="s">
        <v>849</v>
      </c>
      <c r="L2285" s="259" t="s">
        <v>849</v>
      </c>
      <c r="M2285" s="259" t="s">
        <v>344</v>
      </c>
      <c r="N2285" s="259" t="s">
        <v>344</v>
      </c>
      <c r="O2285" s="259" t="s">
        <v>344</v>
      </c>
      <c r="P2285" s="259" t="s">
        <v>344</v>
      </c>
      <c r="Q2285" s="259" t="s">
        <v>344</v>
      </c>
      <c r="R2285" s="259" t="s">
        <v>344</v>
      </c>
      <c r="S2285" s="259" t="s">
        <v>344</v>
      </c>
      <c r="T2285" s="259" t="s">
        <v>344</v>
      </c>
      <c r="U2285" s="259" t="s">
        <v>344</v>
      </c>
      <c r="V2285" s="259" t="s">
        <v>344</v>
      </c>
      <c r="W2285" s="259" t="s">
        <v>344</v>
      </c>
      <c r="X2285" s="259" t="s">
        <v>344</v>
      </c>
      <c r="Y2285" s="259" t="s">
        <v>344</v>
      </c>
      <c r="Z2285" s="259" t="s">
        <v>344</v>
      </c>
      <c r="AA2285" s="259" t="s">
        <v>344</v>
      </c>
      <c r="AB2285" s="259" t="s">
        <v>344</v>
      </c>
      <c r="AC2285" s="259" t="s">
        <v>344</v>
      </c>
      <c r="AD2285" s="259" t="s">
        <v>344</v>
      </c>
      <c r="AE2285" s="259" t="s">
        <v>344</v>
      </c>
      <c r="AF2285" s="259" t="s">
        <v>344</v>
      </c>
      <c r="AG2285" s="259" t="s">
        <v>344</v>
      </c>
      <c r="AH2285" s="259" t="s">
        <v>344</v>
      </c>
      <c r="AI2285" s="259" t="s">
        <v>344</v>
      </c>
      <c r="AJ2285" s="259" t="s">
        <v>344</v>
      </c>
      <c r="AK2285" s="259" t="s">
        <v>344</v>
      </c>
      <c r="AL2285" s="259" t="s">
        <v>344</v>
      </c>
      <c r="AM2285" s="259" t="s">
        <v>344</v>
      </c>
      <c r="AN2285" s="259" t="s">
        <v>344</v>
      </c>
      <c r="AO2285" s="259" t="s">
        <v>344</v>
      </c>
      <c r="AP2285" s="259" t="s">
        <v>344</v>
      </c>
      <c r="AQ2285" s="259"/>
      <c r="AR2285"/>
      <c r="AS2285" t="s">
        <v>2181</v>
      </c>
    </row>
    <row r="2286" spans="1:45" ht="18.75" hidden="1" x14ac:dyDescent="0.45">
      <c r="A2286" s="268">
        <v>216112</v>
      </c>
      <c r="B2286" s="249" t="s">
        <v>458</v>
      </c>
      <c r="C2286" s="269" t="s">
        <v>205</v>
      </c>
      <c r="D2286" s="269" t="s">
        <v>207</v>
      </c>
      <c r="E2286" s="269" t="s">
        <v>207</v>
      </c>
      <c r="F2286" s="269" t="s">
        <v>207</v>
      </c>
      <c r="G2286" s="269" t="s">
        <v>207</v>
      </c>
      <c r="H2286" s="269" t="s">
        <v>207</v>
      </c>
      <c r="I2286" s="269" t="s">
        <v>207</v>
      </c>
      <c r="J2286" s="269" t="s">
        <v>205</v>
      </c>
      <c r="K2286" s="269" t="s">
        <v>205</v>
      </c>
      <c r="L2286" s="269" t="s">
        <v>207</v>
      </c>
      <c r="M2286" s="270" t="s">
        <v>206</v>
      </c>
      <c r="N2286" s="269" t="s">
        <v>206</v>
      </c>
      <c r="O2286" s="269" t="s">
        <v>206</v>
      </c>
      <c r="P2286" s="269" t="s">
        <v>207</v>
      </c>
      <c r="Q2286" s="269" t="s">
        <v>206</v>
      </c>
      <c r="R2286" s="269" t="s">
        <v>207</v>
      </c>
      <c r="S2286" s="269" t="s">
        <v>206</v>
      </c>
      <c r="T2286" s="269" t="s">
        <v>207</v>
      </c>
      <c r="U2286" s="269" t="s">
        <v>207</v>
      </c>
      <c r="V2286" s="269" t="s">
        <v>206</v>
      </c>
      <c r="W2286" s="269" t="s">
        <v>344</v>
      </c>
      <c r="X2286" s="270" t="s">
        <v>344</v>
      </c>
      <c r="Y2286" s="269" t="s">
        <v>344</v>
      </c>
      <c r="Z2286" s="269" t="s">
        <v>344</v>
      </c>
      <c r="AA2286" s="269" t="s">
        <v>344</v>
      </c>
      <c r="AB2286" s="269" t="s">
        <v>344</v>
      </c>
      <c r="AC2286" s="269" t="s">
        <v>344</v>
      </c>
      <c r="AD2286" s="269" t="s">
        <v>344</v>
      </c>
      <c r="AE2286" s="269" t="s">
        <v>344</v>
      </c>
      <c r="AF2286" s="269" t="s">
        <v>344</v>
      </c>
      <c r="AG2286" s="269" t="s">
        <v>344</v>
      </c>
      <c r="AH2286" s="269" t="s">
        <v>344</v>
      </c>
      <c r="AI2286" s="269" t="s">
        <v>344</v>
      </c>
      <c r="AJ2286" s="269" t="s">
        <v>344</v>
      </c>
      <c r="AK2286" s="269" t="s">
        <v>344</v>
      </c>
      <c r="AL2286" s="269" t="s">
        <v>344</v>
      </c>
      <c r="AM2286" s="269" t="s">
        <v>344</v>
      </c>
      <c r="AN2286" s="269" t="s">
        <v>344</v>
      </c>
      <c r="AO2286" s="269" t="s">
        <v>344</v>
      </c>
      <c r="AP2286" s="269" t="s">
        <v>344</v>
      </c>
      <c r="AQ2286" s="269"/>
      <c r="AR2286">
        <v>0</v>
      </c>
      <c r="AS2286">
        <v>3</v>
      </c>
    </row>
    <row r="2287" spans="1:45" ht="18.75" hidden="1" x14ac:dyDescent="0.45">
      <c r="A2287" s="268">
        <v>216113</v>
      </c>
      <c r="B2287" s="249" t="s">
        <v>456</v>
      </c>
      <c r="C2287" s="269" t="s">
        <v>207</v>
      </c>
      <c r="D2287" s="269" t="s">
        <v>207</v>
      </c>
      <c r="E2287" s="269" t="s">
        <v>207</v>
      </c>
      <c r="F2287" s="269" t="s">
        <v>207</v>
      </c>
      <c r="G2287" s="269" t="s">
        <v>207</v>
      </c>
      <c r="H2287" s="269" t="s">
        <v>207</v>
      </c>
      <c r="I2287" s="269" t="s">
        <v>207</v>
      </c>
      <c r="J2287" s="269" t="s">
        <v>207</v>
      </c>
      <c r="K2287" s="269" t="s">
        <v>207</v>
      </c>
      <c r="L2287" s="269" t="s">
        <v>207</v>
      </c>
      <c r="M2287" s="270" t="s">
        <v>207</v>
      </c>
      <c r="N2287" s="269" t="s">
        <v>207</v>
      </c>
      <c r="O2287" s="269" t="s">
        <v>205</v>
      </c>
      <c r="P2287" s="269" t="s">
        <v>207</v>
      </c>
      <c r="Q2287" s="269" t="s">
        <v>207</v>
      </c>
      <c r="R2287" s="269" t="s">
        <v>207</v>
      </c>
      <c r="S2287" s="269" t="s">
        <v>207</v>
      </c>
      <c r="T2287" s="269" t="s">
        <v>207</v>
      </c>
      <c r="U2287" s="269" t="s">
        <v>207</v>
      </c>
      <c r="V2287" s="269" t="s">
        <v>207</v>
      </c>
      <c r="W2287" s="269" t="s">
        <v>205</v>
      </c>
      <c r="X2287" s="270" t="s">
        <v>207</v>
      </c>
      <c r="Y2287" s="269" t="s">
        <v>205</v>
      </c>
      <c r="Z2287" s="269" t="s">
        <v>207</v>
      </c>
      <c r="AA2287" s="269" t="s">
        <v>205</v>
      </c>
      <c r="AB2287" s="269" t="s">
        <v>205</v>
      </c>
      <c r="AC2287" s="269" t="s">
        <v>207</v>
      </c>
      <c r="AD2287" s="269" t="s">
        <v>205</v>
      </c>
      <c r="AE2287" s="269" t="s">
        <v>207</v>
      </c>
      <c r="AF2287" s="269" t="s">
        <v>205</v>
      </c>
      <c r="AG2287" s="269" t="s">
        <v>344</v>
      </c>
      <c r="AH2287" s="269" t="s">
        <v>344</v>
      </c>
      <c r="AI2287" s="269" t="s">
        <v>344</v>
      </c>
      <c r="AJ2287" s="269" t="s">
        <v>344</v>
      </c>
      <c r="AK2287" s="269" t="s">
        <v>344</v>
      </c>
      <c r="AL2287" s="269" t="s">
        <v>344</v>
      </c>
      <c r="AM2287" s="269" t="s">
        <v>344</v>
      </c>
      <c r="AN2287" s="269" t="s">
        <v>344</v>
      </c>
      <c r="AO2287" s="269" t="s">
        <v>344</v>
      </c>
      <c r="AP2287" s="269" t="s">
        <v>344</v>
      </c>
      <c r="AQ2287" s="269"/>
      <c r="AR2287">
        <v>0</v>
      </c>
      <c r="AS2287">
        <v>3</v>
      </c>
    </row>
    <row r="2288" spans="1:45" ht="15" hidden="1" x14ac:dyDescent="0.25">
      <c r="A2288" s="266">
        <v>216114</v>
      </c>
      <c r="B2288" s="259" t="s">
        <v>457</v>
      </c>
      <c r="C2288" s="259" t="s">
        <v>849</v>
      </c>
      <c r="D2288" s="259" t="s">
        <v>849</v>
      </c>
      <c r="E2288" s="259" t="s">
        <v>849</v>
      </c>
      <c r="F2288" s="259" t="s">
        <v>849</v>
      </c>
      <c r="G2288" s="259" t="s">
        <v>849</v>
      </c>
      <c r="H2288" s="259" t="s">
        <v>849</v>
      </c>
      <c r="I2288" s="259" t="s">
        <v>849</v>
      </c>
      <c r="J2288" s="259" t="s">
        <v>849</v>
      </c>
      <c r="K2288" s="259" t="s">
        <v>849</v>
      </c>
      <c r="L2288" s="259" t="s">
        <v>849</v>
      </c>
      <c r="M2288" s="259" t="s">
        <v>344</v>
      </c>
      <c r="N2288" s="259" t="s">
        <v>344</v>
      </c>
      <c r="O2288" s="259" t="s">
        <v>344</v>
      </c>
      <c r="P2288" s="259" t="s">
        <v>344</v>
      </c>
      <c r="Q2288" s="259" t="s">
        <v>344</v>
      </c>
      <c r="R2288" s="259" t="s">
        <v>344</v>
      </c>
      <c r="S2288" s="259" t="s">
        <v>344</v>
      </c>
      <c r="T2288" s="259" t="s">
        <v>344</v>
      </c>
      <c r="U2288" s="259" t="s">
        <v>344</v>
      </c>
      <c r="V2288" s="259" t="s">
        <v>344</v>
      </c>
      <c r="W2288" s="259" t="s">
        <v>344</v>
      </c>
      <c r="X2288" s="259" t="s">
        <v>344</v>
      </c>
      <c r="Y2288" s="259" t="s">
        <v>344</v>
      </c>
      <c r="Z2288" s="259" t="s">
        <v>344</v>
      </c>
      <c r="AA2288" s="259" t="s">
        <v>344</v>
      </c>
      <c r="AB2288" s="259" t="s">
        <v>344</v>
      </c>
      <c r="AC2288" s="259" t="s">
        <v>344</v>
      </c>
      <c r="AD2288" s="259" t="s">
        <v>344</v>
      </c>
      <c r="AE2288" s="259" t="s">
        <v>344</v>
      </c>
      <c r="AF2288" s="259" t="s">
        <v>344</v>
      </c>
      <c r="AG2288" s="259" t="s">
        <v>344</v>
      </c>
      <c r="AH2288" s="259" t="s">
        <v>344</v>
      </c>
      <c r="AI2288" s="259" t="s">
        <v>344</v>
      </c>
      <c r="AJ2288" s="259" t="s">
        <v>344</v>
      </c>
      <c r="AK2288" s="259" t="s">
        <v>344</v>
      </c>
      <c r="AL2288" s="259" t="s">
        <v>344</v>
      </c>
      <c r="AM2288" s="259" t="s">
        <v>344</v>
      </c>
      <c r="AN2288" s="259" t="s">
        <v>344</v>
      </c>
      <c r="AO2288" s="259" t="s">
        <v>344</v>
      </c>
      <c r="AP2288" s="259" t="s">
        <v>344</v>
      </c>
      <c r="AQ2288" s="259"/>
      <c r="AR2288"/>
      <c r="AS2288" t="s">
        <v>2181</v>
      </c>
    </row>
    <row r="2289" spans="1:45" ht="15" hidden="1" x14ac:dyDescent="0.25">
      <c r="A2289" s="266">
        <v>216116</v>
      </c>
      <c r="B2289" s="259" t="s">
        <v>457</v>
      </c>
      <c r="C2289" s="259" t="s">
        <v>849</v>
      </c>
      <c r="D2289" s="259" t="s">
        <v>849</v>
      </c>
      <c r="E2289" s="259" t="s">
        <v>849</v>
      </c>
      <c r="F2289" s="259" t="s">
        <v>849</v>
      </c>
      <c r="G2289" s="259" t="s">
        <v>849</v>
      </c>
      <c r="H2289" s="259" t="s">
        <v>849</v>
      </c>
      <c r="I2289" s="259" t="s">
        <v>849</v>
      </c>
      <c r="J2289" s="259" t="s">
        <v>849</v>
      </c>
      <c r="K2289" s="259" t="s">
        <v>849</v>
      </c>
      <c r="L2289" s="259" t="s">
        <v>849</v>
      </c>
      <c r="M2289" s="259" t="s">
        <v>344</v>
      </c>
      <c r="N2289" s="259" t="s">
        <v>344</v>
      </c>
      <c r="O2289" s="259" t="s">
        <v>344</v>
      </c>
      <c r="P2289" s="259" t="s">
        <v>344</v>
      </c>
      <c r="Q2289" s="259" t="s">
        <v>344</v>
      </c>
      <c r="R2289" s="259" t="s">
        <v>344</v>
      </c>
      <c r="S2289" s="259" t="s">
        <v>344</v>
      </c>
      <c r="T2289" s="259" t="s">
        <v>344</v>
      </c>
      <c r="U2289" s="259" t="s">
        <v>344</v>
      </c>
      <c r="V2289" s="259" t="s">
        <v>344</v>
      </c>
      <c r="W2289" s="259" t="s">
        <v>344</v>
      </c>
      <c r="X2289" s="259" t="s">
        <v>344</v>
      </c>
      <c r="Y2289" s="259" t="s">
        <v>344</v>
      </c>
      <c r="Z2289" s="259" t="s">
        <v>344</v>
      </c>
      <c r="AA2289" s="259" t="s">
        <v>344</v>
      </c>
      <c r="AB2289" s="259" t="s">
        <v>344</v>
      </c>
      <c r="AC2289" s="259" t="s">
        <v>344</v>
      </c>
      <c r="AD2289" s="259" t="s">
        <v>344</v>
      </c>
      <c r="AE2289" s="259" t="s">
        <v>344</v>
      </c>
      <c r="AF2289" s="259" t="s">
        <v>344</v>
      </c>
      <c r="AG2289" s="259" t="s">
        <v>344</v>
      </c>
      <c r="AH2289" s="259" t="s">
        <v>344</v>
      </c>
      <c r="AI2289" s="259" t="s">
        <v>344</v>
      </c>
      <c r="AJ2289" s="259" t="s">
        <v>344</v>
      </c>
      <c r="AK2289" s="259" t="s">
        <v>344</v>
      </c>
      <c r="AL2289" s="259" t="s">
        <v>344</v>
      </c>
      <c r="AM2289" s="259" t="s">
        <v>344</v>
      </c>
      <c r="AN2289" s="259" t="s">
        <v>344</v>
      </c>
      <c r="AO2289" s="259" t="s">
        <v>344</v>
      </c>
      <c r="AP2289" s="259" t="s">
        <v>344</v>
      </c>
      <c r="AQ2289" s="259"/>
      <c r="AR2289"/>
      <c r="AS2289" t="s">
        <v>2181</v>
      </c>
    </row>
    <row r="2290" spans="1:45" ht="15" hidden="1" x14ac:dyDescent="0.25">
      <c r="A2290" s="266">
        <v>216118</v>
      </c>
      <c r="B2290" s="259" t="s">
        <v>457</v>
      </c>
      <c r="C2290" s="259" t="s">
        <v>849</v>
      </c>
      <c r="D2290" s="259" t="s">
        <v>849</v>
      </c>
      <c r="E2290" s="259" t="s">
        <v>849</v>
      </c>
      <c r="F2290" s="259" t="s">
        <v>849</v>
      </c>
      <c r="G2290" s="259" t="s">
        <v>849</v>
      </c>
      <c r="H2290" s="259" t="s">
        <v>849</v>
      </c>
      <c r="I2290" s="259" t="s">
        <v>849</v>
      </c>
      <c r="J2290" s="259" t="s">
        <v>849</v>
      </c>
      <c r="K2290" s="259" t="s">
        <v>849</v>
      </c>
      <c r="L2290" s="259" t="s">
        <v>849</v>
      </c>
      <c r="M2290" s="259" t="s">
        <v>344</v>
      </c>
      <c r="N2290" s="259" t="s">
        <v>344</v>
      </c>
      <c r="O2290" s="259" t="s">
        <v>344</v>
      </c>
      <c r="P2290" s="259" t="s">
        <v>344</v>
      </c>
      <c r="Q2290" s="259" t="s">
        <v>344</v>
      </c>
      <c r="R2290" s="259" t="s">
        <v>344</v>
      </c>
      <c r="S2290" s="259" t="s">
        <v>344</v>
      </c>
      <c r="T2290" s="259" t="s">
        <v>344</v>
      </c>
      <c r="U2290" s="259" t="s">
        <v>344</v>
      </c>
      <c r="V2290" s="259" t="s">
        <v>344</v>
      </c>
      <c r="W2290" s="259" t="s">
        <v>344</v>
      </c>
      <c r="X2290" s="259" t="s">
        <v>344</v>
      </c>
      <c r="Y2290" s="259" t="s">
        <v>344</v>
      </c>
      <c r="Z2290" s="259" t="s">
        <v>344</v>
      </c>
      <c r="AA2290" s="259" t="s">
        <v>344</v>
      </c>
      <c r="AB2290" s="259" t="s">
        <v>344</v>
      </c>
      <c r="AC2290" s="259" t="s">
        <v>344</v>
      </c>
      <c r="AD2290" s="259" t="s">
        <v>344</v>
      </c>
      <c r="AE2290" s="259" t="s">
        <v>344</v>
      </c>
      <c r="AF2290" s="259" t="s">
        <v>344</v>
      </c>
      <c r="AG2290" s="259" t="s">
        <v>344</v>
      </c>
      <c r="AH2290" s="259" t="s">
        <v>344</v>
      </c>
      <c r="AI2290" s="259" t="s">
        <v>344</v>
      </c>
      <c r="AJ2290" s="259" t="s">
        <v>344</v>
      </c>
      <c r="AK2290" s="259" t="s">
        <v>344</v>
      </c>
      <c r="AL2290" s="259" t="s">
        <v>344</v>
      </c>
      <c r="AM2290" s="259" t="s">
        <v>344</v>
      </c>
      <c r="AN2290" s="259" t="s">
        <v>344</v>
      </c>
      <c r="AO2290" s="259" t="s">
        <v>344</v>
      </c>
      <c r="AP2290" s="259" t="s">
        <v>344</v>
      </c>
      <c r="AQ2290" s="259"/>
      <c r="AR2290"/>
      <c r="AS2290" t="s">
        <v>2181</v>
      </c>
    </row>
    <row r="2291" spans="1:45" ht="15" hidden="1" x14ac:dyDescent="0.25">
      <c r="A2291" s="266">
        <v>216119</v>
      </c>
      <c r="B2291" s="259" t="s">
        <v>457</v>
      </c>
      <c r="C2291" s="259" t="s">
        <v>849</v>
      </c>
      <c r="D2291" s="259" t="s">
        <v>849</v>
      </c>
      <c r="E2291" s="259" t="s">
        <v>849</v>
      </c>
      <c r="F2291" s="259" t="s">
        <v>849</v>
      </c>
      <c r="G2291" s="259" t="s">
        <v>849</v>
      </c>
      <c r="H2291" s="259" t="s">
        <v>849</v>
      </c>
      <c r="I2291" s="259" t="s">
        <v>849</v>
      </c>
      <c r="J2291" s="259" t="s">
        <v>849</v>
      </c>
      <c r="K2291" s="259" t="s">
        <v>849</v>
      </c>
      <c r="L2291" s="259" t="s">
        <v>849</v>
      </c>
      <c r="M2291" s="259" t="s">
        <v>344</v>
      </c>
      <c r="N2291" s="259" t="s">
        <v>344</v>
      </c>
      <c r="O2291" s="259" t="s">
        <v>344</v>
      </c>
      <c r="P2291" s="259" t="s">
        <v>344</v>
      </c>
      <c r="Q2291" s="259" t="s">
        <v>344</v>
      </c>
      <c r="R2291" s="259" t="s">
        <v>344</v>
      </c>
      <c r="S2291" s="259" t="s">
        <v>344</v>
      </c>
      <c r="T2291" s="259" t="s">
        <v>344</v>
      </c>
      <c r="U2291" s="259" t="s">
        <v>344</v>
      </c>
      <c r="V2291" s="259" t="s">
        <v>344</v>
      </c>
      <c r="W2291" s="259" t="s">
        <v>344</v>
      </c>
      <c r="X2291" s="259" t="s">
        <v>344</v>
      </c>
      <c r="Y2291" s="259" t="s">
        <v>344</v>
      </c>
      <c r="Z2291" s="259" t="s">
        <v>344</v>
      </c>
      <c r="AA2291" s="259" t="s">
        <v>344</v>
      </c>
      <c r="AB2291" s="259" t="s">
        <v>344</v>
      </c>
      <c r="AC2291" s="259" t="s">
        <v>344</v>
      </c>
      <c r="AD2291" s="259" t="s">
        <v>344</v>
      </c>
      <c r="AE2291" s="259" t="s">
        <v>344</v>
      </c>
      <c r="AF2291" s="259" t="s">
        <v>344</v>
      </c>
      <c r="AG2291" s="259" t="s">
        <v>344</v>
      </c>
      <c r="AH2291" s="259" t="s">
        <v>344</v>
      </c>
      <c r="AI2291" s="259" t="s">
        <v>344</v>
      </c>
      <c r="AJ2291" s="259" t="s">
        <v>344</v>
      </c>
      <c r="AK2291" s="259" t="s">
        <v>344</v>
      </c>
      <c r="AL2291" s="259" t="s">
        <v>344</v>
      </c>
      <c r="AM2291" s="259" t="s">
        <v>344</v>
      </c>
      <c r="AN2291" s="259" t="s">
        <v>344</v>
      </c>
      <c r="AO2291" s="259" t="s">
        <v>344</v>
      </c>
      <c r="AP2291" s="259" t="s">
        <v>344</v>
      </c>
      <c r="AQ2291" s="259"/>
      <c r="AR2291"/>
      <c r="AS2291" t="s">
        <v>2181</v>
      </c>
    </row>
    <row r="2292" spans="1:45" ht="15" hidden="1" x14ac:dyDescent="0.25">
      <c r="A2292" s="266">
        <v>216120</v>
      </c>
      <c r="B2292" s="259" t="s">
        <v>457</v>
      </c>
      <c r="C2292" s="259" t="s">
        <v>849</v>
      </c>
      <c r="D2292" s="259" t="s">
        <v>849</v>
      </c>
      <c r="E2292" s="259" t="s">
        <v>849</v>
      </c>
      <c r="F2292" s="259" t="s">
        <v>849</v>
      </c>
      <c r="G2292" s="259" t="s">
        <v>849</v>
      </c>
      <c r="H2292" s="259" t="s">
        <v>849</v>
      </c>
      <c r="I2292" s="259" t="s">
        <v>849</v>
      </c>
      <c r="J2292" s="259" t="s">
        <v>849</v>
      </c>
      <c r="K2292" s="259" t="s">
        <v>849</v>
      </c>
      <c r="L2292" s="259" t="s">
        <v>849</v>
      </c>
      <c r="M2292" s="259" t="s">
        <v>344</v>
      </c>
      <c r="N2292" s="259" t="s">
        <v>344</v>
      </c>
      <c r="O2292" s="259" t="s">
        <v>344</v>
      </c>
      <c r="P2292" s="259" t="s">
        <v>344</v>
      </c>
      <c r="Q2292" s="259" t="s">
        <v>344</v>
      </c>
      <c r="R2292" s="259" t="s">
        <v>344</v>
      </c>
      <c r="S2292" s="259" t="s">
        <v>344</v>
      </c>
      <c r="T2292" s="259" t="s">
        <v>344</v>
      </c>
      <c r="U2292" s="259" t="s">
        <v>344</v>
      </c>
      <c r="V2292" s="259" t="s">
        <v>344</v>
      </c>
      <c r="W2292" s="259" t="s">
        <v>344</v>
      </c>
      <c r="X2292" s="259" t="s">
        <v>344</v>
      </c>
      <c r="Y2292" s="259" t="s">
        <v>344</v>
      </c>
      <c r="Z2292" s="259" t="s">
        <v>344</v>
      </c>
      <c r="AA2292" s="259" t="s">
        <v>344</v>
      </c>
      <c r="AB2292" s="259" t="s">
        <v>344</v>
      </c>
      <c r="AC2292" s="259" t="s">
        <v>344</v>
      </c>
      <c r="AD2292" s="259" t="s">
        <v>344</v>
      </c>
      <c r="AE2292" s="259" t="s">
        <v>344</v>
      </c>
      <c r="AF2292" s="259" t="s">
        <v>344</v>
      </c>
      <c r="AG2292" s="259" t="s">
        <v>344</v>
      </c>
      <c r="AH2292" s="259" t="s">
        <v>344</v>
      </c>
      <c r="AI2292" s="259" t="s">
        <v>344</v>
      </c>
      <c r="AJ2292" s="259" t="s">
        <v>344</v>
      </c>
      <c r="AK2292" s="259" t="s">
        <v>344</v>
      </c>
      <c r="AL2292" s="259" t="s">
        <v>344</v>
      </c>
      <c r="AM2292" s="259" t="s">
        <v>344</v>
      </c>
      <c r="AN2292" s="259" t="s">
        <v>344</v>
      </c>
      <c r="AO2292" s="259" t="s">
        <v>344</v>
      </c>
      <c r="AP2292" s="259" t="s">
        <v>344</v>
      </c>
      <c r="AQ2292" s="259"/>
      <c r="AR2292"/>
      <c r="AS2292" t="s">
        <v>2181</v>
      </c>
    </row>
    <row r="2293" spans="1:45" ht="15" hidden="1" x14ac:dyDescent="0.25">
      <c r="A2293" s="266">
        <v>216121</v>
      </c>
      <c r="B2293" s="259" t="s">
        <v>458</v>
      </c>
      <c r="C2293" s="259" t="s">
        <v>207</v>
      </c>
      <c r="D2293" s="259" t="s">
        <v>207</v>
      </c>
      <c r="E2293" s="259" t="s">
        <v>207</v>
      </c>
      <c r="F2293" s="259" t="s">
        <v>207</v>
      </c>
      <c r="G2293" s="259" t="s">
        <v>207</v>
      </c>
      <c r="H2293" s="259" t="s">
        <v>207</v>
      </c>
      <c r="I2293" s="259" t="s">
        <v>207</v>
      </c>
      <c r="J2293" s="259" t="s">
        <v>207</v>
      </c>
      <c r="K2293" s="259" t="s">
        <v>205</v>
      </c>
      <c r="L2293" s="259" t="s">
        <v>207</v>
      </c>
      <c r="M2293" s="259" t="s">
        <v>207</v>
      </c>
      <c r="N2293" s="259" t="s">
        <v>207</v>
      </c>
      <c r="O2293" s="259" t="s">
        <v>205</v>
      </c>
      <c r="P2293" s="259" t="s">
        <v>207</v>
      </c>
      <c r="Q2293" s="259" t="s">
        <v>207</v>
      </c>
      <c r="R2293" s="259" t="s">
        <v>207</v>
      </c>
      <c r="S2293" s="259" t="s">
        <v>207</v>
      </c>
      <c r="T2293" s="259" t="s">
        <v>205</v>
      </c>
      <c r="U2293" s="259" t="s">
        <v>207</v>
      </c>
      <c r="V2293" s="259" t="s">
        <v>205</v>
      </c>
      <c r="W2293" s="259" t="s">
        <v>344</v>
      </c>
      <c r="X2293" s="259" t="s">
        <v>344</v>
      </c>
      <c r="Y2293" s="259" t="s">
        <v>344</v>
      </c>
      <c r="Z2293" s="259" t="s">
        <v>344</v>
      </c>
      <c r="AA2293" s="259" t="s">
        <v>344</v>
      </c>
      <c r="AB2293" s="259" t="s">
        <v>344</v>
      </c>
      <c r="AC2293" s="259" t="s">
        <v>344</v>
      </c>
      <c r="AD2293" s="259" t="s">
        <v>344</v>
      </c>
      <c r="AE2293" s="259" t="s">
        <v>344</v>
      </c>
      <c r="AF2293" s="259" t="s">
        <v>344</v>
      </c>
      <c r="AG2293" s="259" t="s">
        <v>344</v>
      </c>
      <c r="AH2293" s="259" t="s">
        <v>344</v>
      </c>
      <c r="AI2293" s="259" t="s">
        <v>344</v>
      </c>
      <c r="AJ2293" s="259" t="s">
        <v>344</v>
      </c>
      <c r="AK2293" s="259" t="s">
        <v>344</v>
      </c>
      <c r="AL2293" s="259" t="s">
        <v>344</v>
      </c>
      <c r="AM2293" s="259" t="s">
        <v>344</v>
      </c>
      <c r="AN2293" s="259" t="s">
        <v>344</v>
      </c>
      <c r="AO2293" s="259" t="s">
        <v>344</v>
      </c>
      <c r="AP2293" s="259" t="s">
        <v>344</v>
      </c>
      <c r="AQ2293" s="259"/>
      <c r="AR2293"/>
      <c r="AS2293">
        <v>0</v>
      </c>
    </row>
    <row r="2294" spans="1:45" ht="18.75" hidden="1" x14ac:dyDescent="0.45">
      <c r="A2294" s="268">
        <v>216122</v>
      </c>
      <c r="B2294" s="249" t="s">
        <v>456</v>
      </c>
      <c r="C2294" s="269" t="s">
        <v>205</v>
      </c>
      <c r="D2294" s="269" t="s">
        <v>205</v>
      </c>
      <c r="E2294" s="269" t="s">
        <v>205</v>
      </c>
      <c r="F2294" s="269" t="s">
        <v>205</v>
      </c>
      <c r="G2294" s="269" t="s">
        <v>207</v>
      </c>
      <c r="H2294" s="269" t="s">
        <v>207</v>
      </c>
      <c r="I2294" s="269" t="s">
        <v>207</v>
      </c>
      <c r="J2294" s="269" t="s">
        <v>205</v>
      </c>
      <c r="K2294" s="269" t="s">
        <v>207</v>
      </c>
      <c r="L2294" s="269" t="s">
        <v>205</v>
      </c>
      <c r="M2294" s="270" t="s">
        <v>205</v>
      </c>
      <c r="N2294" s="269" t="s">
        <v>205</v>
      </c>
      <c r="O2294" s="269" t="s">
        <v>205</v>
      </c>
      <c r="P2294" s="269" t="s">
        <v>205</v>
      </c>
      <c r="Q2294" s="269" t="s">
        <v>205</v>
      </c>
      <c r="R2294" s="269" t="s">
        <v>207</v>
      </c>
      <c r="S2294" s="269" t="s">
        <v>207</v>
      </c>
      <c r="T2294" s="269" t="s">
        <v>207</v>
      </c>
      <c r="U2294" s="269" t="s">
        <v>205</v>
      </c>
      <c r="V2294" s="269" t="s">
        <v>207</v>
      </c>
      <c r="W2294" s="269" t="s">
        <v>205</v>
      </c>
      <c r="X2294" s="270" t="s">
        <v>205</v>
      </c>
      <c r="Y2294" s="269" t="s">
        <v>205</v>
      </c>
      <c r="Z2294" s="269" t="s">
        <v>205</v>
      </c>
      <c r="AA2294" s="269" t="s">
        <v>205</v>
      </c>
      <c r="AB2294" s="269" t="s">
        <v>205</v>
      </c>
      <c r="AC2294" s="269" t="s">
        <v>207</v>
      </c>
      <c r="AD2294" s="269" t="s">
        <v>207</v>
      </c>
      <c r="AE2294" s="269" t="s">
        <v>206</v>
      </c>
      <c r="AF2294" s="269" t="s">
        <v>205</v>
      </c>
      <c r="AG2294" s="269" t="s">
        <v>344</v>
      </c>
      <c r="AH2294" s="269" t="s">
        <v>344</v>
      </c>
      <c r="AI2294" s="269" t="s">
        <v>344</v>
      </c>
      <c r="AJ2294" s="269" t="s">
        <v>344</v>
      </c>
      <c r="AK2294" s="269" t="s">
        <v>344</v>
      </c>
      <c r="AL2294" s="269" t="s">
        <v>344</v>
      </c>
      <c r="AM2294" s="269" t="s">
        <v>344</v>
      </c>
      <c r="AN2294" s="269" t="s">
        <v>344</v>
      </c>
      <c r="AO2294" s="269" t="s">
        <v>344</v>
      </c>
      <c r="AP2294" s="269" t="s">
        <v>344</v>
      </c>
      <c r="AQ2294" s="269"/>
      <c r="AR2294">
        <v>0</v>
      </c>
      <c r="AS2294">
        <v>3</v>
      </c>
    </row>
    <row r="2295" spans="1:45" ht="15" hidden="1" x14ac:dyDescent="0.25">
      <c r="A2295" s="266">
        <v>216124</v>
      </c>
      <c r="B2295" s="259" t="s">
        <v>457</v>
      </c>
      <c r="C2295" s="259" t="s">
        <v>849</v>
      </c>
      <c r="D2295" s="259" t="s">
        <v>849</v>
      </c>
      <c r="E2295" s="259" t="s">
        <v>849</v>
      </c>
      <c r="F2295" s="259" t="s">
        <v>849</v>
      </c>
      <c r="G2295" s="259" t="s">
        <v>849</v>
      </c>
      <c r="H2295" s="259" t="s">
        <v>849</v>
      </c>
      <c r="I2295" s="259" t="s">
        <v>849</v>
      </c>
      <c r="J2295" s="259" t="s">
        <v>849</v>
      </c>
      <c r="K2295" s="259" t="s">
        <v>849</v>
      </c>
      <c r="L2295" s="259" t="s">
        <v>849</v>
      </c>
      <c r="M2295" s="259" t="s">
        <v>344</v>
      </c>
      <c r="N2295" s="259" t="s">
        <v>344</v>
      </c>
      <c r="O2295" s="259" t="s">
        <v>344</v>
      </c>
      <c r="P2295" s="259" t="s">
        <v>344</v>
      </c>
      <c r="Q2295" s="259" t="s">
        <v>344</v>
      </c>
      <c r="R2295" s="259" t="s">
        <v>344</v>
      </c>
      <c r="S2295" s="259" t="s">
        <v>344</v>
      </c>
      <c r="T2295" s="259" t="s">
        <v>344</v>
      </c>
      <c r="U2295" s="259" t="s">
        <v>344</v>
      </c>
      <c r="V2295" s="259" t="s">
        <v>344</v>
      </c>
      <c r="W2295" s="259" t="s">
        <v>344</v>
      </c>
      <c r="X2295" s="259" t="s">
        <v>344</v>
      </c>
      <c r="Y2295" s="259" t="s">
        <v>344</v>
      </c>
      <c r="Z2295" s="259" t="s">
        <v>344</v>
      </c>
      <c r="AA2295" s="259" t="s">
        <v>344</v>
      </c>
      <c r="AB2295" s="259" t="s">
        <v>344</v>
      </c>
      <c r="AC2295" s="259" t="s">
        <v>344</v>
      </c>
      <c r="AD2295" s="259" t="s">
        <v>344</v>
      </c>
      <c r="AE2295" s="259" t="s">
        <v>344</v>
      </c>
      <c r="AF2295" s="259" t="s">
        <v>344</v>
      </c>
      <c r="AG2295" s="259" t="s">
        <v>344</v>
      </c>
      <c r="AH2295" s="259" t="s">
        <v>344</v>
      </c>
      <c r="AI2295" s="259" t="s">
        <v>344</v>
      </c>
      <c r="AJ2295" s="259" t="s">
        <v>344</v>
      </c>
      <c r="AK2295" s="259" t="s">
        <v>344</v>
      </c>
      <c r="AL2295" s="259" t="s">
        <v>344</v>
      </c>
      <c r="AM2295" s="259" t="s">
        <v>344</v>
      </c>
      <c r="AN2295" s="259" t="s">
        <v>344</v>
      </c>
      <c r="AO2295" s="259" t="s">
        <v>344</v>
      </c>
      <c r="AP2295" s="259" t="s">
        <v>344</v>
      </c>
      <c r="AQ2295" s="259"/>
      <c r="AR2295"/>
      <c r="AS2295" t="s">
        <v>2160</v>
      </c>
    </row>
    <row r="2296" spans="1:45" ht="18.75" hidden="1" x14ac:dyDescent="0.45">
      <c r="A2296" s="268">
        <v>216125</v>
      </c>
      <c r="B2296" s="249" t="s">
        <v>456</v>
      </c>
      <c r="C2296" s="269" t="s">
        <v>207</v>
      </c>
      <c r="D2296" s="269" t="s">
        <v>207</v>
      </c>
      <c r="E2296" s="269" t="s">
        <v>207</v>
      </c>
      <c r="F2296" s="269" t="s">
        <v>207</v>
      </c>
      <c r="G2296" s="269" t="s">
        <v>207</v>
      </c>
      <c r="H2296" s="269" t="s">
        <v>207</v>
      </c>
      <c r="I2296" s="269" t="s">
        <v>207</v>
      </c>
      <c r="J2296" s="269" t="s">
        <v>207</v>
      </c>
      <c r="K2296" s="269" t="s">
        <v>207</v>
      </c>
      <c r="L2296" s="269" t="s">
        <v>205</v>
      </c>
      <c r="M2296" s="270" t="s">
        <v>207</v>
      </c>
      <c r="N2296" s="269" t="s">
        <v>207</v>
      </c>
      <c r="O2296" s="269" t="s">
        <v>205</v>
      </c>
      <c r="P2296" s="269" t="s">
        <v>207</v>
      </c>
      <c r="Q2296" s="269" t="s">
        <v>207</v>
      </c>
      <c r="R2296" s="269" t="s">
        <v>205</v>
      </c>
      <c r="S2296" s="269" t="s">
        <v>207</v>
      </c>
      <c r="T2296" s="269" t="s">
        <v>207</v>
      </c>
      <c r="U2296" s="269" t="s">
        <v>207</v>
      </c>
      <c r="V2296" s="269" t="s">
        <v>207</v>
      </c>
      <c r="W2296" s="269" t="s">
        <v>205</v>
      </c>
      <c r="X2296" s="270" t="s">
        <v>207</v>
      </c>
      <c r="Y2296" s="269" t="s">
        <v>205</v>
      </c>
      <c r="Z2296" s="269" t="s">
        <v>207</v>
      </c>
      <c r="AA2296" s="269" t="s">
        <v>207</v>
      </c>
      <c r="AB2296" s="269" t="s">
        <v>205</v>
      </c>
      <c r="AC2296" s="269" t="s">
        <v>205</v>
      </c>
      <c r="AD2296" s="269" t="s">
        <v>205</v>
      </c>
      <c r="AE2296" s="269" t="s">
        <v>205</v>
      </c>
      <c r="AF2296" s="269" t="s">
        <v>205</v>
      </c>
      <c r="AG2296" s="269" t="s">
        <v>344</v>
      </c>
      <c r="AH2296" s="269" t="s">
        <v>344</v>
      </c>
      <c r="AI2296" s="269" t="s">
        <v>344</v>
      </c>
      <c r="AJ2296" s="269" t="s">
        <v>344</v>
      </c>
      <c r="AK2296" s="269" t="s">
        <v>344</v>
      </c>
      <c r="AL2296" s="269" t="s">
        <v>344</v>
      </c>
      <c r="AM2296" s="269" t="s">
        <v>344</v>
      </c>
      <c r="AN2296" s="269" t="s">
        <v>344</v>
      </c>
      <c r="AO2296" s="269" t="s">
        <v>344</v>
      </c>
      <c r="AP2296" s="269" t="s">
        <v>344</v>
      </c>
      <c r="AQ2296" s="269"/>
      <c r="AR2296">
        <v>0</v>
      </c>
      <c r="AS2296">
        <v>3</v>
      </c>
    </row>
    <row r="2297" spans="1:45" ht="18.75" hidden="1" x14ac:dyDescent="0.45">
      <c r="A2297" s="267">
        <v>216126</v>
      </c>
      <c r="B2297" s="249" t="s">
        <v>458</v>
      </c>
      <c r="C2297" s="269" t="s">
        <v>206</v>
      </c>
      <c r="D2297" s="269" t="s">
        <v>205</v>
      </c>
      <c r="E2297" s="269" t="s">
        <v>205</v>
      </c>
      <c r="F2297" s="269" t="s">
        <v>205</v>
      </c>
      <c r="G2297" s="269" t="s">
        <v>205</v>
      </c>
      <c r="H2297" s="269" t="s">
        <v>205</v>
      </c>
      <c r="I2297" s="269" t="s">
        <v>207</v>
      </c>
      <c r="J2297" s="269" t="s">
        <v>205</v>
      </c>
      <c r="K2297" s="269" t="s">
        <v>205</v>
      </c>
      <c r="L2297" s="269" t="s">
        <v>207</v>
      </c>
      <c r="M2297" s="270" t="s">
        <v>205</v>
      </c>
      <c r="N2297" s="269" t="s">
        <v>205</v>
      </c>
      <c r="O2297" s="269" t="s">
        <v>207</v>
      </c>
      <c r="P2297" s="269" t="s">
        <v>205</v>
      </c>
      <c r="Q2297" s="269" t="s">
        <v>206</v>
      </c>
      <c r="R2297" s="269" t="s">
        <v>207</v>
      </c>
      <c r="S2297" s="269" t="s">
        <v>206</v>
      </c>
      <c r="T2297" s="269" t="s">
        <v>206</v>
      </c>
      <c r="U2297" s="269" t="s">
        <v>207</v>
      </c>
      <c r="V2297" s="269" t="s">
        <v>206</v>
      </c>
      <c r="W2297" s="269" t="s">
        <v>344</v>
      </c>
      <c r="X2297" s="270" t="s">
        <v>344</v>
      </c>
      <c r="Y2297" s="269" t="s">
        <v>344</v>
      </c>
      <c r="Z2297" s="269" t="s">
        <v>344</v>
      </c>
      <c r="AA2297" s="269" t="s">
        <v>344</v>
      </c>
      <c r="AB2297" s="269" t="s">
        <v>344</v>
      </c>
      <c r="AC2297" s="269" t="s">
        <v>344</v>
      </c>
      <c r="AD2297" s="269" t="s">
        <v>344</v>
      </c>
      <c r="AE2297" s="269" t="s">
        <v>344</v>
      </c>
      <c r="AF2297" s="269" t="s">
        <v>344</v>
      </c>
      <c r="AG2297" s="269" t="s">
        <v>344</v>
      </c>
      <c r="AH2297" s="269" t="s">
        <v>344</v>
      </c>
      <c r="AI2297" s="269" t="s">
        <v>344</v>
      </c>
      <c r="AJ2297" s="269" t="s">
        <v>344</v>
      </c>
      <c r="AK2297" s="269" t="s">
        <v>344</v>
      </c>
      <c r="AL2297" s="269" t="s">
        <v>344</v>
      </c>
      <c r="AM2297" s="269" t="s">
        <v>344</v>
      </c>
      <c r="AN2297" s="269" t="s">
        <v>344</v>
      </c>
      <c r="AO2297" s="269" t="s">
        <v>344</v>
      </c>
      <c r="AP2297" s="269" t="s">
        <v>344</v>
      </c>
      <c r="AQ2297" s="269"/>
      <c r="AR2297">
        <v>0</v>
      </c>
      <c r="AS2297">
        <v>4</v>
      </c>
    </row>
    <row r="2298" spans="1:45" ht="15" hidden="1" x14ac:dyDescent="0.25">
      <c r="A2298" s="266">
        <v>216127</v>
      </c>
      <c r="B2298" s="259" t="s">
        <v>457</v>
      </c>
      <c r="C2298" s="259" t="s">
        <v>849</v>
      </c>
      <c r="D2298" s="259" t="s">
        <v>849</v>
      </c>
      <c r="E2298" s="259" t="s">
        <v>849</v>
      </c>
      <c r="F2298" s="259" t="s">
        <v>849</v>
      </c>
      <c r="G2298" s="259" t="s">
        <v>849</v>
      </c>
      <c r="H2298" s="259" t="s">
        <v>849</v>
      </c>
      <c r="I2298" s="259" t="s">
        <v>849</v>
      </c>
      <c r="J2298" s="259" t="s">
        <v>849</v>
      </c>
      <c r="K2298" s="259" t="s">
        <v>849</v>
      </c>
      <c r="L2298" s="259" t="s">
        <v>849</v>
      </c>
      <c r="M2298" s="259" t="s">
        <v>344</v>
      </c>
      <c r="N2298" s="259" t="s">
        <v>344</v>
      </c>
      <c r="O2298" s="259" t="s">
        <v>344</v>
      </c>
      <c r="P2298" s="259" t="s">
        <v>344</v>
      </c>
      <c r="Q2298" s="259" t="s">
        <v>344</v>
      </c>
      <c r="R2298" s="259" t="s">
        <v>344</v>
      </c>
      <c r="S2298" s="259" t="s">
        <v>344</v>
      </c>
      <c r="T2298" s="259" t="s">
        <v>344</v>
      </c>
      <c r="U2298" s="259" t="s">
        <v>344</v>
      </c>
      <c r="V2298" s="259" t="s">
        <v>344</v>
      </c>
      <c r="W2298" s="259" t="s">
        <v>344</v>
      </c>
      <c r="X2298" s="259" t="s">
        <v>344</v>
      </c>
      <c r="Y2298" s="259" t="s">
        <v>344</v>
      </c>
      <c r="Z2298" s="259" t="s">
        <v>344</v>
      </c>
      <c r="AA2298" s="259" t="s">
        <v>344</v>
      </c>
      <c r="AB2298" s="259" t="s">
        <v>344</v>
      </c>
      <c r="AC2298" s="259" t="s">
        <v>344</v>
      </c>
      <c r="AD2298" s="259" t="s">
        <v>344</v>
      </c>
      <c r="AE2298" s="259" t="s">
        <v>344</v>
      </c>
      <c r="AF2298" s="259" t="s">
        <v>344</v>
      </c>
      <c r="AG2298" s="259" t="s">
        <v>344</v>
      </c>
      <c r="AH2298" s="259" t="s">
        <v>344</v>
      </c>
      <c r="AI2298" s="259" t="s">
        <v>344</v>
      </c>
      <c r="AJ2298" s="259" t="s">
        <v>344</v>
      </c>
      <c r="AK2298" s="259" t="s">
        <v>344</v>
      </c>
      <c r="AL2298" s="259" t="s">
        <v>344</v>
      </c>
      <c r="AM2298" s="259" t="s">
        <v>344</v>
      </c>
      <c r="AN2298" s="259" t="s">
        <v>344</v>
      </c>
      <c r="AO2298" s="259" t="s">
        <v>344</v>
      </c>
      <c r="AP2298" s="259" t="s">
        <v>344</v>
      </c>
      <c r="AQ2298" s="259"/>
      <c r="AR2298"/>
      <c r="AS2298" t="s">
        <v>2181</v>
      </c>
    </row>
    <row r="2299" spans="1:45" ht="15" hidden="1" x14ac:dyDescent="0.25">
      <c r="A2299" s="266">
        <v>216128</v>
      </c>
      <c r="B2299" s="259" t="s">
        <v>457</v>
      </c>
      <c r="C2299" s="259" t="s">
        <v>849</v>
      </c>
      <c r="D2299" s="259" t="s">
        <v>849</v>
      </c>
      <c r="E2299" s="259" t="s">
        <v>849</v>
      </c>
      <c r="F2299" s="259" t="s">
        <v>849</v>
      </c>
      <c r="G2299" s="259" t="s">
        <v>849</v>
      </c>
      <c r="H2299" s="259" t="s">
        <v>849</v>
      </c>
      <c r="I2299" s="259" t="s">
        <v>849</v>
      </c>
      <c r="J2299" s="259" t="s">
        <v>849</v>
      </c>
      <c r="K2299" s="259" t="s">
        <v>849</v>
      </c>
      <c r="L2299" s="259" t="s">
        <v>849</v>
      </c>
      <c r="M2299" s="259" t="s">
        <v>344</v>
      </c>
      <c r="N2299" s="259" t="s">
        <v>344</v>
      </c>
      <c r="O2299" s="259" t="s">
        <v>344</v>
      </c>
      <c r="P2299" s="259" t="s">
        <v>344</v>
      </c>
      <c r="Q2299" s="259" t="s">
        <v>344</v>
      </c>
      <c r="R2299" s="259" t="s">
        <v>344</v>
      </c>
      <c r="S2299" s="259" t="s">
        <v>344</v>
      </c>
      <c r="T2299" s="259" t="s">
        <v>344</v>
      </c>
      <c r="U2299" s="259" t="s">
        <v>344</v>
      </c>
      <c r="V2299" s="259" t="s">
        <v>344</v>
      </c>
      <c r="W2299" s="259" t="s">
        <v>344</v>
      </c>
      <c r="X2299" s="259" t="s">
        <v>344</v>
      </c>
      <c r="Y2299" s="259" t="s">
        <v>344</v>
      </c>
      <c r="Z2299" s="259" t="s">
        <v>344</v>
      </c>
      <c r="AA2299" s="259" t="s">
        <v>344</v>
      </c>
      <c r="AB2299" s="259" t="s">
        <v>344</v>
      </c>
      <c r="AC2299" s="259" t="s">
        <v>344</v>
      </c>
      <c r="AD2299" s="259" t="s">
        <v>344</v>
      </c>
      <c r="AE2299" s="259" t="s">
        <v>344</v>
      </c>
      <c r="AF2299" s="259" t="s">
        <v>344</v>
      </c>
      <c r="AG2299" s="259" t="s">
        <v>344</v>
      </c>
      <c r="AH2299" s="259" t="s">
        <v>344</v>
      </c>
      <c r="AI2299" s="259" t="s">
        <v>344</v>
      </c>
      <c r="AJ2299" s="259" t="s">
        <v>344</v>
      </c>
      <c r="AK2299" s="259" t="s">
        <v>344</v>
      </c>
      <c r="AL2299" s="259" t="s">
        <v>344</v>
      </c>
      <c r="AM2299" s="259" t="s">
        <v>344</v>
      </c>
      <c r="AN2299" s="259" t="s">
        <v>344</v>
      </c>
      <c r="AO2299" s="259" t="s">
        <v>344</v>
      </c>
      <c r="AP2299" s="259" t="s">
        <v>344</v>
      </c>
      <c r="AQ2299" s="259"/>
      <c r="AR2299"/>
      <c r="AS2299" t="s">
        <v>2181</v>
      </c>
    </row>
    <row r="2300" spans="1:45" ht="18.75" hidden="1" x14ac:dyDescent="0.45">
      <c r="A2300" s="267">
        <v>216129</v>
      </c>
      <c r="B2300" s="249" t="s">
        <v>456</v>
      </c>
      <c r="C2300" s="269" t="s">
        <v>207</v>
      </c>
      <c r="D2300" s="269" t="s">
        <v>205</v>
      </c>
      <c r="E2300" s="269" t="s">
        <v>205</v>
      </c>
      <c r="F2300" s="269" t="s">
        <v>205</v>
      </c>
      <c r="G2300" s="269" t="s">
        <v>207</v>
      </c>
      <c r="H2300" s="269" t="s">
        <v>205</v>
      </c>
      <c r="I2300" s="269" t="s">
        <v>207</v>
      </c>
      <c r="J2300" s="269" t="s">
        <v>207</v>
      </c>
      <c r="K2300" s="269" t="s">
        <v>207</v>
      </c>
      <c r="L2300" s="269" t="s">
        <v>207</v>
      </c>
      <c r="M2300" s="270" t="s">
        <v>205</v>
      </c>
      <c r="N2300" s="269" t="s">
        <v>205</v>
      </c>
      <c r="O2300" s="269" t="s">
        <v>205</v>
      </c>
      <c r="P2300" s="269" t="s">
        <v>207</v>
      </c>
      <c r="Q2300" s="269" t="s">
        <v>205</v>
      </c>
      <c r="R2300" s="269" t="s">
        <v>207</v>
      </c>
      <c r="S2300" s="269" t="s">
        <v>207</v>
      </c>
      <c r="T2300" s="269" t="s">
        <v>207</v>
      </c>
      <c r="U2300" s="269" t="s">
        <v>207</v>
      </c>
      <c r="V2300" s="269" t="s">
        <v>205</v>
      </c>
      <c r="W2300" s="269" t="s">
        <v>205</v>
      </c>
      <c r="X2300" s="270" t="s">
        <v>205</v>
      </c>
      <c r="Y2300" s="269" t="s">
        <v>207</v>
      </c>
      <c r="Z2300" s="269" t="s">
        <v>207</v>
      </c>
      <c r="AA2300" s="269" t="s">
        <v>207</v>
      </c>
      <c r="AB2300" s="269" t="s">
        <v>207</v>
      </c>
      <c r="AC2300" s="269" t="s">
        <v>207</v>
      </c>
      <c r="AD2300" s="269" t="s">
        <v>207</v>
      </c>
      <c r="AE2300" s="269" t="s">
        <v>206</v>
      </c>
      <c r="AF2300" s="269" t="s">
        <v>207</v>
      </c>
      <c r="AG2300" s="269" t="s">
        <v>344</v>
      </c>
      <c r="AH2300" s="269" t="s">
        <v>344</v>
      </c>
      <c r="AI2300" s="269" t="s">
        <v>344</v>
      </c>
      <c r="AJ2300" s="269" t="s">
        <v>344</v>
      </c>
      <c r="AK2300" s="269" t="s">
        <v>344</v>
      </c>
      <c r="AL2300" s="269" t="s">
        <v>344</v>
      </c>
      <c r="AM2300" s="269" t="s">
        <v>344</v>
      </c>
      <c r="AN2300" s="269" t="s">
        <v>344</v>
      </c>
      <c r="AO2300" s="269" t="s">
        <v>344</v>
      </c>
      <c r="AP2300" s="269" t="s">
        <v>344</v>
      </c>
      <c r="AQ2300" s="269"/>
      <c r="AR2300">
        <v>0</v>
      </c>
      <c r="AS2300">
        <v>4</v>
      </c>
    </row>
    <row r="2301" spans="1:45" ht="18.75" hidden="1" x14ac:dyDescent="0.45">
      <c r="A2301" s="268">
        <v>216130</v>
      </c>
      <c r="B2301" s="249" t="s">
        <v>459</v>
      </c>
      <c r="C2301" s="269" t="s">
        <v>205</v>
      </c>
      <c r="D2301" s="269" t="s">
        <v>205</v>
      </c>
      <c r="E2301" s="269" t="s">
        <v>205</v>
      </c>
      <c r="F2301" s="269" t="s">
        <v>205</v>
      </c>
      <c r="G2301" s="269" t="s">
        <v>207</v>
      </c>
      <c r="H2301" s="269" t="s">
        <v>207</v>
      </c>
      <c r="I2301" s="269" t="s">
        <v>207</v>
      </c>
      <c r="J2301" s="269" t="s">
        <v>205</v>
      </c>
      <c r="K2301" s="269" t="s">
        <v>205</v>
      </c>
      <c r="L2301" s="269" t="s">
        <v>207</v>
      </c>
      <c r="M2301" s="270" t="s">
        <v>207</v>
      </c>
      <c r="N2301" s="269" t="s">
        <v>207</v>
      </c>
      <c r="O2301" s="269" t="s">
        <v>205</v>
      </c>
      <c r="P2301" s="269" t="s">
        <v>205</v>
      </c>
      <c r="Q2301" s="269" t="s">
        <v>207</v>
      </c>
      <c r="R2301" s="269" t="s">
        <v>207</v>
      </c>
      <c r="S2301" s="269" t="s">
        <v>205</v>
      </c>
      <c r="T2301" s="269" t="s">
        <v>207</v>
      </c>
      <c r="U2301" s="269" t="s">
        <v>207</v>
      </c>
      <c r="V2301" s="269" t="s">
        <v>205</v>
      </c>
      <c r="W2301" s="269" t="s">
        <v>206</v>
      </c>
      <c r="X2301" s="269" t="s">
        <v>206</v>
      </c>
      <c r="Y2301" s="269" t="s">
        <v>206</v>
      </c>
      <c r="Z2301" s="269" t="s">
        <v>206</v>
      </c>
      <c r="AA2301" s="269" t="s">
        <v>206</v>
      </c>
      <c r="AB2301" s="269" t="s">
        <v>344</v>
      </c>
      <c r="AC2301" s="269" t="s">
        <v>344</v>
      </c>
      <c r="AD2301" s="269" t="s">
        <v>344</v>
      </c>
      <c r="AE2301" s="269" t="s">
        <v>344</v>
      </c>
      <c r="AF2301" s="269" t="s">
        <v>344</v>
      </c>
      <c r="AG2301" s="269" t="s">
        <v>344</v>
      </c>
      <c r="AH2301" s="269" t="s">
        <v>344</v>
      </c>
      <c r="AI2301" s="269" t="s">
        <v>344</v>
      </c>
      <c r="AJ2301" s="269" t="s">
        <v>344</v>
      </c>
      <c r="AK2301" s="269" t="s">
        <v>344</v>
      </c>
      <c r="AL2301" s="269" t="s">
        <v>344</v>
      </c>
      <c r="AM2301" s="269" t="s">
        <v>344</v>
      </c>
      <c r="AN2301" s="269" t="s">
        <v>344</v>
      </c>
      <c r="AO2301" s="269" t="s">
        <v>344</v>
      </c>
      <c r="AP2301" s="269" t="s">
        <v>344</v>
      </c>
      <c r="AQ2301" s="269"/>
      <c r="AR2301">
        <v>0</v>
      </c>
      <c r="AS2301">
        <v>6</v>
      </c>
    </row>
    <row r="2302" spans="1:45" ht="18.75" hidden="1" x14ac:dyDescent="0.45">
      <c r="A2302" s="268">
        <v>216131</v>
      </c>
      <c r="B2302" s="249" t="s">
        <v>456</v>
      </c>
      <c r="C2302" s="269" t="s">
        <v>205</v>
      </c>
      <c r="D2302" s="269" t="s">
        <v>205</v>
      </c>
      <c r="E2302" s="269" t="s">
        <v>207</v>
      </c>
      <c r="F2302" s="269" t="s">
        <v>207</v>
      </c>
      <c r="G2302" s="269" t="s">
        <v>207</v>
      </c>
      <c r="H2302" s="269" t="s">
        <v>207</v>
      </c>
      <c r="I2302" s="269" t="s">
        <v>207</v>
      </c>
      <c r="J2302" s="269" t="s">
        <v>207</v>
      </c>
      <c r="K2302" s="269" t="s">
        <v>207</v>
      </c>
      <c r="L2302" s="269" t="s">
        <v>205</v>
      </c>
      <c r="M2302" s="270" t="s">
        <v>205</v>
      </c>
      <c r="N2302" s="269" t="s">
        <v>207</v>
      </c>
      <c r="O2302" s="269" t="s">
        <v>205</v>
      </c>
      <c r="P2302" s="269" t="s">
        <v>207</v>
      </c>
      <c r="Q2302" s="269" t="s">
        <v>207</v>
      </c>
      <c r="R2302" s="269" t="s">
        <v>207</v>
      </c>
      <c r="S2302" s="269" t="s">
        <v>207</v>
      </c>
      <c r="T2302" s="269" t="s">
        <v>205</v>
      </c>
      <c r="U2302" s="269" t="s">
        <v>207</v>
      </c>
      <c r="V2302" s="269" t="s">
        <v>205</v>
      </c>
      <c r="W2302" s="269" t="s">
        <v>205</v>
      </c>
      <c r="X2302" s="270" t="s">
        <v>205</v>
      </c>
      <c r="Y2302" s="269" t="s">
        <v>207</v>
      </c>
      <c r="Z2302" s="269" t="s">
        <v>207</v>
      </c>
      <c r="AA2302" s="269" t="s">
        <v>207</v>
      </c>
      <c r="AB2302" s="269" t="s">
        <v>206</v>
      </c>
      <c r="AC2302" s="269" t="s">
        <v>205</v>
      </c>
      <c r="AD2302" s="269" t="s">
        <v>206</v>
      </c>
      <c r="AE2302" s="269" t="s">
        <v>206</v>
      </c>
      <c r="AF2302" s="269" t="s">
        <v>207</v>
      </c>
      <c r="AG2302" s="269" t="s">
        <v>344</v>
      </c>
      <c r="AH2302" s="269" t="s">
        <v>344</v>
      </c>
      <c r="AI2302" s="269" t="s">
        <v>344</v>
      </c>
      <c r="AJ2302" s="269" t="s">
        <v>344</v>
      </c>
      <c r="AK2302" s="269" t="s">
        <v>344</v>
      </c>
      <c r="AL2302" s="269" t="s">
        <v>344</v>
      </c>
      <c r="AM2302" s="269" t="s">
        <v>344</v>
      </c>
      <c r="AN2302" s="269" t="s">
        <v>344</v>
      </c>
      <c r="AO2302" s="269" t="s">
        <v>344</v>
      </c>
      <c r="AP2302" s="269" t="s">
        <v>344</v>
      </c>
      <c r="AQ2302" s="269"/>
      <c r="AR2302">
        <v>0</v>
      </c>
      <c r="AS2302">
        <v>3</v>
      </c>
    </row>
    <row r="2303" spans="1:45" ht="15" hidden="1" x14ac:dyDescent="0.25">
      <c r="A2303" s="266">
        <v>216132</v>
      </c>
      <c r="B2303" s="259" t="s">
        <v>456</v>
      </c>
      <c r="C2303" s="259" t="s">
        <v>207</v>
      </c>
      <c r="D2303" s="259" t="s">
        <v>207</v>
      </c>
      <c r="E2303" s="259" t="s">
        <v>205</v>
      </c>
      <c r="F2303" s="259" t="s">
        <v>207</v>
      </c>
      <c r="G2303" s="259" t="s">
        <v>207</v>
      </c>
      <c r="H2303" s="259" t="s">
        <v>207</v>
      </c>
      <c r="I2303" s="259" t="s">
        <v>207</v>
      </c>
      <c r="J2303" s="259" t="s">
        <v>207</v>
      </c>
      <c r="K2303" s="259" t="s">
        <v>207</v>
      </c>
      <c r="L2303" s="259" t="s">
        <v>207</v>
      </c>
      <c r="M2303" s="259" t="s">
        <v>207</v>
      </c>
      <c r="N2303" s="259" t="s">
        <v>207</v>
      </c>
      <c r="O2303" s="259" t="s">
        <v>207</v>
      </c>
      <c r="P2303" s="259" t="s">
        <v>207</v>
      </c>
      <c r="Q2303" s="259" t="s">
        <v>207</v>
      </c>
      <c r="R2303" s="259" t="s">
        <v>207</v>
      </c>
      <c r="S2303" s="259" t="s">
        <v>207</v>
      </c>
      <c r="T2303" s="259" t="s">
        <v>207</v>
      </c>
      <c r="U2303" s="259" t="s">
        <v>207</v>
      </c>
      <c r="V2303" s="259" t="s">
        <v>207</v>
      </c>
      <c r="W2303" s="259" t="s">
        <v>207</v>
      </c>
      <c r="X2303" s="259" t="s">
        <v>207</v>
      </c>
      <c r="Y2303" s="259" t="s">
        <v>206</v>
      </c>
      <c r="Z2303" s="259" t="s">
        <v>207</v>
      </c>
      <c r="AA2303" s="259" t="s">
        <v>206</v>
      </c>
      <c r="AB2303" s="259" t="s">
        <v>206</v>
      </c>
      <c r="AC2303" s="259" t="s">
        <v>206</v>
      </c>
      <c r="AD2303" s="259" t="s">
        <v>206</v>
      </c>
      <c r="AE2303" s="259" t="s">
        <v>206</v>
      </c>
      <c r="AF2303" s="259" t="s">
        <v>207</v>
      </c>
      <c r="AG2303" s="259" t="s">
        <v>344</v>
      </c>
      <c r="AH2303" s="259" t="s">
        <v>344</v>
      </c>
      <c r="AI2303" s="259" t="s">
        <v>344</v>
      </c>
      <c r="AJ2303" s="259" t="s">
        <v>344</v>
      </c>
      <c r="AK2303" s="259" t="s">
        <v>344</v>
      </c>
      <c r="AL2303" s="259" t="s">
        <v>344</v>
      </c>
      <c r="AM2303" s="259" t="s">
        <v>344</v>
      </c>
      <c r="AN2303" s="259" t="s">
        <v>344</v>
      </c>
      <c r="AO2303" s="259" t="s">
        <v>344</v>
      </c>
      <c r="AP2303" s="259" t="s">
        <v>344</v>
      </c>
      <c r="AQ2303" s="259"/>
      <c r="AR2303"/>
      <c r="AS2303">
        <v>3</v>
      </c>
    </row>
    <row r="2304" spans="1:45" ht="18.75" hidden="1" x14ac:dyDescent="0.45">
      <c r="A2304" s="268">
        <v>216133</v>
      </c>
      <c r="B2304" s="249" t="s">
        <v>458</v>
      </c>
      <c r="C2304" s="269">
        <v>0</v>
      </c>
      <c r="D2304" s="269">
        <v>0</v>
      </c>
      <c r="E2304" s="269">
        <v>0</v>
      </c>
      <c r="F2304" s="269">
        <v>0</v>
      </c>
      <c r="G2304" s="269">
        <v>0</v>
      </c>
      <c r="H2304" s="269">
        <v>0</v>
      </c>
      <c r="I2304" s="269">
        <v>0</v>
      </c>
      <c r="J2304" s="269">
        <v>0</v>
      </c>
      <c r="K2304" s="269">
        <v>0</v>
      </c>
      <c r="L2304" s="269">
        <v>0</v>
      </c>
      <c r="M2304" s="270">
        <v>0</v>
      </c>
      <c r="N2304" s="269">
        <v>0</v>
      </c>
      <c r="O2304" s="269">
        <v>0</v>
      </c>
      <c r="P2304" s="269">
        <v>0</v>
      </c>
      <c r="Q2304" s="269">
        <v>0</v>
      </c>
      <c r="R2304" s="269">
        <v>0</v>
      </c>
      <c r="S2304" s="269">
        <v>0</v>
      </c>
      <c r="T2304" s="269">
        <v>0</v>
      </c>
      <c r="U2304" s="269">
        <v>0</v>
      </c>
      <c r="V2304" s="269">
        <v>0</v>
      </c>
      <c r="W2304" s="269">
        <v>0</v>
      </c>
      <c r="X2304" s="270">
        <v>0</v>
      </c>
      <c r="Y2304" s="269">
        <v>0</v>
      </c>
      <c r="Z2304" s="269">
        <v>0</v>
      </c>
      <c r="AA2304" s="269">
        <v>0</v>
      </c>
      <c r="AB2304" s="269">
        <v>0</v>
      </c>
      <c r="AC2304" s="269">
        <v>0</v>
      </c>
      <c r="AD2304" s="269">
        <v>0</v>
      </c>
      <c r="AE2304" s="269">
        <v>0</v>
      </c>
      <c r="AF2304" s="269">
        <v>0</v>
      </c>
      <c r="AG2304" s="269">
        <v>0</v>
      </c>
      <c r="AH2304" s="269">
        <v>0</v>
      </c>
      <c r="AI2304" s="269">
        <v>0</v>
      </c>
      <c r="AJ2304" s="269">
        <v>0</v>
      </c>
      <c r="AK2304" s="269">
        <v>0</v>
      </c>
      <c r="AL2304" s="269">
        <v>0</v>
      </c>
      <c r="AM2304" s="269">
        <v>0</v>
      </c>
      <c r="AN2304" s="269">
        <v>0</v>
      </c>
      <c r="AO2304" s="269">
        <v>0</v>
      </c>
      <c r="AP2304" s="269">
        <v>0</v>
      </c>
      <c r="AQ2304" s="269"/>
      <c r="AR2304">
        <v>0</v>
      </c>
      <c r="AS2304">
        <v>3</v>
      </c>
    </row>
    <row r="2305" spans="1:45" ht="18.75" x14ac:dyDescent="0.45">
      <c r="A2305" s="268">
        <v>216134</v>
      </c>
      <c r="B2305" s="249" t="s">
        <v>61</v>
      </c>
      <c r="C2305" s="269" t="s">
        <v>207</v>
      </c>
      <c r="D2305" s="269" t="s">
        <v>207</v>
      </c>
      <c r="E2305" s="269" t="s">
        <v>207</v>
      </c>
      <c r="F2305" s="269" t="s">
        <v>207</v>
      </c>
      <c r="G2305" s="269" t="s">
        <v>205</v>
      </c>
      <c r="H2305" s="269" t="s">
        <v>207</v>
      </c>
      <c r="I2305" s="269" t="s">
        <v>207</v>
      </c>
      <c r="J2305" s="269" t="s">
        <v>207</v>
      </c>
      <c r="K2305" s="269" t="s">
        <v>207</v>
      </c>
      <c r="L2305" s="269" t="s">
        <v>207</v>
      </c>
      <c r="M2305" s="270" t="s">
        <v>207</v>
      </c>
      <c r="N2305" s="269" t="s">
        <v>207</v>
      </c>
      <c r="O2305" s="269" t="s">
        <v>207</v>
      </c>
      <c r="P2305" s="269" t="s">
        <v>207</v>
      </c>
      <c r="Q2305" s="269" t="s">
        <v>207</v>
      </c>
      <c r="R2305" s="269" t="s">
        <v>207</v>
      </c>
      <c r="S2305" s="269" t="s">
        <v>207</v>
      </c>
      <c r="T2305" s="269" t="s">
        <v>207</v>
      </c>
      <c r="U2305" s="269" t="s">
        <v>207</v>
      </c>
      <c r="V2305" s="269" t="s">
        <v>207</v>
      </c>
      <c r="W2305" s="269" t="s">
        <v>205</v>
      </c>
      <c r="X2305" s="270" t="s">
        <v>207</v>
      </c>
      <c r="Y2305" s="269" t="s">
        <v>206</v>
      </c>
      <c r="Z2305" s="269" t="s">
        <v>207</v>
      </c>
      <c r="AA2305" s="269" t="s">
        <v>207</v>
      </c>
      <c r="AB2305" s="269" t="s">
        <v>207</v>
      </c>
      <c r="AC2305" s="269" t="s">
        <v>207</v>
      </c>
      <c r="AD2305" s="269" t="s">
        <v>207</v>
      </c>
      <c r="AE2305" s="269" t="s">
        <v>207</v>
      </c>
      <c r="AF2305" s="269" t="s">
        <v>207</v>
      </c>
      <c r="AG2305" s="269" t="s">
        <v>207</v>
      </c>
      <c r="AH2305" s="269" t="s">
        <v>207</v>
      </c>
      <c r="AI2305" s="269" t="s">
        <v>207</v>
      </c>
      <c r="AJ2305" s="269" t="s">
        <v>207</v>
      </c>
      <c r="AK2305" s="269" t="s">
        <v>207</v>
      </c>
      <c r="AL2305" s="269" t="s">
        <v>206</v>
      </c>
      <c r="AM2305" s="269" t="s">
        <v>206</v>
      </c>
      <c r="AN2305" s="269" t="s">
        <v>206</v>
      </c>
      <c r="AO2305" s="269" t="s">
        <v>206</v>
      </c>
      <c r="AP2305" s="269" t="s">
        <v>206</v>
      </c>
      <c r="AQ2305" s="269"/>
      <c r="AR2305">
        <v>0</v>
      </c>
      <c r="AS2305">
        <v>5</v>
      </c>
    </row>
    <row r="2306" spans="1:45" ht="15" hidden="1" x14ac:dyDescent="0.25">
      <c r="A2306" s="266">
        <v>216135</v>
      </c>
      <c r="B2306" s="259" t="s">
        <v>458</v>
      </c>
      <c r="C2306" s="259" t="s">
        <v>205</v>
      </c>
      <c r="D2306" s="259" t="s">
        <v>207</v>
      </c>
      <c r="E2306" s="259" t="s">
        <v>207</v>
      </c>
      <c r="F2306" s="259" t="s">
        <v>205</v>
      </c>
      <c r="G2306" s="259" t="s">
        <v>207</v>
      </c>
      <c r="H2306" s="259" t="s">
        <v>207</v>
      </c>
      <c r="I2306" s="259" t="s">
        <v>206</v>
      </c>
      <c r="J2306" s="259" t="s">
        <v>207</v>
      </c>
      <c r="K2306" s="259" t="s">
        <v>207</v>
      </c>
      <c r="L2306" s="259" t="s">
        <v>207</v>
      </c>
      <c r="M2306" s="259" t="s">
        <v>207</v>
      </c>
      <c r="N2306" s="259" t="s">
        <v>207</v>
      </c>
      <c r="O2306" s="259" t="s">
        <v>207</v>
      </c>
      <c r="P2306" s="259" t="s">
        <v>207</v>
      </c>
      <c r="Q2306" s="259" t="s">
        <v>207</v>
      </c>
      <c r="R2306" s="259" t="s">
        <v>206</v>
      </c>
      <c r="S2306" s="259" t="s">
        <v>206</v>
      </c>
      <c r="T2306" s="259" t="s">
        <v>206</v>
      </c>
      <c r="U2306" s="259" t="s">
        <v>206</v>
      </c>
      <c r="V2306" s="259" t="s">
        <v>206</v>
      </c>
      <c r="W2306" s="259" t="s">
        <v>344</v>
      </c>
      <c r="X2306" s="259" t="s">
        <v>344</v>
      </c>
      <c r="Y2306" s="259" t="s">
        <v>344</v>
      </c>
      <c r="Z2306" s="259" t="s">
        <v>344</v>
      </c>
      <c r="AA2306" s="259" t="s">
        <v>344</v>
      </c>
      <c r="AB2306" s="259" t="s">
        <v>344</v>
      </c>
      <c r="AC2306" s="259" t="s">
        <v>344</v>
      </c>
      <c r="AD2306" s="259" t="s">
        <v>344</v>
      </c>
      <c r="AE2306" s="259" t="s">
        <v>344</v>
      </c>
      <c r="AF2306" s="259" t="s">
        <v>344</v>
      </c>
      <c r="AG2306" s="259" t="s">
        <v>344</v>
      </c>
      <c r="AH2306" s="259" t="s">
        <v>344</v>
      </c>
      <c r="AI2306" s="259" t="s">
        <v>344</v>
      </c>
      <c r="AJ2306" s="259" t="s">
        <v>344</v>
      </c>
      <c r="AK2306" s="259" t="s">
        <v>344</v>
      </c>
      <c r="AL2306" s="259" t="s">
        <v>344</v>
      </c>
      <c r="AM2306" s="259" t="s">
        <v>344</v>
      </c>
      <c r="AN2306" s="259" t="s">
        <v>344</v>
      </c>
      <c r="AO2306" s="259" t="s">
        <v>344</v>
      </c>
      <c r="AP2306" s="259" t="s">
        <v>344</v>
      </c>
      <c r="AQ2306" s="259"/>
      <c r="AR2306"/>
      <c r="AS2306">
        <v>1</v>
      </c>
    </row>
    <row r="2307" spans="1:45" ht="18.75" hidden="1" x14ac:dyDescent="0.45">
      <c r="A2307" s="267">
        <v>216136</v>
      </c>
      <c r="B2307" s="249" t="s">
        <v>459</v>
      </c>
      <c r="C2307" s="269" t="s">
        <v>207</v>
      </c>
      <c r="D2307" s="269" t="s">
        <v>207</v>
      </c>
      <c r="E2307" s="269" t="s">
        <v>207</v>
      </c>
      <c r="F2307" s="269" t="s">
        <v>206</v>
      </c>
      <c r="G2307" s="269" t="s">
        <v>207</v>
      </c>
      <c r="H2307" s="269" t="s">
        <v>207</v>
      </c>
      <c r="I2307" s="269" t="s">
        <v>207</v>
      </c>
      <c r="J2307" s="269" t="s">
        <v>207</v>
      </c>
      <c r="K2307" s="269" t="s">
        <v>207</v>
      </c>
      <c r="L2307" s="269" t="s">
        <v>207</v>
      </c>
      <c r="M2307" s="270" t="s">
        <v>207</v>
      </c>
      <c r="N2307" s="269" t="s">
        <v>205</v>
      </c>
      <c r="O2307" s="269" t="s">
        <v>205</v>
      </c>
      <c r="P2307" s="269" t="s">
        <v>207</v>
      </c>
      <c r="Q2307" s="269" t="s">
        <v>207</v>
      </c>
      <c r="R2307" s="269" t="s">
        <v>207</v>
      </c>
      <c r="S2307" s="269" t="s">
        <v>207</v>
      </c>
      <c r="T2307" s="269" t="s">
        <v>205</v>
      </c>
      <c r="U2307" s="269" t="s">
        <v>205</v>
      </c>
      <c r="V2307" s="269" t="s">
        <v>207</v>
      </c>
      <c r="W2307" s="269" t="s">
        <v>206</v>
      </c>
      <c r="X2307" s="269" t="s">
        <v>206</v>
      </c>
      <c r="Y2307" s="269" t="s">
        <v>206</v>
      </c>
      <c r="Z2307" s="269" t="s">
        <v>206</v>
      </c>
      <c r="AA2307" s="269" t="s">
        <v>206</v>
      </c>
      <c r="AB2307" s="269" t="s">
        <v>344</v>
      </c>
      <c r="AC2307" s="269" t="s">
        <v>344</v>
      </c>
      <c r="AD2307" s="269" t="s">
        <v>344</v>
      </c>
      <c r="AE2307" s="269" t="s">
        <v>344</v>
      </c>
      <c r="AF2307" s="269" t="s">
        <v>344</v>
      </c>
      <c r="AG2307" s="269" t="s">
        <v>344</v>
      </c>
      <c r="AH2307" s="269" t="s">
        <v>344</v>
      </c>
      <c r="AI2307" s="269" t="s">
        <v>344</v>
      </c>
      <c r="AJ2307" s="269" t="s">
        <v>344</v>
      </c>
      <c r="AK2307" s="269" t="s">
        <v>344</v>
      </c>
      <c r="AL2307" s="269" t="s">
        <v>344</v>
      </c>
      <c r="AM2307" s="269" t="s">
        <v>344</v>
      </c>
      <c r="AN2307" s="269" t="s">
        <v>344</v>
      </c>
      <c r="AO2307" s="269" t="s">
        <v>344</v>
      </c>
      <c r="AP2307" s="269" t="s">
        <v>344</v>
      </c>
      <c r="AQ2307" s="269"/>
      <c r="AR2307">
        <v>0</v>
      </c>
      <c r="AS2307">
        <v>6</v>
      </c>
    </row>
    <row r="2308" spans="1:45" ht="15" hidden="1" x14ac:dyDescent="0.25">
      <c r="A2308" s="266">
        <v>216137</v>
      </c>
      <c r="B2308" s="259" t="s">
        <v>458</v>
      </c>
      <c r="C2308" s="259" t="s">
        <v>207</v>
      </c>
      <c r="D2308" s="259" t="s">
        <v>205</v>
      </c>
      <c r="E2308" s="259" t="s">
        <v>207</v>
      </c>
      <c r="F2308" s="259" t="s">
        <v>207</v>
      </c>
      <c r="G2308" s="259" t="s">
        <v>207</v>
      </c>
      <c r="H2308" s="259" t="s">
        <v>206</v>
      </c>
      <c r="I2308" s="259" t="s">
        <v>207</v>
      </c>
      <c r="J2308" s="259" t="s">
        <v>207</v>
      </c>
      <c r="K2308" s="259" t="s">
        <v>207</v>
      </c>
      <c r="L2308" s="259" t="s">
        <v>207</v>
      </c>
      <c r="M2308" s="259" t="s">
        <v>207</v>
      </c>
      <c r="N2308" s="259" t="s">
        <v>207</v>
      </c>
      <c r="O2308" s="259" t="s">
        <v>207</v>
      </c>
      <c r="P2308" s="259" t="s">
        <v>207</v>
      </c>
      <c r="Q2308" s="259" t="s">
        <v>207</v>
      </c>
      <c r="R2308" s="259" t="s">
        <v>207</v>
      </c>
      <c r="S2308" s="259" t="s">
        <v>207</v>
      </c>
      <c r="T2308" s="259" t="s">
        <v>207</v>
      </c>
      <c r="U2308" s="259" t="s">
        <v>207</v>
      </c>
      <c r="V2308" s="259" t="s">
        <v>207</v>
      </c>
      <c r="W2308" s="259" t="s">
        <v>344</v>
      </c>
      <c r="X2308" s="259" t="s">
        <v>344</v>
      </c>
      <c r="Y2308" s="259" t="s">
        <v>344</v>
      </c>
      <c r="Z2308" s="259" t="s">
        <v>344</v>
      </c>
      <c r="AA2308" s="259" t="s">
        <v>344</v>
      </c>
      <c r="AB2308" s="259" t="s">
        <v>344</v>
      </c>
      <c r="AC2308" s="259" t="s">
        <v>344</v>
      </c>
      <c r="AD2308" s="259" t="s">
        <v>344</v>
      </c>
      <c r="AE2308" s="259" t="s">
        <v>344</v>
      </c>
      <c r="AF2308" s="259" t="s">
        <v>344</v>
      </c>
      <c r="AG2308" s="259" t="s">
        <v>344</v>
      </c>
      <c r="AH2308" s="259" t="s">
        <v>344</v>
      </c>
      <c r="AI2308" s="259" t="s">
        <v>344</v>
      </c>
      <c r="AJ2308" s="259" t="s">
        <v>344</v>
      </c>
      <c r="AK2308" s="259" t="s">
        <v>344</v>
      </c>
      <c r="AL2308" s="259" t="s">
        <v>344</v>
      </c>
      <c r="AM2308" s="259" t="s">
        <v>344</v>
      </c>
      <c r="AN2308" s="259" t="s">
        <v>344</v>
      </c>
      <c r="AO2308" s="259" t="s">
        <v>344</v>
      </c>
      <c r="AP2308" s="259" t="s">
        <v>344</v>
      </c>
      <c r="AQ2308" s="259"/>
      <c r="AR2308"/>
      <c r="AS2308">
        <v>2</v>
      </c>
    </row>
    <row r="2309" spans="1:45" ht="18.75" hidden="1" x14ac:dyDescent="0.45">
      <c r="A2309" s="268">
        <v>216138</v>
      </c>
      <c r="B2309" s="249" t="s">
        <v>459</v>
      </c>
      <c r="C2309" s="269" t="s">
        <v>849</v>
      </c>
      <c r="D2309" s="269" t="s">
        <v>849</v>
      </c>
      <c r="E2309" s="269" t="s">
        <v>849</v>
      </c>
      <c r="F2309" s="269" t="s">
        <v>849</v>
      </c>
      <c r="G2309" s="269" t="s">
        <v>849</v>
      </c>
      <c r="H2309" s="269" t="s">
        <v>849</v>
      </c>
      <c r="I2309" s="269" t="s">
        <v>849</v>
      </c>
      <c r="J2309" s="269" t="s">
        <v>849</v>
      </c>
      <c r="K2309" s="269" t="s">
        <v>849</v>
      </c>
      <c r="L2309" s="269" t="s">
        <v>849</v>
      </c>
      <c r="M2309" s="269" t="s">
        <v>849</v>
      </c>
      <c r="N2309" s="269" t="s">
        <v>849</v>
      </c>
      <c r="O2309" s="269" t="s">
        <v>849</v>
      </c>
      <c r="P2309" s="269" t="s">
        <v>849</v>
      </c>
      <c r="Q2309" s="269" t="s">
        <v>849</v>
      </c>
      <c r="R2309" s="269" t="s">
        <v>849</v>
      </c>
      <c r="S2309" s="269" t="s">
        <v>849</v>
      </c>
      <c r="T2309" s="269" t="s">
        <v>849</v>
      </c>
      <c r="U2309" s="269" t="s">
        <v>849</v>
      </c>
      <c r="V2309" s="269" t="s">
        <v>849</v>
      </c>
      <c r="W2309" s="269" t="s">
        <v>849</v>
      </c>
      <c r="X2309" s="269" t="s">
        <v>849</v>
      </c>
      <c r="Y2309" s="269" t="s">
        <v>849</v>
      </c>
      <c r="Z2309" s="269" t="s">
        <v>849</v>
      </c>
      <c r="AA2309" s="269" t="s">
        <v>849</v>
      </c>
      <c r="AB2309" s="269" t="s">
        <v>344</v>
      </c>
      <c r="AC2309" s="269" t="s">
        <v>344</v>
      </c>
      <c r="AD2309" s="269" t="s">
        <v>344</v>
      </c>
      <c r="AE2309" s="269" t="s">
        <v>344</v>
      </c>
      <c r="AF2309" s="269" t="s">
        <v>344</v>
      </c>
      <c r="AG2309" s="269" t="s">
        <v>344</v>
      </c>
      <c r="AH2309" s="269" t="s">
        <v>344</v>
      </c>
      <c r="AI2309" s="269" t="s">
        <v>344</v>
      </c>
      <c r="AJ2309" s="269" t="s">
        <v>344</v>
      </c>
      <c r="AK2309" s="269" t="s">
        <v>344</v>
      </c>
      <c r="AL2309" s="269" t="s">
        <v>344</v>
      </c>
      <c r="AM2309" s="269" t="s">
        <v>344</v>
      </c>
      <c r="AN2309" s="269" t="s">
        <v>344</v>
      </c>
      <c r="AO2309" s="269" t="s">
        <v>344</v>
      </c>
      <c r="AP2309" s="269" t="s">
        <v>344</v>
      </c>
      <c r="AQ2309" s="269"/>
      <c r="AR2309">
        <v>0</v>
      </c>
      <c r="AS2309" t="s">
        <v>2187</v>
      </c>
    </row>
    <row r="2310" spans="1:45" ht="15" hidden="1" x14ac:dyDescent="0.25">
      <c r="A2310" s="266">
        <v>216139</v>
      </c>
      <c r="B2310" s="259" t="s">
        <v>457</v>
      </c>
      <c r="C2310" s="259" t="s">
        <v>849</v>
      </c>
      <c r="D2310" s="259" t="s">
        <v>849</v>
      </c>
      <c r="E2310" s="259" t="s">
        <v>849</v>
      </c>
      <c r="F2310" s="259" t="s">
        <v>849</v>
      </c>
      <c r="G2310" s="259" t="s">
        <v>849</v>
      </c>
      <c r="H2310" s="259" t="s">
        <v>849</v>
      </c>
      <c r="I2310" s="259" t="s">
        <v>849</v>
      </c>
      <c r="J2310" s="259" t="s">
        <v>849</v>
      </c>
      <c r="K2310" s="259" t="s">
        <v>849</v>
      </c>
      <c r="L2310" s="259" t="s">
        <v>849</v>
      </c>
      <c r="M2310" s="259" t="s">
        <v>344</v>
      </c>
      <c r="N2310" s="259" t="s">
        <v>344</v>
      </c>
      <c r="O2310" s="259" t="s">
        <v>344</v>
      </c>
      <c r="P2310" s="259" t="s">
        <v>344</v>
      </c>
      <c r="Q2310" s="259" t="s">
        <v>344</v>
      </c>
      <c r="R2310" s="259" t="s">
        <v>344</v>
      </c>
      <c r="S2310" s="259" t="s">
        <v>344</v>
      </c>
      <c r="T2310" s="259" t="s">
        <v>344</v>
      </c>
      <c r="U2310" s="259" t="s">
        <v>344</v>
      </c>
      <c r="V2310" s="259" t="s">
        <v>344</v>
      </c>
      <c r="W2310" s="259" t="s">
        <v>344</v>
      </c>
      <c r="X2310" s="259" t="s">
        <v>344</v>
      </c>
      <c r="Y2310" s="259" t="s">
        <v>344</v>
      </c>
      <c r="Z2310" s="259" t="s">
        <v>344</v>
      </c>
      <c r="AA2310" s="259" t="s">
        <v>344</v>
      </c>
      <c r="AB2310" s="259" t="s">
        <v>344</v>
      </c>
      <c r="AC2310" s="259" t="s">
        <v>344</v>
      </c>
      <c r="AD2310" s="259" t="s">
        <v>344</v>
      </c>
      <c r="AE2310" s="259" t="s">
        <v>344</v>
      </c>
      <c r="AF2310" s="259" t="s">
        <v>344</v>
      </c>
      <c r="AG2310" s="259" t="s">
        <v>344</v>
      </c>
      <c r="AH2310" s="259" t="s">
        <v>344</v>
      </c>
      <c r="AI2310" s="259" t="s">
        <v>344</v>
      </c>
      <c r="AJ2310" s="259" t="s">
        <v>344</v>
      </c>
      <c r="AK2310" s="259" t="s">
        <v>344</v>
      </c>
      <c r="AL2310" s="259" t="s">
        <v>344</v>
      </c>
      <c r="AM2310" s="259" t="s">
        <v>344</v>
      </c>
      <c r="AN2310" s="259" t="s">
        <v>344</v>
      </c>
      <c r="AO2310" s="259" t="s">
        <v>344</v>
      </c>
      <c r="AP2310" s="259" t="s">
        <v>344</v>
      </c>
      <c r="AQ2310" s="259"/>
      <c r="AR2310"/>
      <c r="AS2310" t="s">
        <v>2181</v>
      </c>
    </row>
    <row r="2311" spans="1:45" ht="15" hidden="1" x14ac:dyDescent="0.25">
      <c r="A2311" s="266">
        <v>216140</v>
      </c>
      <c r="B2311" s="259" t="s">
        <v>456</v>
      </c>
      <c r="C2311" s="259" t="s">
        <v>207</v>
      </c>
      <c r="D2311" s="259" t="s">
        <v>207</v>
      </c>
      <c r="E2311" s="259" t="s">
        <v>207</v>
      </c>
      <c r="F2311" s="259" t="s">
        <v>207</v>
      </c>
      <c r="G2311" s="259" t="s">
        <v>207</v>
      </c>
      <c r="H2311" s="259" t="s">
        <v>207</v>
      </c>
      <c r="I2311" s="259" t="s">
        <v>207</v>
      </c>
      <c r="J2311" s="259" t="s">
        <v>207</v>
      </c>
      <c r="K2311" s="259" t="s">
        <v>207</v>
      </c>
      <c r="L2311" s="259" t="s">
        <v>207</v>
      </c>
      <c r="M2311" s="259" t="s">
        <v>207</v>
      </c>
      <c r="N2311" s="259" t="s">
        <v>207</v>
      </c>
      <c r="O2311" s="259" t="s">
        <v>207</v>
      </c>
      <c r="P2311" s="259" t="s">
        <v>207</v>
      </c>
      <c r="Q2311" s="259" t="s">
        <v>207</v>
      </c>
      <c r="R2311" s="259" t="s">
        <v>207</v>
      </c>
      <c r="S2311" s="259" t="s">
        <v>207</v>
      </c>
      <c r="T2311" s="259" t="s">
        <v>205</v>
      </c>
      <c r="U2311" s="259" t="s">
        <v>207</v>
      </c>
      <c r="V2311" s="259" t="s">
        <v>207</v>
      </c>
      <c r="W2311" s="259" t="s">
        <v>207</v>
      </c>
      <c r="X2311" s="259" t="s">
        <v>207</v>
      </c>
      <c r="Y2311" s="259" t="s">
        <v>207</v>
      </c>
      <c r="Z2311" s="259" t="s">
        <v>207</v>
      </c>
      <c r="AA2311" s="259" t="s">
        <v>205</v>
      </c>
      <c r="AB2311" s="259" t="s">
        <v>206</v>
      </c>
      <c r="AC2311" s="259" t="s">
        <v>207</v>
      </c>
      <c r="AD2311" s="259" t="s">
        <v>206</v>
      </c>
      <c r="AE2311" s="259" t="s">
        <v>206</v>
      </c>
      <c r="AF2311" s="259" t="s">
        <v>207</v>
      </c>
      <c r="AG2311" s="259" t="s">
        <v>344</v>
      </c>
      <c r="AH2311" s="259" t="s">
        <v>344</v>
      </c>
      <c r="AI2311" s="259" t="s">
        <v>344</v>
      </c>
      <c r="AJ2311" s="259" t="s">
        <v>344</v>
      </c>
      <c r="AK2311" s="259" t="s">
        <v>344</v>
      </c>
      <c r="AL2311" s="259" t="s">
        <v>344</v>
      </c>
      <c r="AM2311" s="259" t="s">
        <v>344</v>
      </c>
      <c r="AN2311" s="259" t="s">
        <v>344</v>
      </c>
      <c r="AO2311" s="259" t="s">
        <v>344</v>
      </c>
      <c r="AP2311" s="259" t="s">
        <v>344</v>
      </c>
      <c r="AQ2311" s="259"/>
      <c r="AR2311"/>
      <c r="AS2311">
        <v>3</v>
      </c>
    </row>
    <row r="2312" spans="1:45" ht="18.75" hidden="1" x14ac:dyDescent="0.45">
      <c r="A2312" s="268">
        <v>216141</v>
      </c>
      <c r="B2312" s="249" t="s">
        <v>457</v>
      </c>
      <c r="C2312" s="269" t="s">
        <v>849</v>
      </c>
      <c r="D2312" s="269" t="s">
        <v>849</v>
      </c>
      <c r="E2312" s="269" t="s">
        <v>849</v>
      </c>
      <c r="F2312" s="269" t="s">
        <v>849</v>
      </c>
      <c r="G2312" s="269" t="s">
        <v>849</v>
      </c>
      <c r="H2312" s="269" t="s">
        <v>849</v>
      </c>
      <c r="I2312" s="269" t="s">
        <v>849</v>
      </c>
      <c r="J2312" s="269" t="s">
        <v>849</v>
      </c>
      <c r="K2312" s="269" t="s">
        <v>849</v>
      </c>
      <c r="L2312" s="269" t="s">
        <v>849</v>
      </c>
      <c r="M2312" s="270" t="s">
        <v>344</v>
      </c>
      <c r="N2312" s="269" t="s">
        <v>344</v>
      </c>
      <c r="O2312" s="269" t="s">
        <v>344</v>
      </c>
      <c r="P2312" s="269" t="s">
        <v>344</v>
      </c>
      <c r="Q2312" s="269" t="s">
        <v>344</v>
      </c>
      <c r="R2312" s="269" t="s">
        <v>344</v>
      </c>
      <c r="S2312" s="269" t="s">
        <v>344</v>
      </c>
      <c r="T2312" s="269" t="s">
        <v>344</v>
      </c>
      <c r="U2312" s="269" t="s">
        <v>344</v>
      </c>
      <c r="V2312" s="269" t="s">
        <v>344</v>
      </c>
      <c r="W2312" s="269" t="s">
        <v>344</v>
      </c>
      <c r="X2312" s="270" t="s">
        <v>344</v>
      </c>
      <c r="Y2312" s="269" t="s">
        <v>344</v>
      </c>
      <c r="Z2312" s="269" t="s">
        <v>344</v>
      </c>
      <c r="AA2312" s="269" t="s">
        <v>344</v>
      </c>
      <c r="AB2312" s="269" t="s">
        <v>344</v>
      </c>
      <c r="AC2312" s="269" t="s">
        <v>344</v>
      </c>
      <c r="AD2312" s="269" t="s">
        <v>344</v>
      </c>
      <c r="AE2312" s="269" t="s">
        <v>344</v>
      </c>
      <c r="AF2312" s="269" t="s">
        <v>344</v>
      </c>
      <c r="AG2312" s="269" t="s">
        <v>344</v>
      </c>
      <c r="AH2312" s="269" t="s">
        <v>344</v>
      </c>
      <c r="AI2312" s="269" t="s">
        <v>344</v>
      </c>
      <c r="AJ2312" s="269" t="s">
        <v>344</v>
      </c>
      <c r="AK2312" s="269" t="s">
        <v>344</v>
      </c>
      <c r="AL2312" s="269" t="s">
        <v>344</v>
      </c>
      <c r="AM2312" s="269" t="s">
        <v>344</v>
      </c>
      <c r="AN2312" s="269" t="s">
        <v>344</v>
      </c>
      <c r="AO2312" s="269" t="s">
        <v>344</v>
      </c>
      <c r="AP2312" s="269" t="s">
        <v>344</v>
      </c>
      <c r="AQ2312" s="269"/>
      <c r="AR2312" t="s">
        <v>2165</v>
      </c>
      <c r="AS2312" t="s">
        <v>2165</v>
      </c>
    </row>
    <row r="2313" spans="1:45" ht="18.75" hidden="1" x14ac:dyDescent="0.45">
      <c r="A2313" s="268">
        <v>216142</v>
      </c>
      <c r="B2313" s="249" t="s">
        <v>457</v>
      </c>
      <c r="C2313" s="269" t="s">
        <v>849</v>
      </c>
      <c r="D2313" s="269" t="s">
        <v>849</v>
      </c>
      <c r="E2313" s="269" t="s">
        <v>849</v>
      </c>
      <c r="F2313" s="269" t="s">
        <v>849</v>
      </c>
      <c r="G2313" s="269" t="s">
        <v>849</v>
      </c>
      <c r="H2313" s="269" t="s">
        <v>849</v>
      </c>
      <c r="I2313" s="269" t="s">
        <v>849</v>
      </c>
      <c r="J2313" s="269" t="s">
        <v>849</v>
      </c>
      <c r="K2313" s="269" t="s">
        <v>849</v>
      </c>
      <c r="L2313" s="269" t="s">
        <v>849</v>
      </c>
      <c r="M2313" s="270" t="s">
        <v>344</v>
      </c>
      <c r="N2313" s="269" t="s">
        <v>344</v>
      </c>
      <c r="O2313" s="269" t="s">
        <v>344</v>
      </c>
      <c r="P2313" s="269" t="s">
        <v>344</v>
      </c>
      <c r="Q2313" s="269" t="s">
        <v>344</v>
      </c>
      <c r="R2313" s="269" t="s">
        <v>344</v>
      </c>
      <c r="S2313" s="269" t="s">
        <v>344</v>
      </c>
      <c r="T2313" s="269" t="s">
        <v>344</v>
      </c>
      <c r="U2313" s="269" t="s">
        <v>344</v>
      </c>
      <c r="V2313" s="269" t="s">
        <v>344</v>
      </c>
      <c r="W2313" s="269" t="s">
        <v>344</v>
      </c>
      <c r="X2313" s="270" t="s">
        <v>344</v>
      </c>
      <c r="Y2313" s="269" t="s">
        <v>344</v>
      </c>
      <c r="Z2313" s="269" t="s">
        <v>344</v>
      </c>
      <c r="AA2313" s="269" t="s">
        <v>344</v>
      </c>
      <c r="AB2313" s="269" t="s">
        <v>344</v>
      </c>
      <c r="AC2313" s="269" t="s">
        <v>344</v>
      </c>
      <c r="AD2313" s="269" t="s">
        <v>344</v>
      </c>
      <c r="AE2313" s="269" t="s">
        <v>344</v>
      </c>
      <c r="AF2313" s="269" t="s">
        <v>344</v>
      </c>
      <c r="AG2313" s="269" t="s">
        <v>344</v>
      </c>
      <c r="AH2313" s="269" t="s">
        <v>344</v>
      </c>
      <c r="AI2313" s="269" t="s">
        <v>344</v>
      </c>
      <c r="AJ2313" s="269" t="s">
        <v>344</v>
      </c>
      <c r="AK2313" s="269" t="s">
        <v>344</v>
      </c>
      <c r="AL2313" s="269" t="s">
        <v>344</v>
      </c>
      <c r="AM2313" s="269" t="s">
        <v>344</v>
      </c>
      <c r="AN2313" s="269" t="s">
        <v>344</v>
      </c>
      <c r="AO2313" s="269" t="s">
        <v>344</v>
      </c>
      <c r="AP2313" s="269" t="s">
        <v>344</v>
      </c>
      <c r="AQ2313" s="269"/>
      <c r="AR2313" t="s">
        <v>1830</v>
      </c>
      <c r="AS2313" t="s">
        <v>2181</v>
      </c>
    </row>
    <row r="2314" spans="1:45" ht="18.75" hidden="1" x14ac:dyDescent="0.45">
      <c r="A2314" s="268">
        <v>216143</v>
      </c>
      <c r="B2314" s="249" t="s">
        <v>456</v>
      </c>
      <c r="C2314" s="269" t="s">
        <v>207</v>
      </c>
      <c r="D2314" s="269" t="s">
        <v>207</v>
      </c>
      <c r="E2314" s="269" t="s">
        <v>207</v>
      </c>
      <c r="F2314" s="269" t="s">
        <v>205</v>
      </c>
      <c r="G2314" s="269" t="s">
        <v>205</v>
      </c>
      <c r="H2314" s="269" t="s">
        <v>207</v>
      </c>
      <c r="I2314" s="269" t="s">
        <v>207</v>
      </c>
      <c r="J2314" s="269" t="s">
        <v>207</v>
      </c>
      <c r="K2314" s="269" t="s">
        <v>205</v>
      </c>
      <c r="L2314" s="269" t="s">
        <v>207</v>
      </c>
      <c r="M2314" s="270" t="s">
        <v>207</v>
      </c>
      <c r="N2314" s="269" t="s">
        <v>205</v>
      </c>
      <c r="O2314" s="269" t="s">
        <v>205</v>
      </c>
      <c r="P2314" s="269" t="s">
        <v>205</v>
      </c>
      <c r="Q2314" s="269" t="s">
        <v>205</v>
      </c>
      <c r="R2314" s="269" t="s">
        <v>206</v>
      </c>
      <c r="S2314" s="269" t="s">
        <v>207</v>
      </c>
      <c r="T2314" s="269" t="s">
        <v>205</v>
      </c>
      <c r="U2314" s="269" t="s">
        <v>207</v>
      </c>
      <c r="V2314" s="269" t="s">
        <v>205</v>
      </c>
      <c r="W2314" s="269" t="s">
        <v>207</v>
      </c>
      <c r="X2314" s="270" t="s">
        <v>207</v>
      </c>
      <c r="Y2314" s="269" t="s">
        <v>206</v>
      </c>
      <c r="Z2314" s="269" t="s">
        <v>207</v>
      </c>
      <c r="AA2314" s="269" t="s">
        <v>207</v>
      </c>
      <c r="AB2314" s="269" t="s">
        <v>206</v>
      </c>
      <c r="AC2314" s="269" t="s">
        <v>206</v>
      </c>
      <c r="AD2314" s="269" t="s">
        <v>206</v>
      </c>
      <c r="AE2314" s="269" t="s">
        <v>206</v>
      </c>
      <c r="AF2314" s="269" t="s">
        <v>206</v>
      </c>
      <c r="AG2314" s="269" t="s">
        <v>344</v>
      </c>
      <c r="AH2314" s="269" t="s">
        <v>344</v>
      </c>
      <c r="AI2314" s="269" t="s">
        <v>344</v>
      </c>
      <c r="AJ2314" s="269" t="s">
        <v>344</v>
      </c>
      <c r="AK2314" s="269" t="s">
        <v>344</v>
      </c>
      <c r="AL2314" s="269" t="s">
        <v>344</v>
      </c>
      <c r="AM2314" s="269" t="s">
        <v>344</v>
      </c>
      <c r="AN2314" s="269" t="s">
        <v>344</v>
      </c>
      <c r="AO2314" s="269" t="s">
        <v>344</v>
      </c>
      <c r="AP2314" s="269" t="s">
        <v>344</v>
      </c>
      <c r="AQ2314" s="269"/>
      <c r="AR2314">
        <v>0</v>
      </c>
      <c r="AS2314">
        <v>5</v>
      </c>
    </row>
    <row r="2315" spans="1:45" ht="18.75" x14ac:dyDescent="0.45">
      <c r="A2315" s="268">
        <v>216145</v>
      </c>
      <c r="B2315" s="249" t="s">
        <v>61</v>
      </c>
      <c r="C2315" s="269" t="s">
        <v>205</v>
      </c>
      <c r="D2315" s="269" t="s">
        <v>207</v>
      </c>
      <c r="E2315" s="269" t="s">
        <v>207</v>
      </c>
      <c r="F2315" s="269" t="s">
        <v>207</v>
      </c>
      <c r="G2315" s="269" t="s">
        <v>205</v>
      </c>
      <c r="H2315" s="269" t="s">
        <v>207</v>
      </c>
      <c r="I2315" s="269" t="s">
        <v>207</v>
      </c>
      <c r="J2315" s="269" t="s">
        <v>207</v>
      </c>
      <c r="K2315" s="269" t="s">
        <v>207</v>
      </c>
      <c r="L2315" s="269" t="s">
        <v>207</v>
      </c>
      <c r="M2315" s="270" t="s">
        <v>207</v>
      </c>
      <c r="N2315" s="269" t="s">
        <v>207</v>
      </c>
      <c r="O2315" s="269" t="s">
        <v>207</v>
      </c>
      <c r="P2315" s="269" t="s">
        <v>207</v>
      </c>
      <c r="Q2315" s="269" t="s">
        <v>207</v>
      </c>
      <c r="R2315" s="269" t="s">
        <v>207</v>
      </c>
      <c r="S2315" s="269" t="s">
        <v>207</v>
      </c>
      <c r="T2315" s="269" t="s">
        <v>207</v>
      </c>
      <c r="U2315" s="269" t="s">
        <v>205</v>
      </c>
      <c r="V2315" s="269" t="s">
        <v>207</v>
      </c>
      <c r="W2315" s="269" t="s">
        <v>207</v>
      </c>
      <c r="X2315" s="270" t="s">
        <v>207</v>
      </c>
      <c r="Y2315" s="269" t="s">
        <v>205</v>
      </c>
      <c r="Z2315" s="269" t="s">
        <v>207</v>
      </c>
      <c r="AA2315" s="269" t="s">
        <v>207</v>
      </c>
      <c r="AB2315" s="269" t="s">
        <v>207</v>
      </c>
      <c r="AC2315" s="269" t="s">
        <v>207</v>
      </c>
      <c r="AD2315" s="269" t="s">
        <v>207</v>
      </c>
      <c r="AE2315" s="269" t="s">
        <v>206</v>
      </c>
      <c r="AF2315" s="269" t="s">
        <v>207</v>
      </c>
      <c r="AG2315" s="269" t="s">
        <v>207</v>
      </c>
      <c r="AH2315" s="269" t="s">
        <v>207</v>
      </c>
      <c r="AI2315" s="269" t="s">
        <v>207</v>
      </c>
      <c r="AJ2315" s="269" t="s">
        <v>207</v>
      </c>
      <c r="AK2315" s="269" t="s">
        <v>206</v>
      </c>
      <c r="AL2315" s="269" t="s">
        <v>206</v>
      </c>
      <c r="AM2315" s="269" t="s">
        <v>206</v>
      </c>
      <c r="AN2315" s="269" t="s">
        <v>206</v>
      </c>
      <c r="AO2315" s="269" t="s">
        <v>206</v>
      </c>
      <c r="AP2315" s="269" t="s">
        <v>206</v>
      </c>
      <c r="AQ2315" s="269"/>
      <c r="AR2315">
        <v>0</v>
      </c>
      <c r="AS2315">
        <v>5</v>
      </c>
    </row>
    <row r="2316" spans="1:45" ht="15" hidden="1" x14ac:dyDescent="0.25">
      <c r="A2316" s="266">
        <v>216146</v>
      </c>
      <c r="B2316" s="259" t="s">
        <v>457</v>
      </c>
      <c r="C2316" s="259" t="s">
        <v>849</v>
      </c>
      <c r="D2316" s="259" t="s">
        <v>849</v>
      </c>
      <c r="E2316" s="259" t="s">
        <v>849</v>
      </c>
      <c r="F2316" s="259" t="s">
        <v>849</v>
      </c>
      <c r="G2316" s="259" t="s">
        <v>849</v>
      </c>
      <c r="H2316" s="259" t="s">
        <v>849</v>
      </c>
      <c r="I2316" s="259" t="s">
        <v>849</v>
      </c>
      <c r="J2316" s="259" t="s">
        <v>849</v>
      </c>
      <c r="K2316" s="259" t="s">
        <v>849</v>
      </c>
      <c r="L2316" s="259" t="s">
        <v>849</v>
      </c>
      <c r="M2316" s="259" t="s">
        <v>344</v>
      </c>
      <c r="N2316" s="259" t="s">
        <v>344</v>
      </c>
      <c r="O2316" s="259" t="s">
        <v>344</v>
      </c>
      <c r="P2316" s="259" t="s">
        <v>344</v>
      </c>
      <c r="Q2316" s="259" t="s">
        <v>344</v>
      </c>
      <c r="R2316" s="259" t="s">
        <v>344</v>
      </c>
      <c r="S2316" s="259" t="s">
        <v>344</v>
      </c>
      <c r="T2316" s="259" t="s">
        <v>344</v>
      </c>
      <c r="U2316" s="259" t="s">
        <v>344</v>
      </c>
      <c r="V2316" s="259" t="s">
        <v>344</v>
      </c>
      <c r="W2316" s="259" t="s">
        <v>344</v>
      </c>
      <c r="X2316" s="259" t="s">
        <v>344</v>
      </c>
      <c r="Y2316" s="259" t="s">
        <v>344</v>
      </c>
      <c r="Z2316" s="259" t="s">
        <v>344</v>
      </c>
      <c r="AA2316" s="259" t="s">
        <v>344</v>
      </c>
      <c r="AB2316" s="259" t="s">
        <v>344</v>
      </c>
      <c r="AC2316" s="259" t="s">
        <v>344</v>
      </c>
      <c r="AD2316" s="259" t="s">
        <v>344</v>
      </c>
      <c r="AE2316" s="259" t="s">
        <v>344</v>
      </c>
      <c r="AF2316" s="259" t="s">
        <v>344</v>
      </c>
      <c r="AG2316" s="259" t="s">
        <v>344</v>
      </c>
      <c r="AH2316" s="259" t="s">
        <v>344</v>
      </c>
      <c r="AI2316" s="259" t="s">
        <v>344</v>
      </c>
      <c r="AJ2316" s="259" t="s">
        <v>344</v>
      </c>
      <c r="AK2316" s="259" t="s">
        <v>344</v>
      </c>
      <c r="AL2316" s="259" t="s">
        <v>344</v>
      </c>
      <c r="AM2316" s="259" t="s">
        <v>344</v>
      </c>
      <c r="AN2316" s="259" t="s">
        <v>344</v>
      </c>
      <c r="AO2316" s="259" t="s">
        <v>344</v>
      </c>
      <c r="AP2316" s="259" t="s">
        <v>344</v>
      </c>
      <c r="AQ2316" s="259"/>
      <c r="AR2316"/>
      <c r="AS2316" t="s">
        <v>2181</v>
      </c>
    </row>
    <row r="2317" spans="1:45" ht="18.75" hidden="1" x14ac:dyDescent="0.45">
      <c r="A2317" s="268">
        <v>216147</v>
      </c>
      <c r="B2317" s="249" t="s">
        <v>456</v>
      </c>
      <c r="C2317" s="269" t="s">
        <v>205</v>
      </c>
      <c r="D2317" s="269" t="s">
        <v>207</v>
      </c>
      <c r="E2317" s="269" t="s">
        <v>205</v>
      </c>
      <c r="F2317" s="269" t="s">
        <v>205</v>
      </c>
      <c r="G2317" s="269" t="s">
        <v>207</v>
      </c>
      <c r="H2317" s="269" t="s">
        <v>205</v>
      </c>
      <c r="I2317" s="269" t="s">
        <v>207</v>
      </c>
      <c r="J2317" s="269" t="s">
        <v>207</v>
      </c>
      <c r="K2317" s="269" t="s">
        <v>207</v>
      </c>
      <c r="L2317" s="269" t="s">
        <v>207</v>
      </c>
      <c r="M2317" s="270" t="s">
        <v>207</v>
      </c>
      <c r="N2317" s="269" t="s">
        <v>207</v>
      </c>
      <c r="O2317" s="269" t="s">
        <v>205</v>
      </c>
      <c r="P2317" s="269" t="s">
        <v>205</v>
      </c>
      <c r="Q2317" s="269" t="s">
        <v>207</v>
      </c>
      <c r="R2317" s="269" t="s">
        <v>207</v>
      </c>
      <c r="S2317" s="269" t="s">
        <v>207</v>
      </c>
      <c r="T2317" s="269" t="s">
        <v>207</v>
      </c>
      <c r="U2317" s="269" t="s">
        <v>207</v>
      </c>
      <c r="V2317" s="269" t="s">
        <v>207</v>
      </c>
      <c r="W2317" s="269" t="s">
        <v>207</v>
      </c>
      <c r="X2317" s="270" t="s">
        <v>207</v>
      </c>
      <c r="Y2317" s="269" t="s">
        <v>207</v>
      </c>
      <c r="Z2317" s="269" t="s">
        <v>207</v>
      </c>
      <c r="AA2317" s="269" t="s">
        <v>207</v>
      </c>
      <c r="AB2317" s="269" t="s">
        <v>205</v>
      </c>
      <c r="AC2317" s="269" t="s">
        <v>205</v>
      </c>
      <c r="AD2317" s="269" t="s">
        <v>207</v>
      </c>
      <c r="AE2317" s="269" t="s">
        <v>207</v>
      </c>
      <c r="AF2317" s="269" t="s">
        <v>207</v>
      </c>
      <c r="AG2317" s="269" t="s">
        <v>344</v>
      </c>
      <c r="AH2317" s="269" t="s">
        <v>344</v>
      </c>
      <c r="AI2317" s="269" t="s">
        <v>344</v>
      </c>
      <c r="AJ2317" s="269" t="s">
        <v>344</v>
      </c>
      <c r="AK2317" s="269" t="s">
        <v>344</v>
      </c>
      <c r="AL2317" s="269" t="s">
        <v>344</v>
      </c>
      <c r="AM2317" s="269" t="s">
        <v>344</v>
      </c>
      <c r="AN2317" s="269" t="s">
        <v>344</v>
      </c>
      <c r="AO2317" s="269" t="s">
        <v>344</v>
      </c>
      <c r="AP2317" s="269" t="s">
        <v>344</v>
      </c>
      <c r="AQ2317" s="269"/>
      <c r="AR2317">
        <v>0</v>
      </c>
      <c r="AS2317">
        <v>3</v>
      </c>
    </row>
    <row r="2318" spans="1:45" ht="15" hidden="1" x14ac:dyDescent="0.25">
      <c r="A2318" s="266">
        <v>216148</v>
      </c>
      <c r="B2318" s="259" t="s">
        <v>457</v>
      </c>
      <c r="C2318" s="259" t="s">
        <v>849</v>
      </c>
      <c r="D2318" s="259" t="s">
        <v>849</v>
      </c>
      <c r="E2318" s="259" t="s">
        <v>849</v>
      </c>
      <c r="F2318" s="259" t="s">
        <v>849</v>
      </c>
      <c r="G2318" s="259" t="s">
        <v>849</v>
      </c>
      <c r="H2318" s="259" t="s">
        <v>849</v>
      </c>
      <c r="I2318" s="259" t="s">
        <v>849</v>
      </c>
      <c r="J2318" s="259" t="s">
        <v>849</v>
      </c>
      <c r="K2318" s="259" t="s">
        <v>849</v>
      </c>
      <c r="L2318" s="259" t="s">
        <v>849</v>
      </c>
      <c r="M2318" s="259" t="s">
        <v>344</v>
      </c>
      <c r="N2318" s="259" t="s">
        <v>344</v>
      </c>
      <c r="O2318" s="259" t="s">
        <v>344</v>
      </c>
      <c r="P2318" s="259" t="s">
        <v>344</v>
      </c>
      <c r="Q2318" s="259" t="s">
        <v>344</v>
      </c>
      <c r="R2318" s="259" t="s">
        <v>344</v>
      </c>
      <c r="S2318" s="259" t="s">
        <v>344</v>
      </c>
      <c r="T2318" s="259" t="s">
        <v>344</v>
      </c>
      <c r="U2318" s="259" t="s">
        <v>344</v>
      </c>
      <c r="V2318" s="259" t="s">
        <v>344</v>
      </c>
      <c r="W2318" s="259" t="s">
        <v>344</v>
      </c>
      <c r="X2318" s="259" t="s">
        <v>344</v>
      </c>
      <c r="Y2318" s="259" t="s">
        <v>344</v>
      </c>
      <c r="Z2318" s="259" t="s">
        <v>344</v>
      </c>
      <c r="AA2318" s="259" t="s">
        <v>344</v>
      </c>
      <c r="AB2318" s="259" t="s">
        <v>344</v>
      </c>
      <c r="AC2318" s="259" t="s">
        <v>344</v>
      </c>
      <c r="AD2318" s="259" t="s">
        <v>344</v>
      </c>
      <c r="AE2318" s="259" t="s">
        <v>344</v>
      </c>
      <c r="AF2318" s="259" t="s">
        <v>344</v>
      </c>
      <c r="AG2318" s="259" t="s">
        <v>344</v>
      </c>
      <c r="AH2318" s="259" t="s">
        <v>344</v>
      </c>
      <c r="AI2318" s="259" t="s">
        <v>344</v>
      </c>
      <c r="AJ2318" s="259" t="s">
        <v>344</v>
      </c>
      <c r="AK2318" s="259" t="s">
        <v>344</v>
      </c>
      <c r="AL2318" s="259" t="s">
        <v>344</v>
      </c>
      <c r="AM2318" s="259" t="s">
        <v>344</v>
      </c>
      <c r="AN2318" s="259" t="s">
        <v>344</v>
      </c>
      <c r="AO2318" s="259" t="s">
        <v>344</v>
      </c>
      <c r="AP2318" s="259" t="s">
        <v>344</v>
      </c>
      <c r="AQ2318" s="259"/>
      <c r="AR2318"/>
      <c r="AS2318" t="s">
        <v>2181</v>
      </c>
    </row>
    <row r="2319" spans="1:45" ht="15" hidden="1" x14ac:dyDescent="0.25">
      <c r="A2319" s="266">
        <v>216149</v>
      </c>
      <c r="B2319" s="259" t="s">
        <v>457</v>
      </c>
      <c r="C2319" s="259" t="s">
        <v>849</v>
      </c>
      <c r="D2319" s="259" t="s">
        <v>849</v>
      </c>
      <c r="E2319" s="259" t="s">
        <v>849</v>
      </c>
      <c r="F2319" s="259" t="s">
        <v>849</v>
      </c>
      <c r="G2319" s="259" t="s">
        <v>849</v>
      </c>
      <c r="H2319" s="259" t="s">
        <v>849</v>
      </c>
      <c r="I2319" s="259" t="s">
        <v>849</v>
      </c>
      <c r="J2319" s="259" t="s">
        <v>849</v>
      </c>
      <c r="K2319" s="259" t="s">
        <v>849</v>
      </c>
      <c r="L2319" s="259" t="s">
        <v>849</v>
      </c>
      <c r="M2319" s="259" t="s">
        <v>344</v>
      </c>
      <c r="N2319" s="259" t="s">
        <v>344</v>
      </c>
      <c r="O2319" s="259" t="s">
        <v>344</v>
      </c>
      <c r="P2319" s="259" t="s">
        <v>344</v>
      </c>
      <c r="Q2319" s="259" t="s">
        <v>344</v>
      </c>
      <c r="R2319" s="259" t="s">
        <v>344</v>
      </c>
      <c r="S2319" s="259" t="s">
        <v>344</v>
      </c>
      <c r="T2319" s="259" t="s">
        <v>344</v>
      </c>
      <c r="U2319" s="259" t="s">
        <v>344</v>
      </c>
      <c r="V2319" s="259" t="s">
        <v>344</v>
      </c>
      <c r="W2319" s="259" t="s">
        <v>344</v>
      </c>
      <c r="X2319" s="259" t="s">
        <v>344</v>
      </c>
      <c r="Y2319" s="259" t="s">
        <v>344</v>
      </c>
      <c r="Z2319" s="259" t="s">
        <v>344</v>
      </c>
      <c r="AA2319" s="259" t="s">
        <v>344</v>
      </c>
      <c r="AB2319" s="259" t="s">
        <v>344</v>
      </c>
      <c r="AC2319" s="259" t="s">
        <v>344</v>
      </c>
      <c r="AD2319" s="259" t="s">
        <v>344</v>
      </c>
      <c r="AE2319" s="259" t="s">
        <v>344</v>
      </c>
      <c r="AF2319" s="259" t="s">
        <v>344</v>
      </c>
      <c r="AG2319" s="259" t="s">
        <v>344</v>
      </c>
      <c r="AH2319" s="259" t="s">
        <v>344</v>
      </c>
      <c r="AI2319" s="259" t="s">
        <v>344</v>
      </c>
      <c r="AJ2319" s="259" t="s">
        <v>344</v>
      </c>
      <c r="AK2319" s="259" t="s">
        <v>344</v>
      </c>
      <c r="AL2319" s="259" t="s">
        <v>344</v>
      </c>
      <c r="AM2319" s="259" t="s">
        <v>344</v>
      </c>
      <c r="AN2319" s="259" t="s">
        <v>344</v>
      </c>
      <c r="AO2319" s="259" t="s">
        <v>344</v>
      </c>
      <c r="AP2319" s="259" t="s">
        <v>344</v>
      </c>
      <c r="AQ2319" s="259"/>
      <c r="AR2319"/>
      <c r="AS2319" t="s">
        <v>2181</v>
      </c>
    </row>
    <row r="2320" spans="1:45" ht="18.75" hidden="1" x14ac:dyDescent="0.45">
      <c r="A2320" s="268">
        <v>216150</v>
      </c>
      <c r="B2320" s="249" t="s">
        <v>458</v>
      </c>
      <c r="C2320" s="269" t="s">
        <v>207</v>
      </c>
      <c r="D2320" s="269" t="s">
        <v>207</v>
      </c>
      <c r="E2320" s="269" t="s">
        <v>205</v>
      </c>
      <c r="F2320" s="269" t="s">
        <v>205</v>
      </c>
      <c r="G2320" s="269" t="s">
        <v>207</v>
      </c>
      <c r="H2320" s="269" t="s">
        <v>207</v>
      </c>
      <c r="I2320" s="269" t="s">
        <v>205</v>
      </c>
      <c r="J2320" s="269" t="s">
        <v>207</v>
      </c>
      <c r="K2320" s="269" t="s">
        <v>207</v>
      </c>
      <c r="L2320" s="269" t="s">
        <v>205</v>
      </c>
      <c r="M2320" s="270" t="s">
        <v>206</v>
      </c>
      <c r="N2320" s="269" t="s">
        <v>207</v>
      </c>
      <c r="O2320" s="269" t="s">
        <v>205</v>
      </c>
      <c r="P2320" s="269" t="s">
        <v>205</v>
      </c>
      <c r="Q2320" s="269" t="s">
        <v>206</v>
      </c>
      <c r="R2320" s="269" t="s">
        <v>207</v>
      </c>
      <c r="S2320" s="269" t="s">
        <v>207</v>
      </c>
      <c r="T2320" s="269" t="s">
        <v>205</v>
      </c>
      <c r="U2320" s="269" t="s">
        <v>207</v>
      </c>
      <c r="V2320" s="269" t="s">
        <v>205</v>
      </c>
      <c r="W2320" s="269" t="s">
        <v>344</v>
      </c>
      <c r="X2320" s="270" t="s">
        <v>344</v>
      </c>
      <c r="Y2320" s="269" t="s">
        <v>344</v>
      </c>
      <c r="Z2320" s="269" t="s">
        <v>344</v>
      </c>
      <c r="AA2320" s="269" t="s">
        <v>344</v>
      </c>
      <c r="AB2320" s="269" t="s">
        <v>344</v>
      </c>
      <c r="AC2320" s="269" t="s">
        <v>344</v>
      </c>
      <c r="AD2320" s="269" t="s">
        <v>344</v>
      </c>
      <c r="AE2320" s="269" t="s">
        <v>344</v>
      </c>
      <c r="AF2320" s="269" t="s">
        <v>344</v>
      </c>
      <c r="AG2320" s="269" t="s">
        <v>344</v>
      </c>
      <c r="AH2320" s="269" t="s">
        <v>344</v>
      </c>
      <c r="AI2320" s="269" t="s">
        <v>344</v>
      </c>
      <c r="AJ2320" s="269" t="s">
        <v>344</v>
      </c>
      <c r="AK2320" s="269" t="s">
        <v>344</v>
      </c>
      <c r="AL2320" s="269" t="s">
        <v>344</v>
      </c>
      <c r="AM2320" s="269" t="s">
        <v>344</v>
      </c>
      <c r="AN2320" s="269" t="s">
        <v>344</v>
      </c>
      <c r="AO2320" s="269" t="s">
        <v>344</v>
      </c>
      <c r="AP2320" s="269" t="s">
        <v>344</v>
      </c>
      <c r="AQ2320" s="269"/>
      <c r="AR2320">
        <v>0</v>
      </c>
      <c r="AS2320">
        <v>1</v>
      </c>
    </row>
    <row r="2321" spans="1:45" ht="33" x14ac:dyDescent="0.45">
      <c r="A2321" s="268">
        <v>216152</v>
      </c>
      <c r="B2321" s="249" t="s">
        <v>67</v>
      </c>
      <c r="C2321" s="269" t="s">
        <v>207</v>
      </c>
      <c r="D2321" s="269" t="s">
        <v>207</v>
      </c>
      <c r="E2321" s="269" t="s">
        <v>207</v>
      </c>
      <c r="F2321" s="269" t="s">
        <v>207</v>
      </c>
      <c r="G2321" s="269" t="s">
        <v>207</v>
      </c>
      <c r="H2321" s="269" t="s">
        <v>207</v>
      </c>
      <c r="I2321" s="269" t="s">
        <v>207</v>
      </c>
      <c r="J2321" s="269" t="s">
        <v>207</v>
      </c>
      <c r="K2321" s="269" t="s">
        <v>207</v>
      </c>
      <c r="L2321" s="269" t="s">
        <v>207</v>
      </c>
      <c r="M2321" s="270" t="s">
        <v>207</v>
      </c>
      <c r="N2321" s="269" t="s">
        <v>207</v>
      </c>
      <c r="O2321" s="269" t="s">
        <v>205</v>
      </c>
      <c r="P2321" s="269" t="s">
        <v>205</v>
      </c>
      <c r="Q2321" s="269" t="s">
        <v>207</v>
      </c>
      <c r="R2321" s="269" t="s">
        <v>207</v>
      </c>
      <c r="S2321" s="269" t="s">
        <v>207</v>
      </c>
      <c r="T2321" s="269" t="s">
        <v>207</v>
      </c>
      <c r="U2321" s="269" t="s">
        <v>207</v>
      </c>
      <c r="V2321" s="269" t="s">
        <v>207</v>
      </c>
      <c r="W2321" s="269" t="s">
        <v>207</v>
      </c>
      <c r="X2321" s="270" t="s">
        <v>207</v>
      </c>
      <c r="Y2321" s="269" t="s">
        <v>207</v>
      </c>
      <c r="Z2321" s="269" t="s">
        <v>207</v>
      </c>
      <c r="AA2321" s="269" t="s">
        <v>207</v>
      </c>
      <c r="AB2321" s="269" t="s">
        <v>207</v>
      </c>
      <c r="AC2321" s="269" t="s">
        <v>207</v>
      </c>
      <c r="AD2321" s="269" t="s">
        <v>205</v>
      </c>
      <c r="AE2321" s="269" t="s">
        <v>205</v>
      </c>
      <c r="AF2321" s="269" t="s">
        <v>207</v>
      </c>
      <c r="AG2321" s="269" t="s">
        <v>206</v>
      </c>
      <c r="AH2321" s="269" t="s">
        <v>206</v>
      </c>
      <c r="AI2321" s="269" t="s">
        <v>206</v>
      </c>
      <c r="AJ2321" s="269" t="s">
        <v>206</v>
      </c>
      <c r="AK2321" s="269" t="s">
        <v>206</v>
      </c>
      <c r="AL2321" s="269" t="s">
        <v>344</v>
      </c>
      <c r="AM2321" s="269" t="s">
        <v>344</v>
      </c>
      <c r="AN2321" s="269" t="s">
        <v>344</v>
      </c>
      <c r="AO2321" s="269" t="s">
        <v>344</v>
      </c>
      <c r="AP2321" s="269" t="s">
        <v>344</v>
      </c>
      <c r="AQ2321" s="269"/>
      <c r="AR2321">
        <v>0</v>
      </c>
      <c r="AS2321">
        <v>6</v>
      </c>
    </row>
    <row r="2322" spans="1:45" ht="18.75" hidden="1" x14ac:dyDescent="0.45">
      <c r="A2322" s="267">
        <v>216153</v>
      </c>
      <c r="B2322" s="249" t="s">
        <v>456</v>
      </c>
      <c r="C2322" s="269" t="s">
        <v>205</v>
      </c>
      <c r="D2322" s="269" t="s">
        <v>205</v>
      </c>
      <c r="E2322" s="269" t="s">
        <v>207</v>
      </c>
      <c r="F2322" s="269" t="s">
        <v>205</v>
      </c>
      <c r="G2322" s="269" t="s">
        <v>207</v>
      </c>
      <c r="H2322" s="269" t="s">
        <v>207</v>
      </c>
      <c r="I2322" s="269" t="s">
        <v>207</v>
      </c>
      <c r="J2322" s="269" t="s">
        <v>205</v>
      </c>
      <c r="K2322" s="269" t="s">
        <v>207</v>
      </c>
      <c r="L2322" s="269" t="s">
        <v>207</v>
      </c>
      <c r="M2322" s="270" t="s">
        <v>207</v>
      </c>
      <c r="N2322" s="269" t="s">
        <v>205</v>
      </c>
      <c r="O2322" s="269" t="s">
        <v>205</v>
      </c>
      <c r="P2322" s="269" t="s">
        <v>205</v>
      </c>
      <c r="Q2322" s="269" t="s">
        <v>207</v>
      </c>
      <c r="R2322" s="269" t="s">
        <v>205</v>
      </c>
      <c r="S2322" s="269" t="s">
        <v>205</v>
      </c>
      <c r="T2322" s="269" t="s">
        <v>205</v>
      </c>
      <c r="U2322" s="269" t="s">
        <v>205</v>
      </c>
      <c r="V2322" s="269" t="s">
        <v>205</v>
      </c>
      <c r="W2322" s="269" t="s">
        <v>206</v>
      </c>
      <c r="X2322" s="270" t="s">
        <v>207</v>
      </c>
      <c r="Y2322" s="269" t="s">
        <v>206</v>
      </c>
      <c r="Z2322" s="269" t="s">
        <v>206</v>
      </c>
      <c r="AA2322" s="269" t="s">
        <v>207</v>
      </c>
      <c r="AB2322" s="269" t="s">
        <v>206</v>
      </c>
      <c r="AC2322" s="269" t="s">
        <v>206</v>
      </c>
      <c r="AD2322" s="269" t="s">
        <v>206</v>
      </c>
      <c r="AE2322" s="269" t="s">
        <v>206</v>
      </c>
      <c r="AF2322" s="269" t="s">
        <v>206</v>
      </c>
      <c r="AG2322" s="269" t="s">
        <v>344</v>
      </c>
      <c r="AH2322" s="269" t="s">
        <v>344</v>
      </c>
      <c r="AI2322" s="269" t="s">
        <v>344</v>
      </c>
      <c r="AJ2322" s="269" t="s">
        <v>344</v>
      </c>
      <c r="AK2322" s="269" t="s">
        <v>344</v>
      </c>
      <c r="AL2322" s="269" t="s">
        <v>344</v>
      </c>
      <c r="AM2322" s="269" t="s">
        <v>344</v>
      </c>
      <c r="AN2322" s="269" t="s">
        <v>344</v>
      </c>
      <c r="AO2322" s="269" t="s">
        <v>344</v>
      </c>
      <c r="AP2322" s="269" t="s">
        <v>344</v>
      </c>
      <c r="AQ2322" s="269"/>
      <c r="AR2322">
        <v>0</v>
      </c>
      <c r="AS2322">
        <v>5</v>
      </c>
    </row>
    <row r="2323" spans="1:45" ht="18.75" x14ac:dyDescent="0.45">
      <c r="A2323" s="268">
        <v>216155</v>
      </c>
      <c r="B2323" s="249" t="s">
        <v>61</v>
      </c>
      <c r="C2323" s="269" t="s">
        <v>207</v>
      </c>
      <c r="D2323" s="269" t="s">
        <v>207</v>
      </c>
      <c r="E2323" s="269" t="s">
        <v>207</v>
      </c>
      <c r="F2323" s="269" t="s">
        <v>207</v>
      </c>
      <c r="G2323" s="269" t="s">
        <v>207</v>
      </c>
      <c r="H2323" s="269" t="s">
        <v>207</v>
      </c>
      <c r="I2323" s="269" t="s">
        <v>207</v>
      </c>
      <c r="J2323" s="269" t="s">
        <v>207</v>
      </c>
      <c r="K2323" s="269" t="s">
        <v>205</v>
      </c>
      <c r="L2323" s="269" t="s">
        <v>207</v>
      </c>
      <c r="M2323" s="270" t="s">
        <v>207</v>
      </c>
      <c r="N2323" s="269" t="s">
        <v>205</v>
      </c>
      <c r="O2323" s="269" t="s">
        <v>205</v>
      </c>
      <c r="P2323" s="269" t="s">
        <v>205</v>
      </c>
      <c r="Q2323" s="269" t="s">
        <v>205</v>
      </c>
      <c r="R2323" s="269" t="s">
        <v>207</v>
      </c>
      <c r="S2323" s="269" t="s">
        <v>207</v>
      </c>
      <c r="T2323" s="269" t="s">
        <v>205</v>
      </c>
      <c r="U2323" s="269" t="s">
        <v>205</v>
      </c>
      <c r="V2323" s="269" t="s">
        <v>207</v>
      </c>
      <c r="W2323" s="269" t="s">
        <v>205</v>
      </c>
      <c r="X2323" s="270" t="s">
        <v>207</v>
      </c>
      <c r="Y2323" s="269" t="s">
        <v>205</v>
      </c>
      <c r="Z2323" s="269" t="s">
        <v>207</v>
      </c>
      <c r="AA2323" s="269" t="s">
        <v>205</v>
      </c>
      <c r="AB2323" s="269" t="s">
        <v>207</v>
      </c>
      <c r="AC2323" s="269" t="s">
        <v>207</v>
      </c>
      <c r="AD2323" s="269" t="s">
        <v>205</v>
      </c>
      <c r="AE2323" s="269" t="s">
        <v>207</v>
      </c>
      <c r="AF2323" s="269" t="s">
        <v>207</v>
      </c>
      <c r="AG2323" s="269" t="s">
        <v>207</v>
      </c>
      <c r="AH2323" s="269" t="s">
        <v>207</v>
      </c>
      <c r="AI2323" s="269" t="s">
        <v>207</v>
      </c>
      <c r="AJ2323" s="269" t="s">
        <v>207</v>
      </c>
      <c r="AK2323" s="269" t="s">
        <v>207</v>
      </c>
      <c r="AL2323" s="269" t="s">
        <v>206</v>
      </c>
      <c r="AM2323" s="269" t="s">
        <v>206</v>
      </c>
      <c r="AN2323" s="269" t="s">
        <v>206</v>
      </c>
      <c r="AO2323" s="269" t="s">
        <v>206</v>
      </c>
      <c r="AP2323" s="269" t="s">
        <v>206</v>
      </c>
      <c r="AQ2323" s="269"/>
      <c r="AR2323">
        <v>0</v>
      </c>
      <c r="AS2323">
        <v>5</v>
      </c>
    </row>
    <row r="2324" spans="1:45" ht="18.75" hidden="1" x14ac:dyDescent="0.45">
      <c r="A2324" s="268">
        <v>216156</v>
      </c>
      <c r="B2324" s="249" t="s">
        <v>457</v>
      </c>
      <c r="C2324" s="269" t="s">
        <v>849</v>
      </c>
      <c r="D2324" s="269" t="s">
        <v>849</v>
      </c>
      <c r="E2324" s="269" t="s">
        <v>849</v>
      </c>
      <c r="F2324" s="269" t="s">
        <v>849</v>
      </c>
      <c r="G2324" s="269" t="s">
        <v>849</v>
      </c>
      <c r="H2324" s="269" t="s">
        <v>849</v>
      </c>
      <c r="I2324" s="269" t="s">
        <v>849</v>
      </c>
      <c r="J2324" s="269" t="s">
        <v>849</v>
      </c>
      <c r="K2324" s="269" t="s">
        <v>849</v>
      </c>
      <c r="L2324" s="269" t="s">
        <v>849</v>
      </c>
      <c r="M2324" s="269" t="s">
        <v>849</v>
      </c>
      <c r="N2324" s="269" t="s">
        <v>849</v>
      </c>
      <c r="O2324" s="269" t="s">
        <v>849</v>
      </c>
      <c r="P2324" s="269" t="s">
        <v>849</v>
      </c>
      <c r="Q2324" s="269" t="s">
        <v>849</v>
      </c>
      <c r="R2324" s="269" t="s">
        <v>344</v>
      </c>
      <c r="S2324" s="269" t="s">
        <v>344</v>
      </c>
      <c r="T2324" s="269" t="s">
        <v>344</v>
      </c>
      <c r="U2324" s="269" t="s">
        <v>344</v>
      </c>
      <c r="V2324" s="269" t="s">
        <v>344</v>
      </c>
      <c r="W2324" s="269" t="s">
        <v>344</v>
      </c>
      <c r="X2324" s="270" t="s">
        <v>344</v>
      </c>
      <c r="Y2324" s="269" t="s">
        <v>344</v>
      </c>
      <c r="Z2324" s="269" t="s">
        <v>344</v>
      </c>
      <c r="AA2324" s="269" t="s">
        <v>344</v>
      </c>
      <c r="AB2324" s="269" t="s">
        <v>344</v>
      </c>
      <c r="AC2324" s="269" t="s">
        <v>344</v>
      </c>
      <c r="AD2324" s="269" t="s">
        <v>344</v>
      </c>
      <c r="AE2324" s="269" t="s">
        <v>344</v>
      </c>
      <c r="AF2324" s="269" t="s">
        <v>344</v>
      </c>
      <c r="AG2324" s="269" t="s">
        <v>344</v>
      </c>
      <c r="AH2324" s="269" t="s">
        <v>344</v>
      </c>
      <c r="AI2324" s="269" t="s">
        <v>344</v>
      </c>
      <c r="AJ2324" s="269" t="s">
        <v>344</v>
      </c>
      <c r="AK2324" s="269" t="s">
        <v>344</v>
      </c>
      <c r="AL2324" s="269" t="s">
        <v>344</v>
      </c>
      <c r="AM2324" s="269" t="s">
        <v>344</v>
      </c>
      <c r="AN2324" s="269" t="s">
        <v>344</v>
      </c>
      <c r="AO2324" s="269" t="s">
        <v>344</v>
      </c>
      <c r="AP2324" s="269" t="s">
        <v>344</v>
      </c>
      <c r="AQ2324" s="269"/>
      <c r="AR2324" t="s">
        <v>2165</v>
      </c>
      <c r="AS2324" t="s">
        <v>2194</v>
      </c>
    </row>
    <row r="2325" spans="1:45" ht="15" hidden="1" x14ac:dyDescent="0.25">
      <c r="A2325" s="266">
        <v>216157</v>
      </c>
      <c r="B2325" s="259" t="s">
        <v>457</v>
      </c>
      <c r="C2325" s="259" t="s">
        <v>849</v>
      </c>
      <c r="D2325" s="259" t="s">
        <v>849</v>
      </c>
      <c r="E2325" s="259" t="s">
        <v>849</v>
      </c>
      <c r="F2325" s="259" t="s">
        <v>849</v>
      </c>
      <c r="G2325" s="259" t="s">
        <v>849</v>
      </c>
      <c r="H2325" s="259" t="s">
        <v>849</v>
      </c>
      <c r="I2325" s="259" t="s">
        <v>849</v>
      </c>
      <c r="J2325" s="259" t="s">
        <v>849</v>
      </c>
      <c r="K2325" s="259" t="s">
        <v>849</v>
      </c>
      <c r="L2325" s="259" t="s">
        <v>849</v>
      </c>
      <c r="M2325" s="259" t="s">
        <v>344</v>
      </c>
      <c r="N2325" s="259" t="s">
        <v>344</v>
      </c>
      <c r="O2325" s="259" t="s">
        <v>344</v>
      </c>
      <c r="P2325" s="259" t="s">
        <v>344</v>
      </c>
      <c r="Q2325" s="259" t="s">
        <v>344</v>
      </c>
      <c r="R2325" s="259" t="s">
        <v>344</v>
      </c>
      <c r="S2325" s="259" t="s">
        <v>344</v>
      </c>
      <c r="T2325" s="259" t="s">
        <v>344</v>
      </c>
      <c r="U2325" s="259" t="s">
        <v>344</v>
      </c>
      <c r="V2325" s="259" t="s">
        <v>344</v>
      </c>
      <c r="W2325" s="259" t="s">
        <v>344</v>
      </c>
      <c r="X2325" s="259" t="s">
        <v>344</v>
      </c>
      <c r="Y2325" s="259" t="s">
        <v>344</v>
      </c>
      <c r="Z2325" s="259" t="s">
        <v>344</v>
      </c>
      <c r="AA2325" s="259" t="s">
        <v>344</v>
      </c>
      <c r="AB2325" s="259" t="s">
        <v>344</v>
      </c>
      <c r="AC2325" s="259" t="s">
        <v>344</v>
      </c>
      <c r="AD2325" s="259" t="s">
        <v>344</v>
      </c>
      <c r="AE2325" s="259" t="s">
        <v>344</v>
      </c>
      <c r="AF2325" s="259" t="s">
        <v>344</v>
      </c>
      <c r="AG2325" s="259" t="s">
        <v>344</v>
      </c>
      <c r="AH2325" s="259" t="s">
        <v>344</v>
      </c>
      <c r="AI2325" s="259" t="s">
        <v>344</v>
      </c>
      <c r="AJ2325" s="259" t="s">
        <v>344</v>
      </c>
      <c r="AK2325" s="259" t="s">
        <v>344</v>
      </c>
      <c r="AL2325" s="259" t="s">
        <v>344</v>
      </c>
      <c r="AM2325" s="259" t="s">
        <v>344</v>
      </c>
      <c r="AN2325" s="259" t="s">
        <v>344</v>
      </c>
      <c r="AO2325" s="259" t="s">
        <v>344</v>
      </c>
      <c r="AP2325" s="259" t="s">
        <v>344</v>
      </c>
      <c r="AQ2325" s="259"/>
      <c r="AR2325"/>
      <c r="AS2325" t="s">
        <v>2181</v>
      </c>
    </row>
    <row r="2326" spans="1:45" ht="15" hidden="1" x14ac:dyDescent="0.25">
      <c r="A2326" s="266">
        <v>216158</v>
      </c>
      <c r="B2326" s="259" t="s">
        <v>457</v>
      </c>
      <c r="C2326" s="259" t="s">
        <v>849</v>
      </c>
      <c r="D2326" s="259" t="s">
        <v>849</v>
      </c>
      <c r="E2326" s="259" t="s">
        <v>849</v>
      </c>
      <c r="F2326" s="259" t="s">
        <v>849</v>
      </c>
      <c r="G2326" s="259" t="s">
        <v>849</v>
      </c>
      <c r="H2326" s="259" t="s">
        <v>849</v>
      </c>
      <c r="I2326" s="259" t="s">
        <v>849</v>
      </c>
      <c r="J2326" s="259" t="s">
        <v>849</v>
      </c>
      <c r="K2326" s="259" t="s">
        <v>849</v>
      </c>
      <c r="L2326" s="259" t="s">
        <v>849</v>
      </c>
      <c r="M2326" s="259" t="s">
        <v>344</v>
      </c>
      <c r="N2326" s="259" t="s">
        <v>344</v>
      </c>
      <c r="O2326" s="259" t="s">
        <v>344</v>
      </c>
      <c r="P2326" s="259" t="s">
        <v>344</v>
      </c>
      <c r="Q2326" s="259" t="s">
        <v>344</v>
      </c>
      <c r="R2326" s="259" t="s">
        <v>344</v>
      </c>
      <c r="S2326" s="259" t="s">
        <v>344</v>
      </c>
      <c r="T2326" s="259" t="s">
        <v>344</v>
      </c>
      <c r="U2326" s="259" t="s">
        <v>344</v>
      </c>
      <c r="V2326" s="259" t="s">
        <v>344</v>
      </c>
      <c r="W2326" s="259" t="s">
        <v>344</v>
      </c>
      <c r="X2326" s="259" t="s">
        <v>344</v>
      </c>
      <c r="Y2326" s="259" t="s">
        <v>344</v>
      </c>
      <c r="Z2326" s="259" t="s">
        <v>344</v>
      </c>
      <c r="AA2326" s="259" t="s">
        <v>344</v>
      </c>
      <c r="AB2326" s="259" t="s">
        <v>344</v>
      </c>
      <c r="AC2326" s="259" t="s">
        <v>344</v>
      </c>
      <c r="AD2326" s="259" t="s">
        <v>344</v>
      </c>
      <c r="AE2326" s="259" t="s">
        <v>344</v>
      </c>
      <c r="AF2326" s="259" t="s">
        <v>344</v>
      </c>
      <c r="AG2326" s="259" t="s">
        <v>344</v>
      </c>
      <c r="AH2326" s="259" t="s">
        <v>344</v>
      </c>
      <c r="AI2326" s="259" t="s">
        <v>344</v>
      </c>
      <c r="AJ2326" s="259" t="s">
        <v>344</v>
      </c>
      <c r="AK2326" s="259" t="s">
        <v>344</v>
      </c>
      <c r="AL2326" s="259" t="s">
        <v>344</v>
      </c>
      <c r="AM2326" s="259" t="s">
        <v>344</v>
      </c>
      <c r="AN2326" s="259" t="s">
        <v>344</v>
      </c>
      <c r="AO2326" s="259" t="s">
        <v>344</v>
      </c>
      <c r="AP2326" s="259" t="s">
        <v>344</v>
      </c>
      <c r="AQ2326" s="259"/>
      <c r="AR2326"/>
      <c r="AS2326" t="s">
        <v>2181</v>
      </c>
    </row>
    <row r="2327" spans="1:45" ht="15" hidden="1" x14ac:dyDescent="0.25">
      <c r="A2327" s="266">
        <v>216159</v>
      </c>
      <c r="B2327" s="259" t="s">
        <v>457</v>
      </c>
      <c r="C2327" s="259" t="s">
        <v>849</v>
      </c>
      <c r="D2327" s="259" t="s">
        <v>849</v>
      </c>
      <c r="E2327" s="259" t="s">
        <v>849</v>
      </c>
      <c r="F2327" s="259" t="s">
        <v>849</v>
      </c>
      <c r="G2327" s="259" t="s">
        <v>849</v>
      </c>
      <c r="H2327" s="259" t="s">
        <v>849</v>
      </c>
      <c r="I2327" s="259" t="s">
        <v>849</v>
      </c>
      <c r="J2327" s="259" t="s">
        <v>849</v>
      </c>
      <c r="K2327" s="259" t="s">
        <v>849</v>
      </c>
      <c r="L2327" s="259" t="s">
        <v>849</v>
      </c>
      <c r="M2327" s="259" t="s">
        <v>344</v>
      </c>
      <c r="N2327" s="259" t="s">
        <v>344</v>
      </c>
      <c r="O2327" s="259" t="s">
        <v>344</v>
      </c>
      <c r="P2327" s="259" t="s">
        <v>344</v>
      </c>
      <c r="Q2327" s="259" t="s">
        <v>344</v>
      </c>
      <c r="R2327" s="259" t="s">
        <v>344</v>
      </c>
      <c r="S2327" s="259" t="s">
        <v>344</v>
      </c>
      <c r="T2327" s="259" t="s">
        <v>344</v>
      </c>
      <c r="U2327" s="259" t="s">
        <v>344</v>
      </c>
      <c r="V2327" s="259" t="s">
        <v>344</v>
      </c>
      <c r="W2327" s="259" t="s">
        <v>344</v>
      </c>
      <c r="X2327" s="259" t="s">
        <v>344</v>
      </c>
      <c r="Y2327" s="259" t="s">
        <v>344</v>
      </c>
      <c r="Z2327" s="259" t="s">
        <v>344</v>
      </c>
      <c r="AA2327" s="259" t="s">
        <v>344</v>
      </c>
      <c r="AB2327" s="259" t="s">
        <v>344</v>
      </c>
      <c r="AC2327" s="259" t="s">
        <v>344</v>
      </c>
      <c r="AD2327" s="259" t="s">
        <v>344</v>
      </c>
      <c r="AE2327" s="259" t="s">
        <v>344</v>
      </c>
      <c r="AF2327" s="259" t="s">
        <v>344</v>
      </c>
      <c r="AG2327" s="259" t="s">
        <v>344</v>
      </c>
      <c r="AH2327" s="259" t="s">
        <v>344</v>
      </c>
      <c r="AI2327" s="259" t="s">
        <v>344</v>
      </c>
      <c r="AJ2327" s="259" t="s">
        <v>344</v>
      </c>
      <c r="AK2327" s="259" t="s">
        <v>344</v>
      </c>
      <c r="AL2327" s="259" t="s">
        <v>344</v>
      </c>
      <c r="AM2327" s="259" t="s">
        <v>344</v>
      </c>
      <c r="AN2327" s="259" t="s">
        <v>344</v>
      </c>
      <c r="AO2327" s="259" t="s">
        <v>344</v>
      </c>
      <c r="AP2327" s="259" t="s">
        <v>344</v>
      </c>
      <c r="AQ2327" s="259"/>
      <c r="AR2327"/>
      <c r="AS2327" t="s">
        <v>2181</v>
      </c>
    </row>
    <row r="2328" spans="1:45" ht="18.75" x14ac:dyDescent="0.45">
      <c r="A2328" s="268">
        <v>216160</v>
      </c>
      <c r="B2328" s="249" t="s">
        <v>61</v>
      </c>
      <c r="C2328" s="269" t="s">
        <v>207</v>
      </c>
      <c r="D2328" s="269" t="s">
        <v>207</v>
      </c>
      <c r="E2328" s="269" t="s">
        <v>207</v>
      </c>
      <c r="F2328" s="269" t="s">
        <v>207</v>
      </c>
      <c r="G2328" s="269" t="s">
        <v>207</v>
      </c>
      <c r="H2328" s="269" t="s">
        <v>207</v>
      </c>
      <c r="I2328" s="269" t="s">
        <v>207</v>
      </c>
      <c r="J2328" s="269" t="s">
        <v>205</v>
      </c>
      <c r="K2328" s="269" t="s">
        <v>207</v>
      </c>
      <c r="L2328" s="269" t="s">
        <v>207</v>
      </c>
      <c r="M2328" s="270" t="s">
        <v>207</v>
      </c>
      <c r="N2328" s="269" t="s">
        <v>205</v>
      </c>
      <c r="O2328" s="269" t="s">
        <v>205</v>
      </c>
      <c r="P2328" s="269" t="s">
        <v>205</v>
      </c>
      <c r="Q2328" s="269" t="s">
        <v>207</v>
      </c>
      <c r="R2328" s="269" t="s">
        <v>205</v>
      </c>
      <c r="S2328" s="269" t="s">
        <v>207</v>
      </c>
      <c r="T2328" s="269" t="s">
        <v>207</v>
      </c>
      <c r="U2328" s="269" t="s">
        <v>207</v>
      </c>
      <c r="V2328" s="269" t="s">
        <v>207</v>
      </c>
      <c r="W2328" s="269" t="s">
        <v>205</v>
      </c>
      <c r="X2328" s="270" t="s">
        <v>207</v>
      </c>
      <c r="Y2328" s="269" t="s">
        <v>205</v>
      </c>
      <c r="Z2328" s="269" t="s">
        <v>207</v>
      </c>
      <c r="AA2328" s="269" t="s">
        <v>207</v>
      </c>
      <c r="AB2328" s="269" t="s">
        <v>207</v>
      </c>
      <c r="AC2328" s="269" t="s">
        <v>207</v>
      </c>
      <c r="AD2328" s="269" t="s">
        <v>207</v>
      </c>
      <c r="AE2328" s="269" t="s">
        <v>206</v>
      </c>
      <c r="AF2328" s="269" t="s">
        <v>207</v>
      </c>
      <c r="AG2328" s="269" t="s">
        <v>207</v>
      </c>
      <c r="AH2328" s="269" t="s">
        <v>207</v>
      </c>
      <c r="AI2328" s="269" t="s">
        <v>207</v>
      </c>
      <c r="AJ2328" s="269" t="s">
        <v>207</v>
      </c>
      <c r="AK2328" s="269" t="s">
        <v>207</v>
      </c>
      <c r="AL2328" s="269" t="s">
        <v>206</v>
      </c>
      <c r="AM2328" s="269" t="s">
        <v>206</v>
      </c>
      <c r="AN2328" s="269" t="s">
        <v>206</v>
      </c>
      <c r="AO2328" s="269" t="s">
        <v>206</v>
      </c>
      <c r="AP2328" s="269" t="s">
        <v>206</v>
      </c>
      <c r="AQ2328" s="269"/>
      <c r="AR2328">
        <v>0</v>
      </c>
      <c r="AS2328">
        <v>5</v>
      </c>
    </row>
    <row r="2329" spans="1:45" ht="18.75" hidden="1" x14ac:dyDescent="0.45">
      <c r="A2329" s="268">
        <v>216161</v>
      </c>
      <c r="B2329" s="249" t="s">
        <v>456</v>
      </c>
      <c r="C2329" s="269" t="s">
        <v>207</v>
      </c>
      <c r="D2329" s="269" t="s">
        <v>205</v>
      </c>
      <c r="E2329" s="269" t="s">
        <v>207</v>
      </c>
      <c r="F2329" s="269" t="s">
        <v>205</v>
      </c>
      <c r="G2329" s="269" t="s">
        <v>207</v>
      </c>
      <c r="H2329" s="269" t="s">
        <v>207</v>
      </c>
      <c r="I2329" s="269" t="s">
        <v>207</v>
      </c>
      <c r="J2329" s="269" t="s">
        <v>207</v>
      </c>
      <c r="K2329" s="269" t="s">
        <v>205</v>
      </c>
      <c r="L2329" s="269" t="s">
        <v>207</v>
      </c>
      <c r="M2329" s="270" t="s">
        <v>205</v>
      </c>
      <c r="N2329" s="269" t="s">
        <v>205</v>
      </c>
      <c r="O2329" s="269" t="s">
        <v>205</v>
      </c>
      <c r="P2329" s="269" t="s">
        <v>207</v>
      </c>
      <c r="Q2329" s="269" t="s">
        <v>205</v>
      </c>
      <c r="R2329" s="269" t="s">
        <v>207</v>
      </c>
      <c r="S2329" s="269" t="s">
        <v>207</v>
      </c>
      <c r="T2329" s="269" t="s">
        <v>207</v>
      </c>
      <c r="U2329" s="269" t="s">
        <v>207</v>
      </c>
      <c r="V2329" s="269" t="s">
        <v>205</v>
      </c>
      <c r="W2329" s="269" t="s">
        <v>207</v>
      </c>
      <c r="X2329" s="270" t="s">
        <v>207</v>
      </c>
      <c r="Y2329" s="269" t="s">
        <v>207</v>
      </c>
      <c r="Z2329" s="269" t="s">
        <v>207</v>
      </c>
      <c r="AA2329" s="269" t="s">
        <v>207</v>
      </c>
      <c r="AB2329" s="269" t="s">
        <v>206</v>
      </c>
      <c r="AC2329" s="269" t="s">
        <v>206</v>
      </c>
      <c r="AD2329" s="269" t="s">
        <v>206</v>
      </c>
      <c r="AE2329" s="269" t="s">
        <v>206</v>
      </c>
      <c r="AF2329" s="269" t="s">
        <v>206</v>
      </c>
      <c r="AG2329" s="269" t="s">
        <v>344</v>
      </c>
      <c r="AH2329" s="269" t="s">
        <v>344</v>
      </c>
      <c r="AI2329" s="269" t="s">
        <v>344</v>
      </c>
      <c r="AJ2329" s="269" t="s">
        <v>344</v>
      </c>
      <c r="AK2329" s="269" t="s">
        <v>344</v>
      </c>
      <c r="AL2329" s="269" t="s">
        <v>344</v>
      </c>
      <c r="AM2329" s="269" t="s">
        <v>344</v>
      </c>
      <c r="AN2329" s="269" t="s">
        <v>344</v>
      </c>
      <c r="AO2329" s="269" t="s">
        <v>344</v>
      </c>
      <c r="AP2329" s="269" t="s">
        <v>344</v>
      </c>
      <c r="AQ2329" s="269"/>
      <c r="AR2329">
        <v>0</v>
      </c>
      <c r="AS2329">
        <v>5</v>
      </c>
    </row>
    <row r="2330" spans="1:45" ht="15" hidden="1" x14ac:dyDescent="0.25">
      <c r="A2330" s="266">
        <v>216162</v>
      </c>
      <c r="B2330" s="259" t="s">
        <v>457</v>
      </c>
      <c r="C2330" s="259" t="s">
        <v>849</v>
      </c>
      <c r="D2330" s="259" t="s">
        <v>849</v>
      </c>
      <c r="E2330" s="259" t="s">
        <v>849</v>
      </c>
      <c r="F2330" s="259" t="s">
        <v>849</v>
      </c>
      <c r="G2330" s="259" t="s">
        <v>849</v>
      </c>
      <c r="H2330" s="259" t="s">
        <v>849</v>
      </c>
      <c r="I2330" s="259" t="s">
        <v>849</v>
      </c>
      <c r="J2330" s="259" t="s">
        <v>849</v>
      </c>
      <c r="K2330" s="259" t="s">
        <v>849</v>
      </c>
      <c r="L2330" s="259" t="s">
        <v>849</v>
      </c>
      <c r="M2330" s="259" t="s">
        <v>344</v>
      </c>
      <c r="N2330" s="259" t="s">
        <v>344</v>
      </c>
      <c r="O2330" s="259" t="s">
        <v>344</v>
      </c>
      <c r="P2330" s="259" t="s">
        <v>344</v>
      </c>
      <c r="Q2330" s="259" t="s">
        <v>344</v>
      </c>
      <c r="R2330" s="259" t="s">
        <v>344</v>
      </c>
      <c r="S2330" s="259" t="s">
        <v>344</v>
      </c>
      <c r="T2330" s="259" t="s">
        <v>344</v>
      </c>
      <c r="U2330" s="259" t="s">
        <v>344</v>
      </c>
      <c r="V2330" s="259" t="s">
        <v>344</v>
      </c>
      <c r="W2330" s="259" t="s">
        <v>344</v>
      </c>
      <c r="X2330" s="259" t="s">
        <v>344</v>
      </c>
      <c r="Y2330" s="259" t="s">
        <v>344</v>
      </c>
      <c r="Z2330" s="259" t="s">
        <v>344</v>
      </c>
      <c r="AA2330" s="259" t="s">
        <v>344</v>
      </c>
      <c r="AB2330" s="259" t="s">
        <v>344</v>
      </c>
      <c r="AC2330" s="259" t="s">
        <v>344</v>
      </c>
      <c r="AD2330" s="259" t="s">
        <v>344</v>
      </c>
      <c r="AE2330" s="259" t="s">
        <v>344</v>
      </c>
      <c r="AF2330" s="259" t="s">
        <v>344</v>
      </c>
      <c r="AG2330" s="259" t="s">
        <v>344</v>
      </c>
      <c r="AH2330" s="259" t="s">
        <v>344</v>
      </c>
      <c r="AI2330" s="259" t="s">
        <v>344</v>
      </c>
      <c r="AJ2330" s="259" t="s">
        <v>344</v>
      </c>
      <c r="AK2330" s="259" t="s">
        <v>344</v>
      </c>
      <c r="AL2330" s="259" t="s">
        <v>344</v>
      </c>
      <c r="AM2330" s="259" t="s">
        <v>344</v>
      </c>
      <c r="AN2330" s="259" t="s">
        <v>344</v>
      </c>
      <c r="AO2330" s="259" t="s">
        <v>344</v>
      </c>
      <c r="AP2330" s="259" t="s">
        <v>344</v>
      </c>
      <c r="AQ2330" s="259"/>
      <c r="AR2330"/>
      <c r="AS2330" t="s">
        <v>2181</v>
      </c>
    </row>
    <row r="2331" spans="1:45" ht="18.75" hidden="1" x14ac:dyDescent="0.45">
      <c r="A2331" s="268">
        <v>216163</v>
      </c>
      <c r="B2331" s="249" t="s">
        <v>458</v>
      </c>
      <c r="C2331" s="269" t="s">
        <v>207</v>
      </c>
      <c r="D2331" s="269" t="s">
        <v>207</v>
      </c>
      <c r="E2331" s="269" t="s">
        <v>205</v>
      </c>
      <c r="F2331" s="269" t="s">
        <v>207</v>
      </c>
      <c r="G2331" s="269" t="s">
        <v>207</v>
      </c>
      <c r="H2331" s="269" t="s">
        <v>207</v>
      </c>
      <c r="I2331" s="269" t="s">
        <v>207</v>
      </c>
      <c r="J2331" s="269" t="s">
        <v>207</v>
      </c>
      <c r="K2331" s="269" t="s">
        <v>207</v>
      </c>
      <c r="L2331" s="269" t="s">
        <v>205</v>
      </c>
      <c r="M2331" s="270" t="s">
        <v>206</v>
      </c>
      <c r="N2331" s="269" t="s">
        <v>207</v>
      </c>
      <c r="O2331" s="269" t="s">
        <v>207</v>
      </c>
      <c r="P2331" s="269" t="s">
        <v>206</v>
      </c>
      <c r="Q2331" s="269" t="s">
        <v>207</v>
      </c>
      <c r="R2331" s="269" t="s">
        <v>206</v>
      </c>
      <c r="S2331" s="269" t="s">
        <v>206</v>
      </c>
      <c r="T2331" s="269" t="s">
        <v>206</v>
      </c>
      <c r="U2331" s="269" t="s">
        <v>207</v>
      </c>
      <c r="V2331" s="269" t="s">
        <v>206</v>
      </c>
      <c r="W2331" s="269" t="s">
        <v>344</v>
      </c>
      <c r="X2331" s="270" t="s">
        <v>344</v>
      </c>
      <c r="Y2331" s="269" t="s">
        <v>344</v>
      </c>
      <c r="Z2331" s="269" t="s">
        <v>344</v>
      </c>
      <c r="AA2331" s="269" t="s">
        <v>344</v>
      </c>
      <c r="AB2331" s="269" t="s">
        <v>344</v>
      </c>
      <c r="AC2331" s="269" t="s">
        <v>344</v>
      </c>
      <c r="AD2331" s="269" t="s">
        <v>344</v>
      </c>
      <c r="AE2331" s="269" t="s">
        <v>344</v>
      </c>
      <c r="AF2331" s="269" t="s">
        <v>344</v>
      </c>
      <c r="AG2331" s="269" t="s">
        <v>344</v>
      </c>
      <c r="AH2331" s="269" t="s">
        <v>344</v>
      </c>
      <c r="AI2331" s="269" t="s">
        <v>344</v>
      </c>
      <c r="AJ2331" s="269" t="s">
        <v>344</v>
      </c>
      <c r="AK2331" s="269" t="s">
        <v>344</v>
      </c>
      <c r="AL2331" s="269" t="s">
        <v>344</v>
      </c>
      <c r="AM2331" s="269" t="s">
        <v>344</v>
      </c>
      <c r="AN2331" s="269" t="s">
        <v>344</v>
      </c>
      <c r="AO2331" s="269" t="s">
        <v>344</v>
      </c>
      <c r="AP2331" s="269" t="s">
        <v>344</v>
      </c>
      <c r="AQ2331" s="269"/>
      <c r="AR2331">
        <v>0</v>
      </c>
      <c r="AS2331">
        <v>4</v>
      </c>
    </row>
    <row r="2332" spans="1:45" ht="18.75" hidden="1" x14ac:dyDescent="0.45">
      <c r="A2332" s="268">
        <v>216165</v>
      </c>
      <c r="B2332" s="249" t="s">
        <v>456</v>
      </c>
      <c r="C2332" s="269" t="s">
        <v>207</v>
      </c>
      <c r="D2332" s="269" t="s">
        <v>205</v>
      </c>
      <c r="E2332" s="269" t="s">
        <v>207</v>
      </c>
      <c r="F2332" s="269" t="s">
        <v>207</v>
      </c>
      <c r="G2332" s="269" t="s">
        <v>205</v>
      </c>
      <c r="H2332" s="269" t="s">
        <v>207</v>
      </c>
      <c r="I2332" s="269" t="s">
        <v>207</v>
      </c>
      <c r="J2332" s="269" t="s">
        <v>207</v>
      </c>
      <c r="K2332" s="269" t="s">
        <v>207</v>
      </c>
      <c r="L2332" s="269" t="s">
        <v>207</v>
      </c>
      <c r="M2332" s="270" t="s">
        <v>207</v>
      </c>
      <c r="N2332" s="269" t="s">
        <v>205</v>
      </c>
      <c r="O2332" s="269" t="s">
        <v>205</v>
      </c>
      <c r="P2332" s="269" t="s">
        <v>207</v>
      </c>
      <c r="Q2332" s="269" t="s">
        <v>207</v>
      </c>
      <c r="R2332" s="269" t="s">
        <v>207</v>
      </c>
      <c r="S2332" s="269" t="s">
        <v>205</v>
      </c>
      <c r="T2332" s="269" t="s">
        <v>207</v>
      </c>
      <c r="U2332" s="269" t="s">
        <v>207</v>
      </c>
      <c r="V2332" s="269" t="s">
        <v>207</v>
      </c>
      <c r="W2332" s="269" t="s">
        <v>207</v>
      </c>
      <c r="X2332" s="270" t="s">
        <v>207</v>
      </c>
      <c r="Y2332" s="269" t="s">
        <v>205</v>
      </c>
      <c r="Z2332" s="269" t="s">
        <v>207</v>
      </c>
      <c r="AA2332" s="269" t="s">
        <v>207</v>
      </c>
      <c r="AB2332" s="269" t="s">
        <v>207</v>
      </c>
      <c r="AC2332" s="269" t="s">
        <v>207</v>
      </c>
      <c r="AD2332" s="269" t="s">
        <v>207</v>
      </c>
      <c r="AE2332" s="269" t="s">
        <v>207</v>
      </c>
      <c r="AF2332" s="269" t="s">
        <v>207</v>
      </c>
      <c r="AG2332" s="269" t="s">
        <v>344</v>
      </c>
      <c r="AH2332" s="269" t="s">
        <v>344</v>
      </c>
      <c r="AI2332" s="269" t="s">
        <v>344</v>
      </c>
      <c r="AJ2332" s="269" t="s">
        <v>344</v>
      </c>
      <c r="AK2332" s="269" t="s">
        <v>344</v>
      </c>
      <c r="AL2332" s="269" t="s">
        <v>344</v>
      </c>
      <c r="AM2332" s="269" t="s">
        <v>344</v>
      </c>
      <c r="AN2332" s="269" t="s">
        <v>344</v>
      </c>
      <c r="AO2332" s="269" t="s">
        <v>344</v>
      </c>
      <c r="AP2332" s="269" t="s">
        <v>344</v>
      </c>
      <c r="AQ2332" s="269"/>
      <c r="AR2332">
        <v>0</v>
      </c>
      <c r="AS2332">
        <v>4</v>
      </c>
    </row>
    <row r="2333" spans="1:45" ht="18.75" hidden="1" x14ac:dyDescent="0.45">
      <c r="A2333" s="268">
        <v>216166</v>
      </c>
      <c r="B2333" s="249" t="s">
        <v>458</v>
      </c>
      <c r="C2333" s="269" t="s">
        <v>207</v>
      </c>
      <c r="D2333" s="269" t="s">
        <v>205</v>
      </c>
      <c r="E2333" s="269" t="s">
        <v>207</v>
      </c>
      <c r="F2333" s="269" t="s">
        <v>207</v>
      </c>
      <c r="G2333" s="269" t="s">
        <v>205</v>
      </c>
      <c r="H2333" s="269" t="s">
        <v>205</v>
      </c>
      <c r="I2333" s="269" t="s">
        <v>205</v>
      </c>
      <c r="J2333" s="269" t="s">
        <v>207</v>
      </c>
      <c r="K2333" s="269" t="s">
        <v>205</v>
      </c>
      <c r="L2333" s="269" t="s">
        <v>205</v>
      </c>
      <c r="M2333" s="270" t="s">
        <v>206</v>
      </c>
      <c r="N2333" s="269" t="s">
        <v>206</v>
      </c>
      <c r="O2333" s="269" t="s">
        <v>207</v>
      </c>
      <c r="P2333" s="269" t="s">
        <v>206</v>
      </c>
      <c r="Q2333" s="269" t="s">
        <v>206</v>
      </c>
      <c r="R2333" s="269" t="s">
        <v>206</v>
      </c>
      <c r="S2333" s="269" t="s">
        <v>206</v>
      </c>
      <c r="T2333" s="269" t="s">
        <v>206</v>
      </c>
      <c r="U2333" s="269" t="s">
        <v>206</v>
      </c>
      <c r="V2333" s="269" t="s">
        <v>206</v>
      </c>
      <c r="W2333" s="269" t="s">
        <v>344</v>
      </c>
      <c r="X2333" s="270" t="s">
        <v>344</v>
      </c>
      <c r="Y2333" s="269" t="s">
        <v>344</v>
      </c>
      <c r="Z2333" s="269" t="s">
        <v>344</v>
      </c>
      <c r="AA2333" s="269" t="s">
        <v>344</v>
      </c>
      <c r="AB2333" s="269" t="s">
        <v>344</v>
      </c>
      <c r="AC2333" s="269" t="s">
        <v>344</v>
      </c>
      <c r="AD2333" s="269" t="s">
        <v>344</v>
      </c>
      <c r="AE2333" s="269" t="s">
        <v>344</v>
      </c>
      <c r="AF2333" s="269" t="s">
        <v>344</v>
      </c>
      <c r="AG2333" s="269" t="s">
        <v>344</v>
      </c>
      <c r="AH2333" s="269" t="s">
        <v>344</v>
      </c>
      <c r="AI2333" s="269" t="s">
        <v>344</v>
      </c>
      <c r="AJ2333" s="269" t="s">
        <v>344</v>
      </c>
      <c r="AK2333" s="269" t="s">
        <v>344</v>
      </c>
      <c r="AL2333" s="269" t="s">
        <v>344</v>
      </c>
      <c r="AM2333" s="269" t="s">
        <v>344</v>
      </c>
      <c r="AN2333" s="269" t="s">
        <v>344</v>
      </c>
      <c r="AO2333" s="269" t="s">
        <v>344</v>
      </c>
      <c r="AP2333" s="269" t="s">
        <v>344</v>
      </c>
      <c r="AQ2333" s="269"/>
      <c r="AR2333">
        <v>0</v>
      </c>
      <c r="AS2333">
        <v>5</v>
      </c>
    </row>
    <row r="2334" spans="1:45" ht="15" hidden="1" x14ac:dyDescent="0.25">
      <c r="A2334" s="266">
        <v>216167</v>
      </c>
      <c r="B2334" s="259" t="s">
        <v>457</v>
      </c>
      <c r="C2334" s="259" t="s">
        <v>849</v>
      </c>
      <c r="D2334" s="259" t="s">
        <v>849</v>
      </c>
      <c r="E2334" s="259" t="s">
        <v>849</v>
      </c>
      <c r="F2334" s="259" t="s">
        <v>849</v>
      </c>
      <c r="G2334" s="259" t="s">
        <v>849</v>
      </c>
      <c r="H2334" s="259" t="s">
        <v>849</v>
      </c>
      <c r="I2334" s="259" t="s">
        <v>849</v>
      </c>
      <c r="J2334" s="259" t="s">
        <v>849</v>
      </c>
      <c r="K2334" s="259" t="s">
        <v>849</v>
      </c>
      <c r="L2334" s="259" t="s">
        <v>849</v>
      </c>
      <c r="M2334" s="259" t="s">
        <v>344</v>
      </c>
      <c r="N2334" s="259" t="s">
        <v>344</v>
      </c>
      <c r="O2334" s="259" t="s">
        <v>344</v>
      </c>
      <c r="P2334" s="259" t="s">
        <v>344</v>
      </c>
      <c r="Q2334" s="259" t="s">
        <v>344</v>
      </c>
      <c r="R2334" s="259" t="s">
        <v>344</v>
      </c>
      <c r="S2334" s="259" t="s">
        <v>344</v>
      </c>
      <c r="T2334" s="259" t="s">
        <v>344</v>
      </c>
      <c r="U2334" s="259" t="s">
        <v>344</v>
      </c>
      <c r="V2334" s="259" t="s">
        <v>344</v>
      </c>
      <c r="W2334" s="259" t="s">
        <v>344</v>
      </c>
      <c r="X2334" s="259" t="s">
        <v>344</v>
      </c>
      <c r="Y2334" s="259" t="s">
        <v>344</v>
      </c>
      <c r="Z2334" s="259" t="s">
        <v>344</v>
      </c>
      <c r="AA2334" s="259" t="s">
        <v>344</v>
      </c>
      <c r="AB2334" s="259" t="s">
        <v>344</v>
      </c>
      <c r="AC2334" s="259" t="s">
        <v>344</v>
      </c>
      <c r="AD2334" s="259" t="s">
        <v>344</v>
      </c>
      <c r="AE2334" s="259" t="s">
        <v>344</v>
      </c>
      <c r="AF2334" s="259" t="s">
        <v>344</v>
      </c>
      <c r="AG2334" s="259" t="s">
        <v>344</v>
      </c>
      <c r="AH2334" s="259" t="s">
        <v>344</v>
      </c>
      <c r="AI2334" s="259" t="s">
        <v>344</v>
      </c>
      <c r="AJ2334" s="259" t="s">
        <v>344</v>
      </c>
      <c r="AK2334" s="259" t="s">
        <v>344</v>
      </c>
      <c r="AL2334" s="259" t="s">
        <v>344</v>
      </c>
      <c r="AM2334" s="259" t="s">
        <v>344</v>
      </c>
      <c r="AN2334" s="259" t="s">
        <v>344</v>
      </c>
      <c r="AO2334" s="259" t="s">
        <v>344</v>
      </c>
      <c r="AP2334" s="259" t="s">
        <v>344</v>
      </c>
      <c r="AQ2334" s="259"/>
      <c r="AR2334"/>
      <c r="AS2334" t="s">
        <v>2181</v>
      </c>
    </row>
    <row r="2335" spans="1:45" ht="33" x14ac:dyDescent="0.45">
      <c r="A2335" s="268">
        <v>216168</v>
      </c>
      <c r="B2335" s="249" t="s">
        <v>67</v>
      </c>
      <c r="C2335" s="269" t="s">
        <v>207</v>
      </c>
      <c r="D2335" s="269" t="s">
        <v>207</v>
      </c>
      <c r="E2335" s="269" t="s">
        <v>207</v>
      </c>
      <c r="F2335" s="269" t="s">
        <v>207</v>
      </c>
      <c r="G2335" s="269" t="s">
        <v>205</v>
      </c>
      <c r="H2335" s="269" t="s">
        <v>207</v>
      </c>
      <c r="I2335" s="269" t="s">
        <v>207</v>
      </c>
      <c r="J2335" s="269" t="s">
        <v>205</v>
      </c>
      <c r="K2335" s="269" t="s">
        <v>207</v>
      </c>
      <c r="L2335" s="269" t="s">
        <v>207</v>
      </c>
      <c r="M2335" s="270" t="s">
        <v>207</v>
      </c>
      <c r="N2335" s="269" t="s">
        <v>207</v>
      </c>
      <c r="O2335" s="269" t="s">
        <v>205</v>
      </c>
      <c r="P2335" s="269" t="s">
        <v>205</v>
      </c>
      <c r="Q2335" s="269" t="s">
        <v>207</v>
      </c>
      <c r="R2335" s="269" t="s">
        <v>207</v>
      </c>
      <c r="S2335" s="269" t="s">
        <v>207</v>
      </c>
      <c r="T2335" s="269" t="s">
        <v>207</v>
      </c>
      <c r="U2335" s="269" t="s">
        <v>207</v>
      </c>
      <c r="V2335" s="269" t="s">
        <v>207</v>
      </c>
      <c r="W2335" s="269" t="s">
        <v>205</v>
      </c>
      <c r="X2335" s="270" t="s">
        <v>207</v>
      </c>
      <c r="Y2335" s="269" t="s">
        <v>205</v>
      </c>
      <c r="Z2335" s="269" t="s">
        <v>205</v>
      </c>
      <c r="AA2335" s="269" t="s">
        <v>205</v>
      </c>
      <c r="AB2335" s="269" t="s">
        <v>205</v>
      </c>
      <c r="AC2335" s="269" t="s">
        <v>205</v>
      </c>
      <c r="AD2335" s="269" t="s">
        <v>207</v>
      </c>
      <c r="AE2335" s="269" t="s">
        <v>207</v>
      </c>
      <c r="AF2335" s="269" t="s">
        <v>205</v>
      </c>
      <c r="AG2335" s="269" t="s">
        <v>206</v>
      </c>
      <c r="AH2335" s="269" t="s">
        <v>206</v>
      </c>
      <c r="AI2335" s="269" t="s">
        <v>206</v>
      </c>
      <c r="AJ2335" s="269" t="s">
        <v>206</v>
      </c>
      <c r="AK2335" s="269" t="s">
        <v>206</v>
      </c>
      <c r="AL2335" s="269" t="s">
        <v>344</v>
      </c>
      <c r="AM2335" s="269" t="s">
        <v>344</v>
      </c>
      <c r="AN2335" s="269" t="s">
        <v>344</v>
      </c>
      <c r="AO2335" s="269" t="s">
        <v>344</v>
      </c>
      <c r="AP2335" s="269" t="s">
        <v>344</v>
      </c>
      <c r="AQ2335" s="269"/>
      <c r="AR2335">
        <v>0</v>
      </c>
      <c r="AS2335">
        <v>6</v>
      </c>
    </row>
    <row r="2336" spans="1:45" ht="15" hidden="1" x14ac:dyDescent="0.25">
      <c r="A2336" s="266">
        <v>216169</v>
      </c>
      <c r="B2336" s="259" t="s">
        <v>458</v>
      </c>
      <c r="C2336" s="259" t="s">
        <v>207</v>
      </c>
      <c r="D2336" s="259" t="s">
        <v>207</v>
      </c>
      <c r="E2336" s="259" t="s">
        <v>207</v>
      </c>
      <c r="F2336" s="259" t="s">
        <v>207</v>
      </c>
      <c r="G2336" s="259" t="s">
        <v>207</v>
      </c>
      <c r="H2336" s="259" t="s">
        <v>207</v>
      </c>
      <c r="I2336" s="259" t="s">
        <v>207</v>
      </c>
      <c r="J2336" s="259" t="s">
        <v>207</v>
      </c>
      <c r="K2336" s="259" t="s">
        <v>207</v>
      </c>
      <c r="L2336" s="259" t="s">
        <v>207</v>
      </c>
      <c r="M2336" s="259" t="s">
        <v>206</v>
      </c>
      <c r="N2336" s="259" t="s">
        <v>206</v>
      </c>
      <c r="O2336" s="259" t="s">
        <v>207</v>
      </c>
      <c r="P2336" s="259" t="s">
        <v>207</v>
      </c>
      <c r="Q2336" s="259" t="s">
        <v>206</v>
      </c>
      <c r="R2336" s="259" t="s">
        <v>206</v>
      </c>
      <c r="S2336" s="259" t="s">
        <v>206</v>
      </c>
      <c r="T2336" s="259" t="s">
        <v>206</v>
      </c>
      <c r="U2336" s="259" t="s">
        <v>206</v>
      </c>
      <c r="V2336" s="259" t="s">
        <v>206</v>
      </c>
      <c r="W2336" s="259" t="s">
        <v>344</v>
      </c>
      <c r="X2336" s="259" t="s">
        <v>344</v>
      </c>
      <c r="Y2336" s="259" t="s">
        <v>344</v>
      </c>
      <c r="Z2336" s="259" t="s">
        <v>344</v>
      </c>
      <c r="AA2336" s="259" t="s">
        <v>344</v>
      </c>
      <c r="AB2336" s="259" t="s">
        <v>344</v>
      </c>
      <c r="AC2336" s="259" t="s">
        <v>344</v>
      </c>
      <c r="AD2336" s="259" t="s">
        <v>344</v>
      </c>
      <c r="AE2336" s="259" t="s">
        <v>344</v>
      </c>
      <c r="AF2336" s="259" t="s">
        <v>344</v>
      </c>
      <c r="AG2336" s="259" t="s">
        <v>344</v>
      </c>
      <c r="AH2336" s="259" t="s">
        <v>344</v>
      </c>
      <c r="AI2336" s="259" t="s">
        <v>344</v>
      </c>
      <c r="AJ2336" s="259" t="s">
        <v>344</v>
      </c>
      <c r="AK2336" s="259" t="s">
        <v>344</v>
      </c>
      <c r="AL2336" s="259" t="s">
        <v>344</v>
      </c>
      <c r="AM2336" s="259" t="s">
        <v>344</v>
      </c>
      <c r="AN2336" s="259" t="s">
        <v>344</v>
      </c>
      <c r="AO2336" s="259" t="s">
        <v>344</v>
      </c>
      <c r="AP2336" s="259" t="s">
        <v>344</v>
      </c>
      <c r="AQ2336" s="259"/>
      <c r="AR2336"/>
      <c r="AS2336">
        <v>1</v>
      </c>
    </row>
    <row r="2337" spans="1:45" ht="18.75" x14ac:dyDescent="0.45">
      <c r="A2337" s="267">
        <v>216170</v>
      </c>
      <c r="B2337" s="249" t="s">
        <v>61</v>
      </c>
      <c r="C2337" s="269" t="s">
        <v>207</v>
      </c>
      <c r="D2337" s="269" t="s">
        <v>207</v>
      </c>
      <c r="E2337" s="269" t="s">
        <v>207</v>
      </c>
      <c r="F2337" s="269" t="s">
        <v>207</v>
      </c>
      <c r="G2337" s="269" t="s">
        <v>207</v>
      </c>
      <c r="H2337" s="269" t="s">
        <v>207</v>
      </c>
      <c r="I2337" s="269" t="s">
        <v>207</v>
      </c>
      <c r="J2337" s="269" t="s">
        <v>207</v>
      </c>
      <c r="K2337" s="269" t="s">
        <v>207</v>
      </c>
      <c r="L2337" s="269" t="s">
        <v>207</v>
      </c>
      <c r="M2337" s="270" t="s">
        <v>207</v>
      </c>
      <c r="N2337" s="269" t="s">
        <v>207</v>
      </c>
      <c r="O2337" s="269" t="s">
        <v>205</v>
      </c>
      <c r="P2337" s="269" t="s">
        <v>207</v>
      </c>
      <c r="Q2337" s="269" t="s">
        <v>207</v>
      </c>
      <c r="R2337" s="269" t="s">
        <v>207</v>
      </c>
      <c r="S2337" s="269" t="s">
        <v>207</v>
      </c>
      <c r="T2337" s="269" t="s">
        <v>207</v>
      </c>
      <c r="U2337" s="269" t="s">
        <v>207</v>
      </c>
      <c r="V2337" s="269" t="s">
        <v>207</v>
      </c>
      <c r="W2337" s="269" t="s">
        <v>205</v>
      </c>
      <c r="X2337" s="270" t="s">
        <v>207</v>
      </c>
      <c r="Y2337" s="269" t="s">
        <v>205</v>
      </c>
      <c r="Z2337" s="269" t="s">
        <v>207</v>
      </c>
      <c r="AA2337" s="269" t="s">
        <v>205</v>
      </c>
      <c r="AB2337" s="269" t="s">
        <v>207</v>
      </c>
      <c r="AC2337" s="269" t="s">
        <v>207</v>
      </c>
      <c r="AD2337" s="269" t="s">
        <v>207</v>
      </c>
      <c r="AE2337" s="269" t="s">
        <v>207</v>
      </c>
      <c r="AF2337" s="269" t="s">
        <v>207</v>
      </c>
      <c r="AG2337" s="269" t="s">
        <v>206</v>
      </c>
      <c r="AH2337" s="269" t="s">
        <v>206</v>
      </c>
      <c r="AI2337" s="269" t="s">
        <v>206</v>
      </c>
      <c r="AJ2337" s="269" t="s">
        <v>206</v>
      </c>
      <c r="AK2337" s="269" t="s">
        <v>206</v>
      </c>
      <c r="AL2337" s="269" t="s">
        <v>206</v>
      </c>
      <c r="AM2337" s="269" t="s">
        <v>206</v>
      </c>
      <c r="AN2337" s="269" t="s">
        <v>206</v>
      </c>
      <c r="AO2337" s="269" t="s">
        <v>206</v>
      </c>
      <c r="AP2337" s="269" t="s">
        <v>206</v>
      </c>
      <c r="AQ2337" s="269"/>
      <c r="AR2337">
        <v>0</v>
      </c>
      <c r="AS2337">
        <v>6</v>
      </c>
    </row>
    <row r="2338" spans="1:45" ht="15" hidden="1" x14ac:dyDescent="0.25">
      <c r="A2338" s="266">
        <v>216171</v>
      </c>
      <c r="B2338" s="259" t="s">
        <v>457</v>
      </c>
      <c r="C2338" s="259" t="s">
        <v>849</v>
      </c>
      <c r="D2338" s="259" t="s">
        <v>849</v>
      </c>
      <c r="E2338" s="259" t="s">
        <v>849</v>
      </c>
      <c r="F2338" s="259" t="s">
        <v>849</v>
      </c>
      <c r="G2338" s="259" t="s">
        <v>849</v>
      </c>
      <c r="H2338" s="259" t="s">
        <v>849</v>
      </c>
      <c r="I2338" s="259" t="s">
        <v>849</v>
      </c>
      <c r="J2338" s="259" t="s">
        <v>849</v>
      </c>
      <c r="K2338" s="259" t="s">
        <v>849</v>
      </c>
      <c r="L2338" s="259" t="s">
        <v>849</v>
      </c>
      <c r="M2338" s="259" t="s">
        <v>344</v>
      </c>
      <c r="N2338" s="259" t="s">
        <v>344</v>
      </c>
      <c r="O2338" s="259" t="s">
        <v>344</v>
      </c>
      <c r="P2338" s="259" t="s">
        <v>344</v>
      </c>
      <c r="Q2338" s="259" t="s">
        <v>344</v>
      </c>
      <c r="R2338" s="259" t="s">
        <v>344</v>
      </c>
      <c r="S2338" s="259" t="s">
        <v>344</v>
      </c>
      <c r="T2338" s="259" t="s">
        <v>344</v>
      </c>
      <c r="U2338" s="259" t="s">
        <v>344</v>
      </c>
      <c r="V2338" s="259" t="s">
        <v>344</v>
      </c>
      <c r="W2338" s="259" t="s">
        <v>344</v>
      </c>
      <c r="X2338" s="259" t="s">
        <v>344</v>
      </c>
      <c r="Y2338" s="259" t="s">
        <v>344</v>
      </c>
      <c r="Z2338" s="259" t="s">
        <v>344</v>
      </c>
      <c r="AA2338" s="259" t="s">
        <v>344</v>
      </c>
      <c r="AB2338" s="259" t="s">
        <v>344</v>
      </c>
      <c r="AC2338" s="259" t="s">
        <v>344</v>
      </c>
      <c r="AD2338" s="259" t="s">
        <v>344</v>
      </c>
      <c r="AE2338" s="259" t="s">
        <v>344</v>
      </c>
      <c r="AF2338" s="259" t="s">
        <v>344</v>
      </c>
      <c r="AG2338" s="259" t="s">
        <v>344</v>
      </c>
      <c r="AH2338" s="259" t="s">
        <v>344</v>
      </c>
      <c r="AI2338" s="259" t="s">
        <v>344</v>
      </c>
      <c r="AJ2338" s="259" t="s">
        <v>344</v>
      </c>
      <c r="AK2338" s="259" t="s">
        <v>344</v>
      </c>
      <c r="AL2338" s="259" t="s">
        <v>344</v>
      </c>
      <c r="AM2338" s="259" t="s">
        <v>344</v>
      </c>
      <c r="AN2338" s="259" t="s">
        <v>344</v>
      </c>
      <c r="AO2338" s="259" t="s">
        <v>344</v>
      </c>
      <c r="AP2338" s="259" t="s">
        <v>344</v>
      </c>
      <c r="AQ2338" s="259"/>
      <c r="AR2338"/>
      <c r="AS2338" t="s">
        <v>2181</v>
      </c>
    </row>
    <row r="2339" spans="1:45" ht="15" hidden="1" x14ac:dyDescent="0.25">
      <c r="A2339" s="266">
        <v>216173</v>
      </c>
      <c r="B2339" s="259" t="s">
        <v>457</v>
      </c>
      <c r="C2339" s="259" t="s">
        <v>849</v>
      </c>
      <c r="D2339" s="259" t="s">
        <v>849</v>
      </c>
      <c r="E2339" s="259" t="s">
        <v>849</v>
      </c>
      <c r="F2339" s="259" t="s">
        <v>849</v>
      </c>
      <c r="G2339" s="259" t="s">
        <v>849</v>
      </c>
      <c r="H2339" s="259" t="s">
        <v>849</v>
      </c>
      <c r="I2339" s="259" t="s">
        <v>849</v>
      </c>
      <c r="J2339" s="259" t="s">
        <v>849</v>
      </c>
      <c r="K2339" s="259" t="s">
        <v>849</v>
      </c>
      <c r="L2339" s="259" t="s">
        <v>849</v>
      </c>
      <c r="M2339" s="259" t="s">
        <v>344</v>
      </c>
      <c r="N2339" s="259" t="s">
        <v>344</v>
      </c>
      <c r="O2339" s="259" t="s">
        <v>344</v>
      </c>
      <c r="P2339" s="259" t="s">
        <v>344</v>
      </c>
      <c r="Q2339" s="259" t="s">
        <v>344</v>
      </c>
      <c r="R2339" s="259" t="s">
        <v>344</v>
      </c>
      <c r="S2339" s="259" t="s">
        <v>344</v>
      </c>
      <c r="T2339" s="259" t="s">
        <v>344</v>
      </c>
      <c r="U2339" s="259" t="s">
        <v>344</v>
      </c>
      <c r="V2339" s="259" t="s">
        <v>344</v>
      </c>
      <c r="W2339" s="259" t="s">
        <v>344</v>
      </c>
      <c r="X2339" s="259" t="s">
        <v>344</v>
      </c>
      <c r="Y2339" s="259" t="s">
        <v>344</v>
      </c>
      <c r="Z2339" s="259" t="s">
        <v>344</v>
      </c>
      <c r="AA2339" s="259" t="s">
        <v>344</v>
      </c>
      <c r="AB2339" s="259" t="s">
        <v>344</v>
      </c>
      <c r="AC2339" s="259" t="s">
        <v>344</v>
      </c>
      <c r="AD2339" s="259" t="s">
        <v>344</v>
      </c>
      <c r="AE2339" s="259" t="s">
        <v>344</v>
      </c>
      <c r="AF2339" s="259" t="s">
        <v>344</v>
      </c>
      <c r="AG2339" s="259" t="s">
        <v>344</v>
      </c>
      <c r="AH2339" s="259" t="s">
        <v>344</v>
      </c>
      <c r="AI2339" s="259" t="s">
        <v>344</v>
      </c>
      <c r="AJ2339" s="259" t="s">
        <v>344</v>
      </c>
      <c r="AK2339" s="259" t="s">
        <v>344</v>
      </c>
      <c r="AL2339" s="259" t="s">
        <v>344</v>
      </c>
      <c r="AM2339" s="259" t="s">
        <v>344</v>
      </c>
      <c r="AN2339" s="259" t="s">
        <v>344</v>
      </c>
      <c r="AO2339" s="259" t="s">
        <v>344</v>
      </c>
      <c r="AP2339" s="259" t="s">
        <v>344</v>
      </c>
      <c r="AQ2339" s="259"/>
      <c r="AR2339"/>
      <c r="AS2339" t="s">
        <v>2181</v>
      </c>
    </row>
    <row r="2340" spans="1:45" ht="18.75" hidden="1" x14ac:dyDescent="0.45">
      <c r="A2340" s="268">
        <v>216174</v>
      </c>
      <c r="B2340" s="249" t="s">
        <v>456</v>
      </c>
      <c r="C2340" s="269" t="s">
        <v>207</v>
      </c>
      <c r="D2340" s="269" t="s">
        <v>207</v>
      </c>
      <c r="E2340" s="269" t="s">
        <v>207</v>
      </c>
      <c r="F2340" s="269" t="s">
        <v>207</v>
      </c>
      <c r="G2340" s="269" t="s">
        <v>207</v>
      </c>
      <c r="H2340" s="269" t="s">
        <v>207</v>
      </c>
      <c r="I2340" s="269" t="s">
        <v>206</v>
      </c>
      <c r="J2340" s="269" t="s">
        <v>207</v>
      </c>
      <c r="K2340" s="269" t="s">
        <v>207</v>
      </c>
      <c r="L2340" s="269" t="s">
        <v>207</v>
      </c>
      <c r="M2340" s="270" t="s">
        <v>207</v>
      </c>
      <c r="N2340" s="269" t="s">
        <v>205</v>
      </c>
      <c r="O2340" s="269" t="s">
        <v>205</v>
      </c>
      <c r="P2340" s="269" t="s">
        <v>207</v>
      </c>
      <c r="Q2340" s="269" t="s">
        <v>207</v>
      </c>
      <c r="R2340" s="269" t="s">
        <v>207</v>
      </c>
      <c r="S2340" s="269" t="s">
        <v>207</v>
      </c>
      <c r="T2340" s="269" t="s">
        <v>207</v>
      </c>
      <c r="U2340" s="269" t="s">
        <v>207</v>
      </c>
      <c r="V2340" s="269" t="s">
        <v>207</v>
      </c>
      <c r="W2340" s="269" t="s">
        <v>207</v>
      </c>
      <c r="X2340" s="270" t="s">
        <v>207</v>
      </c>
      <c r="Y2340" s="269" t="s">
        <v>206</v>
      </c>
      <c r="Z2340" s="269" t="s">
        <v>207</v>
      </c>
      <c r="AA2340" s="269" t="s">
        <v>207</v>
      </c>
      <c r="AB2340" s="269" t="s">
        <v>206</v>
      </c>
      <c r="AC2340" s="269" t="s">
        <v>206</v>
      </c>
      <c r="AD2340" s="269" t="s">
        <v>206</v>
      </c>
      <c r="AE2340" s="269" t="s">
        <v>206</v>
      </c>
      <c r="AF2340" s="269" t="s">
        <v>206</v>
      </c>
      <c r="AG2340" s="269" t="s">
        <v>344</v>
      </c>
      <c r="AH2340" s="269" t="s">
        <v>344</v>
      </c>
      <c r="AI2340" s="269" t="s">
        <v>344</v>
      </c>
      <c r="AJ2340" s="269" t="s">
        <v>344</v>
      </c>
      <c r="AK2340" s="269" t="s">
        <v>344</v>
      </c>
      <c r="AL2340" s="269" t="s">
        <v>344</v>
      </c>
      <c r="AM2340" s="269" t="s">
        <v>344</v>
      </c>
      <c r="AN2340" s="269" t="s">
        <v>344</v>
      </c>
      <c r="AO2340" s="269" t="s">
        <v>344</v>
      </c>
      <c r="AP2340" s="269" t="s">
        <v>344</v>
      </c>
      <c r="AQ2340" s="269"/>
      <c r="AR2340">
        <v>0</v>
      </c>
      <c r="AS2340">
        <v>5</v>
      </c>
    </row>
    <row r="2341" spans="1:45" ht="15" hidden="1" x14ac:dyDescent="0.25">
      <c r="A2341" s="266">
        <v>216175</v>
      </c>
      <c r="B2341" s="259" t="s">
        <v>457</v>
      </c>
      <c r="C2341" s="259" t="s">
        <v>849</v>
      </c>
      <c r="D2341" s="259" t="s">
        <v>849</v>
      </c>
      <c r="E2341" s="259" t="s">
        <v>849</v>
      </c>
      <c r="F2341" s="259" t="s">
        <v>849</v>
      </c>
      <c r="G2341" s="259" t="s">
        <v>849</v>
      </c>
      <c r="H2341" s="259" t="s">
        <v>849</v>
      </c>
      <c r="I2341" s="259" t="s">
        <v>849</v>
      </c>
      <c r="J2341" s="259" t="s">
        <v>849</v>
      </c>
      <c r="K2341" s="259" t="s">
        <v>849</v>
      </c>
      <c r="L2341" s="259" t="s">
        <v>849</v>
      </c>
      <c r="M2341" s="259" t="s">
        <v>344</v>
      </c>
      <c r="N2341" s="259" t="s">
        <v>344</v>
      </c>
      <c r="O2341" s="259" t="s">
        <v>344</v>
      </c>
      <c r="P2341" s="259" t="s">
        <v>344</v>
      </c>
      <c r="Q2341" s="259" t="s">
        <v>344</v>
      </c>
      <c r="R2341" s="259" t="s">
        <v>344</v>
      </c>
      <c r="S2341" s="259" t="s">
        <v>344</v>
      </c>
      <c r="T2341" s="259" t="s">
        <v>344</v>
      </c>
      <c r="U2341" s="259" t="s">
        <v>344</v>
      </c>
      <c r="V2341" s="259" t="s">
        <v>344</v>
      </c>
      <c r="W2341" s="259" t="s">
        <v>344</v>
      </c>
      <c r="X2341" s="259" t="s">
        <v>344</v>
      </c>
      <c r="Y2341" s="259" t="s">
        <v>344</v>
      </c>
      <c r="Z2341" s="259" t="s">
        <v>344</v>
      </c>
      <c r="AA2341" s="259" t="s">
        <v>344</v>
      </c>
      <c r="AB2341" s="259" t="s">
        <v>344</v>
      </c>
      <c r="AC2341" s="259" t="s">
        <v>344</v>
      </c>
      <c r="AD2341" s="259" t="s">
        <v>344</v>
      </c>
      <c r="AE2341" s="259" t="s">
        <v>344</v>
      </c>
      <c r="AF2341" s="259" t="s">
        <v>344</v>
      </c>
      <c r="AG2341" s="259" t="s">
        <v>344</v>
      </c>
      <c r="AH2341" s="259" t="s">
        <v>344</v>
      </c>
      <c r="AI2341" s="259" t="s">
        <v>344</v>
      </c>
      <c r="AJ2341" s="259" t="s">
        <v>344</v>
      </c>
      <c r="AK2341" s="259" t="s">
        <v>344</v>
      </c>
      <c r="AL2341" s="259" t="s">
        <v>344</v>
      </c>
      <c r="AM2341" s="259" t="s">
        <v>344</v>
      </c>
      <c r="AN2341" s="259" t="s">
        <v>344</v>
      </c>
      <c r="AO2341" s="259" t="s">
        <v>344</v>
      </c>
      <c r="AP2341" s="259" t="s">
        <v>344</v>
      </c>
      <c r="AQ2341" s="259"/>
      <c r="AR2341"/>
      <c r="AS2341" t="s">
        <v>2181</v>
      </c>
    </row>
    <row r="2342" spans="1:45" ht="15" hidden="1" x14ac:dyDescent="0.25">
      <c r="A2342" s="266">
        <v>216176</v>
      </c>
      <c r="B2342" s="259" t="s">
        <v>458</v>
      </c>
      <c r="C2342" s="259" t="s">
        <v>207</v>
      </c>
      <c r="D2342" s="259" t="s">
        <v>205</v>
      </c>
      <c r="E2342" s="259" t="s">
        <v>207</v>
      </c>
      <c r="F2342" s="259" t="s">
        <v>205</v>
      </c>
      <c r="G2342" s="259" t="s">
        <v>205</v>
      </c>
      <c r="H2342" s="259" t="s">
        <v>205</v>
      </c>
      <c r="I2342" s="259" t="s">
        <v>205</v>
      </c>
      <c r="J2342" s="259" t="s">
        <v>205</v>
      </c>
      <c r="K2342" s="259" t="s">
        <v>205</v>
      </c>
      <c r="L2342" s="259" t="s">
        <v>207</v>
      </c>
      <c r="M2342" s="259" t="s">
        <v>205</v>
      </c>
      <c r="N2342" s="259" t="s">
        <v>207</v>
      </c>
      <c r="O2342" s="259" t="s">
        <v>205</v>
      </c>
      <c r="P2342" s="259" t="s">
        <v>205</v>
      </c>
      <c r="Q2342" s="259" t="s">
        <v>205</v>
      </c>
      <c r="R2342" s="259" t="s">
        <v>207</v>
      </c>
      <c r="S2342" s="259" t="s">
        <v>207</v>
      </c>
      <c r="T2342" s="259" t="s">
        <v>205</v>
      </c>
      <c r="U2342" s="259" t="s">
        <v>207</v>
      </c>
      <c r="V2342" s="259" t="s">
        <v>207</v>
      </c>
      <c r="W2342" s="259" t="s">
        <v>344</v>
      </c>
      <c r="X2342" s="259" t="s">
        <v>344</v>
      </c>
      <c r="Y2342" s="259" t="s">
        <v>344</v>
      </c>
      <c r="Z2342" s="259" t="s">
        <v>344</v>
      </c>
      <c r="AA2342" s="259" t="s">
        <v>344</v>
      </c>
      <c r="AB2342" s="259" t="s">
        <v>344</v>
      </c>
      <c r="AC2342" s="259" t="s">
        <v>344</v>
      </c>
      <c r="AD2342" s="259" t="s">
        <v>344</v>
      </c>
      <c r="AE2342" s="259" t="s">
        <v>344</v>
      </c>
      <c r="AF2342" s="259" t="s">
        <v>344</v>
      </c>
      <c r="AG2342" s="259" t="s">
        <v>344</v>
      </c>
      <c r="AH2342" s="259" t="s">
        <v>344</v>
      </c>
      <c r="AI2342" s="259" t="s">
        <v>344</v>
      </c>
      <c r="AJ2342" s="259" t="s">
        <v>344</v>
      </c>
      <c r="AK2342" s="259" t="s">
        <v>344</v>
      </c>
      <c r="AL2342" s="259" t="s">
        <v>344</v>
      </c>
      <c r="AM2342" s="259" t="s">
        <v>344</v>
      </c>
      <c r="AN2342" s="259" t="s">
        <v>344</v>
      </c>
      <c r="AO2342" s="259" t="s">
        <v>344</v>
      </c>
      <c r="AP2342" s="259" t="s">
        <v>344</v>
      </c>
      <c r="AQ2342" s="259"/>
      <c r="AR2342"/>
      <c r="AS2342">
        <v>3</v>
      </c>
    </row>
    <row r="2343" spans="1:45" ht="15" hidden="1" x14ac:dyDescent="0.25">
      <c r="A2343" s="266">
        <v>216177</v>
      </c>
      <c r="B2343" s="259" t="s">
        <v>457</v>
      </c>
      <c r="C2343" s="259" t="s">
        <v>849</v>
      </c>
      <c r="D2343" s="259" t="s">
        <v>849</v>
      </c>
      <c r="E2343" s="259" t="s">
        <v>849</v>
      </c>
      <c r="F2343" s="259" t="s">
        <v>849</v>
      </c>
      <c r="G2343" s="259" t="s">
        <v>849</v>
      </c>
      <c r="H2343" s="259" t="s">
        <v>849</v>
      </c>
      <c r="I2343" s="259" t="s">
        <v>849</v>
      </c>
      <c r="J2343" s="259" t="s">
        <v>849</v>
      </c>
      <c r="K2343" s="259" t="s">
        <v>849</v>
      </c>
      <c r="L2343" s="259" t="s">
        <v>849</v>
      </c>
      <c r="M2343" s="259" t="s">
        <v>344</v>
      </c>
      <c r="N2343" s="259" t="s">
        <v>344</v>
      </c>
      <c r="O2343" s="259" t="s">
        <v>344</v>
      </c>
      <c r="P2343" s="259" t="s">
        <v>344</v>
      </c>
      <c r="Q2343" s="259" t="s">
        <v>344</v>
      </c>
      <c r="R2343" s="259" t="s">
        <v>344</v>
      </c>
      <c r="S2343" s="259" t="s">
        <v>344</v>
      </c>
      <c r="T2343" s="259" t="s">
        <v>344</v>
      </c>
      <c r="U2343" s="259" t="s">
        <v>344</v>
      </c>
      <c r="V2343" s="259" t="s">
        <v>344</v>
      </c>
      <c r="W2343" s="259" t="s">
        <v>344</v>
      </c>
      <c r="X2343" s="259" t="s">
        <v>344</v>
      </c>
      <c r="Y2343" s="259" t="s">
        <v>344</v>
      </c>
      <c r="Z2343" s="259" t="s">
        <v>344</v>
      </c>
      <c r="AA2343" s="259" t="s">
        <v>344</v>
      </c>
      <c r="AB2343" s="259" t="s">
        <v>344</v>
      </c>
      <c r="AC2343" s="259" t="s">
        <v>344</v>
      </c>
      <c r="AD2343" s="259" t="s">
        <v>344</v>
      </c>
      <c r="AE2343" s="259" t="s">
        <v>344</v>
      </c>
      <c r="AF2343" s="259" t="s">
        <v>344</v>
      </c>
      <c r="AG2343" s="259" t="s">
        <v>344</v>
      </c>
      <c r="AH2343" s="259" t="s">
        <v>344</v>
      </c>
      <c r="AI2343" s="259" t="s">
        <v>344</v>
      </c>
      <c r="AJ2343" s="259" t="s">
        <v>344</v>
      </c>
      <c r="AK2343" s="259" t="s">
        <v>344</v>
      </c>
      <c r="AL2343" s="259" t="s">
        <v>344</v>
      </c>
      <c r="AM2343" s="259" t="s">
        <v>344</v>
      </c>
      <c r="AN2343" s="259" t="s">
        <v>344</v>
      </c>
      <c r="AO2343" s="259" t="s">
        <v>344</v>
      </c>
      <c r="AP2343" s="259" t="s">
        <v>344</v>
      </c>
      <c r="AQ2343" s="259"/>
      <c r="AR2343"/>
      <c r="AS2343" t="s">
        <v>2181</v>
      </c>
    </row>
    <row r="2344" spans="1:45" ht="15" hidden="1" x14ac:dyDescent="0.25">
      <c r="A2344" s="266">
        <v>216178</v>
      </c>
      <c r="B2344" s="259" t="s">
        <v>458</v>
      </c>
      <c r="C2344" s="259" t="s">
        <v>206</v>
      </c>
      <c r="D2344" s="259" t="s">
        <v>207</v>
      </c>
      <c r="E2344" s="259" t="s">
        <v>207</v>
      </c>
      <c r="F2344" s="259" t="s">
        <v>205</v>
      </c>
      <c r="G2344" s="259" t="s">
        <v>207</v>
      </c>
      <c r="H2344" s="259" t="s">
        <v>207</v>
      </c>
      <c r="I2344" s="259" t="s">
        <v>207</v>
      </c>
      <c r="J2344" s="259" t="s">
        <v>206</v>
      </c>
      <c r="K2344" s="259" t="s">
        <v>207</v>
      </c>
      <c r="L2344" s="259" t="s">
        <v>206</v>
      </c>
      <c r="M2344" s="259" t="s">
        <v>206</v>
      </c>
      <c r="N2344" s="259" t="s">
        <v>206</v>
      </c>
      <c r="O2344" s="259" t="s">
        <v>207</v>
      </c>
      <c r="P2344" s="259" t="s">
        <v>206</v>
      </c>
      <c r="Q2344" s="259" t="s">
        <v>206</v>
      </c>
      <c r="R2344" s="259" t="s">
        <v>206</v>
      </c>
      <c r="S2344" s="259" t="s">
        <v>206</v>
      </c>
      <c r="T2344" s="259" t="s">
        <v>206</v>
      </c>
      <c r="U2344" s="259" t="s">
        <v>206</v>
      </c>
      <c r="V2344" s="259" t="s">
        <v>206</v>
      </c>
      <c r="W2344" s="259" t="s">
        <v>344</v>
      </c>
      <c r="X2344" s="259" t="s">
        <v>344</v>
      </c>
      <c r="Y2344" s="259" t="s">
        <v>344</v>
      </c>
      <c r="Z2344" s="259" t="s">
        <v>344</v>
      </c>
      <c r="AA2344" s="259" t="s">
        <v>344</v>
      </c>
      <c r="AB2344" s="259" t="s">
        <v>344</v>
      </c>
      <c r="AC2344" s="259" t="s">
        <v>344</v>
      </c>
      <c r="AD2344" s="259" t="s">
        <v>344</v>
      </c>
      <c r="AE2344" s="259" t="s">
        <v>344</v>
      </c>
      <c r="AF2344" s="259" t="s">
        <v>344</v>
      </c>
      <c r="AG2344" s="259" t="s">
        <v>344</v>
      </c>
      <c r="AH2344" s="259" t="s">
        <v>344</v>
      </c>
      <c r="AI2344" s="259" t="s">
        <v>344</v>
      </c>
      <c r="AJ2344" s="259" t="s">
        <v>344</v>
      </c>
      <c r="AK2344" s="259" t="s">
        <v>344</v>
      </c>
      <c r="AL2344" s="259" t="s">
        <v>344</v>
      </c>
      <c r="AM2344" s="259" t="s">
        <v>344</v>
      </c>
      <c r="AN2344" s="259" t="s">
        <v>344</v>
      </c>
      <c r="AO2344" s="259" t="s">
        <v>344</v>
      </c>
      <c r="AP2344" s="259" t="s">
        <v>344</v>
      </c>
      <c r="AQ2344" s="259"/>
      <c r="AR2344"/>
      <c r="AS2344">
        <v>1</v>
      </c>
    </row>
    <row r="2345" spans="1:45" ht="18.75" hidden="1" x14ac:dyDescent="0.45">
      <c r="A2345" s="268">
        <v>216179</v>
      </c>
      <c r="B2345" s="249" t="s">
        <v>456</v>
      </c>
      <c r="C2345" s="269" t="s">
        <v>205</v>
      </c>
      <c r="D2345" s="269" t="s">
        <v>207</v>
      </c>
      <c r="E2345" s="269" t="s">
        <v>207</v>
      </c>
      <c r="F2345" s="269" t="s">
        <v>207</v>
      </c>
      <c r="G2345" s="269" t="s">
        <v>207</v>
      </c>
      <c r="H2345" s="269" t="s">
        <v>205</v>
      </c>
      <c r="I2345" s="269" t="s">
        <v>207</v>
      </c>
      <c r="J2345" s="269" t="s">
        <v>207</v>
      </c>
      <c r="K2345" s="269" t="s">
        <v>207</v>
      </c>
      <c r="L2345" s="269" t="s">
        <v>207</v>
      </c>
      <c r="M2345" s="270" t="s">
        <v>207</v>
      </c>
      <c r="N2345" s="269" t="s">
        <v>205</v>
      </c>
      <c r="O2345" s="269" t="s">
        <v>205</v>
      </c>
      <c r="P2345" s="269" t="s">
        <v>205</v>
      </c>
      <c r="Q2345" s="269" t="s">
        <v>205</v>
      </c>
      <c r="R2345" s="269" t="s">
        <v>207</v>
      </c>
      <c r="S2345" s="269" t="s">
        <v>207</v>
      </c>
      <c r="T2345" s="269" t="s">
        <v>207</v>
      </c>
      <c r="U2345" s="269" t="s">
        <v>207</v>
      </c>
      <c r="V2345" s="269" t="s">
        <v>207</v>
      </c>
      <c r="W2345" s="269" t="s">
        <v>205</v>
      </c>
      <c r="X2345" s="270" t="s">
        <v>207</v>
      </c>
      <c r="Y2345" s="269" t="s">
        <v>207</v>
      </c>
      <c r="Z2345" s="269" t="s">
        <v>207</v>
      </c>
      <c r="AA2345" s="269" t="s">
        <v>205</v>
      </c>
      <c r="AB2345" s="269" t="s">
        <v>205</v>
      </c>
      <c r="AC2345" s="269" t="s">
        <v>205</v>
      </c>
      <c r="AD2345" s="269" t="s">
        <v>205</v>
      </c>
      <c r="AE2345" s="269" t="s">
        <v>207</v>
      </c>
      <c r="AF2345" s="269" t="s">
        <v>207</v>
      </c>
      <c r="AG2345" s="269" t="s">
        <v>344</v>
      </c>
      <c r="AH2345" s="269" t="s">
        <v>344</v>
      </c>
      <c r="AI2345" s="269" t="s">
        <v>344</v>
      </c>
      <c r="AJ2345" s="269" t="s">
        <v>344</v>
      </c>
      <c r="AK2345" s="269" t="s">
        <v>344</v>
      </c>
      <c r="AL2345" s="269" t="s">
        <v>344</v>
      </c>
      <c r="AM2345" s="269" t="s">
        <v>344</v>
      </c>
      <c r="AN2345" s="269" t="s">
        <v>344</v>
      </c>
      <c r="AO2345" s="269" t="s">
        <v>344</v>
      </c>
      <c r="AP2345" s="269" t="s">
        <v>344</v>
      </c>
      <c r="AQ2345" s="269"/>
      <c r="AR2345">
        <v>0</v>
      </c>
      <c r="AS2345">
        <v>3</v>
      </c>
    </row>
    <row r="2346" spans="1:45" ht="15" hidden="1" x14ac:dyDescent="0.25">
      <c r="A2346" s="266">
        <v>216180</v>
      </c>
      <c r="B2346" s="259" t="s">
        <v>457</v>
      </c>
      <c r="C2346" s="259" t="s">
        <v>849</v>
      </c>
      <c r="D2346" s="259" t="s">
        <v>849</v>
      </c>
      <c r="E2346" s="259" t="s">
        <v>849</v>
      </c>
      <c r="F2346" s="259" t="s">
        <v>849</v>
      </c>
      <c r="G2346" s="259" t="s">
        <v>849</v>
      </c>
      <c r="H2346" s="259" t="s">
        <v>849</v>
      </c>
      <c r="I2346" s="259" t="s">
        <v>849</v>
      </c>
      <c r="J2346" s="259" t="s">
        <v>849</v>
      </c>
      <c r="K2346" s="259" t="s">
        <v>849</v>
      </c>
      <c r="L2346" s="259" t="s">
        <v>849</v>
      </c>
      <c r="M2346" s="259" t="s">
        <v>344</v>
      </c>
      <c r="N2346" s="259" t="s">
        <v>344</v>
      </c>
      <c r="O2346" s="259" t="s">
        <v>344</v>
      </c>
      <c r="P2346" s="259" t="s">
        <v>344</v>
      </c>
      <c r="Q2346" s="259" t="s">
        <v>344</v>
      </c>
      <c r="R2346" s="259" t="s">
        <v>344</v>
      </c>
      <c r="S2346" s="259" t="s">
        <v>344</v>
      </c>
      <c r="T2346" s="259" t="s">
        <v>344</v>
      </c>
      <c r="U2346" s="259" t="s">
        <v>344</v>
      </c>
      <c r="V2346" s="259" t="s">
        <v>344</v>
      </c>
      <c r="W2346" s="259" t="s">
        <v>344</v>
      </c>
      <c r="X2346" s="259" t="s">
        <v>344</v>
      </c>
      <c r="Y2346" s="259" t="s">
        <v>344</v>
      </c>
      <c r="Z2346" s="259" t="s">
        <v>344</v>
      </c>
      <c r="AA2346" s="259" t="s">
        <v>344</v>
      </c>
      <c r="AB2346" s="259" t="s">
        <v>344</v>
      </c>
      <c r="AC2346" s="259" t="s">
        <v>344</v>
      </c>
      <c r="AD2346" s="259" t="s">
        <v>344</v>
      </c>
      <c r="AE2346" s="259" t="s">
        <v>344</v>
      </c>
      <c r="AF2346" s="259" t="s">
        <v>344</v>
      </c>
      <c r="AG2346" s="259" t="s">
        <v>344</v>
      </c>
      <c r="AH2346" s="259" t="s">
        <v>344</v>
      </c>
      <c r="AI2346" s="259" t="s">
        <v>344</v>
      </c>
      <c r="AJ2346" s="259" t="s">
        <v>344</v>
      </c>
      <c r="AK2346" s="259" t="s">
        <v>344</v>
      </c>
      <c r="AL2346" s="259" t="s">
        <v>344</v>
      </c>
      <c r="AM2346" s="259" t="s">
        <v>344</v>
      </c>
      <c r="AN2346" s="259" t="s">
        <v>344</v>
      </c>
      <c r="AO2346" s="259" t="s">
        <v>344</v>
      </c>
      <c r="AP2346" s="259" t="s">
        <v>344</v>
      </c>
      <c r="AQ2346" s="259"/>
      <c r="AR2346"/>
      <c r="AS2346" t="s">
        <v>2181</v>
      </c>
    </row>
    <row r="2347" spans="1:45" ht="18.75" hidden="1" x14ac:dyDescent="0.45">
      <c r="A2347" s="268">
        <v>216181</v>
      </c>
      <c r="B2347" s="249" t="s">
        <v>457</v>
      </c>
      <c r="C2347" s="269">
        <v>0</v>
      </c>
      <c r="D2347" s="269">
        <v>0</v>
      </c>
      <c r="E2347" s="269">
        <v>0</v>
      </c>
      <c r="F2347" s="269">
        <v>0</v>
      </c>
      <c r="G2347" s="269">
        <v>0</v>
      </c>
      <c r="H2347" s="269">
        <v>0</v>
      </c>
      <c r="I2347" s="269">
        <v>0</v>
      </c>
      <c r="J2347" s="269">
        <v>0</v>
      </c>
      <c r="K2347" s="269">
        <v>0</v>
      </c>
      <c r="L2347" s="269">
        <v>0</v>
      </c>
      <c r="M2347" s="270">
        <v>0</v>
      </c>
      <c r="N2347" s="269">
        <v>0</v>
      </c>
      <c r="O2347" s="269">
        <v>0</v>
      </c>
      <c r="P2347" s="269">
        <v>0</v>
      </c>
      <c r="Q2347" s="269">
        <v>0</v>
      </c>
      <c r="R2347" s="269">
        <v>0</v>
      </c>
      <c r="S2347" s="269">
        <v>0</v>
      </c>
      <c r="T2347" s="269">
        <v>0</v>
      </c>
      <c r="U2347" s="269">
        <v>0</v>
      </c>
      <c r="V2347" s="269">
        <v>0</v>
      </c>
      <c r="W2347" s="269">
        <v>0</v>
      </c>
      <c r="X2347" s="270">
        <v>0</v>
      </c>
      <c r="Y2347" s="269">
        <v>0</v>
      </c>
      <c r="Z2347" s="269">
        <v>0</v>
      </c>
      <c r="AA2347" s="269">
        <v>0</v>
      </c>
      <c r="AB2347" s="269">
        <v>0</v>
      </c>
      <c r="AC2347" s="269">
        <v>0</v>
      </c>
      <c r="AD2347" s="269">
        <v>0</v>
      </c>
      <c r="AE2347" s="269">
        <v>0</v>
      </c>
      <c r="AF2347" s="269">
        <v>0</v>
      </c>
      <c r="AG2347" s="269">
        <v>0</v>
      </c>
      <c r="AH2347" s="269">
        <v>0</v>
      </c>
      <c r="AI2347" s="269">
        <v>0</v>
      </c>
      <c r="AJ2347" s="269">
        <v>0</v>
      </c>
      <c r="AK2347" s="269">
        <v>0</v>
      </c>
      <c r="AL2347" s="269">
        <v>0</v>
      </c>
      <c r="AM2347" s="269">
        <v>0</v>
      </c>
      <c r="AN2347" s="269">
        <v>0</v>
      </c>
      <c r="AO2347" s="269">
        <v>0</v>
      </c>
      <c r="AP2347" s="269">
        <v>0</v>
      </c>
      <c r="AQ2347" s="269"/>
      <c r="AR2347">
        <v>0</v>
      </c>
      <c r="AS2347">
        <v>1</v>
      </c>
    </row>
    <row r="2348" spans="1:45" ht="18.75" hidden="1" x14ac:dyDescent="0.45">
      <c r="A2348" s="268">
        <v>216182</v>
      </c>
      <c r="B2348" s="249" t="s">
        <v>456</v>
      </c>
      <c r="C2348" s="269" t="s">
        <v>207</v>
      </c>
      <c r="D2348" s="269" t="s">
        <v>205</v>
      </c>
      <c r="E2348" s="269" t="s">
        <v>207</v>
      </c>
      <c r="F2348" s="269" t="s">
        <v>205</v>
      </c>
      <c r="G2348" s="269" t="s">
        <v>207</v>
      </c>
      <c r="H2348" s="269" t="s">
        <v>205</v>
      </c>
      <c r="I2348" s="269" t="s">
        <v>207</v>
      </c>
      <c r="J2348" s="269" t="s">
        <v>207</v>
      </c>
      <c r="K2348" s="269" t="s">
        <v>205</v>
      </c>
      <c r="L2348" s="269" t="s">
        <v>207</v>
      </c>
      <c r="M2348" s="270" t="s">
        <v>205</v>
      </c>
      <c r="N2348" s="269" t="s">
        <v>207</v>
      </c>
      <c r="O2348" s="269" t="s">
        <v>205</v>
      </c>
      <c r="P2348" s="269" t="s">
        <v>207</v>
      </c>
      <c r="Q2348" s="269" t="s">
        <v>205</v>
      </c>
      <c r="R2348" s="269" t="s">
        <v>207</v>
      </c>
      <c r="S2348" s="269" t="s">
        <v>207</v>
      </c>
      <c r="T2348" s="269" t="s">
        <v>205</v>
      </c>
      <c r="U2348" s="269" t="s">
        <v>205</v>
      </c>
      <c r="V2348" s="269" t="s">
        <v>205</v>
      </c>
      <c r="W2348" s="269" t="s">
        <v>207</v>
      </c>
      <c r="X2348" s="270" t="s">
        <v>207</v>
      </c>
      <c r="Y2348" s="269" t="s">
        <v>207</v>
      </c>
      <c r="Z2348" s="269" t="s">
        <v>207</v>
      </c>
      <c r="AA2348" s="269" t="s">
        <v>207</v>
      </c>
      <c r="AB2348" s="269" t="s">
        <v>206</v>
      </c>
      <c r="AC2348" s="269" t="s">
        <v>206</v>
      </c>
      <c r="AD2348" s="269" t="s">
        <v>206</v>
      </c>
      <c r="AE2348" s="269" t="s">
        <v>206</v>
      </c>
      <c r="AF2348" s="269" t="s">
        <v>206</v>
      </c>
      <c r="AG2348" s="269" t="s">
        <v>344</v>
      </c>
      <c r="AH2348" s="269" t="s">
        <v>344</v>
      </c>
      <c r="AI2348" s="269" t="s">
        <v>344</v>
      </c>
      <c r="AJ2348" s="269" t="s">
        <v>344</v>
      </c>
      <c r="AK2348" s="269" t="s">
        <v>344</v>
      </c>
      <c r="AL2348" s="269" t="s">
        <v>344</v>
      </c>
      <c r="AM2348" s="269" t="s">
        <v>344</v>
      </c>
      <c r="AN2348" s="269" t="s">
        <v>344</v>
      </c>
      <c r="AO2348" s="269" t="s">
        <v>344</v>
      </c>
      <c r="AP2348" s="269" t="s">
        <v>344</v>
      </c>
      <c r="AQ2348" s="269"/>
      <c r="AR2348">
        <v>0</v>
      </c>
      <c r="AS2348">
        <v>5</v>
      </c>
    </row>
    <row r="2349" spans="1:45" ht="18.75" hidden="1" x14ac:dyDescent="0.45">
      <c r="A2349" s="268">
        <v>216183</v>
      </c>
      <c r="B2349" s="249" t="s">
        <v>457</v>
      </c>
      <c r="C2349" s="269" t="s">
        <v>849</v>
      </c>
      <c r="D2349" s="269" t="s">
        <v>849</v>
      </c>
      <c r="E2349" s="269" t="s">
        <v>849</v>
      </c>
      <c r="F2349" s="269" t="s">
        <v>849</v>
      </c>
      <c r="G2349" s="269" t="s">
        <v>849</v>
      </c>
      <c r="H2349" s="269" t="s">
        <v>849</v>
      </c>
      <c r="I2349" s="269" t="s">
        <v>849</v>
      </c>
      <c r="J2349" s="269" t="s">
        <v>849</v>
      </c>
      <c r="K2349" s="269" t="s">
        <v>849</v>
      </c>
      <c r="L2349" s="269" t="s">
        <v>849</v>
      </c>
      <c r="M2349" s="270" t="s">
        <v>344</v>
      </c>
      <c r="N2349" s="269" t="s">
        <v>344</v>
      </c>
      <c r="O2349" s="269" t="s">
        <v>344</v>
      </c>
      <c r="P2349" s="269" t="s">
        <v>344</v>
      </c>
      <c r="Q2349" s="269" t="s">
        <v>344</v>
      </c>
      <c r="R2349" s="269" t="s">
        <v>344</v>
      </c>
      <c r="S2349" s="269" t="s">
        <v>344</v>
      </c>
      <c r="T2349" s="269" t="s">
        <v>344</v>
      </c>
      <c r="U2349" s="269" t="s">
        <v>344</v>
      </c>
      <c r="V2349" s="269" t="s">
        <v>344</v>
      </c>
      <c r="W2349" s="269" t="s">
        <v>344</v>
      </c>
      <c r="X2349" s="270" t="s">
        <v>344</v>
      </c>
      <c r="Y2349" s="269" t="s">
        <v>344</v>
      </c>
      <c r="Z2349" s="269" t="s">
        <v>344</v>
      </c>
      <c r="AA2349" s="269" t="s">
        <v>344</v>
      </c>
      <c r="AB2349" s="269" t="s">
        <v>344</v>
      </c>
      <c r="AC2349" s="269" t="s">
        <v>344</v>
      </c>
      <c r="AD2349" s="269" t="s">
        <v>344</v>
      </c>
      <c r="AE2349" s="269" t="s">
        <v>344</v>
      </c>
      <c r="AF2349" s="269" t="s">
        <v>344</v>
      </c>
      <c r="AG2349" s="269" t="s">
        <v>344</v>
      </c>
      <c r="AH2349" s="269" t="s">
        <v>344</v>
      </c>
      <c r="AI2349" s="269" t="s">
        <v>344</v>
      </c>
      <c r="AJ2349" s="269" t="s">
        <v>344</v>
      </c>
      <c r="AK2349" s="269" t="s">
        <v>344</v>
      </c>
      <c r="AL2349" s="269" t="s">
        <v>344</v>
      </c>
      <c r="AM2349" s="269" t="s">
        <v>344</v>
      </c>
      <c r="AN2349" s="269" t="s">
        <v>344</v>
      </c>
      <c r="AO2349" s="269" t="s">
        <v>344</v>
      </c>
      <c r="AP2349" s="269" t="s">
        <v>344</v>
      </c>
      <c r="AQ2349" s="269"/>
      <c r="AR2349" t="s">
        <v>1830</v>
      </c>
      <c r="AS2349" t="s">
        <v>2181</v>
      </c>
    </row>
    <row r="2350" spans="1:45" ht="15" hidden="1" x14ac:dyDescent="0.25">
      <c r="A2350" s="266">
        <v>216184</v>
      </c>
      <c r="B2350" s="259" t="s">
        <v>458</v>
      </c>
      <c r="C2350" s="259" t="s">
        <v>205</v>
      </c>
      <c r="D2350" s="259" t="s">
        <v>205</v>
      </c>
      <c r="E2350" s="259" t="s">
        <v>207</v>
      </c>
      <c r="F2350" s="259" t="s">
        <v>205</v>
      </c>
      <c r="G2350" s="259" t="s">
        <v>207</v>
      </c>
      <c r="H2350" s="259" t="s">
        <v>207</v>
      </c>
      <c r="I2350" s="259" t="s">
        <v>206</v>
      </c>
      <c r="J2350" s="259" t="s">
        <v>205</v>
      </c>
      <c r="K2350" s="259" t="s">
        <v>207</v>
      </c>
      <c r="L2350" s="259" t="s">
        <v>207</v>
      </c>
      <c r="M2350" s="259" t="s">
        <v>207</v>
      </c>
      <c r="N2350" s="259" t="s">
        <v>206</v>
      </c>
      <c r="O2350" s="259" t="s">
        <v>206</v>
      </c>
      <c r="P2350" s="259" t="s">
        <v>206</v>
      </c>
      <c r="Q2350" s="259" t="s">
        <v>207</v>
      </c>
      <c r="R2350" s="259" t="s">
        <v>206</v>
      </c>
      <c r="S2350" s="259" t="s">
        <v>206</v>
      </c>
      <c r="T2350" s="259" t="s">
        <v>206</v>
      </c>
      <c r="U2350" s="259" t="s">
        <v>206</v>
      </c>
      <c r="V2350" s="259" t="s">
        <v>206</v>
      </c>
      <c r="W2350" s="259" t="s">
        <v>344</v>
      </c>
      <c r="X2350" s="259" t="s">
        <v>344</v>
      </c>
      <c r="Y2350" s="259" t="s">
        <v>344</v>
      </c>
      <c r="Z2350" s="259" t="s">
        <v>344</v>
      </c>
      <c r="AA2350" s="259" t="s">
        <v>344</v>
      </c>
      <c r="AB2350" s="259" t="s">
        <v>344</v>
      </c>
      <c r="AC2350" s="259" t="s">
        <v>344</v>
      </c>
      <c r="AD2350" s="259" t="s">
        <v>344</v>
      </c>
      <c r="AE2350" s="259" t="s">
        <v>344</v>
      </c>
      <c r="AF2350" s="259" t="s">
        <v>344</v>
      </c>
      <c r="AG2350" s="259" t="s">
        <v>344</v>
      </c>
      <c r="AH2350" s="259" t="s">
        <v>344</v>
      </c>
      <c r="AI2350" s="259" t="s">
        <v>344</v>
      </c>
      <c r="AJ2350" s="259" t="s">
        <v>344</v>
      </c>
      <c r="AK2350" s="259" t="s">
        <v>344</v>
      </c>
      <c r="AL2350" s="259" t="s">
        <v>344</v>
      </c>
      <c r="AM2350" s="259" t="s">
        <v>344</v>
      </c>
      <c r="AN2350" s="259" t="s">
        <v>344</v>
      </c>
      <c r="AO2350" s="259" t="s">
        <v>344</v>
      </c>
      <c r="AP2350" s="259" t="s">
        <v>344</v>
      </c>
      <c r="AQ2350" s="259"/>
      <c r="AR2350"/>
      <c r="AS2350">
        <v>4</v>
      </c>
    </row>
    <row r="2351" spans="1:45" ht="18.75" x14ac:dyDescent="0.45">
      <c r="A2351" s="268">
        <v>216185</v>
      </c>
      <c r="B2351" s="249" t="s">
        <v>61</v>
      </c>
      <c r="C2351" s="269" t="s">
        <v>206</v>
      </c>
      <c r="D2351" s="269" t="s">
        <v>207</v>
      </c>
      <c r="E2351" s="269" t="s">
        <v>207</v>
      </c>
      <c r="F2351" s="269" t="s">
        <v>207</v>
      </c>
      <c r="G2351" s="269" t="s">
        <v>207</v>
      </c>
      <c r="H2351" s="269" t="s">
        <v>207</v>
      </c>
      <c r="I2351" s="269" t="s">
        <v>207</v>
      </c>
      <c r="J2351" s="269" t="s">
        <v>207</v>
      </c>
      <c r="K2351" s="269" t="s">
        <v>207</v>
      </c>
      <c r="L2351" s="269" t="s">
        <v>207</v>
      </c>
      <c r="M2351" s="270" t="s">
        <v>207</v>
      </c>
      <c r="N2351" s="269" t="s">
        <v>207</v>
      </c>
      <c r="O2351" s="269" t="s">
        <v>207</v>
      </c>
      <c r="P2351" s="269" t="s">
        <v>207</v>
      </c>
      <c r="Q2351" s="269" t="s">
        <v>207</v>
      </c>
      <c r="R2351" s="269" t="s">
        <v>207</v>
      </c>
      <c r="S2351" s="269" t="s">
        <v>207</v>
      </c>
      <c r="T2351" s="269" t="s">
        <v>207</v>
      </c>
      <c r="U2351" s="269" t="s">
        <v>207</v>
      </c>
      <c r="V2351" s="269" t="s">
        <v>207</v>
      </c>
      <c r="W2351" s="269" t="s">
        <v>207</v>
      </c>
      <c r="X2351" s="270" t="s">
        <v>207</v>
      </c>
      <c r="Y2351" s="269" t="s">
        <v>207</v>
      </c>
      <c r="Z2351" s="269" t="s">
        <v>207</v>
      </c>
      <c r="AA2351" s="269" t="s">
        <v>207</v>
      </c>
      <c r="AB2351" s="269" t="s">
        <v>207</v>
      </c>
      <c r="AC2351" s="269" t="s">
        <v>207</v>
      </c>
      <c r="AD2351" s="269" t="s">
        <v>207</v>
      </c>
      <c r="AE2351" s="269" t="s">
        <v>207</v>
      </c>
      <c r="AF2351" s="269" t="s">
        <v>207</v>
      </c>
      <c r="AG2351" s="269" t="s">
        <v>207</v>
      </c>
      <c r="AH2351" s="269" t="s">
        <v>207</v>
      </c>
      <c r="AI2351" s="269" t="s">
        <v>207</v>
      </c>
      <c r="AJ2351" s="269" t="s">
        <v>207</v>
      </c>
      <c r="AK2351" s="269" t="s">
        <v>207</v>
      </c>
      <c r="AL2351" s="269" t="s">
        <v>206</v>
      </c>
      <c r="AM2351" s="269" t="s">
        <v>206</v>
      </c>
      <c r="AN2351" s="269" t="s">
        <v>206</v>
      </c>
      <c r="AO2351" s="269" t="s">
        <v>206</v>
      </c>
      <c r="AP2351" s="269" t="s">
        <v>206</v>
      </c>
      <c r="AQ2351" s="269"/>
      <c r="AR2351">
        <v>0</v>
      </c>
      <c r="AS2351">
        <v>5</v>
      </c>
    </row>
    <row r="2352" spans="1:45" ht="15" hidden="1" x14ac:dyDescent="0.25">
      <c r="A2352" s="266">
        <v>216186</v>
      </c>
      <c r="B2352" s="259" t="s">
        <v>458</v>
      </c>
      <c r="C2352" s="259" t="s">
        <v>207</v>
      </c>
      <c r="D2352" s="259" t="s">
        <v>207</v>
      </c>
      <c r="E2352" s="259" t="s">
        <v>207</v>
      </c>
      <c r="F2352" s="259" t="s">
        <v>207</v>
      </c>
      <c r="G2352" s="259" t="s">
        <v>207</v>
      </c>
      <c r="H2352" s="259" t="s">
        <v>207</v>
      </c>
      <c r="I2352" s="259" t="s">
        <v>205</v>
      </c>
      <c r="J2352" s="259" t="s">
        <v>205</v>
      </c>
      <c r="K2352" s="259" t="s">
        <v>207</v>
      </c>
      <c r="L2352" s="259" t="s">
        <v>207</v>
      </c>
      <c r="M2352" s="259" t="s">
        <v>207</v>
      </c>
      <c r="N2352" s="259" t="s">
        <v>206</v>
      </c>
      <c r="O2352" s="259" t="s">
        <v>207</v>
      </c>
      <c r="P2352" s="259" t="s">
        <v>207</v>
      </c>
      <c r="Q2352" s="259" t="s">
        <v>207</v>
      </c>
      <c r="R2352" s="259" t="s">
        <v>207</v>
      </c>
      <c r="S2352" s="259" t="s">
        <v>207</v>
      </c>
      <c r="T2352" s="259" t="s">
        <v>207</v>
      </c>
      <c r="U2352" s="259" t="s">
        <v>207</v>
      </c>
      <c r="V2352" s="259" t="s">
        <v>207</v>
      </c>
      <c r="W2352" s="259" t="s">
        <v>344</v>
      </c>
      <c r="X2352" s="259" t="s">
        <v>344</v>
      </c>
      <c r="Y2352" s="259" t="s">
        <v>344</v>
      </c>
      <c r="Z2352" s="259" t="s">
        <v>344</v>
      </c>
      <c r="AA2352" s="259" t="s">
        <v>344</v>
      </c>
      <c r="AB2352" s="259" t="s">
        <v>344</v>
      </c>
      <c r="AC2352" s="259" t="s">
        <v>344</v>
      </c>
      <c r="AD2352" s="259" t="s">
        <v>344</v>
      </c>
      <c r="AE2352" s="259" t="s">
        <v>344</v>
      </c>
      <c r="AF2352" s="259" t="s">
        <v>344</v>
      </c>
      <c r="AG2352" s="259" t="s">
        <v>344</v>
      </c>
      <c r="AH2352" s="259" t="s">
        <v>344</v>
      </c>
      <c r="AI2352" s="259" t="s">
        <v>344</v>
      </c>
      <c r="AJ2352" s="259" t="s">
        <v>344</v>
      </c>
      <c r="AK2352" s="259" t="s">
        <v>344</v>
      </c>
      <c r="AL2352" s="259" t="s">
        <v>344</v>
      </c>
      <c r="AM2352" s="259" t="s">
        <v>344</v>
      </c>
      <c r="AN2352" s="259" t="s">
        <v>344</v>
      </c>
      <c r="AO2352" s="259" t="s">
        <v>344</v>
      </c>
      <c r="AP2352" s="259" t="s">
        <v>344</v>
      </c>
      <c r="AQ2352" s="259"/>
      <c r="AR2352"/>
      <c r="AS2352">
        <v>2</v>
      </c>
    </row>
    <row r="2353" spans="1:45" ht="18.75" hidden="1" x14ac:dyDescent="0.45">
      <c r="A2353" s="268">
        <v>216187</v>
      </c>
      <c r="B2353" s="249" t="s">
        <v>458</v>
      </c>
      <c r="C2353" s="269" t="s">
        <v>207</v>
      </c>
      <c r="D2353" s="269" t="s">
        <v>207</v>
      </c>
      <c r="E2353" s="269" t="s">
        <v>207</v>
      </c>
      <c r="F2353" s="269" t="s">
        <v>207</v>
      </c>
      <c r="G2353" s="269" t="s">
        <v>207</v>
      </c>
      <c r="H2353" s="269" t="s">
        <v>207</v>
      </c>
      <c r="I2353" s="269" t="s">
        <v>207</v>
      </c>
      <c r="J2353" s="269" t="s">
        <v>207</v>
      </c>
      <c r="K2353" s="269" t="s">
        <v>207</v>
      </c>
      <c r="L2353" s="269" t="s">
        <v>207</v>
      </c>
      <c r="M2353" s="270" t="s">
        <v>205</v>
      </c>
      <c r="N2353" s="269" t="s">
        <v>205</v>
      </c>
      <c r="O2353" s="269" t="s">
        <v>205</v>
      </c>
      <c r="P2353" s="269" t="s">
        <v>207</v>
      </c>
      <c r="Q2353" s="269" t="s">
        <v>205</v>
      </c>
      <c r="R2353" s="269" t="s">
        <v>205</v>
      </c>
      <c r="S2353" s="269" t="s">
        <v>207</v>
      </c>
      <c r="T2353" s="269" t="s">
        <v>205</v>
      </c>
      <c r="U2353" s="269" t="s">
        <v>205</v>
      </c>
      <c r="V2353" s="269" t="s">
        <v>205</v>
      </c>
      <c r="W2353" s="269" t="s">
        <v>344</v>
      </c>
      <c r="X2353" s="270" t="s">
        <v>344</v>
      </c>
      <c r="Y2353" s="269" t="s">
        <v>344</v>
      </c>
      <c r="Z2353" s="269" t="s">
        <v>344</v>
      </c>
      <c r="AA2353" s="269" t="s">
        <v>344</v>
      </c>
      <c r="AB2353" s="269" t="s">
        <v>344</v>
      </c>
      <c r="AC2353" s="269" t="s">
        <v>344</v>
      </c>
      <c r="AD2353" s="269" t="s">
        <v>344</v>
      </c>
      <c r="AE2353" s="269" t="s">
        <v>344</v>
      </c>
      <c r="AF2353" s="269" t="s">
        <v>344</v>
      </c>
      <c r="AG2353" s="269" t="s">
        <v>344</v>
      </c>
      <c r="AH2353" s="269" t="s">
        <v>344</v>
      </c>
      <c r="AI2353" s="269" t="s">
        <v>344</v>
      </c>
      <c r="AJ2353" s="269" t="s">
        <v>344</v>
      </c>
      <c r="AK2353" s="269" t="s">
        <v>344</v>
      </c>
      <c r="AL2353" s="269" t="s">
        <v>344</v>
      </c>
      <c r="AM2353" s="269" t="s">
        <v>344</v>
      </c>
      <c r="AN2353" s="269" t="s">
        <v>344</v>
      </c>
      <c r="AO2353" s="269" t="s">
        <v>344</v>
      </c>
      <c r="AP2353" s="269" t="s">
        <v>344</v>
      </c>
      <c r="AQ2353" s="269"/>
      <c r="AR2353">
        <v>0</v>
      </c>
      <c r="AS2353">
        <v>1</v>
      </c>
    </row>
    <row r="2354" spans="1:45" ht="15" hidden="1" x14ac:dyDescent="0.25">
      <c r="A2354" s="266">
        <v>216189</v>
      </c>
      <c r="B2354" s="259" t="s">
        <v>458</v>
      </c>
      <c r="C2354" s="259" t="s">
        <v>207</v>
      </c>
      <c r="D2354" s="259" t="s">
        <v>207</v>
      </c>
      <c r="E2354" s="259" t="s">
        <v>207</v>
      </c>
      <c r="F2354" s="259" t="s">
        <v>205</v>
      </c>
      <c r="G2354" s="259" t="s">
        <v>205</v>
      </c>
      <c r="H2354" s="259" t="s">
        <v>205</v>
      </c>
      <c r="I2354" s="259" t="s">
        <v>207</v>
      </c>
      <c r="J2354" s="259" t="s">
        <v>205</v>
      </c>
      <c r="K2354" s="259" t="s">
        <v>207</v>
      </c>
      <c r="L2354" s="259" t="s">
        <v>207</v>
      </c>
      <c r="M2354" s="259" t="s">
        <v>205</v>
      </c>
      <c r="N2354" s="259" t="s">
        <v>205</v>
      </c>
      <c r="O2354" s="259" t="s">
        <v>205</v>
      </c>
      <c r="P2354" s="259" t="s">
        <v>205</v>
      </c>
      <c r="Q2354" s="259" t="s">
        <v>207</v>
      </c>
      <c r="R2354" s="259" t="s">
        <v>205</v>
      </c>
      <c r="S2354" s="259" t="s">
        <v>207</v>
      </c>
      <c r="T2354" s="259" t="s">
        <v>207</v>
      </c>
      <c r="U2354" s="259" t="s">
        <v>207</v>
      </c>
      <c r="V2354" s="259" t="s">
        <v>207</v>
      </c>
      <c r="W2354" s="259" t="s">
        <v>344</v>
      </c>
      <c r="X2354" s="259" t="s">
        <v>344</v>
      </c>
      <c r="Y2354" s="259" t="s">
        <v>344</v>
      </c>
      <c r="Z2354" s="259" t="s">
        <v>344</v>
      </c>
      <c r="AA2354" s="259" t="s">
        <v>344</v>
      </c>
      <c r="AB2354" s="259" t="s">
        <v>344</v>
      </c>
      <c r="AC2354" s="259" t="s">
        <v>344</v>
      </c>
      <c r="AD2354" s="259" t="s">
        <v>344</v>
      </c>
      <c r="AE2354" s="259" t="s">
        <v>344</v>
      </c>
      <c r="AF2354" s="259" t="s">
        <v>344</v>
      </c>
      <c r="AG2354" s="259" t="s">
        <v>344</v>
      </c>
      <c r="AH2354" s="259" t="s">
        <v>344</v>
      </c>
      <c r="AI2354" s="259" t="s">
        <v>344</v>
      </c>
      <c r="AJ2354" s="259" t="s">
        <v>344</v>
      </c>
      <c r="AK2354" s="259" t="s">
        <v>344</v>
      </c>
      <c r="AL2354" s="259" t="s">
        <v>344</v>
      </c>
      <c r="AM2354" s="259" t="s">
        <v>344</v>
      </c>
      <c r="AN2354" s="259" t="s">
        <v>344</v>
      </c>
      <c r="AO2354" s="259" t="s">
        <v>344</v>
      </c>
      <c r="AP2354" s="259" t="s">
        <v>344</v>
      </c>
      <c r="AQ2354" s="259"/>
      <c r="AR2354"/>
      <c r="AS2354">
        <v>2</v>
      </c>
    </row>
    <row r="2355" spans="1:45" ht="18.75" hidden="1" x14ac:dyDescent="0.45">
      <c r="A2355" s="268">
        <v>216190</v>
      </c>
      <c r="B2355" s="249" t="s">
        <v>458</v>
      </c>
      <c r="C2355" s="269" t="s">
        <v>205</v>
      </c>
      <c r="D2355" s="269" t="s">
        <v>207</v>
      </c>
      <c r="E2355" s="269" t="s">
        <v>205</v>
      </c>
      <c r="F2355" s="269" t="s">
        <v>205</v>
      </c>
      <c r="G2355" s="269" t="s">
        <v>205</v>
      </c>
      <c r="H2355" s="269" t="s">
        <v>205</v>
      </c>
      <c r="I2355" s="269" t="s">
        <v>207</v>
      </c>
      <c r="J2355" s="269" t="s">
        <v>205</v>
      </c>
      <c r="K2355" s="269" t="s">
        <v>205</v>
      </c>
      <c r="L2355" s="269" t="s">
        <v>207</v>
      </c>
      <c r="M2355" s="270" t="s">
        <v>205</v>
      </c>
      <c r="N2355" s="269" t="s">
        <v>205</v>
      </c>
      <c r="O2355" s="269" t="s">
        <v>205</v>
      </c>
      <c r="P2355" s="269" t="s">
        <v>207</v>
      </c>
      <c r="Q2355" s="269" t="s">
        <v>205</v>
      </c>
      <c r="R2355" s="269" t="s">
        <v>207</v>
      </c>
      <c r="S2355" s="269" t="s">
        <v>205</v>
      </c>
      <c r="T2355" s="269" t="s">
        <v>207</v>
      </c>
      <c r="U2355" s="269" t="s">
        <v>207</v>
      </c>
      <c r="V2355" s="269" t="s">
        <v>207</v>
      </c>
      <c r="W2355" s="269" t="s">
        <v>344</v>
      </c>
      <c r="X2355" s="270" t="s">
        <v>344</v>
      </c>
      <c r="Y2355" s="269" t="s">
        <v>344</v>
      </c>
      <c r="Z2355" s="269" t="s">
        <v>344</v>
      </c>
      <c r="AA2355" s="269" t="s">
        <v>344</v>
      </c>
      <c r="AB2355" s="269" t="s">
        <v>344</v>
      </c>
      <c r="AC2355" s="269" t="s">
        <v>344</v>
      </c>
      <c r="AD2355" s="269" t="s">
        <v>344</v>
      </c>
      <c r="AE2355" s="269" t="s">
        <v>344</v>
      </c>
      <c r="AF2355" s="269" t="s">
        <v>344</v>
      </c>
      <c r="AG2355" s="269" t="s">
        <v>344</v>
      </c>
      <c r="AH2355" s="269" t="s">
        <v>344</v>
      </c>
      <c r="AI2355" s="269" t="s">
        <v>344</v>
      </c>
      <c r="AJ2355" s="269" t="s">
        <v>344</v>
      </c>
      <c r="AK2355" s="269" t="s">
        <v>344</v>
      </c>
      <c r="AL2355" s="269" t="s">
        <v>344</v>
      </c>
      <c r="AM2355" s="269" t="s">
        <v>344</v>
      </c>
      <c r="AN2355" s="269" t="s">
        <v>344</v>
      </c>
      <c r="AO2355" s="269" t="s">
        <v>344</v>
      </c>
      <c r="AP2355" s="269" t="s">
        <v>344</v>
      </c>
      <c r="AQ2355" s="269"/>
      <c r="AR2355">
        <v>0</v>
      </c>
      <c r="AS2355">
        <v>3</v>
      </c>
    </row>
    <row r="2356" spans="1:45" ht="15" hidden="1" x14ac:dyDescent="0.25">
      <c r="A2356" s="266">
        <v>216191</v>
      </c>
      <c r="B2356" s="259" t="s">
        <v>457</v>
      </c>
      <c r="C2356" s="259" t="s">
        <v>849</v>
      </c>
      <c r="D2356" s="259" t="s">
        <v>849</v>
      </c>
      <c r="E2356" s="259" t="s">
        <v>849</v>
      </c>
      <c r="F2356" s="259" t="s">
        <v>849</v>
      </c>
      <c r="G2356" s="259" t="s">
        <v>849</v>
      </c>
      <c r="H2356" s="259" t="s">
        <v>849</v>
      </c>
      <c r="I2356" s="259" t="s">
        <v>849</v>
      </c>
      <c r="J2356" s="259" t="s">
        <v>849</v>
      </c>
      <c r="K2356" s="259" t="s">
        <v>849</v>
      </c>
      <c r="L2356" s="259" t="s">
        <v>849</v>
      </c>
      <c r="M2356" s="259" t="s">
        <v>344</v>
      </c>
      <c r="N2356" s="259" t="s">
        <v>344</v>
      </c>
      <c r="O2356" s="259" t="s">
        <v>344</v>
      </c>
      <c r="P2356" s="259" t="s">
        <v>344</v>
      </c>
      <c r="Q2356" s="259" t="s">
        <v>344</v>
      </c>
      <c r="R2356" s="259" t="s">
        <v>344</v>
      </c>
      <c r="S2356" s="259" t="s">
        <v>344</v>
      </c>
      <c r="T2356" s="259" t="s">
        <v>344</v>
      </c>
      <c r="U2356" s="259" t="s">
        <v>344</v>
      </c>
      <c r="V2356" s="259" t="s">
        <v>344</v>
      </c>
      <c r="W2356" s="259" t="s">
        <v>344</v>
      </c>
      <c r="X2356" s="259" t="s">
        <v>344</v>
      </c>
      <c r="Y2356" s="259" t="s">
        <v>344</v>
      </c>
      <c r="Z2356" s="259" t="s">
        <v>344</v>
      </c>
      <c r="AA2356" s="259" t="s">
        <v>344</v>
      </c>
      <c r="AB2356" s="259" t="s">
        <v>344</v>
      </c>
      <c r="AC2356" s="259" t="s">
        <v>344</v>
      </c>
      <c r="AD2356" s="259" t="s">
        <v>344</v>
      </c>
      <c r="AE2356" s="259" t="s">
        <v>344</v>
      </c>
      <c r="AF2356" s="259" t="s">
        <v>344</v>
      </c>
      <c r="AG2356" s="259" t="s">
        <v>344</v>
      </c>
      <c r="AH2356" s="259" t="s">
        <v>344</v>
      </c>
      <c r="AI2356" s="259" t="s">
        <v>344</v>
      </c>
      <c r="AJ2356" s="259" t="s">
        <v>344</v>
      </c>
      <c r="AK2356" s="259" t="s">
        <v>344</v>
      </c>
      <c r="AL2356" s="259" t="s">
        <v>344</v>
      </c>
      <c r="AM2356" s="259" t="s">
        <v>344</v>
      </c>
      <c r="AN2356" s="259" t="s">
        <v>344</v>
      </c>
      <c r="AO2356" s="259" t="s">
        <v>344</v>
      </c>
      <c r="AP2356" s="259" t="s">
        <v>344</v>
      </c>
      <c r="AQ2356" s="259"/>
      <c r="AR2356"/>
      <c r="AS2356" t="s">
        <v>2181</v>
      </c>
    </row>
    <row r="2357" spans="1:45" ht="18.75" hidden="1" x14ac:dyDescent="0.45">
      <c r="A2357" s="267">
        <v>216192</v>
      </c>
      <c r="B2357" s="249" t="s">
        <v>458</v>
      </c>
      <c r="C2357" s="269" t="s">
        <v>205</v>
      </c>
      <c r="D2357" s="269" t="s">
        <v>207</v>
      </c>
      <c r="E2357" s="269" t="s">
        <v>205</v>
      </c>
      <c r="F2357" s="269" t="s">
        <v>205</v>
      </c>
      <c r="G2357" s="269" t="s">
        <v>205</v>
      </c>
      <c r="H2357" s="269" t="s">
        <v>205</v>
      </c>
      <c r="I2357" s="269" t="s">
        <v>207</v>
      </c>
      <c r="J2357" s="269" t="s">
        <v>205</v>
      </c>
      <c r="K2357" s="269" t="s">
        <v>207</v>
      </c>
      <c r="L2357" s="269" t="s">
        <v>207</v>
      </c>
      <c r="M2357" s="270" t="s">
        <v>207</v>
      </c>
      <c r="N2357" s="269" t="s">
        <v>207</v>
      </c>
      <c r="O2357" s="269" t="s">
        <v>207</v>
      </c>
      <c r="P2357" s="269" t="s">
        <v>207</v>
      </c>
      <c r="Q2357" s="269" t="s">
        <v>207</v>
      </c>
      <c r="R2357" s="269" t="s">
        <v>207</v>
      </c>
      <c r="S2357" s="269" t="s">
        <v>207</v>
      </c>
      <c r="T2357" s="269" t="s">
        <v>207</v>
      </c>
      <c r="U2357" s="269" t="s">
        <v>207</v>
      </c>
      <c r="V2357" s="269" t="s">
        <v>207</v>
      </c>
      <c r="W2357" s="269" t="s">
        <v>344</v>
      </c>
      <c r="X2357" s="270" t="s">
        <v>344</v>
      </c>
      <c r="Y2357" s="269" t="s">
        <v>344</v>
      </c>
      <c r="Z2357" s="269" t="s">
        <v>344</v>
      </c>
      <c r="AA2357" s="269" t="s">
        <v>344</v>
      </c>
      <c r="AB2357" s="269" t="s">
        <v>344</v>
      </c>
      <c r="AC2357" s="269" t="s">
        <v>344</v>
      </c>
      <c r="AD2357" s="269" t="s">
        <v>344</v>
      </c>
      <c r="AE2357" s="269" t="s">
        <v>344</v>
      </c>
      <c r="AF2357" s="269" t="s">
        <v>344</v>
      </c>
      <c r="AG2357" s="269" t="s">
        <v>344</v>
      </c>
      <c r="AH2357" s="269" t="s">
        <v>344</v>
      </c>
      <c r="AI2357" s="269" t="s">
        <v>344</v>
      </c>
      <c r="AJ2357" s="269" t="s">
        <v>344</v>
      </c>
      <c r="AK2357" s="269" t="s">
        <v>344</v>
      </c>
      <c r="AL2357" s="269" t="s">
        <v>344</v>
      </c>
      <c r="AM2357" s="269" t="s">
        <v>344</v>
      </c>
      <c r="AN2357" s="269" t="s">
        <v>344</v>
      </c>
      <c r="AO2357" s="269" t="s">
        <v>344</v>
      </c>
      <c r="AP2357" s="269" t="s">
        <v>344</v>
      </c>
      <c r="AQ2357" s="269"/>
      <c r="AR2357">
        <v>0</v>
      </c>
      <c r="AS2357">
        <v>3</v>
      </c>
    </row>
    <row r="2358" spans="1:45" ht="15" hidden="1" x14ac:dyDescent="0.25">
      <c r="A2358" s="266">
        <v>216193</v>
      </c>
      <c r="B2358" s="259" t="s">
        <v>457</v>
      </c>
      <c r="C2358" s="259" t="s">
        <v>849</v>
      </c>
      <c r="D2358" s="259" t="s">
        <v>849</v>
      </c>
      <c r="E2358" s="259" t="s">
        <v>849</v>
      </c>
      <c r="F2358" s="259" t="s">
        <v>849</v>
      </c>
      <c r="G2358" s="259" t="s">
        <v>849</v>
      </c>
      <c r="H2358" s="259" t="s">
        <v>849</v>
      </c>
      <c r="I2358" s="259" t="s">
        <v>849</v>
      </c>
      <c r="J2358" s="259" t="s">
        <v>849</v>
      </c>
      <c r="K2358" s="259" t="s">
        <v>849</v>
      </c>
      <c r="L2358" s="259" t="s">
        <v>849</v>
      </c>
      <c r="M2358" s="259" t="s">
        <v>344</v>
      </c>
      <c r="N2358" s="259" t="s">
        <v>344</v>
      </c>
      <c r="O2358" s="259" t="s">
        <v>344</v>
      </c>
      <c r="P2358" s="259" t="s">
        <v>344</v>
      </c>
      <c r="Q2358" s="259" t="s">
        <v>344</v>
      </c>
      <c r="R2358" s="259" t="s">
        <v>344</v>
      </c>
      <c r="S2358" s="259" t="s">
        <v>344</v>
      </c>
      <c r="T2358" s="259" t="s">
        <v>344</v>
      </c>
      <c r="U2358" s="259" t="s">
        <v>344</v>
      </c>
      <c r="V2358" s="259" t="s">
        <v>344</v>
      </c>
      <c r="W2358" s="259" t="s">
        <v>344</v>
      </c>
      <c r="X2358" s="259" t="s">
        <v>344</v>
      </c>
      <c r="Y2358" s="259" t="s">
        <v>344</v>
      </c>
      <c r="Z2358" s="259" t="s">
        <v>344</v>
      </c>
      <c r="AA2358" s="259" t="s">
        <v>344</v>
      </c>
      <c r="AB2358" s="259" t="s">
        <v>344</v>
      </c>
      <c r="AC2358" s="259" t="s">
        <v>344</v>
      </c>
      <c r="AD2358" s="259" t="s">
        <v>344</v>
      </c>
      <c r="AE2358" s="259" t="s">
        <v>344</v>
      </c>
      <c r="AF2358" s="259" t="s">
        <v>344</v>
      </c>
      <c r="AG2358" s="259" t="s">
        <v>344</v>
      </c>
      <c r="AH2358" s="259" t="s">
        <v>344</v>
      </c>
      <c r="AI2358" s="259" t="s">
        <v>344</v>
      </c>
      <c r="AJ2358" s="259" t="s">
        <v>344</v>
      </c>
      <c r="AK2358" s="259" t="s">
        <v>344</v>
      </c>
      <c r="AL2358" s="259" t="s">
        <v>344</v>
      </c>
      <c r="AM2358" s="259" t="s">
        <v>344</v>
      </c>
      <c r="AN2358" s="259" t="s">
        <v>344</v>
      </c>
      <c r="AO2358" s="259" t="s">
        <v>344</v>
      </c>
      <c r="AP2358" s="259" t="s">
        <v>344</v>
      </c>
      <c r="AQ2358" s="259"/>
      <c r="AR2358"/>
      <c r="AS2358" t="s">
        <v>2181</v>
      </c>
    </row>
    <row r="2359" spans="1:45" ht="15" hidden="1" x14ac:dyDescent="0.25">
      <c r="A2359" s="266">
        <v>216194</v>
      </c>
      <c r="B2359" s="259" t="s">
        <v>457</v>
      </c>
      <c r="C2359" s="259" t="s">
        <v>849</v>
      </c>
      <c r="D2359" s="259" t="s">
        <v>849</v>
      </c>
      <c r="E2359" s="259" t="s">
        <v>849</v>
      </c>
      <c r="F2359" s="259" t="s">
        <v>849</v>
      </c>
      <c r="G2359" s="259" t="s">
        <v>849</v>
      </c>
      <c r="H2359" s="259" t="s">
        <v>849</v>
      </c>
      <c r="I2359" s="259" t="s">
        <v>849</v>
      </c>
      <c r="J2359" s="259" t="s">
        <v>849</v>
      </c>
      <c r="K2359" s="259" t="s">
        <v>849</v>
      </c>
      <c r="L2359" s="259" t="s">
        <v>849</v>
      </c>
      <c r="M2359" s="259" t="s">
        <v>344</v>
      </c>
      <c r="N2359" s="259" t="s">
        <v>344</v>
      </c>
      <c r="O2359" s="259" t="s">
        <v>344</v>
      </c>
      <c r="P2359" s="259" t="s">
        <v>344</v>
      </c>
      <c r="Q2359" s="259" t="s">
        <v>344</v>
      </c>
      <c r="R2359" s="259" t="s">
        <v>344</v>
      </c>
      <c r="S2359" s="259" t="s">
        <v>344</v>
      </c>
      <c r="T2359" s="259" t="s">
        <v>344</v>
      </c>
      <c r="U2359" s="259" t="s">
        <v>344</v>
      </c>
      <c r="V2359" s="259" t="s">
        <v>344</v>
      </c>
      <c r="W2359" s="259" t="s">
        <v>344</v>
      </c>
      <c r="X2359" s="259" t="s">
        <v>344</v>
      </c>
      <c r="Y2359" s="259" t="s">
        <v>344</v>
      </c>
      <c r="Z2359" s="259" t="s">
        <v>344</v>
      </c>
      <c r="AA2359" s="259" t="s">
        <v>344</v>
      </c>
      <c r="AB2359" s="259" t="s">
        <v>344</v>
      </c>
      <c r="AC2359" s="259" t="s">
        <v>344</v>
      </c>
      <c r="AD2359" s="259" t="s">
        <v>344</v>
      </c>
      <c r="AE2359" s="259" t="s">
        <v>344</v>
      </c>
      <c r="AF2359" s="259" t="s">
        <v>344</v>
      </c>
      <c r="AG2359" s="259" t="s">
        <v>344</v>
      </c>
      <c r="AH2359" s="259" t="s">
        <v>344</v>
      </c>
      <c r="AI2359" s="259" t="s">
        <v>344</v>
      </c>
      <c r="AJ2359" s="259" t="s">
        <v>344</v>
      </c>
      <c r="AK2359" s="259" t="s">
        <v>344</v>
      </c>
      <c r="AL2359" s="259" t="s">
        <v>344</v>
      </c>
      <c r="AM2359" s="259" t="s">
        <v>344</v>
      </c>
      <c r="AN2359" s="259" t="s">
        <v>344</v>
      </c>
      <c r="AO2359" s="259" t="s">
        <v>344</v>
      </c>
      <c r="AP2359" s="259" t="s">
        <v>344</v>
      </c>
      <c r="AQ2359" s="259"/>
      <c r="AR2359"/>
      <c r="AS2359" t="s">
        <v>2181</v>
      </c>
    </row>
    <row r="2360" spans="1:45" ht="18.75" hidden="1" x14ac:dyDescent="0.45">
      <c r="A2360" s="268">
        <v>216195</v>
      </c>
      <c r="B2360" s="249" t="s">
        <v>458</v>
      </c>
      <c r="C2360" s="269" t="s">
        <v>205</v>
      </c>
      <c r="D2360" s="269" t="s">
        <v>207</v>
      </c>
      <c r="E2360" s="269" t="s">
        <v>205</v>
      </c>
      <c r="F2360" s="269" t="s">
        <v>205</v>
      </c>
      <c r="G2360" s="269" t="s">
        <v>207</v>
      </c>
      <c r="H2360" s="269" t="s">
        <v>207</v>
      </c>
      <c r="I2360" s="269" t="s">
        <v>207</v>
      </c>
      <c r="J2360" s="269" t="s">
        <v>205</v>
      </c>
      <c r="K2360" s="269" t="s">
        <v>205</v>
      </c>
      <c r="L2360" s="269" t="s">
        <v>207</v>
      </c>
      <c r="M2360" s="270" t="s">
        <v>205</v>
      </c>
      <c r="N2360" s="269" t="s">
        <v>205</v>
      </c>
      <c r="O2360" s="269" t="s">
        <v>205</v>
      </c>
      <c r="P2360" s="269" t="s">
        <v>207</v>
      </c>
      <c r="Q2360" s="269" t="s">
        <v>205</v>
      </c>
      <c r="R2360" s="269" t="s">
        <v>207</v>
      </c>
      <c r="S2360" s="269" t="s">
        <v>205</v>
      </c>
      <c r="T2360" s="269" t="s">
        <v>205</v>
      </c>
      <c r="U2360" s="269" t="s">
        <v>205</v>
      </c>
      <c r="V2360" s="269" t="s">
        <v>205</v>
      </c>
      <c r="W2360" s="269" t="s">
        <v>344</v>
      </c>
      <c r="X2360" s="270" t="s">
        <v>344</v>
      </c>
      <c r="Y2360" s="269" t="s">
        <v>344</v>
      </c>
      <c r="Z2360" s="269" t="s">
        <v>344</v>
      </c>
      <c r="AA2360" s="269" t="s">
        <v>344</v>
      </c>
      <c r="AB2360" s="269" t="s">
        <v>344</v>
      </c>
      <c r="AC2360" s="269" t="s">
        <v>344</v>
      </c>
      <c r="AD2360" s="269" t="s">
        <v>344</v>
      </c>
      <c r="AE2360" s="269" t="s">
        <v>344</v>
      </c>
      <c r="AF2360" s="269" t="s">
        <v>344</v>
      </c>
      <c r="AG2360" s="269" t="s">
        <v>344</v>
      </c>
      <c r="AH2360" s="269" t="s">
        <v>344</v>
      </c>
      <c r="AI2360" s="269" t="s">
        <v>344</v>
      </c>
      <c r="AJ2360" s="269" t="s">
        <v>344</v>
      </c>
      <c r="AK2360" s="269" t="s">
        <v>344</v>
      </c>
      <c r="AL2360" s="269" t="s">
        <v>344</v>
      </c>
      <c r="AM2360" s="269" t="s">
        <v>344</v>
      </c>
      <c r="AN2360" s="269" t="s">
        <v>344</v>
      </c>
      <c r="AO2360" s="269" t="s">
        <v>344</v>
      </c>
      <c r="AP2360" s="269" t="s">
        <v>344</v>
      </c>
      <c r="AQ2360" s="269"/>
      <c r="AR2360">
        <v>0</v>
      </c>
      <c r="AS2360">
        <v>1</v>
      </c>
    </row>
    <row r="2361" spans="1:45" ht="15" hidden="1" x14ac:dyDescent="0.25">
      <c r="A2361" s="266">
        <v>216196</v>
      </c>
      <c r="B2361" s="259" t="s">
        <v>457</v>
      </c>
      <c r="C2361" s="259" t="s">
        <v>849</v>
      </c>
      <c r="D2361" s="259" t="s">
        <v>849</v>
      </c>
      <c r="E2361" s="259" t="s">
        <v>849</v>
      </c>
      <c r="F2361" s="259" t="s">
        <v>849</v>
      </c>
      <c r="G2361" s="259" t="s">
        <v>849</v>
      </c>
      <c r="H2361" s="259" t="s">
        <v>849</v>
      </c>
      <c r="I2361" s="259" t="s">
        <v>849</v>
      </c>
      <c r="J2361" s="259" t="s">
        <v>849</v>
      </c>
      <c r="K2361" s="259" t="s">
        <v>849</v>
      </c>
      <c r="L2361" s="259" t="s">
        <v>849</v>
      </c>
      <c r="M2361" s="259" t="s">
        <v>344</v>
      </c>
      <c r="N2361" s="259" t="s">
        <v>344</v>
      </c>
      <c r="O2361" s="259" t="s">
        <v>344</v>
      </c>
      <c r="P2361" s="259" t="s">
        <v>344</v>
      </c>
      <c r="Q2361" s="259" t="s">
        <v>344</v>
      </c>
      <c r="R2361" s="259" t="s">
        <v>344</v>
      </c>
      <c r="S2361" s="259" t="s">
        <v>344</v>
      </c>
      <c r="T2361" s="259" t="s">
        <v>344</v>
      </c>
      <c r="U2361" s="259" t="s">
        <v>344</v>
      </c>
      <c r="V2361" s="259" t="s">
        <v>344</v>
      </c>
      <c r="W2361" s="259" t="s">
        <v>344</v>
      </c>
      <c r="X2361" s="259" t="s">
        <v>344</v>
      </c>
      <c r="Y2361" s="259" t="s">
        <v>344</v>
      </c>
      <c r="Z2361" s="259" t="s">
        <v>344</v>
      </c>
      <c r="AA2361" s="259" t="s">
        <v>344</v>
      </c>
      <c r="AB2361" s="259" t="s">
        <v>344</v>
      </c>
      <c r="AC2361" s="259" t="s">
        <v>344</v>
      </c>
      <c r="AD2361" s="259" t="s">
        <v>344</v>
      </c>
      <c r="AE2361" s="259" t="s">
        <v>344</v>
      </c>
      <c r="AF2361" s="259" t="s">
        <v>344</v>
      </c>
      <c r="AG2361" s="259" t="s">
        <v>344</v>
      </c>
      <c r="AH2361" s="259" t="s">
        <v>344</v>
      </c>
      <c r="AI2361" s="259" t="s">
        <v>344</v>
      </c>
      <c r="AJ2361" s="259" t="s">
        <v>344</v>
      </c>
      <c r="AK2361" s="259" t="s">
        <v>344</v>
      </c>
      <c r="AL2361" s="259" t="s">
        <v>344</v>
      </c>
      <c r="AM2361" s="259" t="s">
        <v>344</v>
      </c>
      <c r="AN2361" s="259" t="s">
        <v>344</v>
      </c>
      <c r="AO2361" s="259" t="s">
        <v>344</v>
      </c>
      <c r="AP2361" s="259" t="s">
        <v>344</v>
      </c>
      <c r="AQ2361" s="259"/>
      <c r="AR2361"/>
      <c r="AS2361" t="s">
        <v>2181</v>
      </c>
    </row>
    <row r="2362" spans="1:45" ht="18.75" hidden="1" x14ac:dyDescent="0.45">
      <c r="A2362" s="267">
        <v>216197</v>
      </c>
      <c r="B2362" s="249" t="s">
        <v>458</v>
      </c>
      <c r="C2362" s="269" t="s">
        <v>205</v>
      </c>
      <c r="D2362" s="269" t="s">
        <v>205</v>
      </c>
      <c r="E2362" s="269" t="s">
        <v>205</v>
      </c>
      <c r="F2362" s="269" t="s">
        <v>205</v>
      </c>
      <c r="G2362" s="269" t="s">
        <v>207</v>
      </c>
      <c r="H2362" s="269" t="s">
        <v>207</v>
      </c>
      <c r="I2362" s="269" t="s">
        <v>207</v>
      </c>
      <c r="J2362" s="269" t="s">
        <v>205</v>
      </c>
      <c r="K2362" s="269" t="s">
        <v>205</v>
      </c>
      <c r="L2362" s="269" t="s">
        <v>207</v>
      </c>
      <c r="M2362" s="270" t="s">
        <v>205</v>
      </c>
      <c r="N2362" s="269" t="s">
        <v>205</v>
      </c>
      <c r="O2362" s="269" t="s">
        <v>205</v>
      </c>
      <c r="P2362" s="269" t="s">
        <v>205</v>
      </c>
      <c r="Q2362" s="269" t="s">
        <v>205</v>
      </c>
      <c r="R2362" s="269" t="s">
        <v>205</v>
      </c>
      <c r="S2362" s="269" t="s">
        <v>205</v>
      </c>
      <c r="T2362" s="269" t="s">
        <v>205</v>
      </c>
      <c r="U2362" s="269" t="s">
        <v>205</v>
      </c>
      <c r="V2362" s="269" t="s">
        <v>205</v>
      </c>
      <c r="W2362" s="269" t="s">
        <v>344</v>
      </c>
      <c r="X2362" s="270" t="s">
        <v>344</v>
      </c>
      <c r="Y2362" s="269" t="s">
        <v>344</v>
      </c>
      <c r="Z2362" s="269" t="s">
        <v>344</v>
      </c>
      <c r="AA2362" s="269" t="s">
        <v>344</v>
      </c>
      <c r="AB2362" s="269" t="s">
        <v>344</v>
      </c>
      <c r="AC2362" s="269" t="s">
        <v>344</v>
      </c>
      <c r="AD2362" s="269" t="s">
        <v>344</v>
      </c>
      <c r="AE2362" s="269" t="s">
        <v>344</v>
      </c>
      <c r="AF2362" s="269" t="s">
        <v>344</v>
      </c>
      <c r="AG2362" s="269" t="s">
        <v>344</v>
      </c>
      <c r="AH2362" s="269" t="s">
        <v>344</v>
      </c>
      <c r="AI2362" s="269" t="s">
        <v>344</v>
      </c>
      <c r="AJ2362" s="269" t="s">
        <v>344</v>
      </c>
      <c r="AK2362" s="269" t="s">
        <v>344</v>
      </c>
      <c r="AL2362" s="269" t="s">
        <v>344</v>
      </c>
      <c r="AM2362" s="269" t="s">
        <v>344</v>
      </c>
      <c r="AN2362" s="269" t="s">
        <v>344</v>
      </c>
      <c r="AO2362" s="269" t="s">
        <v>344</v>
      </c>
      <c r="AP2362" s="269" t="s">
        <v>344</v>
      </c>
      <c r="AQ2362" s="269"/>
      <c r="AR2362">
        <v>0</v>
      </c>
      <c r="AS2362">
        <v>1</v>
      </c>
    </row>
    <row r="2363" spans="1:45" ht="18.75" hidden="1" x14ac:dyDescent="0.45">
      <c r="A2363" s="267">
        <v>216198</v>
      </c>
      <c r="B2363" s="249" t="s">
        <v>456</v>
      </c>
      <c r="C2363" s="269" t="s">
        <v>207</v>
      </c>
      <c r="D2363" s="269" t="s">
        <v>207</v>
      </c>
      <c r="E2363" s="269" t="s">
        <v>207</v>
      </c>
      <c r="F2363" s="269" t="s">
        <v>207</v>
      </c>
      <c r="G2363" s="269" t="s">
        <v>207</v>
      </c>
      <c r="H2363" s="269" t="s">
        <v>207</v>
      </c>
      <c r="I2363" s="269" t="s">
        <v>207</v>
      </c>
      <c r="J2363" s="269" t="s">
        <v>205</v>
      </c>
      <c r="K2363" s="269" t="s">
        <v>207</v>
      </c>
      <c r="L2363" s="269" t="s">
        <v>207</v>
      </c>
      <c r="M2363" s="270" t="s">
        <v>207</v>
      </c>
      <c r="N2363" s="269" t="s">
        <v>207</v>
      </c>
      <c r="O2363" s="269" t="s">
        <v>206</v>
      </c>
      <c r="P2363" s="269" t="s">
        <v>207</v>
      </c>
      <c r="Q2363" s="269" t="s">
        <v>207</v>
      </c>
      <c r="R2363" s="269" t="s">
        <v>207</v>
      </c>
      <c r="S2363" s="269" t="s">
        <v>207</v>
      </c>
      <c r="T2363" s="269" t="s">
        <v>207</v>
      </c>
      <c r="U2363" s="269" t="s">
        <v>207</v>
      </c>
      <c r="V2363" s="269" t="s">
        <v>205</v>
      </c>
      <c r="W2363" s="269" t="s">
        <v>207</v>
      </c>
      <c r="X2363" s="270" t="s">
        <v>207</v>
      </c>
      <c r="Y2363" s="269" t="s">
        <v>207</v>
      </c>
      <c r="Z2363" s="269" t="s">
        <v>207</v>
      </c>
      <c r="AA2363" s="269" t="s">
        <v>205</v>
      </c>
      <c r="AB2363" s="269" t="s">
        <v>207</v>
      </c>
      <c r="AC2363" s="269" t="s">
        <v>206</v>
      </c>
      <c r="AD2363" s="269" t="s">
        <v>206</v>
      </c>
      <c r="AE2363" s="269" t="s">
        <v>207</v>
      </c>
      <c r="AF2363" s="269" t="s">
        <v>207</v>
      </c>
      <c r="AG2363" s="269" t="s">
        <v>344</v>
      </c>
      <c r="AH2363" s="269" t="s">
        <v>344</v>
      </c>
      <c r="AI2363" s="269" t="s">
        <v>344</v>
      </c>
      <c r="AJ2363" s="269" t="s">
        <v>344</v>
      </c>
      <c r="AK2363" s="269" t="s">
        <v>344</v>
      </c>
      <c r="AL2363" s="269" t="s">
        <v>344</v>
      </c>
      <c r="AM2363" s="269" t="s">
        <v>344</v>
      </c>
      <c r="AN2363" s="269" t="s">
        <v>344</v>
      </c>
      <c r="AO2363" s="269" t="s">
        <v>344</v>
      </c>
      <c r="AP2363" s="269" t="s">
        <v>344</v>
      </c>
      <c r="AQ2363" s="269"/>
      <c r="AR2363">
        <v>0</v>
      </c>
      <c r="AS2363">
        <v>4</v>
      </c>
    </row>
    <row r="2364" spans="1:45" ht="15" hidden="1" x14ac:dyDescent="0.25">
      <c r="A2364" s="266">
        <v>216199</v>
      </c>
      <c r="B2364" s="259" t="s">
        <v>457</v>
      </c>
      <c r="C2364" s="259" t="s">
        <v>849</v>
      </c>
      <c r="D2364" s="259" t="s">
        <v>849</v>
      </c>
      <c r="E2364" s="259" t="s">
        <v>849</v>
      </c>
      <c r="F2364" s="259" t="s">
        <v>849</v>
      </c>
      <c r="G2364" s="259" t="s">
        <v>665</v>
      </c>
      <c r="H2364" s="259" t="s">
        <v>849</v>
      </c>
      <c r="I2364" s="259" t="s">
        <v>849</v>
      </c>
      <c r="J2364" s="259" t="s">
        <v>849</v>
      </c>
      <c r="K2364" s="259" t="s">
        <v>849</v>
      </c>
      <c r="L2364" s="259" t="s">
        <v>849</v>
      </c>
      <c r="M2364" s="259" t="s">
        <v>344</v>
      </c>
      <c r="N2364" s="259" t="s">
        <v>344</v>
      </c>
      <c r="O2364" s="259" t="s">
        <v>344</v>
      </c>
      <c r="P2364" s="259" t="s">
        <v>344</v>
      </c>
      <c r="Q2364" s="259" t="s">
        <v>344</v>
      </c>
      <c r="R2364" s="259" t="s">
        <v>344</v>
      </c>
      <c r="S2364" s="259" t="s">
        <v>344</v>
      </c>
      <c r="T2364" s="259" t="s">
        <v>344</v>
      </c>
      <c r="U2364" s="259" t="s">
        <v>344</v>
      </c>
      <c r="V2364" s="259" t="s">
        <v>344</v>
      </c>
      <c r="W2364" s="259" t="s">
        <v>344</v>
      </c>
      <c r="X2364" s="259" t="s">
        <v>344</v>
      </c>
      <c r="Y2364" s="259" t="s">
        <v>344</v>
      </c>
      <c r="Z2364" s="259" t="s">
        <v>344</v>
      </c>
      <c r="AA2364" s="259" t="s">
        <v>344</v>
      </c>
      <c r="AB2364" s="259" t="s">
        <v>344</v>
      </c>
      <c r="AC2364" s="259" t="s">
        <v>344</v>
      </c>
      <c r="AD2364" s="259" t="s">
        <v>344</v>
      </c>
      <c r="AE2364" s="259" t="s">
        <v>344</v>
      </c>
      <c r="AF2364" s="259" t="s">
        <v>344</v>
      </c>
      <c r="AG2364" s="259" t="s">
        <v>344</v>
      </c>
      <c r="AH2364" s="259" t="s">
        <v>344</v>
      </c>
      <c r="AI2364" s="259" t="s">
        <v>344</v>
      </c>
      <c r="AJ2364" s="259" t="s">
        <v>344</v>
      </c>
      <c r="AK2364" s="259" t="s">
        <v>344</v>
      </c>
      <c r="AL2364" s="259" t="s">
        <v>344</v>
      </c>
      <c r="AM2364" s="259" t="s">
        <v>344</v>
      </c>
      <c r="AN2364" s="259" t="s">
        <v>344</v>
      </c>
      <c r="AO2364" s="259" t="s">
        <v>344</v>
      </c>
      <c r="AP2364" s="259" t="s">
        <v>344</v>
      </c>
      <c r="AQ2364" s="259"/>
      <c r="AR2364"/>
      <c r="AS2364" t="s">
        <v>2181</v>
      </c>
    </row>
    <row r="2365" spans="1:45" ht="18.75" x14ac:dyDescent="0.45">
      <c r="A2365" s="268">
        <v>216200</v>
      </c>
      <c r="B2365" s="249" t="s">
        <v>61</v>
      </c>
      <c r="C2365" s="269" t="s">
        <v>207</v>
      </c>
      <c r="D2365" s="269" t="s">
        <v>207</v>
      </c>
      <c r="E2365" s="269" t="s">
        <v>207</v>
      </c>
      <c r="F2365" s="269" t="s">
        <v>207</v>
      </c>
      <c r="G2365" s="269" t="s">
        <v>207</v>
      </c>
      <c r="H2365" s="269" t="s">
        <v>207</v>
      </c>
      <c r="I2365" s="269" t="s">
        <v>207</v>
      </c>
      <c r="J2365" s="269" t="s">
        <v>207</v>
      </c>
      <c r="K2365" s="269" t="s">
        <v>207</v>
      </c>
      <c r="L2365" s="269" t="s">
        <v>207</v>
      </c>
      <c r="M2365" s="270" t="s">
        <v>207</v>
      </c>
      <c r="N2365" s="269" t="s">
        <v>207</v>
      </c>
      <c r="O2365" s="269" t="s">
        <v>207</v>
      </c>
      <c r="P2365" s="269" t="s">
        <v>207</v>
      </c>
      <c r="Q2365" s="269" t="s">
        <v>205</v>
      </c>
      <c r="R2365" s="269" t="s">
        <v>207</v>
      </c>
      <c r="S2365" s="269" t="s">
        <v>207</v>
      </c>
      <c r="T2365" s="269" t="s">
        <v>207</v>
      </c>
      <c r="U2365" s="269" t="s">
        <v>207</v>
      </c>
      <c r="V2365" s="269" t="s">
        <v>207</v>
      </c>
      <c r="W2365" s="269" t="s">
        <v>207</v>
      </c>
      <c r="X2365" s="270" t="s">
        <v>207</v>
      </c>
      <c r="Y2365" s="269" t="s">
        <v>207</v>
      </c>
      <c r="Z2365" s="269" t="s">
        <v>207</v>
      </c>
      <c r="AA2365" s="269" t="s">
        <v>207</v>
      </c>
      <c r="AB2365" s="269" t="s">
        <v>207</v>
      </c>
      <c r="AC2365" s="269" t="s">
        <v>207</v>
      </c>
      <c r="AD2365" s="269" t="s">
        <v>207</v>
      </c>
      <c r="AE2365" s="269" t="s">
        <v>207</v>
      </c>
      <c r="AF2365" s="269" t="s">
        <v>207</v>
      </c>
      <c r="AG2365" s="269" t="s">
        <v>207</v>
      </c>
      <c r="AH2365" s="269" t="s">
        <v>207</v>
      </c>
      <c r="AI2365" s="269" t="s">
        <v>207</v>
      </c>
      <c r="AJ2365" s="269" t="s">
        <v>207</v>
      </c>
      <c r="AK2365" s="269" t="s">
        <v>207</v>
      </c>
      <c r="AL2365" s="269" t="s">
        <v>206</v>
      </c>
      <c r="AM2365" s="269" t="s">
        <v>206</v>
      </c>
      <c r="AN2365" s="269" t="s">
        <v>206</v>
      </c>
      <c r="AO2365" s="269" t="s">
        <v>206</v>
      </c>
      <c r="AP2365" s="269" t="s">
        <v>206</v>
      </c>
      <c r="AQ2365" s="269"/>
      <c r="AR2365">
        <v>0</v>
      </c>
      <c r="AS2365">
        <v>5</v>
      </c>
    </row>
    <row r="2366" spans="1:45" ht="15" hidden="1" x14ac:dyDescent="0.25">
      <c r="A2366" s="266">
        <v>216201</v>
      </c>
      <c r="B2366" s="259" t="s">
        <v>457</v>
      </c>
      <c r="C2366" s="259" t="s">
        <v>849</v>
      </c>
      <c r="D2366" s="259" t="s">
        <v>849</v>
      </c>
      <c r="E2366" s="259" t="s">
        <v>849</v>
      </c>
      <c r="F2366" s="259" t="s">
        <v>849</v>
      </c>
      <c r="G2366" s="259" t="s">
        <v>849</v>
      </c>
      <c r="H2366" s="259" t="s">
        <v>849</v>
      </c>
      <c r="I2366" s="259" t="s">
        <v>849</v>
      </c>
      <c r="J2366" s="259" t="s">
        <v>849</v>
      </c>
      <c r="K2366" s="259" t="s">
        <v>849</v>
      </c>
      <c r="L2366" s="259" t="s">
        <v>849</v>
      </c>
      <c r="M2366" s="259" t="s">
        <v>344</v>
      </c>
      <c r="N2366" s="259" t="s">
        <v>344</v>
      </c>
      <c r="O2366" s="259" t="s">
        <v>344</v>
      </c>
      <c r="P2366" s="259" t="s">
        <v>344</v>
      </c>
      <c r="Q2366" s="259" t="s">
        <v>344</v>
      </c>
      <c r="R2366" s="259" t="s">
        <v>344</v>
      </c>
      <c r="S2366" s="259" t="s">
        <v>344</v>
      </c>
      <c r="T2366" s="259" t="s">
        <v>344</v>
      </c>
      <c r="U2366" s="259" t="s">
        <v>344</v>
      </c>
      <c r="V2366" s="259" t="s">
        <v>344</v>
      </c>
      <c r="W2366" s="259" t="s">
        <v>344</v>
      </c>
      <c r="X2366" s="259" t="s">
        <v>344</v>
      </c>
      <c r="Y2366" s="259" t="s">
        <v>344</v>
      </c>
      <c r="Z2366" s="259" t="s">
        <v>344</v>
      </c>
      <c r="AA2366" s="259" t="s">
        <v>344</v>
      </c>
      <c r="AB2366" s="259" t="s">
        <v>344</v>
      </c>
      <c r="AC2366" s="259" t="s">
        <v>344</v>
      </c>
      <c r="AD2366" s="259" t="s">
        <v>344</v>
      </c>
      <c r="AE2366" s="259" t="s">
        <v>344</v>
      </c>
      <c r="AF2366" s="259" t="s">
        <v>344</v>
      </c>
      <c r="AG2366" s="259" t="s">
        <v>344</v>
      </c>
      <c r="AH2366" s="259" t="s">
        <v>344</v>
      </c>
      <c r="AI2366" s="259" t="s">
        <v>344</v>
      </c>
      <c r="AJ2366" s="259" t="s">
        <v>344</v>
      </c>
      <c r="AK2366" s="259" t="s">
        <v>344</v>
      </c>
      <c r="AL2366" s="259" t="s">
        <v>344</v>
      </c>
      <c r="AM2366" s="259" t="s">
        <v>344</v>
      </c>
      <c r="AN2366" s="259" t="s">
        <v>344</v>
      </c>
      <c r="AO2366" s="259" t="s">
        <v>344</v>
      </c>
      <c r="AP2366" s="259" t="s">
        <v>344</v>
      </c>
      <c r="AQ2366" s="259"/>
      <c r="AR2366"/>
      <c r="AS2366" t="s">
        <v>2181</v>
      </c>
    </row>
    <row r="2367" spans="1:45" ht="18.75" hidden="1" x14ac:dyDescent="0.45">
      <c r="A2367" s="268">
        <v>216202</v>
      </c>
      <c r="B2367" s="249" t="s">
        <v>458</v>
      </c>
      <c r="C2367" s="269" t="s">
        <v>205</v>
      </c>
      <c r="D2367" s="269" t="s">
        <v>207</v>
      </c>
      <c r="E2367" s="269" t="s">
        <v>207</v>
      </c>
      <c r="F2367" s="269" t="s">
        <v>207</v>
      </c>
      <c r="G2367" s="269" t="s">
        <v>205</v>
      </c>
      <c r="H2367" s="269" t="s">
        <v>205</v>
      </c>
      <c r="I2367" s="269" t="s">
        <v>207</v>
      </c>
      <c r="J2367" s="269" t="s">
        <v>205</v>
      </c>
      <c r="K2367" s="269" t="s">
        <v>205</v>
      </c>
      <c r="L2367" s="269" t="s">
        <v>207</v>
      </c>
      <c r="M2367" s="270" t="s">
        <v>205</v>
      </c>
      <c r="N2367" s="269" t="s">
        <v>205</v>
      </c>
      <c r="O2367" s="269" t="s">
        <v>205</v>
      </c>
      <c r="P2367" s="269" t="s">
        <v>205</v>
      </c>
      <c r="Q2367" s="269" t="s">
        <v>205</v>
      </c>
      <c r="R2367" s="269" t="s">
        <v>205</v>
      </c>
      <c r="S2367" s="269" t="s">
        <v>205</v>
      </c>
      <c r="T2367" s="269" t="s">
        <v>205</v>
      </c>
      <c r="U2367" s="269" t="s">
        <v>205</v>
      </c>
      <c r="V2367" s="269" t="s">
        <v>205</v>
      </c>
      <c r="W2367" s="269" t="s">
        <v>344</v>
      </c>
      <c r="X2367" s="270" t="s">
        <v>344</v>
      </c>
      <c r="Y2367" s="269" t="s">
        <v>344</v>
      </c>
      <c r="Z2367" s="269" t="s">
        <v>344</v>
      </c>
      <c r="AA2367" s="269" t="s">
        <v>344</v>
      </c>
      <c r="AB2367" s="269" t="s">
        <v>344</v>
      </c>
      <c r="AC2367" s="269" t="s">
        <v>344</v>
      </c>
      <c r="AD2367" s="269" t="s">
        <v>344</v>
      </c>
      <c r="AE2367" s="269" t="s">
        <v>344</v>
      </c>
      <c r="AF2367" s="269" t="s">
        <v>344</v>
      </c>
      <c r="AG2367" s="269" t="s">
        <v>344</v>
      </c>
      <c r="AH2367" s="269" t="s">
        <v>344</v>
      </c>
      <c r="AI2367" s="269" t="s">
        <v>344</v>
      </c>
      <c r="AJ2367" s="269" t="s">
        <v>344</v>
      </c>
      <c r="AK2367" s="269" t="s">
        <v>344</v>
      </c>
      <c r="AL2367" s="269" t="s">
        <v>344</v>
      </c>
      <c r="AM2367" s="269" t="s">
        <v>344</v>
      </c>
      <c r="AN2367" s="269" t="s">
        <v>344</v>
      </c>
      <c r="AO2367" s="269" t="s">
        <v>344</v>
      </c>
      <c r="AP2367" s="269" t="s">
        <v>344</v>
      </c>
      <c r="AQ2367" s="269"/>
      <c r="AR2367">
        <v>0</v>
      </c>
      <c r="AS2367">
        <v>2</v>
      </c>
    </row>
    <row r="2368" spans="1:45" ht="33" x14ac:dyDescent="0.45">
      <c r="A2368" s="267">
        <v>216203</v>
      </c>
      <c r="B2368" s="249" t="s">
        <v>67</v>
      </c>
      <c r="C2368" s="269" t="s">
        <v>206</v>
      </c>
      <c r="D2368" s="269" t="s">
        <v>205</v>
      </c>
      <c r="E2368" s="269" t="s">
        <v>205</v>
      </c>
      <c r="F2368" s="269" t="s">
        <v>205</v>
      </c>
      <c r="G2368" s="269" t="s">
        <v>207</v>
      </c>
      <c r="H2368" s="269" t="s">
        <v>207</v>
      </c>
      <c r="I2368" s="269" t="s">
        <v>205</v>
      </c>
      <c r="J2368" s="269" t="s">
        <v>207</v>
      </c>
      <c r="K2368" s="269" t="s">
        <v>207</v>
      </c>
      <c r="L2368" s="269" t="s">
        <v>206</v>
      </c>
      <c r="M2368" s="270" t="s">
        <v>205</v>
      </c>
      <c r="N2368" s="269" t="s">
        <v>207</v>
      </c>
      <c r="O2368" s="269" t="s">
        <v>205</v>
      </c>
      <c r="P2368" s="269" t="s">
        <v>205</v>
      </c>
      <c r="Q2368" s="269" t="s">
        <v>205</v>
      </c>
      <c r="R2368" s="269" t="s">
        <v>207</v>
      </c>
      <c r="S2368" s="269" t="s">
        <v>205</v>
      </c>
      <c r="T2368" s="269" t="s">
        <v>207</v>
      </c>
      <c r="U2368" s="269" t="s">
        <v>205</v>
      </c>
      <c r="V2368" s="269" t="s">
        <v>207</v>
      </c>
      <c r="W2368" s="269" t="s">
        <v>205</v>
      </c>
      <c r="X2368" s="270" t="s">
        <v>207</v>
      </c>
      <c r="Y2368" s="269" t="s">
        <v>207</v>
      </c>
      <c r="Z2368" s="269" t="s">
        <v>207</v>
      </c>
      <c r="AA2368" s="269" t="s">
        <v>205</v>
      </c>
      <c r="AB2368" s="269" t="s">
        <v>207</v>
      </c>
      <c r="AC2368" s="269" t="s">
        <v>207</v>
      </c>
      <c r="AD2368" s="269" t="s">
        <v>207</v>
      </c>
      <c r="AE2368" s="269" t="s">
        <v>207</v>
      </c>
      <c r="AF2368" s="269" t="s">
        <v>207</v>
      </c>
      <c r="AG2368" s="269" t="s">
        <v>206</v>
      </c>
      <c r="AH2368" s="269" t="s">
        <v>206</v>
      </c>
      <c r="AI2368" s="269" t="s">
        <v>206</v>
      </c>
      <c r="AJ2368" s="269" t="s">
        <v>206</v>
      </c>
      <c r="AK2368" s="269" t="s">
        <v>206</v>
      </c>
      <c r="AL2368" s="269" t="s">
        <v>344</v>
      </c>
      <c r="AM2368" s="269" t="s">
        <v>344</v>
      </c>
      <c r="AN2368" s="269" t="s">
        <v>344</v>
      </c>
      <c r="AO2368" s="269" t="s">
        <v>344</v>
      </c>
      <c r="AP2368" s="269" t="s">
        <v>344</v>
      </c>
      <c r="AQ2368" s="269"/>
      <c r="AR2368">
        <v>0</v>
      </c>
      <c r="AS2368">
        <v>6</v>
      </c>
    </row>
    <row r="2369" spans="1:45" ht="18.75" hidden="1" x14ac:dyDescent="0.45">
      <c r="A2369" s="268">
        <v>216204</v>
      </c>
      <c r="B2369" s="249" t="s">
        <v>458</v>
      </c>
      <c r="C2369" s="269">
        <v>0</v>
      </c>
      <c r="D2369" s="269">
        <v>0</v>
      </c>
      <c r="E2369" s="269">
        <v>0</v>
      </c>
      <c r="F2369" s="269">
        <v>0</v>
      </c>
      <c r="G2369" s="269">
        <v>0</v>
      </c>
      <c r="H2369" s="269">
        <v>0</v>
      </c>
      <c r="I2369" s="269">
        <v>0</v>
      </c>
      <c r="J2369" s="269">
        <v>0</v>
      </c>
      <c r="K2369" s="269">
        <v>0</v>
      </c>
      <c r="L2369" s="269">
        <v>0</v>
      </c>
      <c r="M2369" s="270">
        <v>0</v>
      </c>
      <c r="N2369" s="269">
        <v>0</v>
      </c>
      <c r="O2369" s="269">
        <v>0</v>
      </c>
      <c r="P2369" s="269">
        <v>0</v>
      </c>
      <c r="Q2369" s="269">
        <v>0</v>
      </c>
      <c r="R2369" s="269">
        <v>0</v>
      </c>
      <c r="S2369" s="269">
        <v>0</v>
      </c>
      <c r="T2369" s="269">
        <v>0</v>
      </c>
      <c r="U2369" s="269">
        <v>0</v>
      </c>
      <c r="V2369" s="269">
        <v>0</v>
      </c>
      <c r="W2369" s="269">
        <v>0</v>
      </c>
      <c r="X2369" s="270">
        <v>0</v>
      </c>
      <c r="Y2369" s="269">
        <v>0</v>
      </c>
      <c r="Z2369" s="269">
        <v>0</v>
      </c>
      <c r="AA2369" s="269">
        <v>0</v>
      </c>
      <c r="AB2369" s="269">
        <v>0</v>
      </c>
      <c r="AC2369" s="269">
        <v>0</v>
      </c>
      <c r="AD2369" s="269">
        <v>0</v>
      </c>
      <c r="AE2369" s="269">
        <v>0</v>
      </c>
      <c r="AF2369" s="269">
        <v>0</v>
      </c>
      <c r="AG2369" s="269">
        <v>0</v>
      </c>
      <c r="AH2369" s="269">
        <v>0</v>
      </c>
      <c r="AI2369" s="269">
        <v>0</v>
      </c>
      <c r="AJ2369" s="269">
        <v>0</v>
      </c>
      <c r="AK2369" s="269">
        <v>0</v>
      </c>
      <c r="AL2369" s="269">
        <v>0</v>
      </c>
      <c r="AM2369" s="269">
        <v>0</v>
      </c>
      <c r="AN2369" s="269">
        <v>0</v>
      </c>
      <c r="AO2369" s="269">
        <v>0</v>
      </c>
      <c r="AP2369" s="269">
        <v>0</v>
      </c>
      <c r="AQ2369" s="269"/>
      <c r="AR2369">
        <v>0</v>
      </c>
      <c r="AS2369">
        <v>3</v>
      </c>
    </row>
    <row r="2370" spans="1:45" ht="15" hidden="1" x14ac:dyDescent="0.25">
      <c r="A2370" s="266">
        <v>216205</v>
      </c>
      <c r="B2370" s="259" t="s">
        <v>457</v>
      </c>
      <c r="C2370" s="259" t="s">
        <v>206</v>
      </c>
      <c r="D2370" s="259" t="s">
        <v>207</v>
      </c>
      <c r="E2370" s="259" t="s">
        <v>207</v>
      </c>
      <c r="F2370" s="259" t="s">
        <v>207</v>
      </c>
      <c r="G2370" s="259" t="s">
        <v>206</v>
      </c>
      <c r="H2370" s="259" t="s">
        <v>206</v>
      </c>
      <c r="I2370" s="259" t="s">
        <v>206</v>
      </c>
      <c r="J2370" s="259" t="s">
        <v>207</v>
      </c>
      <c r="K2370" s="259" t="s">
        <v>207</v>
      </c>
      <c r="L2370" s="259" t="s">
        <v>206</v>
      </c>
      <c r="M2370" s="259" t="s">
        <v>344</v>
      </c>
      <c r="N2370" s="259" t="s">
        <v>344</v>
      </c>
      <c r="O2370" s="259" t="s">
        <v>344</v>
      </c>
      <c r="P2370" s="259" t="s">
        <v>344</v>
      </c>
      <c r="Q2370" s="259" t="s">
        <v>344</v>
      </c>
      <c r="R2370" s="259" t="s">
        <v>344</v>
      </c>
      <c r="S2370" s="259" t="s">
        <v>344</v>
      </c>
      <c r="T2370" s="259" t="s">
        <v>344</v>
      </c>
      <c r="U2370" s="259" t="s">
        <v>344</v>
      </c>
      <c r="V2370" s="259" t="s">
        <v>344</v>
      </c>
      <c r="W2370" s="259" t="s">
        <v>344</v>
      </c>
      <c r="X2370" s="259" t="s">
        <v>344</v>
      </c>
      <c r="Y2370" s="259" t="s">
        <v>344</v>
      </c>
      <c r="Z2370" s="259" t="s">
        <v>344</v>
      </c>
      <c r="AA2370" s="259" t="s">
        <v>344</v>
      </c>
      <c r="AB2370" s="259" t="s">
        <v>344</v>
      </c>
      <c r="AC2370" s="259" t="s">
        <v>344</v>
      </c>
      <c r="AD2370" s="259" t="s">
        <v>344</v>
      </c>
      <c r="AE2370" s="259" t="s">
        <v>344</v>
      </c>
      <c r="AF2370" s="259" t="s">
        <v>344</v>
      </c>
      <c r="AG2370" s="259" t="s">
        <v>344</v>
      </c>
      <c r="AH2370" s="259" t="s">
        <v>344</v>
      </c>
      <c r="AI2370" s="259" t="s">
        <v>344</v>
      </c>
      <c r="AJ2370" s="259" t="s">
        <v>344</v>
      </c>
      <c r="AK2370" s="259" t="s">
        <v>344</v>
      </c>
      <c r="AL2370" s="259" t="s">
        <v>344</v>
      </c>
      <c r="AM2370" s="259" t="s">
        <v>344</v>
      </c>
      <c r="AN2370" s="259" t="s">
        <v>344</v>
      </c>
      <c r="AO2370" s="259" t="s">
        <v>344</v>
      </c>
      <c r="AP2370" s="259" t="s">
        <v>344</v>
      </c>
      <c r="AQ2370" s="259"/>
      <c r="AR2370"/>
      <c r="AS2370">
        <v>2</v>
      </c>
    </row>
    <row r="2371" spans="1:45" ht="15" hidden="1" x14ac:dyDescent="0.25">
      <c r="A2371" s="266">
        <v>216206</v>
      </c>
      <c r="B2371" s="259" t="s">
        <v>457</v>
      </c>
      <c r="C2371" s="259" t="s">
        <v>849</v>
      </c>
      <c r="D2371" s="259" t="s">
        <v>849</v>
      </c>
      <c r="E2371" s="259" t="s">
        <v>849</v>
      </c>
      <c r="F2371" s="259" t="s">
        <v>849</v>
      </c>
      <c r="G2371" s="259" t="s">
        <v>849</v>
      </c>
      <c r="H2371" s="259" t="s">
        <v>849</v>
      </c>
      <c r="I2371" s="259" t="s">
        <v>849</v>
      </c>
      <c r="J2371" s="259" t="s">
        <v>849</v>
      </c>
      <c r="K2371" s="259" t="s">
        <v>849</v>
      </c>
      <c r="L2371" s="259" t="s">
        <v>849</v>
      </c>
      <c r="M2371" s="259" t="s">
        <v>344</v>
      </c>
      <c r="N2371" s="259" t="s">
        <v>344</v>
      </c>
      <c r="O2371" s="259" t="s">
        <v>344</v>
      </c>
      <c r="P2371" s="259" t="s">
        <v>344</v>
      </c>
      <c r="Q2371" s="259" t="s">
        <v>344</v>
      </c>
      <c r="R2371" s="259" t="s">
        <v>344</v>
      </c>
      <c r="S2371" s="259" t="s">
        <v>344</v>
      </c>
      <c r="T2371" s="259" t="s">
        <v>344</v>
      </c>
      <c r="U2371" s="259" t="s">
        <v>344</v>
      </c>
      <c r="V2371" s="259" t="s">
        <v>344</v>
      </c>
      <c r="W2371" s="259" t="s">
        <v>344</v>
      </c>
      <c r="X2371" s="259" t="s">
        <v>344</v>
      </c>
      <c r="Y2371" s="259" t="s">
        <v>344</v>
      </c>
      <c r="Z2371" s="259" t="s">
        <v>344</v>
      </c>
      <c r="AA2371" s="259" t="s">
        <v>344</v>
      </c>
      <c r="AB2371" s="259" t="s">
        <v>344</v>
      </c>
      <c r="AC2371" s="259" t="s">
        <v>344</v>
      </c>
      <c r="AD2371" s="259" t="s">
        <v>344</v>
      </c>
      <c r="AE2371" s="259" t="s">
        <v>344</v>
      </c>
      <c r="AF2371" s="259" t="s">
        <v>344</v>
      </c>
      <c r="AG2371" s="259" t="s">
        <v>344</v>
      </c>
      <c r="AH2371" s="259" t="s">
        <v>344</v>
      </c>
      <c r="AI2371" s="259" t="s">
        <v>344</v>
      </c>
      <c r="AJ2371" s="259" t="s">
        <v>344</v>
      </c>
      <c r="AK2371" s="259" t="s">
        <v>344</v>
      </c>
      <c r="AL2371" s="259" t="s">
        <v>344</v>
      </c>
      <c r="AM2371" s="259" t="s">
        <v>344</v>
      </c>
      <c r="AN2371" s="259" t="s">
        <v>344</v>
      </c>
      <c r="AO2371" s="259" t="s">
        <v>344</v>
      </c>
      <c r="AP2371" s="259" t="s">
        <v>344</v>
      </c>
      <c r="AQ2371" s="259"/>
      <c r="AR2371"/>
      <c r="AS2371" t="s">
        <v>2181</v>
      </c>
    </row>
    <row r="2372" spans="1:45" ht="15" hidden="1" x14ac:dyDescent="0.25">
      <c r="A2372" s="266">
        <v>216207</v>
      </c>
      <c r="B2372" s="259" t="s">
        <v>457</v>
      </c>
      <c r="C2372" s="259" t="s">
        <v>849</v>
      </c>
      <c r="D2372" s="259" t="s">
        <v>849</v>
      </c>
      <c r="E2372" s="259" t="s">
        <v>849</v>
      </c>
      <c r="F2372" s="259" t="s">
        <v>849</v>
      </c>
      <c r="G2372" s="259" t="s">
        <v>849</v>
      </c>
      <c r="H2372" s="259" t="s">
        <v>849</v>
      </c>
      <c r="I2372" s="259" t="s">
        <v>849</v>
      </c>
      <c r="J2372" s="259" t="s">
        <v>849</v>
      </c>
      <c r="K2372" s="259" t="s">
        <v>849</v>
      </c>
      <c r="L2372" s="259" t="s">
        <v>849</v>
      </c>
      <c r="M2372" s="259" t="s">
        <v>344</v>
      </c>
      <c r="N2372" s="259" t="s">
        <v>344</v>
      </c>
      <c r="O2372" s="259" t="s">
        <v>344</v>
      </c>
      <c r="P2372" s="259" t="s">
        <v>344</v>
      </c>
      <c r="Q2372" s="259" t="s">
        <v>344</v>
      </c>
      <c r="R2372" s="259" t="s">
        <v>344</v>
      </c>
      <c r="S2372" s="259" t="s">
        <v>344</v>
      </c>
      <c r="T2372" s="259" t="s">
        <v>344</v>
      </c>
      <c r="U2372" s="259" t="s">
        <v>344</v>
      </c>
      <c r="V2372" s="259" t="s">
        <v>344</v>
      </c>
      <c r="W2372" s="259" t="s">
        <v>344</v>
      </c>
      <c r="X2372" s="259" t="s">
        <v>344</v>
      </c>
      <c r="Y2372" s="259" t="s">
        <v>344</v>
      </c>
      <c r="Z2372" s="259" t="s">
        <v>344</v>
      </c>
      <c r="AA2372" s="259" t="s">
        <v>344</v>
      </c>
      <c r="AB2372" s="259" t="s">
        <v>344</v>
      </c>
      <c r="AC2372" s="259" t="s">
        <v>344</v>
      </c>
      <c r="AD2372" s="259" t="s">
        <v>344</v>
      </c>
      <c r="AE2372" s="259" t="s">
        <v>344</v>
      </c>
      <c r="AF2372" s="259" t="s">
        <v>344</v>
      </c>
      <c r="AG2372" s="259" t="s">
        <v>344</v>
      </c>
      <c r="AH2372" s="259" t="s">
        <v>344</v>
      </c>
      <c r="AI2372" s="259" t="s">
        <v>344</v>
      </c>
      <c r="AJ2372" s="259" t="s">
        <v>344</v>
      </c>
      <c r="AK2372" s="259" t="s">
        <v>344</v>
      </c>
      <c r="AL2372" s="259" t="s">
        <v>344</v>
      </c>
      <c r="AM2372" s="259" t="s">
        <v>344</v>
      </c>
      <c r="AN2372" s="259" t="s">
        <v>344</v>
      </c>
      <c r="AO2372" s="259" t="s">
        <v>344</v>
      </c>
      <c r="AP2372" s="259" t="s">
        <v>344</v>
      </c>
      <c r="AQ2372" s="259"/>
      <c r="AR2372"/>
      <c r="AS2372" t="s">
        <v>2181</v>
      </c>
    </row>
    <row r="2373" spans="1:45" ht="15" hidden="1" x14ac:dyDescent="0.25">
      <c r="A2373" s="266">
        <v>216208</v>
      </c>
      <c r="B2373" s="259" t="s">
        <v>457</v>
      </c>
      <c r="C2373" s="259" t="s">
        <v>849</v>
      </c>
      <c r="D2373" s="259" t="s">
        <v>849</v>
      </c>
      <c r="E2373" s="259" t="s">
        <v>849</v>
      </c>
      <c r="F2373" s="259" t="s">
        <v>849</v>
      </c>
      <c r="G2373" s="259" t="s">
        <v>849</v>
      </c>
      <c r="H2373" s="259" t="s">
        <v>849</v>
      </c>
      <c r="I2373" s="259" t="s">
        <v>849</v>
      </c>
      <c r="J2373" s="259" t="s">
        <v>849</v>
      </c>
      <c r="K2373" s="259" t="s">
        <v>849</v>
      </c>
      <c r="L2373" s="259" t="s">
        <v>849</v>
      </c>
      <c r="M2373" s="259" t="s">
        <v>344</v>
      </c>
      <c r="N2373" s="259" t="s">
        <v>344</v>
      </c>
      <c r="O2373" s="259" t="s">
        <v>344</v>
      </c>
      <c r="P2373" s="259" t="s">
        <v>344</v>
      </c>
      <c r="Q2373" s="259" t="s">
        <v>344</v>
      </c>
      <c r="R2373" s="259" t="s">
        <v>344</v>
      </c>
      <c r="S2373" s="259" t="s">
        <v>344</v>
      </c>
      <c r="T2373" s="259" t="s">
        <v>344</v>
      </c>
      <c r="U2373" s="259" t="s">
        <v>344</v>
      </c>
      <c r="V2373" s="259" t="s">
        <v>344</v>
      </c>
      <c r="W2373" s="259" t="s">
        <v>344</v>
      </c>
      <c r="X2373" s="259" t="s">
        <v>344</v>
      </c>
      <c r="Y2373" s="259" t="s">
        <v>344</v>
      </c>
      <c r="Z2373" s="259" t="s">
        <v>344</v>
      </c>
      <c r="AA2373" s="259" t="s">
        <v>344</v>
      </c>
      <c r="AB2373" s="259" t="s">
        <v>344</v>
      </c>
      <c r="AC2373" s="259" t="s">
        <v>344</v>
      </c>
      <c r="AD2373" s="259" t="s">
        <v>344</v>
      </c>
      <c r="AE2373" s="259" t="s">
        <v>344</v>
      </c>
      <c r="AF2373" s="259" t="s">
        <v>344</v>
      </c>
      <c r="AG2373" s="259" t="s">
        <v>344</v>
      </c>
      <c r="AH2373" s="259" t="s">
        <v>344</v>
      </c>
      <c r="AI2373" s="259" t="s">
        <v>344</v>
      </c>
      <c r="AJ2373" s="259" t="s">
        <v>344</v>
      </c>
      <c r="AK2373" s="259" t="s">
        <v>344</v>
      </c>
      <c r="AL2373" s="259" t="s">
        <v>344</v>
      </c>
      <c r="AM2373" s="259" t="s">
        <v>344</v>
      </c>
      <c r="AN2373" s="259" t="s">
        <v>344</v>
      </c>
      <c r="AO2373" s="259" t="s">
        <v>344</v>
      </c>
      <c r="AP2373" s="259" t="s">
        <v>344</v>
      </c>
      <c r="AQ2373" s="259"/>
      <c r="AR2373"/>
      <c r="AS2373" t="s">
        <v>2181</v>
      </c>
    </row>
    <row r="2374" spans="1:45" ht="18.75" hidden="1" x14ac:dyDescent="0.45">
      <c r="A2374" s="267">
        <v>216210</v>
      </c>
      <c r="B2374" s="249" t="s">
        <v>458</v>
      </c>
      <c r="C2374" s="269" t="s">
        <v>206</v>
      </c>
      <c r="D2374" s="269" t="s">
        <v>207</v>
      </c>
      <c r="E2374" s="269" t="s">
        <v>205</v>
      </c>
      <c r="F2374" s="269" t="s">
        <v>206</v>
      </c>
      <c r="G2374" s="269" t="s">
        <v>207</v>
      </c>
      <c r="H2374" s="269" t="s">
        <v>206</v>
      </c>
      <c r="I2374" s="269" t="s">
        <v>206</v>
      </c>
      <c r="J2374" s="269" t="s">
        <v>207</v>
      </c>
      <c r="K2374" s="269" t="s">
        <v>205</v>
      </c>
      <c r="L2374" s="269" t="s">
        <v>207</v>
      </c>
      <c r="M2374" s="270" t="s">
        <v>205</v>
      </c>
      <c r="N2374" s="269" t="s">
        <v>207</v>
      </c>
      <c r="O2374" s="269" t="s">
        <v>205</v>
      </c>
      <c r="P2374" s="269" t="s">
        <v>207</v>
      </c>
      <c r="Q2374" s="269" t="s">
        <v>205</v>
      </c>
      <c r="R2374" s="269" t="s">
        <v>205</v>
      </c>
      <c r="S2374" s="269" t="s">
        <v>205</v>
      </c>
      <c r="T2374" s="269" t="s">
        <v>207</v>
      </c>
      <c r="U2374" s="269" t="s">
        <v>207</v>
      </c>
      <c r="V2374" s="269" t="s">
        <v>207</v>
      </c>
      <c r="W2374" s="269" t="s">
        <v>344</v>
      </c>
      <c r="X2374" s="270" t="s">
        <v>344</v>
      </c>
      <c r="Y2374" s="269" t="s">
        <v>344</v>
      </c>
      <c r="Z2374" s="269" t="s">
        <v>344</v>
      </c>
      <c r="AA2374" s="269" t="s">
        <v>344</v>
      </c>
      <c r="AB2374" s="269" t="s">
        <v>344</v>
      </c>
      <c r="AC2374" s="269" t="s">
        <v>344</v>
      </c>
      <c r="AD2374" s="269" t="s">
        <v>344</v>
      </c>
      <c r="AE2374" s="269" t="s">
        <v>344</v>
      </c>
      <c r="AF2374" s="269" t="s">
        <v>344</v>
      </c>
      <c r="AG2374" s="269" t="s">
        <v>344</v>
      </c>
      <c r="AH2374" s="269" t="s">
        <v>344</v>
      </c>
      <c r="AI2374" s="269" t="s">
        <v>344</v>
      </c>
      <c r="AJ2374" s="269" t="s">
        <v>344</v>
      </c>
      <c r="AK2374" s="269" t="s">
        <v>344</v>
      </c>
      <c r="AL2374" s="269" t="s">
        <v>344</v>
      </c>
      <c r="AM2374" s="269" t="s">
        <v>344</v>
      </c>
      <c r="AN2374" s="269" t="s">
        <v>344</v>
      </c>
      <c r="AO2374" s="269" t="s">
        <v>344</v>
      </c>
      <c r="AP2374" s="269" t="s">
        <v>344</v>
      </c>
      <c r="AQ2374" s="269"/>
      <c r="AR2374">
        <v>0</v>
      </c>
      <c r="AS2374">
        <v>2</v>
      </c>
    </row>
    <row r="2375" spans="1:45" ht="15" hidden="1" x14ac:dyDescent="0.25">
      <c r="A2375" s="266">
        <v>216211</v>
      </c>
      <c r="B2375" s="259" t="s">
        <v>457</v>
      </c>
      <c r="C2375" s="259" t="s">
        <v>849</v>
      </c>
      <c r="D2375" s="259" t="s">
        <v>849</v>
      </c>
      <c r="E2375" s="259" t="s">
        <v>849</v>
      </c>
      <c r="F2375" s="259" t="s">
        <v>849</v>
      </c>
      <c r="G2375" s="259" t="s">
        <v>849</v>
      </c>
      <c r="H2375" s="259" t="s">
        <v>849</v>
      </c>
      <c r="I2375" s="259" t="s">
        <v>849</v>
      </c>
      <c r="J2375" s="259" t="s">
        <v>849</v>
      </c>
      <c r="K2375" s="259" t="s">
        <v>849</v>
      </c>
      <c r="L2375" s="259" t="s">
        <v>849</v>
      </c>
      <c r="M2375" s="259" t="s">
        <v>344</v>
      </c>
      <c r="N2375" s="259" t="s">
        <v>344</v>
      </c>
      <c r="O2375" s="259" t="s">
        <v>344</v>
      </c>
      <c r="P2375" s="259" t="s">
        <v>344</v>
      </c>
      <c r="Q2375" s="259" t="s">
        <v>344</v>
      </c>
      <c r="R2375" s="259" t="s">
        <v>344</v>
      </c>
      <c r="S2375" s="259" t="s">
        <v>344</v>
      </c>
      <c r="T2375" s="259" t="s">
        <v>344</v>
      </c>
      <c r="U2375" s="259" t="s">
        <v>344</v>
      </c>
      <c r="V2375" s="259" t="s">
        <v>344</v>
      </c>
      <c r="W2375" s="259" t="s">
        <v>344</v>
      </c>
      <c r="X2375" s="259" t="s">
        <v>344</v>
      </c>
      <c r="Y2375" s="259" t="s">
        <v>344</v>
      </c>
      <c r="Z2375" s="259" t="s">
        <v>344</v>
      </c>
      <c r="AA2375" s="259" t="s">
        <v>344</v>
      </c>
      <c r="AB2375" s="259" t="s">
        <v>344</v>
      </c>
      <c r="AC2375" s="259" t="s">
        <v>344</v>
      </c>
      <c r="AD2375" s="259" t="s">
        <v>344</v>
      </c>
      <c r="AE2375" s="259" t="s">
        <v>344</v>
      </c>
      <c r="AF2375" s="259" t="s">
        <v>344</v>
      </c>
      <c r="AG2375" s="259" t="s">
        <v>344</v>
      </c>
      <c r="AH2375" s="259" t="s">
        <v>344</v>
      </c>
      <c r="AI2375" s="259" t="s">
        <v>344</v>
      </c>
      <c r="AJ2375" s="259" t="s">
        <v>344</v>
      </c>
      <c r="AK2375" s="259" t="s">
        <v>344</v>
      </c>
      <c r="AL2375" s="259" t="s">
        <v>344</v>
      </c>
      <c r="AM2375" s="259" t="s">
        <v>344</v>
      </c>
      <c r="AN2375" s="259" t="s">
        <v>344</v>
      </c>
      <c r="AO2375" s="259" t="s">
        <v>344</v>
      </c>
      <c r="AP2375" s="259" t="s">
        <v>344</v>
      </c>
      <c r="AQ2375" s="259"/>
      <c r="AR2375"/>
      <c r="AS2375" t="s">
        <v>2181</v>
      </c>
    </row>
    <row r="2376" spans="1:45" ht="18.75" hidden="1" x14ac:dyDescent="0.45">
      <c r="A2376" s="268">
        <v>216212</v>
      </c>
      <c r="B2376" s="249" t="s">
        <v>458</v>
      </c>
      <c r="C2376" s="269" t="s">
        <v>205</v>
      </c>
      <c r="D2376" s="269" t="s">
        <v>205</v>
      </c>
      <c r="E2376" s="269" t="s">
        <v>207</v>
      </c>
      <c r="F2376" s="269" t="s">
        <v>205</v>
      </c>
      <c r="G2376" s="269" t="s">
        <v>206</v>
      </c>
      <c r="H2376" s="269" t="s">
        <v>207</v>
      </c>
      <c r="I2376" s="269" t="s">
        <v>206</v>
      </c>
      <c r="J2376" s="269" t="s">
        <v>207</v>
      </c>
      <c r="K2376" s="269" t="s">
        <v>205</v>
      </c>
      <c r="L2376" s="269" t="s">
        <v>207</v>
      </c>
      <c r="M2376" s="270" t="s">
        <v>205</v>
      </c>
      <c r="N2376" s="269" t="s">
        <v>207</v>
      </c>
      <c r="O2376" s="269" t="s">
        <v>207</v>
      </c>
      <c r="P2376" s="269" t="s">
        <v>205</v>
      </c>
      <c r="Q2376" s="269" t="s">
        <v>205</v>
      </c>
      <c r="R2376" s="269" t="s">
        <v>207</v>
      </c>
      <c r="S2376" s="269" t="s">
        <v>207</v>
      </c>
      <c r="T2376" s="269" t="s">
        <v>205</v>
      </c>
      <c r="U2376" s="269" t="s">
        <v>207</v>
      </c>
      <c r="V2376" s="269" t="s">
        <v>205</v>
      </c>
      <c r="W2376" s="269" t="s">
        <v>344</v>
      </c>
      <c r="X2376" s="270" t="s">
        <v>344</v>
      </c>
      <c r="Y2376" s="269" t="s">
        <v>344</v>
      </c>
      <c r="Z2376" s="269" t="s">
        <v>344</v>
      </c>
      <c r="AA2376" s="269" t="s">
        <v>344</v>
      </c>
      <c r="AB2376" s="269" t="s">
        <v>344</v>
      </c>
      <c r="AC2376" s="269" t="s">
        <v>344</v>
      </c>
      <c r="AD2376" s="269" t="s">
        <v>344</v>
      </c>
      <c r="AE2376" s="269" t="s">
        <v>344</v>
      </c>
      <c r="AF2376" s="269" t="s">
        <v>344</v>
      </c>
      <c r="AG2376" s="269" t="s">
        <v>344</v>
      </c>
      <c r="AH2376" s="269" t="s">
        <v>344</v>
      </c>
      <c r="AI2376" s="269" t="s">
        <v>344</v>
      </c>
      <c r="AJ2376" s="269" t="s">
        <v>344</v>
      </c>
      <c r="AK2376" s="269" t="s">
        <v>344</v>
      </c>
      <c r="AL2376" s="269" t="s">
        <v>344</v>
      </c>
      <c r="AM2376" s="269" t="s">
        <v>344</v>
      </c>
      <c r="AN2376" s="269" t="s">
        <v>344</v>
      </c>
      <c r="AO2376" s="269" t="s">
        <v>344</v>
      </c>
      <c r="AP2376" s="269" t="s">
        <v>344</v>
      </c>
      <c r="AQ2376" s="269"/>
      <c r="AR2376">
        <v>0</v>
      </c>
      <c r="AS2376">
        <v>3</v>
      </c>
    </row>
    <row r="2377" spans="1:45" ht="15" hidden="1" x14ac:dyDescent="0.25">
      <c r="A2377" s="274">
        <v>216213</v>
      </c>
      <c r="B2377" s="249" t="s">
        <v>457</v>
      </c>
      <c r="C2377" s="274" t="s">
        <v>849</v>
      </c>
      <c r="D2377" s="274" t="s">
        <v>849</v>
      </c>
      <c r="E2377" s="274" t="s">
        <v>849</v>
      </c>
      <c r="F2377" s="274" t="s">
        <v>849</v>
      </c>
      <c r="G2377" s="274" t="s">
        <v>849</v>
      </c>
      <c r="H2377" s="274" t="s">
        <v>849</v>
      </c>
      <c r="I2377" s="274" t="s">
        <v>849</v>
      </c>
      <c r="J2377" s="274" t="s">
        <v>849</v>
      </c>
      <c r="K2377" s="274" t="s">
        <v>849</v>
      </c>
      <c r="L2377" s="274" t="s">
        <v>849</v>
      </c>
      <c r="M2377" s="274"/>
      <c r="N2377" s="274"/>
      <c r="O2377" s="274"/>
      <c r="P2377" s="274"/>
      <c r="Q2377" s="274"/>
      <c r="R2377" s="274"/>
      <c r="S2377" s="274"/>
      <c r="T2377" s="274"/>
      <c r="U2377" s="274"/>
      <c r="V2377" s="274"/>
      <c r="W2377" s="274"/>
      <c r="X2377" s="274"/>
      <c r="Y2377" s="274"/>
      <c r="Z2377" s="274"/>
      <c r="AA2377" s="274"/>
      <c r="AB2377" s="274"/>
      <c r="AC2377" s="274"/>
      <c r="AD2377" s="274"/>
      <c r="AE2377" s="274"/>
      <c r="AF2377" s="274"/>
      <c r="AG2377" s="274"/>
      <c r="AH2377" s="274"/>
      <c r="AI2377" s="274"/>
      <c r="AJ2377" s="274"/>
      <c r="AK2377" s="274"/>
      <c r="AL2377" s="274"/>
      <c r="AM2377" s="274"/>
      <c r="AN2377" s="274"/>
      <c r="AO2377" s="274"/>
      <c r="AP2377" s="274"/>
      <c r="AQ2377" s="274"/>
    </row>
    <row r="2378" spans="1:45" ht="15" hidden="1" x14ac:dyDescent="0.25">
      <c r="A2378" s="266">
        <v>216214</v>
      </c>
      <c r="B2378" s="259" t="s">
        <v>457</v>
      </c>
      <c r="C2378" s="259" t="s">
        <v>206</v>
      </c>
      <c r="D2378" s="259" t="s">
        <v>207</v>
      </c>
      <c r="E2378" s="259" t="s">
        <v>207</v>
      </c>
      <c r="F2378" s="259" t="s">
        <v>207</v>
      </c>
      <c r="G2378" s="259" t="s">
        <v>207</v>
      </c>
      <c r="H2378" s="259" t="s">
        <v>206</v>
      </c>
      <c r="I2378" s="259" t="s">
        <v>206</v>
      </c>
      <c r="J2378" s="259" t="s">
        <v>206</v>
      </c>
      <c r="K2378" s="259" t="s">
        <v>206</v>
      </c>
      <c r="L2378" s="259" t="s">
        <v>206</v>
      </c>
      <c r="M2378" s="259" t="s">
        <v>344</v>
      </c>
      <c r="N2378" s="259" t="s">
        <v>344</v>
      </c>
      <c r="O2378" s="259" t="s">
        <v>344</v>
      </c>
      <c r="P2378" s="259" t="s">
        <v>344</v>
      </c>
      <c r="Q2378" s="259" t="s">
        <v>344</v>
      </c>
      <c r="R2378" s="259" t="s">
        <v>344</v>
      </c>
      <c r="S2378" s="259" t="s">
        <v>344</v>
      </c>
      <c r="T2378" s="259" t="s">
        <v>344</v>
      </c>
      <c r="U2378" s="259" t="s">
        <v>344</v>
      </c>
      <c r="V2378" s="259" t="s">
        <v>344</v>
      </c>
      <c r="W2378" s="259" t="s">
        <v>344</v>
      </c>
      <c r="X2378" s="259" t="s">
        <v>344</v>
      </c>
      <c r="Y2378" s="259" t="s">
        <v>344</v>
      </c>
      <c r="Z2378" s="259" t="s">
        <v>344</v>
      </c>
      <c r="AA2378" s="259" t="s">
        <v>344</v>
      </c>
      <c r="AB2378" s="259" t="s">
        <v>344</v>
      </c>
      <c r="AC2378" s="259" t="s">
        <v>344</v>
      </c>
      <c r="AD2378" s="259" t="s">
        <v>344</v>
      </c>
      <c r="AE2378" s="259" t="s">
        <v>344</v>
      </c>
      <c r="AF2378" s="259" t="s">
        <v>344</v>
      </c>
      <c r="AG2378" s="259" t="s">
        <v>344</v>
      </c>
      <c r="AH2378" s="259" t="s">
        <v>344</v>
      </c>
      <c r="AI2378" s="259" t="s">
        <v>344</v>
      </c>
      <c r="AJ2378" s="259" t="s">
        <v>344</v>
      </c>
      <c r="AK2378" s="259" t="s">
        <v>344</v>
      </c>
      <c r="AL2378" s="259" t="s">
        <v>344</v>
      </c>
      <c r="AM2378" s="259" t="s">
        <v>344</v>
      </c>
      <c r="AN2378" s="259" t="s">
        <v>344</v>
      </c>
      <c r="AO2378" s="259" t="s">
        <v>344</v>
      </c>
      <c r="AP2378" s="259" t="s">
        <v>344</v>
      </c>
      <c r="AQ2378" s="259"/>
      <c r="AR2378"/>
      <c r="AS2378" t="e">
        <v>#N/A</v>
      </c>
    </row>
    <row r="2379" spans="1:45" ht="15" hidden="1" x14ac:dyDescent="0.25">
      <c r="A2379" s="266">
        <v>216215</v>
      </c>
      <c r="B2379" s="259" t="s">
        <v>457</v>
      </c>
      <c r="C2379" s="259" t="s">
        <v>207</v>
      </c>
      <c r="D2379" s="259" t="s">
        <v>207</v>
      </c>
      <c r="E2379" s="259" t="s">
        <v>207</v>
      </c>
      <c r="F2379" s="259" t="s">
        <v>207</v>
      </c>
      <c r="G2379" s="259" t="s">
        <v>207</v>
      </c>
      <c r="H2379" s="259" t="s">
        <v>206</v>
      </c>
      <c r="I2379" s="259" t="s">
        <v>206</v>
      </c>
      <c r="J2379" s="259" t="s">
        <v>206</v>
      </c>
      <c r="K2379" s="259" t="s">
        <v>206</v>
      </c>
      <c r="L2379" s="259" t="s">
        <v>206</v>
      </c>
      <c r="M2379" s="259" t="s">
        <v>344</v>
      </c>
      <c r="N2379" s="259" t="s">
        <v>344</v>
      </c>
      <c r="O2379" s="259" t="s">
        <v>344</v>
      </c>
      <c r="P2379" s="259" t="s">
        <v>344</v>
      </c>
      <c r="Q2379" s="259" t="s">
        <v>344</v>
      </c>
      <c r="R2379" s="259" t="s">
        <v>344</v>
      </c>
      <c r="S2379" s="259" t="s">
        <v>344</v>
      </c>
      <c r="T2379" s="259" t="s">
        <v>344</v>
      </c>
      <c r="U2379" s="259" t="s">
        <v>344</v>
      </c>
      <c r="V2379" s="259" t="s">
        <v>344</v>
      </c>
      <c r="W2379" s="259" t="s">
        <v>344</v>
      </c>
      <c r="X2379" s="259" t="s">
        <v>344</v>
      </c>
      <c r="Y2379" s="259" t="s">
        <v>344</v>
      </c>
      <c r="Z2379" s="259" t="s">
        <v>344</v>
      </c>
      <c r="AA2379" s="259" t="s">
        <v>344</v>
      </c>
      <c r="AB2379" s="259" t="s">
        <v>344</v>
      </c>
      <c r="AC2379" s="259" t="s">
        <v>344</v>
      </c>
      <c r="AD2379" s="259" t="s">
        <v>344</v>
      </c>
      <c r="AE2379" s="259" t="s">
        <v>344</v>
      </c>
      <c r="AF2379" s="259" t="s">
        <v>344</v>
      </c>
      <c r="AG2379" s="259" t="s">
        <v>344</v>
      </c>
      <c r="AH2379" s="259" t="s">
        <v>344</v>
      </c>
      <c r="AI2379" s="259" t="s">
        <v>344</v>
      </c>
      <c r="AJ2379" s="259" t="s">
        <v>344</v>
      </c>
      <c r="AK2379" s="259" t="s">
        <v>344</v>
      </c>
      <c r="AL2379" s="259" t="s">
        <v>344</v>
      </c>
      <c r="AM2379" s="259" t="s">
        <v>344</v>
      </c>
      <c r="AN2379" s="259" t="s">
        <v>344</v>
      </c>
      <c r="AO2379" s="259" t="s">
        <v>344</v>
      </c>
      <c r="AP2379" s="259" t="s">
        <v>344</v>
      </c>
      <c r="AQ2379" s="259"/>
      <c r="AR2379"/>
      <c r="AS2379" t="e">
        <v>#N/A</v>
      </c>
    </row>
    <row r="2380" spans="1:45" ht="18.75" hidden="1" x14ac:dyDescent="0.45">
      <c r="A2380" s="268">
        <v>216216</v>
      </c>
      <c r="B2380" s="249" t="s">
        <v>458</v>
      </c>
      <c r="C2380" s="269" t="s">
        <v>205</v>
      </c>
      <c r="D2380" s="269" t="s">
        <v>205</v>
      </c>
      <c r="E2380" s="269" t="s">
        <v>207</v>
      </c>
      <c r="F2380" s="269" t="s">
        <v>207</v>
      </c>
      <c r="G2380" s="269" t="s">
        <v>205</v>
      </c>
      <c r="H2380" s="269" t="s">
        <v>207</v>
      </c>
      <c r="I2380" s="269" t="s">
        <v>207</v>
      </c>
      <c r="J2380" s="269" t="s">
        <v>206</v>
      </c>
      <c r="K2380" s="269" t="s">
        <v>207</v>
      </c>
      <c r="L2380" s="269" t="s">
        <v>207</v>
      </c>
      <c r="M2380" s="270" t="s">
        <v>207</v>
      </c>
      <c r="N2380" s="269" t="s">
        <v>207</v>
      </c>
      <c r="O2380" s="269" t="s">
        <v>207</v>
      </c>
      <c r="P2380" s="269" t="s">
        <v>207</v>
      </c>
      <c r="Q2380" s="269" t="s">
        <v>207</v>
      </c>
      <c r="R2380" s="269" t="s">
        <v>206</v>
      </c>
      <c r="S2380" s="269" t="s">
        <v>206</v>
      </c>
      <c r="T2380" s="269" t="s">
        <v>206</v>
      </c>
      <c r="U2380" s="269" t="s">
        <v>206</v>
      </c>
      <c r="V2380" s="269" t="s">
        <v>206</v>
      </c>
      <c r="W2380" s="269" t="s">
        <v>344</v>
      </c>
      <c r="X2380" s="270" t="s">
        <v>344</v>
      </c>
      <c r="Y2380" s="269" t="s">
        <v>344</v>
      </c>
      <c r="Z2380" s="269" t="s">
        <v>344</v>
      </c>
      <c r="AA2380" s="269" t="s">
        <v>344</v>
      </c>
      <c r="AB2380" s="269" t="s">
        <v>344</v>
      </c>
      <c r="AC2380" s="269" t="s">
        <v>344</v>
      </c>
      <c r="AD2380" s="269" t="s">
        <v>344</v>
      </c>
      <c r="AE2380" s="269" t="s">
        <v>344</v>
      </c>
      <c r="AF2380" s="269" t="s">
        <v>344</v>
      </c>
      <c r="AG2380" s="269" t="s">
        <v>344</v>
      </c>
      <c r="AH2380" s="269" t="s">
        <v>344</v>
      </c>
      <c r="AI2380" s="269" t="s">
        <v>344</v>
      </c>
      <c r="AJ2380" s="269" t="s">
        <v>344</v>
      </c>
      <c r="AK2380" s="269" t="s">
        <v>344</v>
      </c>
      <c r="AL2380" s="269" t="s">
        <v>344</v>
      </c>
      <c r="AM2380" s="269" t="s">
        <v>344</v>
      </c>
      <c r="AN2380" s="269" t="s">
        <v>344</v>
      </c>
      <c r="AO2380" s="269" t="s">
        <v>344</v>
      </c>
      <c r="AP2380" s="269" t="s">
        <v>344</v>
      </c>
      <c r="AQ2380" s="269"/>
      <c r="AR2380">
        <v>0</v>
      </c>
      <c r="AS2380">
        <v>5</v>
      </c>
    </row>
    <row r="2381" spans="1:45" ht="15" hidden="1" x14ac:dyDescent="0.25">
      <c r="A2381" s="266">
        <v>216217</v>
      </c>
      <c r="B2381" s="259" t="s">
        <v>457</v>
      </c>
      <c r="C2381" s="259" t="s">
        <v>207</v>
      </c>
      <c r="D2381" s="259" t="s">
        <v>207</v>
      </c>
      <c r="E2381" s="259" t="s">
        <v>207</v>
      </c>
      <c r="F2381" s="259" t="s">
        <v>207</v>
      </c>
      <c r="G2381" s="259" t="s">
        <v>206</v>
      </c>
      <c r="H2381" s="259" t="s">
        <v>206</v>
      </c>
      <c r="I2381" s="259" t="s">
        <v>206</v>
      </c>
      <c r="J2381" s="259" t="s">
        <v>206</v>
      </c>
      <c r="K2381" s="259" t="s">
        <v>206</v>
      </c>
      <c r="L2381" s="259" t="s">
        <v>206</v>
      </c>
      <c r="M2381" s="259" t="s">
        <v>344</v>
      </c>
      <c r="N2381" s="259" t="s">
        <v>344</v>
      </c>
      <c r="O2381" s="259" t="s">
        <v>344</v>
      </c>
      <c r="P2381" s="259" t="s">
        <v>344</v>
      </c>
      <c r="Q2381" s="259" t="s">
        <v>344</v>
      </c>
      <c r="R2381" s="259" t="s">
        <v>344</v>
      </c>
      <c r="S2381" s="259" t="s">
        <v>344</v>
      </c>
      <c r="T2381" s="259" t="s">
        <v>344</v>
      </c>
      <c r="U2381" s="259" t="s">
        <v>344</v>
      </c>
      <c r="V2381" s="259" t="s">
        <v>344</v>
      </c>
      <c r="W2381" s="259" t="s">
        <v>344</v>
      </c>
      <c r="X2381" s="259" t="s">
        <v>344</v>
      </c>
      <c r="Y2381" s="259" t="s">
        <v>344</v>
      </c>
      <c r="Z2381" s="259" t="s">
        <v>344</v>
      </c>
      <c r="AA2381" s="259" t="s">
        <v>344</v>
      </c>
      <c r="AB2381" s="259" t="s">
        <v>344</v>
      </c>
      <c r="AC2381" s="259" t="s">
        <v>344</v>
      </c>
      <c r="AD2381" s="259" t="s">
        <v>344</v>
      </c>
      <c r="AE2381" s="259" t="s">
        <v>344</v>
      </c>
      <c r="AF2381" s="259" t="s">
        <v>344</v>
      </c>
      <c r="AG2381" s="259" t="s">
        <v>344</v>
      </c>
      <c r="AH2381" s="259" t="s">
        <v>344</v>
      </c>
      <c r="AI2381" s="259" t="s">
        <v>344</v>
      </c>
      <c r="AJ2381" s="259" t="s">
        <v>344</v>
      </c>
      <c r="AK2381" s="259" t="s">
        <v>344</v>
      </c>
      <c r="AL2381" s="259" t="s">
        <v>344</v>
      </c>
      <c r="AM2381" s="259" t="s">
        <v>344</v>
      </c>
      <c r="AN2381" s="259" t="s">
        <v>344</v>
      </c>
      <c r="AO2381" s="259" t="s">
        <v>344</v>
      </c>
      <c r="AP2381" s="259" t="s">
        <v>344</v>
      </c>
      <c r="AQ2381" s="259"/>
      <c r="AR2381"/>
      <c r="AS2381">
        <v>1</v>
      </c>
    </row>
    <row r="2382" spans="1:45" ht="15" hidden="1" x14ac:dyDescent="0.25">
      <c r="A2382" s="266">
        <v>216218</v>
      </c>
      <c r="B2382" s="259" t="s">
        <v>457</v>
      </c>
      <c r="C2382" s="259" t="s">
        <v>207</v>
      </c>
      <c r="D2382" s="259" t="s">
        <v>207</v>
      </c>
      <c r="E2382" s="259" t="s">
        <v>207</v>
      </c>
      <c r="F2382" s="259" t="s">
        <v>207</v>
      </c>
      <c r="G2382" s="259" t="s">
        <v>207</v>
      </c>
      <c r="H2382" s="259" t="s">
        <v>206</v>
      </c>
      <c r="I2382" s="259" t="s">
        <v>206</v>
      </c>
      <c r="J2382" s="259" t="s">
        <v>206</v>
      </c>
      <c r="K2382" s="259" t="s">
        <v>206</v>
      </c>
      <c r="L2382" s="259" t="s">
        <v>206</v>
      </c>
      <c r="M2382" s="259" t="s">
        <v>344</v>
      </c>
      <c r="N2382" s="259" t="s">
        <v>344</v>
      </c>
      <c r="O2382" s="259" t="s">
        <v>344</v>
      </c>
      <c r="P2382" s="259" t="s">
        <v>344</v>
      </c>
      <c r="Q2382" s="259" t="s">
        <v>344</v>
      </c>
      <c r="R2382" s="259" t="s">
        <v>344</v>
      </c>
      <c r="S2382" s="259" t="s">
        <v>344</v>
      </c>
      <c r="T2382" s="259" t="s">
        <v>344</v>
      </c>
      <c r="U2382" s="259" t="s">
        <v>344</v>
      </c>
      <c r="V2382" s="259" t="s">
        <v>344</v>
      </c>
      <c r="W2382" s="259" t="s">
        <v>344</v>
      </c>
      <c r="X2382" s="259" t="s">
        <v>344</v>
      </c>
      <c r="Y2382" s="259" t="s">
        <v>344</v>
      </c>
      <c r="Z2382" s="259" t="s">
        <v>344</v>
      </c>
      <c r="AA2382" s="259" t="s">
        <v>344</v>
      </c>
      <c r="AB2382" s="259" t="s">
        <v>344</v>
      </c>
      <c r="AC2382" s="259" t="s">
        <v>344</v>
      </c>
      <c r="AD2382" s="259" t="s">
        <v>344</v>
      </c>
      <c r="AE2382" s="259" t="s">
        <v>344</v>
      </c>
      <c r="AF2382" s="259" t="s">
        <v>344</v>
      </c>
      <c r="AG2382" s="259" t="s">
        <v>344</v>
      </c>
      <c r="AH2382" s="259" t="s">
        <v>344</v>
      </c>
      <c r="AI2382" s="259" t="s">
        <v>344</v>
      </c>
      <c r="AJ2382" s="259" t="s">
        <v>344</v>
      </c>
      <c r="AK2382" s="259" t="s">
        <v>344</v>
      </c>
      <c r="AL2382" s="259" t="s">
        <v>344</v>
      </c>
      <c r="AM2382" s="259" t="s">
        <v>344</v>
      </c>
      <c r="AN2382" s="259" t="s">
        <v>344</v>
      </c>
      <c r="AO2382" s="259" t="s">
        <v>344</v>
      </c>
      <c r="AP2382" s="259" t="s">
        <v>344</v>
      </c>
      <c r="AQ2382" s="259"/>
      <c r="AR2382"/>
      <c r="AS2382">
        <v>1</v>
      </c>
    </row>
    <row r="2383" spans="1:45" ht="15" hidden="1" x14ac:dyDescent="0.25">
      <c r="A2383" s="266">
        <v>216219</v>
      </c>
      <c r="B2383" s="259" t="s">
        <v>457</v>
      </c>
      <c r="C2383" s="259" t="s">
        <v>207</v>
      </c>
      <c r="D2383" s="259" t="s">
        <v>207</v>
      </c>
      <c r="E2383" s="259" t="s">
        <v>207</v>
      </c>
      <c r="F2383" s="259" t="s">
        <v>207</v>
      </c>
      <c r="G2383" s="259" t="s">
        <v>207</v>
      </c>
      <c r="H2383" s="259" t="s">
        <v>206</v>
      </c>
      <c r="I2383" s="259" t="s">
        <v>206</v>
      </c>
      <c r="J2383" s="259" t="s">
        <v>206</v>
      </c>
      <c r="K2383" s="259" t="s">
        <v>206</v>
      </c>
      <c r="L2383" s="259" t="s">
        <v>206</v>
      </c>
      <c r="M2383" s="259" t="s">
        <v>344</v>
      </c>
      <c r="N2383" s="259" t="s">
        <v>344</v>
      </c>
      <c r="O2383" s="259" t="s">
        <v>344</v>
      </c>
      <c r="P2383" s="259" t="s">
        <v>344</v>
      </c>
      <c r="Q2383" s="259" t="s">
        <v>344</v>
      </c>
      <c r="R2383" s="259" t="s">
        <v>344</v>
      </c>
      <c r="S2383" s="259" t="s">
        <v>344</v>
      </c>
      <c r="T2383" s="259" t="s">
        <v>344</v>
      </c>
      <c r="U2383" s="259" t="s">
        <v>344</v>
      </c>
      <c r="V2383" s="259" t="s">
        <v>344</v>
      </c>
      <c r="W2383" s="259" t="s">
        <v>344</v>
      </c>
      <c r="X2383" s="259" t="s">
        <v>344</v>
      </c>
      <c r="Y2383" s="259" t="s">
        <v>344</v>
      </c>
      <c r="Z2383" s="259" t="s">
        <v>344</v>
      </c>
      <c r="AA2383" s="259" t="s">
        <v>344</v>
      </c>
      <c r="AB2383" s="259" t="s">
        <v>344</v>
      </c>
      <c r="AC2383" s="259" t="s">
        <v>344</v>
      </c>
      <c r="AD2383" s="259" t="s">
        <v>344</v>
      </c>
      <c r="AE2383" s="259" t="s">
        <v>344</v>
      </c>
      <c r="AF2383" s="259" t="s">
        <v>344</v>
      </c>
      <c r="AG2383" s="259" t="s">
        <v>344</v>
      </c>
      <c r="AH2383" s="259" t="s">
        <v>344</v>
      </c>
      <c r="AI2383" s="259" t="s">
        <v>344</v>
      </c>
      <c r="AJ2383" s="259" t="s">
        <v>344</v>
      </c>
      <c r="AK2383" s="259" t="s">
        <v>344</v>
      </c>
      <c r="AL2383" s="259" t="s">
        <v>344</v>
      </c>
      <c r="AM2383" s="259" t="s">
        <v>344</v>
      </c>
      <c r="AN2383" s="259" t="s">
        <v>344</v>
      </c>
      <c r="AO2383" s="259" t="s">
        <v>344</v>
      </c>
      <c r="AP2383" s="259" t="s">
        <v>344</v>
      </c>
      <c r="AQ2383" s="259"/>
      <c r="AR2383"/>
      <c r="AS2383">
        <v>1</v>
      </c>
    </row>
    <row r="2384" spans="1:45" ht="18.75" hidden="1" x14ac:dyDescent="0.45">
      <c r="A2384" s="268">
        <v>216220</v>
      </c>
      <c r="B2384" s="249" t="s">
        <v>458</v>
      </c>
      <c r="C2384" s="269" t="s">
        <v>207</v>
      </c>
      <c r="D2384" s="269" t="s">
        <v>207</v>
      </c>
      <c r="E2384" s="269" t="s">
        <v>207</v>
      </c>
      <c r="F2384" s="269" t="s">
        <v>205</v>
      </c>
      <c r="G2384" s="269" t="s">
        <v>205</v>
      </c>
      <c r="H2384" s="269" t="s">
        <v>207</v>
      </c>
      <c r="I2384" s="269" t="s">
        <v>207</v>
      </c>
      <c r="J2384" s="269" t="s">
        <v>207</v>
      </c>
      <c r="K2384" s="269" t="s">
        <v>207</v>
      </c>
      <c r="L2384" s="269" t="s">
        <v>205</v>
      </c>
      <c r="M2384" s="270" t="s">
        <v>205</v>
      </c>
      <c r="N2384" s="269" t="s">
        <v>205</v>
      </c>
      <c r="O2384" s="269" t="s">
        <v>205</v>
      </c>
      <c r="P2384" s="269" t="s">
        <v>205</v>
      </c>
      <c r="Q2384" s="269" t="s">
        <v>205</v>
      </c>
      <c r="R2384" s="269" t="s">
        <v>205</v>
      </c>
      <c r="S2384" s="269" t="s">
        <v>207</v>
      </c>
      <c r="T2384" s="269" t="s">
        <v>207</v>
      </c>
      <c r="U2384" s="269" t="s">
        <v>207</v>
      </c>
      <c r="V2384" s="269" t="s">
        <v>207</v>
      </c>
      <c r="W2384" s="269" t="s">
        <v>344</v>
      </c>
      <c r="X2384" s="270" t="s">
        <v>344</v>
      </c>
      <c r="Y2384" s="269" t="s">
        <v>344</v>
      </c>
      <c r="Z2384" s="269" t="s">
        <v>344</v>
      </c>
      <c r="AA2384" s="269" t="s">
        <v>344</v>
      </c>
      <c r="AB2384" s="269" t="s">
        <v>344</v>
      </c>
      <c r="AC2384" s="269" t="s">
        <v>344</v>
      </c>
      <c r="AD2384" s="269" t="s">
        <v>344</v>
      </c>
      <c r="AE2384" s="269" t="s">
        <v>344</v>
      </c>
      <c r="AF2384" s="269" t="s">
        <v>344</v>
      </c>
      <c r="AG2384" s="269" t="s">
        <v>344</v>
      </c>
      <c r="AH2384" s="269" t="s">
        <v>344</v>
      </c>
      <c r="AI2384" s="269" t="s">
        <v>344</v>
      </c>
      <c r="AJ2384" s="269" t="s">
        <v>344</v>
      </c>
      <c r="AK2384" s="269" t="s">
        <v>344</v>
      </c>
      <c r="AL2384" s="269" t="s">
        <v>344</v>
      </c>
      <c r="AM2384" s="269" t="s">
        <v>344</v>
      </c>
      <c r="AN2384" s="269" t="s">
        <v>344</v>
      </c>
      <c r="AO2384" s="269" t="s">
        <v>344</v>
      </c>
      <c r="AP2384" s="269" t="s">
        <v>344</v>
      </c>
      <c r="AQ2384" s="269"/>
      <c r="AR2384">
        <v>0</v>
      </c>
      <c r="AS2384">
        <v>3</v>
      </c>
    </row>
    <row r="2385" spans="1:45" ht="15" hidden="1" x14ac:dyDescent="0.25">
      <c r="A2385" s="266">
        <v>216221</v>
      </c>
      <c r="B2385" s="259" t="s">
        <v>457</v>
      </c>
      <c r="C2385" s="259" t="s">
        <v>207</v>
      </c>
      <c r="D2385" s="259" t="s">
        <v>207</v>
      </c>
      <c r="E2385" s="259" t="s">
        <v>207</v>
      </c>
      <c r="F2385" s="259" t="s">
        <v>207</v>
      </c>
      <c r="G2385" s="259" t="s">
        <v>207</v>
      </c>
      <c r="H2385" s="259" t="s">
        <v>206</v>
      </c>
      <c r="I2385" s="259" t="s">
        <v>206</v>
      </c>
      <c r="J2385" s="259" t="s">
        <v>206</v>
      </c>
      <c r="K2385" s="259" t="s">
        <v>206</v>
      </c>
      <c r="L2385" s="259" t="s">
        <v>206</v>
      </c>
      <c r="M2385" s="259" t="s">
        <v>344</v>
      </c>
      <c r="N2385" s="259" t="s">
        <v>344</v>
      </c>
      <c r="O2385" s="259" t="s">
        <v>344</v>
      </c>
      <c r="P2385" s="259" t="s">
        <v>344</v>
      </c>
      <c r="Q2385" s="259" t="s">
        <v>344</v>
      </c>
      <c r="R2385" s="259" t="s">
        <v>344</v>
      </c>
      <c r="S2385" s="259" t="s">
        <v>344</v>
      </c>
      <c r="T2385" s="259" t="s">
        <v>344</v>
      </c>
      <c r="U2385" s="259" t="s">
        <v>344</v>
      </c>
      <c r="V2385" s="259" t="s">
        <v>344</v>
      </c>
      <c r="W2385" s="259" t="s">
        <v>344</v>
      </c>
      <c r="X2385" s="259" t="s">
        <v>344</v>
      </c>
      <c r="Y2385" s="259" t="s">
        <v>344</v>
      </c>
      <c r="Z2385" s="259" t="s">
        <v>344</v>
      </c>
      <c r="AA2385" s="259" t="s">
        <v>344</v>
      </c>
      <c r="AB2385" s="259" t="s">
        <v>344</v>
      </c>
      <c r="AC2385" s="259" t="s">
        <v>344</v>
      </c>
      <c r="AD2385" s="259" t="s">
        <v>344</v>
      </c>
      <c r="AE2385" s="259" t="s">
        <v>344</v>
      </c>
      <c r="AF2385" s="259" t="s">
        <v>344</v>
      </c>
      <c r="AG2385" s="259" t="s">
        <v>344</v>
      </c>
      <c r="AH2385" s="259" t="s">
        <v>344</v>
      </c>
      <c r="AI2385" s="259" t="s">
        <v>344</v>
      </c>
      <c r="AJ2385" s="259" t="s">
        <v>344</v>
      </c>
      <c r="AK2385" s="259" t="s">
        <v>344</v>
      </c>
      <c r="AL2385" s="259" t="s">
        <v>344</v>
      </c>
      <c r="AM2385" s="259" t="s">
        <v>344</v>
      </c>
      <c r="AN2385" s="259" t="s">
        <v>344</v>
      </c>
      <c r="AO2385" s="259" t="s">
        <v>344</v>
      </c>
      <c r="AP2385" s="259" t="s">
        <v>344</v>
      </c>
      <c r="AQ2385" s="259"/>
      <c r="AR2385"/>
      <c r="AS2385">
        <v>1</v>
      </c>
    </row>
    <row r="2386" spans="1:45" ht="15" hidden="1" x14ac:dyDescent="0.25">
      <c r="A2386" s="266">
        <v>216222</v>
      </c>
      <c r="B2386" s="259" t="s">
        <v>457</v>
      </c>
      <c r="C2386" s="259" t="s">
        <v>207</v>
      </c>
      <c r="D2386" s="259" t="s">
        <v>207</v>
      </c>
      <c r="E2386" s="259" t="s">
        <v>207</v>
      </c>
      <c r="F2386" s="259" t="s">
        <v>207</v>
      </c>
      <c r="G2386" s="259" t="s">
        <v>207</v>
      </c>
      <c r="H2386" s="259" t="s">
        <v>206</v>
      </c>
      <c r="I2386" s="259" t="s">
        <v>206</v>
      </c>
      <c r="J2386" s="259" t="s">
        <v>206</v>
      </c>
      <c r="K2386" s="259" t="s">
        <v>206</v>
      </c>
      <c r="L2386" s="259" t="s">
        <v>206</v>
      </c>
      <c r="M2386" s="259" t="s">
        <v>344</v>
      </c>
      <c r="N2386" s="259" t="s">
        <v>344</v>
      </c>
      <c r="O2386" s="259" t="s">
        <v>344</v>
      </c>
      <c r="P2386" s="259" t="s">
        <v>344</v>
      </c>
      <c r="Q2386" s="259" t="s">
        <v>344</v>
      </c>
      <c r="R2386" s="259" t="s">
        <v>344</v>
      </c>
      <c r="S2386" s="259" t="s">
        <v>344</v>
      </c>
      <c r="T2386" s="259" t="s">
        <v>344</v>
      </c>
      <c r="U2386" s="259" t="s">
        <v>344</v>
      </c>
      <c r="V2386" s="259" t="s">
        <v>344</v>
      </c>
      <c r="W2386" s="259" t="s">
        <v>344</v>
      </c>
      <c r="X2386" s="259" t="s">
        <v>344</v>
      </c>
      <c r="Y2386" s="259" t="s">
        <v>344</v>
      </c>
      <c r="Z2386" s="259" t="s">
        <v>344</v>
      </c>
      <c r="AA2386" s="259" t="s">
        <v>344</v>
      </c>
      <c r="AB2386" s="259" t="s">
        <v>344</v>
      </c>
      <c r="AC2386" s="259" t="s">
        <v>344</v>
      </c>
      <c r="AD2386" s="259" t="s">
        <v>344</v>
      </c>
      <c r="AE2386" s="259" t="s">
        <v>344</v>
      </c>
      <c r="AF2386" s="259" t="s">
        <v>344</v>
      </c>
      <c r="AG2386" s="259" t="s">
        <v>344</v>
      </c>
      <c r="AH2386" s="259" t="s">
        <v>344</v>
      </c>
      <c r="AI2386" s="259" t="s">
        <v>344</v>
      </c>
      <c r="AJ2386" s="259" t="s">
        <v>344</v>
      </c>
      <c r="AK2386" s="259" t="s">
        <v>344</v>
      </c>
      <c r="AL2386" s="259" t="s">
        <v>344</v>
      </c>
      <c r="AM2386" s="259" t="s">
        <v>344</v>
      </c>
      <c r="AN2386" s="259" t="s">
        <v>344</v>
      </c>
      <c r="AO2386" s="259" t="s">
        <v>344</v>
      </c>
      <c r="AP2386" s="259" t="s">
        <v>344</v>
      </c>
      <c r="AQ2386" s="259"/>
      <c r="AR2386"/>
      <c r="AS2386">
        <v>1</v>
      </c>
    </row>
    <row r="2387" spans="1:45" ht="18.75" hidden="1" x14ac:dyDescent="0.45">
      <c r="A2387" s="267">
        <v>216223</v>
      </c>
      <c r="B2387" s="249" t="s">
        <v>456</v>
      </c>
      <c r="C2387" s="269" t="s">
        <v>207</v>
      </c>
      <c r="D2387" s="269" t="s">
        <v>205</v>
      </c>
      <c r="E2387" s="269" t="s">
        <v>207</v>
      </c>
      <c r="F2387" s="269" t="s">
        <v>207</v>
      </c>
      <c r="G2387" s="269" t="s">
        <v>207</v>
      </c>
      <c r="H2387" s="269" t="s">
        <v>205</v>
      </c>
      <c r="I2387" s="269" t="s">
        <v>205</v>
      </c>
      <c r="J2387" s="269" t="s">
        <v>207</v>
      </c>
      <c r="K2387" s="269" t="s">
        <v>205</v>
      </c>
      <c r="L2387" s="269" t="s">
        <v>205</v>
      </c>
      <c r="M2387" s="270" t="s">
        <v>207</v>
      </c>
      <c r="N2387" s="269" t="s">
        <v>207</v>
      </c>
      <c r="O2387" s="269" t="s">
        <v>207</v>
      </c>
      <c r="P2387" s="269" t="s">
        <v>207</v>
      </c>
      <c r="Q2387" s="269" t="s">
        <v>205</v>
      </c>
      <c r="R2387" s="269" t="s">
        <v>207</v>
      </c>
      <c r="S2387" s="269" t="s">
        <v>207</v>
      </c>
      <c r="T2387" s="269" t="s">
        <v>207</v>
      </c>
      <c r="U2387" s="269" t="s">
        <v>207</v>
      </c>
      <c r="V2387" s="269" t="s">
        <v>207</v>
      </c>
      <c r="W2387" s="269" t="s">
        <v>207</v>
      </c>
      <c r="X2387" s="270" t="s">
        <v>207</v>
      </c>
      <c r="Y2387" s="269" t="s">
        <v>207</v>
      </c>
      <c r="Z2387" s="269" t="s">
        <v>207</v>
      </c>
      <c r="AA2387" s="269" t="s">
        <v>207</v>
      </c>
      <c r="AB2387" s="269">
        <v>0</v>
      </c>
      <c r="AC2387" s="269" t="s">
        <v>344</v>
      </c>
      <c r="AD2387" s="269" t="s">
        <v>344</v>
      </c>
      <c r="AE2387" s="269" t="s">
        <v>344</v>
      </c>
      <c r="AF2387" s="269" t="s">
        <v>344</v>
      </c>
      <c r="AG2387" s="269" t="s">
        <v>344</v>
      </c>
      <c r="AH2387" s="269" t="s">
        <v>344</v>
      </c>
      <c r="AI2387" s="269" t="s">
        <v>344</v>
      </c>
      <c r="AJ2387" s="269" t="s">
        <v>344</v>
      </c>
      <c r="AK2387" s="269" t="s">
        <v>344</v>
      </c>
      <c r="AL2387" s="269" t="s">
        <v>344</v>
      </c>
      <c r="AM2387" s="269" t="s">
        <v>344</v>
      </c>
      <c r="AN2387" s="269" t="s">
        <v>344</v>
      </c>
      <c r="AO2387" s="269" t="s">
        <v>344</v>
      </c>
      <c r="AP2387" s="269" t="s">
        <v>344</v>
      </c>
      <c r="AQ2387" s="269"/>
      <c r="AR2387">
        <v>0</v>
      </c>
      <c r="AS2387">
        <v>5</v>
      </c>
    </row>
    <row r="2388" spans="1:45" ht="15" hidden="1" x14ac:dyDescent="0.25">
      <c r="A2388" s="266">
        <v>216224</v>
      </c>
      <c r="B2388" s="259" t="s">
        <v>457</v>
      </c>
      <c r="C2388" s="259" t="s">
        <v>207</v>
      </c>
      <c r="D2388" s="259" t="s">
        <v>207</v>
      </c>
      <c r="E2388" s="259" t="s">
        <v>207</v>
      </c>
      <c r="F2388" s="259" t="s">
        <v>207</v>
      </c>
      <c r="G2388" s="259" t="s">
        <v>206</v>
      </c>
      <c r="H2388" s="259" t="s">
        <v>206</v>
      </c>
      <c r="I2388" s="259" t="s">
        <v>206</v>
      </c>
      <c r="J2388" s="259" t="s">
        <v>206</v>
      </c>
      <c r="K2388" s="259" t="s">
        <v>206</v>
      </c>
      <c r="L2388" s="259" t="s">
        <v>206</v>
      </c>
      <c r="M2388" s="259" t="s">
        <v>344</v>
      </c>
      <c r="N2388" s="259" t="s">
        <v>344</v>
      </c>
      <c r="O2388" s="259" t="s">
        <v>344</v>
      </c>
      <c r="P2388" s="259" t="s">
        <v>344</v>
      </c>
      <c r="Q2388" s="259" t="s">
        <v>344</v>
      </c>
      <c r="R2388" s="259" t="s">
        <v>344</v>
      </c>
      <c r="S2388" s="259" t="s">
        <v>344</v>
      </c>
      <c r="T2388" s="259" t="s">
        <v>344</v>
      </c>
      <c r="U2388" s="259" t="s">
        <v>344</v>
      </c>
      <c r="V2388" s="259" t="s">
        <v>344</v>
      </c>
      <c r="W2388" s="259" t="s">
        <v>344</v>
      </c>
      <c r="X2388" s="259" t="s">
        <v>344</v>
      </c>
      <c r="Y2388" s="259" t="s">
        <v>344</v>
      </c>
      <c r="Z2388" s="259" t="s">
        <v>344</v>
      </c>
      <c r="AA2388" s="259" t="s">
        <v>344</v>
      </c>
      <c r="AB2388" s="259" t="s">
        <v>344</v>
      </c>
      <c r="AC2388" s="259" t="s">
        <v>344</v>
      </c>
      <c r="AD2388" s="259" t="s">
        <v>344</v>
      </c>
      <c r="AE2388" s="259" t="s">
        <v>344</v>
      </c>
      <c r="AF2388" s="259" t="s">
        <v>344</v>
      </c>
      <c r="AG2388" s="259" t="s">
        <v>344</v>
      </c>
      <c r="AH2388" s="259" t="s">
        <v>344</v>
      </c>
      <c r="AI2388" s="259" t="s">
        <v>344</v>
      </c>
      <c r="AJ2388" s="259" t="s">
        <v>344</v>
      </c>
      <c r="AK2388" s="259" t="s">
        <v>344</v>
      </c>
      <c r="AL2388" s="259" t="s">
        <v>344</v>
      </c>
      <c r="AM2388" s="259" t="s">
        <v>344</v>
      </c>
      <c r="AN2388" s="259" t="s">
        <v>344</v>
      </c>
      <c r="AO2388" s="259" t="s">
        <v>344</v>
      </c>
      <c r="AP2388" s="259" t="s">
        <v>344</v>
      </c>
      <c r="AQ2388" s="259"/>
      <c r="AR2388"/>
      <c r="AS2388">
        <v>1</v>
      </c>
    </row>
    <row r="2389" spans="1:45" ht="15" hidden="1" x14ac:dyDescent="0.25">
      <c r="A2389" s="266">
        <v>216225</v>
      </c>
      <c r="B2389" s="259" t="s">
        <v>457</v>
      </c>
      <c r="C2389" s="259" t="s">
        <v>207</v>
      </c>
      <c r="D2389" s="259" t="s">
        <v>205</v>
      </c>
      <c r="E2389" s="259" t="s">
        <v>205</v>
      </c>
      <c r="F2389" s="259" t="s">
        <v>207</v>
      </c>
      <c r="G2389" s="259" t="s">
        <v>207</v>
      </c>
      <c r="H2389" s="259" t="s">
        <v>207</v>
      </c>
      <c r="I2389" s="259" t="s">
        <v>207</v>
      </c>
      <c r="J2389" s="259" t="s">
        <v>207</v>
      </c>
      <c r="K2389" s="259" t="s">
        <v>207</v>
      </c>
      <c r="L2389" s="259" t="s">
        <v>207</v>
      </c>
      <c r="M2389" s="259" t="s">
        <v>344</v>
      </c>
      <c r="N2389" s="259" t="s">
        <v>344</v>
      </c>
      <c r="O2389" s="259" t="s">
        <v>344</v>
      </c>
      <c r="P2389" s="259" t="s">
        <v>344</v>
      </c>
      <c r="Q2389" s="259" t="s">
        <v>344</v>
      </c>
      <c r="R2389" s="259" t="s">
        <v>344</v>
      </c>
      <c r="S2389" s="259" t="s">
        <v>344</v>
      </c>
      <c r="T2389" s="259" t="s">
        <v>344</v>
      </c>
      <c r="U2389" s="259" t="s">
        <v>344</v>
      </c>
      <c r="V2389" s="259" t="s">
        <v>344</v>
      </c>
      <c r="W2389" s="259" t="s">
        <v>344</v>
      </c>
      <c r="X2389" s="259" t="s">
        <v>344</v>
      </c>
      <c r="Y2389" s="259" t="s">
        <v>344</v>
      </c>
      <c r="Z2389" s="259" t="s">
        <v>344</v>
      </c>
      <c r="AA2389" s="259" t="s">
        <v>344</v>
      </c>
      <c r="AB2389" s="259" t="s">
        <v>344</v>
      </c>
      <c r="AC2389" s="259" t="s">
        <v>344</v>
      </c>
      <c r="AD2389" s="259" t="s">
        <v>344</v>
      </c>
      <c r="AE2389" s="259" t="s">
        <v>344</v>
      </c>
      <c r="AF2389" s="259" t="s">
        <v>344</v>
      </c>
      <c r="AG2389" s="259" t="s">
        <v>344</v>
      </c>
      <c r="AH2389" s="259" t="s">
        <v>344</v>
      </c>
      <c r="AI2389" s="259" t="s">
        <v>344</v>
      </c>
      <c r="AJ2389" s="259" t="s">
        <v>344</v>
      </c>
      <c r="AK2389" s="259" t="s">
        <v>344</v>
      </c>
      <c r="AL2389" s="259" t="s">
        <v>344</v>
      </c>
      <c r="AM2389" s="259" t="s">
        <v>344</v>
      </c>
      <c r="AN2389" s="259" t="s">
        <v>344</v>
      </c>
      <c r="AO2389" s="259" t="s">
        <v>344</v>
      </c>
      <c r="AP2389" s="259" t="s">
        <v>344</v>
      </c>
      <c r="AQ2389" s="259"/>
      <c r="AR2389"/>
      <c r="AS2389">
        <v>1</v>
      </c>
    </row>
    <row r="2390" spans="1:45" ht="18.75" hidden="1" x14ac:dyDescent="0.45">
      <c r="A2390" s="268">
        <v>216226</v>
      </c>
      <c r="B2390" s="249" t="s">
        <v>458</v>
      </c>
      <c r="C2390" s="269" t="s">
        <v>207</v>
      </c>
      <c r="D2390" s="269" t="s">
        <v>205</v>
      </c>
      <c r="E2390" s="269" t="s">
        <v>205</v>
      </c>
      <c r="F2390" s="269" t="s">
        <v>205</v>
      </c>
      <c r="G2390" s="269" t="s">
        <v>205</v>
      </c>
      <c r="H2390" s="269" t="s">
        <v>206</v>
      </c>
      <c r="I2390" s="269" t="s">
        <v>207</v>
      </c>
      <c r="J2390" s="269" t="s">
        <v>205</v>
      </c>
      <c r="K2390" s="269" t="s">
        <v>205</v>
      </c>
      <c r="L2390" s="269" t="s">
        <v>205</v>
      </c>
      <c r="M2390" s="270" t="s">
        <v>206</v>
      </c>
      <c r="N2390" s="269" t="s">
        <v>207</v>
      </c>
      <c r="O2390" s="269" t="s">
        <v>207</v>
      </c>
      <c r="P2390" s="269" t="s">
        <v>206</v>
      </c>
      <c r="Q2390" s="269" t="s">
        <v>207</v>
      </c>
      <c r="R2390" s="269" t="s">
        <v>206</v>
      </c>
      <c r="S2390" s="269" t="s">
        <v>206</v>
      </c>
      <c r="T2390" s="269" t="s">
        <v>206</v>
      </c>
      <c r="U2390" s="269" t="s">
        <v>206</v>
      </c>
      <c r="V2390" s="269" t="s">
        <v>206</v>
      </c>
      <c r="W2390" s="269" t="s">
        <v>344</v>
      </c>
      <c r="X2390" s="270" t="s">
        <v>344</v>
      </c>
      <c r="Y2390" s="269" t="s">
        <v>344</v>
      </c>
      <c r="Z2390" s="269" t="s">
        <v>344</v>
      </c>
      <c r="AA2390" s="269" t="s">
        <v>344</v>
      </c>
      <c r="AB2390" s="269" t="s">
        <v>344</v>
      </c>
      <c r="AC2390" s="269" t="s">
        <v>344</v>
      </c>
      <c r="AD2390" s="269" t="s">
        <v>344</v>
      </c>
      <c r="AE2390" s="269" t="s">
        <v>344</v>
      </c>
      <c r="AF2390" s="269" t="s">
        <v>344</v>
      </c>
      <c r="AG2390" s="269" t="s">
        <v>344</v>
      </c>
      <c r="AH2390" s="269" t="s">
        <v>344</v>
      </c>
      <c r="AI2390" s="269" t="s">
        <v>344</v>
      </c>
      <c r="AJ2390" s="269" t="s">
        <v>344</v>
      </c>
      <c r="AK2390" s="269" t="s">
        <v>344</v>
      </c>
      <c r="AL2390" s="269" t="s">
        <v>344</v>
      </c>
      <c r="AM2390" s="269" t="s">
        <v>344</v>
      </c>
      <c r="AN2390" s="269" t="s">
        <v>344</v>
      </c>
      <c r="AO2390" s="269" t="s">
        <v>344</v>
      </c>
      <c r="AP2390" s="269" t="s">
        <v>344</v>
      </c>
      <c r="AQ2390" s="269"/>
      <c r="AR2390">
        <v>0</v>
      </c>
      <c r="AS2390">
        <v>5</v>
      </c>
    </row>
    <row r="2391" spans="1:45" ht="15" hidden="1" x14ac:dyDescent="0.25">
      <c r="A2391" s="266">
        <v>216227</v>
      </c>
      <c r="B2391" s="259" t="s">
        <v>457</v>
      </c>
      <c r="C2391" s="259" t="s">
        <v>207</v>
      </c>
      <c r="D2391" s="259" t="s">
        <v>207</v>
      </c>
      <c r="E2391" s="259" t="s">
        <v>207</v>
      </c>
      <c r="F2391" s="259" t="s">
        <v>207</v>
      </c>
      <c r="G2391" s="259" t="s">
        <v>207</v>
      </c>
      <c r="H2391" s="259" t="s">
        <v>206</v>
      </c>
      <c r="I2391" s="259" t="s">
        <v>206</v>
      </c>
      <c r="J2391" s="259" t="s">
        <v>206</v>
      </c>
      <c r="K2391" s="259" t="s">
        <v>206</v>
      </c>
      <c r="L2391" s="259" t="s">
        <v>206</v>
      </c>
      <c r="M2391" s="259" t="s">
        <v>344</v>
      </c>
      <c r="N2391" s="259" t="s">
        <v>344</v>
      </c>
      <c r="O2391" s="259" t="s">
        <v>344</v>
      </c>
      <c r="P2391" s="259" t="s">
        <v>344</v>
      </c>
      <c r="Q2391" s="259" t="s">
        <v>344</v>
      </c>
      <c r="R2391" s="259" t="s">
        <v>344</v>
      </c>
      <c r="S2391" s="259" t="s">
        <v>344</v>
      </c>
      <c r="T2391" s="259" t="s">
        <v>344</v>
      </c>
      <c r="U2391" s="259" t="s">
        <v>344</v>
      </c>
      <c r="V2391" s="259" t="s">
        <v>344</v>
      </c>
      <c r="W2391" s="259" t="s">
        <v>344</v>
      </c>
      <c r="X2391" s="259" t="s">
        <v>344</v>
      </c>
      <c r="Y2391" s="259" t="s">
        <v>344</v>
      </c>
      <c r="Z2391" s="259" t="s">
        <v>344</v>
      </c>
      <c r="AA2391" s="259" t="s">
        <v>344</v>
      </c>
      <c r="AB2391" s="259" t="s">
        <v>344</v>
      </c>
      <c r="AC2391" s="259" t="s">
        <v>344</v>
      </c>
      <c r="AD2391" s="259" t="s">
        <v>344</v>
      </c>
      <c r="AE2391" s="259" t="s">
        <v>344</v>
      </c>
      <c r="AF2391" s="259" t="s">
        <v>344</v>
      </c>
      <c r="AG2391" s="259" t="s">
        <v>344</v>
      </c>
      <c r="AH2391" s="259" t="s">
        <v>344</v>
      </c>
      <c r="AI2391" s="259" t="s">
        <v>344</v>
      </c>
      <c r="AJ2391" s="259" t="s">
        <v>344</v>
      </c>
      <c r="AK2391" s="259" t="s">
        <v>344</v>
      </c>
      <c r="AL2391" s="259" t="s">
        <v>344</v>
      </c>
      <c r="AM2391" s="259" t="s">
        <v>344</v>
      </c>
      <c r="AN2391" s="259" t="s">
        <v>344</v>
      </c>
      <c r="AO2391" s="259" t="s">
        <v>344</v>
      </c>
      <c r="AP2391" s="259" t="s">
        <v>344</v>
      </c>
      <c r="AQ2391" s="259"/>
      <c r="AR2391"/>
      <c r="AS2391">
        <v>1</v>
      </c>
    </row>
    <row r="2392" spans="1:45" ht="15" hidden="1" x14ac:dyDescent="0.25">
      <c r="A2392" s="266">
        <v>216228</v>
      </c>
      <c r="B2392" s="259" t="s">
        <v>457</v>
      </c>
      <c r="C2392" s="259" t="s">
        <v>207</v>
      </c>
      <c r="D2392" s="259" t="s">
        <v>207</v>
      </c>
      <c r="E2392" s="259" t="s">
        <v>207</v>
      </c>
      <c r="F2392" s="259" t="s">
        <v>207</v>
      </c>
      <c r="G2392" s="259" t="s">
        <v>207</v>
      </c>
      <c r="H2392" s="259" t="s">
        <v>207</v>
      </c>
      <c r="I2392" s="259" t="s">
        <v>207</v>
      </c>
      <c r="J2392" s="259" t="s">
        <v>205</v>
      </c>
      <c r="K2392" s="259" t="s">
        <v>207</v>
      </c>
      <c r="L2392" s="259" t="s">
        <v>206</v>
      </c>
      <c r="M2392" s="259" t="s">
        <v>344</v>
      </c>
      <c r="N2392" s="259" t="s">
        <v>344</v>
      </c>
      <c r="O2392" s="259" t="s">
        <v>344</v>
      </c>
      <c r="P2392" s="259" t="s">
        <v>344</v>
      </c>
      <c r="Q2392" s="259" t="s">
        <v>344</v>
      </c>
      <c r="R2392" s="259" t="s">
        <v>344</v>
      </c>
      <c r="S2392" s="259" t="s">
        <v>344</v>
      </c>
      <c r="T2392" s="259" t="s">
        <v>344</v>
      </c>
      <c r="U2392" s="259" t="s">
        <v>344</v>
      </c>
      <c r="V2392" s="259" t="s">
        <v>344</v>
      </c>
      <c r="W2392" s="259" t="s">
        <v>344</v>
      </c>
      <c r="X2392" s="259" t="s">
        <v>344</v>
      </c>
      <c r="Y2392" s="259" t="s">
        <v>344</v>
      </c>
      <c r="Z2392" s="259" t="s">
        <v>344</v>
      </c>
      <c r="AA2392" s="259" t="s">
        <v>344</v>
      </c>
      <c r="AB2392" s="259" t="s">
        <v>344</v>
      </c>
      <c r="AC2392" s="259" t="s">
        <v>344</v>
      </c>
      <c r="AD2392" s="259" t="s">
        <v>344</v>
      </c>
      <c r="AE2392" s="259" t="s">
        <v>344</v>
      </c>
      <c r="AF2392" s="259" t="s">
        <v>344</v>
      </c>
      <c r="AG2392" s="259" t="s">
        <v>344</v>
      </c>
      <c r="AH2392" s="259" t="s">
        <v>344</v>
      </c>
      <c r="AI2392" s="259" t="s">
        <v>344</v>
      </c>
      <c r="AJ2392" s="259" t="s">
        <v>344</v>
      </c>
      <c r="AK2392" s="259" t="s">
        <v>344</v>
      </c>
      <c r="AL2392" s="259" t="s">
        <v>344</v>
      </c>
      <c r="AM2392" s="259" t="s">
        <v>344</v>
      </c>
      <c r="AN2392" s="259" t="s">
        <v>344</v>
      </c>
      <c r="AO2392" s="259" t="s">
        <v>344</v>
      </c>
      <c r="AP2392" s="259" t="s">
        <v>344</v>
      </c>
      <c r="AQ2392" s="259"/>
      <c r="AR2392"/>
      <c r="AS2392">
        <v>1</v>
      </c>
    </row>
    <row r="2393" spans="1:45" ht="15" hidden="1" x14ac:dyDescent="0.25">
      <c r="A2393" s="266">
        <v>216229</v>
      </c>
      <c r="B2393" s="259" t="s">
        <v>458</v>
      </c>
      <c r="C2393" s="259" t="s">
        <v>207</v>
      </c>
      <c r="D2393" s="259" t="s">
        <v>207</v>
      </c>
      <c r="E2393" s="259" t="s">
        <v>207</v>
      </c>
      <c r="F2393" s="259" t="s">
        <v>205</v>
      </c>
      <c r="G2393" s="259" t="s">
        <v>207</v>
      </c>
      <c r="H2393" s="259" t="s">
        <v>207</v>
      </c>
      <c r="I2393" s="259" t="s">
        <v>207</v>
      </c>
      <c r="J2393" s="259" t="s">
        <v>207</v>
      </c>
      <c r="K2393" s="259" t="s">
        <v>207</v>
      </c>
      <c r="L2393" s="259" t="s">
        <v>207</v>
      </c>
      <c r="M2393" s="259" t="s">
        <v>207</v>
      </c>
      <c r="N2393" s="259" t="s">
        <v>206</v>
      </c>
      <c r="O2393" s="259" t="s">
        <v>207</v>
      </c>
      <c r="P2393" s="259" t="s">
        <v>207</v>
      </c>
      <c r="Q2393" s="259" t="s">
        <v>207</v>
      </c>
      <c r="R2393" s="259" t="s">
        <v>206</v>
      </c>
      <c r="S2393" s="259" t="s">
        <v>206</v>
      </c>
      <c r="T2393" s="259" t="s">
        <v>206</v>
      </c>
      <c r="U2393" s="259" t="s">
        <v>206</v>
      </c>
      <c r="V2393" s="259" t="s">
        <v>206</v>
      </c>
      <c r="W2393" s="259" t="s">
        <v>344</v>
      </c>
      <c r="X2393" s="259" t="s">
        <v>344</v>
      </c>
      <c r="Y2393" s="259" t="s">
        <v>344</v>
      </c>
      <c r="Z2393" s="259" t="s">
        <v>344</v>
      </c>
      <c r="AA2393" s="259" t="s">
        <v>344</v>
      </c>
      <c r="AB2393" s="259" t="s">
        <v>344</v>
      </c>
      <c r="AC2393" s="259" t="s">
        <v>344</v>
      </c>
      <c r="AD2393" s="259" t="s">
        <v>344</v>
      </c>
      <c r="AE2393" s="259" t="s">
        <v>344</v>
      </c>
      <c r="AF2393" s="259" t="s">
        <v>344</v>
      </c>
      <c r="AG2393" s="259" t="s">
        <v>344</v>
      </c>
      <c r="AH2393" s="259" t="s">
        <v>344</v>
      </c>
      <c r="AI2393" s="259" t="s">
        <v>344</v>
      </c>
      <c r="AJ2393" s="259" t="s">
        <v>344</v>
      </c>
      <c r="AK2393" s="259" t="s">
        <v>344</v>
      </c>
      <c r="AL2393" s="259" t="s">
        <v>344</v>
      </c>
      <c r="AM2393" s="259" t="s">
        <v>344</v>
      </c>
      <c r="AN2393" s="259" t="s">
        <v>344</v>
      </c>
      <c r="AO2393" s="259" t="s">
        <v>344</v>
      </c>
      <c r="AP2393" s="259" t="s">
        <v>344</v>
      </c>
      <c r="AQ2393" s="259"/>
      <c r="AR2393"/>
      <c r="AS2393">
        <v>3</v>
      </c>
    </row>
    <row r="2394" spans="1:45" ht="15" hidden="1" x14ac:dyDescent="0.25">
      <c r="A2394" s="266">
        <v>216230</v>
      </c>
      <c r="B2394" s="259" t="s">
        <v>457</v>
      </c>
      <c r="C2394" s="259" t="s">
        <v>206</v>
      </c>
      <c r="D2394" s="259" t="s">
        <v>205</v>
      </c>
      <c r="E2394" s="259" t="s">
        <v>205</v>
      </c>
      <c r="F2394" s="259" t="s">
        <v>207</v>
      </c>
      <c r="G2394" s="259" t="s">
        <v>206</v>
      </c>
      <c r="H2394" s="259" t="s">
        <v>206</v>
      </c>
      <c r="I2394" s="259" t="s">
        <v>206</v>
      </c>
      <c r="J2394" s="259" t="s">
        <v>206</v>
      </c>
      <c r="K2394" s="259" t="s">
        <v>206</v>
      </c>
      <c r="L2394" s="259" t="s">
        <v>206</v>
      </c>
      <c r="M2394" s="259" t="s">
        <v>344</v>
      </c>
      <c r="N2394" s="259" t="s">
        <v>344</v>
      </c>
      <c r="O2394" s="259" t="s">
        <v>344</v>
      </c>
      <c r="P2394" s="259" t="s">
        <v>344</v>
      </c>
      <c r="Q2394" s="259" t="s">
        <v>344</v>
      </c>
      <c r="R2394" s="259" t="s">
        <v>344</v>
      </c>
      <c r="S2394" s="259" t="s">
        <v>344</v>
      </c>
      <c r="T2394" s="259" t="s">
        <v>344</v>
      </c>
      <c r="U2394" s="259" t="s">
        <v>344</v>
      </c>
      <c r="V2394" s="259" t="s">
        <v>344</v>
      </c>
      <c r="W2394" s="259" t="s">
        <v>344</v>
      </c>
      <c r="X2394" s="259" t="s">
        <v>344</v>
      </c>
      <c r="Y2394" s="259" t="s">
        <v>344</v>
      </c>
      <c r="Z2394" s="259" t="s">
        <v>344</v>
      </c>
      <c r="AA2394" s="259" t="s">
        <v>344</v>
      </c>
      <c r="AB2394" s="259" t="s">
        <v>344</v>
      </c>
      <c r="AC2394" s="259" t="s">
        <v>344</v>
      </c>
      <c r="AD2394" s="259" t="s">
        <v>344</v>
      </c>
      <c r="AE2394" s="259" t="s">
        <v>344</v>
      </c>
      <c r="AF2394" s="259" t="s">
        <v>344</v>
      </c>
      <c r="AG2394" s="259" t="s">
        <v>344</v>
      </c>
      <c r="AH2394" s="259" t="s">
        <v>344</v>
      </c>
      <c r="AI2394" s="259" t="s">
        <v>344</v>
      </c>
      <c r="AJ2394" s="259" t="s">
        <v>344</v>
      </c>
      <c r="AK2394" s="259" t="s">
        <v>344</v>
      </c>
      <c r="AL2394" s="259" t="s">
        <v>344</v>
      </c>
      <c r="AM2394" s="259" t="s">
        <v>344</v>
      </c>
      <c r="AN2394" s="259" t="s">
        <v>344</v>
      </c>
      <c r="AO2394" s="259" t="s">
        <v>344</v>
      </c>
      <c r="AP2394" s="259" t="s">
        <v>344</v>
      </c>
      <c r="AQ2394" s="259"/>
      <c r="AR2394"/>
      <c r="AS2394">
        <v>1</v>
      </c>
    </row>
    <row r="2395" spans="1:45" ht="15" hidden="1" x14ac:dyDescent="0.25">
      <c r="A2395" s="266">
        <v>216231</v>
      </c>
      <c r="B2395" s="259" t="s">
        <v>457</v>
      </c>
      <c r="C2395" s="259" t="s">
        <v>207</v>
      </c>
      <c r="D2395" s="259" t="s">
        <v>206</v>
      </c>
      <c r="E2395" s="259" t="s">
        <v>207</v>
      </c>
      <c r="F2395" s="259" t="s">
        <v>207</v>
      </c>
      <c r="G2395" s="259" t="s">
        <v>206</v>
      </c>
      <c r="H2395" s="259" t="s">
        <v>206</v>
      </c>
      <c r="I2395" s="259" t="s">
        <v>206</v>
      </c>
      <c r="J2395" s="259" t="s">
        <v>206</v>
      </c>
      <c r="K2395" s="259" t="s">
        <v>206</v>
      </c>
      <c r="L2395" s="259" t="s">
        <v>206</v>
      </c>
      <c r="M2395" s="259" t="s">
        <v>344</v>
      </c>
      <c r="N2395" s="259" t="s">
        <v>344</v>
      </c>
      <c r="O2395" s="259" t="s">
        <v>344</v>
      </c>
      <c r="P2395" s="259" t="s">
        <v>344</v>
      </c>
      <c r="Q2395" s="259" t="s">
        <v>344</v>
      </c>
      <c r="R2395" s="259" t="s">
        <v>344</v>
      </c>
      <c r="S2395" s="259" t="s">
        <v>344</v>
      </c>
      <c r="T2395" s="259" t="s">
        <v>344</v>
      </c>
      <c r="U2395" s="259" t="s">
        <v>344</v>
      </c>
      <c r="V2395" s="259" t="s">
        <v>344</v>
      </c>
      <c r="W2395" s="259" t="s">
        <v>344</v>
      </c>
      <c r="X2395" s="259" t="s">
        <v>344</v>
      </c>
      <c r="Y2395" s="259" t="s">
        <v>344</v>
      </c>
      <c r="Z2395" s="259" t="s">
        <v>344</v>
      </c>
      <c r="AA2395" s="259" t="s">
        <v>344</v>
      </c>
      <c r="AB2395" s="259" t="s">
        <v>344</v>
      </c>
      <c r="AC2395" s="259" t="s">
        <v>344</v>
      </c>
      <c r="AD2395" s="259" t="s">
        <v>344</v>
      </c>
      <c r="AE2395" s="259" t="s">
        <v>344</v>
      </c>
      <c r="AF2395" s="259" t="s">
        <v>344</v>
      </c>
      <c r="AG2395" s="259" t="s">
        <v>344</v>
      </c>
      <c r="AH2395" s="259" t="s">
        <v>344</v>
      </c>
      <c r="AI2395" s="259" t="s">
        <v>344</v>
      </c>
      <c r="AJ2395" s="259" t="s">
        <v>344</v>
      </c>
      <c r="AK2395" s="259" t="s">
        <v>344</v>
      </c>
      <c r="AL2395" s="259" t="s">
        <v>344</v>
      </c>
      <c r="AM2395" s="259" t="s">
        <v>344</v>
      </c>
      <c r="AN2395" s="259" t="s">
        <v>344</v>
      </c>
      <c r="AO2395" s="259" t="s">
        <v>344</v>
      </c>
      <c r="AP2395" s="259" t="s">
        <v>344</v>
      </c>
      <c r="AQ2395" s="259"/>
      <c r="AR2395"/>
      <c r="AS2395">
        <v>1</v>
      </c>
    </row>
    <row r="2396" spans="1:45" ht="18.75" hidden="1" x14ac:dyDescent="0.45">
      <c r="A2396" s="268">
        <v>216232</v>
      </c>
      <c r="B2396" s="249" t="s">
        <v>460</v>
      </c>
      <c r="C2396" s="269" t="s">
        <v>207</v>
      </c>
      <c r="D2396" s="269" t="s">
        <v>207</v>
      </c>
      <c r="E2396" s="269" t="s">
        <v>207</v>
      </c>
      <c r="F2396" s="269" t="s">
        <v>205</v>
      </c>
      <c r="G2396" s="269" t="s">
        <v>207</v>
      </c>
      <c r="H2396" s="269" t="s">
        <v>206</v>
      </c>
      <c r="I2396" s="269" t="s">
        <v>205</v>
      </c>
      <c r="J2396" s="269" t="s">
        <v>207</v>
      </c>
      <c r="K2396" s="269" t="s">
        <v>205</v>
      </c>
      <c r="L2396" s="269" t="s">
        <v>207</v>
      </c>
      <c r="M2396" s="270" t="s">
        <v>206</v>
      </c>
      <c r="N2396" s="270" t="s">
        <v>206</v>
      </c>
      <c r="O2396" s="270" t="s">
        <v>206</v>
      </c>
      <c r="P2396" s="270" t="s">
        <v>206</v>
      </c>
      <c r="Q2396" s="270" t="s">
        <v>206</v>
      </c>
      <c r="R2396" s="269" t="s">
        <v>344</v>
      </c>
      <c r="S2396" s="269" t="s">
        <v>344</v>
      </c>
      <c r="T2396" s="269" t="s">
        <v>344</v>
      </c>
      <c r="U2396" s="269" t="s">
        <v>344</v>
      </c>
      <c r="V2396" s="269" t="s">
        <v>344</v>
      </c>
      <c r="W2396" s="269" t="s">
        <v>344</v>
      </c>
      <c r="X2396" s="270" t="s">
        <v>344</v>
      </c>
      <c r="Y2396" s="269" t="s">
        <v>344</v>
      </c>
      <c r="Z2396" s="269" t="s">
        <v>344</v>
      </c>
      <c r="AA2396" s="269" t="s">
        <v>344</v>
      </c>
      <c r="AB2396" s="269" t="s">
        <v>344</v>
      </c>
      <c r="AC2396" s="269" t="s">
        <v>344</v>
      </c>
      <c r="AD2396" s="269" t="s">
        <v>344</v>
      </c>
      <c r="AE2396" s="269" t="s">
        <v>344</v>
      </c>
      <c r="AF2396" s="269" t="s">
        <v>344</v>
      </c>
      <c r="AG2396" s="269" t="s">
        <v>344</v>
      </c>
      <c r="AH2396" s="269" t="s">
        <v>344</v>
      </c>
      <c r="AI2396" s="269" t="s">
        <v>344</v>
      </c>
      <c r="AJ2396" s="269" t="s">
        <v>344</v>
      </c>
      <c r="AK2396" s="269" t="s">
        <v>344</v>
      </c>
      <c r="AL2396" s="269" t="s">
        <v>344</v>
      </c>
      <c r="AM2396" s="269" t="s">
        <v>344</v>
      </c>
      <c r="AN2396" s="269" t="s">
        <v>344</v>
      </c>
      <c r="AO2396" s="269" t="s">
        <v>344</v>
      </c>
      <c r="AP2396" s="269" t="s">
        <v>344</v>
      </c>
      <c r="AQ2396" s="269"/>
      <c r="AR2396">
        <v>0</v>
      </c>
      <c r="AS2396">
        <v>6</v>
      </c>
    </row>
    <row r="2397" spans="1:45" ht="15" hidden="1" x14ac:dyDescent="0.25">
      <c r="A2397" s="266">
        <v>216233</v>
      </c>
      <c r="B2397" s="259" t="s">
        <v>457</v>
      </c>
      <c r="C2397" s="259" t="s">
        <v>207</v>
      </c>
      <c r="D2397" s="259" t="s">
        <v>207</v>
      </c>
      <c r="E2397" s="259" t="s">
        <v>205</v>
      </c>
      <c r="F2397" s="259" t="s">
        <v>205</v>
      </c>
      <c r="G2397" s="259" t="s">
        <v>205</v>
      </c>
      <c r="H2397" s="259" t="s">
        <v>206</v>
      </c>
      <c r="I2397" s="259" t="s">
        <v>207</v>
      </c>
      <c r="J2397" s="259" t="s">
        <v>207</v>
      </c>
      <c r="K2397" s="259" t="s">
        <v>206</v>
      </c>
      <c r="L2397" s="259" t="s">
        <v>207</v>
      </c>
      <c r="M2397" s="259" t="s">
        <v>344</v>
      </c>
      <c r="N2397" s="259" t="s">
        <v>344</v>
      </c>
      <c r="O2397" s="259" t="s">
        <v>344</v>
      </c>
      <c r="P2397" s="259" t="s">
        <v>344</v>
      </c>
      <c r="Q2397" s="259" t="s">
        <v>344</v>
      </c>
      <c r="R2397" s="259" t="s">
        <v>344</v>
      </c>
      <c r="S2397" s="259" t="s">
        <v>344</v>
      </c>
      <c r="T2397" s="259" t="s">
        <v>344</v>
      </c>
      <c r="U2397" s="259" t="s">
        <v>344</v>
      </c>
      <c r="V2397" s="259" t="s">
        <v>344</v>
      </c>
      <c r="W2397" s="259" t="s">
        <v>344</v>
      </c>
      <c r="X2397" s="259" t="s">
        <v>344</v>
      </c>
      <c r="Y2397" s="259" t="s">
        <v>344</v>
      </c>
      <c r="Z2397" s="259" t="s">
        <v>344</v>
      </c>
      <c r="AA2397" s="259" t="s">
        <v>344</v>
      </c>
      <c r="AB2397" s="259" t="s">
        <v>344</v>
      </c>
      <c r="AC2397" s="259" t="s">
        <v>344</v>
      </c>
      <c r="AD2397" s="259" t="s">
        <v>344</v>
      </c>
      <c r="AE2397" s="259" t="s">
        <v>344</v>
      </c>
      <c r="AF2397" s="259" t="s">
        <v>344</v>
      </c>
      <c r="AG2397" s="259" t="s">
        <v>344</v>
      </c>
      <c r="AH2397" s="259" t="s">
        <v>344</v>
      </c>
      <c r="AI2397" s="259" t="s">
        <v>344</v>
      </c>
      <c r="AJ2397" s="259" t="s">
        <v>344</v>
      </c>
      <c r="AK2397" s="259" t="s">
        <v>344</v>
      </c>
      <c r="AL2397" s="259" t="s">
        <v>344</v>
      </c>
      <c r="AM2397" s="259" t="s">
        <v>344</v>
      </c>
      <c r="AN2397" s="259" t="s">
        <v>344</v>
      </c>
      <c r="AO2397" s="259" t="s">
        <v>344</v>
      </c>
      <c r="AP2397" s="259" t="s">
        <v>344</v>
      </c>
      <c r="AQ2397" s="259"/>
      <c r="AR2397"/>
      <c r="AS2397">
        <v>1</v>
      </c>
    </row>
    <row r="2398" spans="1:45" ht="15" hidden="1" x14ac:dyDescent="0.25">
      <c r="A2398" s="266">
        <v>216234</v>
      </c>
      <c r="B2398" s="259" t="s">
        <v>457</v>
      </c>
      <c r="C2398" s="259" t="s">
        <v>205</v>
      </c>
      <c r="D2398" s="259" t="s">
        <v>205</v>
      </c>
      <c r="E2398" s="259" t="s">
        <v>205</v>
      </c>
      <c r="F2398" s="259" t="s">
        <v>205</v>
      </c>
      <c r="G2398" s="259" t="s">
        <v>207</v>
      </c>
      <c r="H2398" s="259" t="s">
        <v>206</v>
      </c>
      <c r="I2398" s="259" t="s">
        <v>206</v>
      </c>
      <c r="J2398" s="259" t="s">
        <v>207</v>
      </c>
      <c r="K2398" s="259" t="s">
        <v>207</v>
      </c>
      <c r="L2398" s="259" t="s">
        <v>206</v>
      </c>
      <c r="M2398" s="259" t="s">
        <v>344</v>
      </c>
      <c r="N2398" s="259" t="s">
        <v>344</v>
      </c>
      <c r="O2398" s="259" t="s">
        <v>344</v>
      </c>
      <c r="P2398" s="259" t="s">
        <v>344</v>
      </c>
      <c r="Q2398" s="259" t="s">
        <v>344</v>
      </c>
      <c r="R2398" s="259" t="s">
        <v>344</v>
      </c>
      <c r="S2398" s="259" t="s">
        <v>344</v>
      </c>
      <c r="T2398" s="259" t="s">
        <v>344</v>
      </c>
      <c r="U2398" s="259" t="s">
        <v>344</v>
      </c>
      <c r="V2398" s="259" t="s">
        <v>344</v>
      </c>
      <c r="W2398" s="259" t="s">
        <v>344</v>
      </c>
      <c r="X2398" s="259" t="s">
        <v>344</v>
      </c>
      <c r="Y2398" s="259" t="s">
        <v>344</v>
      </c>
      <c r="Z2398" s="259" t="s">
        <v>344</v>
      </c>
      <c r="AA2398" s="259" t="s">
        <v>344</v>
      </c>
      <c r="AB2398" s="259" t="s">
        <v>344</v>
      </c>
      <c r="AC2398" s="259" t="s">
        <v>344</v>
      </c>
      <c r="AD2398" s="259" t="s">
        <v>344</v>
      </c>
      <c r="AE2398" s="259" t="s">
        <v>344</v>
      </c>
      <c r="AF2398" s="259" t="s">
        <v>344</v>
      </c>
      <c r="AG2398" s="259" t="s">
        <v>344</v>
      </c>
      <c r="AH2398" s="259" t="s">
        <v>344</v>
      </c>
      <c r="AI2398" s="259" t="s">
        <v>344</v>
      </c>
      <c r="AJ2398" s="259" t="s">
        <v>344</v>
      </c>
      <c r="AK2398" s="259" t="s">
        <v>344</v>
      </c>
      <c r="AL2398" s="259" t="s">
        <v>344</v>
      </c>
      <c r="AM2398" s="259" t="s">
        <v>344</v>
      </c>
      <c r="AN2398" s="259" t="s">
        <v>344</v>
      </c>
      <c r="AO2398" s="259" t="s">
        <v>344</v>
      </c>
      <c r="AP2398" s="259" t="s">
        <v>344</v>
      </c>
      <c r="AQ2398" s="259"/>
      <c r="AR2398"/>
      <c r="AS2398">
        <v>2</v>
      </c>
    </row>
    <row r="2399" spans="1:45" ht="18.75" hidden="1" x14ac:dyDescent="0.45">
      <c r="A2399" s="268">
        <v>216235</v>
      </c>
      <c r="B2399" s="249" t="s">
        <v>456</v>
      </c>
      <c r="C2399" s="269" t="s">
        <v>205</v>
      </c>
      <c r="D2399" s="269" t="s">
        <v>207</v>
      </c>
      <c r="E2399" s="269" t="s">
        <v>207</v>
      </c>
      <c r="F2399" s="269" t="s">
        <v>207</v>
      </c>
      <c r="G2399" s="269" t="s">
        <v>207</v>
      </c>
      <c r="H2399" s="269" t="s">
        <v>207</v>
      </c>
      <c r="I2399" s="269" t="s">
        <v>207</v>
      </c>
      <c r="J2399" s="269" t="s">
        <v>207</v>
      </c>
      <c r="K2399" s="269" t="s">
        <v>207</v>
      </c>
      <c r="L2399" s="269" t="s">
        <v>207</v>
      </c>
      <c r="M2399" s="270" t="s">
        <v>205</v>
      </c>
      <c r="N2399" s="269" t="s">
        <v>207</v>
      </c>
      <c r="O2399" s="269" t="s">
        <v>207</v>
      </c>
      <c r="P2399" s="269" t="s">
        <v>207</v>
      </c>
      <c r="Q2399" s="269" t="s">
        <v>207</v>
      </c>
      <c r="R2399" s="269" t="s">
        <v>207</v>
      </c>
      <c r="S2399" s="269" t="s">
        <v>207</v>
      </c>
      <c r="T2399" s="269" t="s">
        <v>207</v>
      </c>
      <c r="U2399" s="269" t="s">
        <v>207</v>
      </c>
      <c r="V2399" s="269" t="s">
        <v>207</v>
      </c>
      <c r="W2399" s="269" t="s">
        <v>207</v>
      </c>
      <c r="X2399" s="270" t="s">
        <v>207</v>
      </c>
      <c r="Y2399" s="269" t="s">
        <v>207</v>
      </c>
      <c r="Z2399" s="269" t="s">
        <v>207</v>
      </c>
      <c r="AA2399" s="269" t="s">
        <v>207</v>
      </c>
      <c r="AB2399" s="269" t="s">
        <v>206</v>
      </c>
      <c r="AC2399" s="269" t="s">
        <v>206</v>
      </c>
      <c r="AD2399" s="269" t="s">
        <v>206</v>
      </c>
      <c r="AE2399" s="269" t="s">
        <v>206</v>
      </c>
      <c r="AF2399" s="269" t="s">
        <v>206</v>
      </c>
      <c r="AG2399" s="269" t="s">
        <v>344</v>
      </c>
      <c r="AH2399" s="269" t="s">
        <v>344</v>
      </c>
      <c r="AI2399" s="269" t="s">
        <v>344</v>
      </c>
      <c r="AJ2399" s="269" t="s">
        <v>344</v>
      </c>
      <c r="AK2399" s="269" t="s">
        <v>344</v>
      </c>
      <c r="AL2399" s="269" t="s">
        <v>344</v>
      </c>
      <c r="AM2399" s="269" t="s">
        <v>344</v>
      </c>
      <c r="AN2399" s="269" t="s">
        <v>344</v>
      </c>
      <c r="AO2399" s="269" t="s">
        <v>344</v>
      </c>
      <c r="AP2399" s="269" t="s">
        <v>344</v>
      </c>
      <c r="AQ2399" s="269"/>
      <c r="AR2399">
        <v>0</v>
      </c>
      <c r="AS2399">
        <v>5</v>
      </c>
    </row>
    <row r="2400" spans="1:45" ht="18.75" hidden="1" x14ac:dyDescent="0.45">
      <c r="A2400" s="268">
        <v>216236</v>
      </c>
      <c r="B2400" s="249" t="s">
        <v>456</v>
      </c>
      <c r="C2400" s="269" t="s">
        <v>207</v>
      </c>
      <c r="D2400" s="269" t="s">
        <v>207</v>
      </c>
      <c r="E2400" s="269" t="s">
        <v>207</v>
      </c>
      <c r="F2400" s="269" t="s">
        <v>205</v>
      </c>
      <c r="G2400" s="269" t="s">
        <v>207</v>
      </c>
      <c r="H2400" s="269" t="s">
        <v>207</v>
      </c>
      <c r="I2400" s="269" t="s">
        <v>205</v>
      </c>
      <c r="J2400" s="269" t="s">
        <v>207</v>
      </c>
      <c r="K2400" s="269" t="s">
        <v>205</v>
      </c>
      <c r="L2400" s="269" t="s">
        <v>207</v>
      </c>
      <c r="M2400" s="270" t="s">
        <v>205</v>
      </c>
      <c r="N2400" s="269" t="s">
        <v>207</v>
      </c>
      <c r="O2400" s="269" t="s">
        <v>207</v>
      </c>
      <c r="P2400" s="269" t="s">
        <v>207</v>
      </c>
      <c r="Q2400" s="269" t="s">
        <v>207</v>
      </c>
      <c r="R2400" s="269" t="s">
        <v>207</v>
      </c>
      <c r="S2400" s="269" t="s">
        <v>207</v>
      </c>
      <c r="T2400" s="269" t="s">
        <v>207</v>
      </c>
      <c r="U2400" s="269" t="s">
        <v>207</v>
      </c>
      <c r="V2400" s="269" t="s">
        <v>207</v>
      </c>
      <c r="W2400" s="269" t="s">
        <v>207</v>
      </c>
      <c r="X2400" s="270" t="s">
        <v>207</v>
      </c>
      <c r="Y2400" s="269" t="s">
        <v>207</v>
      </c>
      <c r="Z2400" s="269" t="s">
        <v>207</v>
      </c>
      <c r="AA2400" s="269" t="s">
        <v>207</v>
      </c>
      <c r="AB2400" s="269" t="s">
        <v>206</v>
      </c>
      <c r="AC2400" s="269" t="s">
        <v>206</v>
      </c>
      <c r="AD2400" s="269" t="s">
        <v>206</v>
      </c>
      <c r="AE2400" s="269" t="s">
        <v>206</v>
      </c>
      <c r="AF2400" s="269" t="s">
        <v>206</v>
      </c>
      <c r="AG2400" s="269" t="s">
        <v>344</v>
      </c>
      <c r="AH2400" s="269" t="s">
        <v>344</v>
      </c>
      <c r="AI2400" s="269" t="s">
        <v>344</v>
      </c>
      <c r="AJ2400" s="269" t="s">
        <v>344</v>
      </c>
      <c r="AK2400" s="269" t="s">
        <v>344</v>
      </c>
      <c r="AL2400" s="269" t="s">
        <v>344</v>
      </c>
      <c r="AM2400" s="269" t="s">
        <v>344</v>
      </c>
      <c r="AN2400" s="269" t="s">
        <v>344</v>
      </c>
      <c r="AO2400" s="269" t="s">
        <v>344</v>
      </c>
      <c r="AP2400" s="269" t="s">
        <v>344</v>
      </c>
      <c r="AQ2400" s="269"/>
      <c r="AR2400">
        <v>0</v>
      </c>
      <c r="AS2400">
        <v>5</v>
      </c>
    </row>
    <row r="2401" spans="1:45" ht="18.75" hidden="1" x14ac:dyDescent="0.45">
      <c r="A2401" s="268">
        <v>216237</v>
      </c>
      <c r="B2401" s="249" t="s">
        <v>459</v>
      </c>
      <c r="C2401" s="269" t="s">
        <v>205</v>
      </c>
      <c r="D2401" s="269" t="s">
        <v>205</v>
      </c>
      <c r="E2401" s="269" t="s">
        <v>205</v>
      </c>
      <c r="F2401" s="269" t="s">
        <v>205</v>
      </c>
      <c r="G2401" s="269" t="s">
        <v>205</v>
      </c>
      <c r="H2401" s="269" t="s">
        <v>207</v>
      </c>
      <c r="I2401" s="269" t="s">
        <v>207</v>
      </c>
      <c r="J2401" s="269" t="s">
        <v>205</v>
      </c>
      <c r="K2401" s="269" t="s">
        <v>207</v>
      </c>
      <c r="L2401" s="269" t="s">
        <v>205</v>
      </c>
      <c r="M2401" s="270" t="s">
        <v>205</v>
      </c>
      <c r="N2401" s="269" t="s">
        <v>207</v>
      </c>
      <c r="O2401" s="269" t="s">
        <v>207</v>
      </c>
      <c r="P2401" s="269" t="s">
        <v>207</v>
      </c>
      <c r="Q2401" s="269" t="s">
        <v>205</v>
      </c>
      <c r="R2401" s="269" t="s">
        <v>207</v>
      </c>
      <c r="S2401" s="269" t="s">
        <v>207</v>
      </c>
      <c r="T2401" s="269" t="s">
        <v>207</v>
      </c>
      <c r="U2401" s="269" t="s">
        <v>207</v>
      </c>
      <c r="V2401" s="269" t="s">
        <v>207</v>
      </c>
      <c r="W2401" s="269" t="s">
        <v>206</v>
      </c>
      <c r="X2401" s="269" t="s">
        <v>206</v>
      </c>
      <c r="Y2401" s="269" t="s">
        <v>206</v>
      </c>
      <c r="Z2401" s="269" t="s">
        <v>206</v>
      </c>
      <c r="AA2401" s="269" t="s">
        <v>206</v>
      </c>
      <c r="AB2401" s="269" t="s">
        <v>344</v>
      </c>
      <c r="AC2401" s="269" t="s">
        <v>344</v>
      </c>
      <c r="AD2401" s="269" t="s">
        <v>344</v>
      </c>
      <c r="AE2401" s="269" t="s">
        <v>344</v>
      </c>
      <c r="AF2401" s="269" t="s">
        <v>344</v>
      </c>
      <c r="AG2401" s="269" t="s">
        <v>344</v>
      </c>
      <c r="AH2401" s="269" t="s">
        <v>344</v>
      </c>
      <c r="AI2401" s="269" t="s">
        <v>344</v>
      </c>
      <c r="AJ2401" s="269" t="s">
        <v>344</v>
      </c>
      <c r="AK2401" s="269" t="s">
        <v>344</v>
      </c>
      <c r="AL2401" s="269" t="s">
        <v>344</v>
      </c>
      <c r="AM2401" s="269" t="s">
        <v>344</v>
      </c>
      <c r="AN2401" s="269" t="s">
        <v>344</v>
      </c>
      <c r="AO2401" s="269" t="s">
        <v>344</v>
      </c>
      <c r="AP2401" s="269" t="s">
        <v>344</v>
      </c>
      <c r="AQ2401" s="269"/>
      <c r="AR2401">
        <v>0</v>
      </c>
      <c r="AS2401">
        <v>6</v>
      </c>
    </row>
    <row r="2402" spans="1:45" ht="18.75" hidden="1" x14ac:dyDescent="0.45">
      <c r="A2402" s="268">
        <v>216238</v>
      </c>
      <c r="B2402" s="249" t="s">
        <v>458</v>
      </c>
      <c r="C2402" s="269" t="s">
        <v>205</v>
      </c>
      <c r="D2402" s="269" t="s">
        <v>207</v>
      </c>
      <c r="E2402" s="269" t="s">
        <v>207</v>
      </c>
      <c r="F2402" s="269" t="s">
        <v>205</v>
      </c>
      <c r="G2402" s="269" t="s">
        <v>205</v>
      </c>
      <c r="H2402" s="269" t="s">
        <v>207</v>
      </c>
      <c r="I2402" s="269" t="s">
        <v>207</v>
      </c>
      <c r="J2402" s="269" t="s">
        <v>205</v>
      </c>
      <c r="K2402" s="269" t="s">
        <v>207</v>
      </c>
      <c r="L2402" s="269" t="s">
        <v>205</v>
      </c>
      <c r="M2402" s="270" t="s">
        <v>205</v>
      </c>
      <c r="N2402" s="269" t="s">
        <v>205</v>
      </c>
      <c r="O2402" s="269" t="s">
        <v>207</v>
      </c>
      <c r="P2402" s="269" t="s">
        <v>207</v>
      </c>
      <c r="Q2402" s="269" t="s">
        <v>207</v>
      </c>
      <c r="R2402" s="269" t="s">
        <v>207</v>
      </c>
      <c r="S2402" s="269" t="s">
        <v>207</v>
      </c>
      <c r="T2402" s="269" t="s">
        <v>207</v>
      </c>
      <c r="U2402" s="269" t="s">
        <v>207</v>
      </c>
      <c r="V2402" s="269" t="s">
        <v>207</v>
      </c>
      <c r="W2402" s="269" t="s">
        <v>344</v>
      </c>
      <c r="X2402" s="270" t="s">
        <v>344</v>
      </c>
      <c r="Y2402" s="269" t="s">
        <v>344</v>
      </c>
      <c r="Z2402" s="269" t="s">
        <v>344</v>
      </c>
      <c r="AA2402" s="269" t="s">
        <v>344</v>
      </c>
      <c r="AB2402" s="269" t="s">
        <v>344</v>
      </c>
      <c r="AC2402" s="269" t="s">
        <v>344</v>
      </c>
      <c r="AD2402" s="269" t="s">
        <v>344</v>
      </c>
      <c r="AE2402" s="269" t="s">
        <v>344</v>
      </c>
      <c r="AF2402" s="269" t="s">
        <v>344</v>
      </c>
      <c r="AG2402" s="269" t="s">
        <v>344</v>
      </c>
      <c r="AH2402" s="269" t="s">
        <v>344</v>
      </c>
      <c r="AI2402" s="269" t="s">
        <v>344</v>
      </c>
      <c r="AJ2402" s="269" t="s">
        <v>344</v>
      </c>
      <c r="AK2402" s="269" t="s">
        <v>344</v>
      </c>
      <c r="AL2402" s="269" t="s">
        <v>344</v>
      </c>
      <c r="AM2402" s="269" t="s">
        <v>344</v>
      </c>
      <c r="AN2402" s="269" t="s">
        <v>344</v>
      </c>
      <c r="AO2402" s="269" t="s">
        <v>344</v>
      </c>
      <c r="AP2402" s="269" t="s">
        <v>344</v>
      </c>
      <c r="AQ2402" s="269"/>
      <c r="AR2402">
        <v>0</v>
      </c>
      <c r="AS2402">
        <v>4</v>
      </c>
    </row>
    <row r="2403" spans="1:45" ht="15" hidden="1" x14ac:dyDescent="0.25">
      <c r="A2403" s="266">
        <v>216239</v>
      </c>
      <c r="B2403" s="259" t="s">
        <v>458</v>
      </c>
      <c r="C2403" s="259" t="s">
        <v>207</v>
      </c>
      <c r="D2403" s="259" t="s">
        <v>207</v>
      </c>
      <c r="E2403" s="259" t="s">
        <v>207</v>
      </c>
      <c r="F2403" s="259" t="s">
        <v>207</v>
      </c>
      <c r="G2403" s="259" t="s">
        <v>207</v>
      </c>
      <c r="H2403" s="259" t="s">
        <v>207</v>
      </c>
      <c r="I2403" s="259" t="s">
        <v>207</v>
      </c>
      <c r="J2403" s="259" t="s">
        <v>205</v>
      </c>
      <c r="K2403" s="259" t="s">
        <v>207</v>
      </c>
      <c r="L2403" s="259" t="s">
        <v>207</v>
      </c>
      <c r="M2403" s="259" t="s">
        <v>207</v>
      </c>
      <c r="N2403" s="259" t="s">
        <v>207</v>
      </c>
      <c r="O2403" s="259" t="s">
        <v>207</v>
      </c>
      <c r="P2403" s="259" t="s">
        <v>207</v>
      </c>
      <c r="Q2403" s="259" t="s">
        <v>207</v>
      </c>
      <c r="R2403" s="259" t="s">
        <v>206</v>
      </c>
      <c r="S2403" s="259" t="s">
        <v>206</v>
      </c>
      <c r="T2403" s="259" t="s">
        <v>206</v>
      </c>
      <c r="U2403" s="259" t="s">
        <v>206</v>
      </c>
      <c r="V2403" s="259" t="s">
        <v>206</v>
      </c>
      <c r="W2403" s="259" t="s">
        <v>344</v>
      </c>
      <c r="X2403" s="259" t="s">
        <v>344</v>
      </c>
      <c r="Y2403" s="259" t="s">
        <v>344</v>
      </c>
      <c r="Z2403" s="259" t="s">
        <v>344</v>
      </c>
      <c r="AA2403" s="259" t="s">
        <v>344</v>
      </c>
      <c r="AB2403" s="259" t="s">
        <v>344</v>
      </c>
      <c r="AC2403" s="259" t="s">
        <v>344</v>
      </c>
      <c r="AD2403" s="259" t="s">
        <v>344</v>
      </c>
      <c r="AE2403" s="259" t="s">
        <v>344</v>
      </c>
      <c r="AF2403" s="259" t="s">
        <v>344</v>
      </c>
      <c r="AG2403" s="259" t="s">
        <v>344</v>
      </c>
      <c r="AH2403" s="259" t="s">
        <v>344</v>
      </c>
      <c r="AI2403" s="259" t="s">
        <v>344</v>
      </c>
      <c r="AJ2403" s="259" t="s">
        <v>344</v>
      </c>
      <c r="AK2403" s="259" t="s">
        <v>344</v>
      </c>
      <c r="AL2403" s="259" t="s">
        <v>344</v>
      </c>
      <c r="AM2403" s="259" t="s">
        <v>344</v>
      </c>
      <c r="AN2403" s="259" t="s">
        <v>344</v>
      </c>
      <c r="AO2403" s="259" t="s">
        <v>344</v>
      </c>
      <c r="AP2403" s="259" t="s">
        <v>344</v>
      </c>
      <c r="AQ2403" s="259"/>
      <c r="AR2403"/>
      <c r="AS2403">
        <v>3</v>
      </c>
    </row>
    <row r="2404" spans="1:45" ht="15" hidden="1" x14ac:dyDescent="0.25">
      <c r="A2404" s="266">
        <v>216240</v>
      </c>
      <c r="B2404" s="259" t="s">
        <v>457</v>
      </c>
      <c r="C2404" s="259" t="s">
        <v>207</v>
      </c>
      <c r="D2404" s="259" t="s">
        <v>207</v>
      </c>
      <c r="E2404" s="259" t="s">
        <v>207</v>
      </c>
      <c r="F2404" s="259" t="s">
        <v>207</v>
      </c>
      <c r="G2404" s="259" t="s">
        <v>207</v>
      </c>
      <c r="H2404" s="259" t="s">
        <v>206</v>
      </c>
      <c r="I2404" s="259" t="s">
        <v>206</v>
      </c>
      <c r="J2404" s="259" t="s">
        <v>206</v>
      </c>
      <c r="K2404" s="259" t="s">
        <v>206</v>
      </c>
      <c r="L2404" s="259" t="s">
        <v>206</v>
      </c>
      <c r="M2404" s="259" t="s">
        <v>344</v>
      </c>
      <c r="N2404" s="259" t="s">
        <v>344</v>
      </c>
      <c r="O2404" s="259" t="s">
        <v>344</v>
      </c>
      <c r="P2404" s="259" t="s">
        <v>344</v>
      </c>
      <c r="Q2404" s="259" t="s">
        <v>344</v>
      </c>
      <c r="R2404" s="259" t="s">
        <v>344</v>
      </c>
      <c r="S2404" s="259" t="s">
        <v>344</v>
      </c>
      <c r="T2404" s="259" t="s">
        <v>344</v>
      </c>
      <c r="U2404" s="259" t="s">
        <v>344</v>
      </c>
      <c r="V2404" s="259" t="s">
        <v>344</v>
      </c>
      <c r="W2404" s="259" t="s">
        <v>344</v>
      </c>
      <c r="X2404" s="259" t="s">
        <v>344</v>
      </c>
      <c r="Y2404" s="259" t="s">
        <v>344</v>
      </c>
      <c r="Z2404" s="259" t="s">
        <v>344</v>
      </c>
      <c r="AA2404" s="259" t="s">
        <v>344</v>
      </c>
      <c r="AB2404" s="259" t="s">
        <v>344</v>
      </c>
      <c r="AC2404" s="259" t="s">
        <v>344</v>
      </c>
      <c r="AD2404" s="259" t="s">
        <v>344</v>
      </c>
      <c r="AE2404" s="259" t="s">
        <v>344</v>
      </c>
      <c r="AF2404" s="259" t="s">
        <v>344</v>
      </c>
      <c r="AG2404" s="259" t="s">
        <v>344</v>
      </c>
      <c r="AH2404" s="259" t="s">
        <v>344</v>
      </c>
      <c r="AI2404" s="259" t="s">
        <v>344</v>
      </c>
      <c r="AJ2404" s="259" t="s">
        <v>344</v>
      </c>
      <c r="AK2404" s="259" t="s">
        <v>344</v>
      </c>
      <c r="AL2404" s="259" t="s">
        <v>344</v>
      </c>
      <c r="AM2404" s="259" t="s">
        <v>344</v>
      </c>
      <c r="AN2404" s="259" t="s">
        <v>344</v>
      </c>
      <c r="AO2404" s="259" t="s">
        <v>344</v>
      </c>
      <c r="AP2404" s="259" t="s">
        <v>344</v>
      </c>
      <c r="AQ2404" s="259"/>
      <c r="AR2404"/>
      <c r="AS2404">
        <v>1</v>
      </c>
    </row>
    <row r="2405" spans="1:45" ht="18.75" hidden="1" x14ac:dyDescent="0.45">
      <c r="A2405" s="268">
        <v>216241</v>
      </c>
      <c r="B2405" s="249" t="s">
        <v>457</v>
      </c>
      <c r="C2405" s="269" t="s">
        <v>205</v>
      </c>
      <c r="D2405" s="269" t="s">
        <v>205</v>
      </c>
      <c r="E2405" s="269" t="s">
        <v>205</v>
      </c>
      <c r="F2405" s="269" t="s">
        <v>205</v>
      </c>
      <c r="G2405" s="269" t="s">
        <v>207</v>
      </c>
      <c r="H2405" s="269" t="s">
        <v>207</v>
      </c>
      <c r="I2405" s="269" t="s">
        <v>205</v>
      </c>
      <c r="J2405" s="269" t="s">
        <v>205</v>
      </c>
      <c r="K2405" s="269" t="s">
        <v>205</v>
      </c>
      <c r="L2405" s="269" t="s">
        <v>205</v>
      </c>
      <c r="M2405" s="270" t="s">
        <v>344</v>
      </c>
      <c r="N2405" s="269" t="s">
        <v>344</v>
      </c>
      <c r="O2405" s="269" t="s">
        <v>344</v>
      </c>
      <c r="P2405" s="269" t="s">
        <v>344</v>
      </c>
      <c r="Q2405" s="269" t="s">
        <v>344</v>
      </c>
      <c r="R2405" s="269" t="s">
        <v>344</v>
      </c>
      <c r="S2405" s="269" t="s">
        <v>344</v>
      </c>
      <c r="T2405" s="269" t="s">
        <v>344</v>
      </c>
      <c r="U2405" s="269" t="s">
        <v>344</v>
      </c>
      <c r="V2405" s="269" t="s">
        <v>344</v>
      </c>
      <c r="W2405" s="269" t="s">
        <v>344</v>
      </c>
      <c r="X2405" s="270" t="s">
        <v>344</v>
      </c>
      <c r="Y2405" s="269" t="s">
        <v>344</v>
      </c>
      <c r="Z2405" s="269" t="s">
        <v>344</v>
      </c>
      <c r="AA2405" s="269" t="s">
        <v>344</v>
      </c>
      <c r="AB2405" s="269" t="s">
        <v>344</v>
      </c>
      <c r="AC2405" s="269" t="s">
        <v>344</v>
      </c>
      <c r="AD2405" s="269" t="s">
        <v>344</v>
      </c>
      <c r="AE2405" s="269" t="s">
        <v>344</v>
      </c>
      <c r="AF2405" s="269" t="s">
        <v>344</v>
      </c>
      <c r="AG2405" s="269" t="s">
        <v>344</v>
      </c>
      <c r="AH2405" s="269" t="s">
        <v>344</v>
      </c>
      <c r="AI2405" s="269" t="s">
        <v>344</v>
      </c>
      <c r="AJ2405" s="269" t="s">
        <v>344</v>
      </c>
      <c r="AK2405" s="269" t="s">
        <v>344</v>
      </c>
      <c r="AL2405" s="269" t="s">
        <v>344</v>
      </c>
      <c r="AM2405" s="269" t="s">
        <v>344</v>
      </c>
      <c r="AN2405" s="269" t="s">
        <v>344</v>
      </c>
      <c r="AO2405" s="269" t="s">
        <v>344</v>
      </c>
      <c r="AP2405" s="269" t="s">
        <v>344</v>
      </c>
      <c r="AQ2405" s="269"/>
      <c r="AR2405">
        <v>0</v>
      </c>
      <c r="AS2405">
        <v>1</v>
      </c>
    </row>
    <row r="2406" spans="1:45" ht="18.75" hidden="1" x14ac:dyDescent="0.45">
      <c r="A2406" s="268">
        <v>216242</v>
      </c>
      <c r="B2406" s="249" t="s">
        <v>456</v>
      </c>
      <c r="C2406" s="269" t="s">
        <v>207</v>
      </c>
      <c r="D2406" s="269" t="s">
        <v>207</v>
      </c>
      <c r="E2406" s="269" t="s">
        <v>205</v>
      </c>
      <c r="F2406" s="269" t="s">
        <v>205</v>
      </c>
      <c r="G2406" s="269" t="s">
        <v>207</v>
      </c>
      <c r="H2406" s="269" t="s">
        <v>207</v>
      </c>
      <c r="I2406" s="269" t="s">
        <v>207</v>
      </c>
      <c r="J2406" s="269" t="s">
        <v>207</v>
      </c>
      <c r="K2406" s="269" t="s">
        <v>207</v>
      </c>
      <c r="L2406" s="269" t="s">
        <v>207</v>
      </c>
      <c r="M2406" s="270" t="s">
        <v>207</v>
      </c>
      <c r="N2406" s="269" t="s">
        <v>207</v>
      </c>
      <c r="O2406" s="269" t="s">
        <v>207</v>
      </c>
      <c r="P2406" s="269" t="s">
        <v>207</v>
      </c>
      <c r="Q2406" s="269" t="s">
        <v>207</v>
      </c>
      <c r="R2406" s="269" t="s">
        <v>207</v>
      </c>
      <c r="S2406" s="269" t="s">
        <v>207</v>
      </c>
      <c r="T2406" s="269" t="s">
        <v>207</v>
      </c>
      <c r="U2406" s="269" t="s">
        <v>207</v>
      </c>
      <c r="V2406" s="269" t="s">
        <v>207</v>
      </c>
      <c r="W2406" s="269" t="s">
        <v>207</v>
      </c>
      <c r="X2406" s="270" t="s">
        <v>207</v>
      </c>
      <c r="Y2406" s="269" t="s">
        <v>207</v>
      </c>
      <c r="Z2406" s="269" t="s">
        <v>207</v>
      </c>
      <c r="AA2406" s="269" t="s">
        <v>207</v>
      </c>
      <c r="AB2406" s="269" t="s">
        <v>206</v>
      </c>
      <c r="AC2406" s="269" t="s">
        <v>206</v>
      </c>
      <c r="AD2406" s="269" t="s">
        <v>206</v>
      </c>
      <c r="AE2406" s="269" t="s">
        <v>206</v>
      </c>
      <c r="AF2406" s="269" t="s">
        <v>206</v>
      </c>
      <c r="AG2406" s="269" t="s">
        <v>344</v>
      </c>
      <c r="AH2406" s="269" t="s">
        <v>344</v>
      </c>
      <c r="AI2406" s="269" t="s">
        <v>344</v>
      </c>
      <c r="AJ2406" s="269" t="s">
        <v>344</v>
      </c>
      <c r="AK2406" s="269" t="s">
        <v>344</v>
      </c>
      <c r="AL2406" s="269" t="s">
        <v>344</v>
      </c>
      <c r="AM2406" s="269" t="s">
        <v>344</v>
      </c>
      <c r="AN2406" s="269" t="s">
        <v>344</v>
      </c>
      <c r="AO2406" s="269" t="s">
        <v>344</v>
      </c>
      <c r="AP2406" s="269" t="s">
        <v>344</v>
      </c>
      <c r="AQ2406" s="269"/>
      <c r="AR2406">
        <v>0</v>
      </c>
      <c r="AS2406">
        <v>5</v>
      </c>
    </row>
    <row r="2407" spans="1:45" ht="18.75" hidden="1" x14ac:dyDescent="0.45">
      <c r="A2407" s="268">
        <v>216243</v>
      </c>
      <c r="B2407" s="249" t="s">
        <v>457</v>
      </c>
      <c r="C2407" s="269" t="s">
        <v>207</v>
      </c>
      <c r="D2407" s="269" t="s">
        <v>205</v>
      </c>
      <c r="E2407" s="269" t="s">
        <v>207</v>
      </c>
      <c r="F2407" s="269" t="s">
        <v>205</v>
      </c>
      <c r="G2407" s="269" t="s">
        <v>205</v>
      </c>
      <c r="H2407" s="269" t="s">
        <v>207</v>
      </c>
      <c r="I2407" s="269" t="s">
        <v>205</v>
      </c>
      <c r="J2407" s="269" t="s">
        <v>205</v>
      </c>
      <c r="K2407" s="269" t="s">
        <v>205</v>
      </c>
      <c r="L2407" s="269" t="s">
        <v>205</v>
      </c>
      <c r="M2407" s="270" t="s">
        <v>344</v>
      </c>
      <c r="N2407" s="269" t="s">
        <v>344</v>
      </c>
      <c r="O2407" s="269" t="s">
        <v>344</v>
      </c>
      <c r="P2407" s="269" t="s">
        <v>344</v>
      </c>
      <c r="Q2407" s="269" t="s">
        <v>344</v>
      </c>
      <c r="R2407" s="269" t="s">
        <v>344</v>
      </c>
      <c r="S2407" s="269" t="s">
        <v>344</v>
      </c>
      <c r="T2407" s="269" t="s">
        <v>344</v>
      </c>
      <c r="U2407" s="269" t="s">
        <v>344</v>
      </c>
      <c r="V2407" s="269" t="s">
        <v>344</v>
      </c>
      <c r="W2407" s="269" t="s">
        <v>344</v>
      </c>
      <c r="X2407" s="270" t="s">
        <v>344</v>
      </c>
      <c r="Y2407" s="269" t="s">
        <v>344</v>
      </c>
      <c r="Z2407" s="269" t="s">
        <v>344</v>
      </c>
      <c r="AA2407" s="269" t="s">
        <v>344</v>
      </c>
      <c r="AB2407" s="269" t="s">
        <v>344</v>
      </c>
      <c r="AC2407" s="269" t="s">
        <v>344</v>
      </c>
      <c r="AD2407" s="269" t="s">
        <v>344</v>
      </c>
      <c r="AE2407" s="269" t="s">
        <v>344</v>
      </c>
      <c r="AF2407" s="269" t="s">
        <v>344</v>
      </c>
      <c r="AG2407" s="269" t="s">
        <v>344</v>
      </c>
      <c r="AH2407" s="269" t="s">
        <v>344</v>
      </c>
      <c r="AI2407" s="269" t="s">
        <v>344</v>
      </c>
      <c r="AJ2407" s="269" t="s">
        <v>344</v>
      </c>
      <c r="AK2407" s="269" t="s">
        <v>344</v>
      </c>
      <c r="AL2407" s="269" t="s">
        <v>344</v>
      </c>
      <c r="AM2407" s="269" t="s">
        <v>344</v>
      </c>
      <c r="AN2407" s="269" t="s">
        <v>344</v>
      </c>
      <c r="AO2407" s="269" t="s">
        <v>344</v>
      </c>
      <c r="AP2407" s="269" t="s">
        <v>344</v>
      </c>
      <c r="AQ2407" s="269"/>
      <c r="AR2407">
        <v>0</v>
      </c>
      <c r="AS2407">
        <v>1</v>
      </c>
    </row>
    <row r="2408" spans="1:45" ht="18.75" hidden="1" x14ac:dyDescent="0.45">
      <c r="A2408" s="268">
        <v>216244</v>
      </c>
      <c r="B2408" s="249" t="s">
        <v>458</v>
      </c>
      <c r="C2408" s="269" t="s">
        <v>206</v>
      </c>
      <c r="D2408" s="269" t="s">
        <v>207</v>
      </c>
      <c r="E2408" s="269" t="s">
        <v>207</v>
      </c>
      <c r="F2408" s="269" t="s">
        <v>205</v>
      </c>
      <c r="G2408" s="269" t="s">
        <v>207</v>
      </c>
      <c r="H2408" s="269" t="s">
        <v>207</v>
      </c>
      <c r="I2408" s="269" t="s">
        <v>205</v>
      </c>
      <c r="J2408" s="269" t="s">
        <v>206</v>
      </c>
      <c r="K2408" s="269" t="s">
        <v>207</v>
      </c>
      <c r="L2408" s="269" t="s">
        <v>205</v>
      </c>
      <c r="M2408" s="270" t="s">
        <v>206</v>
      </c>
      <c r="N2408" s="269" t="s">
        <v>207</v>
      </c>
      <c r="O2408" s="269" t="s">
        <v>207</v>
      </c>
      <c r="P2408" s="269" t="s">
        <v>207</v>
      </c>
      <c r="Q2408" s="269" t="s">
        <v>207</v>
      </c>
      <c r="R2408" s="269" t="s">
        <v>206</v>
      </c>
      <c r="S2408" s="269" t="s">
        <v>206</v>
      </c>
      <c r="T2408" s="269" t="s">
        <v>206</v>
      </c>
      <c r="U2408" s="269" t="s">
        <v>206</v>
      </c>
      <c r="V2408" s="269" t="s">
        <v>206</v>
      </c>
      <c r="W2408" s="269" t="s">
        <v>344</v>
      </c>
      <c r="X2408" s="270" t="s">
        <v>344</v>
      </c>
      <c r="Y2408" s="269" t="s">
        <v>344</v>
      </c>
      <c r="Z2408" s="269" t="s">
        <v>344</v>
      </c>
      <c r="AA2408" s="269" t="s">
        <v>344</v>
      </c>
      <c r="AB2408" s="269" t="s">
        <v>344</v>
      </c>
      <c r="AC2408" s="269" t="s">
        <v>344</v>
      </c>
      <c r="AD2408" s="269" t="s">
        <v>344</v>
      </c>
      <c r="AE2408" s="269" t="s">
        <v>344</v>
      </c>
      <c r="AF2408" s="269" t="s">
        <v>344</v>
      </c>
      <c r="AG2408" s="269" t="s">
        <v>344</v>
      </c>
      <c r="AH2408" s="269" t="s">
        <v>344</v>
      </c>
      <c r="AI2408" s="269" t="s">
        <v>344</v>
      </c>
      <c r="AJ2408" s="269" t="s">
        <v>344</v>
      </c>
      <c r="AK2408" s="269" t="s">
        <v>344</v>
      </c>
      <c r="AL2408" s="269" t="s">
        <v>344</v>
      </c>
      <c r="AM2408" s="269" t="s">
        <v>344</v>
      </c>
      <c r="AN2408" s="269" t="s">
        <v>344</v>
      </c>
      <c r="AO2408" s="269" t="s">
        <v>344</v>
      </c>
      <c r="AP2408" s="269" t="s">
        <v>344</v>
      </c>
      <c r="AQ2408" s="269"/>
      <c r="AR2408">
        <v>0</v>
      </c>
      <c r="AS2408">
        <v>5</v>
      </c>
    </row>
    <row r="2409" spans="1:45" ht="18.75" hidden="1" x14ac:dyDescent="0.45">
      <c r="A2409" s="268">
        <v>216245</v>
      </c>
      <c r="B2409" s="249" t="s">
        <v>456</v>
      </c>
      <c r="C2409" s="269" t="s">
        <v>207</v>
      </c>
      <c r="D2409" s="269" t="s">
        <v>205</v>
      </c>
      <c r="E2409" s="269" t="s">
        <v>207</v>
      </c>
      <c r="F2409" s="269" t="s">
        <v>205</v>
      </c>
      <c r="G2409" s="269" t="s">
        <v>207</v>
      </c>
      <c r="H2409" s="269" t="s">
        <v>207</v>
      </c>
      <c r="I2409" s="269" t="s">
        <v>207</v>
      </c>
      <c r="J2409" s="269" t="s">
        <v>207</v>
      </c>
      <c r="K2409" s="269" t="s">
        <v>207</v>
      </c>
      <c r="L2409" s="269" t="s">
        <v>207</v>
      </c>
      <c r="M2409" s="270" t="s">
        <v>207</v>
      </c>
      <c r="N2409" s="269" t="s">
        <v>205</v>
      </c>
      <c r="O2409" s="269" t="s">
        <v>205</v>
      </c>
      <c r="P2409" s="269" t="s">
        <v>207</v>
      </c>
      <c r="Q2409" s="269" t="s">
        <v>207</v>
      </c>
      <c r="R2409" s="269" t="s">
        <v>207</v>
      </c>
      <c r="S2409" s="269" t="s">
        <v>207</v>
      </c>
      <c r="T2409" s="269" t="s">
        <v>207</v>
      </c>
      <c r="U2409" s="269" t="s">
        <v>207</v>
      </c>
      <c r="V2409" s="269" t="s">
        <v>207</v>
      </c>
      <c r="W2409" s="269" t="s">
        <v>207</v>
      </c>
      <c r="X2409" s="270" t="s">
        <v>207</v>
      </c>
      <c r="Y2409" s="269" t="s">
        <v>207</v>
      </c>
      <c r="Z2409" s="269" t="s">
        <v>207</v>
      </c>
      <c r="AA2409" s="269" t="s">
        <v>207</v>
      </c>
      <c r="AB2409" s="269" t="s">
        <v>206</v>
      </c>
      <c r="AC2409" s="269" t="s">
        <v>206</v>
      </c>
      <c r="AD2409" s="269" t="s">
        <v>206</v>
      </c>
      <c r="AE2409" s="269" t="s">
        <v>206</v>
      </c>
      <c r="AF2409" s="269" t="s">
        <v>206</v>
      </c>
      <c r="AG2409" s="269" t="s">
        <v>344</v>
      </c>
      <c r="AH2409" s="269" t="s">
        <v>344</v>
      </c>
      <c r="AI2409" s="269" t="s">
        <v>344</v>
      </c>
      <c r="AJ2409" s="269" t="s">
        <v>344</v>
      </c>
      <c r="AK2409" s="269" t="s">
        <v>344</v>
      </c>
      <c r="AL2409" s="269" t="s">
        <v>344</v>
      </c>
      <c r="AM2409" s="269" t="s">
        <v>344</v>
      </c>
      <c r="AN2409" s="269" t="s">
        <v>344</v>
      </c>
      <c r="AO2409" s="269" t="s">
        <v>344</v>
      </c>
      <c r="AP2409" s="269" t="s">
        <v>344</v>
      </c>
      <c r="AQ2409" s="269"/>
      <c r="AR2409">
        <v>0</v>
      </c>
      <c r="AS2409">
        <v>5</v>
      </c>
    </row>
    <row r="2410" spans="1:45" ht="18.75" hidden="1" x14ac:dyDescent="0.45">
      <c r="A2410" s="271">
        <v>216246</v>
      </c>
      <c r="B2410" s="249" t="s">
        <v>457</v>
      </c>
      <c r="C2410" s="269" t="s">
        <v>205</v>
      </c>
      <c r="D2410" s="269" t="s">
        <v>205</v>
      </c>
      <c r="E2410" s="269" t="s">
        <v>205</v>
      </c>
      <c r="F2410" s="269" t="s">
        <v>205</v>
      </c>
      <c r="G2410" s="269" t="s">
        <v>205</v>
      </c>
      <c r="H2410" s="269" t="s">
        <v>207</v>
      </c>
      <c r="I2410" s="269" t="s">
        <v>205</v>
      </c>
      <c r="J2410" s="269" t="s">
        <v>205</v>
      </c>
      <c r="K2410" s="269" t="s">
        <v>205</v>
      </c>
      <c r="L2410" s="269" t="s">
        <v>206</v>
      </c>
      <c r="M2410" s="270" t="s">
        <v>344</v>
      </c>
      <c r="N2410" s="269" t="s">
        <v>344</v>
      </c>
      <c r="O2410" s="269" t="s">
        <v>344</v>
      </c>
      <c r="P2410" s="269" t="s">
        <v>344</v>
      </c>
      <c r="Q2410" s="269" t="s">
        <v>344</v>
      </c>
      <c r="R2410" s="269" t="s">
        <v>344</v>
      </c>
      <c r="S2410" s="269" t="s">
        <v>344</v>
      </c>
      <c r="T2410" s="269" t="s">
        <v>344</v>
      </c>
      <c r="U2410" s="269" t="s">
        <v>344</v>
      </c>
      <c r="V2410" s="269" t="s">
        <v>344</v>
      </c>
      <c r="W2410" s="269" t="s">
        <v>344</v>
      </c>
      <c r="X2410" s="270" t="s">
        <v>344</v>
      </c>
      <c r="Y2410" s="269" t="s">
        <v>344</v>
      </c>
      <c r="Z2410" s="269" t="s">
        <v>344</v>
      </c>
      <c r="AA2410" s="269" t="s">
        <v>344</v>
      </c>
      <c r="AB2410" s="269" t="s">
        <v>344</v>
      </c>
      <c r="AC2410" s="269" t="s">
        <v>344</v>
      </c>
      <c r="AD2410" s="269" t="s">
        <v>344</v>
      </c>
      <c r="AE2410" s="269" t="s">
        <v>344</v>
      </c>
      <c r="AF2410" s="269" t="s">
        <v>344</v>
      </c>
      <c r="AG2410" s="269" t="s">
        <v>344</v>
      </c>
      <c r="AH2410" s="269" t="s">
        <v>344</v>
      </c>
      <c r="AI2410" s="269" t="s">
        <v>344</v>
      </c>
      <c r="AJ2410" s="269" t="s">
        <v>344</v>
      </c>
      <c r="AK2410" s="269" t="s">
        <v>344</v>
      </c>
      <c r="AL2410" s="269" t="s">
        <v>344</v>
      </c>
      <c r="AM2410" s="269" t="s">
        <v>344</v>
      </c>
      <c r="AN2410" s="269" t="s">
        <v>344</v>
      </c>
      <c r="AO2410" s="269" t="s">
        <v>344</v>
      </c>
      <c r="AP2410" s="269" t="s">
        <v>344</v>
      </c>
      <c r="AQ2410" s="269"/>
      <c r="AR2410">
        <v>0</v>
      </c>
      <c r="AS2410">
        <v>1</v>
      </c>
    </row>
    <row r="2411" spans="1:45" ht="18.75" hidden="1" x14ac:dyDescent="0.45">
      <c r="A2411" s="268">
        <v>216247</v>
      </c>
      <c r="B2411" s="249" t="s">
        <v>458</v>
      </c>
      <c r="C2411" s="269" t="s">
        <v>207</v>
      </c>
      <c r="D2411" s="269" t="s">
        <v>207</v>
      </c>
      <c r="E2411" s="269" t="s">
        <v>207</v>
      </c>
      <c r="F2411" s="269" t="s">
        <v>207</v>
      </c>
      <c r="G2411" s="269" t="s">
        <v>207</v>
      </c>
      <c r="H2411" s="269" t="s">
        <v>207</v>
      </c>
      <c r="I2411" s="269" t="s">
        <v>207</v>
      </c>
      <c r="J2411" s="269" t="s">
        <v>206</v>
      </c>
      <c r="K2411" s="269" t="s">
        <v>207</v>
      </c>
      <c r="L2411" s="269" t="s">
        <v>207</v>
      </c>
      <c r="M2411" s="270" t="s">
        <v>206</v>
      </c>
      <c r="N2411" s="269" t="s">
        <v>206</v>
      </c>
      <c r="O2411" s="269" t="s">
        <v>207</v>
      </c>
      <c r="P2411" s="269" t="s">
        <v>207</v>
      </c>
      <c r="Q2411" s="269" t="s">
        <v>207</v>
      </c>
      <c r="R2411" s="269" t="s">
        <v>207</v>
      </c>
      <c r="S2411" s="269" t="s">
        <v>206</v>
      </c>
      <c r="T2411" s="269" t="s">
        <v>206</v>
      </c>
      <c r="U2411" s="269" t="s">
        <v>207</v>
      </c>
      <c r="V2411" s="269" t="s">
        <v>206</v>
      </c>
      <c r="W2411" s="269" t="s">
        <v>344</v>
      </c>
      <c r="X2411" s="270" t="s">
        <v>344</v>
      </c>
      <c r="Y2411" s="269" t="s">
        <v>344</v>
      </c>
      <c r="Z2411" s="269" t="s">
        <v>344</v>
      </c>
      <c r="AA2411" s="269" t="s">
        <v>344</v>
      </c>
      <c r="AB2411" s="269" t="s">
        <v>344</v>
      </c>
      <c r="AC2411" s="269" t="s">
        <v>344</v>
      </c>
      <c r="AD2411" s="269" t="s">
        <v>344</v>
      </c>
      <c r="AE2411" s="269" t="s">
        <v>344</v>
      </c>
      <c r="AF2411" s="269" t="s">
        <v>344</v>
      </c>
      <c r="AG2411" s="269" t="s">
        <v>344</v>
      </c>
      <c r="AH2411" s="269" t="s">
        <v>344</v>
      </c>
      <c r="AI2411" s="269" t="s">
        <v>344</v>
      </c>
      <c r="AJ2411" s="269" t="s">
        <v>344</v>
      </c>
      <c r="AK2411" s="269" t="s">
        <v>344</v>
      </c>
      <c r="AL2411" s="269" t="s">
        <v>344</v>
      </c>
      <c r="AM2411" s="269" t="s">
        <v>344</v>
      </c>
      <c r="AN2411" s="269" t="s">
        <v>344</v>
      </c>
      <c r="AO2411" s="269" t="s">
        <v>344</v>
      </c>
      <c r="AP2411" s="269" t="s">
        <v>344</v>
      </c>
      <c r="AQ2411" s="269"/>
      <c r="AR2411">
        <v>0</v>
      </c>
      <c r="AS2411">
        <v>4</v>
      </c>
    </row>
    <row r="2412" spans="1:45" ht="18.75" hidden="1" x14ac:dyDescent="0.45">
      <c r="A2412" s="267">
        <v>216248</v>
      </c>
      <c r="B2412" s="249" t="s">
        <v>458</v>
      </c>
      <c r="C2412" s="269" t="s">
        <v>207</v>
      </c>
      <c r="D2412" s="269" t="s">
        <v>205</v>
      </c>
      <c r="E2412" s="269" t="s">
        <v>207</v>
      </c>
      <c r="F2412" s="269" t="s">
        <v>207</v>
      </c>
      <c r="G2412" s="269" t="s">
        <v>205</v>
      </c>
      <c r="H2412" s="269" t="s">
        <v>207</v>
      </c>
      <c r="I2412" s="269" t="s">
        <v>207</v>
      </c>
      <c r="J2412" s="269" t="s">
        <v>207</v>
      </c>
      <c r="K2412" s="269" t="s">
        <v>207</v>
      </c>
      <c r="L2412" s="269" t="s">
        <v>207</v>
      </c>
      <c r="M2412" s="270" t="s">
        <v>206</v>
      </c>
      <c r="N2412" s="269" t="s">
        <v>206</v>
      </c>
      <c r="O2412" s="269" t="s">
        <v>206</v>
      </c>
      <c r="P2412" s="269" t="s">
        <v>206</v>
      </c>
      <c r="Q2412" s="269" t="s">
        <v>206</v>
      </c>
      <c r="R2412" s="269" t="s">
        <v>206</v>
      </c>
      <c r="S2412" s="269" t="s">
        <v>206</v>
      </c>
      <c r="T2412" s="269" t="s">
        <v>206</v>
      </c>
      <c r="U2412" s="269" t="s">
        <v>206</v>
      </c>
      <c r="V2412" s="269" t="s">
        <v>206</v>
      </c>
      <c r="W2412" s="269" t="s">
        <v>344</v>
      </c>
      <c r="X2412" s="270" t="s">
        <v>344</v>
      </c>
      <c r="Y2412" s="269" t="s">
        <v>344</v>
      </c>
      <c r="Z2412" s="269" t="s">
        <v>344</v>
      </c>
      <c r="AA2412" s="269" t="s">
        <v>344</v>
      </c>
      <c r="AB2412" s="269" t="s">
        <v>344</v>
      </c>
      <c r="AC2412" s="269" t="s">
        <v>344</v>
      </c>
      <c r="AD2412" s="269" t="s">
        <v>344</v>
      </c>
      <c r="AE2412" s="269" t="s">
        <v>344</v>
      </c>
      <c r="AF2412" s="269" t="s">
        <v>344</v>
      </c>
      <c r="AG2412" s="269" t="s">
        <v>344</v>
      </c>
      <c r="AH2412" s="269" t="s">
        <v>344</v>
      </c>
      <c r="AI2412" s="269" t="s">
        <v>344</v>
      </c>
      <c r="AJ2412" s="269" t="s">
        <v>344</v>
      </c>
      <c r="AK2412" s="269" t="s">
        <v>344</v>
      </c>
      <c r="AL2412" s="269" t="s">
        <v>344</v>
      </c>
      <c r="AM2412" s="269" t="s">
        <v>344</v>
      </c>
      <c r="AN2412" s="269" t="s">
        <v>344</v>
      </c>
      <c r="AO2412" s="269" t="s">
        <v>344</v>
      </c>
      <c r="AP2412" s="269" t="s">
        <v>344</v>
      </c>
      <c r="AQ2412" s="269"/>
      <c r="AR2412">
        <v>0</v>
      </c>
      <c r="AS2412">
        <v>4</v>
      </c>
    </row>
    <row r="2413" spans="1:45" ht="18.75" hidden="1" x14ac:dyDescent="0.45">
      <c r="A2413" s="268">
        <v>216249</v>
      </c>
      <c r="B2413" s="249" t="s">
        <v>458</v>
      </c>
      <c r="C2413" s="269" t="s">
        <v>205</v>
      </c>
      <c r="D2413" s="269" t="s">
        <v>205</v>
      </c>
      <c r="E2413" s="269" t="s">
        <v>205</v>
      </c>
      <c r="F2413" s="269" t="s">
        <v>205</v>
      </c>
      <c r="G2413" s="269" t="s">
        <v>205</v>
      </c>
      <c r="H2413" s="269" t="s">
        <v>207</v>
      </c>
      <c r="I2413" s="269" t="s">
        <v>207</v>
      </c>
      <c r="J2413" s="269" t="s">
        <v>207</v>
      </c>
      <c r="K2413" s="269" t="s">
        <v>207</v>
      </c>
      <c r="L2413" s="269" t="s">
        <v>205</v>
      </c>
      <c r="M2413" s="270" t="s">
        <v>206</v>
      </c>
      <c r="N2413" s="269" t="s">
        <v>207</v>
      </c>
      <c r="O2413" s="269" t="s">
        <v>207</v>
      </c>
      <c r="P2413" s="269" t="s">
        <v>207</v>
      </c>
      <c r="Q2413" s="269" t="s">
        <v>207</v>
      </c>
      <c r="R2413" s="269" t="s">
        <v>206</v>
      </c>
      <c r="S2413" s="269" t="s">
        <v>206</v>
      </c>
      <c r="T2413" s="269" t="s">
        <v>206</v>
      </c>
      <c r="U2413" s="269" t="s">
        <v>206</v>
      </c>
      <c r="V2413" s="269" t="s">
        <v>206</v>
      </c>
      <c r="W2413" s="269" t="s">
        <v>344</v>
      </c>
      <c r="X2413" s="270" t="s">
        <v>344</v>
      </c>
      <c r="Y2413" s="269" t="s">
        <v>344</v>
      </c>
      <c r="Z2413" s="269" t="s">
        <v>344</v>
      </c>
      <c r="AA2413" s="269" t="s">
        <v>344</v>
      </c>
      <c r="AB2413" s="269" t="s">
        <v>344</v>
      </c>
      <c r="AC2413" s="269" t="s">
        <v>344</v>
      </c>
      <c r="AD2413" s="269" t="s">
        <v>344</v>
      </c>
      <c r="AE2413" s="269" t="s">
        <v>344</v>
      </c>
      <c r="AF2413" s="269" t="s">
        <v>344</v>
      </c>
      <c r="AG2413" s="269" t="s">
        <v>344</v>
      </c>
      <c r="AH2413" s="269" t="s">
        <v>344</v>
      </c>
      <c r="AI2413" s="269" t="s">
        <v>344</v>
      </c>
      <c r="AJ2413" s="269" t="s">
        <v>344</v>
      </c>
      <c r="AK2413" s="269" t="s">
        <v>344</v>
      </c>
      <c r="AL2413" s="269" t="s">
        <v>344</v>
      </c>
      <c r="AM2413" s="269" t="s">
        <v>344</v>
      </c>
      <c r="AN2413" s="269" t="s">
        <v>344</v>
      </c>
      <c r="AO2413" s="269" t="s">
        <v>344</v>
      </c>
      <c r="AP2413" s="269" t="s">
        <v>344</v>
      </c>
      <c r="AQ2413" s="269"/>
      <c r="AR2413">
        <v>0</v>
      </c>
      <c r="AS2413">
        <v>5</v>
      </c>
    </row>
    <row r="2414" spans="1:45" ht="18.75" hidden="1" x14ac:dyDescent="0.45">
      <c r="A2414" s="268">
        <v>216250</v>
      </c>
      <c r="B2414" s="249" t="s">
        <v>456</v>
      </c>
      <c r="C2414" s="269" t="s">
        <v>207</v>
      </c>
      <c r="D2414" s="269" t="s">
        <v>207</v>
      </c>
      <c r="E2414" s="269" t="s">
        <v>207</v>
      </c>
      <c r="F2414" s="269" t="s">
        <v>207</v>
      </c>
      <c r="G2414" s="269" t="s">
        <v>207</v>
      </c>
      <c r="H2414" s="269" t="s">
        <v>205</v>
      </c>
      <c r="I2414" s="269" t="s">
        <v>207</v>
      </c>
      <c r="J2414" s="269" t="s">
        <v>207</v>
      </c>
      <c r="K2414" s="269" t="s">
        <v>207</v>
      </c>
      <c r="L2414" s="269" t="s">
        <v>205</v>
      </c>
      <c r="M2414" s="270" t="s">
        <v>207</v>
      </c>
      <c r="N2414" s="269" t="s">
        <v>205</v>
      </c>
      <c r="O2414" s="269" t="s">
        <v>207</v>
      </c>
      <c r="P2414" s="269" t="s">
        <v>207</v>
      </c>
      <c r="Q2414" s="269" t="s">
        <v>207</v>
      </c>
      <c r="R2414" s="269" t="s">
        <v>207</v>
      </c>
      <c r="S2414" s="269" t="s">
        <v>207</v>
      </c>
      <c r="T2414" s="269" t="s">
        <v>207</v>
      </c>
      <c r="U2414" s="269" t="s">
        <v>207</v>
      </c>
      <c r="V2414" s="269" t="s">
        <v>205</v>
      </c>
      <c r="W2414" s="269" t="s">
        <v>207</v>
      </c>
      <c r="X2414" s="270" t="s">
        <v>207</v>
      </c>
      <c r="Y2414" s="269" t="s">
        <v>207</v>
      </c>
      <c r="Z2414" s="269" t="s">
        <v>207</v>
      </c>
      <c r="AA2414" s="269" t="s">
        <v>207</v>
      </c>
      <c r="AB2414" s="269" t="s">
        <v>206</v>
      </c>
      <c r="AC2414" s="269" t="s">
        <v>206</v>
      </c>
      <c r="AD2414" s="269" t="s">
        <v>206</v>
      </c>
      <c r="AE2414" s="269" t="s">
        <v>206</v>
      </c>
      <c r="AF2414" s="269" t="s">
        <v>206</v>
      </c>
      <c r="AG2414" s="269" t="s">
        <v>344</v>
      </c>
      <c r="AH2414" s="269" t="s">
        <v>344</v>
      </c>
      <c r="AI2414" s="269" t="s">
        <v>344</v>
      </c>
      <c r="AJ2414" s="269" t="s">
        <v>344</v>
      </c>
      <c r="AK2414" s="269" t="s">
        <v>344</v>
      </c>
      <c r="AL2414" s="269" t="s">
        <v>344</v>
      </c>
      <c r="AM2414" s="269" t="s">
        <v>344</v>
      </c>
      <c r="AN2414" s="269" t="s">
        <v>344</v>
      </c>
      <c r="AO2414" s="269" t="s">
        <v>344</v>
      </c>
      <c r="AP2414" s="269" t="s">
        <v>344</v>
      </c>
      <c r="AQ2414" s="269"/>
      <c r="AR2414">
        <v>0</v>
      </c>
      <c r="AS2414">
        <v>5</v>
      </c>
    </row>
    <row r="2415" spans="1:45" ht="15" hidden="1" x14ac:dyDescent="0.25">
      <c r="A2415" s="266">
        <v>216251</v>
      </c>
      <c r="B2415" s="259" t="s">
        <v>457</v>
      </c>
      <c r="C2415" s="259" t="s">
        <v>205</v>
      </c>
      <c r="D2415" s="259" t="s">
        <v>205</v>
      </c>
      <c r="E2415" s="259" t="s">
        <v>205</v>
      </c>
      <c r="F2415" s="259" t="s">
        <v>205</v>
      </c>
      <c r="G2415" s="259" t="s">
        <v>205</v>
      </c>
      <c r="H2415" s="259" t="s">
        <v>207</v>
      </c>
      <c r="I2415" s="259" t="s">
        <v>206</v>
      </c>
      <c r="J2415" s="259" t="s">
        <v>207</v>
      </c>
      <c r="K2415" s="259" t="s">
        <v>206</v>
      </c>
      <c r="L2415" s="259" t="s">
        <v>206</v>
      </c>
      <c r="M2415" s="259" t="s">
        <v>344</v>
      </c>
      <c r="N2415" s="259" t="s">
        <v>344</v>
      </c>
      <c r="O2415" s="259" t="s">
        <v>344</v>
      </c>
      <c r="P2415" s="259" t="s">
        <v>344</v>
      </c>
      <c r="Q2415" s="259" t="s">
        <v>344</v>
      </c>
      <c r="R2415" s="259" t="s">
        <v>344</v>
      </c>
      <c r="S2415" s="259" t="s">
        <v>344</v>
      </c>
      <c r="T2415" s="259" t="s">
        <v>344</v>
      </c>
      <c r="U2415" s="259" t="s">
        <v>344</v>
      </c>
      <c r="V2415" s="259" t="s">
        <v>344</v>
      </c>
      <c r="W2415" s="259" t="s">
        <v>344</v>
      </c>
      <c r="X2415" s="259" t="s">
        <v>344</v>
      </c>
      <c r="Y2415" s="259" t="s">
        <v>344</v>
      </c>
      <c r="Z2415" s="259" t="s">
        <v>344</v>
      </c>
      <c r="AA2415" s="259" t="s">
        <v>344</v>
      </c>
      <c r="AB2415" s="259" t="s">
        <v>344</v>
      </c>
      <c r="AC2415" s="259" t="s">
        <v>344</v>
      </c>
      <c r="AD2415" s="259" t="s">
        <v>344</v>
      </c>
      <c r="AE2415" s="259" t="s">
        <v>344</v>
      </c>
      <c r="AF2415" s="259" t="s">
        <v>344</v>
      </c>
      <c r="AG2415" s="259" t="s">
        <v>344</v>
      </c>
      <c r="AH2415" s="259" t="s">
        <v>344</v>
      </c>
      <c r="AI2415" s="259" t="s">
        <v>344</v>
      </c>
      <c r="AJ2415" s="259" t="s">
        <v>344</v>
      </c>
      <c r="AK2415" s="259" t="s">
        <v>344</v>
      </c>
      <c r="AL2415" s="259" t="s">
        <v>344</v>
      </c>
      <c r="AM2415" s="259" t="s">
        <v>344</v>
      </c>
      <c r="AN2415" s="259" t="s">
        <v>344</v>
      </c>
      <c r="AO2415" s="259" t="s">
        <v>344</v>
      </c>
      <c r="AP2415" s="259" t="s">
        <v>344</v>
      </c>
      <c r="AQ2415" s="259"/>
      <c r="AR2415"/>
      <c r="AS2415">
        <v>1</v>
      </c>
    </row>
    <row r="2416" spans="1:45" ht="18.75" hidden="1" x14ac:dyDescent="0.45">
      <c r="A2416" s="268">
        <v>216252</v>
      </c>
      <c r="B2416" s="249" t="s">
        <v>458</v>
      </c>
      <c r="C2416" s="269" t="s">
        <v>207</v>
      </c>
      <c r="D2416" s="269" t="s">
        <v>205</v>
      </c>
      <c r="E2416" s="269" t="s">
        <v>205</v>
      </c>
      <c r="F2416" s="269" t="s">
        <v>205</v>
      </c>
      <c r="G2416" s="269" t="s">
        <v>205</v>
      </c>
      <c r="H2416" s="269" t="s">
        <v>207</v>
      </c>
      <c r="I2416" s="269" t="s">
        <v>207</v>
      </c>
      <c r="J2416" s="269" t="s">
        <v>205</v>
      </c>
      <c r="K2416" s="269" t="s">
        <v>205</v>
      </c>
      <c r="L2416" s="269" t="s">
        <v>206</v>
      </c>
      <c r="M2416" s="270" t="s">
        <v>206</v>
      </c>
      <c r="N2416" s="269" t="s">
        <v>207</v>
      </c>
      <c r="O2416" s="269" t="s">
        <v>207</v>
      </c>
      <c r="P2416" s="269" t="s">
        <v>207</v>
      </c>
      <c r="Q2416" s="269" t="s">
        <v>207</v>
      </c>
      <c r="R2416" s="269" t="s">
        <v>206</v>
      </c>
      <c r="S2416" s="269" t="s">
        <v>206</v>
      </c>
      <c r="T2416" s="269" t="s">
        <v>206</v>
      </c>
      <c r="U2416" s="269" t="s">
        <v>206</v>
      </c>
      <c r="V2416" s="269" t="s">
        <v>206</v>
      </c>
      <c r="W2416" s="269" t="s">
        <v>344</v>
      </c>
      <c r="X2416" s="270" t="s">
        <v>344</v>
      </c>
      <c r="Y2416" s="269" t="s">
        <v>344</v>
      </c>
      <c r="Z2416" s="269" t="s">
        <v>344</v>
      </c>
      <c r="AA2416" s="269" t="s">
        <v>344</v>
      </c>
      <c r="AB2416" s="269" t="s">
        <v>344</v>
      </c>
      <c r="AC2416" s="269" t="s">
        <v>344</v>
      </c>
      <c r="AD2416" s="269" t="s">
        <v>344</v>
      </c>
      <c r="AE2416" s="269" t="s">
        <v>344</v>
      </c>
      <c r="AF2416" s="269" t="s">
        <v>344</v>
      </c>
      <c r="AG2416" s="269" t="s">
        <v>344</v>
      </c>
      <c r="AH2416" s="269" t="s">
        <v>344</v>
      </c>
      <c r="AI2416" s="269" t="s">
        <v>344</v>
      </c>
      <c r="AJ2416" s="269" t="s">
        <v>344</v>
      </c>
      <c r="AK2416" s="269" t="s">
        <v>344</v>
      </c>
      <c r="AL2416" s="269" t="s">
        <v>344</v>
      </c>
      <c r="AM2416" s="269" t="s">
        <v>344</v>
      </c>
      <c r="AN2416" s="269" t="s">
        <v>344</v>
      </c>
      <c r="AO2416" s="269" t="s">
        <v>344</v>
      </c>
      <c r="AP2416" s="269" t="s">
        <v>344</v>
      </c>
      <c r="AQ2416" s="269"/>
      <c r="AR2416">
        <v>0</v>
      </c>
      <c r="AS2416">
        <v>5</v>
      </c>
    </row>
    <row r="2417" spans="1:45" ht="18.75" hidden="1" x14ac:dyDescent="0.45">
      <c r="A2417" s="268">
        <v>216253</v>
      </c>
      <c r="B2417" s="249" t="s">
        <v>459</v>
      </c>
      <c r="C2417" s="269" t="s">
        <v>207</v>
      </c>
      <c r="D2417" s="269" t="s">
        <v>207</v>
      </c>
      <c r="E2417" s="269" t="s">
        <v>207</v>
      </c>
      <c r="F2417" s="269" t="s">
        <v>205</v>
      </c>
      <c r="G2417" s="269" t="s">
        <v>205</v>
      </c>
      <c r="H2417" s="269" t="s">
        <v>207</v>
      </c>
      <c r="I2417" s="269" t="s">
        <v>207</v>
      </c>
      <c r="J2417" s="269" t="s">
        <v>207</v>
      </c>
      <c r="K2417" s="269" t="s">
        <v>207</v>
      </c>
      <c r="L2417" s="269" t="s">
        <v>207</v>
      </c>
      <c r="M2417" s="270" t="s">
        <v>205</v>
      </c>
      <c r="N2417" s="269" t="s">
        <v>205</v>
      </c>
      <c r="O2417" s="269" t="s">
        <v>205</v>
      </c>
      <c r="P2417" s="269" t="s">
        <v>207</v>
      </c>
      <c r="Q2417" s="269" t="s">
        <v>207</v>
      </c>
      <c r="R2417" s="269" t="s">
        <v>205</v>
      </c>
      <c r="S2417" s="269" t="s">
        <v>207</v>
      </c>
      <c r="T2417" s="269" t="s">
        <v>207</v>
      </c>
      <c r="U2417" s="269" t="s">
        <v>207</v>
      </c>
      <c r="V2417" s="269" t="s">
        <v>205</v>
      </c>
      <c r="W2417" s="269" t="s">
        <v>206</v>
      </c>
      <c r="X2417" s="269" t="s">
        <v>206</v>
      </c>
      <c r="Y2417" s="269" t="s">
        <v>206</v>
      </c>
      <c r="Z2417" s="269" t="s">
        <v>206</v>
      </c>
      <c r="AA2417" s="269" t="s">
        <v>206</v>
      </c>
      <c r="AB2417" s="269" t="s">
        <v>344</v>
      </c>
      <c r="AC2417" s="269" t="s">
        <v>344</v>
      </c>
      <c r="AD2417" s="269" t="s">
        <v>344</v>
      </c>
      <c r="AE2417" s="269" t="s">
        <v>344</v>
      </c>
      <c r="AF2417" s="269" t="s">
        <v>344</v>
      </c>
      <c r="AG2417" s="269" t="s">
        <v>344</v>
      </c>
      <c r="AH2417" s="269" t="s">
        <v>344</v>
      </c>
      <c r="AI2417" s="269" t="s">
        <v>344</v>
      </c>
      <c r="AJ2417" s="269" t="s">
        <v>344</v>
      </c>
      <c r="AK2417" s="269" t="s">
        <v>344</v>
      </c>
      <c r="AL2417" s="269" t="s">
        <v>344</v>
      </c>
      <c r="AM2417" s="269" t="s">
        <v>344</v>
      </c>
      <c r="AN2417" s="269" t="s">
        <v>344</v>
      </c>
      <c r="AO2417" s="269" t="s">
        <v>344</v>
      </c>
      <c r="AP2417" s="269" t="s">
        <v>344</v>
      </c>
      <c r="AQ2417" s="269"/>
      <c r="AR2417">
        <v>0</v>
      </c>
      <c r="AS2417">
        <v>6</v>
      </c>
    </row>
    <row r="2418" spans="1:45" ht="18.75" hidden="1" x14ac:dyDescent="0.45">
      <c r="A2418" s="268">
        <v>216254</v>
      </c>
      <c r="B2418" s="249" t="s">
        <v>457</v>
      </c>
      <c r="C2418" s="269" t="s">
        <v>207</v>
      </c>
      <c r="D2418" s="269" t="s">
        <v>207</v>
      </c>
      <c r="E2418" s="269" t="s">
        <v>206</v>
      </c>
      <c r="F2418" s="269" t="s">
        <v>206</v>
      </c>
      <c r="G2418" s="269" t="s">
        <v>206</v>
      </c>
      <c r="H2418" s="269" t="s">
        <v>206</v>
      </c>
      <c r="I2418" s="269" t="s">
        <v>207</v>
      </c>
      <c r="J2418" s="269" t="s">
        <v>207</v>
      </c>
      <c r="K2418" s="269" t="s">
        <v>207</v>
      </c>
      <c r="L2418" s="269" t="s">
        <v>207</v>
      </c>
      <c r="M2418" s="270" t="s">
        <v>344</v>
      </c>
      <c r="N2418" s="269" t="s">
        <v>344</v>
      </c>
      <c r="O2418" s="269" t="s">
        <v>344</v>
      </c>
      <c r="P2418" s="269" t="s">
        <v>344</v>
      </c>
      <c r="Q2418" s="269" t="s">
        <v>344</v>
      </c>
      <c r="R2418" s="269" t="s">
        <v>344</v>
      </c>
      <c r="S2418" s="269" t="s">
        <v>344</v>
      </c>
      <c r="T2418" s="269" t="s">
        <v>344</v>
      </c>
      <c r="U2418" s="269" t="s">
        <v>344</v>
      </c>
      <c r="V2418" s="269" t="s">
        <v>344</v>
      </c>
      <c r="W2418" s="269" t="s">
        <v>344</v>
      </c>
      <c r="X2418" s="270" t="s">
        <v>344</v>
      </c>
      <c r="Y2418" s="269" t="s">
        <v>344</v>
      </c>
      <c r="Z2418" s="269" t="s">
        <v>344</v>
      </c>
      <c r="AA2418" s="269" t="s">
        <v>344</v>
      </c>
      <c r="AB2418" s="269" t="s">
        <v>344</v>
      </c>
      <c r="AC2418" s="269" t="s">
        <v>344</v>
      </c>
      <c r="AD2418" s="269" t="s">
        <v>344</v>
      </c>
      <c r="AE2418" s="269" t="s">
        <v>344</v>
      </c>
      <c r="AF2418" s="269" t="s">
        <v>344</v>
      </c>
      <c r="AG2418" s="269" t="s">
        <v>344</v>
      </c>
      <c r="AH2418" s="269" t="s">
        <v>344</v>
      </c>
      <c r="AI2418" s="269" t="s">
        <v>344</v>
      </c>
      <c r="AJ2418" s="269" t="s">
        <v>344</v>
      </c>
      <c r="AK2418" s="269" t="s">
        <v>344</v>
      </c>
      <c r="AL2418" s="269" t="s">
        <v>344</v>
      </c>
      <c r="AM2418" s="269" t="s">
        <v>344</v>
      </c>
      <c r="AN2418" s="269" t="s">
        <v>344</v>
      </c>
      <c r="AO2418" s="269" t="s">
        <v>344</v>
      </c>
      <c r="AP2418" s="269" t="s">
        <v>344</v>
      </c>
      <c r="AQ2418" s="269"/>
      <c r="AR2418">
        <v>0</v>
      </c>
      <c r="AS2418">
        <v>2</v>
      </c>
    </row>
    <row r="2419" spans="1:45" ht="15" hidden="1" x14ac:dyDescent="0.25">
      <c r="A2419" s="266">
        <v>216255</v>
      </c>
      <c r="B2419" s="259" t="s">
        <v>457</v>
      </c>
      <c r="C2419" s="259" t="s">
        <v>207</v>
      </c>
      <c r="D2419" s="259" t="s">
        <v>207</v>
      </c>
      <c r="E2419" s="259" t="s">
        <v>207</v>
      </c>
      <c r="F2419" s="259" t="s">
        <v>207</v>
      </c>
      <c r="G2419" s="259" t="s">
        <v>207</v>
      </c>
      <c r="H2419" s="259" t="s">
        <v>206</v>
      </c>
      <c r="I2419" s="259" t="s">
        <v>206</v>
      </c>
      <c r="J2419" s="259" t="s">
        <v>206</v>
      </c>
      <c r="K2419" s="259" t="s">
        <v>206</v>
      </c>
      <c r="L2419" s="259" t="s">
        <v>206</v>
      </c>
      <c r="M2419" s="259" t="s">
        <v>344</v>
      </c>
      <c r="N2419" s="259" t="s">
        <v>344</v>
      </c>
      <c r="O2419" s="259" t="s">
        <v>344</v>
      </c>
      <c r="P2419" s="259" t="s">
        <v>344</v>
      </c>
      <c r="Q2419" s="259" t="s">
        <v>344</v>
      </c>
      <c r="R2419" s="259" t="s">
        <v>344</v>
      </c>
      <c r="S2419" s="259" t="s">
        <v>344</v>
      </c>
      <c r="T2419" s="259" t="s">
        <v>344</v>
      </c>
      <c r="U2419" s="259" t="s">
        <v>344</v>
      </c>
      <c r="V2419" s="259" t="s">
        <v>344</v>
      </c>
      <c r="W2419" s="259" t="s">
        <v>344</v>
      </c>
      <c r="X2419" s="259" t="s">
        <v>344</v>
      </c>
      <c r="Y2419" s="259" t="s">
        <v>344</v>
      </c>
      <c r="Z2419" s="259" t="s">
        <v>344</v>
      </c>
      <c r="AA2419" s="259" t="s">
        <v>344</v>
      </c>
      <c r="AB2419" s="259" t="s">
        <v>344</v>
      </c>
      <c r="AC2419" s="259" t="s">
        <v>344</v>
      </c>
      <c r="AD2419" s="259" t="s">
        <v>344</v>
      </c>
      <c r="AE2419" s="259" t="s">
        <v>344</v>
      </c>
      <c r="AF2419" s="259" t="s">
        <v>344</v>
      </c>
      <c r="AG2419" s="259" t="s">
        <v>344</v>
      </c>
      <c r="AH2419" s="259" t="s">
        <v>344</v>
      </c>
      <c r="AI2419" s="259" t="s">
        <v>344</v>
      </c>
      <c r="AJ2419" s="259" t="s">
        <v>344</v>
      </c>
      <c r="AK2419" s="259" t="s">
        <v>344</v>
      </c>
      <c r="AL2419" s="259" t="s">
        <v>344</v>
      </c>
      <c r="AM2419" s="259" t="s">
        <v>344</v>
      </c>
      <c r="AN2419" s="259" t="s">
        <v>344</v>
      </c>
      <c r="AO2419" s="259" t="s">
        <v>344</v>
      </c>
      <c r="AP2419" s="259" t="s">
        <v>344</v>
      </c>
      <c r="AQ2419" s="259"/>
      <c r="AR2419"/>
      <c r="AS2419">
        <v>2</v>
      </c>
    </row>
    <row r="2420" spans="1:45" ht="15" hidden="1" x14ac:dyDescent="0.25">
      <c r="A2420" s="266">
        <v>216256</v>
      </c>
      <c r="B2420" s="259" t="s">
        <v>457</v>
      </c>
      <c r="C2420" s="259" t="s">
        <v>205</v>
      </c>
      <c r="D2420" s="259" t="s">
        <v>207</v>
      </c>
      <c r="E2420" s="259" t="s">
        <v>205</v>
      </c>
      <c r="F2420" s="259" t="s">
        <v>205</v>
      </c>
      <c r="G2420" s="259" t="s">
        <v>207</v>
      </c>
      <c r="H2420" s="259" t="s">
        <v>207</v>
      </c>
      <c r="I2420" s="259" t="s">
        <v>207</v>
      </c>
      <c r="J2420" s="259" t="s">
        <v>206</v>
      </c>
      <c r="K2420" s="259" t="s">
        <v>207</v>
      </c>
      <c r="L2420" s="259" t="s">
        <v>207</v>
      </c>
      <c r="M2420" s="259" t="s">
        <v>344</v>
      </c>
      <c r="N2420" s="259" t="s">
        <v>344</v>
      </c>
      <c r="O2420" s="259" t="s">
        <v>344</v>
      </c>
      <c r="P2420" s="259" t="s">
        <v>344</v>
      </c>
      <c r="Q2420" s="259" t="s">
        <v>344</v>
      </c>
      <c r="R2420" s="259" t="s">
        <v>344</v>
      </c>
      <c r="S2420" s="259" t="s">
        <v>344</v>
      </c>
      <c r="T2420" s="259" t="s">
        <v>344</v>
      </c>
      <c r="U2420" s="259" t="s">
        <v>344</v>
      </c>
      <c r="V2420" s="259" t="s">
        <v>344</v>
      </c>
      <c r="W2420" s="259" t="s">
        <v>344</v>
      </c>
      <c r="X2420" s="259" t="s">
        <v>344</v>
      </c>
      <c r="Y2420" s="259" t="s">
        <v>344</v>
      </c>
      <c r="Z2420" s="259" t="s">
        <v>344</v>
      </c>
      <c r="AA2420" s="259" t="s">
        <v>344</v>
      </c>
      <c r="AB2420" s="259" t="s">
        <v>344</v>
      </c>
      <c r="AC2420" s="259" t="s">
        <v>344</v>
      </c>
      <c r="AD2420" s="259" t="s">
        <v>344</v>
      </c>
      <c r="AE2420" s="259" t="s">
        <v>344</v>
      </c>
      <c r="AF2420" s="259" t="s">
        <v>344</v>
      </c>
      <c r="AG2420" s="259" t="s">
        <v>344</v>
      </c>
      <c r="AH2420" s="259" t="s">
        <v>344</v>
      </c>
      <c r="AI2420" s="259" t="s">
        <v>344</v>
      </c>
      <c r="AJ2420" s="259" t="s">
        <v>344</v>
      </c>
      <c r="AK2420" s="259" t="s">
        <v>344</v>
      </c>
      <c r="AL2420" s="259" t="s">
        <v>344</v>
      </c>
      <c r="AM2420" s="259" t="s">
        <v>344</v>
      </c>
      <c r="AN2420" s="259" t="s">
        <v>344</v>
      </c>
      <c r="AO2420" s="259" t="s">
        <v>344</v>
      </c>
      <c r="AP2420" s="259" t="s">
        <v>344</v>
      </c>
      <c r="AQ2420" s="259"/>
      <c r="AR2420"/>
      <c r="AS2420">
        <v>1</v>
      </c>
    </row>
    <row r="2421" spans="1:45" ht="18.75" hidden="1" x14ac:dyDescent="0.45">
      <c r="A2421" s="268">
        <v>216257</v>
      </c>
      <c r="B2421" s="249" t="s">
        <v>456</v>
      </c>
      <c r="C2421" s="269" t="s">
        <v>207</v>
      </c>
      <c r="D2421" s="269" t="s">
        <v>207</v>
      </c>
      <c r="E2421" s="269" t="s">
        <v>207</v>
      </c>
      <c r="F2421" s="269" t="s">
        <v>205</v>
      </c>
      <c r="G2421" s="269" t="s">
        <v>207</v>
      </c>
      <c r="H2421" s="269" t="s">
        <v>207</v>
      </c>
      <c r="I2421" s="269" t="s">
        <v>207</v>
      </c>
      <c r="J2421" s="269" t="s">
        <v>207</v>
      </c>
      <c r="K2421" s="269" t="s">
        <v>207</v>
      </c>
      <c r="L2421" s="269" t="s">
        <v>207</v>
      </c>
      <c r="M2421" s="270" t="s">
        <v>205</v>
      </c>
      <c r="N2421" s="269" t="s">
        <v>207</v>
      </c>
      <c r="O2421" s="269" t="s">
        <v>207</v>
      </c>
      <c r="P2421" s="269" t="s">
        <v>207</v>
      </c>
      <c r="Q2421" s="269" t="s">
        <v>207</v>
      </c>
      <c r="R2421" s="269" t="s">
        <v>207</v>
      </c>
      <c r="S2421" s="269" t="s">
        <v>207</v>
      </c>
      <c r="T2421" s="269" t="s">
        <v>207</v>
      </c>
      <c r="U2421" s="269" t="s">
        <v>207</v>
      </c>
      <c r="V2421" s="269" t="s">
        <v>207</v>
      </c>
      <c r="W2421" s="269" t="s">
        <v>207</v>
      </c>
      <c r="X2421" s="270" t="s">
        <v>207</v>
      </c>
      <c r="Y2421" s="269" t="s">
        <v>207</v>
      </c>
      <c r="Z2421" s="269" t="s">
        <v>207</v>
      </c>
      <c r="AA2421" s="269" t="s">
        <v>207</v>
      </c>
      <c r="AB2421" s="269" t="s">
        <v>206</v>
      </c>
      <c r="AC2421" s="269" t="s">
        <v>206</v>
      </c>
      <c r="AD2421" s="269" t="s">
        <v>206</v>
      </c>
      <c r="AE2421" s="269" t="s">
        <v>206</v>
      </c>
      <c r="AF2421" s="269" t="s">
        <v>206</v>
      </c>
      <c r="AG2421" s="269" t="s">
        <v>344</v>
      </c>
      <c r="AH2421" s="269" t="s">
        <v>344</v>
      </c>
      <c r="AI2421" s="269" t="s">
        <v>344</v>
      </c>
      <c r="AJ2421" s="269" t="s">
        <v>344</v>
      </c>
      <c r="AK2421" s="269" t="s">
        <v>344</v>
      </c>
      <c r="AL2421" s="269" t="s">
        <v>344</v>
      </c>
      <c r="AM2421" s="269" t="s">
        <v>344</v>
      </c>
      <c r="AN2421" s="269" t="s">
        <v>344</v>
      </c>
      <c r="AO2421" s="269" t="s">
        <v>344</v>
      </c>
      <c r="AP2421" s="269" t="s">
        <v>344</v>
      </c>
      <c r="AQ2421" s="269"/>
      <c r="AR2421">
        <v>0</v>
      </c>
      <c r="AS2421">
        <v>5</v>
      </c>
    </row>
    <row r="2422" spans="1:45" ht="15" hidden="1" x14ac:dyDescent="0.25">
      <c r="A2422" s="266">
        <v>216258</v>
      </c>
      <c r="B2422" s="259" t="s">
        <v>457</v>
      </c>
      <c r="C2422" s="259" t="s">
        <v>207</v>
      </c>
      <c r="D2422" s="259" t="s">
        <v>207</v>
      </c>
      <c r="E2422" s="259" t="s">
        <v>206</v>
      </c>
      <c r="F2422" s="259" t="s">
        <v>206</v>
      </c>
      <c r="G2422" s="259" t="s">
        <v>206</v>
      </c>
      <c r="H2422" s="259" t="s">
        <v>206</v>
      </c>
      <c r="I2422" s="259" t="s">
        <v>206</v>
      </c>
      <c r="J2422" s="259" t="s">
        <v>206</v>
      </c>
      <c r="K2422" s="259" t="s">
        <v>206</v>
      </c>
      <c r="L2422" s="259" t="s">
        <v>206</v>
      </c>
      <c r="M2422" s="259" t="s">
        <v>344</v>
      </c>
      <c r="N2422" s="259" t="s">
        <v>344</v>
      </c>
      <c r="O2422" s="259" t="s">
        <v>344</v>
      </c>
      <c r="P2422" s="259" t="s">
        <v>344</v>
      </c>
      <c r="Q2422" s="259" t="s">
        <v>344</v>
      </c>
      <c r="R2422" s="259" t="s">
        <v>344</v>
      </c>
      <c r="S2422" s="259" t="s">
        <v>344</v>
      </c>
      <c r="T2422" s="259" t="s">
        <v>344</v>
      </c>
      <c r="U2422" s="259" t="s">
        <v>344</v>
      </c>
      <c r="V2422" s="259" t="s">
        <v>344</v>
      </c>
      <c r="W2422" s="259" t="s">
        <v>344</v>
      </c>
      <c r="X2422" s="259" t="s">
        <v>344</v>
      </c>
      <c r="Y2422" s="259" t="s">
        <v>344</v>
      </c>
      <c r="Z2422" s="259" t="s">
        <v>344</v>
      </c>
      <c r="AA2422" s="259" t="s">
        <v>344</v>
      </c>
      <c r="AB2422" s="259" t="s">
        <v>344</v>
      </c>
      <c r="AC2422" s="259" t="s">
        <v>344</v>
      </c>
      <c r="AD2422" s="259" t="s">
        <v>344</v>
      </c>
      <c r="AE2422" s="259" t="s">
        <v>344</v>
      </c>
      <c r="AF2422" s="259" t="s">
        <v>344</v>
      </c>
      <c r="AG2422" s="259" t="s">
        <v>344</v>
      </c>
      <c r="AH2422" s="259" t="s">
        <v>344</v>
      </c>
      <c r="AI2422" s="259" t="s">
        <v>344</v>
      </c>
      <c r="AJ2422" s="259" t="s">
        <v>344</v>
      </c>
      <c r="AK2422" s="259" t="s">
        <v>344</v>
      </c>
      <c r="AL2422" s="259" t="s">
        <v>344</v>
      </c>
      <c r="AM2422" s="259" t="s">
        <v>344</v>
      </c>
      <c r="AN2422" s="259" t="s">
        <v>344</v>
      </c>
      <c r="AO2422" s="259" t="s">
        <v>344</v>
      </c>
      <c r="AP2422" s="259" t="s">
        <v>344</v>
      </c>
      <c r="AQ2422" s="259"/>
      <c r="AR2422"/>
      <c r="AS2422">
        <v>1</v>
      </c>
    </row>
    <row r="2423" spans="1:45" ht="18.75" hidden="1" x14ac:dyDescent="0.45">
      <c r="A2423" s="267">
        <v>216259</v>
      </c>
      <c r="B2423" s="249" t="s">
        <v>458</v>
      </c>
      <c r="C2423" s="269" t="s">
        <v>207</v>
      </c>
      <c r="D2423" s="269" t="s">
        <v>207</v>
      </c>
      <c r="E2423" s="269" t="s">
        <v>207</v>
      </c>
      <c r="F2423" s="269" t="s">
        <v>205</v>
      </c>
      <c r="G2423" s="269" t="s">
        <v>207</v>
      </c>
      <c r="H2423" s="269" t="s">
        <v>207</v>
      </c>
      <c r="I2423" s="269" t="s">
        <v>205</v>
      </c>
      <c r="J2423" s="269" t="s">
        <v>207</v>
      </c>
      <c r="K2423" s="269" t="s">
        <v>205</v>
      </c>
      <c r="L2423" s="269" t="s">
        <v>207</v>
      </c>
      <c r="M2423" s="270" t="s">
        <v>206</v>
      </c>
      <c r="N2423" s="269" t="s">
        <v>206</v>
      </c>
      <c r="O2423" s="269" t="s">
        <v>207</v>
      </c>
      <c r="P2423" s="269" t="s">
        <v>207</v>
      </c>
      <c r="Q2423" s="269" t="s">
        <v>207</v>
      </c>
      <c r="R2423" s="269" t="s">
        <v>206</v>
      </c>
      <c r="S2423" s="269" t="s">
        <v>206</v>
      </c>
      <c r="T2423" s="269" t="s">
        <v>206</v>
      </c>
      <c r="U2423" s="269" t="s">
        <v>206</v>
      </c>
      <c r="V2423" s="269" t="s">
        <v>206</v>
      </c>
      <c r="W2423" s="269" t="s">
        <v>344</v>
      </c>
      <c r="X2423" s="270" t="s">
        <v>344</v>
      </c>
      <c r="Y2423" s="269" t="s">
        <v>344</v>
      </c>
      <c r="Z2423" s="269" t="s">
        <v>344</v>
      </c>
      <c r="AA2423" s="269" t="s">
        <v>344</v>
      </c>
      <c r="AB2423" s="269" t="s">
        <v>344</v>
      </c>
      <c r="AC2423" s="269" t="s">
        <v>344</v>
      </c>
      <c r="AD2423" s="269" t="s">
        <v>344</v>
      </c>
      <c r="AE2423" s="269" t="s">
        <v>344</v>
      </c>
      <c r="AF2423" s="269" t="s">
        <v>344</v>
      </c>
      <c r="AG2423" s="269" t="s">
        <v>344</v>
      </c>
      <c r="AH2423" s="269" t="s">
        <v>344</v>
      </c>
      <c r="AI2423" s="269" t="s">
        <v>344</v>
      </c>
      <c r="AJ2423" s="269" t="s">
        <v>344</v>
      </c>
      <c r="AK2423" s="269" t="s">
        <v>344</v>
      </c>
      <c r="AL2423" s="269" t="s">
        <v>344</v>
      </c>
      <c r="AM2423" s="269" t="s">
        <v>344</v>
      </c>
      <c r="AN2423" s="269" t="s">
        <v>344</v>
      </c>
      <c r="AO2423" s="269" t="s">
        <v>344</v>
      </c>
      <c r="AP2423" s="269" t="s">
        <v>344</v>
      </c>
      <c r="AQ2423" s="269"/>
      <c r="AR2423">
        <v>0</v>
      </c>
      <c r="AS2423">
        <v>5</v>
      </c>
    </row>
    <row r="2424" spans="1:45" ht="15" hidden="1" x14ac:dyDescent="0.25">
      <c r="A2424" s="266">
        <v>216260</v>
      </c>
      <c r="B2424" s="259" t="s">
        <v>457</v>
      </c>
      <c r="C2424" s="259" t="s">
        <v>207</v>
      </c>
      <c r="D2424" s="259" t="s">
        <v>207</v>
      </c>
      <c r="E2424" s="259" t="s">
        <v>207</v>
      </c>
      <c r="F2424" s="259" t="s">
        <v>207</v>
      </c>
      <c r="G2424" s="259" t="s">
        <v>206</v>
      </c>
      <c r="H2424" s="259" t="s">
        <v>206</v>
      </c>
      <c r="I2424" s="259" t="s">
        <v>206</v>
      </c>
      <c r="J2424" s="259" t="s">
        <v>206</v>
      </c>
      <c r="K2424" s="259" t="s">
        <v>206</v>
      </c>
      <c r="L2424" s="259" t="s">
        <v>206</v>
      </c>
      <c r="M2424" s="259" t="s">
        <v>344</v>
      </c>
      <c r="N2424" s="259" t="s">
        <v>344</v>
      </c>
      <c r="O2424" s="259" t="s">
        <v>344</v>
      </c>
      <c r="P2424" s="259" t="s">
        <v>344</v>
      </c>
      <c r="Q2424" s="259" t="s">
        <v>344</v>
      </c>
      <c r="R2424" s="259" t="s">
        <v>344</v>
      </c>
      <c r="S2424" s="259" t="s">
        <v>344</v>
      </c>
      <c r="T2424" s="259" t="s">
        <v>344</v>
      </c>
      <c r="U2424" s="259" t="s">
        <v>344</v>
      </c>
      <c r="V2424" s="259" t="s">
        <v>344</v>
      </c>
      <c r="W2424" s="259" t="s">
        <v>344</v>
      </c>
      <c r="X2424" s="259" t="s">
        <v>344</v>
      </c>
      <c r="Y2424" s="259" t="s">
        <v>344</v>
      </c>
      <c r="Z2424" s="259" t="s">
        <v>344</v>
      </c>
      <c r="AA2424" s="259" t="s">
        <v>344</v>
      </c>
      <c r="AB2424" s="259" t="s">
        <v>344</v>
      </c>
      <c r="AC2424" s="259" t="s">
        <v>344</v>
      </c>
      <c r="AD2424" s="259" t="s">
        <v>344</v>
      </c>
      <c r="AE2424" s="259" t="s">
        <v>344</v>
      </c>
      <c r="AF2424" s="259" t="s">
        <v>344</v>
      </c>
      <c r="AG2424" s="259" t="s">
        <v>344</v>
      </c>
      <c r="AH2424" s="259" t="s">
        <v>344</v>
      </c>
      <c r="AI2424" s="259" t="s">
        <v>344</v>
      </c>
      <c r="AJ2424" s="259" t="s">
        <v>344</v>
      </c>
      <c r="AK2424" s="259" t="s">
        <v>344</v>
      </c>
      <c r="AL2424" s="259" t="s">
        <v>344</v>
      </c>
      <c r="AM2424" s="259" t="s">
        <v>344</v>
      </c>
      <c r="AN2424" s="259" t="s">
        <v>344</v>
      </c>
      <c r="AO2424" s="259" t="s">
        <v>344</v>
      </c>
      <c r="AP2424" s="259" t="s">
        <v>344</v>
      </c>
      <c r="AQ2424" s="259"/>
      <c r="AR2424"/>
      <c r="AS2424">
        <v>1</v>
      </c>
    </row>
    <row r="2425" spans="1:45" ht="15" hidden="1" x14ac:dyDescent="0.25">
      <c r="A2425" s="266">
        <v>216261</v>
      </c>
      <c r="B2425" s="259" t="s">
        <v>457</v>
      </c>
      <c r="C2425" s="259" t="s">
        <v>207</v>
      </c>
      <c r="D2425" s="259" t="s">
        <v>207</v>
      </c>
      <c r="E2425" s="259" t="s">
        <v>207</v>
      </c>
      <c r="F2425" s="259" t="s">
        <v>207</v>
      </c>
      <c r="G2425" s="259" t="s">
        <v>207</v>
      </c>
      <c r="H2425" s="259" t="s">
        <v>206</v>
      </c>
      <c r="I2425" s="259" t="s">
        <v>206</v>
      </c>
      <c r="J2425" s="259" t="s">
        <v>206</v>
      </c>
      <c r="K2425" s="259" t="s">
        <v>206</v>
      </c>
      <c r="L2425" s="259" t="s">
        <v>206</v>
      </c>
      <c r="M2425" s="259" t="s">
        <v>344</v>
      </c>
      <c r="N2425" s="259" t="s">
        <v>344</v>
      </c>
      <c r="O2425" s="259" t="s">
        <v>344</v>
      </c>
      <c r="P2425" s="259" t="s">
        <v>344</v>
      </c>
      <c r="Q2425" s="259" t="s">
        <v>344</v>
      </c>
      <c r="R2425" s="259" t="s">
        <v>344</v>
      </c>
      <c r="S2425" s="259" t="s">
        <v>344</v>
      </c>
      <c r="T2425" s="259" t="s">
        <v>344</v>
      </c>
      <c r="U2425" s="259" t="s">
        <v>344</v>
      </c>
      <c r="V2425" s="259" t="s">
        <v>344</v>
      </c>
      <c r="W2425" s="259" t="s">
        <v>344</v>
      </c>
      <c r="X2425" s="259" t="s">
        <v>344</v>
      </c>
      <c r="Y2425" s="259" t="s">
        <v>344</v>
      </c>
      <c r="Z2425" s="259" t="s">
        <v>344</v>
      </c>
      <c r="AA2425" s="259" t="s">
        <v>344</v>
      </c>
      <c r="AB2425" s="259" t="s">
        <v>344</v>
      </c>
      <c r="AC2425" s="259" t="s">
        <v>344</v>
      </c>
      <c r="AD2425" s="259" t="s">
        <v>344</v>
      </c>
      <c r="AE2425" s="259" t="s">
        <v>344</v>
      </c>
      <c r="AF2425" s="259" t="s">
        <v>344</v>
      </c>
      <c r="AG2425" s="259" t="s">
        <v>344</v>
      </c>
      <c r="AH2425" s="259" t="s">
        <v>344</v>
      </c>
      <c r="AI2425" s="259" t="s">
        <v>344</v>
      </c>
      <c r="AJ2425" s="259" t="s">
        <v>344</v>
      </c>
      <c r="AK2425" s="259" t="s">
        <v>344</v>
      </c>
      <c r="AL2425" s="259" t="s">
        <v>344</v>
      </c>
      <c r="AM2425" s="259" t="s">
        <v>344</v>
      </c>
      <c r="AN2425" s="259" t="s">
        <v>344</v>
      </c>
      <c r="AO2425" s="259" t="s">
        <v>344</v>
      </c>
      <c r="AP2425" s="259" t="s">
        <v>344</v>
      </c>
      <c r="AQ2425" s="259"/>
      <c r="AR2425"/>
      <c r="AS2425">
        <v>1</v>
      </c>
    </row>
    <row r="2426" spans="1:45" ht="18.75" hidden="1" x14ac:dyDescent="0.45">
      <c r="A2426" s="268">
        <v>216262</v>
      </c>
      <c r="B2426" s="249" t="s">
        <v>456</v>
      </c>
      <c r="C2426" s="269" t="s">
        <v>205</v>
      </c>
      <c r="D2426" s="269" t="s">
        <v>207</v>
      </c>
      <c r="E2426" s="269" t="s">
        <v>207</v>
      </c>
      <c r="F2426" s="269" t="s">
        <v>207</v>
      </c>
      <c r="G2426" s="269" t="s">
        <v>207</v>
      </c>
      <c r="H2426" s="269" t="s">
        <v>207</v>
      </c>
      <c r="I2426" s="269" t="s">
        <v>207</v>
      </c>
      <c r="J2426" s="269" t="s">
        <v>207</v>
      </c>
      <c r="K2426" s="269" t="s">
        <v>207</v>
      </c>
      <c r="L2426" s="269" t="s">
        <v>207</v>
      </c>
      <c r="M2426" s="270" t="s">
        <v>207</v>
      </c>
      <c r="N2426" s="269" t="s">
        <v>207</v>
      </c>
      <c r="O2426" s="269" t="s">
        <v>207</v>
      </c>
      <c r="P2426" s="269" t="s">
        <v>207</v>
      </c>
      <c r="Q2426" s="269" t="s">
        <v>205</v>
      </c>
      <c r="R2426" s="269" t="s">
        <v>207</v>
      </c>
      <c r="S2426" s="269" t="s">
        <v>207</v>
      </c>
      <c r="T2426" s="269" t="s">
        <v>207</v>
      </c>
      <c r="U2426" s="269" t="s">
        <v>207</v>
      </c>
      <c r="V2426" s="269" t="s">
        <v>207</v>
      </c>
      <c r="W2426" s="269" t="s">
        <v>207</v>
      </c>
      <c r="X2426" s="270" t="s">
        <v>207</v>
      </c>
      <c r="Y2426" s="269" t="s">
        <v>207</v>
      </c>
      <c r="Z2426" s="269" t="s">
        <v>207</v>
      </c>
      <c r="AA2426" s="269" t="s">
        <v>207</v>
      </c>
      <c r="AB2426" s="269" t="s">
        <v>206</v>
      </c>
      <c r="AC2426" s="269" t="s">
        <v>206</v>
      </c>
      <c r="AD2426" s="269" t="s">
        <v>206</v>
      </c>
      <c r="AE2426" s="269" t="s">
        <v>206</v>
      </c>
      <c r="AF2426" s="269" t="s">
        <v>206</v>
      </c>
      <c r="AG2426" s="269" t="s">
        <v>344</v>
      </c>
      <c r="AH2426" s="269" t="s">
        <v>344</v>
      </c>
      <c r="AI2426" s="269" t="s">
        <v>344</v>
      </c>
      <c r="AJ2426" s="269" t="s">
        <v>344</v>
      </c>
      <c r="AK2426" s="269" t="s">
        <v>344</v>
      </c>
      <c r="AL2426" s="269" t="s">
        <v>344</v>
      </c>
      <c r="AM2426" s="269" t="s">
        <v>344</v>
      </c>
      <c r="AN2426" s="269" t="s">
        <v>344</v>
      </c>
      <c r="AO2426" s="269" t="s">
        <v>344</v>
      </c>
      <c r="AP2426" s="269" t="s">
        <v>344</v>
      </c>
      <c r="AQ2426" s="269"/>
      <c r="AR2426">
        <v>0</v>
      </c>
      <c r="AS2426">
        <v>5</v>
      </c>
    </row>
    <row r="2427" spans="1:45" ht="18.75" hidden="1" x14ac:dyDescent="0.45">
      <c r="A2427" s="267">
        <v>216263</v>
      </c>
      <c r="B2427" s="249" t="s">
        <v>457</v>
      </c>
      <c r="C2427" s="269" t="s">
        <v>205</v>
      </c>
      <c r="D2427" s="269" t="s">
        <v>205</v>
      </c>
      <c r="E2427" s="269" t="s">
        <v>207</v>
      </c>
      <c r="F2427" s="269" t="s">
        <v>205</v>
      </c>
      <c r="G2427" s="269" t="s">
        <v>205</v>
      </c>
      <c r="H2427" s="269" t="s">
        <v>207</v>
      </c>
      <c r="I2427" s="269" t="s">
        <v>207</v>
      </c>
      <c r="J2427" s="269" t="s">
        <v>207</v>
      </c>
      <c r="K2427" s="269" t="s">
        <v>205</v>
      </c>
      <c r="L2427" s="269" t="s">
        <v>207</v>
      </c>
      <c r="M2427" s="270" t="s">
        <v>344</v>
      </c>
      <c r="N2427" s="269" t="s">
        <v>344</v>
      </c>
      <c r="O2427" s="269" t="s">
        <v>344</v>
      </c>
      <c r="P2427" s="269" t="s">
        <v>344</v>
      </c>
      <c r="Q2427" s="269" t="s">
        <v>344</v>
      </c>
      <c r="R2427" s="269" t="s">
        <v>344</v>
      </c>
      <c r="S2427" s="269" t="s">
        <v>344</v>
      </c>
      <c r="T2427" s="269" t="s">
        <v>344</v>
      </c>
      <c r="U2427" s="269" t="s">
        <v>344</v>
      </c>
      <c r="V2427" s="269" t="s">
        <v>344</v>
      </c>
      <c r="W2427" s="269" t="s">
        <v>344</v>
      </c>
      <c r="X2427" s="270" t="s">
        <v>344</v>
      </c>
      <c r="Y2427" s="269" t="s">
        <v>344</v>
      </c>
      <c r="Z2427" s="269" t="s">
        <v>344</v>
      </c>
      <c r="AA2427" s="269" t="s">
        <v>344</v>
      </c>
      <c r="AB2427" s="269" t="s">
        <v>344</v>
      </c>
      <c r="AC2427" s="269" t="s">
        <v>344</v>
      </c>
      <c r="AD2427" s="269" t="s">
        <v>344</v>
      </c>
      <c r="AE2427" s="269" t="s">
        <v>344</v>
      </c>
      <c r="AF2427" s="269" t="s">
        <v>344</v>
      </c>
      <c r="AG2427" s="269" t="s">
        <v>344</v>
      </c>
      <c r="AH2427" s="269" t="s">
        <v>344</v>
      </c>
      <c r="AI2427" s="269" t="s">
        <v>344</v>
      </c>
      <c r="AJ2427" s="269" t="s">
        <v>344</v>
      </c>
      <c r="AK2427" s="269" t="s">
        <v>344</v>
      </c>
      <c r="AL2427" s="269" t="s">
        <v>344</v>
      </c>
      <c r="AM2427" s="269" t="s">
        <v>344</v>
      </c>
      <c r="AN2427" s="269" t="s">
        <v>344</v>
      </c>
      <c r="AO2427" s="269" t="s">
        <v>344</v>
      </c>
      <c r="AP2427" s="269" t="s">
        <v>344</v>
      </c>
      <c r="AQ2427" s="269"/>
      <c r="AR2427">
        <v>0</v>
      </c>
      <c r="AS2427">
        <v>2</v>
      </c>
    </row>
    <row r="2428" spans="1:45" ht="15" hidden="1" x14ac:dyDescent="0.25">
      <c r="A2428" s="266">
        <v>216264</v>
      </c>
      <c r="B2428" s="259" t="s">
        <v>457</v>
      </c>
      <c r="C2428" s="259" t="s">
        <v>205</v>
      </c>
      <c r="D2428" s="259" t="s">
        <v>207</v>
      </c>
      <c r="E2428" s="259" t="s">
        <v>207</v>
      </c>
      <c r="F2428" s="259" t="s">
        <v>205</v>
      </c>
      <c r="G2428" s="259" t="s">
        <v>207</v>
      </c>
      <c r="H2428" s="259" t="s">
        <v>206</v>
      </c>
      <c r="I2428" s="259" t="s">
        <v>207</v>
      </c>
      <c r="J2428" s="259" t="s">
        <v>207</v>
      </c>
      <c r="K2428" s="259" t="s">
        <v>207</v>
      </c>
      <c r="L2428" s="259" t="s">
        <v>206</v>
      </c>
      <c r="M2428" s="259" t="s">
        <v>344</v>
      </c>
      <c r="N2428" s="259" t="s">
        <v>344</v>
      </c>
      <c r="O2428" s="259" t="s">
        <v>344</v>
      </c>
      <c r="P2428" s="259" t="s">
        <v>344</v>
      </c>
      <c r="Q2428" s="259" t="s">
        <v>344</v>
      </c>
      <c r="R2428" s="259" t="s">
        <v>344</v>
      </c>
      <c r="S2428" s="259" t="s">
        <v>344</v>
      </c>
      <c r="T2428" s="259" t="s">
        <v>344</v>
      </c>
      <c r="U2428" s="259" t="s">
        <v>344</v>
      </c>
      <c r="V2428" s="259" t="s">
        <v>344</v>
      </c>
      <c r="W2428" s="259" t="s">
        <v>344</v>
      </c>
      <c r="X2428" s="259" t="s">
        <v>344</v>
      </c>
      <c r="Y2428" s="259" t="s">
        <v>344</v>
      </c>
      <c r="Z2428" s="259" t="s">
        <v>344</v>
      </c>
      <c r="AA2428" s="259" t="s">
        <v>344</v>
      </c>
      <c r="AB2428" s="259" t="s">
        <v>344</v>
      </c>
      <c r="AC2428" s="259" t="s">
        <v>344</v>
      </c>
      <c r="AD2428" s="259" t="s">
        <v>344</v>
      </c>
      <c r="AE2428" s="259" t="s">
        <v>344</v>
      </c>
      <c r="AF2428" s="259" t="s">
        <v>344</v>
      </c>
      <c r="AG2428" s="259" t="s">
        <v>344</v>
      </c>
      <c r="AH2428" s="259" t="s">
        <v>344</v>
      </c>
      <c r="AI2428" s="259" t="s">
        <v>344</v>
      </c>
      <c r="AJ2428" s="259" t="s">
        <v>344</v>
      </c>
      <c r="AK2428" s="259" t="s">
        <v>344</v>
      </c>
      <c r="AL2428" s="259" t="s">
        <v>344</v>
      </c>
      <c r="AM2428" s="259" t="s">
        <v>344</v>
      </c>
      <c r="AN2428" s="259" t="s">
        <v>344</v>
      </c>
      <c r="AO2428" s="259" t="s">
        <v>344</v>
      </c>
      <c r="AP2428" s="259" t="s">
        <v>344</v>
      </c>
      <c r="AQ2428" s="259"/>
      <c r="AR2428"/>
      <c r="AS2428">
        <v>2</v>
      </c>
    </row>
    <row r="2429" spans="1:45" ht="18.75" hidden="1" x14ac:dyDescent="0.45">
      <c r="A2429" s="268">
        <v>216265</v>
      </c>
      <c r="B2429" s="249" t="s">
        <v>458</v>
      </c>
      <c r="C2429" s="269" t="s">
        <v>205</v>
      </c>
      <c r="D2429" s="269" t="s">
        <v>205</v>
      </c>
      <c r="E2429" s="269" t="s">
        <v>205</v>
      </c>
      <c r="F2429" s="269" t="s">
        <v>205</v>
      </c>
      <c r="G2429" s="269" t="s">
        <v>205</v>
      </c>
      <c r="H2429" s="269" t="s">
        <v>207</v>
      </c>
      <c r="I2429" s="269" t="s">
        <v>205</v>
      </c>
      <c r="J2429" s="269" t="s">
        <v>207</v>
      </c>
      <c r="K2429" s="269" t="s">
        <v>205</v>
      </c>
      <c r="L2429" s="269" t="s">
        <v>207</v>
      </c>
      <c r="M2429" s="270" t="s">
        <v>206</v>
      </c>
      <c r="N2429" s="269" t="s">
        <v>207</v>
      </c>
      <c r="O2429" s="269" t="s">
        <v>207</v>
      </c>
      <c r="P2429" s="269" t="s">
        <v>207</v>
      </c>
      <c r="Q2429" s="269" t="s">
        <v>207</v>
      </c>
      <c r="R2429" s="269" t="s">
        <v>206</v>
      </c>
      <c r="S2429" s="269" t="s">
        <v>206</v>
      </c>
      <c r="T2429" s="269" t="s">
        <v>206</v>
      </c>
      <c r="U2429" s="269" t="s">
        <v>206</v>
      </c>
      <c r="V2429" s="269" t="s">
        <v>206</v>
      </c>
      <c r="W2429" s="269" t="s">
        <v>344</v>
      </c>
      <c r="X2429" s="270" t="s">
        <v>344</v>
      </c>
      <c r="Y2429" s="269" t="s">
        <v>344</v>
      </c>
      <c r="Z2429" s="269" t="s">
        <v>344</v>
      </c>
      <c r="AA2429" s="269" t="s">
        <v>344</v>
      </c>
      <c r="AB2429" s="269" t="s">
        <v>344</v>
      </c>
      <c r="AC2429" s="269" t="s">
        <v>344</v>
      </c>
      <c r="AD2429" s="269" t="s">
        <v>344</v>
      </c>
      <c r="AE2429" s="269" t="s">
        <v>344</v>
      </c>
      <c r="AF2429" s="269" t="s">
        <v>344</v>
      </c>
      <c r="AG2429" s="269" t="s">
        <v>344</v>
      </c>
      <c r="AH2429" s="269" t="s">
        <v>344</v>
      </c>
      <c r="AI2429" s="269" t="s">
        <v>344</v>
      </c>
      <c r="AJ2429" s="269" t="s">
        <v>344</v>
      </c>
      <c r="AK2429" s="269" t="s">
        <v>344</v>
      </c>
      <c r="AL2429" s="269" t="s">
        <v>344</v>
      </c>
      <c r="AM2429" s="269" t="s">
        <v>344</v>
      </c>
      <c r="AN2429" s="269" t="s">
        <v>344</v>
      </c>
      <c r="AO2429" s="269" t="s">
        <v>344</v>
      </c>
      <c r="AP2429" s="269" t="s">
        <v>344</v>
      </c>
      <c r="AQ2429" s="269"/>
      <c r="AR2429">
        <v>0</v>
      </c>
      <c r="AS2429">
        <v>5</v>
      </c>
    </row>
    <row r="2430" spans="1:45" ht="15" hidden="1" x14ac:dyDescent="0.25">
      <c r="A2430" s="266">
        <v>216266</v>
      </c>
      <c r="B2430" s="259" t="s">
        <v>457</v>
      </c>
      <c r="C2430" s="259" t="s">
        <v>207</v>
      </c>
      <c r="D2430" s="259" t="s">
        <v>207</v>
      </c>
      <c r="E2430" s="259" t="s">
        <v>207</v>
      </c>
      <c r="F2430" s="259" t="s">
        <v>207</v>
      </c>
      <c r="G2430" s="259" t="s">
        <v>207</v>
      </c>
      <c r="H2430" s="259" t="s">
        <v>206</v>
      </c>
      <c r="I2430" s="259" t="s">
        <v>206</v>
      </c>
      <c r="J2430" s="259" t="s">
        <v>206</v>
      </c>
      <c r="K2430" s="259" t="s">
        <v>206</v>
      </c>
      <c r="L2430" s="259" t="s">
        <v>206</v>
      </c>
      <c r="M2430" s="259" t="s">
        <v>344</v>
      </c>
      <c r="N2430" s="259" t="s">
        <v>344</v>
      </c>
      <c r="O2430" s="259" t="s">
        <v>344</v>
      </c>
      <c r="P2430" s="259" t="s">
        <v>344</v>
      </c>
      <c r="Q2430" s="259" t="s">
        <v>344</v>
      </c>
      <c r="R2430" s="259" t="s">
        <v>344</v>
      </c>
      <c r="S2430" s="259" t="s">
        <v>344</v>
      </c>
      <c r="T2430" s="259" t="s">
        <v>344</v>
      </c>
      <c r="U2430" s="259" t="s">
        <v>344</v>
      </c>
      <c r="V2430" s="259" t="s">
        <v>344</v>
      </c>
      <c r="W2430" s="259" t="s">
        <v>344</v>
      </c>
      <c r="X2430" s="259" t="s">
        <v>344</v>
      </c>
      <c r="Y2430" s="259" t="s">
        <v>344</v>
      </c>
      <c r="Z2430" s="259" t="s">
        <v>344</v>
      </c>
      <c r="AA2430" s="259" t="s">
        <v>344</v>
      </c>
      <c r="AB2430" s="259" t="s">
        <v>344</v>
      </c>
      <c r="AC2430" s="259" t="s">
        <v>344</v>
      </c>
      <c r="AD2430" s="259" t="s">
        <v>344</v>
      </c>
      <c r="AE2430" s="259" t="s">
        <v>344</v>
      </c>
      <c r="AF2430" s="259" t="s">
        <v>344</v>
      </c>
      <c r="AG2430" s="259" t="s">
        <v>344</v>
      </c>
      <c r="AH2430" s="259" t="s">
        <v>344</v>
      </c>
      <c r="AI2430" s="259" t="s">
        <v>344</v>
      </c>
      <c r="AJ2430" s="259" t="s">
        <v>344</v>
      </c>
      <c r="AK2430" s="259" t="s">
        <v>344</v>
      </c>
      <c r="AL2430" s="259" t="s">
        <v>344</v>
      </c>
      <c r="AM2430" s="259" t="s">
        <v>344</v>
      </c>
      <c r="AN2430" s="259" t="s">
        <v>344</v>
      </c>
      <c r="AO2430" s="259" t="s">
        <v>344</v>
      </c>
      <c r="AP2430" s="259" t="s">
        <v>344</v>
      </c>
      <c r="AQ2430" s="259"/>
      <c r="AR2430"/>
      <c r="AS2430">
        <v>1</v>
      </c>
    </row>
    <row r="2431" spans="1:45" ht="18.75" hidden="1" x14ac:dyDescent="0.45">
      <c r="A2431" s="268">
        <v>216267</v>
      </c>
      <c r="B2431" s="249" t="s">
        <v>457</v>
      </c>
      <c r="C2431" s="269" t="s">
        <v>207</v>
      </c>
      <c r="D2431" s="269" t="s">
        <v>205</v>
      </c>
      <c r="E2431" s="269" t="s">
        <v>205</v>
      </c>
      <c r="F2431" s="269" t="s">
        <v>205</v>
      </c>
      <c r="G2431" s="269" t="s">
        <v>207</v>
      </c>
      <c r="H2431" s="269" t="s">
        <v>206</v>
      </c>
      <c r="I2431" s="269" t="s">
        <v>206</v>
      </c>
      <c r="J2431" s="269" t="s">
        <v>206</v>
      </c>
      <c r="K2431" s="269" t="s">
        <v>206</v>
      </c>
      <c r="L2431" s="269" t="s">
        <v>206</v>
      </c>
      <c r="M2431" s="270" t="s">
        <v>344</v>
      </c>
      <c r="N2431" s="269" t="s">
        <v>344</v>
      </c>
      <c r="O2431" s="269" t="s">
        <v>344</v>
      </c>
      <c r="P2431" s="269" t="s">
        <v>344</v>
      </c>
      <c r="Q2431" s="269" t="s">
        <v>344</v>
      </c>
      <c r="R2431" s="269" t="s">
        <v>344</v>
      </c>
      <c r="S2431" s="269" t="s">
        <v>344</v>
      </c>
      <c r="T2431" s="269" t="s">
        <v>344</v>
      </c>
      <c r="U2431" s="269" t="s">
        <v>344</v>
      </c>
      <c r="V2431" s="269" t="s">
        <v>344</v>
      </c>
      <c r="W2431" s="269" t="s">
        <v>344</v>
      </c>
      <c r="X2431" s="270" t="s">
        <v>344</v>
      </c>
      <c r="Y2431" s="269" t="s">
        <v>344</v>
      </c>
      <c r="Z2431" s="269" t="s">
        <v>344</v>
      </c>
      <c r="AA2431" s="269" t="s">
        <v>344</v>
      </c>
      <c r="AB2431" s="269" t="s">
        <v>344</v>
      </c>
      <c r="AC2431" s="269" t="s">
        <v>344</v>
      </c>
      <c r="AD2431" s="269" t="s">
        <v>344</v>
      </c>
      <c r="AE2431" s="269" t="s">
        <v>344</v>
      </c>
      <c r="AF2431" s="269" t="s">
        <v>344</v>
      </c>
      <c r="AG2431" s="269" t="s">
        <v>344</v>
      </c>
      <c r="AH2431" s="269" t="s">
        <v>344</v>
      </c>
      <c r="AI2431" s="269" t="s">
        <v>344</v>
      </c>
      <c r="AJ2431" s="269" t="s">
        <v>344</v>
      </c>
      <c r="AK2431" s="269" t="s">
        <v>344</v>
      </c>
      <c r="AL2431" s="269" t="s">
        <v>344</v>
      </c>
      <c r="AM2431" s="269" t="s">
        <v>344</v>
      </c>
      <c r="AN2431" s="269" t="s">
        <v>344</v>
      </c>
      <c r="AO2431" s="269" t="s">
        <v>344</v>
      </c>
      <c r="AP2431" s="269" t="s">
        <v>344</v>
      </c>
      <c r="AQ2431" s="269"/>
      <c r="AR2431">
        <v>0</v>
      </c>
      <c r="AS2431">
        <v>1</v>
      </c>
    </row>
    <row r="2432" spans="1:45" ht="18.75" hidden="1" x14ac:dyDescent="0.45">
      <c r="A2432" s="268">
        <v>216268</v>
      </c>
      <c r="B2432" s="249" t="s">
        <v>458</v>
      </c>
      <c r="C2432" s="269" t="s">
        <v>205</v>
      </c>
      <c r="D2432" s="269" t="s">
        <v>207</v>
      </c>
      <c r="E2432" s="269" t="s">
        <v>207</v>
      </c>
      <c r="F2432" s="269" t="s">
        <v>207</v>
      </c>
      <c r="G2432" s="269" t="s">
        <v>207</v>
      </c>
      <c r="H2432" s="269" t="s">
        <v>205</v>
      </c>
      <c r="I2432" s="269" t="s">
        <v>207</v>
      </c>
      <c r="J2432" s="269" t="s">
        <v>207</v>
      </c>
      <c r="K2432" s="269" t="s">
        <v>207</v>
      </c>
      <c r="L2432" s="269" t="s">
        <v>207</v>
      </c>
      <c r="M2432" s="270" t="s">
        <v>206</v>
      </c>
      <c r="N2432" s="269" t="s">
        <v>207</v>
      </c>
      <c r="O2432" s="269" t="s">
        <v>206</v>
      </c>
      <c r="P2432" s="269" t="s">
        <v>206</v>
      </c>
      <c r="Q2432" s="269" t="s">
        <v>207</v>
      </c>
      <c r="R2432" s="269" t="s">
        <v>207</v>
      </c>
      <c r="S2432" s="269" t="s">
        <v>206</v>
      </c>
      <c r="T2432" s="269" t="s">
        <v>206</v>
      </c>
      <c r="U2432" s="269" t="s">
        <v>207</v>
      </c>
      <c r="V2432" s="269" t="s">
        <v>207</v>
      </c>
      <c r="W2432" s="269" t="s">
        <v>344</v>
      </c>
      <c r="X2432" s="270" t="s">
        <v>344</v>
      </c>
      <c r="Y2432" s="269" t="s">
        <v>344</v>
      </c>
      <c r="Z2432" s="269" t="s">
        <v>344</v>
      </c>
      <c r="AA2432" s="269" t="s">
        <v>344</v>
      </c>
      <c r="AB2432" s="269" t="s">
        <v>344</v>
      </c>
      <c r="AC2432" s="269" t="s">
        <v>344</v>
      </c>
      <c r="AD2432" s="269" t="s">
        <v>344</v>
      </c>
      <c r="AE2432" s="269" t="s">
        <v>344</v>
      </c>
      <c r="AF2432" s="269" t="s">
        <v>344</v>
      </c>
      <c r="AG2432" s="269" t="s">
        <v>344</v>
      </c>
      <c r="AH2432" s="269" t="s">
        <v>344</v>
      </c>
      <c r="AI2432" s="269" t="s">
        <v>344</v>
      </c>
      <c r="AJ2432" s="269" t="s">
        <v>344</v>
      </c>
      <c r="AK2432" s="269" t="s">
        <v>344</v>
      </c>
      <c r="AL2432" s="269" t="s">
        <v>344</v>
      </c>
      <c r="AM2432" s="269" t="s">
        <v>344</v>
      </c>
      <c r="AN2432" s="269" t="s">
        <v>344</v>
      </c>
      <c r="AO2432" s="269" t="s">
        <v>344</v>
      </c>
      <c r="AP2432" s="269" t="s">
        <v>344</v>
      </c>
      <c r="AQ2432" s="269"/>
      <c r="AR2432">
        <v>0</v>
      </c>
      <c r="AS2432">
        <v>4</v>
      </c>
    </row>
    <row r="2433" spans="1:45" ht="18.75" hidden="1" x14ac:dyDescent="0.45">
      <c r="A2433" s="268">
        <v>216269</v>
      </c>
      <c r="B2433" s="249" t="s">
        <v>456</v>
      </c>
      <c r="C2433" s="269" t="s">
        <v>207</v>
      </c>
      <c r="D2433" s="269" t="s">
        <v>207</v>
      </c>
      <c r="E2433" s="269" t="s">
        <v>207</v>
      </c>
      <c r="F2433" s="269" t="s">
        <v>207</v>
      </c>
      <c r="G2433" s="269" t="s">
        <v>207</v>
      </c>
      <c r="H2433" s="269" t="s">
        <v>207</v>
      </c>
      <c r="I2433" s="269" t="s">
        <v>207</v>
      </c>
      <c r="J2433" s="269" t="s">
        <v>207</v>
      </c>
      <c r="K2433" s="269" t="s">
        <v>207</v>
      </c>
      <c r="L2433" s="269" t="s">
        <v>205</v>
      </c>
      <c r="M2433" s="270" t="s">
        <v>205</v>
      </c>
      <c r="N2433" s="269" t="s">
        <v>207</v>
      </c>
      <c r="O2433" s="269" t="s">
        <v>207</v>
      </c>
      <c r="P2433" s="269" t="s">
        <v>207</v>
      </c>
      <c r="Q2433" s="269" t="s">
        <v>207</v>
      </c>
      <c r="R2433" s="269" t="s">
        <v>207</v>
      </c>
      <c r="S2433" s="269" t="s">
        <v>207</v>
      </c>
      <c r="T2433" s="269" t="s">
        <v>207</v>
      </c>
      <c r="U2433" s="269" t="s">
        <v>207</v>
      </c>
      <c r="V2433" s="269" t="s">
        <v>207</v>
      </c>
      <c r="W2433" s="269" t="s">
        <v>207</v>
      </c>
      <c r="X2433" s="270" t="s">
        <v>207</v>
      </c>
      <c r="Y2433" s="269" t="s">
        <v>207</v>
      </c>
      <c r="Z2433" s="269" t="s">
        <v>207</v>
      </c>
      <c r="AA2433" s="269" t="s">
        <v>207</v>
      </c>
      <c r="AB2433" s="269" t="s">
        <v>206</v>
      </c>
      <c r="AC2433" s="269" t="s">
        <v>206</v>
      </c>
      <c r="AD2433" s="269" t="s">
        <v>206</v>
      </c>
      <c r="AE2433" s="269" t="s">
        <v>206</v>
      </c>
      <c r="AF2433" s="269" t="s">
        <v>206</v>
      </c>
      <c r="AG2433" s="269" t="s">
        <v>344</v>
      </c>
      <c r="AH2433" s="269" t="s">
        <v>344</v>
      </c>
      <c r="AI2433" s="269" t="s">
        <v>344</v>
      </c>
      <c r="AJ2433" s="269" t="s">
        <v>344</v>
      </c>
      <c r="AK2433" s="269" t="s">
        <v>344</v>
      </c>
      <c r="AL2433" s="269" t="s">
        <v>344</v>
      </c>
      <c r="AM2433" s="269" t="s">
        <v>344</v>
      </c>
      <c r="AN2433" s="269" t="s">
        <v>344</v>
      </c>
      <c r="AO2433" s="269" t="s">
        <v>344</v>
      </c>
      <c r="AP2433" s="269" t="s">
        <v>344</v>
      </c>
      <c r="AQ2433" s="269"/>
      <c r="AR2433">
        <v>0</v>
      </c>
      <c r="AS2433">
        <v>5</v>
      </c>
    </row>
    <row r="2434" spans="1:45" ht="18.75" hidden="1" x14ac:dyDescent="0.45">
      <c r="A2434" s="268">
        <v>216270</v>
      </c>
      <c r="B2434" s="249" t="s">
        <v>456</v>
      </c>
      <c r="C2434" s="269" t="s">
        <v>205</v>
      </c>
      <c r="D2434" s="269" t="s">
        <v>207</v>
      </c>
      <c r="E2434" s="269" t="s">
        <v>207</v>
      </c>
      <c r="F2434" s="269" t="s">
        <v>207</v>
      </c>
      <c r="G2434" s="269" t="s">
        <v>207</v>
      </c>
      <c r="H2434" s="269" t="s">
        <v>207</v>
      </c>
      <c r="I2434" s="269" t="s">
        <v>207</v>
      </c>
      <c r="J2434" s="269" t="s">
        <v>205</v>
      </c>
      <c r="K2434" s="269" t="s">
        <v>207</v>
      </c>
      <c r="L2434" s="269" t="s">
        <v>207</v>
      </c>
      <c r="M2434" s="270" t="s">
        <v>207</v>
      </c>
      <c r="N2434" s="269" t="s">
        <v>205</v>
      </c>
      <c r="O2434" s="269" t="s">
        <v>207</v>
      </c>
      <c r="P2434" s="269" t="s">
        <v>207</v>
      </c>
      <c r="Q2434" s="269" t="s">
        <v>207</v>
      </c>
      <c r="R2434" s="269" t="s">
        <v>207</v>
      </c>
      <c r="S2434" s="269" t="s">
        <v>207</v>
      </c>
      <c r="T2434" s="269" t="s">
        <v>207</v>
      </c>
      <c r="U2434" s="269" t="s">
        <v>207</v>
      </c>
      <c r="V2434" s="269" t="s">
        <v>207</v>
      </c>
      <c r="W2434" s="269" t="s">
        <v>207</v>
      </c>
      <c r="X2434" s="270" t="s">
        <v>207</v>
      </c>
      <c r="Y2434" s="269" t="s">
        <v>206</v>
      </c>
      <c r="Z2434" s="269" t="s">
        <v>207</v>
      </c>
      <c r="AA2434" s="269" t="s">
        <v>207</v>
      </c>
      <c r="AB2434" s="269" t="s">
        <v>206</v>
      </c>
      <c r="AC2434" s="269" t="s">
        <v>206</v>
      </c>
      <c r="AD2434" s="269" t="s">
        <v>206</v>
      </c>
      <c r="AE2434" s="269" t="s">
        <v>206</v>
      </c>
      <c r="AF2434" s="269" t="s">
        <v>206</v>
      </c>
      <c r="AG2434" s="269" t="s">
        <v>344</v>
      </c>
      <c r="AH2434" s="269" t="s">
        <v>344</v>
      </c>
      <c r="AI2434" s="269" t="s">
        <v>344</v>
      </c>
      <c r="AJ2434" s="269" t="s">
        <v>344</v>
      </c>
      <c r="AK2434" s="269" t="s">
        <v>344</v>
      </c>
      <c r="AL2434" s="269" t="s">
        <v>344</v>
      </c>
      <c r="AM2434" s="269" t="s">
        <v>344</v>
      </c>
      <c r="AN2434" s="269" t="s">
        <v>344</v>
      </c>
      <c r="AO2434" s="269" t="s">
        <v>344</v>
      </c>
      <c r="AP2434" s="269" t="s">
        <v>344</v>
      </c>
      <c r="AQ2434" s="269"/>
      <c r="AR2434">
        <v>0</v>
      </c>
      <c r="AS2434">
        <v>5</v>
      </c>
    </row>
    <row r="2435" spans="1:45" ht="15" hidden="1" x14ac:dyDescent="0.25">
      <c r="A2435" s="266">
        <v>216271</v>
      </c>
      <c r="B2435" s="259" t="s">
        <v>457</v>
      </c>
      <c r="C2435" s="259" t="s">
        <v>207</v>
      </c>
      <c r="D2435" s="259" t="s">
        <v>207</v>
      </c>
      <c r="E2435" s="259" t="s">
        <v>207</v>
      </c>
      <c r="F2435" s="259" t="s">
        <v>207</v>
      </c>
      <c r="G2435" s="259" t="s">
        <v>207</v>
      </c>
      <c r="H2435" s="259" t="s">
        <v>206</v>
      </c>
      <c r="I2435" s="259" t="s">
        <v>206</v>
      </c>
      <c r="J2435" s="259" t="s">
        <v>206</v>
      </c>
      <c r="K2435" s="259" t="s">
        <v>206</v>
      </c>
      <c r="L2435" s="259" t="s">
        <v>206</v>
      </c>
      <c r="M2435" s="259" t="s">
        <v>344</v>
      </c>
      <c r="N2435" s="259" t="s">
        <v>344</v>
      </c>
      <c r="O2435" s="259" t="s">
        <v>344</v>
      </c>
      <c r="P2435" s="259" t="s">
        <v>344</v>
      </c>
      <c r="Q2435" s="259" t="s">
        <v>344</v>
      </c>
      <c r="R2435" s="259" t="s">
        <v>344</v>
      </c>
      <c r="S2435" s="259" t="s">
        <v>344</v>
      </c>
      <c r="T2435" s="259" t="s">
        <v>344</v>
      </c>
      <c r="U2435" s="259" t="s">
        <v>344</v>
      </c>
      <c r="V2435" s="259" t="s">
        <v>344</v>
      </c>
      <c r="W2435" s="259" t="s">
        <v>344</v>
      </c>
      <c r="X2435" s="259" t="s">
        <v>344</v>
      </c>
      <c r="Y2435" s="259" t="s">
        <v>344</v>
      </c>
      <c r="Z2435" s="259" t="s">
        <v>344</v>
      </c>
      <c r="AA2435" s="259" t="s">
        <v>344</v>
      </c>
      <c r="AB2435" s="259" t="s">
        <v>344</v>
      </c>
      <c r="AC2435" s="259" t="s">
        <v>344</v>
      </c>
      <c r="AD2435" s="259" t="s">
        <v>344</v>
      </c>
      <c r="AE2435" s="259" t="s">
        <v>344</v>
      </c>
      <c r="AF2435" s="259" t="s">
        <v>344</v>
      </c>
      <c r="AG2435" s="259" t="s">
        <v>344</v>
      </c>
      <c r="AH2435" s="259" t="s">
        <v>344</v>
      </c>
      <c r="AI2435" s="259" t="s">
        <v>344</v>
      </c>
      <c r="AJ2435" s="259" t="s">
        <v>344</v>
      </c>
      <c r="AK2435" s="259" t="s">
        <v>344</v>
      </c>
      <c r="AL2435" s="259" t="s">
        <v>344</v>
      </c>
      <c r="AM2435" s="259" t="s">
        <v>344</v>
      </c>
      <c r="AN2435" s="259" t="s">
        <v>344</v>
      </c>
      <c r="AO2435" s="259" t="s">
        <v>344</v>
      </c>
      <c r="AP2435" s="259" t="s">
        <v>344</v>
      </c>
      <c r="AQ2435" s="259"/>
      <c r="AR2435"/>
      <c r="AS2435">
        <v>1</v>
      </c>
    </row>
    <row r="2436" spans="1:45" ht="15" hidden="1" x14ac:dyDescent="0.25">
      <c r="A2436" s="266">
        <v>216272</v>
      </c>
      <c r="B2436" s="259" t="s">
        <v>457</v>
      </c>
      <c r="C2436" s="259" t="s">
        <v>207</v>
      </c>
      <c r="D2436" s="259" t="s">
        <v>207</v>
      </c>
      <c r="E2436" s="259" t="s">
        <v>207</v>
      </c>
      <c r="F2436" s="259" t="s">
        <v>206</v>
      </c>
      <c r="G2436" s="259" t="s">
        <v>206</v>
      </c>
      <c r="H2436" s="259" t="s">
        <v>206</v>
      </c>
      <c r="I2436" s="259" t="s">
        <v>206</v>
      </c>
      <c r="J2436" s="259" t="s">
        <v>206</v>
      </c>
      <c r="K2436" s="259" t="s">
        <v>206</v>
      </c>
      <c r="L2436" s="259" t="s">
        <v>206</v>
      </c>
      <c r="M2436" s="259" t="s">
        <v>344</v>
      </c>
      <c r="N2436" s="259" t="s">
        <v>344</v>
      </c>
      <c r="O2436" s="259" t="s">
        <v>344</v>
      </c>
      <c r="P2436" s="259" t="s">
        <v>344</v>
      </c>
      <c r="Q2436" s="259" t="s">
        <v>344</v>
      </c>
      <c r="R2436" s="259" t="s">
        <v>344</v>
      </c>
      <c r="S2436" s="259" t="s">
        <v>344</v>
      </c>
      <c r="T2436" s="259" t="s">
        <v>344</v>
      </c>
      <c r="U2436" s="259" t="s">
        <v>344</v>
      </c>
      <c r="V2436" s="259" t="s">
        <v>344</v>
      </c>
      <c r="W2436" s="259" t="s">
        <v>344</v>
      </c>
      <c r="X2436" s="259" t="s">
        <v>344</v>
      </c>
      <c r="Y2436" s="259" t="s">
        <v>344</v>
      </c>
      <c r="Z2436" s="259" t="s">
        <v>344</v>
      </c>
      <c r="AA2436" s="259" t="s">
        <v>344</v>
      </c>
      <c r="AB2436" s="259" t="s">
        <v>344</v>
      </c>
      <c r="AC2436" s="259" t="s">
        <v>344</v>
      </c>
      <c r="AD2436" s="259" t="s">
        <v>344</v>
      </c>
      <c r="AE2436" s="259" t="s">
        <v>344</v>
      </c>
      <c r="AF2436" s="259" t="s">
        <v>344</v>
      </c>
      <c r="AG2436" s="259" t="s">
        <v>344</v>
      </c>
      <c r="AH2436" s="259" t="s">
        <v>344</v>
      </c>
      <c r="AI2436" s="259" t="s">
        <v>344</v>
      </c>
      <c r="AJ2436" s="259" t="s">
        <v>344</v>
      </c>
      <c r="AK2436" s="259" t="s">
        <v>344</v>
      </c>
      <c r="AL2436" s="259" t="s">
        <v>344</v>
      </c>
      <c r="AM2436" s="259" t="s">
        <v>344</v>
      </c>
      <c r="AN2436" s="259" t="s">
        <v>344</v>
      </c>
      <c r="AO2436" s="259" t="s">
        <v>344</v>
      </c>
      <c r="AP2436" s="259" t="s">
        <v>344</v>
      </c>
      <c r="AQ2436" s="259"/>
      <c r="AR2436"/>
      <c r="AS2436">
        <v>1</v>
      </c>
    </row>
    <row r="2437" spans="1:45" ht="15" hidden="1" x14ac:dyDescent="0.25">
      <c r="A2437" s="266">
        <v>216273</v>
      </c>
      <c r="B2437" s="259" t="s">
        <v>457</v>
      </c>
      <c r="C2437" s="259" t="s">
        <v>207</v>
      </c>
      <c r="D2437" s="259" t="s">
        <v>207</v>
      </c>
      <c r="E2437" s="259" t="s">
        <v>207</v>
      </c>
      <c r="F2437" s="259" t="s">
        <v>207</v>
      </c>
      <c r="G2437" s="259" t="s">
        <v>206</v>
      </c>
      <c r="H2437" s="259" t="s">
        <v>206</v>
      </c>
      <c r="I2437" s="259" t="s">
        <v>206</v>
      </c>
      <c r="J2437" s="259" t="s">
        <v>206</v>
      </c>
      <c r="K2437" s="259" t="s">
        <v>206</v>
      </c>
      <c r="L2437" s="259" t="s">
        <v>206</v>
      </c>
      <c r="M2437" s="259" t="s">
        <v>344</v>
      </c>
      <c r="N2437" s="259" t="s">
        <v>344</v>
      </c>
      <c r="O2437" s="259" t="s">
        <v>344</v>
      </c>
      <c r="P2437" s="259" t="s">
        <v>344</v>
      </c>
      <c r="Q2437" s="259" t="s">
        <v>344</v>
      </c>
      <c r="R2437" s="259" t="s">
        <v>344</v>
      </c>
      <c r="S2437" s="259" t="s">
        <v>344</v>
      </c>
      <c r="T2437" s="259" t="s">
        <v>344</v>
      </c>
      <c r="U2437" s="259" t="s">
        <v>344</v>
      </c>
      <c r="V2437" s="259" t="s">
        <v>344</v>
      </c>
      <c r="W2437" s="259" t="s">
        <v>344</v>
      </c>
      <c r="X2437" s="259" t="s">
        <v>344</v>
      </c>
      <c r="Y2437" s="259" t="s">
        <v>344</v>
      </c>
      <c r="Z2437" s="259" t="s">
        <v>344</v>
      </c>
      <c r="AA2437" s="259" t="s">
        <v>344</v>
      </c>
      <c r="AB2437" s="259" t="s">
        <v>344</v>
      </c>
      <c r="AC2437" s="259" t="s">
        <v>344</v>
      </c>
      <c r="AD2437" s="259" t="s">
        <v>344</v>
      </c>
      <c r="AE2437" s="259" t="s">
        <v>344</v>
      </c>
      <c r="AF2437" s="259" t="s">
        <v>344</v>
      </c>
      <c r="AG2437" s="259" t="s">
        <v>344</v>
      </c>
      <c r="AH2437" s="259" t="s">
        <v>344</v>
      </c>
      <c r="AI2437" s="259" t="s">
        <v>344</v>
      </c>
      <c r="AJ2437" s="259" t="s">
        <v>344</v>
      </c>
      <c r="AK2437" s="259" t="s">
        <v>344</v>
      </c>
      <c r="AL2437" s="259" t="s">
        <v>344</v>
      </c>
      <c r="AM2437" s="259" t="s">
        <v>344</v>
      </c>
      <c r="AN2437" s="259" t="s">
        <v>344</v>
      </c>
      <c r="AO2437" s="259" t="s">
        <v>344</v>
      </c>
      <c r="AP2437" s="259" t="s">
        <v>344</v>
      </c>
      <c r="AQ2437" s="259"/>
      <c r="AR2437"/>
      <c r="AS2437">
        <v>1</v>
      </c>
    </row>
    <row r="2438" spans="1:45" ht="18.75" hidden="1" x14ac:dyDescent="0.45">
      <c r="A2438" s="267">
        <v>216274</v>
      </c>
      <c r="B2438" s="249" t="s">
        <v>458</v>
      </c>
      <c r="C2438" s="269" t="s">
        <v>207</v>
      </c>
      <c r="D2438" s="269" t="s">
        <v>207</v>
      </c>
      <c r="E2438" s="269" t="s">
        <v>207</v>
      </c>
      <c r="F2438" s="269" t="s">
        <v>207</v>
      </c>
      <c r="G2438" s="269" t="s">
        <v>207</v>
      </c>
      <c r="H2438" s="269" t="s">
        <v>207</v>
      </c>
      <c r="I2438" s="269" t="s">
        <v>206</v>
      </c>
      <c r="J2438" s="269" t="s">
        <v>207</v>
      </c>
      <c r="K2438" s="269" t="s">
        <v>207</v>
      </c>
      <c r="L2438" s="269" t="s">
        <v>206</v>
      </c>
      <c r="M2438" s="270" t="s">
        <v>207</v>
      </c>
      <c r="N2438" s="269" t="s">
        <v>206</v>
      </c>
      <c r="O2438" s="269" t="s">
        <v>207</v>
      </c>
      <c r="P2438" s="269" t="s">
        <v>207</v>
      </c>
      <c r="Q2438" s="269" t="s">
        <v>207</v>
      </c>
      <c r="R2438" s="269" t="s">
        <v>206</v>
      </c>
      <c r="S2438" s="269" t="s">
        <v>206</v>
      </c>
      <c r="T2438" s="269" t="s">
        <v>207</v>
      </c>
      <c r="U2438" s="269" t="s">
        <v>205</v>
      </c>
      <c r="V2438" s="269" t="s">
        <v>207</v>
      </c>
      <c r="W2438" s="269" t="s">
        <v>344</v>
      </c>
      <c r="X2438" s="270" t="s">
        <v>344</v>
      </c>
      <c r="Y2438" s="269" t="s">
        <v>344</v>
      </c>
      <c r="Z2438" s="269" t="s">
        <v>344</v>
      </c>
      <c r="AA2438" s="269" t="s">
        <v>344</v>
      </c>
      <c r="AB2438" s="269" t="s">
        <v>344</v>
      </c>
      <c r="AC2438" s="269" t="s">
        <v>344</v>
      </c>
      <c r="AD2438" s="269" t="s">
        <v>344</v>
      </c>
      <c r="AE2438" s="269" t="s">
        <v>344</v>
      </c>
      <c r="AF2438" s="269" t="s">
        <v>344</v>
      </c>
      <c r="AG2438" s="269" t="s">
        <v>344</v>
      </c>
      <c r="AH2438" s="269" t="s">
        <v>344</v>
      </c>
      <c r="AI2438" s="269" t="s">
        <v>344</v>
      </c>
      <c r="AJ2438" s="269" t="s">
        <v>344</v>
      </c>
      <c r="AK2438" s="269" t="s">
        <v>344</v>
      </c>
      <c r="AL2438" s="269" t="s">
        <v>344</v>
      </c>
      <c r="AM2438" s="269" t="s">
        <v>344</v>
      </c>
      <c r="AN2438" s="269" t="s">
        <v>344</v>
      </c>
      <c r="AO2438" s="269" t="s">
        <v>344</v>
      </c>
      <c r="AP2438" s="269" t="s">
        <v>344</v>
      </c>
      <c r="AQ2438" s="269"/>
      <c r="AR2438">
        <v>0</v>
      </c>
      <c r="AS2438">
        <v>3</v>
      </c>
    </row>
    <row r="2439" spans="1:45" ht="18.75" hidden="1" x14ac:dyDescent="0.45">
      <c r="A2439" s="267">
        <v>216275</v>
      </c>
      <c r="B2439" s="249" t="s">
        <v>458</v>
      </c>
      <c r="C2439" s="269" t="s">
        <v>207</v>
      </c>
      <c r="D2439" s="269" t="s">
        <v>205</v>
      </c>
      <c r="E2439" s="269" t="s">
        <v>207</v>
      </c>
      <c r="F2439" s="269" t="s">
        <v>205</v>
      </c>
      <c r="G2439" s="269" t="s">
        <v>207</v>
      </c>
      <c r="H2439" s="269" t="s">
        <v>207</v>
      </c>
      <c r="I2439" s="269" t="s">
        <v>206</v>
      </c>
      <c r="J2439" s="269" t="s">
        <v>205</v>
      </c>
      <c r="K2439" s="269" t="s">
        <v>207</v>
      </c>
      <c r="L2439" s="269" t="s">
        <v>207</v>
      </c>
      <c r="M2439" s="270" t="s">
        <v>206</v>
      </c>
      <c r="N2439" s="269" t="s">
        <v>206</v>
      </c>
      <c r="O2439" s="269" t="s">
        <v>207</v>
      </c>
      <c r="P2439" s="269" t="s">
        <v>207</v>
      </c>
      <c r="Q2439" s="269" t="s">
        <v>206</v>
      </c>
      <c r="R2439" s="269" t="s">
        <v>206</v>
      </c>
      <c r="S2439" s="269" t="s">
        <v>206</v>
      </c>
      <c r="T2439" s="269" t="s">
        <v>206</v>
      </c>
      <c r="U2439" s="269" t="s">
        <v>206</v>
      </c>
      <c r="V2439" s="269" t="s">
        <v>206</v>
      </c>
      <c r="W2439" s="269" t="s">
        <v>344</v>
      </c>
      <c r="X2439" s="270" t="s">
        <v>344</v>
      </c>
      <c r="Y2439" s="269" t="s">
        <v>344</v>
      </c>
      <c r="Z2439" s="269" t="s">
        <v>344</v>
      </c>
      <c r="AA2439" s="269" t="s">
        <v>344</v>
      </c>
      <c r="AB2439" s="269" t="s">
        <v>344</v>
      </c>
      <c r="AC2439" s="269" t="s">
        <v>344</v>
      </c>
      <c r="AD2439" s="269" t="s">
        <v>344</v>
      </c>
      <c r="AE2439" s="269" t="s">
        <v>344</v>
      </c>
      <c r="AF2439" s="269" t="s">
        <v>344</v>
      </c>
      <c r="AG2439" s="269" t="s">
        <v>344</v>
      </c>
      <c r="AH2439" s="269" t="s">
        <v>344</v>
      </c>
      <c r="AI2439" s="269" t="s">
        <v>344</v>
      </c>
      <c r="AJ2439" s="269" t="s">
        <v>344</v>
      </c>
      <c r="AK2439" s="269" t="s">
        <v>344</v>
      </c>
      <c r="AL2439" s="269" t="s">
        <v>344</v>
      </c>
      <c r="AM2439" s="269" t="s">
        <v>344</v>
      </c>
      <c r="AN2439" s="269" t="s">
        <v>344</v>
      </c>
      <c r="AO2439" s="269" t="s">
        <v>344</v>
      </c>
      <c r="AP2439" s="269" t="s">
        <v>344</v>
      </c>
      <c r="AQ2439" s="269"/>
      <c r="AR2439">
        <v>0</v>
      </c>
      <c r="AS2439">
        <v>5</v>
      </c>
    </row>
    <row r="2440" spans="1:45" ht="15" hidden="1" x14ac:dyDescent="0.25">
      <c r="A2440" s="266">
        <v>216276</v>
      </c>
      <c r="B2440" s="259" t="s">
        <v>457</v>
      </c>
      <c r="C2440" s="259" t="s">
        <v>207</v>
      </c>
      <c r="D2440" s="259" t="s">
        <v>207</v>
      </c>
      <c r="E2440" s="259" t="s">
        <v>207</v>
      </c>
      <c r="F2440" s="259" t="s">
        <v>207</v>
      </c>
      <c r="G2440" s="259" t="s">
        <v>207</v>
      </c>
      <c r="H2440" s="259" t="s">
        <v>206</v>
      </c>
      <c r="I2440" s="259" t="s">
        <v>206</v>
      </c>
      <c r="J2440" s="259" t="s">
        <v>206</v>
      </c>
      <c r="K2440" s="259" t="s">
        <v>206</v>
      </c>
      <c r="L2440" s="259" t="s">
        <v>206</v>
      </c>
      <c r="M2440" s="259" t="s">
        <v>344</v>
      </c>
      <c r="N2440" s="259" t="s">
        <v>344</v>
      </c>
      <c r="O2440" s="259" t="s">
        <v>344</v>
      </c>
      <c r="P2440" s="259" t="s">
        <v>344</v>
      </c>
      <c r="Q2440" s="259" t="s">
        <v>344</v>
      </c>
      <c r="R2440" s="259" t="s">
        <v>344</v>
      </c>
      <c r="S2440" s="259" t="s">
        <v>344</v>
      </c>
      <c r="T2440" s="259" t="s">
        <v>344</v>
      </c>
      <c r="U2440" s="259" t="s">
        <v>344</v>
      </c>
      <c r="V2440" s="259" t="s">
        <v>344</v>
      </c>
      <c r="W2440" s="259" t="s">
        <v>344</v>
      </c>
      <c r="X2440" s="259" t="s">
        <v>344</v>
      </c>
      <c r="Y2440" s="259" t="s">
        <v>344</v>
      </c>
      <c r="Z2440" s="259" t="s">
        <v>344</v>
      </c>
      <c r="AA2440" s="259" t="s">
        <v>344</v>
      </c>
      <c r="AB2440" s="259" t="s">
        <v>344</v>
      </c>
      <c r="AC2440" s="259" t="s">
        <v>344</v>
      </c>
      <c r="AD2440" s="259" t="s">
        <v>344</v>
      </c>
      <c r="AE2440" s="259" t="s">
        <v>344</v>
      </c>
      <c r="AF2440" s="259" t="s">
        <v>344</v>
      </c>
      <c r="AG2440" s="259" t="s">
        <v>344</v>
      </c>
      <c r="AH2440" s="259" t="s">
        <v>344</v>
      </c>
      <c r="AI2440" s="259" t="s">
        <v>344</v>
      </c>
      <c r="AJ2440" s="259" t="s">
        <v>344</v>
      </c>
      <c r="AK2440" s="259" t="s">
        <v>344</v>
      </c>
      <c r="AL2440" s="259" t="s">
        <v>344</v>
      </c>
      <c r="AM2440" s="259" t="s">
        <v>344</v>
      </c>
      <c r="AN2440" s="259" t="s">
        <v>344</v>
      </c>
      <c r="AO2440" s="259" t="s">
        <v>344</v>
      </c>
      <c r="AP2440" s="259" t="s">
        <v>344</v>
      </c>
      <c r="AQ2440" s="259"/>
      <c r="AR2440"/>
      <c r="AS2440">
        <v>1</v>
      </c>
    </row>
    <row r="2441" spans="1:45" ht="18.75" hidden="1" x14ac:dyDescent="0.45">
      <c r="A2441" s="268">
        <v>216277</v>
      </c>
      <c r="B2441" s="249" t="s">
        <v>456</v>
      </c>
      <c r="C2441" s="269" t="s">
        <v>207</v>
      </c>
      <c r="D2441" s="269" t="s">
        <v>207</v>
      </c>
      <c r="E2441" s="269" t="s">
        <v>207</v>
      </c>
      <c r="F2441" s="269" t="s">
        <v>207</v>
      </c>
      <c r="G2441" s="269" t="s">
        <v>207</v>
      </c>
      <c r="H2441" s="269" t="s">
        <v>207</v>
      </c>
      <c r="I2441" s="269" t="s">
        <v>207</v>
      </c>
      <c r="J2441" s="269" t="s">
        <v>207</v>
      </c>
      <c r="K2441" s="269" t="s">
        <v>207</v>
      </c>
      <c r="L2441" s="269" t="s">
        <v>207</v>
      </c>
      <c r="M2441" s="270" t="s">
        <v>207</v>
      </c>
      <c r="N2441" s="269" t="s">
        <v>207</v>
      </c>
      <c r="O2441" s="269" t="s">
        <v>207</v>
      </c>
      <c r="P2441" s="269" t="s">
        <v>207</v>
      </c>
      <c r="Q2441" s="269" t="s">
        <v>207</v>
      </c>
      <c r="R2441" s="269" t="s">
        <v>207</v>
      </c>
      <c r="S2441" s="269" t="s">
        <v>207</v>
      </c>
      <c r="T2441" s="269" t="s">
        <v>207</v>
      </c>
      <c r="U2441" s="269" t="s">
        <v>207</v>
      </c>
      <c r="V2441" s="269" t="s">
        <v>207</v>
      </c>
      <c r="W2441" s="269" t="s">
        <v>207</v>
      </c>
      <c r="X2441" s="270" t="s">
        <v>207</v>
      </c>
      <c r="Y2441" s="269" t="s">
        <v>207</v>
      </c>
      <c r="Z2441" s="269" t="s">
        <v>207</v>
      </c>
      <c r="AA2441" s="269" t="s">
        <v>207</v>
      </c>
      <c r="AB2441" s="269" t="s">
        <v>206</v>
      </c>
      <c r="AC2441" s="269" t="s">
        <v>206</v>
      </c>
      <c r="AD2441" s="269" t="s">
        <v>206</v>
      </c>
      <c r="AE2441" s="269" t="s">
        <v>206</v>
      </c>
      <c r="AF2441" s="269" t="s">
        <v>206</v>
      </c>
      <c r="AG2441" s="269" t="s">
        <v>344</v>
      </c>
      <c r="AH2441" s="269" t="s">
        <v>344</v>
      </c>
      <c r="AI2441" s="269" t="s">
        <v>344</v>
      </c>
      <c r="AJ2441" s="269" t="s">
        <v>344</v>
      </c>
      <c r="AK2441" s="269" t="s">
        <v>344</v>
      </c>
      <c r="AL2441" s="269" t="s">
        <v>344</v>
      </c>
      <c r="AM2441" s="269" t="s">
        <v>344</v>
      </c>
      <c r="AN2441" s="269" t="s">
        <v>344</v>
      </c>
      <c r="AO2441" s="269" t="s">
        <v>344</v>
      </c>
      <c r="AP2441" s="269" t="s">
        <v>344</v>
      </c>
      <c r="AQ2441" s="269"/>
      <c r="AR2441">
        <v>0</v>
      </c>
      <c r="AS2441">
        <v>5</v>
      </c>
    </row>
    <row r="2442" spans="1:45" ht="15" hidden="1" x14ac:dyDescent="0.25">
      <c r="A2442" s="266">
        <v>216278</v>
      </c>
      <c r="B2442" s="259" t="s">
        <v>457</v>
      </c>
      <c r="C2442" s="259" t="s">
        <v>207</v>
      </c>
      <c r="D2442" s="259" t="s">
        <v>207</v>
      </c>
      <c r="E2442" s="259" t="s">
        <v>207</v>
      </c>
      <c r="F2442" s="259" t="s">
        <v>207</v>
      </c>
      <c r="G2442" s="259" t="s">
        <v>207</v>
      </c>
      <c r="H2442" s="259" t="s">
        <v>206</v>
      </c>
      <c r="I2442" s="259" t="s">
        <v>207</v>
      </c>
      <c r="J2442" s="259" t="s">
        <v>206</v>
      </c>
      <c r="K2442" s="259" t="s">
        <v>207</v>
      </c>
      <c r="L2442" s="259" t="s">
        <v>206</v>
      </c>
      <c r="M2442" s="259" t="s">
        <v>344</v>
      </c>
      <c r="N2442" s="259" t="s">
        <v>344</v>
      </c>
      <c r="O2442" s="259" t="s">
        <v>344</v>
      </c>
      <c r="P2442" s="259" t="s">
        <v>344</v>
      </c>
      <c r="Q2442" s="259" t="s">
        <v>344</v>
      </c>
      <c r="R2442" s="259" t="s">
        <v>344</v>
      </c>
      <c r="S2442" s="259" t="s">
        <v>344</v>
      </c>
      <c r="T2442" s="259" t="s">
        <v>344</v>
      </c>
      <c r="U2442" s="259" t="s">
        <v>344</v>
      </c>
      <c r="V2442" s="259" t="s">
        <v>344</v>
      </c>
      <c r="W2442" s="259" t="s">
        <v>344</v>
      </c>
      <c r="X2442" s="259" t="s">
        <v>344</v>
      </c>
      <c r="Y2442" s="259" t="s">
        <v>344</v>
      </c>
      <c r="Z2442" s="259" t="s">
        <v>344</v>
      </c>
      <c r="AA2442" s="259" t="s">
        <v>344</v>
      </c>
      <c r="AB2442" s="259" t="s">
        <v>344</v>
      </c>
      <c r="AC2442" s="259" t="s">
        <v>344</v>
      </c>
      <c r="AD2442" s="259" t="s">
        <v>344</v>
      </c>
      <c r="AE2442" s="259" t="s">
        <v>344</v>
      </c>
      <c r="AF2442" s="259" t="s">
        <v>344</v>
      </c>
      <c r="AG2442" s="259" t="s">
        <v>344</v>
      </c>
      <c r="AH2442" s="259" t="s">
        <v>344</v>
      </c>
      <c r="AI2442" s="259" t="s">
        <v>344</v>
      </c>
      <c r="AJ2442" s="259" t="s">
        <v>344</v>
      </c>
      <c r="AK2442" s="259" t="s">
        <v>344</v>
      </c>
      <c r="AL2442" s="259" t="s">
        <v>344</v>
      </c>
      <c r="AM2442" s="259" t="s">
        <v>344</v>
      </c>
      <c r="AN2442" s="259" t="s">
        <v>344</v>
      </c>
      <c r="AO2442" s="259" t="s">
        <v>344</v>
      </c>
      <c r="AP2442" s="259" t="s">
        <v>344</v>
      </c>
      <c r="AQ2442" s="259"/>
      <c r="AR2442"/>
      <c r="AS2442">
        <v>1</v>
      </c>
    </row>
    <row r="2443" spans="1:45" ht="15" hidden="1" x14ac:dyDescent="0.25">
      <c r="A2443" s="266">
        <v>216279</v>
      </c>
      <c r="B2443" s="259" t="s">
        <v>457</v>
      </c>
      <c r="C2443" s="259" t="s">
        <v>205</v>
      </c>
      <c r="D2443" s="259" t="s">
        <v>205</v>
      </c>
      <c r="E2443" s="259" t="s">
        <v>205</v>
      </c>
      <c r="F2443" s="259" t="s">
        <v>205</v>
      </c>
      <c r="G2443" s="259" t="s">
        <v>206</v>
      </c>
      <c r="H2443" s="259" t="s">
        <v>206</v>
      </c>
      <c r="I2443" s="259" t="s">
        <v>205</v>
      </c>
      <c r="J2443" s="259" t="s">
        <v>205</v>
      </c>
      <c r="K2443" s="259" t="s">
        <v>205</v>
      </c>
      <c r="L2443" s="259" t="s">
        <v>205</v>
      </c>
      <c r="M2443" s="259" t="s">
        <v>344</v>
      </c>
      <c r="N2443" s="259" t="s">
        <v>344</v>
      </c>
      <c r="O2443" s="259" t="s">
        <v>344</v>
      </c>
      <c r="P2443" s="259" t="s">
        <v>344</v>
      </c>
      <c r="Q2443" s="259" t="s">
        <v>344</v>
      </c>
      <c r="R2443" s="259" t="s">
        <v>344</v>
      </c>
      <c r="S2443" s="259" t="s">
        <v>344</v>
      </c>
      <c r="T2443" s="259" t="s">
        <v>344</v>
      </c>
      <c r="U2443" s="259" t="s">
        <v>344</v>
      </c>
      <c r="V2443" s="259" t="s">
        <v>344</v>
      </c>
      <c r="W2443" s="259" t="s">
        <v>344</v>
      </c>
      <c r="X2443" s="259" t="s">
        <v>344</v>
      </c>
      <c r="Y2443" s="259" t="s">
        <v>344</v>
      </c>
      <c r="Z2443" s="259" t="s">
        <v>344</v>
      </c>
      <c r="AA2443" s="259" t="s">
        <v>344</v>
      </c>
      <c r="AB2443" s="259" t="s">
        <v>344</v>
      </c>
      <c r="AC2443" s="259" t="s">
        <v>344</v>
      </c>
      <c r="AD2443" s="259" t="s">
        <v>344</v>
      </c>
      <c r="AE2443" s="259" t="s">
        <v>344</v>
      </c>
      <c r="AF2443" s="259" t="s">
        <v>344</v>
      </c>
      <c r="AG2443" s="259" t="s">
        <v>344</v>
      </c>
      <c r="AH2443" s="259" t="s">
        <v>344</v>
      </c>
      <c r="AI2443" s="259" t="s">
        <v>344</v>
      </c>
      <c r="AJ2443" s="259" t="s">
        <v>344</v>
      </c>
      <c r="AK2443" s="259" t="s">
        <v>344</v>
      </c>
      <c r="AL2443" s="259" t="s">
        <v>344</v>
      </c>
      <c r="AM2443" s="259" t="s">
        <v>344</v>
      </c>
      <c r="AN2443" s="259" t="s">
        <v>344</v>
      </c>
      <c r="AO2443" s="259" t="s">
        <v>344</v>
      </c>
      <c r="AP2443" s="259" t="s">
        <v>344</v>
      </c>
      <c r="AQ2443" s="259"/>
      <c r="AR2443"/>
      <c r="AS2443">
        <v>1</v>
      </c>
    </row>
    <row r="2444" spans="1:45" ht="18.75" hidden="1" x14ac:dyDescent="0.45">
      <c r="A2444" s="268">
        <v>216280</v>
      </c>
      <c r="B2444" s="249" t="s">
        <v>458</v>
      </c>
      <c r="C2444" s="269" t="s">
        <v>205</v>
      </c>
      <c r="D2444" s="269" t="s">
        <v>207</v>
      </c>
      <c r="E2444" s="269" t="s">
        <v>207</v>
      </c>
      <c r="F2444" s="269" t="s">
        <v>205</v>
      </c>
      <c r="G2444" s="269" t="s">
        <v>205</v>
      </c>
      <c r="H2444" s="269" t="s">
        <v>205</v>
      </c>
      <c r="I2444" s="269" t="s">
        <v>205</v>
      </c>
      <c r="J2444" s="269" t="s">
        <v>205</v>
      </c>
      <c r="K2444" s="269" t="s">
        <v>207</v>
      </c>
      <c r="L2444" s="269" t="s">
        <v>205</v>
      </c>
      <c r="M2444" s="270" t="s">
        <v>206</v>
      </c>
      <c r="N2444" s="269" t="s">
        <v>206</v>
      </c>
      <c r="O2444" s="269" t="s">
        <v>206</v>
      </c>
      <c r="P2444" s="269" t="s">
        <v>206</v>
      </c>
      <c r="Q2444" s="269" t="s">
        <v>206</v>
      </c>
      <c r="R2444" s="269" t="s">
        <v>206</v>
      </c>
      <c r="S2444" s="269" t="s">
        <v>206</v>
      </c>
      <c r="T2444" s="269" t="s">
        <v>206</v>
      </c>
      <c r="U2444" s="269" t="s">
        <v>206</v>
      </c>
      <c r="V2444" s="269" t="s">
        <v>206</v>
      </c>
      <c r="W2444" s="269" t="s">
        <v>344</v>
      </c>
      <c r="X2444" s="270" t="s">
        <v>344</v>
      </c>
      <c r="Y2444" s="269" t="s">
        <v>344</v>
      </c>
      <c r="Z2444" s="269" t="s">
        <v>344</v>
      </c>
      <c r="AA2444" s="269" t="s">
        <v>344</v>
      </c>
      <c r="AB2444" s="269" t="s">
        <v>344</v>
      </c>
      <c r="AC2444" s="269" t="s">
        <v>344</v>
      </c>
      <c r="AD2444" s="269" t="s">
        <v>344</v>
      </c>
      <c r="AE2444" s="269" t="s">
        <v>344</v>
      </c>
      <c r="AF2444" s="269" t="s">
        <v>344</v>
      </c>
      <c r="AG2444" s="269" t="s">
        <v>344</v>
      </c>
      <c r="AH2444" s="269" t="s">
        <v>344</v>
      </c>
      <c r="AI2444" s="269" t="s">
        <v>344</v>
      </c>
      <c r="AJ2444" s="269" t="s">
        <v>344</v>
      </c>
      <c r="AK2444" s="269" t="s">
        <v>344</v>
      </c>
      <c r="AL2444" s="269" t="s">
        <v>344</v>
      </c>
      <c r="AM2444" s="269" t="s">
        <v>344</v>
      </c>
      <c r="AN2444" s="269" t="s">
        <v>344</v>
      </c>
      <c r="AO2444" s="269" t="s">
        <v>344</v>
      </c>
      <c r="AP2444" s="269" t="s">
        <v>344</v>
      </c>
      <c r="AQ2444" s="269"/>
      <c r="AR2444">
        <v>0</v>
      </c>
      <c r="AS2444">
        <v>5</v>
      </c>
    </row>
    <row r="2445" spans="1:45" ht="18.75" hidden="1" x14ac:dyDescent="0.45">
      <c r="A2445" s="268">
        <v>216281</v>
      </c>
      <c r="B2445" s="249" t="s">
        <v>457</v>
      </c>
      <c r="C2445" s="269" t="s">
        <v>207</v>
      </c>
      <c r="D2445" s="269" t="s">
        <v>206</v>
      </c>
      <c r="E2445" s="269" t="s">
        <v>207</v>
      </c>
      <c r="F2445" s="269" t="s">
        <v>206</v>
      </c>
      <c r="G2445" s="269" t="s">
        <v>206</v>
      </c>
      <c r="H2445" s="269" t="s">
        <v>206</v>
      </c>
      <c r="I2445" s="269" t="s">
        <v>206</v>
      </c>
      <c r="J2445" s="269" t="s">
        <v>206</v>
      </c>
      <c r="K2445" s="269" t="s">
        <v>206</v>
      </c>
      <c r="L2445" s="269" t="s">
        <v>206</v>
      </c>
      <c r="M2445" s="270" t="s">
        <v>344</v>
      </c>
      <c r="N2445" s="269" t="s">
        <v>344</v>
      </c>
      <c r="O2445" s="269" t="s">
        <v>344</v>
      </c>
      <c r="P2445" s="269" t="s">
        <v>344</v>
      </c>
      <c r="Q2445" s="269" t="s">
        <v>344</v>
      </c>
      <c r="R2445" s="269" t="s">
        <v>344</v>
      </c>
      <c r="S2445" s="269" t="s">
        <v>344</v>
      </c>
      <c r="T2445" s="269" t="s">
        <v>344</v>
      </c>
      <c r="U2445" s="269" t="s">
        <v>344</v>
      </c>
      <c r="V2445" s="269" t="s">
        <v>344</v>
      </c>
      <c r="W2445" s="269" t="s">
        <v>344</v>
      </c>
      <c r="X2445" s="270" t="s">
        <v>344</v>
      </c>
      <c r="Y2445" s="269" t="s">
        <v>344</v>
      </c>
      <c r="Z2445" s="269" t="s">
        <v>344</v>
      </c>
      <c r="AA2445" s="269" t="s">
        <v>344</v>
      </c>
      <c r="AB2445" s="269" t="s">
        <v>344</v>
      </c>
      <c r="AC2445" s="269" t="s">
        <v>344</v>
      </c>
      <c r="AD2445" s="269" t="s">
        <v>344</v>
      </c>
      <c r="AE2445" s="269" t="s">
        <v>344</v>
      </c>
      <c r="AF2445" s="269" t="s">
        <v>344</v>
      </c>
      <c r="AG2445" s="269" t="s">
        <v>344</v>
      </c>
      <c r="AH2445" s="269" t="s">
        <v>344</v>
      </c>
      <c r="AI2445" s="269" t="s">
        <v>344</v>
      </c>
      <c r="AJ2445" s="269" t="s">
        <v>344</v>
      </c>
      <c r="AK2445" s="269" t="s">
        <v>344</v>
      </c>
      <c r="AL2445" s="269" t="s">
        <v>344</v>
      </c>
      <c r="AM2445" s="269" t="s">
        <v>344</v>
      </c>
      <c r="AN2445" s="269" t="s">
        <v>344</v>
      </c>
      <c r="AO2445" s="269" t="s">
        <v>344</v>
      </c>
      <c r="AP2445" s="269" t="s">
        <v>344</v>
      </c>
      <c r="AQ2445" s="269"/>
      <c r="AR2445">
        <v>0</v>
      </c>
      <c r="AS2445">
        <v>2</v>
      </c>
    </row>
    <row r="2446" spans="1:45" ht="15" hidden="1" x14ac:dyDescent="0.25">
      <c r="A2446" s="266">
        <v>216282</v>
      </c>
      <c r="B2446" s="259" t="s">
        <v>458</v>
      </c>
      <c r="C2446" s="259" t="s">
        <v>205</v>
      </c>
      <c r="D2446" s="259" t="s">
        <v>207</v>
      </c>
      <c r="E2446" s="259" t="s">
        <v>207</v>
      </c>
      <c r="F2446" s="259" t="s">
        <v>207</v>
      </c>
      <c r="G2446" s="259" t="s">
        <v>207</v>
      </c>
      <c r="H2446" s="259" t="s">
        <v>207</v>
      </c>
      <c r="I2446" s="259" t="s">
        <v>207</v>
      </c>
      <c r="J2446" s="259" t="s">
        <v>205</v>
      </c>
      <c r="K2446" s="259" t="s">
        <v>207</v>
      </c>
      <c r="L2446" s="259" t="s">
        <v>206</v>
      </c>
      <c r="M2446" s="259" t="s">
        <v>206</v>
      </c>
      <c r="N2446" s="259" t="s">
        <v>207</v>
      </c>
      <c r="O2446" s="259" t="s">
        <v>205</v>
      </c>
      <c r="P2446" s="259" t="s">
        <v>207</v>
      </c>
      <c r="Q2446" s="259" t="s">
        <v>206</v>
      </c>
      <c r="R2446" s="259" t="s">
        <v>207</v>
      </c>
      <c r="S2446" s="259" t="s">
        <v>206</v>
      </c>
      <c r="T2446" s="259" t="s">
        <v>207</v>
      </c>
      <c r="U2446" s="259" t="s">
        <v>207</v>
      </c>
      <c r="V2446" s="259" t="s">
        <v>207</v>
      </c>
      <c r="W2446" s="259" t="s">
        <v>344</v>
      </c>
      <c r="X2446" s="259" t="s">
        <v>344</v>
      </c>
      <c r="Y2446" s="259" t="s">
        <v>344</v>
      </c>
      <c r="Z2446" s="259" t="s">
        <v>344</v>
      </c>
      <c r="AA2446" s="259" t="s">
        <v>344</v>
      </c>
      <c r="AB2446" s="259" t="s">
        <v>344</v>
      </c>
      <c r="AC2446" s="259" t="s">
        <v>344</v>
      </c>
      <c r="AD2446" s="259" t="s">
        <v>344</v>
      </c>
      <c r="AE2446" s="259" t="s">
        <v>344</v>
      </c>
      <c r="AF2446" s="259" t="s">
        <v>344</v>
      </c>
      <c r="AG2446" s="259" t="s">
        <v>344</v>
      </c>
      <c r="AH2446" s="259" t="s">
        <v>344</v>
      </c>
      <c r="AI2446" s="259" t="s">
        <v>344</v>
      </c>
      <c r="AJ2446" s="259" t="s">
        <v>344</v>
      </c>
      <c r="AK2446" s="259" t="s">
        <v>344</v>
      </c>
      <c r="AL2446" s="259" t="s">
        <v>344</v>
      </c>
      <c r="AM2446" s="259" t="s">
        <v>344</v>
      </c>
      <c r="AN2446" s="259" t="s">
        <v>344</v>
      </c>
      <c r="AO2446" s="259" t="s">
        <v>344</v>
      </c>
      <c r="AP2446" s="259" t="s">
        <v>344</v>
      </c>
      <c r="AQ2446" s="259"/>
      <c r="AR2446"/>
      <c r="AS2446">
        <v>3</v>
      </c>
    </row>
    <row r="2447" spans="1:45" ht="18.75" hidden="1" x14ac:dyDescent="0.45">
      <c r="A2447" s="268">
        <v>216283</v>
      </c>
      <c r="B2447" s="249" t="s">
        <v>456</v>
      </c>
      <c r="C2447" s="269" t="s">
        <v>207</v>
      </c>
      <c r="D2447" s="269" t="s">
        <v>207</v>
      </c>
      <c r="E2447" s="269" t="s">
        <v>207</v>
      </c>
      <c r="F2447" s="269" t="s">
        <v>207</v>
      </c>
      <c r="G2447" s="269" t="s">
        <v>207</v>
      </c>
      <c r="H2447" s="269" t="s">
        <v>205</v>
      </c>
      <c r="I2447" s="269" t="s">
        <v>205</v>
      </c>
      <c r="J2447" s="269" t="s">
        <v>207</v>
      </c>
      <c r="K2447" s="269" t="s">
        <v>207</v>
      </c>
      <c r="L2447" s="269" t="s">
        <v>207</v>
      </c>
      <c r="M2447" s="270" t="s">
        <v>206</v>
      </c>
      <c r="N2447" s="269" t="s">
        <v>207</v>
      </c>
      <c r="O2447" s="269" t="s">
        <v>207</v>
      </c>
      <c r="P2447" s="269" t="s">
        <v>207</v>
      </c>
      <c r="Q2447" s="269" t="s">
        <v>207</v>
      </c>
      <c r="R2447" s="269" t="s">
        <v>207</v>
      </c>
      <c r="S2447" s="269" t="s">
        <v>207</v>
      </c>
      <c r="T2447" s="269" t="s">
        <v>207</v>
      </c>
      <c r="U2447" s="269" t="s">
        <v>207</v>
      </c>
      <c r="V2447" s="269" t="s">
        <v>207</v>
      </c>
      <c r="W2447" s="269" t="s">
        <v>207</v>
      </c>
      <c r="X2447" s="270" t="s">
        <v>207</v>
      </c>
      <c r="Y2447" s="269" t="s">
        <v>207</v>
      </c>
      <c r="Z2447" s="269" t="s">
        <v>207</v>
      </c>
      <c r="AA2447" s="269" t="s">
        <v>207</v>
      </c>
      <c r="AB2447" s="269" t="s">
        <v>206</v>
      </c>
      <c r="AC2447" s="269" t="s">
        <v>206</v>
      </c>
      <c r="AD2447" s="269" t="s">
        <v>206</v>
      </c>
      <c r="AE2447" s="269" t="s">
        <v>206</v>
      </c>
      <c r="AF2447" s="269" t="s">
        <v>206</v>
      </c>
      <c r="AG2447" s="269" t="s">
        <v>344</v>
      </c>
      <c r="AH2447" s="269" t="s">
        <v>344</v>
      </c>
      <c r="AI2447" s="269" t="s">
        <v>344</v>
      </c>
      <c r="AJ2447" s="269" t="s">
        <v>344</v>
      </c>
      <c r="AK2447" s="269" t="s">
        <v>344</v>
      </c>
      <c r="AL2447" s="269" t="s">
        <v>344</v>
      </c>
      <c r="AM2447" s="269" t="s">
        <v>344</v>
      </c>
      <c r="AN2447" s="269" t="s">
        <v>344</v>
      </c>
      <c r="AO2447" s="269" t="s">
        <v>344</v>
      </c>
      <c r="AP2447" s="269" t="s">
        <v>344</v>
      </c>
      <c r="AQ2447" s="269"/>
      <c r="AR2447">
        <v>0</v>
      </c>
      <c r="AS2447">
        <v>5</v>
      </c>
    </row>
    <row r="2448" spans="1:45" ht="18.75" hidden="1" x14ac:dyDescent="0.45">
      <c r="A2448" s="267">
        <v>216284</v>
      </c>
      <c r="B2448" s="249" t="s">
        <v>456</v>
      </c>
      <c r="C2448" s="269" t="s">
        <v>207</v>
      </c>
      <c r="D2448" s="269" t="s">
        <v>207</v>
      </c>
      <c r="E2448" s="269" t="s">
        <v>207</v>
      </c>
      <c r="F2448" s="269" t="s">
        <v>207</v>
      </c>
      <c r="G2448" s="269" t="s">
        <v>205</v>
      </c>
      <c r="H2448" s="269" t="s">
        <v>207</v>
      </c>
      <c r="I2448" s="269" t="s">
        <v>207</v>
      </c>
      <c r="J2448" s="269" t="s">
        <v>207</v>
      </c>
      <c r="K2448" s="269" t="s">
        <v>207</v>
      </c>
      <c r="L2448" s="269" t="s">
        <v>207</v>
      </c>
      <c r="M2448" s="270" t="s">
        <v>207</v>
      </c>
      <c r="N2448" s="269" t="s">
        <v>207</v>
      </c>
      <c r="O2448" s="269" t="s">
        <v>207</v>
      </c>
      <c r="P2448" s="269" t="s">
        <v>207</v>
      </c>
      <c r="Q2448" s="269" t="s">
        <v>207</v>
      </c>
      <c r="R2448" s="269" t="s">
        <v>207</v>
      </c>
      <c r="S2448" s="269" t="s">
        <v>207</v>
      </c>
      <c r="T2448" s="269" t="s">
        <v>207</v>
      </c>
      <c r="U2448" s="269" t="s">
        <v>207</v>
      </c>
      <c r="V2448" s="269" t="s">
        <v>207</v>
      </c>
      <c r="W2448" s="269" t="s">
        <v>207</v>
      </c>
      <c r="X2448" s="270" t="s">
        <v>207</v>
      </c>
      <c r="Y2448" s="269" t="s">
        <v>207</v>
      </c>
      <c r="Z2448" s="269" t="s">
        <v>207</v>
      </c>
      <c r="AA2448" s="269" t="s">
        <v>207</v>
      </c>
      <c r="AB2448" s="269" t="s">
        <v>206</v>
      </c>
      <c r="AC2448" s="269" t="s">
        <v>206</v>
      </c>
      <c r="AD2448" s="269" t="s">
        <v>206</v>
      </c>
      <c r="AE2448" s="269" t="s">
        <v>206</v>
      </c>
      <c r="AF2448" s="269" t="s">
        <v>206</v>
      </c>
      <c r="AG2448" s="269" t="s">
        <v>344</v>
      </c>
      <c r="AH2448" s="269" t="s">
        <v>344</v>
      </c>
      <c r="AI2448" s="269" t="s">
        <v>344</v>
      </c>
      <c r="AJ2448" s="269" t="s">
        <v>344</v>
      </c>
      <c r="AK2448" s="269" t="s">
        <v>344</v>
      </c>
      <c r="AL2448" s="269" t="s">
        <v>344</v>
      </c>
      <c r="AM2448" s="269" t="s">
        <v>344</v>
      </c>
      <c r="AN2448" s="269" t="s">
        <v>344</v>
      </c>
      <c r="AO2448" s="269" t="s">
        <v>344</v>
      </c>
      <c r="AP2448" s="269" t="s">
        <v>344</v>
      </c>
      <c r="AQ2448" s="269"/>
      <c r="AR2448">
        <v>0</v>
      </c>
      <c r="AS2448">
        <v>5</v>
      </c>
    </row>
    <row r="2449" spans="1:45" ht="15" hidden="1" x14ac:dyDescent="0.25">
      <c r="A2449" s="266">
        <v>216285</v>
      </c>
      <c r="B2449" s="259" t="s">
        <v>457</v>
      </c>
      <c r="C2449" s="259" t="s">
        <v>207</v>
      </c>
      <c r="D2449" s="259" t="s">
        <v>207</v>
      </c>
      <c r="E2449" s="259" t="s">
        <v>207</v>
      </c>
      <c r="F2449" s="259" t="s">
        <v>207</v>
      </c>
      <c r="G2449" s="259" t="s">
        <v>207</v>
      </c>
      <c r="H2449" s="259" t="s">
        <v>206</v>
      </c>
      <c r="I2449" s="259" t="s">
        <v>206</v>
      </c>
      <c r="J2449" s="259" t="s">
        <v>206</v>
      </c>
      <c r="K2449" s="259" t="s">
        <v>206</v>
      </c>
      <c r="L2449" s="259" t="s">
        <v>206</v>
      </c>
      <c r="M2449" s="259" t="s">
        <v>344</v>
      </c>
      <c r="N2449" s="259" t="s">
        <v>344</v>
      </c>
      <c r="O2449" s="259" t="s">
        <v>344</v>
      </c>
      <c r="P2449" s="259" t="s">
        <v>344</v>
      </c>
      <c r="Q2449" s="259" t="s">
        <v>344</v>
      </c>
      <c r="R2449" s="259" t="s">
        <v>344</v>
      </c>
      <c r="S2449" s="259" t="s">
        <v>344</v>
      </c>
      <c r="T2449" s="259" t="s">
        <v>344</v>
      </c>
      <c r="U2449" s="259" t="s">
        <v>344</v>
      </c>
      <c r="V2449" s="259" t="s">
        <v>344</v>
      </c>
      <c r="W2449" s="259" t="s">
        <v>344</v>
      </c>
      <c r="X2449" s="259" t="s">
        <v>344</v>
      </c>
      <c r="Y2449" s="259" t="s">
        <v>344</v>
      </c>
      <c r="Z2449" s="259" t="s">
        <v>344</v>
      </c>
      <c r="AA2449" s="259" t="s">
        <v>344</v>
      </c>
      <c r="AB2449" s="259" t="s">
        <v>344</v>
      </c>
      <c r="AC2449" s="259" t="s">
        <v>344</v>
      </c>
      <c r="AD2449" s="259" t="s">
        <v>344</v>
      </c>
      <c r="AE2449" s="259" t="s">
        <v>344</v>
      </c>
      <c r="AF2449" s="259" t="s">
        <v>344</v>
      </c>
      <c r="AG2449" s="259" t="s">
        <v>344</v>
      </c>
      <c r="AH2449" s="259" t="s">
        <v>344</v>
      </c>
      <c r="AI2449" s="259" t="s">
        <v>344</v>
      </c>
      <c r="AJ2449" s="259" t="s">
        <v>344</v>
      </c>
      <c r="AK2449" s="259" t="s">
        <v>344</v>
      </c>
      <c r="AL2449" s="259" t="s">
        <v>344</v>
      </c>
      <c r="AM2449" s="259" t="s">
        <v>344</v>
      </c>
      <c r="AN2449" s="259" t="s">
        <v>344</v>
      </c>
      <c r="AO2449" s="259" t="s">
        <v>344</v>
      </c>
      <c r="AP2449" s="259" t="s">
        <v>344</v>
      </c>
      <c r="AQ2449" s="259"/>
      <c r="AR2449"/>
      <c r="AS2449">
        <v>1</v>
      </c>
    </row>
    <row r="2450" spans="1:45" ht="15" hidden="1" x14ac:dyDescent="0.25">
      <c r="A2450" s="266">
        <v>216286</v>
      </c>
      <c r="B2450" s="259" t="s">
        <v>457</v>
      </c>
      <c r="C2450" s="259" t="s">
        <v>207</v>
      </c>
      <c r="D2450" s="259" t="s">
        <v>207</v>
      </c>
      <c r="E2450" s="259" t="s">
        <v>207</v>
      </c>
      <c r="F2450" s="259" t="s">
        <v>207</v>
      </c>
      <c r="G2450" s="259" t="s">
        <v>207</v>
      </c>
      <c r="H2450" s="259" t="s">
        <v>206</v>
      </c>
      <c r="I2450" s="259" t="s">
        <v>206</v>
      </c>
      <c r="J2450" s="259" t="s">
        <v>206</v>
      </c>
      <c r="K2450" s="259" t="s">
        <v>206</v>
      </c>
      <c r="L2450" s="259" t="s">
        <v>206</v>
      </c>
      <c r="M2450" s="259" t="s">
        <v>344</v>
      </c>
      <c r="N2450" s="259" t="s">
        <v>344</v>
      </c>
      <c r="O2450" s="259" t="s">
        <v>344</v>
      </c>
      <c r="P2450" s="259" t="s">
        <v>344</v>
      </c>
      <c r="Q2450" s="259" t="s">
        <v>344</v>
      </c>
      <c r="R2450" s="259" t="s">
        <v>344</v>
      </c>
      <c r="S2450" s="259" t="s">
        <v>344</v>
      </c>
      <c r="T2450" s="259" t="s">
        <v>344</v>
      </c>
      <c r="U2450" s="259" t="s">
        <v>344</v>
      </c>
      <c r="V2450" s="259" t="s">
        <v>344</v>
      </c>
      <c r="W2450" s="259" t="s">
        <v>344</v>
      </c>
      <c r="X2450" s="259" t="s">
        <v>344</v>
      </c>
      <c r="Y2450" s="259" t="s">
        <v>344</v>
      </c>
      <c r="Z2450" s="259" t="s">
        <v>344</v>
      </c>
      <c r="AA2450" s="259" t="s">
        <v>344</v>
      </c>
      <c r="AB2450" s="259" t="s">
        <v>344</v>
      </c>
      <c r="AC2450" s="259" t="s">
        <v>344</v>
      </c>
      <c r="AD2450" s="259" t="s">
        <v>344</v>
      </c>
      <c r="AE2450" s="259" t="s">
        <v>344</v>
      </c>
      <c r="AF2450" s="259" t="s">
        <v>344</v>
      </c>
      <c r="AG2450" s="259" t="s">
        <v>344</v>
      </c>
      <c r="AH2450" s="259" t="s">
        <v>344</v>
      </c>
      <c r="AI2450" s="259" t="s">
        <v>344</v>
      </c>
      <c r="AJ2450" s="259" t="s">
        <v>344</v>
      </c>
      <c r="AK2450" s="259" t="s">
        <v>344</v>
      </c>
      <c r="AL2450" s="259" t="s">
        <v>344</v>
      </c>
      <c r="AM2450" s="259" t="s">
        <v>344</v>
      </c>
      <c r="AN2450" s="259" t="s">
        <v>344</v>
      </c>
      <c r="AO2450" s="259" t="s">
        <v>344</v>
      </c>
      <c r="AP2450" s="259" t="s">
        <v>344</v>
      </c>
      <c r="AQ2450" s="259"/>
      <c r="AR2450"/>
      <c r="AS2450">
        <v>1</v>
      </c>
    </row>
    <row r="2451" spans="1:45" ht="18.75" hidden="1" x14ac:dyDescent="0.45">
      <c r="A2451" s="268">
        <v>216287</v>
      </c>
      <c r="B2451" s="249" t="s">
        <v>458</v>
      </c>
      <c r="C2451" s="269" t="s">
        <v>205</v>
      </c>
      <c r="D2451" s="269" t="s">
        <v>207</v>
      </c>
      <c r="E2451" s="269" t="s">
        <v>207</v>
      </c>
      <c r="F2451" s="269" t="s">
        <v>205</v>
      </c>
      <c r="G2451" s="269" t="s">
        <v>205</v>
      </c>
      <c r="H2451" s="269" t="s">
        <v>207</v>
      </c>
      <c r="I2451" s="269" t="s">
        <v>207</v>
      </c>
      <c r="J2451" s="269" t="s">
        <v>205</v>
      </c>
      <c r="K2451" s="269" t="s">
        <v>205</v>
      </c>
      <c r="L2451" s="269" t="s">
        <v>207</v>
      </c>
      <c r="M2451" s="270" t="s">
        <v>206</v>
      </c>
      <c r="N2451" s="269" t="s">
        <v>206</v>
      </c>
      <c r="O2451" s="269" t="s">
        <v>207</v>
      </c>
      <c r="P2451" s="269" t="s">
        <v>207</v>
      </c>
      <c r="Q2451" s="269" t="s">
        <v>206</v>
      </c>
      <c r="R2451" s="269" t="s">
        <v>206</v>
      </c>
      <c r="S2451" s="269" t="s">
        <v>206</v>
      </c>
      <c r="T2451" s="269" t="s">
        <v>206</v>
      </c>
      <c r="U2451" s="269" t="s">
        <v>206</v>
      </c>
      <c r="V2451" s="269" t="s">
        <v>206</v>
      </c>
      <c r="W2451" s="269" t="s">
        <v>344</v>
      </c>
      <c r="X2451" s="270" t="s">
        <v>344</v>
      </c>
      <c r="Y2451" s="269" t="s">
        <v>344</v>
      </c>
      <c r="Z2451" s="269" t="s">
        <v>344</v>
      </c>
      <c r="AA2451" s="269" t="s">
        <v>344</v>
      </c>
      <c r="AB2451" s="269" t="s">
        <v>344</v>
      </c>
      <c r="AC2451" s="269" t="s">
        <v>344</v>
      </c>
      <c r="AD2451" s="269" t="s">
        <v>344</v>
      </c>
      <c r="AE2451" s="269" t="s">
        <v>344</v>
      </c>
      <c r="AF2451" s="269" t="s">
        <v>344</v>
      </c>
      <c r="AG2451" s="269" t="s">
        <v>344</v>
      </c>
      <c r="AH2451" s="269" t="s">
        <v>344</v>
      </c>
      <c r="AI2451" s="269" t="s">
        <v>344</v>
      </c>
      <c r="AJ2451" s="269" t="s">
        <v>344</v>
      </c>
      <c r="AK2451" s="269" t="s">
        <v>344</v>
      </c>
      <c r="AL2451" s="269" t="s">
        <v>344</v>
      </c>
      <c r="AM2451" s="269" t="s">
        <v>344</v>
      </c>
      <c r="AN2451" s="269" t="s">
        <v>344</v>
      </c>
      <c r="AO2451" s="269" t="s">
        <v>344</v>
      </c>
      <c r="AP2451" s="269" t="s">
        <v>344</v>
      </c>
      <c r="AQ2451" s="269"/>
      <c r="AR2451">
        <v>0</v>
      </c>
      <c r="AS2451">
        <v>5</v>
      </c>
    </row>
    <row r="2452" spans="1:45" ht="15" hidden="1" x14ac:dyDescent="0.25">
      <c r="A2452" s="266">
        <v>216288</v>
      </c>
      <c r="B2452" s="259" t="s">
        <v>458</v>
      </c>
      <c r="C2452" s="259" t="s">
        <v>207</v>
      </c>
      <c r="D2452" s="259" t="s">
        <v>205</v>
      </c>
      <c r="E2452" s="259" t="s">
        <v>205</v>
      </c>
      <c r="F2452" s="259" t="s">
        <v>207</v>
      </c>
      <c r="G2452" s="259" t="s">
        <v>205</v>
      </c>
      <c r="H2452" s="259" t="s">
        <v>207</v>
      </c>
      <c r="I2452" s="259" t="s">
        <v>207</v>
      </c>
      <c r="J2452" s="259" t="s">
        <v>207</v>
      </c>
      <c r="K2452" s="259" t="s">
        <v>207</v>
      </c>
      <c r="L2452" s="259" t="s">
        <v>205</v>
      </c>
      <c r="M2452" s="259" t="s">
        <v>207</v>
      </c>
      <c r="N2452" s="259" t="s">
        <v>207</v>
      </c>
      <c r="O2452" s="259" t="s">
        <v>207</v>
      </c>
      <c r="P2452" s="259" t="s">
        <v>207</v>
      </c>
      <c r="Q2452" s="259" t="s">
        <v>207</v>
      </c>
      <c r="R2452" s="259" t="s">
        <v>206</v>
      </c>
      <c r="S2452" s="259" t="s">
        <v>206</v>
      </c>
      <c r="T2452" s="259" t="s">
        <v>206</v>
      </c>
      <c r="U2452" s="259" t="s">
        <v>206</v>
      </c>
      <c r="V2452" s="259" t="s">
        <v>206</v>
      </c>
      <c r="W2452" s="259" t="s">
        <v>344</v>
      </c>
      <c r="X2452" s="259" t="s">
        <v>344</v>
      </c>
      <c r="Y2452" s="259" t="s">
        <v>344</v>
      </c>
      <c r="Z2452" s="259" t="s">
        <v>344</v>
      </c>
      <c r="AA2452" s="259" t="s">
        <v>344</v>
      </c>
      <c r="AB2452" s="259" t="s">
        <v>344</v>
      </c>
      <c r="AC2452" s="259" t="s">
        <v>344</v>
      </c>
      <c r="AD2452" s="259" t="s">
        <v>344</v>
      </c>
      <c r="AE2452" s="259" t="s">
        <v>344</v>
      </c>
      <c r="AF2452" s="259" t="s">
        <v>344</v>
      </c>
      <c r="AG2452" s="259" t="s">
        <v>344</v>
      </c>
      <c r="AH2452" s="259" t="s">
        <v>344</v>
      </c>
      <c r="AI2452" s="259" t="s">
        <v>344</v>
      </c>
      <c r="AJ2452" s="259" t="s">
        <v>344</v>
      </c>
      <c r="AK2452" s="259" t="s">
        <v>344</v>
      </c>
      <c r="AL2452" s="259" t="s">
        <v>344</v>
      </c>
      <c r="AM2452" s="259" t="s">
        <v>344</v>
      </c>
      <c r="AN2452" s="259" t="s">
        <v>344</v>
      </c>
      <c r="AO2452" s="259" t="s">
        <v>344</v>
      </c>
      <c r="AP2452" s="259" t="s">
        <v>344</v>
      </c>
      <c r="AQ2452" s="259"/>
      <c r="AR2452"/>
      <c r="AS2452">
        <v>3</v>
      </c>
    </row>
    <row r="2453" spans="1:45" ht="15" hidden="1" x14ac:dyDescent="0.25">
      <c r="A2453" s="266">
        <v>216289</v>
      </c>
      <c r="B2453" s="259" t="s">
        <v>457</v>
      </c>
      <c r="C2453" s="259" t="s">
        <v>206</v>
      </c>
      <c r="D2453" s="259" t="s">
        <v>207</v>
      </c>
      <c r="E2453" s="259" t="s">
        <v>207</v>
      </c>
      <c r="F2453" s="259" t="s">
        <v>206</v>
      </c>
      <c r="G2453" s="259" t="s">
        <v>207</v>
      </c>
      <c r="H2453" s="259" t="s">
        <v>206</v>
      </c>
      <c r="I2453" s="259" t="s">
        <v>206</v>
      </c>
      <c r="J2453" s="259" t="s">
        <v>206</v>
      </c>
      <c r="K2453" s="259" t="s">
        <v>206</v>
      </c>
      <c r="L2453" s="259" t="s">
        <v>206</v>
      </c>
      <c r="M2453" s="259" t="s">
        <v>344</v>
      </c>
      <c r="N2453" s="259" t="s">
        <v>344</v>
      </c>
      <c r="O2453" s="259" t="s">
        <v>344</v>
      </c>
      <c r="P2453" s="259" t="s">
        <v>344</v>
      </c>
      <c r="Q2453" s="259" t="s">
        <v>344</v>
      </c>
      <c r="R2453" s="259" t="s">
        <v>344</v>
      </c>
      <c r="S2453" s="259" t="s">
        <v>344</v>
      </c>
      <c r="T2453" s="259" t="s">
        <v>344</v>
      </c>
      <c r="U2453" s="259" t="s">
        <v>344</v>
      </c>
      <c r="V2453" s="259" t="s">
        <v>344</v>
      </c>
      <c r="W2453" s="259" t="s">
        <v>344</v>
      </c>
      <c r="X2453" s="259" t="s">
        <v>344</v>
      </c>
      <c r="Y2453" s="259" t="s">
        <v>344</v>
      </c>
      <c r="Z2453" s="259" t="s">
        <v>344</v>
      </c>
      <c r="AA2453" s="259" t="s">
        <v>344</v>
      </c>
      <c r="AB2453" s="259" t="s">
        <v>344</v>
      </c>
      <c r="AC2453" s="259" t="s">
        <v>344</v>
      </c>
      <c r="AD2453" s="259" t="s">
        <v>344</v>
      </c>
      <c r="AE2453" s="259" t="s">
        <v>344</v>
      </c>
      <c r="AF2453" s="259" t="s">
        <v>344</v>
      </c>
      <c r="AG2453" s="259" t="s">
        <v>344</v>
      </c>
      <c r="AH2453" s="259" t="s">
        <v>344</v>
      </c>
      <c r="AI2453" s="259" t="s">
        <v>344</v>
      </c>
      <c r="AJ2453" s="259" t="s">
        <v>344</v>
      </c>
      <c r="AK2453" s="259" t="s">
        <v>344</v>
      </c>
      <c r="AL2453" s="259" t="s">
        <v>344</v>
      </c>
      <c r="AM2453" s="259" t="s">
        <v>344</v>
      </c>
      <c r="AN2453" s="259" t="s">
        <v>344</v>
      </c>
      <c r="AO2453" s="259" t="s">
        <v>344</v>
      </c>
      <c r="AP2453" s="259" t="s">
        <v>344</v>
      </c>
      <c r="AQ2453" s="259"/>
      <c r="AR2453"/>
      <c r="AS2453">
        <v>1</v>
      </c>
    </row>
    <row r="2454" spans="1:45" ht="15" hidden="1" x14ac:dyDescent="0.25">
      <c r="A2454" s="266">
        <v>216290</v>
      </c>
      <c r="B2454" s="259" t="s">
        <v>457</v>
      </c>
      <c r="C2454" s="259" t="s">
        <v>207</v>
      </c>
      <c r="D2454" s="259" t="s">
        <v>205</v>
      </c>
      <c r="E2454" s="259" t="s">
        <v>207</v>
      </c>
      <c r="F2454" s="259" t="s">
        <v>207</v>
      </c>
      <c r="G2454" s="259" t="s">
        <v>207</v>
      </c>
      <c r="H2454" s="259" t="s">
        <v>207</v>
      </c>
      <c r="I2454" s="259" t="s">
        <v>207</v>
      </c>
      <c r="J2454" s="259" t="s">
        <v>207</v>
      </c>
      <c r="K2454" s="259" t="s">
        <v>207</v>
      </c>
      <c r="L2454" s="259" t="s">
        <v>207</v>
      </c>
      <c r="M2454" s="259" t="s">
        <v>344</v>
      </c>
      <c r="N2454" s="259" t="s">
        <v>344</v>
      </c>
      <c r="O2454" s="259" t="s">
        <v>344</v>
      </c>
      <c r="P2454" s="259" t="s">
        <v>344</v>
      </c>
      <c r="Q2454" s="259" t="s">
        <v>344</v>
      </c>
      <c r="R2454" s="259" t="s">
        <v>344</v>
      </c>
      <c r="S2454" s="259" t="s">
        <v>344</v>
      </c>
      <c r="T2454" s="259" t="s">
        <v>344</v>
      </c>
      <c r="U2454" s="259" t="s">
        <v>344</v>
      </c>
      <c r="V2454" s="259" t="s">
        <v>344</v>
      </c>
      <c r="W2454" s="259" t="s">
        <v>344</v>
      </c>
      <c r="X2454" s="259" t="s">
        <v>344</v>
      </c>
      <c r="Y2454" s="259" t="s">
        <v>344</v>
      </c>
      <c r="Z2454" s="259" t="s">
        <v>344</v>
      </c>
      <c r="AA2454" s="259" t="s">
        <v>344</v>
      </c>
      <c r="AB2454" s="259" t="s">
        <v>344</v>
      </c>
      <c r="AC2454" s="259" t="s">
        <v>344</v>
      </c>
      <c r="AD2454" s="259" t="s">
        <v>344</v>
      </c>
      <c r="AE2454" s="259" t="s">
        <v>344</v>
      </c>
      <c r="AF2454" s="259" t="s">
        <v>344</v>
      </c>
      <c r="AG2454" s="259" t="s">
        <v>344</v>
      </c>
      <c r="AH2454" s="259" t="s">
        <v>344</v>
      </c>
      <c r="AI2454" s="259" t="s">
        <v>344</v>
      </c>
      <c r="AJ2454" s="259" t="s">
        <v>344</v>
      </c>
      <c r="AK2454" s="259" t="s">
        <v>344</v>
      </c>
      <c r="AL2454" s="259" t="s">
        <v>344</v>
      </c>
      <c r="AM2454" s="259" t="s">
        <v>344</v>
      </c>
      <c r="AN2454" s="259" t="s">
        <v>344</v>
      </c>
      <c r="AO2454" s="259" t="s">
        <v>344</v>
      </c>
      <c r="AP2454" s="259" t="s">
        <v>344</v>
      </c>
      <c r="AQ2454" s="259"/>
      <c r="AR2454"/>
      <c r="AS2454">
        <v>1</v>
      </c>
    </row>
    <row r="2455" spans="1:45" ht="15" hidden="1" x14ac:dyDescent="0.25">
      <c r="A2455" s="266">
        <v>216291</v>
      </c>
      <c r="B2455" s="259" t="s">
        <v>457</v>
      </c>
      <c r="C2455" s="259" t="s">
        <v>205</v>
      </c>
      <c r="D2455" s="259" t="s">
        <v>205</v>
      </c>
      <c r="E2455" s="259" t="s">
        <v>205</v>
      </c>
      <c r="F2455" s="259" t="s">
        <v>205</v>
      </c>
      <c r="G2455" s="259" t="s">
        <v>205</v>
      </c>
      <c r="H2455" s="259" t="s">
        <v>207</v>
      </c>
      <c r="I2455" s="259" t="s">
        <v>207</v>
      </c>
      <c r="J2455" s="259" t="s">
        <v>207</v>
      </c>
      <c r="K2455" s="259" t="s">
        <v>207</v>
      </c>
      <c r="L2455" s="259" t="s">
        <v>207</v>
      </c>
      <c r="M2455" s="259" t="s">
        <v>344</v>
      </c>
      <c r="N2455" s="259" t="s">
        <v>344</v>
      </c>
      <c r="O2455" s="259" t="s">
        <v>344</v>
      </c>
      <c r="P2455" s="259" t="s">
        <v>344</v>
      </c>
      <c r="Q2455" s="259" t="s">
        <v>344</v>
      </c>
      <c r="R2455" s="259" t="s">
        <v>344</v>
      </c>
      <c r="S2455" s="259" t="s">
        <v>344</v>
      </c>
      <c r="T2455" s="259" t="s">
        <v>344</v>
      </c>
      <c r="U2455" s="259" t="s">
        <v>344</v>
      </c>
      <c r="V2455" s="259" t="s">
        <v>344</v>
      </c>
      <c r="W2455" s="259" t="s">
        <v>344</v>
      </c>
      <c r="X2455" s="259" t="s">
        <v>344</v>
      </c>
      <c r="Y2455" s="259" t="s">
        <v>344</v>
      </c>
      <c r="Z2455" s="259" t="s">
        <v>344</v>
      </c>
      <c r="AA2455" s="259" t="s">
        <v>344</v>
      </c>
      <c r="AB2455" s="259" t="s">
        <v>344</v>
      </c>
      <c r="AC2455" s="259" t="s">
        <v>344</v>
      </c>
      <c r="AD2455" s="259" t="s">
        <v>344</v>
      </c>
      <c r="AE2455" s="259" t="s">
        <v>344</v>
      </c>
      <c r="AF2455" s="259" t="s">
        <v>344</v>
      </c>
      <c r="AG2455" s="259" t="s">
        <v>344</v>
      </c>
      <c r="AH2455" s="259" t="s">
        <v>344</v>
      </c>
      <c r="AI2455" s="259" t="s">
        <v>344</v>
      </c>
      <c r="AJ2455" s="259" t="s">
        <v>344</v>
      </c>
      <c r="AK2455" s="259" t="s">
        <v>344</v>
      </c>
      <c r="AL2455" s="259" t="s">
        <v>344</v>
      </c>
      <c r="AM2455" s="259" t="s">
        <v>344</v>
      </c>
      <c r="AN2455" s="259" t="s">
        <v>344</v>
      </c>
      <c r="AO2455" s="259" t="s">
        <v>344</v>
      </c>
      <c r="AP2455" s="259" t="s">
        <v>344</v>
      </c>
      <c r="AQ2455" s="259"/>
      <c r="AR2455"/>
      <c r="AS2455">
        <v>1</v>
      </c>
    </row>
    <row r="2456" spans="1:45" ht="15" hidden="1" x14ac:dyDescent="0.25">
      <c r="A2456" s="266">
        <v>216292</v>
      </c>
      <c r="B2456" s="259" t="s">
        <v>457</v>
      </c>
      <c r="C2456" s="259" t="s">
        <v>207</v>
      </c>
      <c r="D2456" s="259" t="s">
        <v>207</v>
      </c>
      <c r="E2456" s="259" t="s">
        <v>205</v>
      </c>
      <c r="F2456" s="259" t="s">
        <v>205</v>
      </c>
      <c r="G2456" s="259" t="s">
        <v>205</v>
      </c>
      <c r="H2456" s="259" t="s">
        <v>205</v>
      </c>
      <c r="I2456" s="259" t="s">
        <v>205</v>
      </c>
      <c r="J2456" s="259" t="s">
        <v>206</v>
      </c>
      <c r="K2456" s="259" t="s">
        <v>206</v>
      </c>
      <c r="L2456" s="259" t="s">
        <v>207</v>
      </c>
      <c r="M2456" s="259" t="s">
        <v>344</v>
      </c>
      <c r="N2456" s="259" t="s">
        <v>344</v>
      </c>
      <c r="O2456" s="259" t="s">
        <v>344</v>
      </c>
      <c r="P2456" s="259" t="s">
        <v>344</v>
      </c>
      <c r="Q2456" s="259" t="s">
        <v>344</v>
      </c>
      <c r="R2456" s="259" t="s">
        <v>344</v>
      </c>
      <c r="S2456" s="259" t="s">
        <v>344</v>
      </c>
      <c r="T2456" s="259" t="s">
        <v>344</v>
      </c>
      <c r="U2456" s="259" t="s">
        <v>344</v>
      </c>
      <c r="V2456" s="259" t="s">
        <v>344</v>
      </c>
      <c r="W2456" s="259" t="s">
        <v>344</v>
      </c>
      <c r="X2456" s="259" t="s">
        <v>344</v>
      </c>
      <c r="Y2456" s="259" t="s">
        <v>344</v>
      </c>
      <c r="Z2456" s="259" t="s">
        <v>344</v>
      </c>
      <c r="AA2456" s="259" t="s">
        <v>344</v>
      </c>
      <c r="AB2456" s="259" t="s">
        <v>344</v>
      </c>
      <c r="AC2456" s="259" t="s">
        <v>344</v>
      </c>
      <c r="AD2456" s="259" t="s">
        <v>344</v>
      </c>
      <c r="AE2456" s="259" t="s">
        <v>344</v>
      </c>
      <c r="AF2456" s="259" t="s">
        <v>344</v>
      </c>
      <c r="AG2456" s="259" t="s">
        <v>344</v>
      </c>
      <c r="AH2456" s="259" t="s">
        <v>344</v>
      </c>
      <c r="AI2456" s="259" t="s">
        <v>344</v>
      </c>
      <c r="AJ2456" s="259" t="s">
        <v>344</v>
      </c>
      <c r="AK2456" s="259" t="s">
        <v>344</v>
      </c>
      <c r="AL2456" s="259" t="s">
        <v>344</v>
      </c>
      <c r="AM2456" s="259" t="s">
        <v>344</v>
      </c>
      <c r="AN2456" s="259" t="s">
        <v>344</v>
      </c>
      <c r="AO2456" s="259" t="s">
        <v>344</v>
      </c>
      <c r="AP2456" s="259" t="s">
        <v>344</v>
      </c>
      <c r="AQ2456" s="259"/>
      <c r="AR2456"/>
      <c r="AS2456">
        <v>1</v>
      </c>
    </row>
    <row r="2457" spans="1:45" ht="15" hidden="1" x14ac:dyDescent="0.25">
      <c r="A2457" s="266">
        <v>216293</v>
      </c>
      <c r="B2457" s="259" t="s">
        <v>457</v>
      </c>
      <c r="C2457" s="259" t="s">
        <v>206</v>
      </c>
      <c r="D2457" s="259" t="s">
        <v>206</v>
      </c>
      <c r="E2457" s="259" t="s">
        <v>206</v>
      </c>
      <c r="F2457" s="259" t="s">
        <v>206</v>
      </c>
      <c r="G2457" s="259" t="s">
        <v>206</v>
      </c>
      <c r="H2457" s="259" t="s">
        <v>206</v>
      </c>
      <c r="I2457" s="259" t="s">
        <v>206</v>
      </c>
      <c r="J2457" s="259" t="s">
        <v>206</v>
      </c>
      <c r="K2457" s="259" t="s">
        <v>206</v>
      </c>
      <c r="L2457" s="259" t="s">
        <v>206</v>
      </c>
      <c r="M2457" s="259" t="s">
        <v>344</v>
      </c>
      <c r="N2457" s="259" t="s">
        <v>344</v>
      </c>
      <c r="O2457" s="259" t="s">
        <v>344</v>
      </c>
      <c r="P2457" s="259" t="s">
        <v>344</v>
      </c>
      <c r="Q2457" s="259" t="s">
        <v>344</v>
      </c>
      <c r="R2457" s="259" t="s">
        <v>344</v>
      </c>
      <c r="S2457" s="259" t="s">
        <v>344</v>
      </c>
      <c r="T2457" s="259" t="s">
        <v>344</v>
      </c>
      <c r="U2457" s="259" t="s">
        <v>344</v>
      </c>
      <c r="V2457" s="259" t="s">
        <v>344</v>
      </c>
      <c r="W2457" s="259" t="s">
        <v>344</v>
      </c>
      <c r="X2457" s="259" t="s">
        <v>344</v>
      </c>
      <c r="Y2457" s="259" t="s">
        <v>344</v>
      </c>
      <c r="Z2457" s="259" t="s">
        <v>344</v>
      </c>
      <c r="AA2457" s="259" t="s">
        <v>344</v>
      </c>
      <c r="AB2457" s="259" t="s">
        <v>344</v>
      </c>
      <c r="AC2457" s="259" t="s">
        <v>344</v>
      </c>
      <c r="AD2457" s="259" t="s">
        <v>344</v>
      </c>
      <c r="AE2457" s="259" t="s">
        <v>344</v>
      </c>
      <c r="AF2457" s="259" t="s">
        <v>344</v>
      </c>
      <c r="AG2457" s="259" t="s">
        <v>344</v>
      </c>
      <c r="AH2457" s="259" t="s">
        <v>344</v>
      </c>
      <c r="AI2457" s="259" t="s">
        <v>344</v>
      </c>
      <c r="AJ2457" s="259" t="s">
        <v>344</v>
      </c>
      <c r="AK2457" s="259" t="s">
        <v>344</v>
      </c>
      <c r="AL2457" s="259" t="s">
        <v>344</v>
      </c>
      <c r="AM2457" s="259" t="s">
        <v>344</v>
      </c>
      <c r="AN2457" s="259" t="s">
        <v>344</v>
      </c>
      <c r="AO2457" s="259" t="s">
        <v>344</v>
      </c>
      <c r="AP2457" s="259" t="s">
        <v>344</v>
      </c>
      <c r="AQ2457" s="259"/>
      <c r="AR2457"/>
      <c r="AS2457">
        <v>1</v>
      </c>
    </row>
    <row r="2458" spans="1:45" ht="18.75" hidden="1" x14ac:dyDescent="0.45">
      <c r="A2458" s="268">
        <v>216294</v>
      </c>
      <c r="B2458" s="249" t="s">
        <v>456</v>
      </c>
      <c r="C2458" s="269" t="s">
        <v>207</v>
      </c>
      <c r="D2458" s="269" t="s">
        <v>207</v>
      </c>
      <c r="E2458" s="269" t="s">
        <v>207</v>
      </c>
      <c r="F2458" s="269" t="s">
        <v>207</v>
      </c>
      <c r="G2458" s="269" t="s">
        <v>205</v>
      </c>
      <c r="H2458" s="269" t="s">
        <v>207</v>
      </c>
      <c r="I2458" s="269" t="s">
        <v>207</v>
      </c>
      <c r="J2458" s="269" t="s">
        <v>207</v>
      </c>
      <c r="K2458" s="269" t="s">
        <v>207</v>
      </c>
      <c r="L2458" s="269" t="s">
        <v>207</v>
      </c>
      <c r="M2458" s="270" t="s">
        <v>207</v>
      </c>
      <c r="N2458" s="269" t="s">
        <v>207</v>
      </c>
      <c r="O2458" s="269" t="s">
        <v>207</v>
      </c>
      <c r="P2458" s="269" t="s">
        <v>207</v>
      </c>
      <c r="Q2458" s="269" t="s">
        <v>207</v>
      </c>
      <c r="R2458" s="269" t="s">
        <v>207</v>
      </c>
      <c r="S2458" s="269" t="s">
        <v>207</v>
      </c>
      <c r="T2458" s="269" t="s">
        <v>207</v>
      </c>
      <c r="U2458" s="269" t="s">
        <v>207</v>
      </c>
      <c r="V2458" s="269" t="s">
        <v>207</v>
      </c>
      <c r="W2458" s="269" t="s">
        <v>207</v>
      </c>
      <c r="X2458" s="270" t="s">
        <v>207</v>
      </c>
      <c r="Y2458" s="269" t="s">
        <v>207</v>
      </c>
      <c r="Z2458" s="269" t="s">
        <v>207</v>
      </c>
      <c r="AA2458" s="269" t="s">
        <v>207</v>
      </c>
      <c r="AB2458" s="269" t="s">
        <v>206</v>
      </c>
      <c r="AC2458" s="269" t="s">
        <v>206</v>
      </c>
      <c r="AD2458" s="269" t="s">
        <v>206</v>
      </c>
      <c r="AE2458" s="269" t="s">
        <v>206</v>
      </c>
      <c r="AF2458" s="269" t="s">
        <v>206</v>
      </c>
      <c r="AG2458" s="269" t="s">
        <v>344</v>
      </c>
      <c r="AH2458" s="269" t="s">
        <v>344</v>
      </c>
      <c r="AI2458" s="269" t="s">
        <v>344</v>
      </c>
      <c r="AJ2458" s="269" t="s">
        <v>344</v>
      </c>
      <c r="AK2458" s="269" t="s">
        <v>344</v>
      </c>
      <c r="AL2458" s="269" t="s">
        <v>344</v>
      </c>
      <c r="AM2458" s="269" t="s">
        <v>344</v>
      </c>
      <c r="AN2458" s="269" t="s">
        <v>344</v>
      </c>
      <c r="AO2458" s="269" t="s">
        <v>344</v>
      </c>
      <c r="AP2458" s="269" t="s">
        <v>344</v>
      </c>
      <c r="AQ2458" s="269"/>
      <c r="AR2458">
        <v>0</v>
      </c>
      <c r="AS2458">
        <v>5</v>
      </c>
    </row>
    <row r="2459" spans="1:45" ht="18.75" hidden="1" x14ac:dyDescent="0.45">
      <c r="A2459" s="268">
        <v>216295</v>
      </c>
      <c r="B2459" s="249" t="s">
        <v>456</v>
      </c>
      <c r="C2459" s="269" t="s">
        <v>207</v>
      </c>
      <c r="D2459" s="269" t="s">
        <v>207</v>
      </c>
      <c r="E2459" s="269" t="s">
        <v>207</v>
      </c>
      <c r="F2459" s="269" t="s">
        <v>207</v>
      </c>
      <c r="G2459" s="269" t="s">
        <v>207</v>
      </c>
      <c r="H2459" s="269" t="s">
        <v>207</v>
      </c>
      <c r="I2459" s="269" t="s">
        <v>207</v>
      </c>
      <c r="J2459" s="269" t="s">
        <v>207</v>
      </c>
      <c r="K2459" s="269" t="s">
        <v>207</v>
      </c>
      <c r="L2459" s="269" t="s">
        <v>207</v>
      </c>
      <c r="M2459" s="270" t="s">
        <v>207</v>
      </c>
      <c r="N2459" s="269" t="s">
        <v>207</v>
      </c>
      <c r="O2459" s="269" t="s">
        <v>207</v>
      </c>
      <c r="P2459" s="269" t="s">
        <v>205</v>
      </c>
      <c r="Q2459" s="269" t="s">
        <v>207</v>
      </c>
      <c r="R2459" s="269" t="s">
        <v>207</v>
      </c>
      <c r="S2459" s="269" t="s">
        <v>207</v>
      </c>
      <c r="T2459" s="269" t="s">
        <v>207</v>
      </c>
      <c r="U2459" s="269" t="s">
        <v>207</v>
      </c>
      <c r="V2459" s="269" t="s">
        <v>207</v>
      </c>
      <c r="W2459" s="269" t="s">
        <v>207</v>
      </c>
      <c r="X2459" s="270" t="s">
        <v>207</v>
      </c>
      <c r="Y2459" s="269" t="s">
        <v>207</v>
      </c>
      <c r="Z2459" s="269" t="s">
        <v>207</v>
      </c>
      <c r="AA2459" s="269" t="s">
        <v>207</v>
      </c>
      <c r="AB2459" s="269" t="s">
        <v>206</v>
      </c>
      <c r="AC2459" s="269" t="s">
        <v>206</v>
      </c>
      <c r="AD2459" s="269" t="s">
        <v>206</v>
      </c>
      <c r="AE2459" s="269" t="s">
        <v>206</v>
      </c>
      <c r="AF2459" s="269" t="s">
        <v>206</v>
      </c>
      <c r="AG2459" s="269" t="s">
        <v>344</v>
      </c>
      <c r="AH2459" s="269" t="s">
        <v>344</v>
      </c>
      <c r="AI2459" s="269" t="s">
        <v>344</v>
      </c>
      <c r="AJ2459" s="269" t="s">
        <v>344</v>
      </c>
      <c r="AK2459" s="269" t="s">
        <v>344</v>
      </c>
      <c r="AL2459" s="269" t="s">
        <v>344</v>
      </c>
      <c r="AM2459" s="269" t="s">
        <v>344</v>
      </c>
      <c r="AN2459" s="269" t="s">
        <v>344</v>
      </c>
      <c r="AO2459" s="269" t="s">
        <v>344</v>
      </c>
      <c r="AP2459" s="269" t="s">
        <v>344</v>
      </c>
      <c r="AQ2459" s="269"/>
      <c r="AR2459">
        <v>0</v>
      </c>
      <c r="AS2459">
        <v>5</v>
      </c>
    </row>
    <row r="2460" spans="1:45" ht="15" hidden="1" x14ac:dyDescent="0.25">
      <c r="A2460" s="266">
        <v>216296</v>
      </c>
      <c r="B2460" s="259" t="s">
        <v>458</v>
      </c>
      <c r="C2460" s="259" t="s">
        <v>207</v>
      </c>
      <c r="D2460" s="259" t="s">
        <v>207</v>
      </c>
      <c r="E2460" s="259" t="s">
        <v>205</v>
      </c>
      <c r="F2460" s="259" t="s">
        <v>207</v>
      </c>
      <c r="G2460" s="259" t="s">
        <v>207</v>
      </c>
      <c r="H2460" s="259" t="s">
        <v>207</v>
      </c>
      <c r="I2460" s="259" t="s">
        <v>207</v>
      </c>
      <c r="J2460" s="259" t="s">
        <v>205</v>
      </c>
      <c r="K2460" s="259" t="s">
        <v>205</v>
      </c>
      <c r="L2460" s="259" t="s">
        <v>207</v>
      </c>
      <c r="M2460" s="259" t="s">
        <v>207</v>
      </c>
      <c r="N2460" s="259" t="s">
        <v>207</v>
      </c>
      <c r="O2460" s="259" t="s">
        <v>207</v>
      </c>
      <c r="P2460" s="259" t="s">
        <v>207</v>
      </c>
      <c r="Q2460" s="259" t="s">
        <v>207</v>
      </c>
      <c r="R2460" s="259" t="s">
        <v>206</v>
      </c>
      <c r="S2460" s="259" t="s">
        <v>206</v>
      </c>
      <c r="T2460" s="259" t="s">
        <v>206</v>
      </c>
      <c r="U2460" s="259" t="s">
        <v>206</v>
      </c>
      <c r="V2460" s="259" t="s">
        <v>206</v>
      </c>
      <c r="W2460" s="259" t="s">
        <v>344</v>
      </c>
      <c r="X2460" s="259" t="s">
        <v>344</v>
      </c>
      <c r="Y2460" s="259" t="s">
        <v>344</v>
      </c>
      <c r="Z2460" s="259" t="s">
        <v>344</v>
      </c>
      <c r="AA2460" s="259" t="s">
        <v>344</v>
      </c>
      <c r="AB2460" s="259" t="s">
        <v>344</v>
      </c>
      <c r="AC2460" s="259" t="s">
        <v>344</v>
      </c>
      <c r="AD2460" s="259" t="s">
        <v>344</v>
      </c>
      <c r="AE2460" s="259" t="s">
        <v>344</v>
      </c>
      <c r="AF2460" s="259" t="s">
        <v>344</v>
      </c>
      <c r="AG2460" s="259" t="s">
        <v>344</v>
      </c>
      <c r="AH2460" s="259" t="s">
        <v>344</v>
      </c>
      <c r="AI2460" s="259" t="s">
        <v>344</v>
      </c>
      <c r="AJ2460" s="259" t="s">
        <v>344</v>
      </c>
      <c r="AK2460" s="259" t="s">
        <v>344</v>
      </c>
      <c r="AL2460" s="259" t="s">
        <v>344</v>
      </c>
      <c r="AM2460" s="259" t="s">
        <v>344</v>
      </c>
      <c r="AN2460" s="259" t="s">
        <v>344</v>
      </c>
      <c r="AO2460" s="259" t="s">
        <v>344</v>
      </c>
      <c r="AP2460" s="259" t="s">
        <v>344</v>
      </c>
      <c r="AQ2460" s="259"/>
      <c r="AR2460"/>
      <c r="AS2460" t="s">
        <v>2198</v>
      </c>
    </row>
    <row r="2461" spans="1:45" ht="15" hidden="1" x14ac:dyDescent="0.25">
      <c r="A2461" s="266">
        <v>216297</v>
      </c>
      <c r="B2461" s="259" t="s">
        <v>458</v>
      </c>
      <c r="C2461" s="259" t="s">
        <v>207</v>
      </c>
      <c r="D2461" s="259" t="s">
        <v>207</v>
      </c>
      <c r="E2461" s="259" t="s">
        <v>207</v>
      </c>
      <c r="F2461" s="259" t="s">
        <v>207</v>
      </c>
      <c r="G2461" s="259" t="s">
        <v>205</v>
      </c>
      <c r="H2461" s="259" t="s">
        <v>207</v>
      </c>
      <c r="I2461" s="259" t="s">
        <v>207</v>
      </c>
      <c r="J2461" s="259" t="s">
        <v>205</v>
      </c>
      <c r="K2461" s="259" t="s">
        <v>207</v>
      </c>
      <c r="L2461" s="259" t="s">
        <v>207</v>
      </c>
      <c r="M2461" s="259" t="s">
        <v>207</v>
      </c>
      <c r="N2461" s="259" t="s">
        <v>207</v>
      </c>
      <c r="O2461" s="259" t="s">
        <v>207</v>
      </c>
      <c r="P2461" s="259" t="s">
        <v>207</v>
      </c>
      <c r="Q2461" s="259" t="s">
        <v>206</v>
      </c>
      <c r="R2461" s="259" t="s">
        <v>206</v>
      </c>
      <c r="S2461" s="259" t="s">
        <v>206</v>
      </c>
      <c r="T2461" s="259" t="s">
        <v>206</v>
      </c>
      <c r="U2461" s="259" t="s">
        <v>206</v>
      </c>
      <c r="V2461" s="259" t="s">
        <v>206</v>
      </c>
      <c r="W2461" s="259" t="s">
        <v>344</v>
      </c>
      <c r="X2461" s="259" t="s">
        <v>344</v>
      </c>
      <c r="Y2461" s="259" t="s">
        <v>344</v>
      </c>
      <c r="Z2461" s="259" t="s">
        <v>344</v>
      </c>
      <c r="AA2461" s="259" t="s">
        <v>344</v>
      </c>
      <c r="AB2461" s="259" t="s">
        <v>344</v>
      </c>
      <c r="AC2461" s="259" t="s">
        <v>344</v>
      </c>
      <c r="AD2461" s="259" t="s">
        <v>344</v>
      </c>
      <c r="AE2461" s="259" t="s">
        <v>344</v>
      </c>
      <c r="AF2461" s="259" t="s">
        <v>344</v>
      </c>
      <c r="AG2461" s="259" t="s">
        <v>344</v>
      </c>
      <c r="AH2461" s="259" t="s">
        <v>344</v>
      </c>
      <c r="AI2461" s="259" t="s">
        <v>344</v>
      </c>
      <c r="AJ2461" s="259" t="s">
        <v>344</v>
      </c>
      <c r="AK2461" s="259" t="s">
        <v>344</v>
      </c>
      <c r="AL2461" s="259" t="s">
        <v>344</v>
      </c>
      <c r="AM2461" s="259" t="s">
        <v>344</v>
      </c>
      <c r="AN2461" s="259" t="s">
        <v>344</v>
      </c>
      <c r="AO2461" s="259" t="s">
        <v>344</v>
      </c>
      <c r="AP2461" s="259" t="s">
        <v>344</v>
      </c>
      <c r="AQ2461" s="259"/>
      <c r="AR2461"/>
      <c r="AS2461">
        <v>3</v>
      </c>
    </row>
    <row r="2462" spans="1:45" ht="18.75" hidden="1" x14ac:dyDescent="0.45">
      <c r="A2462" s="268">
        <v>216298</v>
      </c>
      <c r="B2462" s="249" t="s">
        <v>459</v>
      </c>
      <c r="C2462" s="269" t="s">
        <v>205</v>
      </c>
      <c r="D2462" s="269" t="s">
        <v>205</v>
      </c>
      <c r="E2462" s="269" t="s">
        <v>205</v>
      </c>
      <c r="F2462" s="269" t="s">
        <v>205</v>
      </c>
      <c r="G2462" s="269" t="s">
        <v>207</v>
      </c>
      <c r="H2462" s="269" t="s">
        <v>207</v>
      </c>
      <c r="I2462" s="269" t="s">
        <v>207</v>
      </c>
      <c r="J2462" s="269" t="s">
        <v>207</v>
      </c>
      <c r="K2462" s="269" t="s">
        <v>207</v>
      </c>
      <c r="L2462" s="269" t="s">
        <v>207</v>
      </c>
      <c r="M2462" s="270" t="s">
        <v>206</v>
      </c>
      <c r="N2462" s="269" t="s">
        <v>207</v>
      </c>
      <c r="O2462" s="269" t="s">
        <v>207</v>
      </c>
      <c r="P2462" s="269" t="s">
        <v>205</v>
      </c>
      <c r="Q2462" s="269" t="s">
        <v>207</v>
      </c>
      <c r="R2462" s="269" t="s">
        <v>207</v>
      </c>
      <c r="S2462" s="269" t="s">
        <v>207</v>
      </c>
      <c r="T2462" s="269" t="s">
        <v>207</v>
      </c>
      <c r="U2462" s="269" t="s">
        <v>207</v>
      </c>
      <c r="V2462" s="269" t="s">
        <v>205</v>
      </c>
      <c r="W2462" s="269" t="s">
        <v>206</v>
      </c>
      <c r="X2462" s="269" t="s">
        <v>206</v>
      </c>
      <c r="Y2462" s="269" t="s">
        <v>206</v>
      </c>
      <c r="Z2462" s="269" t="s">
        <v>206</v>
      </c>
      <c r="AA2462" s="269" t="s">
        <v>206</v>
      </c>
      <c r="AB2462" s="269" t="s">
        <v>344</v>
      </c>
      <c r="AC2462" s="269" t="s">
        <v>344</v>
      </c>
      <c r="AD2462" s="269" t="s">
        <v>344</v>
      </c>
      <c r="AE2462" s="269" t="s">
        <v>344</v>
      </c>
      <c r="AF2462" s="269" t="s">
        <v>344</v>
      </c>
      <c r="AG2462" s="269" t="s">
        <v>344</v>
      </c>
      <c r="AH2462" s="269" t="s">
        <v>344</v>
      </c>
      <c r="AI2462" s="269" t="s">
        <v>344</v>
      </c>
      <c r="AJ2462" s="269" t="s">
        <v>344</v>
      </c>
      <c r="AK2462" s="269" t="s">
        <v>344</v>
      </c>
      <c r="AL2462" s="269" t="s">
        <v>344</v>
      </c>
      <c r="AM2462" s="269" t="s">
        <v>344</v>
      </c>
      <c r="AN2462" s="269" t="s">
        <v>344</v>
      </c>
      <c r="AO2462" s="269" t="s">
        <v>344</v>
      </c>
      <c r="AP2462" s="269" t="s">
        <v>344</v>
      </c>
      <c r="AQ2462" s="269"/>
      <c r="AR2462">
        <v>0</v>
      </c>
      <c r="AS2462">
        <v>6</v>
      </c>
    </row>
    <row r="2463" spans="1:45" ht="18.75" hidden="1" x14ac:dyDescent="0.45">
      <c r="A2463" s="268">
        <v>216299</v>
      </c>
      <c r="B2463" s="249" t="s">
        <v>460</v>
      </c>
      <c r="C2463" s="269" t="s">
        <v>205</v>
      </c>
      <c r="D2463" s="269" t="s">
        <v>207</v>
      </c>
      <c r="E2463" s="269" t="s">
        <v>205</v>
      </c>
      <c r="F2463" s="269" t="s">
        <v>207</v>
      </c>
      <c r="G2463" s="269" t="s">
        <v>207</v>
      </c>
      <c r="H2463" s="269" t="s">
        <v>206</v>
      </c>
      <c r="I2463" s="269" t="s">
        <v>206</v>
      </c>
      <c r="J2463" s="269" t="s">
        <v>207</v>
      </c>
      <c r="K2463" s="269" t="s">
        <v>207</v>
      </c>
      <c r="L2463" s="269" t="s">
        <v>207</v>
      </c>
      <c r="M2463" s="270" t="s">
        <v>206</v>
      </c>
      <c r="N2463" s="270" t="s">
        <v>206</v>
      </c>
      <c r="O2463" s="270" t="s">
        <v>206</v>
      </c>
      <c r="P2463" s="270" t="s">
        <v>206</v>
      </c>
      <c r="Q2463" s="270" t="s">
        <v>206</v>
      </c>
      <c r="R2463" s="269" t="s">
        <v>344</v>
      </c>
      <c r="S2463" s="269" t="s">
        <v>344</v>
      </c>
      <c r="T2463" s="269" t="s">
        <v>344</v>
      </c>
      <c r="U2463" s="269" t="s">
        <v>344</v>
      </c>
      <c r="V2463" s="269" t="s">
        <v>344</v>
      </c>
      <c r="W2463" s="269" t="s">
        <v>344</v>
      </c>
      <c r="X2463" s="270" t="s">
        <v>344</v>
      </c>
      <c r="Y2463" s="269" t="s">
        <v>344</v>
      </c>
      <c r="Z2463" s="269" t="s">
        <v>344</v>
      </c>
      <c r="AA2463" s="269" t="s">
        <v>344</v>
      </c>
      <c r="AB2463" s="269" t="s">
        <v>344</v>
      </c>
      <c r="AC2463" s="269" t="s">
        <v>344</v>
      </c>
      <c r="AD2463" s="269" t="s">
        <v>344</v>
      </c>
      <c r="AE2463" s="269" t="s">
        <v>344</v>
      </c>
      <c r="AF2463" s="269" t="s">
        <v>344</v>
      </c>
      <c r="AG2463" s="269" t="s">
        <v>344</v>
      </c>
      <c r="AH2463" s="269" t="s">
        <v>344</v>
      </c>
      <c r="AI2463" s="269" t="s">
        <v>344</v>
      </c>
      <c r="AJ2463" s="269" t="s">
        <v>344</v>
      </c>
      <c r="AK2463" s="269" t="s">
        <v>344</v>
      </c>
      <c r="AL2463" s="269" t="s">
        <v>344</v>
      </c>
      <c r="AM2463" s="269" t="s">
        <v>344</v>
      </c>
      <c r="AN2463" s="269" t="s">
        <v>344</v>
      </c>
      <c r="AO2463" s="269" t="s">
        <v>344</v>
      </c>
      <c r="AP2463" s="269" t="s">
        <v>344</v>
      </c>
      <c r="AQ2463" s="269"/>
      <c r="AR2463">
        <v>0</v>
      </c>
      <c r="AS2463">
        <v>6</v>
      </c>
    </row>
    <row r="2464" spans="1:45" ht="18.75" hidden="1" x14ac:dyDescent="0.45">
      <c r="A2464" s="268">
        <v>216300</v>
      </c>
      <c r="B2464" s="249" t="s">
        <v>459</v>
      </c>
      <c r="C2464" s="269" t="s">
        <v>207</v>
      </c>
      <c r="D2464" s="269" t="s">
        <v>207</v>
      </c>
      <c r="E2464" s="269" t="s">
        <v>207</v>
      </c>
      <c r="F2464" s="269" t="s">
        <v>207</v>
      </c>
      <c r="G2464" s="269" t="s">
        <v>205</v>
      </c>
      <c r="H2464" s="269" t="s">
        <v>205</v>
      </c>
      <c r="I2464" s="269" t="s">
        <v>205</v>
      </c>
      <c r="J2464" s="269" t="s">
        <v>207</v>
      </c>
      <c r="K2464" s="269" t="s">
        <v>207</v>
      </c>
      <c r="L2464" s="269" t="s">
        <v>205</v>
      </c>
      <c r="M2464" s="270" t="s">
        <v>207</v>
      </c>
      <c r="N2464" s="269" t="s">
        <v>205</v>
      </c>
      <c r="O2464" s="269" t="s">
        <v>207</v>
      </c>
      <c r="P2464" s="269" t="s">
        <v>205</v>
      </c>
      <c r="Q2464" s="269" t="s">
        <v>207</v>
      </c>
      <c r="R2464" s="269" t="s">
        <v>205</v>
      </c>
      <c r="S2464" s="269" t="s">
        <v>207</v>
      </c>
      <c r="T2464" s="269" t="s">
        <v>207</v>
      </c>
      <c r="U2464" s="269" t="s">
        <v>207</v>
      </c>
      <c r="V2464" s="269" t="s">
        <v>205</v>
      </c>
      <c r="W2464" s="269" t="s">
        <v>206</v>
      </c>
      <c r="X2464" s="269" t="s">
        <v>206</v>
      </c>
      <c r="Y2464" s="269" t="s">
        <v>206</v>
      </c>
      <c r="Z2464" s="269" t="s">
        <v>206</v>
      </c>
      <c r="AA2464" s="269" t="s">
        <v>206</v>
      </c>
      <c r="AB2464" s="269" t="s">
        <v>344</v>
      </c>
      <c r="AC2464" s="269" t="s">
        <v>344</v>
      </c>
      <c r="AD2464" s="269" t="s">
        <v>344</v>
      </c>
      <c r="AE2464" s="269" t="s">
        <v>344</v>
      </c>
      <c r="AF2464" s="269" t="s">
        <v>344</v>
      </c>
      <c r="AG2464" s="269" t="s">
        <v>344</v>
      </c>
      <c r="AH2464" s="269" t="s">
        <v>344</v>
      </c>
      <c r="AI2464" s="269" t="s">
        <v>344</v>
      </c>
      <c r="AJ2464" s="269" t="s">
        <v>344</v>
      </c>
      <c r="AK2464" s="269" t="s">
        <v>344</v>
      </c>
      <c r="AL2464" s="269" t="s">
        <v>344</v>
      </c>
      <c r="AM2464" s="269" t="s">
        <v>344</v>
      </c>
      <c r="AN2464" s="269" t="s">
        <v>344</v>
      </c>
      <c r="AO2464" s="269" t="s">
        <v>344</v>
      </c>
      <c r="AP2464" s="269" t="s">
        <v>344</v>
      </c>
      <c r="AQ2464" s="269"/>
      <c r="AR2464">
        <v>0</v>
      </c>
      <c r="AS2464">
        <v>6</v>
      </c>
    </row>
    <row r="2465" spans="1:45" ht="15" hidden="1" x14ac:dyDescent="0.25">
      <c r="A2465" s="266">
        <v>216301</v>
      </c>
      <c r="B2465" s="259" t="s">
        <v>457</v>
      </c>
      <c r="C2465" s="259" t="s">
        <v>206</v>
      </c>
      <c r="D2465" s="259" t="s">
        <v>206</v>
      </c>
      <c r="E2465" s="259" t="s">
        <v>207</v>
      </c>
      <c r="F2465" s="259" t="s">
        <v>207</v>
      </c>
      <c r="G2465" s="259" t="s">
        <v>206</v>
      </c>
      <c r="H2465" s="259" t="s">
        <v>206</v>
      </c>
      <c r="I2465" s="259" t="s">
        <v>206</v>
      </c>
      <c r="J2465" s="259" t="s">
        <v>206</v>
      </c>
      <c r="K2465" s="259" t="s">
        <v>206</v>
      </c>
      <c r="L2465" s="259" t="s">
        <v>206</v>
      </c>
      <c r="M2465" s="259" t="s">
        <v>344</v>
      </c>
      <c r="N2465" s="259" t="s">
        <v>344</v>
      </c>
      <c r="O2465" s="259" t="s">
        <v>344</v>
      </c>
      <c r="P2465" s="259" t="s">
        <v>344</v>
      </c>
      <c r="Q2465" s="259" t="s">
        <v>344</v>
      </c>
      <c r="R2465" s="259" t="s">
        <v>344</v>
      </c>
      <c r="S2465" s="259" t="s">
        <v>344</v>
      </c>
      <c r="T2465" s="259" t="s">
        <v>344</v>
      </c>
      <c r="U2465" s="259" t="s">
        <v>344</v>
      </c>
      <c r="V2465" s="259" t="s">
        <v>344</v>
      </c>
      <c r="W2465" s="259" t="s">
        <v>344</v>
      </c>
      <c r="X2465" s="259" t="s">
        <v>344</v>
      </c>
      <c r="Y2465" s="259" t="s">
        <v>344</v>
      </c>
      <c r="Z2465" s="259" t="s">
        <v>344</v>
      </c>
      <c r="AA2465" s="259" t="s">
        <v>344</v>
      </c>
      <c r="AB2465" s="259" t="s">
        <v>344</v>
      </c>
      <c r="AC2465" s="259" t="s">
        <v>344</v>
      </c>
      <c r="AD2465" s="259" t="s">
        <v>344</v>
      </c>
      <c r="AE2465" s="259" t="s">
        <v>344</v>
      </c>
      <c r="AF2465" s="259" t="s">
        <v>344</v>
      </c>
      <c r="AG2465" s="259" t="s">
        <v>344</v>
      </c>
      <c r="AH2465" s="259" t="s">
        <v>344</v>
      </c>
      <c r="AI2465" s="259" t="s">
        <v>344</v>
      </c>
      <c r="AJ2465" s="259" t="s">
        <v>344</v>
      </c>
      <c r="AK2465" s="259" t="s">
        <v>344</v>
      </c>
      <c r="AL2465" s="259" t="s">
        <v>344</v>
      </c>
      <c r="AM2465" s="259" t="s">
        <v>344</v>
      </c>
      <c r="AN2465" s="259" t="s">
        <v>344</v>
      </c>
      <c r="AO2465" s="259" t="s">
        <v>344</v>
      </c>
      <c r="AP2465" s="259" t="s">
        <v>344</v>
      </c>
      <c r="AQ2465" s="259"/>
      <c r="AR2465"/>
      <c r="AS2465">
        <v>1</v>
      </c>
    </row>
    <row r="2466" spans="1:45" ht="15" hidden="1" x14ac:dyDescent="0.25">
      <c r="A2466" s="266">
        <v>216302</v>
      </c>
      <c r="B2466" s="259" t="s">
        <v>457</v>
      </c>
      <c r="C2466" s="259" t="s">
        <v>207</v>
      </c>
      <c r="D2466" s="259" t="s">
        <v>207</v>
      </c>
      <c r="E2466" s="259" t="s">
        <v>207</v>
      </c>
      <c r="F2466" s="259" t="s">
        <v>205</v>
      </c>
      <c r="G2466" s="259" t="s">
        <v>205</v>
      </c>
      <c r="H2466" s="259" t="s">
        <v>205</v>
      </c>
      <c r="I2466" s="259" t="s">
        <v>205</v>
      </c>
      <c r="J2466" s="259" t="s">
        <v>205</v>
      </c>
      <c r="K2466" s="259" t="s">
        <v>207</v>
      </c>
      <c r="L2466" s="259" t="s">
        <v>207</v>
      </c>
      <c r="M2466" s="259" t="s">
        <v>344</v>
      </c>
      <c r="N2466" s="259" t="s">
        <v>344</v>
      </c>
      <c r="O2466" s="259" t="s">
        <v>344</v>
      </c>
      <c r="P2466" s="259" t="s">
        <v>344</v>
      </c>
      <c r="Q2466" s="259" t="s">
        <v>344</v>
      </c>
      <c r="R2466" s="259" t="s">
        <v>344</v>
      </c>
      <c r="S2466" s="259" t="s">
        <v>344</v>
      </c>
      <c r="T2466" s="259" t="s">
        <v>344</v>
      </c>
      <c r="U2466" s="259" t="s">
        <v>344</v>
      </c>
      <c r="V2466" s="259" t="s">
        <v>344</v>
      </c>
      <c r="W2466" s="259" t="s">
        <v>344</v>
      </c>
      <c r="X2466" s="259" t="s">
        <v>344</v>
      </c>
      <c r="Y2466" s="259" t="s">
        <v>344</v>
      </c>
      <c r="Z2466" s="259" t="s">
        <v>344</v>
      </c>
      <c r="AA2466" s="259" t="s">
        <v>344</v>
      </c>
      <c r="AB2466" s="259" t="s">
        <v>344</v>
      </c>
      <c r="AC2466" s="259" t="s">
        <v>344</v>
      </c>
      <c r="AD2466" s="259" t="s">
        <v>344</v>
      </c>
      <c r="AE2466" s="259" t="s">
        <v>344</v>
      </c>
      <c r="AF2466" s="259" t="s">
        <v>344</v>
      </c>
      <c r="AG2466" s="259" t="s">
        <v>344</v>
      </c>
      <c r="AH2466" s="259" t="s">
        <v>344</v>
      </c>
      <c r="AI2466" s="259" t="s">
        <v>344</v>
      </c>
      <c r="AJ2466" s="259" t="s">
        <v>344</v>
      </c>
      <c r="AK2466" s="259" t="s">
        <v>344</v>
      </c>
      <c r="AL2466" s="259" t="s">
        <v>344</v>
      </c>
      <c r="AM2466" s="259" t="s">
        <v>344</v>
      </c>
      <c r="AN2466" s="259" t="s">
        <v>344</v>
      </c>
      <c r="AO2466" s="259" t="s">
        <v>344</v>
      </c>
      <c r="AP2466" s="259" t="s">
        <v>344</v>
      </c>
      <c r="AQ2466" s="259"/>
      <c r="AR2466"/>
      <c r="AS2466">
        <v>1</v>
      </c>
    </row>
    <row r="2467" spans="1:45" ht="15" hidden="1" x14ac:dyDescent="0.25">
      <c r="A2467" s="266">
        <v>216303</v>
      </c>
      <c r="B2467" s="259" t="s">
        <v>457</v>
      </c>
      <c r="C2467" s="259" t="s">
        <v>207</v>
      </c>
      <c r="D2467" s="259" t="s">
        <v>207</v>
      </c>
      <c r="E2467" s="259" t="s">
        <v>207</v>
      </c>
      <c r="F2467" s="259" t="s">
        <v>207</v>
      </c>
      <c r="G2467" s="259" t="s">
        <v>207</v>
      </c>
      <c r="H2467" s="259" t="s">
        <v>205</v>
      </c>
      <c r="I2467" s="259" t="s">
        <v>205</v>
      </c>
      <c r="J2467" s="259" t="s">
        <v>207</v>
      </c>
      <c r="K2467" s="259" t="s">
        <v>207</v>
      </c>
      <c r="L2467" s="259" t="s">
        <v>207</v>
      </c>
      <c r="M2467" s="259" t="s">
        <v>344</v>
      </c>
      <c r="N2467" s="259" t="s">
        <v>344</v>
      </c>
      <c r="O2467" s="259" t="s">
        <v>344</v>
      </c>
      <c r="P2467" s="259" t="s">
        <v>344</v>
      </c>
      <c r="Q2467" s="259" t="s">
        <v>344</v>
      </c>
      <c r="R2467" s="259" t="s">
        <v>344</v>
      </c>
      <c r="S2467" s="259" t="s">
        <v>344</v>
      </c>
      <c r="T2467" s="259" t="s">
        <v>344</v>
      </c>
      <c r="U2467" s="259" t="s">
        <v>344</v>
      </c>
      <c r="V2467" s="259" t="s">
        <v>344</v>
      </c>
      <c r="W2467" s="259" t="s">
        <v>344</v>
      </c>
      <c r="X2467" s="259" t="s">
        <v>344</v>
      </c>
      <c r="Y2467" s="259" t="s">
        <v>344</v>
      </c>
      <c r="Z2467" s="259" t="s">
        <v>344</v>
      </c>
      <c r="AA2467" s="259" t="s">
        <v>344</v>
      </c>
      <c r="AB2467" s="259" t="s">
        <v>344</v>
      </c>
      <c r="AC2467" s="259" t="s">
        <v>344</v>
      </c>
      <c r="AD2467" s="259" t="s">
        <v>344</v>
      </c>
      <c r="AE2467" s="259" t="s">
        <v>344</v>
      </c>
      <c r="AF2467" s="259" t="s">
        <v>344</v>
      </c>
      <c r="AG2467" s="259" t="s">
        <v>344</v>
      </c>
      <c r="AH2467" s="259" t="s">
        <v>344</v>
      </c>
      <c r="AI2467" s="259" t="s">
        <v>344</v>
      </c>
      <c r="AJ2467" s="259" t="s">
        <v>344</v>
      </c>
      <c r="AK2467" s="259" t="s">
        <v>344</v>
      </c>
      <c r="AL2467" s="259" t="s">
        <v>344</v>
      </c>
      <c r="AM2467" s="259" t="s">
        <v>344</v>
      </c>
      <c r="AN2467" s="259" t="s">
        <v>344</v>
      </c>
      <c r="AO2467" s="259" t="s">
        <v>344</v>
      </c>
      <c r="AP2467" s="259" t="s">
        <v>344</v>
      </c>
      <c r="AQ2467" s="259"/>
      <c r="AR2467"/>
      <c r="AS2467">
        <v>1</v>
      </c>
    </row>
    <row r="2468" spans="1:45" ht="18.75" hidden="1" x14ac:dyDescent="0.45">
      <c r="A2468" s="267">
        <v>216304</v>
      </c>
      <c r="B2468" s="249" t="s">
        <v>456</v>
      </c>
      <c r="C2468" s="269" t="s">
        <v>207</v>
      </c>
      <c r="D2468" s="269" t="s">
        <v>207</v>
      </c>
      <c r="E2468" s="269" t="s">
        <v>207</v>
      </c>
      <c r="F2468" s="269" t="s">
        <v>207</v>
      </c>
      <c r="G2468" s="269" t="s">
        <v>207</v>
      </c>
      <c r="H2468" s="269" t="s">
        <v>207</v>
      </c>
      <c r="I2468" s="269" t="s">
        <v>207</v>
      </c>
      <c r="J2468" s="269" t="s">
        <v>207</v>
      </c>
      <c r="K2468" s="269" t="s">
        <v>207</v>
      </c>
      <c r="L2468" s="269" t="s">
        <v>207</v>
      </c>
      <c r="M2468" s="270" t="s">
        <v>207</v>
      </c>
      <c r="N2468" s="269" t="s">
        <v>207</v>
      </c>
      <c r="O2468" s="269" t="s">
        <v>207</v>
      </c>
      <c r="P2468" s="269" t="s">
        <v>207</v>
      </c>
      <c r="Q2468" s="269" t="s">
        <v>207</v>
      </c>
      <c r="R2468" s="269" t="s">
        <v>206</v>
      </c>
      <c r="S2468" s="269" t="s">
        <v>206</v>
      </c>
      <c r="T2468" s="269" t="s">
        <v>206</v>
      </c>
      <c r="U2468" s="269" t="s">
        <v>206</v>
      </c>
      <c r="V2468" s="269" t="s">
        <v>206</v>
      </c>
      <c r="W2468" s="269" t="s">
        <v>207</v>
      </c>
      <c r="X2468" s="270" t="s">
        <v>207</v>
      </c>
      <c r="Y2468" s="269" t="s">
        <v>207</v>
      </c>
      <c r="Z2468" s="269" t="s">
        <v>207</v>
      </c>
      <c r="AA2468" s="269" t="s">
        <v>207</v>
      </c>
      <c r="AB2468" s="269" t="s">
        <v>206</v>
      </c>
      <c r="AC2468" s="269" t="s">
        <v>344</v>
      </c>
      <c r="AD2468" s="269" t="s">
        <v>344</v>
      </c>
      <c r="AE2468" s="269" t="s">
        <v>344</v>
      </c>
      <c r="AF2468" s="269" t="s">
        <v>344</v>
      </c>
      <c r="AG2468" s="269" t="s">
        <v>344</v>
      </c>
      <c r="AH2468" s="269" t="s">
        <v>344</v>
      </c>
      <c r="AI2468" s="269" t="s">
        <v>344</v>
      </c>
      <c r="AJ2468" s="269" t="s">
        <v>344</v>
      </c>
      <c r="AK2468" s="269" t="s">
        <v>344</v>
      </c>
      <c r="AL2468" s="269" t="s">
        <v>344</v>
      </c>
      <c r="AM2468" s="269" t="s">
        <v>344</v>
      </c>
      <c r="AN2468" s="269" t="s">
        <v>344</v>
      </c>
      <c r="AO2468" s="269" t="s">
        <v>344</v>
      </c>
      <c r="AP2468" s="269" t="s">
        <v>344</v>
      </c>
      <c r="AQ2468" s="269"/>
      <c r="AR2468">
        <v>0</v>
      </c>
      <c r="AS2468">
        <v>5</v>
      </c>
    </row>
    <row r="2469" spans="1:45" ht="15" hidden="1" x14ac:dyDescent="0.25">
      <c r="A2469" s="266">
        <v>216305</v>
      </c>
      <c r="B2469" s="259" t="s">
        <v>457</v>
      </c>
      <c r="C2469" s="259" t="s">
        <v>207</v>
      </c>
      <c r="D2469" s="259" t="s">
        <v>207</v>
      </c>
      <c r="E2469" s="259" t="s">
        <v>207</v>
      </c>
      <c r="F2469" s="259" t="s">
        <v>207</v>
      </c>
      <c r="G2469" s="259" t="s">
        <v>206</v>
      </c>
      <c r="H2469" s="259" t="s">
        <v>206</v>
      </c>
      <c r="I2469" s="259" t="s">
        <v>206</v>
      </c>
      <c r="J2469" s="259" t="s">
        <v>206</v>
      </c>
      <c r="K2469" s="259" t="s">
        <v>206</v>
      </c>
      <c r="L2469" s="259" t="s">
        <v>206</v>
      </c>
      <c r="M2469" s="259" t="s">
        <v>344</v>
      </c>
      <c r="N2469" s="259" t="s">
        <v>344</v>
      </c>
      <c r="O2469" s="259" t="s">
        <v>344</v>
      </c>
      <c r="P2469" s="259" t="s">
        <v>344</v>
      </c>
      <c r="Q2469" s="259" t="s">
        <v>344</v>
      </c>
      <c r="R2469" s="259" t="s">
        <v>344</v>
      </c>
      <c r="S2469" s="259" t="s">
        <v>344</v>
      </c>
      <c r="T2469" s="259" t="s">
        <v>344</v>
      </c>
      <c r="U2469" s="259" t="s">
        <v>344</v>
      </c>
      <c r="V2469" s="259" t="s">
        <v>344</v>
      </c>
      <c r="W2469" s="259" t="s">
        <v>344</v>
      </c>
      <c r="X2469" s="259" t="s">
        <v>344</v>
      </c>
      <c r="Y2469" s="259" t="s">
        <v>344</v>
      </c>
      <c r="Z2469" s="259" t="s">
        <v>344</v>
      </c>
      <c r="AA2469" s="259" t="s">
        <v>344</v>
      </c>
      <c r="AB2469" s="259" t="s">
        <v>344</v>
      </c>
      <c r="AC2469" s="259" t="s">
        <v>344</v>
      </c>
      <c r="AD2469" s="259" t="s">
        <v>344</v>
      </c>
      <c r="AE2469" s="259" t="s">
        <v>344</v>
      </c>
      <c r="AF2469" s="259" t="s">
        <v>344</v>
      </c>
      <c r="AG2469" s="259" t="s">
        <v>344</v>
      </c>
      <c r="AH2469" s="259" t="s">
        <v>344</v>
      </c>
      <c r="AI2469" s="259" t="s">
        <v>344</v>
      </c>
      <c r="AJ2469" s="259" t="s">
        <v>344</v>
      </c>
      <c r="AK2469" s="259" t="s">
        <v>344</v>
      </c>
      <c r="AL2469" s="259" t="s">
        <v>344</v>
      </c>
      <c r="AM2469" s="259" t="s">
        <v>344</v>
      </c>
      <c r="AN2469" s="259" t="s">
        <v>344</v>
      </c>
      <c r="AO2469" s="259" t="s">
        <v>344</v>
      </c>
      <c r="AP2469" s="259" t="s">
        <v>344</v>
      </c>
      <c r="AQ2469" s="259"/>
      <c r="AR2469"/>
      <c r="AS2469">
        <v>1</v>
      </c>
    </row>
    <row r="2470" spans="1:45" ht="15" hidden="1" x14ac:dyDescent="0.25">
      <c r="A2470" s="266">
        <v>216306</v>
      </c>
      <c r="B2470" s="259" t="s">
        <v>457</v>
      </c>
      <c r="C2470" s="259" t="s">
        <v>207</v>
      </c>
      <c r="D2470" s="259" t="s">
        <v>207</v>
      </c>
      <c r="E2470" s="259" t="s">
        <v>207</v>
      </c>
      <c r="F2470" s="259" t="s">
        <v>207</v>
      </c>
      <c r="G2470" s="259" t="s">
        <v>206</v>
      </c>
      <c r="H2470" s="259" t="s">
        <v>206</v>
      </c>
      <c r="I2470" s="259" t="s">
        <v>206</v>
      </c>
      <c r="J2470" s="259" t="s">
        <v>206</v>
      </c>
      <c r="K2470" s="259" t="s">
        <v>206</v>
      </c>
      <c r="L2470" s="259" t="s">
        <v>206</v>
      </c>
      <c r="M2470" s="259" t="s">
        <v>344</v>
      </c>
      <c r="N2470" s="259" t="s">
        <v>344</v>
      </c>
      <c r="O2470" s="259" t="s">
        <v>344</v>
      </c>
      <c r="P2470" s="259" t="s">
        <v>344</v>
      </c>
      <c r="Q2470" s="259" t="s">
        <v>344</v>
      </c>
      <c r="R2470" s="259" t="s">
        <v>344</v>
      </c>
      <c r="S2470" s="259" t="s">
        <v>344</v>
      </c>
      <c r="T2470" s="259" t="s">
        <v>344</v>
      </c>
      <c r="U2470" s="259" t="s">
        <v>344</v>
      </c>
      <c r="V2470" s="259" t="s">
        <v>344</v>
      </c>
      <c r="W2470" s="259" t="s">
        <v>344</v>
      </c>
      <c r="X2470" s="259" t="s">
        <v>344</v>
      </c>
      <c r="Y2470" s="259" t="s">
        <v>344</v>
      </c>
      <c r="Z2470" s="259" t="s">
        <v>344</v>
      </c>
      <c r="AA2470" s="259" t="s">
        <v>344</v>
      </c>
      <c r="AB2470" s="259" t="s">
        <v>344</v>
      </c>
      <c r="AC2470" s="259" t="s">
        <v>344</v>
      </c>
      <c r="AD2470" s="259" t="s">
        <v>344</v>
      </c>
      <c r="AE2470" s="259" t="s">
        <v>344</v>
      </c>
      <c r="AF2470" s="259" t="s">
        <v>344</v>
      </c>
      <c r="AG2470" s="259" t="s">
        <v>344</v>
      </c>
      <c r="AH2470" s="259" t="s">
        <v>344</v>
      </c>
      <c r="AI2470" s="259" t="s">
        <v>344</v>
      </c>
      <c r="AJ2470" s="259" t="s">
        <v>344</v>
      </c>
      <c r="AK2470" s="259" t="s">
        <v>344</v>
      </c>
      <c r="AL2470" s="259" t="s">
        <v>344</v>
      </c>
      <c r="AM2470" s="259" t="s">
        <v>344</v>
      </c>
      <c r="AN2470" s="259" t="s">
        <v>344</v>
      </c>
      <c r="AO2470" s="259" t="s">
        <v>344</v>
      </c>
      <c r="AP2470" s="259" t="s">
        <v>344</v>
      </c>
      <c r="AQ2470" s="259"/>
      <c r="AR2470"/>
      <c r="AS2470">
        <v>1</v>
      </c>
    </row>
    <row r="2471" spans="1:45" ht="15" hidden="1" x14ac:dyDescent="0.25">
      <c r="A2471" s="266">
        <v>216307</v>
      </c>
      <c r="B2471" s="259" t="s">
        <v>457</v>
      </c>
      <c r="C2471" s="259" t="s">
        <v>206</v>
      </c>
      <c r="D2471" s="259" t="s">
        <v>207</v>
      </c>
      <c r="E2471" s="259" t="s">
        <v>206</v>
      </c>
      <c r="F2471" s="259" t="s">
        <v>206</v>
      </c>
      <c r="G2471" s="259" t="s">
        <v>207</v>
      </c>
      <c r="H2471" s="259" t="s">
        <v>206</v>
      </c>
      <c r="I2471" s="259" t="s">
        <v>206</v>
      </c>
      <c r="J2471" s="259" t="s">
        <v>206</v>
      </c>
      <c r="K2471" s="259" t="s">
        <v>206</v>
      </c>
      <c r="L2471" s="259" t="s">
        <v>206</v>
      </c>
      <c r="M2471" s="259" t="s">
        <v>344</v>
      </c>
      <c r="N2471" s="259" t="s">
        <v>344</v>
      </c>
      <c r="O2471" s="259" t="s">
        <v>344</v>
      </c>
      <c r="P2471" s="259" t="s">
        <v>344</v>
      </c>
      <c r="Q2471" s="259" t="s">
        <v>344</v>
      </c>
      <c r="R2471" s="259" t="s">
        <v>344</v>
      </c>
      <c r="S2471" s="259" t="s">
        <v>344</v>
      </c>
      <c r="T2471" s="259" t="s">
        <v>344</v>
      </c>
      <c r="U2471" s="259" t="s">
        <v>344</v>
      </c>
      <c r="V2471" s="259" t="s">
        <v>344</v>
      </c>
      <c r="W2471" s="259" t="s">
        <v>344</v>
      </c>
      <c r="X2471" s="259" t="s">
        <v>344</v>
      </c>
      <c r="Y2471" s="259" t="s">
        <v>344</v>
      </c>
      <c r="Z2471" s="259" t="s">
        <v>344</v>
      </c>
      <c r="AA2471" s="259" t="s">
        <v>344</v>
      </c>
      <c r="AB2471" s="259" t="s">
        <v>344</v>
      </c>
      <c r="AC2471" s="259" t="s">
        <v>344</v>
      </c>
      <c r="AD2471" s="259" t="s">
        <v>344</v>
      </c>
      <c r="AE2471" s="259" t="s">
        <v>344</v>
      </c>
      <c r="AF2471" s="259" t="s">
        <v>344</v>
      </c>
      <c r="AG2471" s="259" t="s">
        <v>344</v>
      </c>
      <c r="AH2471" s="259" t="s">
        <v>344</v>
      </c>
      <c r="AI2471" s="259" t="s">
        <v>344</v>
      </c>
      <c r="AJ2471" s="259" t="s">
        <v>344</v>
      </c>
      <c r="AK2471" s="259" t="s">
        <v>344</v>
      </c>
      <c r="AL2471" s="259" t="s">
        <v>344</v>
      </c>
      <c r="AM2471" s="259" t="s">
        <v>344</v>
      </c>
      <c r="AN2471" s="259" t="s">
        <v>344</v>
      </c>
      <c r="AO2471" s="259" t="s">
        <v>344</v>
      </c>
      <c r="AP2471" s="259" t="s">
        <v>344</v>
      </c>
      <c r="AQ2471" s="259"/>
      <c r="AR2471"/>
      <c r="AS2471">
        <v>1</v>
      </c>
    </row>
    <row r="2472" spans="1:45" ht="15" hidden="1" x14ac:dyDescent="0.25">
      <c r="A2472" s="266">
        <v>216308</v>
      </c>
      <c r="B2472" s="259" t="s">
        <v>457</v>
      </c>
      <c r="C2472" s="259" t="s">
        <v>206</v>
      </c>
      <c r="D2472" s="259" t="s">
        <v>207</v>
      </c>
      <c r="E2472" s="259" t="s">
        <v>207</v>
      </c>
      <c r="F2472" s="259" t="s">
        <v>207</v>
      </c>
      <c r="G2472" s="259" t="s">
        <v>207</v>
      </c>
      <c r="H2472" s="259" t="s">
        <v>206</v>
      </c>
      <c r="I2472" s="259" t="s">
        <v>206</v>
      </c>
      <c r="J2472" s="259" t="s">
        <v>206</v>
      </c>
      <c r="K2472" s="259" t="s">
        <v>206</v>
      </c>
      <c r="L2472" s="259" t="s">
        <v>206</v>
      </c>
      <c r="M2472" s="259" t="s">
        <v>344</v>
      </c>
      <c r="N2472" s="259" t="s">
        <v>344</v>
      </c>
      <c r="O2472" s="259" t="s">
        <v>344</v>
      </c>
      <c r="P2472" s="259" t="s">
        <v>344</v>
      </c>
      <c r="Q2472" s="259" t="s">
        <v>344</v>
      </c>
      <c r="R2472" s="259" t="s">
        <v>344</v>
      </c>
      <c r="S2472" s="259" t="s">
        <v>344</v>
      </c>
      <c r="T2472" s="259" t="s">
        <v>344</v>
      </c>
      <c r="U2472" s="259" t="s">
        <v>344</v>
      </c>
      <c r="V2472" s="259" t="s">
        <v>344</v>
      </c>
      <c r="W2472" s="259" t="s">
        <v>344</v>
      </c>
      <c r="X2472" s="259" t="s">
        <v>344</v>
      </c>
      <c r="Y2472" s="259" t="s">
        <v>344</v>
      </c>
      <c r="Z2472" s="259" t="s">
        <v>344</v>
      </c>
      <c r="AA2472" s="259" t="s">
        <v>344</v>
      </c>
      <c r="AB2472" s="259" t="s">
        <v>344</v>
      </c>
      <c r="AC2472" s="259" t="s">
        <v>344</v>
      </c>
      <c r="AD2472" s="259" t="s">
        <v>344</v>
      </c>
      <c r="AE2472" s="259" t="s">
        <v>344</v>
      </c>
      <c r="AF2472" s="259" t="s">
        <v>344</v>
      </c>
      <c r="AG2472" s="259" t="s">
        <v>344</v>
      </c>
      <c r="AH2472" s="259" t="s">
        <v>344</v>
      </c>
      <c r="AI2472" s="259" t="s">
        <v>344</v>
      </c>
      <c r="AJ2472" s="259" t="s">
        <v>344</v>
      </c>
      <c r="AK2472" s="259" t="s">
        <v>344</v>
      </c>
      <c r="AL2472" s="259" t="s">
        <v>344</v>
      </c>
      <c r="AM2472" s="259" t="s">
        <v>344</v>
      </c>
      <c r="AN2472" s="259" t="s">
        <v>344</v>
      </c>
      <c r="AO2472" s="259" t="s">
        <v>344</v>
      </c>
      <c r="AP2472" s="259" t="s">
        <v>344</v>
      </c>
      <c r="AQ2472" s="259"/>
      <c r="AR2472"/>
      <c r="AS2472">
        <v>1</v>
      </c>
    </row>
    <row r="2473" spans="1:45" ht="15" hidden="1" x14ac:dyDescent="0.25">
      <c r="A2473" s="266">
        <v>216309</v>
      </c>
      <c r="B2473" s="259" t="s">
        <v>457</v>
      </c>
      <c r="C2473" s="259" t="s">
        <v>207</v>
      </c>
      <c r="D2473" s="259" t="s">
        <v>207</v>
      </c>
      <c r="E2473" s="259" t="s">
        <v>206</v>
      </c>
      <c r="F2473" s="259" t="s">
        <v>207</v>
      </c>
      <c r="G2473" s="259" t="s">
        <v>206</v>
      </c>
      <c r="H2473" s="259" t="s">
        <v>206</v>
      </c>
      <c r="I2473" s="259" t="s">
        <v>206</v>
      </c>
      <c r="J2473" s="259" t="s">
        <v>206</v>
      </c>
      <c r="K2473" s="259" t="s">
        <v>206</v>
      </c>
      <c r="L2473" s="259" t="s">
        <v>206</v>
      </c>
      <c r="M2473" s="259" t="s">
        <v>344</v>
      </c>
      <c r="N2473" s="259" t="s">
        <v>344</v>
      </c>
      <c r="O2473" s="259" t="s">
        <v>344</v>
      </c>
      <c r="P2473" s="259" t="s">
        <v>344</v>
      </c>
      <c r="Q2473" s="259" t="s">
        <v>344</v>
      </c>
      <c r="R2473" s="259" t="s">
        <v>344</v>
      </c>
      <c r="S2473" s="259" t="s">
        <v>344</v>
      </c>
      <c r="T2473" s="259" t="s">
        <v>344</v>
      </c>
      <c r="U2473" s="259" t="s">
        <v>344</v>
      </c>
      <c r="V2473" s="259" t="s">
        <v>344</v>
      </c>
      <c r="W2473" s="259" t="s">
        <v>344</v>
      </c>
      <c r="X2473" s="259" t="s">
        <v>344</v>
      </c>
      <c r="Y2473" s="259" t="s">
        <v>344</v>
      </c>
      <c r="Z2473" s="259" t="s">
        <v>344</v>
      </c>
      <c r="AA2473" s="259" t="s">
        <v>344</v>
      </c>
      <c r="AB2473" s="259" t="s">
        <v>344</v>
      </c>
      <c r="AC2473" s="259" t="s">
        <v>344</v>
      </c>
      <c r="AD2473" s="259" t="s">
        <v>344</v>
      </c>
      <c r="AE2473" s="259" t="s">
        <v>344</v>
      </c>
      <c r="AF2473" s="259" t="s">
        <v>344</v>
      </c>
      <c r="AG2473" s="259" t="s">
        <v>344</v>
      </c>
      <c r="AH2473" s="259" t="s">
        <v>344</v>
      </c>
      <c r="AI2473" s="259" t="s">
        <v>344</v>
      </c>
      <c r="AJ2473" s="259" t="s">
        <v>344</v>
      </c>
      <c r="AK2473" s="259" t="s">
        <v>344</v>
      </c>
      <c r="AL2473" s="259" t="s">
        <v>344</v>
      </c>
      <c r="AM2473" s="259" t="s">
        <v>344</v>
      </c>
      <c r="AN2473" s="259" t="s">
        <v>344</v>
      </c>
      <c r="AO2473" s="259" t="s">
        <v>344</v>
      </c>
      <c r="AP2473" s="259" t="s">
        <v>344</v>
      </c>
      <c r="AQ2473" s="259"/>
      <c r="AR2473"/>
      <c r="AS2473">
        <v>1</v>
      </c>
    </row>
    <row r="2474" spans="1:45" ht="18.75" hidden="1" x14ac:dyDescent="0.45">
      <c r="A2474" s="268">
        <v>216311</v>
      </c>
      <c r="B2474" s="249" t="s">
        <v>458</v>
      </c>
      <c r="C2474" s="269" t="s">
        <v>205</v>
      </c>
      <c r="D2474" s="269" t="s">
        <v>205</v>
      </c>
      <c r="E2474" s="269" t="s">
        <v>205</v>
      </c>
      <c r="F2474" s="269" t="s">
        <v>205</v>
      </c>
      <c r="G2474" s="269" t="s">
        <v>205</v>
      </c>
      <c r="H2474" s="269" t="s">
        <v>207</v>
      </c>
      <c r="I2474" s="269" t="s">
        <v>206</v>
      </c>
      <c r="J2474" s="269" t="s">
        <v>207</v>
      </c>
      <c r="K2474" s="269" t="s">
        <v>207</v>
      </c>
      <c r="L2474" s="269" t="s">
        <v>205</v>
      </c>
      <c r="M2474" s="270" t="s">
        <v>205</v>
      </c>
      <c r="N2474" s="269" t="s">
        <v>205</v>
      </c>
      <c r="O2474" s="269" t="s">
        <v>205</v>
      </c>
      <c r="P2474" s="269" t="s">
        <v>207</v>
      </c>
      <c r="Q2474" s="269" t="s">
        <v>205</v>
      </c>
      <c r="R2474" s="269" t="s">
        <v>206</v>
      </c>
      <c r="S2474" s="269" t="s">
        <v>205</v>
      </c>
      <c r="T2474" s="269" t="s">
        <v>205</v>
      </c>
      <c r="U2474" s="269" t="s">
        <v>207</v>
      </c>
      <c r="V2474" s="269" t="s">
        <v>205</v>
      </c>
      <c r="W2474" s="269" t="s">
        <v>344</v>
      </c>
      <c r="X2474" s="270" t="s">
        <v>344</v>
      </c>
      <c r="Y2474" s="269" t="s">
        <v>344</v>
      </c>
      <c r="Z2474" s="269" t="s">
        <v>344</v>
      </c>
      <c r="AA2474" s="269" t="s">
        <v>344</v>
      </c>
      <c r="AB2474" s="269" t="s">
        <v>344</v>
      </c>
      <c r="AC2474" s="269" t="s">
        <v>344</v>
      </c>
      <c r="AD2474" s="269" t="s">
        <v>344</v>
      </c>
      <c r="AE2474" s="269" t="s">
        <v>344</v>
      </c>
      <c r="AF2474" s="269" t="s">
        <v>344</v>
      </c>
      <c r="AG2474" s="269" t="s">
        <v>344</v>
      </c>
      <c r="AH2474" s="269" t="s">
        <v>344</v>
      </c>
      <c r="AI2474" s="269" t="s">
        <v>344</v>
      </c>
      <c r="AJ2474" s="269" t="s">
        <v>344</v>
      </c>
      <c r="AK2474" s="269" t="s">
        <v>344</v>
      </c>
      <c r="AL2474" s="269" t="s">
        <v>344</v>
      </c>
      <c r="AM2474" s="269" t="s">
        <v>344</v>
      </c>
      <c r="AN2474" s="269" t="s">
        <v>344</v>
      </c>
      <c r="AO2474" s="269" t="s">
        <v>344</v>
      </c>
      <c r="AP2474" s="269" t="s">
        <v>344</v>
      </c>
      <c r="AQ2474" s="269"/>
      <c r="AR2474">
        <v>0</v>
      </c>
      <c r="AS2474">
        <v>3</v>
      </c>
    </row>
    <row r="2475" spans="1:45" ht="15" hidden="1" x14ac:dyDescent="0.25">
      <c r="A2475" s="266">
        <v>216312</v>
      </c>
      <c r="B2475" s="259" t="s">
        <v>458</v>
      </c>
      <c r="C2475" s="259" t="s">
        <v>207</v>
      </c>
      <c r="D2475" s="259" t="s">
        <v>207</v>
      </c>
      <c r="E2475" s="259" t="s">
        <v>205</v>
      </c>
      <c r="F2475" s="259" t="s">
        <v>207</v>
      </c>
      <c r="G2475" s="259" t="s">
        <v>207</v>
      </c>
      <c r="H2475" s="259" t="s">
        <v>207</v>
      </c>
      <c r="I2475" s="259" t="s">
        <v>207</v>
      </c>
      <c r="J2475" s="259" t="s">
        <v>207</v>
      </c>
      <c r="K2475" s="259" t="s">
        <v>207</v>
      </c>
      <c r="L2475" s="259" t="s">
        <v>207</v>
      </c>
      <c r="M2475" s="259" t="s">
        <v>207</v>
      </c>
      <c r="N2475" s="259" t="s">
        <v>206</v>
      </c>
      <c r="O2475" s="259" t="s">
        <v>206</v>
      </c>
      <c r="P2475" s="259" t="s">
        <v>207</v>
      </c>
      <c r="Q2475" s="259" t="s">
        <v>206</v>
      </c>
      <c r="R2475" s="259" t="s">
        <v>206</v>
      </c>
      <c r="S2475" s="259" t="s">
        <v>206</v>
      </c>
      <c r="T2475" s="259" t="s">
        <v>206</v>
      </c>
      <c r="U2475" s="259" t="s">
        <v>206</v>
      </c>
      <c r="V2475" s="259" t="s">
        <v>206</v>
      </c>
      <c r="W2475" s="259" t="s">
        <v>344</v>
      </c>
      <c r="X2475" s="259" t="s">
        <v>344</v>
      </c>
      <c r="Y2475" s="259" t="s">
        <v>344</v>
      </c>
      <c r="Z2475" s="259" t="s">
        <v>344</v>
      </c>
      <c r="AA2475" s="259" t="s">
        <v>344</v>
      </c>
      <c r="AB2475" s="259" t="s">
        <v>344</v>
      </c>
      <c r="AC2475" s="259" t="s">
        <v>344</v>
      </c>
      <c r="AD2475" s="259" t="s">
        <v>344</v>
      </c>
      <c r="AE2475" s="259" t="s">
        <v>344</v>
      </c>
      <c r="AF2475" s="259" t="s">
        <v>344</v>
      </c>
      <c r="AG2475" s="259" t="s">
        <v>344</v>
      </c>
      <c r="AH2475" s="259" t="s">
        <v>344</v>
      </c>
      <c r="AI2475" s="259" t="s">
        <v>344</v>
      </c>
      <c r="AJ2475" s="259" t="s">
        <v>344</v>
      </c>
      <c r="AK2475" s="259" t="s">
        <v>344</v>
      </c>
      <c r="AL2475" s="259" t="s">
        <v>344</v>
      </c>
      <c r="AM2475" s="259" t="s">
        <v>344</v>
      </c>
      <c r="AN2475" s="259" t="s">
        <v>344</v>
      </c>
      <c r="AO2475" s="259" t="s">
        <v>344</v>
      </c>
      <c r="AP2475" s="259" t="s">
        <v>344</v>
      </c>
      <c r="AQ2475" s="259"/>
      <c r="AR2475"/>
      <c r="AS2475">
        <v>3</v>
      </c>
    </row>
    <row r="2476" spans="1:45" ht="15" hidden="1" x14ac:dyDescent="0.25">
      <c r="A2476" s="266">
        <v>216313</v>
      </c>
      <c r="B2476" s="259" t="s">
        <v>457</v>
      </c>
      <c r="C2476" s="259" t="s">
        <v>207</v>
      </c>
      <c r="D2476" s="259" t="s">
        <v>207</v>
      </c>
      <c r="E2476" s="259" t="s">
        <v>207</v>
      </c>
      <c r="F2476" s="259" t="s">
        <v>207</v>
      </c>
      <c r="G2476" s="259" t="s">
        <v>207</v>
      </c>
      <c r="H2476" s="259" t="s">
        <v>206</v>
      </c>
      <c r="I2476" s="259" t="s">
        <v>206</v>
      </c>
      <c r="J2476" s="259" t="s">
        <v>206</v>
      </c>
      <c r="K2476" s="259" t="s">
        <v>206</v>
      </c>
      <c r="L2476" s="259" t="s">
        <v>206</v>
      </c>
      <c r="M2476" s="259" t="s">
        <v>344</v>
      </c>
      <c r="N2476" s="259" t="s">
        <v>344</v>
      </c>
      <c r="O2476" s="259" t="s">
        <v>344</v>
      </c>
      <c r="P2476" s="259" t="s">
        <v>344</v>
      </c>
      <c r="Q2476" s="259" t="s">
        <v>344</v>
      </c>
      <c r="R2476" s="259" t="s">
        <v>344</v>
      </c>
      <c r="S2476" s="259" t="s">
        <v>344</v>
      </c>
      <c r="T2476" s="259" t="s">
        <v>344</v>
      </c>
      <c r="U2476" s="259" t="s">
        <v>344</v>
      </c>
      <c r="V2476" s="259" t="s">
        <v>344</v>
      </c>
      <c r="W2476" s="259" t="s">
        <v>344</v>
      </c>
      <c r="X2476" s="259" t="s">
        <v>344</v>
      </c>
      <c r="Y2476" s="259" t="s">
        <v>344</v>
      </c>
      <c r="Z2476" s="259" t="s">
        <v>344</v>
      </c>
      <c r="AA2476" s="259" t="s">
        <v>344</v>
      </c>
      <c r="AB2476" s="259" t="s">
        <v>344</v>
      </c>
      <c r="AC2476" s="259" t="s">
        <v>344</v>
      </c>
      <c r="AD2476" s="259" t="s">
        <v>344</v>
      </c>
      <c r="AE2476" s="259" t="s">
        <v>344</v>
      </c>
      <c r="AF2476" s="259" t="s">
        <v>344</v>
      </c>
      <c r="AG2476" s="259" t="s">
        <v>344</v>
      </c>
      <c r="AH2476" s="259" t="s">
        <v>344</v>
      </c>
      <c r="AI2476" s="259" t="s">
        <v>344</v>
      </c>
      <c r="AJ2476" s="259" t="s">
        <v>344</v>
      </c>
      <c r="AK2476" s="259" t="s">
        <v>344</v>
      </c>
      <c r="AL2476" s="259" t="s">
        <v>344</v>
      </c>
      <c r="AM2476" s="259" t="s">
        <v>344</v>
      </c>
      <c r="AN2476" s="259" t="s">
        <v>344</v>
      </c>
      <c r="AO2476" s="259" t="s">
        <v>344</v>
      </c>
      <c r="AP2476" s="259" t="s">
        <v>344</v>
      </c>
      <c r="AQ2476" s="259"/>
      <c r="AR2476"/>
      <c r="AS2476">
        <v>1</v>
      </c>
    </row>
    <row r="2477" spans="1:45" ht="15" hidden="1" x14ac:dyDescent="0.25">
      <c r="A2477" s="266">
        <v>216314</v>
      </c>
      <c r="B2477" s="259" t="s">
        <v>457</v>
      </c>
      <c r="C2477" s="259" t="s">
        <v>207</v>
      </c>
      <c r="D2477" s="259" t="s">
        <v>207</v>
      </c>
      <c r="E2477" s="259" t="s">
        <v>207</v>
      </c>
      <c r="F2477" s="259" t="s">
        <v>207</v>
      </c>
      <c r="G2477" s="259" t="s">
        <v>206</v>
      </c>
      <c r="H2477" s="259" t="s">
        <v>206</v>
      </c>
      <c r="I2477" s="259" t="s">
        <v>206</v>
      </c>
      <c r="J2477" s="259" t="s">
        <v>206</v>
      </c>
      <c r="K2477" s="259" t="s">
        <v>206</v>
      </c>
      <c r="L2477" s="259" t="s">
        <v>206</v>
      </c>
      <c r="M2477" s="259" t="s">
        <v>344</v>
      </c>
      <c r="N2477" s="259" t="s">
        <v>344</v>
      </c>
      <c r="O2477" s="259" t="s">
        <v>344</v>
      </c>
      <c r="P2477" s="259" t="s">
        <v>344</v>
      </c>
      <c r="Q2477" s="259" t="s">
        <v>344</v>
      </c>
      <c r="R2477" s="259" t="s">
        <v>344</v>
      </c>
      <c r="S2477" s="259" t="s">
        <v>344</v>
      </c>
      <c r="T2477" s="259" t="s">
        <v>344</v>
      </c>
      <c r="U2477" s="259" t="s">
        <v>344</v>
      </c>
      <c r="V2477" s="259" t="s">
        <v>344</v>
      </c>
      <c r="W2477" s="259" t="s">
        <v>344</v>
      </c>
      <c r="X2477" s="259" t="s">
        <v>344</v>
      </c>
      <c r="Y2477" s="259" t="s">
        <v>344</v>
      </c>
      <c r="Z2477" s="259" t="s">
        <v>344</v>
      </c>
      <c r="AA2477" s="259" t="s">
        <v>344</v>
      </c>
      <c r="AB2477" s="259" t="s">
        <v>344</v>
      </c>
      <c r="AC2477" s="259" t="s">
        <v>344</v>
      </c>
      <c r="AD2477" s="259" t="s">
        <v>344</v>
      </c>
      <c r="AE2477" s="259" t="s">
        <v>344</v>
      </c>
      <c r="AF2477" s="259" t="s">
        <v>344</v>
      </c>
      <c r="AG2477" s="259" t="s">
        <v>344</v>
      </c>
      <c r="AH2477" s="259" t="s">
        <v>344</v>
      </c>
      <c r="AI2477" s="259" t="s">
        <v>344</v>
      </c>
      <c r="AJ2477" s="259" t="s">
        <v>344</v>
      </c>
      <c r="AK2477" s="259" t="s">
        <v>344</v>
      </c>
      <c r="AL2477" s="259" t="s">
        <v>344</v>
      </c>
      <c r="AM2477" s="259" t="s">
        <v>344</v>
      </c>
      <c r="AN2477" s="259" t="s">
        <v>344</v>
      </c>
      <c r="AO2477" s="259" t="s">
        <v>344</v>
      </c>
      <c r="AP2477" s="259" t="s">
        <v>344</v>
      </c>
      <c r="AQ2477" s="259"/>
      <c r="AR2477"/>
      <c r="AS2477">
        <v>1</v>
      </c>
    </row>
    <row r="2478" spans="1:45" ht="15" hidden="1" x14ac:dyDescent="0.25">
      <c r="A2478" s="266">
        <v>216315</v>
      </c>
      <c r="B2478" s="259" t="s">
        <v>457</v>
      </c>
      <c r="C2478" s="259" t="s">
        <v>205</v>
      </c>
      <c r="D2478" s="259" t="s">
        <v>205</v>
      </c>
      <c r="E2478" s="259" t="s">
        <v>207</v>
      </c>
      <c r="F2478" s="259" t="s">
        <v>207</v>
      </c>
      <c r="G2478" s="259" t="s">
        <v>207</v>
      </c>
      <c r="H2478" s="259" t="s">
        <v>207</v>
      </c>
      <c r="I2478" s="259" t="s">
        <v>206</v>
      </c>
      <c r="J2478" s="259" t="s">
        <v>206</v>
      </c>
      <c r="K2478" s="259" t="s">
        <v>206</v>
      </c>
      <c r="L2478" s="259" t="s">
        <v>206</v>
      </c>
      <c r="M2478" s="259" t="s">
        <v>344</v>
      </c>
      <c r="N2478" s="259" t="s">
        <v>344</v>
      </c>
      <c r="O2478" s="259" t="s">
        <v>344</v>
      </c>
      <c r="P2478" s="259" t="s">
        <v>344</v>
      </c>
      <c r="Q2478" s="259" t="s">
        <v>344</v>
      </c>
      <c r="R2478" s="259" t="s">
        <v>344</v>
      </c>
      <c r="S2478" s="259" t="s">
        <v>344</v>
      </c>
      <c r="T2478" s="259" t="s">
        <v>344</v>
      </c>
      <c r="U2478" s="259" t="s">
        <v>344</v>
      </c>
      <c r="V2478" s="259" t="s">
        <v>344</v>
      </c>
      <c r="W2478" s="259" t="s">
        <v>344</v>
      </c>
      <c r="X2478" s="259" t="s">
        <v>344</v>
      </c>
      <c r="Y2478" s="259" t="s">
        <v>344</v>
      </c>
      <c r="Z2478" s="259" t="s">
        <v>344</v>
      </c>
      <c r="AA2478" s="259" t="s">
        <v>344</v>
      </c>
      <c r="AB2478" s="259" t="s">
        <v>344</v>
      </c>
      <c r="AC2478" s="259" t="s">
        <v>344</v>
      </c>
      <c r="AD2478" s="259" t="s">
        <v>344</v>
      </c>
      <c r="AE2478" s="259" t="s">
        <v>344</v>
      </c>
      <c r="AF2478" s="259" t="s">
        <v>344</v>
      </c>
      <c r="AG2478" s="259" t="s">
        <v>344</v>
      </c>
      <c r="AH2478" s="259" t="s">
        <v>344</v>
      </c>
      <c r="AI2478" s="259" t="s">
        <v>344</v>
      </c>
      <c r="AJ2478" s="259" t="s">
        <v>344</v>
      </c>
      <c r="AK2478" s="259" t="s">
        <v>344</v>
      </c>
      <c r="AL2478" s="259" t="s">
        <v>344</v>
      </c>
      <c r="AM2478" s="259" t="s">
        <v>344</v>
      </c>
      <c r="AN2478" s="259" t="s">
        <v>344</v>
      </c>
      <c r="AO2478" s="259" t="s">
        <v>344</v>
      </c>
      <c r="AP2478" s="259" t="s">
        <v>344</v>
      </c>
      <c r="AQ2478" s="259"/>
      <c r="AR2478"/>
      <c r="AS2478">
        <v>1</v>
      </c>
    </row>
    <row r="2479" spans="1:45" ht="15" hidden="1" x14ac:dyDescent="0.25">
      <c r="A2479" s="266">
        <v>216316</v>
      </c>
      <c r="B2479" s="259" t="s">
        <v>457</v>
      </c>
      <c r="C2479" s="259" t="s">
        <v>207</v>
      </c>
      <c r="D2479" s="259" t="s">
        <v>207</v>
      </c>
      <c r="E2479" s="259" t="s">
        <v>207</v>
      </c>
      <c r="F2479" s="259" t="s">
        <v>207</v>
      </c>
      <c r="G2479" s="259" t="s">
        <v>207</v>
      </c>
      <c r="H2479" s="259" t="s">
        <v>206</v>
      </c>
      <c r="I2479" s="259" t="s">
        <v>206</v>
      </c>
      <c r="J2479" s="259" t="s">
        <v>206</v>
      </c>
      <c r="K2479" s="259" t="s">
        <v>206</v>
      </c>
      <c r="L2479" s="259" t="s">
        <v>206</v>
      </c>
      <c r="M2479" s="259" t="s">
        <v>344</v>
      </c>
      <c r="N2479" s="259" t="s">
        <v>344</v>
      </c>
      <c r="O2479" s="259" t="s">
        <v>344</v>
      </c>
      <c r="P2479" s="259" t="s">
        <v>344</v>
      </c>
      <c r="Q2479" s="259" t="s">
        <v>344</v>
      </c>
      <c r="R2479" s="259" t="s">
        <v>344</v>
      </c>
      <c r="S2479" s="259" t="s">
        <v>344</v>
      </c>
      <c r="T2479" s="259" t="s">
        <v>344</v>
      </c>
      <c r="U2479" s="259" t="s">
        <v>344</v>
      </c>
      <c r="V2479" s="259" t="s">
        <v>344</v>
      </c>
      <c r="W2479" s="259" t="s">
        <v>344</v>
      </c>
      <c r="X2479" s="259" t="s">
        <v>344</v>
      </c>
      <c r="Y2479" s="259" t="s">
        <v>344</v>
      </c>
      <c r="Z2479" s="259" t="s">
        <v>344</v>
      </c>
      <c r="AA2479" s="259" t="s">
        <v>344</v>
      </c>
      <c r="AB2479" s="259" t="s">
        <v>344</v>
      </c>
      <c r="AC2479" s="259" t="s">
        <v>344</v>
      </c>
      <c r="AD2479" s="259" t="s">
        <v>344</v>
      </c>
      <c r="AE2479" s="259" t="s">
        <v>344</v>
      </c>
      <c r="AF2479" s="259" t="s">
        <v>344</v>
      </c>
      <c r="AG2479" s="259" t="s">
        <v>344</v>
      </c>
      <c r="AH2479" s="259" t="s">
        <v>344</v>
      </c>
      <c r="AI2479" s="259" t="s">
        <v>344</v>
      </c>
      <c r="AJ2479" s="259" t="s">
        <v>344</v>
      </c>
      <c r="AK2479" s="259" t="s">
        <v>344</v>
      </c>
      <c r="AL2479" s="259" t="s">
        <v>344</v>
      </c>
      <c r="AM2479" s="259" t="s">
        <v>344</v>
      </c>
      <c r="AN2479" s="259" t="s">
        <v>344</v>
      </c>
      <c r="AO2479" s="259" t="s">
        <v>344</v>
      </c>
      <c r="AP2479" s="259" t="s">
        <v>344</v>
      </c>
      <c r="AQ2479" s="259"/>
      <c r="AR2479"/>
      <c r="AS2479">
        <v>1</v>
      </c>
    </row>
    <row r="2480" spans="1:45" ht="18.75" hidden="1" x14ac:dyDescent="0.45">
      <c r="A2480" s="268">
        <v>216317</v>
      </c>
      <c r="B2480" s="249" t="s">
        <v>459</v>
      </c>
      <c r="C2480" s="269" t="s">
        <v>207</v>
      </c>
      <c r="D2480" s="269" t="s">
        <v>207</v>
      </c>
      <c r="E2480" s="269" t="s">
        <v>207</v>
      </c>
      <c r="F2480" s="269" t="s">
        <v>207</v>
      </c>
      <c r="G2480" s="269" t="s">
        <v>207</v>
      </c>
      <c r="H2480" s="269" t="s">
        <v>207</v>
      </c>
      <c r="I2480" s="269" t="s">
        <v>207</v>
      </c>
      <c r="J2480" s="269" t="s">
        <v>207</v>
      </c>
      <c r="K2480" s="269" t="s">
        <v>207</v>
      </c>
      <c r="L2480" s="269" t="s">
        <v>205</v>
      </c>
      <c r="M2480" s="270" t="s">
        <v>207</v>
      </c>
      <c r="N2480" s="269" t="s">
        <v>207</v>
      </c>
      <c r="O2480" s="269" t="s">
        <v>207</v>
      </c>
      <c r="P2480" s="269" t="s">
        <v>207</v>
      </c>
      <c r="Q2480" s="269" t="s">
        <v>207</v>
      </c>
      <c r="R2480" s="269" t="s">
        <v>207</v>
      </c>
      <c r="S2480" s="269" t="s">
        <v>207</v>
      </c>
      <c r="T2480" s="269" t="s">
        <v>207</v>
      </c>
      <c r="U2480" s="269" t="s">
        <v>207</v>
      </c>
      <c r="V2480" s="269" t="s">
        <v>207</v>
      </c>
      <c r="W2480" s="269" t="s">
        <v>206</v>
      </c>
      <c r="X2480" s="269" t="s">
        <v>206</v>
      </c>
      <c r="Y2480" s="269" t="s">
        <v>206</v>
      </c>
      <c r="Z2480" s="269" t="s">
        <v>206</v>
      </c>
      <c r="AA2480" s="269" t="s">
        <v>206</v>
      </c>
      <c r="AB2480" s="269" t="s">
        <v>344</v>
      </c>
      <c r="AC2480" s="269" t="s">
        <v>344</v>
      </c>
      <c r="AD2480" s="269" t="s">
        <v>344</v>
      </c>
      <c r="AE2480" s="269" t="s">
        <v>344</v>
      </c>
      <c r="AF2480" s="269" t="s">
        <v>344</v>
      </c>
      <c r="AG2480" s="269" t="s">
        <v>344</v>
      </c>
      <c r="AH2480" s="269" t="s">
        <v>344</v>
      </c>
      <c r="AI2480" s="269" t="s">
        <v>344</v>
      </c>
      <c r="AJ2480" s="269" t="s">
        <v>344</v>
      </c>
      <c r="AK2480" s="269" t="s">
        <v>344</v>
      </c>
      <c r="AL2480" s="269" t="s">
        <v>344</v>
      </c>
      <c r="AM2480" s="269" t="s">
        <v>344</v>
      </c>
      <c r="AN2480" s="269" t="s">
        <v>344</v>
      </c>
      <c r="AO2480" s="269" t="s">
        <v>344</v>
      </c>
      <c r="AP2480" s="269" t="s">
        <v>344</v>
      </c>
      <c r="AQ2480" s="269"/>
      <c r="AR2480">
        <v>0</v>
      </c>
      <c r="AS2480">
        <v>6</v>
      </c>
    </row>
    <row r="2481" spans="1:45" ht="18.75" hidden="1" x14ac:dyDescent="0.45">
      <c r="A2481" s="268">
        <v>216318</v>
      </c>
      <c r="B2481" s="249" t="s">
        <v>458</v>
      </c>
      <c r="C2481" s="269" t="s">
        <v>205</v>
      </c>
      <c r="D2481" s="269" t="s">
        <v>205</v>
      </c>
      <c r="E2481" s="269" t="s">
        <v>205</v>
      </c>
      <c r="F2481" s="269" t="s">
        <v>205</v>
      </c>
      <c r="G2481" s="269" t="s">
        <v>205</v>
      </c>
      <c r="H2481" s="269" t="s">
        <v>207</v>
      </c>
      <c r="I2481" s="269" t="s">
        <v>205</v>
      </c>
      <c r="J2481" s="269" t="s">
        <v>207</v>
      </c>
      <c r="K2481" s="269" t="s">
        <v>207</v>
      </c>
      <c r="L2481" s="269" t="s">
        <v>205</v>
      </c>
      <c r="M2481" s="270" t="s">
        <v>206</v>
      </c>
      <c r="N2481" s="269" t="s">
        <v>207</v>
      </c>
      <c r="O2481" s="269" t="s">
        <v>207</v>
      </c>
      <c r="P2481" s="269" t="s">
        <v>207</v>
      </c>
      <c r="Q2481" s="269" t="s">
        <v>207</v>
      </c>
      <c r="R2481" s="269" t="s">
        <v>206</v>
      </c>
      <c r="S2481" s="269" t="s">
        <v>206</v>
      </c>
      <c r="T2481" s="269" t="s">
        <v>206</v>
      </c>
      <c r="U2481" s="269" t="s">
        <v>206</v>
      </c>
      <c r="V2481" s="269" t="s">
        <v>206</v>
      </c>
      <c r="W2481" s="269" t="s">
        <v>344</v>
      </c>
      <c r="X2481" s="270" t="s">
        <v>344</v>
      </c>
      <c r="Y2481" s="269" t="s">
        <v>344</v>
      </c>
      <c r="Z2481" s="269" t="s">
        <v>344</v>
      </c>
      <c r="AA2481" s="269" t="s">
        <v>344</v>
      </c>
      <c r="AB2481" s="269" t="s">
        <v>344</v>
      </c>
      <c r="AC2481" s="269" t="s">
        <v>344</v>
      </c>
      <c r="AD2481" s="269" t="s">
        <v>344</v>
      </c>
      <c r="AE2481" s="269" t="s">
        <v>344</v>
      </c>
      <c r="AF2481" s="269" t="s">
        <v>344</v>
      </c>
      <c r="AG2481" s="269" t="s">
        <v>344</v>
      </c>
      <c r="AH2481" s="269" t="s">
        <v>344</v>
      </c>
      <c r="AI2481" s="269" t="s">
        <v>344</v>
      </c>
      <c r="AJ2481" s="269" t="s">
        <v>344</v>
      </c>
      <c r="AK2481" s="269" t="s">
        <v>344</v>
      </c>
      <c r="AL2481" s="269" t="s">
        <v>344</v>
      </c>
      <c r="AM2481" s="269" t="s">
        <v>344</v>
      </c>
      <c r="AN2481" s="269" t="s">
        <v>344</v>
      </c>
      <c r="AO2481" s="269" t="s">
        <v>344</v>
      </c>
      <c r="AP2481" s="269" t="s">
        <v>344</v>
      </c>
      <c r="AQ2481" s="269"/>
      <c r="AR2481">
        <v>0</v>
      </c>
      <c r="AS2481">
        <v>5</v>
      </c>
    </row>
    <row r="2482" spans="1:45" ht="18.75" hidden="1" x14ac:dyDescent="0.45">
      <c r="A2482" s="268">
        <v>216319</v>
      </c>
      <c r="B2482" s="249" t="s">
        <v>458</v>
      </c>
      <c r="C2482" s="269" t="s">
        <v>207</v>
      </c>
      <c r="D2482" s="269" t="s">
        <v>207</v>
      </c>
      <c r="E2482" s="269" t="s">
        <v>207</v>
      </c>
      <c r="F2482" s="269" t="s">
        <v>207</v>
      </c>
      <c r="G2482" s="269" t="s">
        <v>207</v>
      </c>
      <c r="H2482" s="269" t="s">
        <v>207</v>
      </c>
      <c r="I2482" s="269" t="s">
        <v>205</v>
      </c>
      <c r="J2482" s="269" t="s">
        <v>207</v>
      </c>
      <c r="K2482" s="269" t="s">
        <v>207</v>
      </c>
      <c r="L2482" s="269" t="s">
        <v>207</v>
      </c>
      <c r="M2482" s="270" t="s">
        <v>206</v>
      </c>
      <c r="N2482" s="269" t="s">
        <v>207</v>
      </c>
      <c r="O2482" s="269" t="s">
        <v>207</v>
      </c>
      <c r="P2482" s="269" t="s">
        <v>207</v>
      </c>
      <c r="Q2482" s="269" t="s">
        <v>207</v>
      </c>
      <c r="R2482" s="269" t="s">
        <v>206</v>
      </c>
      <c r="S2482" s="269" t="s">
        <v>206</v>
      </c>
      <c r="T2482" s="269" t="s">
        <v>206</v>
      </c>
      <c r="U2482" s="269" t="s">
        <v>206</v>
      </c>
      <c r="V2482" s="269" t="s">
        <v>206</v>
      </c>
      <c r="W2482" s="269" t="s">
        <v>344</v>
      </c>
      <c r="X2482" s="270" t="s">
        <v>344</v>
      </c>
      <c r="Y2482" s="269" t="s">
        <v>344</v>
      </c>
      <c r="Z2482" s="269" t="s">
        <v>344</v>
      </c>
      <c r="AA2482" s="269" t="s">
        <v>344</v>
      </c>
      <c r="AB2482" s="269" t="s">
        <v>344</v>
      </c>
      <c r="AC2482" s="269" t="s">
        <v>344</v>
      </c>
      <c r="AD2482" s="269" t="s">
        <v>344</v>
      </c>
      <c r="AE2482" s="269" t="s">
        <v>344</v>
      </c>
      <c r="AF2482" s="269" t="s">
        <v>344</v>
      </c>
      <c r="AG2482" s="269" t="s">
        <v>344</v>
      </c>
      <c r="AH2482" s="269" t="s">
        <v>344</v>
      </c>
      <c r="AI2482" s="269" t="s">
        <v>344</v>
      </c>
      <c r="AJ2482" s="269" t="s">
        <v>344</v>
      </c>
      <c r="AK2482" s="269" t="s">
        <v>344</v>
      </c>
      <c r="AL2482" s="269" t="s">
        <v>344</v>
      </c>
      <c r="AM2482" s="269" t="s">
        <v>344</v>
      </c>
      <c r="AN2482" s="269" t="s">
        <v>344</v>
      </c>
      <c r="AO2482" s="269" t="s">
        <v>344</v>
      </c>
      <c r="AP2482" s="269" t="s">
        <v>344</v>
      </c>
      <c r="AQ2482" s="269"/>
      <c r="AR2482">
        <v>0</v>
      </c>
      <c r="AS2482">
        <v>5</v>
      </c>
    </row>
    <row r="2483" spans="1:45" ht="18.75" hidden="1" x14ac:dyDescent="0.45">
      <c r="A2483" s="268">
        <v>216320</v>
      </c>
      <c r="B2483" s="249" t="s">
        <v>456</v>
      </c>
      <c r="C2483" s="269" t="s">
        <v>207</v>
      </c>
      <c r="D2483" s="269" t="s">
        <v>207</v>
      </c>
      <c r="E2483" s="269" t="s">
        <v>207</v>
      </c>
      <c r="F2483" s="269" t="s">
        <v>207</v>
      </c>
      <c r="G2483" s="269" t="s">
        <v>207</v>
      </c>
      <c r="H2483" s="269" t="s">
        <v>207</v>
      </c>
      <c r="I2483" s="269" t="s">
        <v>207</v>
      </c>
      <c r="J2483" s="269" t="s">
        <v>205</v>
      </c>
      <c r="K2483" s="269" t="s">
        <v>207</v>
      </c>
      <c r="L2483" s="269" t="s">
        <v>207</v>
      </c>
      <c r="M2483" s="270" t="s">
        <v>205</v>
      </c>
      <c r="N2483" s="269" t="s">
        <v>207</v>
      </c>
      <c r="O2483" s="269" t="s">
        <v>207</v>
      </c>
      <c r="P2483" s="269" t="s">
        <v>207</v>
      </c>
      <c r="Q2483" s="269" t="s">
        <v>207</v>
      </c>
      <c r="R2483" s="269" t="s">
        <v>207</v>
      </c>
      <c r="S2483" s="269" t="s">
        <v>207</v>
      </c>
      <c r="T2483" s="269" t="s">
        <v>207</v>
      </c>
      <c r="U2483" s="269" t="s">
        <v>207</v>
      </c>
      <c r="V2483" s="269" t="s">
        <v>207</v>
      </c>
      <c r="W2483" s="269" t="s">
        <v>207</v>
      </c>
      <c r="X2483" s="270" t="s">
        <v>207</v>
      </c>
      <c r="Y2483" s="269" t="s">
        <v>207</v>
      </c>
      <c r="Z2483" s="269" t="s">
        <v>207</v>
      </c>
      <c r="AA2483" s="269" t="s">
        <v>207</v>
      </c>
      <c r="AB2483" s="269" t="s">
        <v>206</v>
      </c>
      <c r="AC2483" s="269" t="s">
        <v>206</v>
      </c>
      <c r="AD2483" s="269" t="s">
        <v>206</v>
      </c>
      <c r="AE2483" s="269" t="s">
        <v>206</v>
      </c>
      <c r="AF2483" s="269" t="s">
        <v>206</v>
      </c>
      <c r="AG2483" s="269" t="s">
        <v>344</v>
      </c>
      <c r="AH2483" s="269" t="s">
        <v>344</v>
      </c>
      <c r="AI2483" s="269" t="s">
        <v>344</v>
      </c>
      <c r="AJ2483" s="269" t="s">
        <v>344</v>
      </c>
      <c r="AK2483" s="269" t="s">
        <v>344</v>
      </c>
      <c r="AL2483" s="269" t="s">
        <v>344</v>
      </c>
      <c r="AM2483" s="269" t="s">
        <v>344</v>
      </c>
      <c r="AN2483" s="269" t="s">
        <v>344</v>
      </c>
      <c r="AO2483" s="269" t="s">
        <v>344</v>
      </c>
      <c r="AP2483" s="269" t="s">
        <v>344</v>
      </c>
      <c r="AQ2483" s="269"/>
      <c r="AR2483">
        <v>0</v>
      </c>
      <c r="AS2483">
        <v>5</v>
      </c>
    </row>
    <row r="2484" spans="1:45" ht="15" hidden="1" x14ac:dyDescent="0.25">
      <c r="A2484" s="266">
        <v>216321</v>
      </c>
      <c r="B2484" s="259" t="s">
        <v>457</v>
      </c>
      <c r="C2484" s="259" t="s">
        <v>207</v>
      </c>
      <c r="D2484" s="259" t="s">
        <v>205</v>
      </c>
      <c r="E2484" s="259" t="s">
        <v>205</v>
      </c>
      <c r="F2484" s="259" t="s">
        <v>205</v>
      </c>
      <c r="G2484" s="259" t="s">
        <v>207</v>
      </c>
      <c r="H2484" s="259" t="s">
        <v>206</v>
      </c>
      <c r="I2484" s="259" t="s">
        <v>207</v>
      </c>
      <c r="J2484" s="259" t="s">
        <v>207</v>
      </c>
      <c r="K2484" s="259" t="s">
        <v>205</v>
      </c>
      <c r="L2484" s="259" t="s">
        <v>205</v>
      </c>
      <c r="M2484" s="259" t="s">
        <v>344</v>
      </c>
      <c r="N2484" s="259" t="s">
        <v>344</v>
      </c>
      <c r="O2484" s="259" t="s">
        <v>344</v>
      </c>
      <c r="P2484" s="259" t="s">
        <v>344</v>
      </c>
      <c r="Q2484" s="259" t="s">
        <v>344</v>
      </c>
      <c r="R2484" s="259" t="s">
        <v>344</v>
      </c>
      <c r="S2484" s="259" t="s">
        <v>344</v>
      </c>
      <c r="T2484" s="259" t="s">
        <v>344</v>
      </c>
      <c r="U2484" s="259" t="s">
        <v>344</v>
      </c>
      <c r="V2484" s="259" t="s">
        <v>344</v>
      </c>
      <c r="W2484" s="259" t="s">
        <v>344</v>
      </c>
      <c r="X2484" s="259" t="s">
        <v>344</v>
      </c>
      <c r="Y2484" s="259" t="s">
        <v>344</v>
      </c>
      <c r="Z2484" s="259" t="s">
        <v>344</v>
      </c>
      <c r="AA2484" s="259" t="s">
        <v>344</v>
      </c>
      <c r="AB2484" s="259" t="s">
        <v>344</v>
      </c>
      <c r="AC2484" s="259" t="s">
        <v>344</v>
      </c>
      <c r="AD2484" s="259" t="s">
        <v>344</v>
      </c>
      <c r="AE2484" s="259" t="s">
        <v>344</v>
      </c>
      <c r="AF2484" s="259" t="s">
        <v>344</v>
      </c>
      <c r="AG2484" s="259" t="s">
        <v>344</v>
      </c>
      <c r="AH2484" s="259" t="s">
        <v>344</v>
      </c>
      <c r="AI2484" s="259" t="s">
        <v>344</v>
      </c>
      <c r="AJ2484" s="259" t="s">
        <v>344</v>
      </c>
      <c r="AK2484" s="259" t="s">
        <v>344</v>
      </c>
      <c r="AL2484" s="259" t="s">
        <v>344</v>
      </c>
      <c r="AM2484" s="259" t="s">
        <v>344</v>
      </c>
      <c r="AN2484" s="259" t="s">
        <v>344</v>
      </c>
      <c r="AO2484" s="259" t="s">
        <v>344</v>
      </c>
      <c r="AP2484" s="259" t="s">
        <v>344</v>
      </c>
      <c r="AQ2484" s="259"/>
      <c r="AR2484"/>
      <c r="AS2484">
        <v>1</v>
      </c>
    </row>
    <row r="2485" spans="1:45" ht="15" hidden="1" x14ac:dyDescent="0.25">
      <c r="A2485" s="266">
        <v>216322</v>
      </c>
      <c r="B2485" s="259" t="s">
        <v>457</v>
      </c>
      <c r="C2485" s="259" t="s">
        <v>207</v>
      </c>
      <c r="D2485" s="259" t="s">
        <v>205</v>
      </c>
      <c r="E2485" s="259" t="s">
        <v>205</v>
      </c>
      <c r="F2485" s="259" t="s">
        <v>205</v>
      </c>
      <c r="G2485" s="259" t="s">
        <v>205</v>
      </c>
      <c r="H2485" s="259" t="s">
        <v>206</v>
      </c>
      <c r="I2485" s="259" t="s">
        <v>207</v>
      </c>
      <c r="J2485" s="259" t="s">
        <v>207</v>
      </c>
      <c r="K2485" s="259" t="s">
        <v>207</v>
      </c>
      <c r="L2485" s="259" t="s">
        <v>207</v>
      </c>
      <c r="M2485" s="259" t="s">
        <v>344</v>
      </c>
      <c r="N2485" s="259" t="s">
        <v>344</v>
      </c>
      <c r="O2485" s="259" t="s">
        <v>344</v>
      </c>
      <c r="P2485" s="259" t="s">
        <v>344</v>
      </c>
      <c r="Q2485" s="259" t="s">
        <v>344</v>
      </c>
      <c r="R2485" s="259" t="s">
        <v>344</v>
      </c>
      <c r="S2485" s="259" t="s">
        <v>344</v>
      </c>
      <c r="T2485" s="259" t="s">
        <v>344</v>
      </c>
      <c r="U2485" s="259" t="s">
        <v>344</v>
      </c>
      <c r="V2485" s="259" t="s">
        <v>344</v>
      </c>
      <c r="W2485" s="259" t="s">
        <v>344</v>
      </c>
      <c r="X2485" s="259" t="s">
        <v>344</v>
      </c>
      <c r="Y2485" s="259" t="s">
        <v>344</v>
      </c>
      <c r="Z2485" s="259" t="s">
        <v>344</v>
      </c>
      <c r="AA2485" s="259" t="s">
        <v>344</v>
      </c>
      <c r="AB2485" s="259" t="s">
        <v>344</v>
      </c>
      <c r="AC2485" s="259" t="s">
        <v>344</v>
      </c>
      <c r="AD2485" s="259" t="s">
        <v>344</v>
      </c>
      <c r="AE2485" s="259" t="s">
        <v>344</v>
      </c>
      <c r="AF2485" s="259" t="s">
        <v>344</v>
      </c>
      <c r="AG2485" s="259" t="s">
        <v>344</v>
      </c>
      <c r="AH2485" s="259" t="s">
        <v>344</v>
      </c>
      <c r="AI2485" s="259" t="s">
        <v>344</v>
      </c>
      <c r="AJ2485" s="259" t="s">
        <v>344</v>
      </c>
      <c r="AK2485" s="259" t="s">
        <v>344</v>
      </c>
      <c r="AL2485" s="259" t="s">
        <v>344</v>
      </c>
      <c r="AM2485" s="259" t="s">
        <v>344</v>
      </c>
      <c r="AN2485" s="259" t="s">
        <v>344</v>
      </c>
      <c r="AO2485" s="259" t="s">
        <v>344</v>
      </c>
      <c r="AP2485" s="259" t="s">
        <v>344</v>
      </c>
      <c r="AQ2485" s="259"/>
      <c r="AR2485"/>
      <c r="AS2485">
        <v>1</v>
      </c>
    </row>
    <row r="2486" spans="1:45" ht="15" hidden="1" x14ac:dyDescent="0.25">
      <c r="A2486" s="266">
        <v>216323</v>
      </c>
      <c r="B2486" s="259" t="s">
        <v>457</v>
      </c>
      <c r="C2486" s="259" t="s">
        <v>207</v>
      </c>
      <c r="D2486" s="259" t="s">
        <v>205</v>
      </c>
      <c r="E2486" s="259" t="s">
        <v>207</v>
      </c>
      <c r="F2486" s="259" t="s">
        <v>207</v>
      </c>
      <c r="G2486" s="259" t="s">
        <v>205</v>
      </c>
      <c r="H2486" s="259" t="s">
        <v>207</v>
      </c>
      <c r="I2486" s="259" t="s">
        <v>207</v>
      </c>
      <c r="J2486" s="259" t="s">
        <v>207</v>
      </c>
      <c r="K2486" s="259" t="s">
        <v>207</v>
      </c>
      <c r="L2486" s="259" t="s">
        <v>207</v>
      </c>
      <c r="M2486" s="259" t="s">
        <v>344</v>
      </c>
      <c r="N2486" s="259" t="s">
        <v>344</v>
      </c>
      <c r="O2486" s="259" t="s">
        <v>344</v>
      </c>
      <c r="P2486" s="259" t="s">
        <v>344</v>
      </c>
      <c r="Q2486" s="259" t="s">
        <v>344</v>
      </c>
      <c r="R2486" s="259" t="s">
        <v>344</v>
      </c>
      <c r="S2486" s="259" t="s">
        <v>344</v>
      </c>
      <c r="T2486" s="259" t="s">
        <v>344</v>
      </c>
      <c r="U2486" s="259" t="s">
        <v>344</v>
      </c>
      <c r="V2486" s="259" t="s">
        <v>344</v>
      </c>
      <c r="W2486" s="259" t="s">
        <v>344</v>
      </c>
      <c r="X2486" s="259" t="s">
        <v>344</v>
      </c>
      <c r="Y2486" s="259" t="s">
        <v>344</v>
      </c>
      <c r="Z2486" s="259" t="s">
        <v>344</v>
      </c>
      <c r="AA2486" s="259" t="s">
        <v>344</v>
      </c>
      <c r="AB2486" s="259" t="s">
        <v>344</v>
      </c>
      <c r="AC2486" s="259" t="s">
        <v>344</v>
      </c>
      <c r="AD2486" s="259" t="s">
        <v>344</v>
      </c>
      <c r="AE2486" s="259" t="s">
        <v>344</v>
      </c>
      <c r="AF2486" s="259" t="s">
        <v>344</v>
      </c>
      <c r="AG2486" s="259" t="s">
        <v>344</v>
      </c>
      <c r="AH2486" s="259" t="s">
        <v>344</v>
      </c>
      <c r="AI2486" s="259" t="s">
        <v>344</v>
      </c>
      <c r="AJ2486" s="259" t="s">
        <v>344</v>
      </c>
      <c r="AK2486" s="259" t="s">
        <v>344</v>
      </c>
      <c r="AL2486" s="259" t="s">
        <v>344</v>
      </c>
      <c r="AM2486" s="259" t="s">
        <v>344</v>
      </c>
      <c r="AN2486" s="259" t="s">
        <v>344</v>
      </c>
      <c r="AO2486" s="259" t="s">
        <v>344</v>
      </c>
      <c r="AP2486" s="259" t="s">
        <v>344</v>
      </c>
      <c r="AQ2486" s="259"/>
      <c r="AR2486"/>
      <c r="AS2486">
        <v>1</v>
      </c>
    </row>
    <row r="2487" spans="1:45" ht="18.75" hidden="1" x14ac:dyDescent="0.45">
      <c r="A2487" s="267">
        <v>216324</v>
      </c>
      <c r="B2487" s="249" t="s">
        <v>458</v>
      </c>
      <c r="C2487" s="269" t="s">
        <v>207</v>
      </c>
      <c r="D2487" s="269" t="s">
        <v>207</v>
      </c>
      <c r="E2487" s="269" t="s">
        <v>207</v>
      </c>
      <c r="F2487" s="269" t="s">
        <v>207</v>
      </c>
      <c r="G2487" s="269" t="s">
        <v>205</v>
      </c>
      <c r="H2487" s="269" t="s">
        <v>207</v>
      </c>
      <c r="I2487" s="269" t="s">
        <v>207</v>
      </c>
      <c r="J2487" s="269" t="s">
        <v>207</v>
      </c>
      <c r="K2487" s="269" t="s">
        <v>207</v>
      </c>
      <c r="L2487" s="269" t="s">
        <v>207</v>
      </c>
      <c r="M2487" s="270" t="s">
        <v>205</v>
      </c>
      <c r="N2487" s="269" t="s">
        <v>207</v>
      </c>
      <c r="O2487" s="269" t="s">
        <v>205</v>
      </c>
      <c r="P2487" s="269" t="s">
        <v>205</v>
      </c>
      <c r="Q2487" s="269" t="s">
        <v>207</v>
      </c>
      <c r="R2487" s="269" t="s">
        <v>207</v>
      </c>
      <c r="S2487" s="269" t="s">
        <v>205</v>
      </c>
      <c r="T2487" s="269" t="s">
        <v>207</v>
      </c>
      <c r="U2487" s="269" t="s">
        <v>207</v>
      </c>
      <c r="V2487" s="269" t="s">
        <v>205</v>
      </c>
      <c r="W2487" s="269" t="s">
        <v>344</v>
      </c>
      <c r="X2487" s="270" t="s">
        <v>344</v>
      </c>
      <c r="Y2487" s="269" t="s">
        <v>344</v>
      </c>
      <c r="Z2487" s="269" t="s">
        <v>344</v>
      </c>
      <c r="AA2487" s="269" t="s">
        <v>344</v>
      </c>
      <c r="AB2487" s="269" t="s">
        <v>344</v>
      </c>
      <c r="AC2487" s="269" t="s">
        <v>344</v>
      </c>
      <c r="AD2487" s="269" t="s">
        <v>344</v>
      </c>
      <c r="AE2487" s="269" t="s">
        <v>344</v>
      </c>
      <c r="AF2487" s="269" t="s">
        <v>344</v>
      </c>
      <c r="AG2487" s="269" t="s">
        <v>344</v>
      </c>
      <c r="AH2487" s="269" t="s">
        <v>344</v>
      </c>
      <c r="AI2487" s="269" t="s">
        <v>344</v>
      </c>
      <c r="AJ2487" s="269" t="s">
        <v>344</v>
      </c>
      <c r="AK2487" s="269" t="s">
        <v>344</v>
      </c>
      <c r="AL2487" s="269" t="s">
        <v>344</v>
      </c>
      <c r="AM2487" s="269" t="s">
        <v>344</v>
      </c>
      <c r="AN2487" s="269" t="s">
        <v>344</v>
      </c>
      <c r="AO2487" s="269" t="s">
        <v>344</v>
      </c>
      <c r="AP2487" s="269" t="s">
        <v>344</v>
      </c>
      <c r="AQ2487" s="269"/>
      <c r="AR2487">
        <v>0</v>
      </c>
      <c r="AS2487">
        <v>3</v>
      </c>
    </row>
    <row r="2488" spans="1:45" ht="15" hidden="1" x14ac:dyDescent="0.25">
      <c r="A2488" s="266">
        <v>216325</v>
      </c>
      <c r="B2488" s="259" t="s">
        <v>457</v>
      </c>
      <c r="C2488" s="259" t="s">
        <v>207</v>
      </c>
      <c r="D2488" s="259" t="s">
        <v>207</v>
      </c>
      <c r="E2488" s="259" t="s">
        <v>207</v>
      </c>
      <c r="F2488" s="259" t="s">
        <v>207</v>
      </c>
      <c r="G2488" s="259" t="s">
        <v>207</v>
      </c>
      <c r="H2488" s="259" t="s">
        <v>206</v>
      </c>
      <c r="I2488" s="259" t="s">
        <v>206</v>
      </c>
      <c r="J2488" s="259" t="s">
        <v>206</v>
      </c>
      <c r="K2488" s="259" t="s">
        <v>206</v>
      </c>
      <c r="L2488" s="259" t="s">
        <v>206</v>
      </c>
      <c r="M2488" s="259" t="s">
        <v>344</v>
      </c>
      <c r="N2488" s="259" t="s">
        <v>344</v>
      </c>
      <c r="O2488" s="259" t="s">
        <v>344</v>
      </c>
      <c r="P2488" s="259" t="s">
        <v>344</v>
      </c>
      <c r="Q2488" s="259" t="s">
        <v>344</v>
      </c>
      <c r="R2488" s="259" t="s">
        <v>344</v>
      </c>
      <c r="S2488" s="259" t="s">
        <v>344</v>
      </c>
      <c r="T2488" s="259" t="s">
        <v>344</v>
      </c>
      <c r="U2488" s="259" t="s">
        <v>344</v>
      </c>
      <c r="V2488" s="259" t="s">
        <v>344</v>
      </c>
      <c r="W2488" s="259" t="s">
        <v>344</v>
      </c>
      <c r="X2488" s="259" t="s">
        <v>344</v>
      </c>
      <c r="Y2488" s="259" t="s">
        <v>344</v>
      </c>
      <c r="Z2488" s="259" t="s">
        <v>344</v>
      </c>
      <c r="AA2488" s="259" t="s">
        <v>344</v>
      </c>
      <c r="AB2488" s="259" t="s">
        <v>344</v>
      </c>
      <c r="AC2488" s="259" t="s">
        <v>344</v>
      </c>
      <c r="AD2488" s="259" t="s">
        <v>344</v>
      </c>
      <c r="AE2488" s="259" t="s">
        <v>344</v>
      </c>
      <c r="AF2488" s="259" t="s">
        <v>344</v>
      </c>
      <c r="AG2488" s="259" t="s">
        <v>344</v>
      </c>
      <c r="AH2488" s="259" t="s">
        <v>344</v>
      </c>
      <c r="AI2488" s="259" t="s">
        <v>344</v>
      </c>
      <c r="AJ2488" s="259" t="s">
        <v>344</v>
      </c>
      <c r="AK2488" s="259" t="s">
        <v>344</v>
      </c>
      <c r="AL2488" s="259" t="s">
        <v>344</v>
      </c>
      <c r="AM2488" s="259" t="s">
        <v>344</v>
      </c>
      <c r="AN2488" s="259" t="s">
        <v>344</v>
      </c>
      <c r="AO2488" s="259" t="s">
        <v>344</v>
      </c>
      <c r="AP2488" s="259" t="s">
        <v>344</v>
      </c>
      <c r="AQ2488" s="259"/>
      <c r="AR2488"/>
      <c r="AS2488">
        <v>1</v>
      </c>
    </row>
    <row r="2489" spans="1:45" ht="18.75" hidden="1" x14ac:dyDescent="0.45">
      <c r="A2489" s="267">
        <v>216326</v>
      </c>
      <c r="B2489" s="249" t="s">
        <v>457</v>
      </c>
      <c r="C2489" s="269" t="s">
        <v>206</v>
      </c>
      <c r="D2489" s="269" t="s">
        <v>205</v>
      </c>
      <c r="E2489" s="269" t="s">
        <v>207</v>
      </c>
      <c r="F2489" s="269" t="s">
        <v>205</v>
      </c>
      <c r="G2489" s="269" t="s">
        <v>207</v>
      </c>
      <c r="H2489" s="269" t="s">
        <v>206</v>
      </c>
      <c r="I2489" s="269" t="s">
        <v>206</v>
      </c>
      <c r="J2489" s="269" t="s">
        <v>206</v>
      </c>
      <c r="K2489" s="269" t="s">
        <v>206</v>
      </c>
      <c r="L2489" s="269" t="s">
        <v>206</v>
      </c>
      <c r="M2489" s="270" t="s">
        <v>344</v>
      </c>
      <c r="N2489" s="269" t="s">
        <v>344</v>
      </c>
      <c r="O2489" s="269" t="s">
        <v>344</v>
      </c>
      <c r="P2489" s="269" t="s">
        <v>344</v>
      </c>
      <c r="Q2489" s="269" t="s">
        <v>344</v>
      </c>
      <c r="R2489" s="269" t="s">
        <v>344</v>
      </c>
      <c r="S2489" s="269" t="s">
        <v>344</v>
      </c>
      <c r="T2489" s="269" t="s">
        <v>344</v>
      </c>
      <c r="U2489" s="269" t="s">
        <v>344</v>
      </c>
      <c r="V2489" s="269" t="s">
        <v>344</v>
      </c>
      <c r="W2489" s="269" t="s">
        <v>344</v>
      </c>
      <c r="X2489" s="270" t="s">
        <v>344</v>
      </c>
      <c r="Y2489" s="269" t="s">
        <v>344</v>
      </c>
      <c r="Z2489" s="269" t="s">
        <v>344</v>
      </c>
      <c r="AA2489" s="269" t="s">
        <v>344</v>
      </c>
      <c r="AB2489" s="269" t="s">
        <v>344</v>
      </c>
      <c r="AC2489" s="269" t="s">
        <v>344</v>
      </c>
      <c r="AD2489" s="269" t="s">
        <v>344</v>
      </c>
      <c r="AE2489" s="269" t="s">
        <v>344</v>
      </c>
      <c r="AF2489" s="269" t="s">
        <v>344</v>
      </c>
      <c r="AG2489" s="269" t="s">
        <v>344</v>
      </c>
      <c r="AH2489" s="269" t="s">
        <v>344</v>
      </c>
      <c r="AI2489" s="269" t="s">
        <v>344</v>
      </c>
      <c r="AJ2489" s="269" t="s">
        <v>344</v>
      </c>
      <c r="AK2489" s="269" t="s">
        <v>344</v>
      </c>
      <c r="AL2489" s="269" t="s">
        <v>344</v>
      </c>
      <c r="AM2489" s="269" t="s">
        <v>344</v>
      </c>
      <c r="AN2489" s="269" t="s">
        <v>344</v>
      </c>
      <c r="AO2489" s="269" t="s">
        <v>344</v>
      </c>
      <c r="AP2489" s="269" t="s">
        <v>344</v>
      </c>
      <c r="AQ2489" s="269"/>
      <c r="AR2489">
        <v>0</v>
      </c>
      <c r="AS2489">
        <v>3</v>
      </c>
    </row>
    <row r="2490" spans="1:45" ht="15" hidden="1" x14ac:dyDescent="0.25">
      <c r="A2490" s="266">
        <v>216327</v>
      </c>
      <c r="B2490" s="259" t="s">
        <v>457</v>
      </c>
      <c r="C2490" s="259" t="s">
        <v>207</v>
      </c>
      <c r="D2490" s="259" t="s">
        <v>207</v>
      </c>
      <c r="E2490" s="259" t="s">
        <v>207</v>
      </c>
      <c r="F2490" s="259" t="s">
        <v>207</v>
      </c>
      <c r="G2490" s="259" t="s">
        <v>207</v>
      </c>
      <c r="H2490" s="259" t="s">
        <v>207</v>
      </c>
      <c r="I2490" s="259" t="s">
        <v>206</v>
      </c>
      <c r="J2490" s="259" t="s">
        <v>207</v>
      </c>
      <c r="K2490" s="259" t="s">
        <v>206</v>
      </c>
      <c r="L2490" s="259" t="s">
        <v>206</v>
      </c>
      <c r="M2490" s="259" t="s">
        <v>344</v>
      </c>
      <c r="N2490" s="259" t="s">
        <v>344</v>
      </c>
      <c r="O2490" s="259" t="s">
        <v>344</v>
      </c>
      <c r="P2490" s="259" t="s">
        <v>344</v>
      </c>
      <c r="Q2490" s="259" t="s">
        <v>344</v>
      </c>
      <c r="R2490" s="259" t="s">
        <v>344</v>
      </c>
      <c r="S2490" s="259" t="s">
        <v>344</v>
      </c>
      <c r="T2490" s="259" t="s">
        <v>344</v>
      </c>
      <c r="U2490" s="259" t="s">
        <v>344</v>
      </c>
      <c r="V2490" s="259" t="s">
        <v>344</v>
      </c>
      <c r="W2490" s="259" t="s">
        <v>344</v>
      </c>
      <c r="X2490" s="259" t="s">
        <v>344</v>
      </c>
      <c r="Y2490" s="259" t="s">
        <v>344</v>
      </c>
      <c r="Z2490" s="259" t="s">
        <v>344</v>
      </c>
      <c r="AA2490" s="259" t="s">
        <v>344</v>
      </c>
      <c r="AB2490" s="259" t="s">
        <v>344</v>
      </c>
      <c r="AC2490" s="259" t="s">
        <v>344</v>
      </c>
      <c r="AD2490" s="259" t="s">
        <v>344</v>
      </c>
      <c r="AE2490" s="259" t="s">
        <v>344</v>
      </c>
      <c r="AF2490" s="259" t="s">
        <v>344</v>
      </c>
      <c r="AG2490" s="259" t="s">
        <v>344</v>
      </c>
      <c r="AH2490" s="259" t="s">
        <v>344</v>
      </c>
      <c r="AI2490" s="259" t="s">
        <v>344</v>
      </c>
      <c r="AJ2490" s="259" t="s">
        <v>344</v>
      </c>
      <c r="AK2490" s="259" t="s">
        <v>344</v>
      </c>
      <c r="AL2490" s="259" t="s">
        <v>344</v>
      </c>
      <c r="AM2490" s="259" t="s">
        <v>344</v>
      </c>
      <c r="AN2490" s="259" t="s">
        <v>344</v>
      </c>
      <c r="AO2490" s="259" t="s">
        <v>344</v>
      </c>
      <c r="AP2490" s="259" t="s">
        <v>344</v>
      </c>
      <c r="AQ2490" s="259"/>
      <c r="AR2490"/>
      <c r="AS2490">
        <v>1</v>
      </c>
    </row>
    <row r="2491" spans="1:45" ht="18.75" hidden="1" x14ac:dyDescent="0.45">
      <c r="A2491" s="268">
        <v>216328</v>
      </c>
      <c r="B2491" s="249" t="s">
        <v>457</v>
      </c>
      <c r="C2491" s="269" t="s">
        <v>205</v>
      </c>
      <c r="D2491" s="269" t="s">
        <v>205</v>
      </c>
      <c r="E2491" s="269" t="s">
        <v>205</v>
      </c>
      <c r="F2491" s="269" t="s">
        <v>205</v>
      </c>
      <c r="G2491" s="269" t="s">
        <v>205</v>
      </c>
      <c r="H2491" s="269" t="s">
        <v>206</v>
      </c>
      <c r="I2491" s="269" t="s">
        <v>205</v>
      </c>
      <c r="J2491" s="269" t="s">
        <v>206</v>
      </c>
      <c r="K2491" s="269" t="s">
        <v>206</v>
      </c>
      <c r="L2491" s="269" t="s">
        <v>206</v>
      </c>
      <c r="M2491" s="270" t="s">
        <v>344</v>
      </c>
      <c r="N2491" s="269" t="s">
        <v>344</v>
      </c>
      <c r="O2491" s="269" t="s">
        <v>344</v>
      </c>
      <c r="P2491" s="269" t="s">
        <v>344</v>
      </c>
      <c r="Q2491" s="269" t="s">
        <v>344</v>
      </c>
      <c r="R2491" s="269" t="s">
        <v>344</v>
      </c>
      <c r="S2491" s="269" t="s">
        <v>344</v>
      </c>
      <c r="T2491" s="269" t="s">
        <v>344</v>
      </c>
      <c r="U2491" s="269" t="s">
        <v>344</v>
      </c>
      <c r="V2491" s="269" t="s">
        <v>344</v>
      </c>
      <c r="W2491" s="269" t="s">
        <v>344</v>
      </c>
      <c r="X2491" s="270" t="s">
        <v>344</v>
      </c>
      <c r="Y2491" s="269" t="s">
        <v>344</v>
      </c>
      <c r="Z2491" s="269" t="s">
        <v>344</v>
      </c>
      <c r="AA2491" s="269" t="s">
        <v>344</v>
      </c>
      <c r="AB2491" s="269" t="s">
        <v>344</v>
      </c>
      <c r="AC2491" s="269" t="s">
        <v>344</v>
      </c>
      <c r="AD2491" s="269" t="s">
        <v>344</v>
      </c>
      <c r="AE2491" s="269" t="s">
        <v>344</v>
      </c>
      <c r="AF2491" s="269" t="s">
        <v>344</v>
      </c>
      <c r="AG2491" s="269" t="s">
        <v>344</v>
      </c>
      <c r="AH2491" s="269" t="s">
        <v>344</v>
      </c>
      <c r="AI2491" s="269" t="s">
        <v>344</v>
      </c>
      <c r="AJ2491" s="269" t="s">
        <v>344</v>
      </c>
      <c r="AK2491" s="269" t="s">
        <v>344</v>
      </c>
      <c r="AL2491" s="269" t="s">
        <v>344</v>
      </c>
      <c r="AM2491" s="269" t="s">
        <v>344</v>
      </c>
      <c r="AN2491" s="269" t="s">
        <v>344</v>
      </c>
      <c r="AO2491" s="269" t="s">
        <v>344</v>
      </c>
      <c r="AP2491" s="269" t="s">
        <v>344</v>
      </c>
      <c r="AQ2491" s="269"/>
      <c r="AR2491">
        <v>0</v>
      </c>
      <c r="AS2491">
        <v>1</v>
      </c>
    </row>
    <row r="2492" spans="1:45" ht="18.75" hidden="1" x14ac:dyDescent="0.45">
      <c r="A2492" s="268">
        <v>216329</v>
      </c>
      <c r="B2492" s="249" t="s">
        <v>456</v>
      </c>
      <c r="C2492" s="269" t="s">
        <v>205</v>
      </c>
      <c r="D2492" s="269" t="s">
        <v>207</v>
      </c>
      <c r="E2492" s="269" t="s">
        <v>207</v>
      </c>
      <c r="F2492" s="269" t="s">
        <v>207</v>
      </c>
      <c r="G2492" s="269" t="s">
        <v>207</v>
      </c>
      <c r="H2492" s="269" t="s">
        <v>207</v>
      </c>
      <c r="I2492" s="269" t="s">
        <v>207</v>
      </c>
      <c r="J2492" s="269" t="s">
        <v>207</v>
      </c>
      <c r="K2492" s="269" t="s">
        <v>207</v>
      </c>
      <c r="L2492" s="269" t="s">
        <v>207</v>
      </c>
      <c r="M2492" s="270" t="s">
        <v>205</v>
      </c>
      <c r="N2492" s="269" t="s">
        <v>207</v>
      </c>
      <c r="O2492" s="269" t="s">
        <v>207</v>
      </c>
      <c r="P2492" s="269" t="s">
        <v>207</v>
      </c>
      <c r="Q2492" s="269" t="s">
        <v>207</v>
      </c>
      <c r="R2492" s="269" t="s">
        <v>207</v>
      </c>
      <c r="S2492" s="269" t="s">
        <v>207</v>
      </c>
      <c r="T2492" s="269" t="s">
        <v>207</v>
      </c>
      <c r="U2492" s="269" t="s">
        <v>207</v>
      </c>
      <c r="V2492" s="269" t="s">
        <v>207</v>
      </c>
      <c r="W2492" s="269" t="s">
        <v>207</v>
      </c>
      <c r="X2492" s="270" t="s">
        <v>207</v>
      </c>
      <c r="Y2492" s="269" t="s">
        <v>207</v>
      </c>
      <c r="Z2492" s="269" t="s">
        <v>207</v>
      </c>
      <c r="AA2492" s="269" t="s">
        <v>207</v>
      </c>
      <c r="AB2492" s="269" t="s">
        <v>206</v>
      </c>
      <c r="AC2492" s="269" t="s">
        <v>206</v>
      </c>
      <c r="AD2492" s="269" t="s">
        <v>206</v>
      </c>
      <c r="AE2492" s="269" t="s">
        <v>206</v>
      </c>
      <c r="AF2492" s="269" t="s">
        <v>206</v>
      </c>
      <c r="AG2492" s="269" t="s">
        <v>344</v>
      </c>
      <c r="AH2492" s="269" t="s">
        <v>344</v>
      </c>
      <c r="AI2492" s="269" t="s">
        <v>344</v>
      </c>
      <c r="AJ2492" s="269" t="s">
        <v>344</v>
      </c>
      <c r="AK2492" s="269" t="s">
        <v>344</v>
      </c>
      <c r="AL2492" s="269" t="s">
        <v>344</v>
      </c>
      <c r="AM2492" s="269" t="s">
        <v>344</v>
      </c>
      <c r="AN2492" s="269" t="s">
        <v>344</v>
      </c>
      <c r="AO2492" s="269" t="s">
        <v>344</v>
      </c>
      <c r="AP2492" s="269" t="s">
        <v>344</v>
      </c>
      <c r="AQ2492" s="269"/>
      <c r="AR2492">
        <v>0</v>
      </c>
      <c r="AS2492">
        <v>5</v>
      </c>
    </row>
    <row r="2493" spans="1:45" ht="18.75" hidden="1" x14ac:dyDescent="0.45">
      <c r="A2493" s="268">
        <v>216330</v>
      </c>
      <c r="B2493" s="249" t="s">
        <v>456</v>
      </c>
      <c r="C2493" s="269" t="s">
        <v>207</v>
      </c>
      <c r="D2493" s="269" t="s">
        <v>207</v>
      </c>
      <c r="E2493" s="269" t="s">
        <v>205</v>
      </c>
      <c r="F2493" s="269" t="s">
        <v>205</v>
      </c>
      <c r="G2493" s="269" t="s">
        <v>207</v>
      </c>
      <c r="H2493" s="269" t="s">
        <v>207</v>
      </c>
      <c r="I2493" s="269" t="s">
        <v>207</v>
      </c>
      <c r="J2493" s="269" t="s">
        <v>207</v>
      </c>
      <c r="K2493" s="269" t="s">
        <v>207</v>
      </c>
      <c r="L2493" s="269" t="s">
        <v>207</v>
      </c>
      <c r="M2493" s="270" t="s">
        <v>207</v>
      </c>
      <c r="N2493" s="269" t="s">
        <v>207</v>
      </c>
      <c r="O2493" s="269" t="s">
        <v>207</v>
      </c>
      <c r="P2493" s="269" t="s">
        <v>207</v>
      </c>
      <c r="Q2493" s="269" t="s">
        <v>207</v>
      </c>
      <c r="R2493" s="269" t="s">
        <v>207</v>
      </c>
      <c r="S2493" s="269" t="s">
        <v>207</v>
      </c>
      <c r="T2493" s="269" t="s">
        <v>207</v>
      </c>
      <c r="U2493" s="269" t="s">
        <v>207</v>
      </c>
      <c r="V2493" s="269" t="s">
        <v>207</v>
      </c>
      <c r="W2493" s="269" t="s">
        <v>207</v>
      </c>
      <c r="X2493" s="270" t="s">
        <v>207</v>
      </c>
      <c r="Y2493" s="269" t="s">
        <v>207</v>
      </c>
      <c r="Z2493" s="269" t="s">
        <v>207</v>
      </c>
      <c r="AA2493" s="269" t="s">
        <v>207</v>
      </c>
      <c r="AB2493" s="269" t="s">
        <v>206</v>
      </c>
      <c r="AC2493" s="269" t="s">
        <v>206</v>
      </c>
      <c r="AD2493" s="269" t="s">
        <v>206</v>
      </c>
      <c r="AE2493" s="269" t="s">
        <v>206</v>
      </c>
      <c r="AF2493" s="269" t="s">
        <v>206</v>
      </c>
      <c r="AG2493" s="269" t="s">
        <v>344</v>
      </c>
      <c r="AH2493" s="269" t="s">
        <v>344</v>
      </c>
      <c r="AI2493" s="269" t="s">
        <v>344</v>
      </c>
      <c r="AJ2493" s="269" t="s">
        <v>344</v>
      </c>
      <c r="AK2493" s="269" t="s">
        <v>344</v>
      </c>
      <c r="AL2493" s="269" t="s">
        <v>344</v>
      </c>
      <c r="AM2493" s="269" t="s">
        <v>344</v>
      </c>
      <c r="AN2493" s="269" t="s">
        <v>344</v>
      </c>
      <c r="AO2493" s="269" t="s">
        <v>344</v>
      </c>
      <c r="AP2493" s="269" t="s">
        <v>344</v>
      </c>
      <c r="AQ2493" s="269"/>
      <c r="AR2493">
        <v>0</v>
      </c>
      <c r="AS2493">
        <v>5</v>
      </c>
    </row>
    <row r="2494" spans="1:45" ht="18.75" hidden="1" x14ac:dyDescent="0.45">
      <c r="A2494" s="268">
        <v>216331</v>
      </c>
      <c r="B2494" s="249" t="s">
        <v>458</v>
      </c>
      <c r="C2494" s="269" t="s">
        <v>205</v>
      </c>
      <c r="D2494" s="269" t="s">
        <v>205</v>
      </c>
      <c r="E2494" s="269" t="s">
        <v>205</v>
      </c>
      <c r="F2494" s="269" t="s">
        <v>205</v>
      </c>
      <c r="G2494" s="269" t="s">
        <v>207</v>
      </c>
      <c r="H2494" s="269" t="s">
        <v>205</v>
      </c>
      <c r="I2494" s="269" t="s">
        <v>205</v>
      </c>
      <c r="J2494" s="269" t="s">
        <v>205</v>
      </c>
      <c r="K2494" s="269" t="s">
        <v>207</v>
      </c>
      <c r="L2494" s="269" t="s">
        <v>205</v>
      </c>
      <c r="M2494" s="270" t="s">
        <v>206</v>
      </c>
      <c r="N2494" s="269" t="s">
        <v>207</v>
      </c>
      <c r="O2494" s="269" t="s">
        <v>207</v>
      </c>
      <c r="P2494" s="269" t="s">
        <v>207</v>
      </c>
      <c r="Q2494" s="269" t="s">
        <v>207</v>
      </c>
      <c r="R2494" s="269" t="s">
        <v>206</v>
      </c>
      <c r="S2494" s="269" t="s">
        <v>206</v>
      </c>
      <c r="T2494" s="269" t="s">
        <v>206</v>
      </c>
      <c r="U2494" s="269" t="s">
        <v>206</v>
      </c>
      <c r="V2494" s="269" t="s">
        <v>206</v>
      </c>
      <c r="W2494" s="269" t="s">
        <v>344</v>
      </c>
      <c r="X2494" s="270" t="s">
        <v>344</v>
      </c>
      <c r="Y2494" s="269" t="s">
        <v>344</v>
      </c>
      <c r="Z2494" s="269" t="s">
        <v>344</v>
      </c>
      <c r="AA2494" s="269" t="s">
        <v>344</v>
      </c>
      <c r="AB2494" s="269" t="s">
        <v>344</v>
      </c>
      <c r="AC2494" s="269" t="s">
        <v>344</v>
      </c>
      <c r="AD2494" s="269" t="s">
        <v>344</v>
      </c>
      <c r="AE2494" s="269" t="s">
        <v>344</v>
      </c>
      <c r="AF2494" s="269" t="s">
        <v>344</v>
      </c>
      <c r="AG2494" s="269" t="s">
        <v>344</v>
      </c>
      <c r="AH2494" s="269" t="s">
        <v>344</v>
      </c>
      <c r="AI2494" s="269" t="s">
        <v>344</v>
      </c>
      <c r="AJ2494" s="269" t="s">
        <v>344</v>
      </c>
      <c r="AK2494" s="269" t="s">
        <v>344</v>
      </c>
      <c r="AL2494" s="269" t="s">
        <v>344</v>
      </c>
      <c r="AM2494" s="269" t="s">
        <v>344</v>
      </c>
      <c r="AN2494" s="269" t="s">
        <v>344</v>
      </c>
      <c r="AO2494" s="269" t="s">
        <v>344</v>
      </c>
      <c r="AP2494" s="269" t="s">
        <v>344</v>
      </c>
      <c r="AQ2494" s="269"/>
      <c r="AR2494">
        <v>0</v>
      </c>
      <c r="AS2494">
        <v>5</v>
      </c>
    </row>
    <row r="2495" spans="1:45" ht="15" hidden="1" x14ac:dyDescent="0.25">
      <c r="A2495" s="266">
        <v>216332</v>
      </c>
      <c r="B2495" s="259" t="s">
        <v>457</v>
      </c>
      <c r="C2495" s="259" t="s">
        <v>206</v>
      </c>
      <c r="D2495" s="259" t="s">
        <v>207</v>
      </c>
      <c r="E2495" s="259" t="s">
        <v>207</v>
      </c>
      <c r="F2495" s="259" t="s">
        <v>207</v>
      </c>
      <c r="G2495" s="259" t="s">
        <v>207</v>
      </c>
      <c r="H2495" s="259" t="s">
        <v>206</v>
      </c>
      <c r="I2495" s="259" t="s">
        <v>206</v>
      </c>
      <c r="J2495" s="259" t="s">
        <v>206</v>
      </c>
      <c r="K2495" s="259" t="s">
        <v>206</v>
      </c>
      <c r="L2495" s="259" t="s">
        <v>206</v>
      </c>
      <c r="M2495" s="259" t="s">
        <v>344</v>
      </c>
      <c r="N2495" s="259" t="s">
        <v>344</v>
      </c>
      <c r="O2495" s="259" t="s">
        <v>344</v>
      </c>
      <c r="P2495" s="259" t="s">
        <v>344</v>
      </c>
      <c r="Q2495" s="259" t="s">
        <v>344</v>
      </c>
      <c r="R2495" s="259" t="s">
        <v>344</v>
      </c>
      <c r="S2495" s="259" t="s">
        <v>344</v>
      </c>
      <c r="T2495" s="259" t="s">
        <v>344</v>
      </c>
      <c r="U2495" s="259" t="s">
        <v>344</v>
      </c>
      <c r="V2495" s="259" t="s">
        <v>344</v>
      </c>
      <c r="W2495" s="259" t="s">
        <v>344</v>
      </c>
      <c r="X2495" s="259" t="s">
        <v>344</v>
      </c>
      <c r="Y2495" s="259" t="s">
        <v>344</v>
      </c>
      <c r="Z2495" s="259" t="s">
        <v>344</v>
      </c>
      <c r="AA2495" s="259" t="s">
        <v>344</v>
      </c>
      <c r="AB2495" s="259" t="s">
        <v>344</v>
      </c>
      <c r="AC2495" s="259" t="s">
        <v>344</v>
      </c>
      <c r="AD2495" s="259" t="s">
        <v>344</v>
      </c>
      <c r="AE2495" s="259" t="s">
        <v>344</v>
      </c>
      <c r="AF2495" s="259" t="s">
        <v>344</v>
      </c>
      <c r="AG2495" s="259" t="s">
        <v>344</v>
      </c>
      <c r="AH2495" s="259" t="s">
        <v>344</v>
      </c>
      <c r="AI2495" s="259" t="s">
        <v>344</v>
      </c>
      <c r="AJ2495" s="259" t="s">
        <v>344</v>
      </c>
      <c r="AK2495" s="259" t="s">
        <v>344</v>
      </c>
      <c r="AL2495" s="259" t="s">
        <v>344</v>
      </c>
      <c r="AM2495" s="259" t="s">
        <v>344</v>
      </c>
      <c r="AN2495" s="259" t="s">
        <v>344</v>
      </c>
      <c r="AO2495" s="259" t="s">
        <v>344</v>
      </c>
      <c r="AP2495" s="259" t="s">
        <v>344</v>
      </c>
      <c r="AQ2495" s="259"/>
      <c r="AR2495"/>
      <c r="AS2495">
        <v>1</v>
      </c>
    </row>
    <row r="2496" spans="1:45" ht="18.75" hidden="1" x14ac:dyDescent="0.45">
      <c r="A2496" s="268">
        <v>216333</v>
      </c>
      <c r="B2496" s="249" t="s">
        <v>458</v>
      </c>
      <c r="C2496" s="269" t="s">
        <v>207</v>
      </c>
      <c r="D2496" s="269" t="s">
        <v>207</v>
      </c>
      <c r="E2496" s="269" t="s">
        <v>205</v>
      </c>
      <c r="F2496" s="269" t="s">
        <v>205</v>
      </c>
      <c r="G2496" s="269" t="s">
        <v>205</v>
      </c>
      <c r="H2496" s="269" t="s">
        <v>205</v>
      </c>
      <c r="I2496" s="269" t="s">
        <v>205</v>
      </c>
      <c r="J2496" s="269" t="s">
        <v>207</v>
      </c>
      <c r="K2496" s="269" t="s">
        <v>205</v>
      </c>
      <c r="L2496" s="269" t="s">
        <v>205</v>
      </c>
      <c r="M2496" s="270" t="s">
        <v>206</v>
      </c>
      <c r="N2496" s="269" t="s">
        <v>207</v>
      </c>
      <c r="O2496" s="269" t="s">
        <v>207</v>
      </c>
      <c r="P2496" s="269" t="s">
        <v>207</v>
      </c>
      <c r="Q2496" s="269" t="s">
        <v>207</v>
      </c>
      <c r="R2496" s="269" t="s">
        <v>206</v>
      </c>
      <c r="S2496" s="269" t="s">
        <v>206</v>
      </c>
      <c r="T2496" s="269" t="s">
        <v>206</v>
      </c>
      <c r="U2496" s="269" t="s">
        <v>206</v>
      </c>
      <c r="V2496" s="269" t="s">
        <v>206</v>
      </c>
      <c r="W2496" s="269" t="s">
        <v>344</v>
      </c>
      <c r="X2496" s="270" t="s">
        <v>344</v>
      </c>
      <c r="Y2496" s="269" t="s">
        <v>344</v>
      </c>
      <c r="Z2496" s="269" t="s">
        <v>344</v>
      </c>
      <c r="AA2496" s="269" t="s">
        <v>344</v>
      </c>
      <c r="AB2496" s="269" t="s">
        <v>344</v>
      </c>
      <c r="AC2496" s="269" t="s">
        <v>344</v>
      </c>
      <c r="AD2496" s="269" t="s">
        <v>344</v>
      </c>
      <c r="AE2496" s="269" t="s">
        <v>344</v>
      </c>
      <c r="AF2496" s="269" t="s">
        <v>344</v>
      </c>
      <c r="AG2496" s="269" t="s">
        <v>344</v>
      </c>
      <c r="AH2496" s="269" t="s">
        <v>344</v>
      </c>
      <c r="AI2496" s="269" t="s">
        <v>344</v>
      </c>
      <c r="AJ2496" s="269" t="s">
        <v>344</v>
      </c>
      <c r="AK2496" s="269" t="s">
        <v>344</v>
      </c>
      <c r="AL2496" s="269" t="s">
        <v>344</v>
      </c>
      <c r="AM2496" s="269" t="s">
        <v>344</v>
      </c>
      <c r="AN2496" s="269" t="s">
        <v>344</v>
      </c>
      <c r="AO2496" s="269" t="s">
        <v>344</v>
      </c>
      <c r="AP2496" s="269" t="s">
        <v>344</v>
      </c>
      <c r="AQ2496" s="269"/>
      <c r="AR2496">
        <v>0</v>
      </c>
      <c r="AS2496">
        <v>5</v>
      </c>
    </row>
    <row r="2497" spans="1:45" ht="18.75" hidden="1" x14ac:dyDescent="0.45">
      <c r="A2497" s="268">
        <v>216335</v>
      </c>
      <c r="B2497" s="249" t="s">
        <v>456</v>
      </c>
      <c r="C2497" s="269" t="s">
        <v>207</v>
      </c>
      <c r="D2497" s="269" t="s">
        <v>207</v>
      </c>
      <c r="E2497" s="269" t="s">
        <v>207</v>
      </c>
      <c r="F2497" s="269" t="s">
        <v>207</v>
      </c>
      <c r="G2497" s="269" t="s">
        <v>207</v>
      </c>
      <c r="H2497" s="269" t="s">
        <v>207</v>
      </c>
      <c r="I2497" s="269" t="s">
        <v>207</v>
      </c>
      <c r="J2497" s="269" t="s">
        <v>207</v>
      </c>
      <c r="K2497" s="269" t="s">
        <v>207</v>
      </c>
      <c r="L2497" s="269" t="s">
        <v>207</v>
      </c>
      <c r="M2497" s="270" t="s">
        <v>207</v>
      </c>
      <c r="N2497" s="269" t="s">
        <v>205</v>
      </c>
      <c r="O2497" s="269" t="s">
        <v>207</v>
      </c>
      <c r="P2497" s="269" t="s">
        <v>207</v>
      </c>
      <c r="Q2497" s="269" t="s">
        <v>207</v>
      </c>
      <c r="R2497" s="269" t="s">
        <v>207</v>
      </c>
      <c r="S2497" s="269" t="s">
        <v>207</v>
      </c>
      <c r="T2497" s="269" t="s">
        <v>207</v>
      </c>
      <c r="U2497" s="269" t="s">
        <v>207</v>
      </c>
      <c r="V2497" s="269" t="s">
        <v>207</v>
      </c>
      <c r="W2497" s="269" t="s">
        <v>207</v>
      </c>
      <c r="X2497" s="270" t="s">
        <v>207</v>
      </c>
      <c r="Y2497" s="269" t="s">
        <v>207</v>
      </c>
      <c r="Z2497" s="269" t="s">
        <v>207</v>
      </c>
      <c r="AA2497" s="269" t="s">
        <v>207</v>
      </c>
      <c r="AB2497" s="269" t="s">
        <v>206</v>
      </c>
      <c r="AC2497" s="269" t="s">
        <v>206</v>
      </c>
      <c r="AD2497" s="269" t="s">
        <v>206</v>
      </c>
      <c r="AE2497" s="269" t="s">
        <v>206</v>
      </c>
      <c r="AF2497" s="269" t="s">
        <v>206</v>
      </c>
      <c r="AG2497" s="269" t="s">
        <v>344</v>
      </c>
      <c r="AH2497" s="269" t="s">
        <v>344</v>
      </c>
      <c r="AI2497" s="269" t="s">
        <v>344</v>
      </c>
      <c r="AJ2497" s="269" t="s">
        <v>344</v>
      </c>
      <c r="AK2497" s="269" t="s">
        <v>344</v>
      </c>
      <c r="AL2497" s="269" t="s">
        <v>344</v>
      </c>
      <c r="AM2497" s="269" t="s">
        <v>344</v>
      </c>
      <c r="AN2497" s="269" t="s">
        <v>344</v>
      </c>
      <c r="AO2497" s="269" t="s">
        <v>344</v>
      </c>
      <c r="AP2497" s="269" t="s">
        <v>344</v>
      </c>
      <c r="AQ2497" s="269"/>
      <c r="AR2497">
        <v>0</v>
      </c>
      <c r="AS2497">
        <v>5</v>
      </c>
    </row>
    <row r="2498" spans="1:45" ht="18.75" hidden="1" x14ac:dyDescent="0.45">
      <c r="A2498" s="267">
        <v>216336</v>
      </c>
      <c r="B2498" s="249" t="s">
        <v>458</v>
      </c>
      <c r="C2498" s="269" t="s">
        <v>207</v>
      </c>
      <c r="D2498" s="269" t="s">
        <v>207</v>
      </c>
      <c r="E2498" s="269" t="s">
        <v>207</v>
      </c>
      <c r="F2498" s="269" t="s">
        <v>205</v>
      </c>
      <c r="G2498" s="269" t="s">
        <v>205</v>
      </c>
      <c r="H2498" s="269" t="s">
        <v>207</v>
      </c>
      <c r="I2498" s="269" t="s">
        <v>207</v>
      </c>
      <c r="J2498" s="269" t="s">
        <v>207</v>
      </c>
      <c r="K2498" s="269" t="s">
        <v>207</v>
      </c>
      <c r="L2498" s="269" t="s">
        <v>207</v>
      </c>
      <c r="M2498" s="270" t="s">
        <v>205</v>
      </c>
      <c r="N2498" s="269" t="s">
        <v>205</v>
      </c>
      <c r="O2498" s="269" t="s">
        <v>207</v>
      </c>
      <c r="P2498" s="269" t="s">
        <v>205</v>
      </c>
      <c r="Q2498" s="269" t="s">
        <v>207</v>
      </c>
      <c r="R2498" s="269" t="s">
        <v>207</v>
      </c>
      <c r="S2498" s="269" t="s">
        <v>205</v>
      </c>
      <c r="T2498" s="269" t="s">
        <v>207</v>
      </c>
      <c r="U2498" s="269" t="s">
        <v>206</v>
      </c>
      <c r="V2498" s="269" t="s">
        <v>205</v>
      </c>
      <c r="W2498" s="269" t="s">
        <v>344</v>
      </c>
      <c r="X2498" s="270" t="s">
        <v>344</v>
      </c>
      <c r="Y2498" s="269" t="s">
        <v>344</v>
      </c>
      <c r="Z2498" s="269" t="s">
        <v>344</v>
      </c>
      <c r="AA2498" s="269" t="s">
        <v>344</v>
      </c>
      <c r="AB2498" s="269" t="s">
        <v>344</v>
      </c>
      <c r="AC2498" s="269" t="s">
        <v>344</v>
      </c>
      <c r="AD2498" s="269" t="s">
        <v>344</v>
      </c>
      <c r="AE2498" s="269" t="s">
        <v>344</v>
      </c>
      <c r="AF2498" s="269" t="s">
        <v>344</v>
      </c>
      <c r="AG2498" s="269" t="s">
        <v>344</v>
      </c>
      <c r="AH2498" s="269" t="s">
        <v>344</v>
      </c>
      <c r="AI2498" s="269" t="s">
        <v>344</v>
      </c>
      <c r="AJ2498" s="269" t="s">
        <v>344</v>
      </c>
      <c r="AK2498" s="269" t="s">
        <v>344</v>
      </c>
      <c r="AL2498" s="269" t="s">
        <v>344</v>
      </c>
      <c r="AM2498" s="269" t="s">
        <v>344</v>
      </c>
      <c r="AN2498" s="269" t="s">
        <v>344</v>
      </c>
      <c r="AO2498" s="269" t="s">
        <v>344</v>
      </c>
      <c r="AP2498" s="269" t="s">
        <v>344</v>
      </c>
      <c r="AQ2498" s="269"/>
      <c r="AR2498">
        <v>0</v>
      </c>
      <c r="AS2498">
        <v>3</v>
      </c>
    </row>
    <row r="2499" spans="1:45" ht="15" hidden="1" x14ac:dyDescent="0.25">
      <c r="A2499" s="266">
        <v>216337</v>
      </c>
      <c r="B2499" s="259" t="s">
        <v>457</v>
      </c>
      <c r="C2499" s="259" t="s">
        <v>207</v>
      </c>
      <c r="D2499" s="259" t="s">
        <v>207</v>
      </c>
      <c r="E2499" s="259" t="s">
        <v>207</v>
      </c>
      <c r="F2499" s="259" t="s">
        <v>207</v>
      </c>
      <c r="G2499" s="259" t="s">
        <v>207</v>
      </c>
      <c r="H2499" s="259" t="s">
        <v>206</v>
      </c>
      <c r="I2499" s="259" t="s">
        <v>206</v>
      </c>
      <c r="J2499" s="259" t="s">
        <v>206</v>
      </c>
      <c r="K2499" s="259" t="s">
        <v>206</v>
      </c>
      <c r="L2499" s="259" t="s">
        <v>206</v>
      </c>
      <c r="M2499" s="259" t="s">
        <v>344</v>
      </c>
      <c r="N2499" s="259" t="s">
        <v>344</v>
      </c>
      <c r="O2499" s="259" t="s">
        <v>344</v>
      </c>
      <c r="P2499" s="259" t="s">
        <v>344</v>
      </c>
      <c r="Q2499" s="259" t="s">
        <v>344</v>
      </c>
      <c r="R2499" s="259" t="s">
        <v>344</v>
      </c>
      <c r="S2499" s="259" t="s">
        <v>344</v>
      </c>
      <c r="T2499" s="259" t="s">
        <v>344</v>
      </c>
      <c r="U2499" s="259" t="s">
        <v>344</v>
      </c>
      <c r="V2499" s="259" t="s">
        <v>344</v>
      </c>
      <c r="W2499" s="259" t="s">
        <v>344</v>
      </c>
      <c r="X2499" s="259" t="s">
        <v>344</v>
      </c>
      <c r="Y2499" s="259" t="s">
        <v>344</v>
      </c>
      <c r="Z2499" s="259" t="s">
        <v>344</v>
      </c>
      <c r="AA2499" s="259" t="s">
        <v>344</v>
      </c>
      <c r="AB2499" s="259" t="s">
        <v>344</v>
      </c>
      <c r="AC2499" s="259" t="s">
        <v>344</v>
      </c>
      <c r="AD2499" s="259" t="s">
        <v>344</v>
      </c>
      <c r="AE2499" s="259" t="s">
        <v>344</v>
      </c>
      <c r="AF2499" s="259" t="s">
        <v>344</v>
      </c>
      <c r="AG2499" s="259" t="s">
        <v>344</v>
      </c>
      <c r="AH2499" s="259" t="s">
        <v>344</v>
      </c>
      <c r="AI2499" s="259" t="s">
        <v>344</v>
      </c>
      <c r="AJ2499" s="259" t="s">
        <v>344</v>
      </c>
      <c r="AK2499" s="259" t="s">
        <v>344</v>
      </c>
      <c r="AL2499" s="259" t="s">
        <v>344</v>
      </c>
      <c r="AM2499" s="259" t="s">
        <v>344</v>
      </c>
      <c r="AN2499" s="259" t="s">
        <v>344</v>
      </c>
      <c r="AO2499" s="259" t="s">
        <v>344</v>
      </c>
      <c r="AP2499" s="259" t="s">
        <v>344</v>
      </c>
      <c r="AQ2499" s="259"/>
      <c r="AR2499"/>
      <c r="AS2499">
        <v>1</v>
      </c>
    </row>
    <row r="2500" spans="1:45" ht="18.75" hidden="1" x14ac:dyDescent="0.45">
      <c r="A2500" s="268">
        <v>216338</v>
      </c>
      <c r="B2500" s="249" t="s">
        <v>456</v>
      </c>
      <c r="C2500" s="269" t="s">
        <v>207</v>
      </c>
      <c r="D2500" s="269" t="s">
        <v>207</v>
      </c>
      <c r="E2500" s="269" t="s">
        <v>207</v>
      </c>
      <c r="F2500" s="269" t="s">
        <v>205</v>
      </c>
      <c r="G2500" s="269" t="s">
        <v>205</v>
      </c>
      <c r="H2500" s="269" t="s">
        <v>207</v>
      </c>
      <c r="I2500" s="269" t="s">
        <v>205</v>
      </c>
      <c r="J2500" s="269" t="s">
        <v>205</v>
      </c>
      <c r="K2500" s="269" t="s">
        <v>207</v>
      </c>
      <c r="L2500" s="269" t="s">
        <v>207</v>
      </c>
      <c r="M2500" s="270" t="s">
        <v>205</v>
      </c>
      <c r="N2500" s="269" t="s">
        <v>207</v>
      </c>
      <c r="O2500" s="269" t="s">
        <v>207</v>
      </c>
      <c r="P2500" s="269" t="s">
        <v>205</v>
      </c>
      <c r="Q2500" s="269" t="s">
        <v>207</v>
      </c>
      <c r="R2500" s="269" t="s">
        <v>207</v>
      </c>
      <c r="S2500" s="269" t="s">
        <v>207</v>
      </c>
      <c r="T2500" s="269" t="s">
        <v>207</v>
      </c>
      <c r="U2500" s="269" t="s">
        <v>207</v>
      </c>
      <c r="V2500" s="269" t="s">
        <v>207</v>
      </c>
      <c r="W2500" s="269" t="s">
        <v>207</v>
      </c>
      <c r="X2500" s="270" t="s">
        <v>207</v>
      </c>
      <c r="Y2500" s="269" t="s">
        <v>207</v>
      </c>
      <c r="Z2500" s="269" t="s">
        <v>207</v>
      </c>
      <c r="AA2500" s="269" t="s">
        <v>207</v>
      </c>
      <c r="AB2500" s="269" t="s">
        <v>206</v>
      </c>
      <c r="AC2500" s="269" t="s">
        <v>206</v>
      </c>
      <c r="AD2500" s="269" t="s">
        <v>206</v>
      </c>
      <c r="AE2500" s="269" t="s">
        <v>206</v>
      </c>
      <c r="AF2500" s="269" t="s">
        <v>206</v>
      </c>
      <c r="AG2500" s="269" t="s">
        <v>344</v>
      </c>
      <c r="AH2500" s="269" t="s">
        <v>344</v>
      </c>
      <c r="AI2500" s="269" t="s">
        <v>344</v>
      </c>
      <c r="AJ2500" s="269" t="s">
        <v>344</v>
      </c>
      <c r="AK2500" s="269" t="s">
        <v>344</v>
      </c>
      <c r="AL2500" s="269" t="s">
        <v>344</v>
      </c>
      <c r="AM2500" s="269" t="s">
        <v>344</v>
      </c>
      <c r="AN2500" s="269" t="s">
        <v>344</v>
      </c>
      <c r="AO2500" s="269" t="s">
        <v>344</v>
      </c>
      <c r="AP2500" s="269" t="s">
        <v>344</v>
      </c>
      <c r="AQ2500" s="269"/>
      <c r="AR2500">
        <v>0</v>
      </c>
      <c r="AS2500">
        <v>5</v>
      </c>
    </row>
    <row r="2501" spans="1:45" ht="15" hidden="1" x14ac:dyDescent="0.25">
      <c r="A2501" s="266">
        <v>216339</v>
      </c>
      <c r="B2501" s="259" t="s">
        <v>457</v>
      </c>
      <c r="C2501" s="259" t="s">
        <v>205</v>
      </c>
      <c r="D2501" s="259" t="s">
        <v>205</v>
      </c>
      <c r="E2501" s="259" t="s">
        <v>205</v>
      </c>
      <c r="F2501" s="259" t="s">
        <v>205</v>
      </c>
      <c r="G2501" s="259" t="s">
        <v>205</v>
      </c>
      <c r="H2501" s="259" t="s">
        <v>207</v>
      </c>
      <c r="I2501" s="259" t="s">
        <v>206</v>
      </c>
      <c r="J2501" s="259" t="s">
        <v>207</v>
      </c>
      <c r="K2501" s="259" t="s">
        <v>206</v>
      </c>
      <c r="L2501" s="259" t="s">
        <v>206</v>
      </c>
      <c r="M2501" s="259" t="s">
        <v>344</v>
      </c>
      <c r="N2501" s="259" t="s">
        <v>344</v>
      </c>
      <c r="O2501" s="259" t="s">
        <v>344</v>
      </c>
      <c r="P2501" s="259" t="s">
        <v>344</v>
      </c>
      <c r="Q2501" s="259" t="s">
        <v>344</v>
      </c>
      <c r="R2501" s="259" t="s">
        <v>344</v>
      </c>
      <c r="S2501" s="259" t="s">
        <v>344</v>
      </c>
      <c r="T2501" s="259" t="s">
        <v>344</v>
      </c>
      <c r="U2501" s="259" t="s">
        <v>344</v>
      </c>
      <c r="V2501" s="259" t="s">
        <v>344</v>
      </c>
      <c r="W2501" s="259" t="s">
        <v>344</v>
      </c>
      <c r="X2501" s="259" t="s">
        <v>344</v>
      </c>
      <c r="Y2501" s="259" t="s">
        <v>344</v>
      </c>
      <c r="Z2501" s="259" t="s">
        <v>344</v>
      </c>
      <c r="AA2501" s="259" t="s">
        <v>344</v>
      </c>
      <c r="AB2501" s="259" t="s">
        <v>344</v>
      </c>
      <c r="AC2501" s="259" t="s">
        <v>344</v>
      </c>
      <c r="AD2501" s="259" t="s">
        <v>344</v>
      </c>
      <c r="AE2501" s="259" t="s">
        <v>344</v>
      </c>
      <c r="AF2501" s="259" t="s">
        <v>344</v>
      </c>
      <c r="AG2501" s="259" t="s">
        <v>344</v>
      </c>
      <c r="AH2501" s="259" t="s">
        <v>344</v>
      </c>
      <c r="AI2501" s="259" t="s">
        <v>344</v>
      </c>
      <c r="AJ2501" s="259" t="s">
        <v>344</v>
      </c>
      <c r="AK2501" s="259" t="s">
        <v>344</v>
      </c>
      <c r="AL2501" s="259" t="s">
        <v>344</v>
      </c>
      <c r="AM2501" s="259" t="s">
        <v>344</v>
      </c>
      <c r="AN2501" s="259" t="s">
        <v>344</v>
      </c>
      <c r="AO2501" s="259" t="s">
        <v>344</v>
      </c>
      <c r="AP2501" s="259" t="s">
        <v>344</v>
      </c>
      <c r="AQ2501" s="259"/>
      <c r="AR2501"/>
      <c r="AS2501">
        <v>1</v>
      </c>
    </row>
    <row r="2502" spans="1:45" ht="15" hidden="1" x14ac:dyDescent="0.25">
      <c r="A2502" s="266">
        <v>216340</v>
      </c>
      <c r="B2502" s="259" t="s">
        <v>458</v>
      </c>
      <c r="C2502" s="259" t="s">
        <v>207</v>
      </c>
      <c r="D2502" s="259" t="s">
        <v>207</v>
      </c>
      <c r="E2502" s="259" t="s">
        <v>205</v>
      </c>
      <c r="F2502" s="259" t="s">
        <v>205</v>
      </c>
      <c r="G2502" s="259" t="s">
        <v>205</v>
      </c>
      <c r="H2502" s="259" t="s">
        <v>207</v>
      </c>
      <c r="I2502" s="259" t="s">
        <v>207</v>
      </c>
      <c r="J2502" s="259" t="s">
        <v>207</v>
      </c>
      <c r="K2502" s="259" t="s">
        <v>205</v>
      </c>
      <c r="L2502" s="259" t="s">
        <v>207</v>
      </c>
      <c r="M2502" s="259" t="s">
        <v>207</v>
      </c>
      <c r="N2502" s="259" t="s">
        <v>207</v>
      </c>
      <c r="O2502" s="259" t="s">
        <v>207</v>
      </c>
      <c r="P2502" s="259" t="s">
        <v>205</v>
      </c>
      <c r="Q2502" s="259" t="s">
        <v>207</v>
      </c>
      <c r="R2502" s="259" t="s">
        <v>206</v>
      </c>
      <c r="S2502" s="259" t="s">
        <v>207</v>
      </c>
      <c r="T2502" s="259" t="s">
        <v>207</v>
      </c>
      <c r="U2502" s="259" t="s">
        <v>207</v>
      </c>
      <c r="V2502" s="259" t="s">
        <v>207</v>
      </c>
      <c r="W2502" s="259" t="s">
        <v>344</v>
      </c>
      <c r="X2502" s="259" t="s">
        <v>344</v>
      </c>
      <c r="Y2502" s="259" t="s">
        <v>344</v>
      </c>
      <c r="Z2502" s="259" t="s">
        <v>344</v>
      </c>
      <c r="AA2502" s="259" t="s">
        <v>344</v>
      </c>
      <c r="AB2502" s="259" t="s">
        <v>344</v>
      </c>
      <c r="AC2502" s="259" t="s">
        <v>344</v>
      </c>
      <c r="AD2502" s="259" t="s">
        <v>344</v>
      </c>
      <c r="AE2502" s="259" t="s">
        <v>344</v>
      </c>
      <c r="AF2502" s="259" t="s">
        <v>344</v>
      </c>
      <c r="AG2502" s="259" t="s">
        <v>344</v>
      </c>
      <c r="AH2502" s="259" t="s">
        <v>344</v>
      </c>
      <c r="AI2502" s="259" t="s">
        <v>344</v>
      </c>
      <c r="AJ2502" s="259" t="s">
        <v>344</v>
      </c>
      <c r="AK2502" s="259" t="s">
        <v>344</v>
      </c>
      <c r="AL2502" s="259" t="s">
        <v>344</v>
      </c>
      <c r="AM2502" s="259" t="s">
        <v>344</v>
      </c>
      <c r="AN2502" s="259" t="s">
        <v>344</v>
      </c>
      <c r="AO2502" s="259" t="s">
        <v>344</v>
      </c>
      <c r="AP2502" s="259" t="s">
        <v>344</v>
      </c>
      <c r="AQ2502" s="259"/>
      <c r="AR2502"/>
      <c r="AS2502">
        <v>3</v>
      </c>
    </row>
    <row r="2503" spans="1:45" ht="15" hidden="1" x14ac:dyDescent="0.25">
      <c r="A2503" s="266">
        <v>216341</v>
      </c>
      <c r="B2503" s="259" t="s">
        <v>457</v>
      </c>
      <c r="C2503" s="259" t="s">
        <v>206</v>
      </c>
      <c r="D2503" s="259" t="s">
        <v>206</v>
      </c>
      <c r="E2503" s="259" t="s">
        <v>206</v>
      </c>
      <c r="F2503" s="259" t="s">
        <v>206</v>
      </c>
      <c r="G2503" s="259" t="s">
        <v>206</v>
      </c>
      <c r="H2503" s="259" t="s">
        <v>206</v>
      </c>
      <c r="I2503" s="259" t="s">
        <v>206</v>
      </c>
      <c r="J2503" s="259" t="s">
        <v>206</v>
      </c>
      <c r="K2503" s="259" t="s">
        <v>206</v>
      </c>
      <c r="L2503" s="259" t="s">
        <v>206</v>
      </c>
      <c r="M2503" s="259" t="s">
        <v>344</v>
      </c>
      <c r="N2503" s="259" t="s">
        <v>344</v>
      </c>
      <c r="O2503" s="259" t="s">
        <v>344</v>
      </c>
      <c r="P2503" s="259" t="s">
        <v>344</v>
      </c>
      <c r="Q2503" s="259" t="s">
        <v>344</v>
      </c>
      <c r="R2503" s="259" t="s">
        <v>344</v>
      </c>
      <c r="S2503" s="259" t="s">
        <v>344</v>
      </c>
      <c r="T2503" s="259" t="s">
        <v>344</v>
      </c>
      <c r="U2503" s="259" t="s">
        <v>344</v>
      </c>
      <c r="V2503" s="259" t="s">
        <v>344</v>
      </c>
      <c r="W2503" s="259" t="s">
        <v>344</v>
      </c>
      <c r="X2503" s="259" t="s">
        <v>344</v>
      </c>
      <c r="Y2503" s="259" t="s">
        <v>344</v>
      </c>
      <c r="Z2503" s="259" t="s">
        <v>344</v>
      </c>
      <c r="AA2503" s="259" t="s">
        <v>344</v>
      </c>
      <c r="AB2503" s="259" t="s">
        <v>344</v>
      </c>
      <c r="AC2503" s="259" t="s">
        <v>344</v>
      </c>
      <c r="AD2503" s="259" t="s">
        <v>344</v>
      </c>
      <c r="AE2503" s="259" t="s">
        <v>344</v>
      </c>
      <c r="AF2503" s="259" t="s">
        <v>344</v>
      </c>
      <c r="AG2503" s="259" t="s">
        <v>344</v>
      </c>
      <c r="AH2503" s="259" t="s">
        <v>344</v>
      </c>
      <c r="AI2503" s="259" t="s">
        <v>344</v>
      </c>
      <c r="AJ2503" s="259" t="s">
        <v>344</v>
      </c>
      <c r="AK2503" s="259" t="s">
        <v>344</v>
      </c>
      <c r="AL2503" s="259" t="s">
        <v>344</v>
      </c>
      <c r="AM2503" s="259" t="s">
        <v>344</v>
      </c>
      <c r="AN2503" s="259" t="s">
        <v>344</v>
      </c>
      <c r="AO2503" s="259" t="s">
        <v>344</v>
      </c>
      <c r="AP2503" s="259" t="s">
        <v>344</v>
      </c>
      <c r="AQ2503" s="259"/>
      <c r="AR2503"/>
      <c r="AS2503">
        <v>1</v>
      </c>
    </row>
    <row r="2504" spans="1:45" ht="15" hidden="1" x14ac:dyDescent="0.25">
      <c r="A2504" s="266">
        <v>216342</v>
      </c>
      <c r="B2504" s="259" t="s">
        <v>457</v>
      </c>
      <c r="C2504" s="259" t="s">
        <v>207</v>
      </c>
      <c r="D2504" s="259" t="s">
        <v>207</v>
      </c>
      <c r="E2504" s="259" t="s">
        <v>207</v>
      </c>
      <c r="F2504" s="259" t="s">
        <v>207</v>
      </c>
      <c r="G2504" s="259" t="s">
        <v>205</v>
      </c>
      <c r="H2504" s="259" t="s">
        <v>207</v>
      </c>
      <c r="I2504" s="259" t="s">
        <v>207</v>
      </c>
      <c r="J2504" s="259" t="s">
        <v>207</v>
      </c>
      <c r="K2504" s="259" t="s">
        <v>207</v>
      </c>
      <c r="L2504" s="259" t="s">
        <v>207</v>
      </c>
      <c r="M2504" s="259" t="s">
        <v>344</v>
      </c>
      <c r="N2504" s="259" t="s">
        <v>344</v>
      </c>
      <c r="O2504" s="259" t="s">
        <v>344</v>
      </c>
      <c r="P2504" s="259" t="s">
        <v>344</v>
      </c>
      <c r="Q2504" s="259" t="s">
        <v>344</v>
      </c>
      <c r="R2504" s="259" t="s">
        <v>344</v>
      </c>
      <c r="S2504" s="259" t="s">
        <v>344</v>
      </c>
      <c r="T2504" s="259" t="s">
        <v>344</v>
      </c>
      <c r="U2504" s="259" t="s">
        <v>344</v>
      </c>
      <c r="V2504" s="259" t="s">
        <v>344</v>
      </c>
      <c r="W2504" s="259" t="s">
        <v>344</v>
      </c>
      <c r="X2504" s="259" t="s">
        <v>344</v>
      </c>
      <c r="Y2504" s="259" t="s">
        <v>344</v>
      </c>
      <c r="Z2504" s="259" t="s">
        <v>344</v>
      </c>
      <c r="AA2504" s="259" t="s">
        <v>344</v>
      </c>
      <c r="AB2504" s="259" t="s">
        <v>344</v>
      </c>
      <c r="AC2504" s="259" t="s">
        <v>344</v>
      </c>
      <c r="AD2504" s="259" t="s">
        <v>344</v>
      </c>
      <c r="AE2504" s="259" t="s">
        <v>344</v>
      </c>
      <c r="AF2504" s="259" t="s">
        <v>344</v>
      </c>
      <c r="AG2504" s="259" t="s">
        <v>344</v>
      </c>
      <c r="AH2504" s="259" t="s">
        <v>344</v>
      </c>
      <c r="AI2504" s="259" t="s">
        <v>344</v>
      </c>
      <c r="AJ2504" s="259" t="s">
        <v>344</v>
      </c>
      <c r="AK2504" s="259" t="s">
        <v>344</v>
      </c>
      <c r="AL2504" s="259" t="s">
        <v>344</v>
      </c>
      <c r="AM2504" s="259" t="s">
        <v>344</v>
      </c>
      <c r="AN2504" s="259" t="s">
        <v>344</v>
      </c>
      <c r="AO2504" s="259" t="s">
        <v>344</v>
      </c>
      <c r="AP2504" s="259" t="s">
        <v>344</v>
      </c>
      <c r="AQ2504" s="259"/>
      <c r="AR2504"/>
      <c r="AS2504">
        <v>1</v>
      </c>
    </row>
    <row r="2505" spans="1:45" ht="15" hidden="1" x14ac:dyDescent="0.25">
      <c r="A2505" s="266">
        <v>216343</v>
      </c>
      <c r="B2505" s="259" t="s">
        <v>460</v>
      </c>
      <c r="C2505" s="259" t="s">
        <v>207</v>
      </c>
      <c r="D2505" s="259" t="s">
        <v>205</v>
      </c>
      <c r="E2505" s="259" t="s">
        <v>205</v>
      </c>
      <c r="F2505" s="259" t="s">
        <v>205</v>
      </c>
      <c r="G2505" s="259" t="s">
        <v>207</v>
      </c>
      <c r="H2505" s="259" t="s">
        <v>207</v>
      </c>
      <c r="I2505" s="259" t="s">
        <v>207</v>
      </c>
      <c r="J2505" s="259" t="s">
        <v>207</v>
      </c>
      <c r="K2505" s="259" t="s">
        <v>207</v>
      </c>
      <c r="L2505" s="259" t="s">
        <v>206</v>
      </c>
      <c r="M2505" s="259" t="s">
        <v>206</v>
      </c>
      <c r="N2505" s="259" t="s">
        <v>206</v>
      </c>
      <c r="O2505" s="259" t="s">
        <v>206</v>
      </c>
      <c r="P2505" s="259" t="s">
        <v>206</v>
      </c>
      <c r="Q2505" s="259" t="s">
        <v>206</v>
      </c>
      <c r="R2505" s="259" t="s">
        <v>344</v>
      </c>
      <c r="S2505" s="259" t="s">
        <v>344</v>
      </c>
      <c r="T2505" s="259" t="s">
        <v>344</v>
      </c>
      <c r="U2505" s="259" t="s">
        <v>344</v>
      </c>
      <c r="V2505" s="259" t="s">
        <v>344</v>
      </c>
      <c r="W2505" s="259" t="s">
        <v>344</v>
      </c>
      <c r="X2505" s="259" t="s">
        <v>344</v>
      </c>
      <c r="Y2505" s="259" t="s">
        <v>344</v>
      </c>
      <c r="Z2505" s="259" t="s">
        <v>344</v>
      </c>
      <c r="AA2505" s="259" t="s">
        <v>344</v>
      </c>
      <c r="AB2505" s="259" t="s">
        <v>344</v>
      </c>
      <c r="AC2505" s="259" t="s">
        <v>344</v>
      </c>
      <c r="AD2505" s="259" t="s">
        <v>344</v>
      </c>
      <c r="AE2505" s="259" t="s">
        <v>344</v>
      </c>
      <c r="AF2505" s="259" t="s">
        <v>344</v>
      </c>
      <c r="AG2505" s="259" t="s">
        <v>344</v>
      </c>
      <c r="AH2505" s="259" t="s">
        <v>344</v>
      </c>
      <c r="AI2505" s="259" t="s">
        <v>344</v>
      </c>
      <c r="AJ2505" s="259" t="s">
        <v>344</v>
      </c>
      <c r="AK2505" s="259" t="s">
        <v>344</v>
      </c>
      <c r="AL2505" s="259" t="s">
        <v>344</v>
      </c>
      <c r="AM2505" s="259" t="s">
        <v>344</v>
      </c>
      <c r="AN2505" s="259" t="s">
        <v>344</v>
      </c>
      <c r="AO2505" s="259" t="s">
        <v>344</v>
      </c>
      <c r="AP2505" s="259" t="s">
        <v>344</v>
      </c>
      <c r="AQ2505" s="259"/>
      <c r="AR2505"/>
      <c r="AS2505">
        <v>5</v>
      </c>
    </row>
    <row r="2506" spans="1:45" ht="18.75" hidden="1" x14ac:dyDescent="0.45">
      <c r="A2506" s="268">
        <v>216344</v>
      </c>
      <c r="B2506" s="249" t="s">
        <v>458</v>
      </c>
      <c r="C2506" s="269" t="s">
        <v>205</v>
      </c>
      <c r="D2506" s="269" t="s">
        <v>207</v>
      </c>
      <c r="E2506" s="269" t="s">
        <v>207</v>
      </c>
      <c r="F2506" s="269" t="s">
        <v>205</v>
      </c>
      <c r="G2506" s="269" t="s">
        <v>207</v>
      </c>
      <c r="H2506" s="269" t="s">
        <v>207</v>
      </c>
      <c r="I2506" s="269" t="s">
        <v>207</v>
      </c>
      <c r="J2506" s="269" t="s">
        <v>207</v>
      </c>
      <c r="K2506" s="269" t="s">
        <v>207</v>
      </c>
      <c r="L2506" s="269" t="s">
        <v>207</v>
      </c>
      <c r="M2506" s="270" t="s">
        <v>205</v>
      </c>
      <c r="N2506" s="269" t="s">
        <v>205</v>
      </c>
      <c r="O2506" s="269" t="s">
        <v>205</v>
      </c>
      <c r="P2506" s="269" t="s">
        <v>205</v>
      </c>
      <c r="Q2506" s="269" t="s">
        <v>205</v>
      </c>
      <c r="R2506" s="269" t="s">
        <v>207</v>
      </c>
      <c r="S2506" s="269" t="s">
        <v>205</v>
      </c>
      <c r="T2506" s="269" t="s">
        <v>207</v>
      </c>
      <c r="U2506" s="269" t="s">
        <v>207</v>
      </c>
      <c r="V2506" s="269" t="s">
        <v>207</v>
      </c>
      <c r="W2506" s="269" t="s">
        <v>344</v>
      </c>
      <c r="X2506" s="270" t="s">
        <v>344</v>
      </c>
      <c r="Y2506" s="269" t="s">
        <v>344</v>
      </c>
      <c r="Z2506" s="269" t="s">
        <v>344</v>
      </c>
      <c r="AA2506" s="269" t="s">
        <v>344</v>
      </c>
      <c r="AB2506" s="269" t="s">
        <v>344</v>
      </c>
      <c r="AC2506" s="269" t="s">
        <v>344</v>
      </c>
      <c r="AD2506" s="269" t="s">
        <v>344</v>
      </c>
      <c r="AE2506" s="269" t="s">
        <v>344</v>
      </c>
      <c r="AF2506" s="269" t="s">
        <v>344</v>
      </c>
      <c r="AG2506" s="269" t="s">
        <v>344</v>
      </c>
      <c r="AH2506" s="269" t="s">
        <v>344</v>
      </c>
      <c r="AI2506" s="269" t="s">
        <v>344</v>
      </c>
      <c r="AJ2506" s="269" t="s">
        <v>344</v>
      </c>
      <c r="AK2506" s="269" t="s">
        <v>344</v>
      </c>
      <c r="AL2506" s="269" t="s">
        <v>344</v>
      </c>
      <c r="AM2506" s="269" t="s">
        <v>344</v>
      </c>
      <c r="AN2506" s="269" t="s">
        <v>344</v>
      </c>
      <c r="AO2506" s="269" t="s">
        <v>344</v>
      </c>
      <c r="AP2506" s="269" t="s">
        <v>344</v>
      </c>
      <c r="AQ2506" s="269"/>
      <c r="AR2506">
        <v>0</v>
      </c>
      <c r="AS2506">
        <v>3</v>
      </c>
    </row>
    <row r="2507" spans="1:45" ht="18.75" hidden="1" x14ac:dyDescent="0.45">
      <c r="A2507" s="268">
        <v>216345</v>
      </c>
      <c r="B2507" s="249" t="s">
        <v>456</v>
      </c>
      <c r="C2507" s="269" t="s">
        <v>205</v>
      </c>
      <c r="D2507" s="269" t="s">
        <v>205</v>
      </c>
      <c r="E2507" s="269" t="s">
        <v>207</v>
      </c>
      <c r="F2507" s="269" t="s">
        <v>207</v>
      </c>
      <c r="G2507" s="269" t="s">
        <v>207</v>
      </c>
      <c r="H2507" s="269" t="s">
        <v>207</v>
      </c>
      <c r="I2507" s="269" t="s">
        <v>205</v>
      </c>
      <c r="J2507" s="269" t="s">
        <v>207</v>
      </c>
      <c r="K2507" s="269" t="s">
        <v>207</v>
      </c>
      <c r="L2507" s="269" t="s">
        <v>205</v>
      </c>
      <c r="M2507" s="270" t="s">
        <v>205</v>
      </c>
      <c r="N2507" s="269" t="s">
        <v>207</v>
      </c>
      <c r="O2507" s="269" t="s">
        <v>207</v>
      </c>
      <c r="P2507" s="269" t="s">
        <v>207</v>
      </c>
      <c r="Q2507" s="269" t="s">
        <v>207</v>
      </c>
      <c r="R2507" s="269" t="s">
        <v>207</v>
      </c>
      <c r="S2507" s="269" t="s">
        <v>207</v>
      </c>
      <c r="T2507" s="269" t="s">
        <v>207</v>
      </c>
      <c r="U2507" s="269" t="s">
        <v>207</v>
      </c>
      <c r="V2507" s="269" t="s">
        <v>205</v>
      </c>
      <c r="W2507" s="269" t="s">
        <v>207</v>
      </c>
      <c r="X2507" s="270" t="s">
        <v>207</v>
      </c>
      <c r="Y2507" s="269" t="s">
        <v>207</v>
      </c>
      <c r="Z2507" s="269" t="s">
        <v>207</v>
      </c>
      <c r="AA2507" s="269" t="s">
        <v>207</v>
      </c>
      <c r="AB2507" s="269" t="s">
        <v>206</v>
      </c>
      <c r="AC2507" s="269" t="s">
        <v>206</v>
      </c>
      <c r="AD2507" s="269" t="s">
        <v>206</v>
      </c>
      <c r="AE2507" s="269" t="s">
        <v>206</v>
      </c>
      <c r="AF2507" s="269" t="s">
        <v>206</v>
      </c>
      <c r="AG2507" s="269" t="s">
        <v>344</v>
      </c>
      <c r="AH2507" s="269" t="s">
        <v>344</v>
      </c>
      <c r="AI2507" s="269" t="s">
        <v>344</v>
      </c>
      <c r="AJ2507" s="269" t="s">
        <v>344</v>
      </c>
      <c r="AK2507" s="269" t="s">
        <v>344</v>
      </c>
      <c r="AL2507" s="269" t="s">
        <v>344</v>
      </c>
      <c r="AM2507" s="269" t="s">
        <v>344</v>
      </c>
      <c r="AN2507" s="269" t="s">
        <v>344</v>
      </c>
      <c r="AO2507" s="269" t="s">
        <v>344</v>
      </c>
      <c r="AP2507" s="269" t="s">
        <v>344</v>
      </c>
      <c r="AQ2507" s="269"/>
      <c r="AR2507">
        <v>0</v>
      </c>
      <c r="AS2507">
        <v>5</v>
      </c>
    </row>
    <row r="2508" spans="1:45" ht="18.75" hidden="1" x14ac:dyDescent="0.45">
      <c r="A2508" s="268">
        <v>216346</v>
      </c>
      <c r="B2508" s="249" t="s">
        <v>456</v>
      </c>
      <c r="C2508" s="269" t="s">
        <v>207</v>
      </c>
      <c r="D2508" s="269" t="s">
        <v>207</v>
      </c>
      <c r="E2508" s="269" t="s">
        <v>207</v>
      </c>
      <c r="F2508" s="269" t="s">
        <v>207</v>
      </c>
      <c r="G2508" s="269" t="s">
        <v>207</v>
      </c>
      <c r="H2508" s="269" t="s">
        <v>207</v>
      </c>
      <c r="I2508" s="269" t="s">
        <v>207</v>
      </c>
      <c r="J2508" s="269" t="s">
        <v>207</v>
      </c>
      <c r="K2508" s="269" t="s">
        <v>207</v>
      </c>
      <c r="L2508" s="269" t="s">
        <v>207</v>
      </c>
      <c r="M2508" s="270" t="s">
        <v>205</v>
      </c>
      <c r="N2508" s="269" t="s">
        <v>207</v>
      </c>
      <c r="O2508" s="269" t="s">
        <v>207</v>
      </c>
      <c r="P2508" s="269" t="s">
        <v>207</v>
      </c>
      <c r="Q2508" s="269" t="s">
        <v>207</v>
      </c>
      <c r="R2508" s="269" t="s">
        <v>207</v>
      </c>
      <c r="S2508" s="269" t="s">
        <v>207</v>
      </c>
      <c r="T2508" s="269" t="s">
        <v>207</v>
      </c>
      <c r="U2508" s="269" t="s">
        <v>207</v>
      </c>
      <c r="V2508" s="269" t="s">
        <v>207</v>
      </c>
      <c r="W2508" s="269" t="s">
        <v>207</v>
      </c>
      <c r="X2508" s="270" t="s">
        <v>207</v>
      </c>
      <c r="Y2508" s="269" t="s">
        <v>207</v>
      </c>
      <c r="Z2508" s="269" t="s">
        <v>207</v>
      </c>
      <c r="AA2508" s="269" t="s">
        <v>207</v>
      </c>
      <c r="AB2508" s="269" t="s">
        <v>206</v>
      </c>
      <c r="AC2508" s="269" t="s">
        <v>206</v>
      </c>
      <c r="AD2508" s="269" t="s">
        <v>206</v>
      </c>
      <c r="AE2508" s="269" t="s">
        <v>206</v>
      </c>
      <c r="AF2508" s="269" t="s">
        <v>206</v>
      </c>
      <c r="AG2508" s="269" t="s">
        <v>344</v>
      </c>
      <c r="AH2508" s="269" t="s">
        <v>344</v>
      </c>
      <c r="AI2508" s="269" t="s">
        <v>344</v>
      </c>
      <c r="AJ2508" s="269" t="s">
        <v>344</v>
      </c>
      <c r="AK2508" s="269" t="s">
        <v>344</v>
      </c>
      <c r="AL2508" s="269" t="s">
        <v>344</v>
      </c>
      <c r="AM2508" s="269" t="s">
        <v>344</v>
      </c>
      <c r="AN2508" s="269" t="s">
        <v>344</v>
      </c>
      <c r="AO2508" s="269" t="s">
        <v>344</v>
      </c>
      <c r="AP2508" s="269" t="s">
        <v>344</v>
      </c>
      <c r="AQ2508" s="269"/>
      <c r="AR2508">
        <v>0</v>
      </c>
      <c r="AS2508">
        <v>5</v>
      </c>
    </row>
    <row r="2509" spans="1:45" ht="18.75" hidden="1" x14ac:dyDescent="0.45">
      <c r="A2509" s="268">
        <v>216347</v>
      </c>
      <c r="B2509" s="249" t="s">
        <v>456</v>
      </c>
      <c r="C2509" s="269" t="s">
        <v>207</v>
      </c>
      <c r="D2509" s="269" t="s">
        <v>207</v>
      </c>
      <c r="E2509" s="269" t="s">
        <v>207</v>
      </c>
      <c r="F2509" s="269" t="s">
        <v>205</v>
      </c>
      <c r="G2509" s="269" t="s">
        <v>205</v>
      </c>
      <c r="H2509" s="269" t="s">
        <v>205</v>
      </c>
      <c r="I2509" s="269" t="s">
        <v>207</v>
      </c>
      <c r="J2509" s="269" t="s">
        <v>207</v>
      </c>
      <c r="K2509" s="269" t="s">
        <v>207</v>
      </c>
      <c r="L2509" s="269" t="s">
        <v>207</v>
      </c>
      <c r="M2509" s="270" t="s">
        <v>205</v>
      </c>
      <c r="N2509" s="269" t="s">
        <v>205</v>
      </c>
      <c r="O2509" s="269" t="s">
        <v>207</v>
      </c>
      <c r="P2509" s="269" t="s">
        <v>205</v>
      </c>
      <c r="Q2509" s="269" t="s">
        <v>207</v>
      </c>
      <c r="R2509" s="269" t="s">
        <v>207</v>
      </c>
      <c r="S2509" s="269" t="s">
        <v>207</v>
      </c>
      <c r="T2509" s="269" t="s">
        <v>207</v>
      </c>
      <c r="U2509" s="269" t="s">
        <v>207</v>
      </c>
      <c r="V2509" s="269" t="s">
        <v>207</v>
      </c>
      <c r="W2509" s="269" t="s">
        <v>207</v>
      </c>
      <c r="X2509" s="270" t="s">
        <v>207</v>
      </c>
      <c r="Y2509" s="269" t="s">
        <v>207</v>
      </c>
      <c r="Z2509" s="269" t="s">
        <v>206</v>
      </c>
      <c r="AA2509" s="269" t="s">
        <v>207</v>
      </c>
      <c r="AB2509" s="269" t="s">
        <v>206</v>
      </c>
      <c r="AC2509" s="269" t="s">
        <v>206</v>
      </c>
      <c r="AD2509" s="269" t="s">
        <v>206</v>
      </c>
      <c r="AE2509" s="269" t="s">
        <v>206</v>
      </c>
      <c r="AF2509" s="269" t="s">
        <v>206</v>
      </c>
      <c r="AG2509" s="269" t="s">
        <v>344</v>
      </c>
      <c r="AH2509" s="269" t="s">
        <v>344</v>
      </c>
      <c r="AI2509" s="269" t="s">
        <v>344</v>
      </c>
      <c r="AJ2509" s="269" t="s">
        <v>344</v>
      </c>
      <c r="AK2509" s="269" t="s">
        <v>344</v>
      </c>
      <c r="AL2509" s="269" t="s">
        <v>344</v>
      </c>
      <c r="AM2509" s="269" t="s">
        <v>344</v>
      </c>
      <c r="AN2509" s="269" t="s">
        <v>344</v>
      </c>
      <c r="AO2509" s="269" t="s">
        <v>344</v>
      </c>
      <c r="AP2509" s="269" t="s">
        <v>344</v>
      </c>
      <c r="AQ2509" s="269"/>
      <c r="AR2509">
        <v>0</v>
      </c>
      <c r="AS2509">
        <v>5</v>
      </c>
    </row>
    <row r="2510" spans="1:45" ht="18.75" hidden="1" x14ac:dyDescent="0.45">
      <c r="A2510" s="268">
        <v>216348</v>
      </c>
      <c r="B2510" s="249" t="s">
        <v>457</v>
      </c>
      <c r="C2510" s="269" t="s">
        <v>205</v>
      </c>
      <c r="D2510" s="269" t="s">
        <v>205</v>
      </c>
      <c r="E2510" s="269" t="s">
        <v>205</v>
      </c>
      <c r="F2510" s="269" t="s">
        <v>205</v>
      </c>
      <c r="G2510" s="269" t="s">
        <v>205</v>
      </c>
      <c r="H2510" s="269" t="s">
        <v>207</v>
      </c>
      <c r="I2510" s="269" t="s">
        <v>205</v>
      </c>
      <c r="J2510" s="269" t="s">
        <v>205</v>
      </c>
      <c r="K2510" s="269" t="s">
        <v>205</v>
      </c>
      <c r="L2510" s="269" t="s">
        <v>207</v>
      </c>
      <c r="M2510" s="270" t="s">
        <v>344</v>
      </c>
      <c r="N2510" s="269" t="s">
        <v>344</v>
      </c>
      <c r="O2510" s="269" t="s">
        <v>344</v>
      </c>
      <c r="P2510" s="269" t="s">
        <v>344</v>
      </c>
      <c r="Q2510" s="269" t="s">
        <v>344</v>
      </c>
      <c r="R2510" s="269" t="s">
        <v>344</v>
      </c>
      <c r="S2510" s="269" t="s">
        <v>344</v>
      </c>
      <c r="T2510" s="269" t="s">
        <v>344</v>
      </c>
      <c r="U2510" s="269" t="s">
        <v>344</v>
      </c>
      <c r="V2510" s="269" t="s">
        <v>344</v>
      </c>
      <c r="W2510" s="269" t="s">
        <v>344</v>
      </c>
      <c r="X2510" s="270" t="s">
        <v>344</v>
      </c>
      <c r="Y2510" s="269" t="s">
        <v>344</v>
      </c>
      <c r="Z2510" s="269" t="s">
        <v>344</v>
      </c>
      <c r="AA2510" s="269" t="s">
        <v>344</v>
      </c>
      <c r="AB2510" s="269" t="s">
        <v>344</v>
      </c>
      <c r="AC2510" s="269" t="s">
        <v>344</v>
      </c>
      <c r="AD2510" s="269" t="s">
        <v>344</v>
      </c>
      <c r="AE2510" s="269" t="s">
        <v>344</v>
      </c>
      <c r="AF2510" s="269" t="s">
        <v>344</v>
      </c>
      <c r="AG2510" s="269" t="s">
        <v>344</v>
      </c>
      <c r="AH2510" s="269" t="s">
        <v>344</v>
      </c>
      <c r="AI2510" s="269" t="s">
        <v>344</v>
      </c>
      <c r="AJ2510" s="269" t="s">
        <v>344</v>
      </c>
      <c r="AK2510" s="269" t="s">
        <v>344</v>
      </c>
      <c r="AL2510" s="269" t="s">
        <v>344</v>
      </c>
      <c r="AM2510" s="269" t="s">
        <v>344</v>
      </c>
      <c r="AN2510" s="269" t="s">
        <v>344</v>
      </c>
      <c r="AO2510" s="269" t="s">
        <v>344</v>
      </c>
      <c r="AP2510" s="269" t="s">
        <v>344</v>
      </c>
      <c r="AQ2510" s="269"/>
      <c r="AR2510">
        <v>0</v>
      </c>
      <c r="AS2510">
        <v>1</v>
      </c>
    </row>
    <row r="2511" spans="1:45" ht="15" hidden="1" x14ac:dyDescent="0.25">
      <c r="A2511" s="266">
        <v>216349</v>
      </c>
      <c r="B2511" s="259" t="s">
        <v>457</v>
      </c>
      <c r="C2511" s="259" t="s">
        <v>206</v>
      </c>
      <c r="D2511" s="259" t="s">
        <v>207</v>
      </c>
      <c r="E2511" s="259" t="s">
        <v>207</v>
      </c>
      <c r="F2511" s="259" t="s">
        <v>207</v>
      </c>
      <c r="G2511" s="259" t="s">
        <v>207</v>
      </c>
      <c r="H2511" s="259" t="s">
        <v>206</v>
      </c>
      <c r="I2511" s="259" t="s">
        <v>206</v>
      </c>
      <c r="J2511" s="259" t="s">
        <v>206</v>
      </c>
      <c r="K2511" s="259" t="s">
        <v>206</v>
      </c>
      <c r="L2511" s="259" t="s">
        <v>206</v>
      </c>
      <c r="M2511" s="259" t="s">
        <v>344</v>
      </c>
      <c r="N2511" s="259" t="s">
        <v>344</v>
      </c>
      <c r="O2511" s="259" t="s">
        <v>344</v>
      </c>
      <c r="P2511" s="259" t="s">
        <v>344</v>
      </c>
      <c r="Q2511" s="259" t="s">
        <v>344</v>
      </c>
      <c r="R2511" s="259" t="s">
        <v>344</v>
      </c>
      <c r="S2511" s="259" t="s">
        <v>344</v>
      </c>
      <c r="T2511" s="259" t="s">
        <v>344</v>
      </c>
      <c r="U2511" s="259" t="s">
        <v>344</v>
      </c>
      <c r="V2511" s="259" t="s">
        <v>344</v>
      </c>
      <c r="W2511" s="259" t="s">
        <v>344</v>
      </c>
      <c r="X2511" s="259" t="s">
        <v>344</v>
      </c>
      <c r="Y2511" s="259" t="s">
        <v>344</v>
      </c>
      <c r="Z2511" s="259" t="s">
        <v>344</v>
      </c>
      <c r="AA2511" s="259" t="s">
        <v>344</v>
      </c>
      <c r="AB2511" s="259" t="s">
        <v>344</v>
      </c>
      <c r="AC2511" s="259" t="s">
        <v>344</v>
      </c>
      <c r="AD2511" s="259" t="s">
        <v>344</v>
      </c>
      <c r="AE2511" s="259" t="s">
        <v>344</v>
      </c>
      <c r="AF2511" s="259" t="s">
        <v>344</v>
      </c>
      <c r="AG2511" s="259" t="s">
        <v>344</v>
      </c>
      <c r="AH2511" s="259" t="s">
        <v>344</v>
      </c>
      <c r="AI2511" s="259" t="s">
        <v>344</v>
      </c>
      <c r="AJ2511" s="259" t="s">
        <v>344</v>
      </c>
      <c r="AK2511" s="259" t="s">
        <v>344</v>
      </c>
      <c r="AL2511" s="259" t="s">
        <v>344</v>
      </c>
      <c r="AM2511" s="259" t="s">
        <v>344</v>
      </c>
      <c r="AN2511" s="259" t="s">
        <v>344</v>
      </c>
      <c r="AO2511" s="259" t="s">
        <v>344</v>
      </c>
      <c r="AP2511" s="259" t="s">
        <v>344</v>
      </c>
      <c r="AQ2511" s="259"/>
      <c r="AR2511"/>
      <c r="AS2511">
        <v>1</v>
      </c>
    </row>
    <row r="2512" spans="1:45" ht="18.75" hidden="1" x14ac:dyDescent="0.45">
      <c r="A2512" s="267">
        <v>216350</v>
      </c>
      <c r="B2512" s="249" t="s">
        <v>456</v>
      </c>
      <c r="C2512" s="269" t="s">
        <v>207</v>
      </c>
      <c r="D2512" s="269" t="s">
        <v>205</v>
      </c>
      <c r="E2512" s="269" t="s">
        <v>207</v>
      </c>
      <c r="F2512" s="269" t="s">
        <v>205</v>
      </c>
      <c r="G2512" s="269" t="s">
        <v>207</v>
      </c>
      <c r="H2512" s="269" t="s">
        <v>207</v>
      </c>
      <c r="I2512" s="269" t="s">
        <v>207</v>
      </c>
      <c r="J2512" s="269" t="s">
        <v>207</v>
      </c>
      <c r="K2512" s="269" t="s">
        <v>207</v>
      </c>
      <c r="L2512" s="269" t="s">
        <v>205</v>
      </c>
      <c r="M2512" s="270" t="s">
        <v>207</v>
      </c>
      <c r="N2512" s="269" t="s">
        <v>205</v>
      </c>
      <c r="O2512" s="269" t="s">
        <v>207</v>
      </c>
      <c r="P2512" s="269" t="s">
        <v>205</v>
      </c>
      <c r="Q2512" s="269" t="s">
        <v>207</v>
      </c>
      <c r="R2512" s="269" t="s">
        <v>207</v>
      </c>
      <c r="S2512" s="269" t="s">
        <v>207</v>
      </c>
      <c r="T2512" s="269" t="s">
        <v>207</v>
      </c>
      <c r="U2512" s="269" t="s">
        <v>207</v>
      </c>
      <c r="V2512" s="269" t="s">
        <v>206</v>
      </c>
      <c r="W2512" s="269" t="s">
        <v>206</v>
      </c>
      <c r="X2512" s="270" t="s">
        <v>206</v>
      </c>
      <c r="Y2512" s="269" t="s">
        <v>206</v>
      </c>
      <c r="Z2512" s="269" t="s">
        <v>206</v>
      </c>
      <c r="AA2512" s="269" t="s">
        <v>207</v>
      </c>
      <c r="AB2512" s="269" t="s">
        <v>206</v>
      </c>
      <c r="AC2512" s="269" t="s">
        <v>206</v>
      </c>
      <c r="AD2512" s="269" t="s">
        <v>206</v>
      </c>
      <c r="AE2512" s="269" t="s">
        <v>206</v>
      </c>
      <c r="AF2512" s="269" t="s">
        <v>206</v>
      </c>
      <c r="AG2512" s="269" t="s">
        <v>344</v>
      </c>
      <c r="AH2512" s="269" t="s">
        <v>344</v>
      </c>
      <c r="AI2512" s="269" t="s">
        <v>344</v>
      </c>
      <c r="AJ2512" s="269" t="s">
        <v>344</v>
      </c>
      <c r="AK2512" s="269" t="s">
        <v>344</v>
      </c>
      <c r="AL2512" s="269" t="s">
        <v>344</v>
      </c>
      <c r="AM2512" s="269" t="s">
        <v>344</v>
      </c>
      <c r="AN2512" s="269" t="s">
        <v>344</v>
      </c>
      <c r="AO2512" s="269" t="s">
        <v>344</v>
      </c>
      <c r="AP2512" s="269" t="s">
        <v>344</v>
      </c>
      <c r="AQ2512" s="269"/>
      <c r="AR2512">
        <v>0</v>
      </c>
      <c r="AS2512">
        <v>5</v>
      </c>
    </row>
    <row r="2513" spans="1:45" ht="15" hidden="1" x14ac:dyDescent="0.25">
      <c r="A2513" s="266">
        <v>216351</v>
      </c>
      <c r="B2513" s="259" t="s">
        <v>457</v>
      </c>
      <c r="C2513" s="259" t="s">
        <v>206</v>
      </c>
      <c r="D2513" s="259" t="s">
        <v>207</v>
      </c>
      <c r="E2513" s="259" t="s">
        <v>207</v>
      </c>
      <c r="F2513" s="259" t="s">
        <v>207</v>
      </c>
      <c r="G2513" s="259" t="s">
        <v>207</v>
      </c>
      <c r="H2513" s="259" t="s">
        <v>206</v>
      </c>
      <c r="I2513" s="259" t="s">
        <v>206</v>
      </c>
      <c r="J2513" s="259" t="s">
        <v>206</v>
      </c>
      <c r="K2513" s="259" t="s">
        <v>206</v>
      </c>
      <c r="L2513" s="259" t="s">
        <v>206</v>
      </c>
      <c r="M2513" s="259" t="s">
        <v>344</v>
      </c>
      <c r="N2513" s="259" t="s">
        <v>344</v>
      </c>
      <c r="O2513" s="259" t="s">
        <v>344</v>
      </c>
      <c r="P2513" s="259" t="s">
        <v>344</v>
      </c>
      <c r="Q2513" s="259" t="s">
        <v>344</v>
      </c>
      <c r="R2513" s="259" t="s">
        <v>344</v>
      </c>
      <c r="S2513" s="259" t="s">
        <v>344</v>
      </c>
      <c r="T2513" s="259" t="s">
        <v>344</v>
      </c>
      <c r="U2513" s="259" t="s">
        <v>344</v>
      </c>
      <c r="V2513" s="259" t="s">
        <v>344</v>
      </c>
      <c r="W2513" s="259" t="s">
        <v>344</v>
      </c>
      <c r="X2513" s="259" t="s">
        <v>344</v>
      </c>
      <c r="Y2513" s="259" t="s">
        <v>344</v>
      </c>
      <c r="Z2513" s="259" t="s">
        <v>344</v>
      </c>
      <c r="AA2513" s="259" t="s">
        <v>344</v>
      </c>
      <c r="AB2513" s="259" t="s">
        <v>344</v>
      </c>
      <c r="AC2513" s="259" t="s">
        <v>344</v>
      </c>
      <c r="AD2513" s="259" t="s">
        <v>344</v>
      </c>
      <c r="AE2513" s="259" t="s">
        <v>344</v>
      </c>
      <c r="AF2513" s="259" t="s">
        <v>344</v>
      </c>
      <c r="AG2513" s="259" t="s">
        <v>344</v>
      </c>
      <c r="AH2513" s="259" t="s">
        <v>344</v>
      </c>
      <c r="AI2513" s="259" t="s">
        <v>344</v>
      </c>
      <c r="AJ2513" s="259" t="s">
        <v>344</v>
      </c>
      <c r="AK2513" s="259" t="s">
        <v>344</v>
      </c>
      <c r="AL2513" s="259" t="s">
        <v>344</v>
      </c>
      <c r="AM2513" s="259" t="s">
        <v>344</v>
      </c>
      <c r="AN2513" s="259" t="s">
        <v>344</v>
      </c>
      <c r="AO2513" s="259" t="s">
        <v>344</v>
      </c>
      <c r="AP2513" s="259" t="s">
        <v>344</v>
      </c>
      <c r="AQ2513" s="259"/>
      <c r="AR2513"/>
      <c r="AS2513">
        <v>1</v>
      </c>
    </row>
    <row r="2514" spans="1:45" ht="15" hidden="1" x14ac:dyDescent="0.25">
      <c r="A2514" s="266">
        <v>216352</v>
      </c>
      <c r="B2514" s="259" t="s">
        <v>457</v>
      </c>
      <c r="C2514" s="259" t="s">
        <v>207</v>
      </c>
      <c r="D2514" s="259" t="s">
        <v>207</v>
      </c>
      <c r="E2514" s="259" t="s">
        <v>207</v>
      </c>
      <c r="F2514" s="259" t="s">
        <v>207</v>
      </c>
      <c r="G2514" s="259" t="s">
        <v>207</v>
      </c>
      <c r="H2514" s="259" t="s">
        <v>206</v>
      </c>
      <c r="I2514" s="259" t="s">
        <v>206</v>
      </c>
      <c r="J2514" s="259" t="s">
        <v>206</v>
      </c>
      <c r="K2514" s="259" t="s">
        <v>206</v>
      </c>
      <c r="L2514" s="259" t="s">
        <v>206</v>
      </c>
      <c r="M2514" s="259" t="s">
        <v>344</v>
      </c>
      <c r="N2514" s="259" t="s">
        <v>344</v>
      </c>
      <c r="O2514" s="259" t="s">
        <v>344</v>
      </c>
      <c r="P2514" s="259" t="s">
        <v>344</v>
      </c>
      <c r="Q2514" s="259" t="s">
        <v>344</v>
      </c>
      <c r="R2514" s="259" t="s">
        <v>344</v>
      </c>
      <c r="S2514" s="259" t="s">
        <v>344</v>
      </c>
      <c r="T2514" s="259" t="s">
        <v>344</v>
      </c>
      <c r="U2514" s="259" t="s">
        <v>344</v>
      </c>
      <c r="V2514" s="259" t="s">
        <v>344</v>
      </c>
      <c r="W2514" s="259" t="s">
        <v>344</v>
      </c>
      <c r="X2514" s="259" t="s">
        <v>344</v>
      </c>
      <c r="Y2514" s="259" t="s">
        <v>344</v>
      </c>
      <c r="Z2514" s="259" t="s">
        <v>344</v>
      </c>
      <c r="AA2514" s="259" t="s">
        <v>344</v>
      </c>
      <c r="AB2514" s="259" t="s">
        <v>344</v>
      </c>
      <c r="AC2514" s="259" t="s">
        <v>344</v>
      </c>
      <c r="AD2514" s="259" t="s">
        <v>344</v>
      </c>
      <c r="AE2514" s="259" t="s">
        <v>344</v>
      </c>
      <c r="AF2514" s="259" t="s">
        <v>344</v>
      </c>
      <c r="AG2514" s="259" t="s">
        <v>344</v>
      </c>
      <c r="AH2514" s="259" t="s">
        <v>344</v>
      </c>
      <c r="AI2514" s="259" t="s">
        <v>344</v>
      </c>
      <c r="AJ2514" s="259" t="s">
        <v>344</v>
      </c>
      <c r="AK2514" s="259" t="s">
        <v>344</v>
      </c>
      <c r="AL2514" s="259" t="s">
        <v>344</v>
      </c>
      <c r="AM2514" s="259" t="s">
        <v>344</v>
      </c>
      <c r="AN2514" s="259" t="s">
        <v>344</v>
      </c>
      <c r="AO2514" s="259" t="s">
        <v>344</v>
      </c>
      <c r="AP2514" s="259" t="s">
        <v>344</v>
      </c>
      <c r="AQ2514" s="259"/>
      <c r="AR2514"/>
      <c r="AS2514">
        <v>1</v>
      </c>
    </row>
    <row r="2515" spans="1:45" ht="18.75" hidden="1" x14ac:dyDescent="0.45">
      <c r="A2515" s="268">
        <v>216353</v>
      </c>
      <c r="B2515" s="249" t="s">
        <v>456</v>
      </c>
      <c r="C2515" s="269" t="s">
        <v>207</v>
      </c>
      <c r="D2515" s="269" t="s">
        <v>207</v>
      </c>
      <c r="E2515" s="269" t="s">
        <v>207</v>
      </c>
      <c r="F2515" s="269" t="s">
        <v>207</v>
      </c>
      <c r="G2515" s="269" t="s">
        <v>207</v>
      </c>
      <c r="H2515" s="269" t="s">
        <v>207</v>
      </c>
      <c r="I2515" s="269" t="s">
        <v>207</v>
      </c>
      <c r="J2515" s="269" t="s">
        <v>207</v>
      </c>
      <c r="K2515" s="269" t="s">
        <v>207</v>
      </c>
      <c r="L2515" s="269" t="s">
        <v>207</v>
      </c>
      <c r="M2515" s="270" t="s">
        <v>207</v>
      </c>
      <c r="N2515" s="269" t="s">
        <v>207</v>
      </c>
      <c r="O2515" s="269" t="s">
        <v>207</v>
      </c>
      <c r="P2515" s="269" t="s">
        <v>207</v>
      </c>
      <c r="Q2515" s="269" t="s">
        <v>207</v>
      </c>
      <c r="R2515" s="269" t="s">
        <v>207</v>
      </c>
      <c r="S2515" s="269" t="s">
        <v>205</v>
      </c>
      <c r="T2515" s="269" t="s">
        <v>207</v>
      </c>
      <c r="U2515" s="269" t="s">
        <v>207</v>
      </c>
      <c r="V2515" s="269" t="s">
        <v>207</v>
      </c>
      <c r="W2515" s="269" t="s">
        <v>207</v>
      </c>
      <c r="X2515" s="270" t="s">
        <v>207</v>
      </c>
      <c r="Y2515" s="269" t="s">
        <v>207</v>
      </c>
      <c r="Z2515" s="269" t="s">
        <v>207</v>
      </c>
      <c r="AA2515" s="269" t="s">
        <v>207</v>
      </c>
      <c r="AB2515" s="269" t="s">
        <v>206</v>
      </c>
      <c r="AC2515" s="269" t="s">
        <v>206</v>
      </c>
      <c r="AD2515" s="269" t="s">
        <v>206</v>
      </c>
      <c r="AE2515" s="269" t="s">
        <v>206</v>
      </c>
      <c r="AF2515" s="269" t="s">
        <v>206</v>
      </c>
      <c r="AG2515" s="269" t="s">
        <v>344</v>
      </c>
      <c r="AH2515" s="269" t="s">
        <v>344</v>
      </c>
      <c r="AI2515" s="269" t="s">
        <v>344</v>
      </c>
      <c r="AJ2515" s="269" t="s">
        <v>344</v>
      </c>
      <c r="AK2515" s="269" t="s">
        <v>344</v>
      </c>
      <c r="AL2515" s="269" t="s">
        <v>344</v>
      </c>
      <c r="AM2515" s="269" t="s">
        <v>344</v>
      </c>
      <c r="AN2515" s="269" t="s">
        <v>344</v>
      </c>
      <c r="AO2515" s="269" t="s">
        <v>344</v>
      </c>
      <c r="AP2515" s="269" t="s">
        <v>344</v>
      </c>
      <c r="AQ2515" s="269"/>
      <c r="AR2515">
        <v>0</v>
      </c>
      <c r="AS2515">
        <v>5</v>
      </c>
    </row>
    <row r="2516" spans="1:45" ht="15" hidden="1" x14ac:dyDescent="0.25">
      <c r="A2516" s="266">
        <v>216354</v>
      </c>
      <c r="B2516" s="259" t="s">
        <v>457</v>
      </c>
      <c r="C2516" s="259" t="s">
        <v>206</v>
      </c>
      <c r="D2516" s="259" t="s">
        <v>207</v>
      </c>
      <c r="E2516" s="259" t="s">
        <v>207</v>
      </c>
      <c r="F2516" s="259" t="s">
        <v>207</v>
      </c>
      <c r="G2516" s="259" t="s">
        <v>207</v>
      </c>
      <c r="H2516" s="259" t="s">
        <v>206</v>
      </c>
      <c r="I2516" s="259" t="s">
        <v>206</v>
      </c>
      <c r="J2516" s="259" t="s">
        <v>206</v>
      </c>
      <c r="K2516" s="259" t="s">
        <v>206</v>
      </c>
      <c r="L2516" s="259" t="s">
        <v>206</v>
      </c>
      <c r="M2516" s="259" t="s">
        <v>344</v>
      </c>
      <c r="N2516" s="259" t="s">
        <v>344</v>
      </c>
      <c r="O2516" s="259" t="s">
        <v>344</v>
      </c>
      <c r="P2516" s="259" t="s">
        <v>344</v>
      </c>
      <c r="Q2516" s="259" t="s">
        <v>344</v>
      </c>
      <c r="R2516" s="259" t="s">
        <v>344</v>
      </c>
      <c r="S2516" s="259" t="s">
        <v>344</v>
      </c>
      <c r="T2516" s="259" t="s">
        <v>344</v>
      </c>
      <c r="U2516" s="259" t="s">
        <v>344</v>
      </c>
      <c r="V2516" s="259" t="s">
        <v>344</v>
      </c>
      <c r="W2516" s="259" t="s">
        <v>344</v>
      </c>
      <c r="X2516" s="259" t="s">
        <v>344</v>
      </c>
      <c r="Y2516" s="259" t="s">
        <v>344</v>
      </c>
      <c r="Z2516" s="259" t="s">
        <v>344</v>
      </c>
      <c r="AA2516" s="259" t="s">
        <v>344</v>
      </c>
      <c r="AB2516" s="259" t="s">
        <v>344</v>
      </c>
      <c r="AC2516" s="259" t="s">
        <v>344</v>
      </c>
      <c r="AD2516" s="259" t="s">
        <v>344</v>
      </c>
      <c r="AE2516" s="259" t="s">
        <v>344</v>
      </c>
      <c r="AF2516" s="259" t="s">
        <v>344</v>
      </c>
      <c r="AG2516" s="259" t="s">
        <v>344</v>
      </c>
      <c r="AH2516" s="259" t="s">
        <v>344</v>
      </c>
      <c r="AI2516" s="259" t="s">
        <v>344</v>
      </c>
      <c r="AJ2516" s="259" t="s">
        <v>344</v>
      </c>
      <c r="AK2516" s="259" t="s">
        <v>344</v>
      </c>
      <c r="AL2516" s="259" t="s">
        <v>344</v>
      </c>
      <c r="AM2516" s="259" t="s">
        <v>344</v>
      </c>
      <c r="AN2516" s="259" t="s">
        <v>344</v>
      </c>
      <c r="AO2516" s="259" t="s">
        <v>344</v>
      </c>
      <c r="AP2516" s="259" t="s">
        <v>344</v>
      </c>
      <c r="AQ2516" s="259"/>
      <c r="AR2516"/>
      <c r="AS2516">
        <v>1</v>
      </c>
    </row>
    <row r="2517" spans="1:45" ht="18.75" hidden="1" x14ac:dyDescent="0.45">
      <c r="A2517" s="268">
        <v>216355</v>
      </c>
      <c r="B2517" s="249" t="s">
        <v>457</v>
      </c>
      <c r="C2517" s="269" t="s">
        <v>205</v>
      </c>
      <c r="D2517" s="269" t="s">
        <v>205</v>
      </c>
      <c r="E2517" s="269" t="s">
        <v>207</v>
      </c>
      <c r="F2517" s="269" t="s">
        <v>207</v>
      </c>
      <c r="G2517" s="269" t="s">
        <v>206</v>
      </c>
      <c r="H2517" s="269" t="s">
        <v>206</v>
      </c>
      <c r="I2517" s="269" t="s">
        <v>205</v>
      </c>
      <c r="J2517" s="269" t="s">
        <v>205</v>
      </c>
      <c r="K2517" s="269" t="s">
        <v>205</v>
      </c>
      <c r="L2517" s="269" t="s">
        <v>205</v>
      </c>
      <c r="M2517" s="270" t="s">
        <v>344</v>
      </c>
      <c r="N2517" s="269" t="s">
        <v>344</v>
      </c>
      <c r="O2517" s="269" t="s">
        <v>344</v>
      </c>
      <c r="P2517" s="269" t="s">
        <v>344</v>
      </c>
      <c r="Q2517" s="269" t="s">
        <v>344</v>
      </c>
      <c r="R2517" s="269" t="s">
        <v>344</v>
      </c>
      <c r="S2517" s="269" t="s">
        <v>344</v>
      </c>
      <c r="T2517" s="269" t="s">
        <v>344</v>
      </c>
      <c r="U2517" s="269" t="s">
        <v>344</v>
      </c>
      <c r="V2517" s="269" t="s">
        <v>344</v>
      </c>
      <c r="W2517" s="269" t="s">
        <v>344</v>
      </c>
      <c r="X2517" s="270" t="s">
        <v>344</v>
      </c>
      <c r="Y2517" s="269" t="s">
        <v>344</v>
      </c>
      <c r="Z2517" s="269" t="s">
        <v>344</v>
      </c>
      <c r="AA2517" s="269" t="s">
        <v>344</v>
      </c>
      <c r="AB2517" s="269" t="s">
        <v>344</v>
      </c>
      <c r="AC2517" s="269" t="s">
        <v>344</v>
      </c>
      <c r="AD2517" s="269" t="s">
        <v>344</v>
      </c>
      <c r="AE2517" s="269" t="s">
        <v>344</v>
      </c>
      <c r="AF2517" s="269" t="s">
        <v>344</v>
      </c>
      <c r="AG2517" s="269" t="s">
        <v>344</v>
      </c>
      <c r="AH2517" s="269" t="s">
        <v>344</v>
      </c>
      <c r="AI2517" s="269" t="s">
        <v>344</v>
      </c>
      <c r="AJ2517" s="269" t="s">
        <v>344</v>
      </c>
      <c r="AK2517" s="269" t="s">
        <v>344</v>
      </c>
      <c r="AL2517" s="269" t="s">
        <v>344</v>
      </c>
      <c r="AM2517" s="269" t="s">
        <v>344</v>
      </c>
      <c r="AN2517" s="269" t="s">
        <v>344</v>
      </c>
      <c r="AO2517" s="269" t="s">
        <v>344</v>
      </c>
      <c r="AP2517" s="269" t="s">
        <v>344</v>
      </c>
      <c r="AQ2517" s="269"/>
      <c r="AR2517">
        <v>0</v>
      </c>
      <c r="AS2517">
        <v>1</v>
      </c>
    </row>
    <row r="2518" spans="1:45" ht="18.75" hidden="1" x14ac:dyDescent="0.45">
      <c r="A2518" s="268">
        <v>216356</v>
      </c>
      <c r="B2518" s="249" t="s">
        <v>459</v>
      </c>
      <c r="C2518" s="269" t="s">
        <v>207</v>
      </c>
      <c r="D2518" s="269" t="s">
        <v>207</v>
      </c>
      <c r="E2518" s="269" t="s">
        <v>207</v>
      </c>
      <c r="F2518" s="269" t="s">
        <v>207</v>
      </c>
      <c r="G2518" s="269" t="s">
        <v>205</v>
      </c>
      <c r="H2518" s="269" t="s">
        <v>207</v>
      </c>
      <c r="I2518" s="269" t="s">
        <v>207</v>
      </c>
      <c r="J2518" s="269" t="s">
        <v>207</v>
      </c>
      <c r="K2518" s="269" t="s">
        <v>207</v>
      </c>
      <c r="L2518" s="269" t="s">
        <v>207</v>
      </c>
      <c r="M2518" s="270" t="s">
        <v>207</v>
      </c>
      <c r="N2518" s="269" t="s">
        <v>207</v>
      </c>
      <c r="O2518" s="269" t="s">
        <v>205</v>
      </c>
      <c r="P2518" s="269" t="s">
        <v>207</v>
      </c>
      <c r="Q2518" s="269" t="s">
        <v>205</v>
      </c>
      <c r="R2518" s="269" t="s">
        <v>205</v>
      </c>
      <c r="S2518" s="269" t="s">
        <v>205</v>
      </c>
      <c r="T2518" s="269" t="s">
        <v>205</v>
      </c>
      <c r="U2518" s="269" t="s">
        <v>207</v>
      </c>
      <c r="V2518" s="269" t="s">
        <v>205</v>
      </c>
      <c r="W2518" s="269" t="s">
        <v>206</v>
      </c>
      <c r="X2518" s="269" t="s">
        <v>206</v>
      </c>
      <c r="Y2518" s="269" t="s">
        <v>206</v>
      </c>
      <c r="Z2518" s="269" t="s">
        <v>206</v>
      </c>
      <c r="AA2518" s="269" t="s">
        <v>206</v>
      </c>
      <c r="AB2518" s="269" t="s">
        <v>344</v>
      </c>
      <c r="AC2518" s="269" t="s">
        <v>344</v>
      </c>
      <c r="AD2518" s="269" t="s">
        <v>344</v>
      </c>
      <c r="AE2518" s="269" t="s">
        <v>344</v>
      </c>
      <c r="AF2518" s="269" t="s">
        <v>344</v>
      </c>
      <c r="AG2518" s="269" t="s">
        <v>344</v>
      </c>
      <c r="AH2518" s="269" t="s">
        <v>344</v>
      </c>
      <c r="AI2518" s="269" t="s">
        <v>344</v>
      </c>
      <c r="AJ2518" s="269" t="s">
        <v>344</v>
      </c>
      <c r="AK2518" s="269" t="s">
        <v>344</v>
      </c>
      <c r="AL2518" s="269" t="s">
        <v>344</v>
      </c>
      <c r="AM2518" s="269" t="s">
        <v>344</v>
      </c>
      <c r="AN2518" s="269" t="s">
        <v>344</v>
      </c>
      <c r="AO2518" s="269" t="s">
        <v>344</v>
      </c>
      <c r="AP2518" s="269" t="s">
        <v>344</v>
      </c>
      <c r="AQ2518" s="269"/>
      <c r="AR2518">
        <v>0</v>
      </c>
      <c r="AS2518">
        <v>6</v>
      </c>
    </row>
    <row r="2519" spans="1:45" ht="18.75" hidden="1" x14ac:dyDescent="0.45">
      <c r="A2519" s="268">
        <v>216357</v>
      </c>
      <c r="B2519" s="249" t="s">
        <v>456</v>
      </c>
      <c r="C2519" s="269" t="s">
        <v>207</v>
      </c>
      <c r="D2519" s="269" t="s">
        <v>207</v>
      </c>
      <c r="E2519" s="269" t="s">
        <v>207</v>
      </c>
      <c r="F2519" s="269" t="s">
        <v>205</v>
      </c>
      <c r="G2519" s="269" t="s">
        <v>207</v>
      </c>
      <c r="H2519" s="269" t="s">
        <v>207</v>
      </c>
      <c r="I2519" s="269" t="s">
        <v>207</v>
      </c>
      <c r="J2519" s="269" t="s">
        <v>207</v>
      </c>
      <c r="K2519" s="269" t="s">
        <v>207</v>
      </c>
      <c r="L2519" s="269" t="s">
        <v>207</v>
      </c>
      <c r="M2519" s="270" t="s">
        <v>207</v>
      </c>
      <c r="N2519" s="269" t="s">
        <v>207</v>
      </c>
      <c r="O2519" s="269" t="s">
        <v>205</v>
      </c>
      <c r="P2519" s="269" t="s">
        <v>207</v>
      </c>
      <c r="Q2519" s="269" t="s">
        <v>207</v>
      </c>
      <c r="R2519" s="269" t="s">
        <v>207</v>
      </c>
      <c r="S2519" s="269" t="s">
        <v>207</v>
      </c>
      <c r="T2519" s="269" t="s">
        <v>207</v>
      </c>
      <c r="U2519" s="269" t="s">
        <v>207</v>
      </c>
      <c r="V2519" s="269" t="s">
        <v>207</v>
      </c>
      <c r="W2519" s="269" t="s">
        <v>207</v>
      </c>
      <c r="X2519" s="270" t="s">
        <v>207</v>
      </c>
      <c r="Y2519" s="269" t="s">
        <v>207</v>
      </c>
      <c r="Z2519" s="269" t="s">
        <v>207</v>
      </c>
      <c r="AA2519" s="269" t="s">
        <v>207</v>
      </c>
      <c r="AB2519" s="269" t="s">
        <v>206</v>
      </c>
      <c r="AC2519" s="269" t="s">
        <v>206</v>
      </c>
      <c r="AD2519" s="269" t="s">
        <v>206</v>
      </c>
      <c r="AE2519" s="269" t="s">
        <v>206</v>
      </c>
      <c r="AF2519" s="269" t="s">
        <v>206</v>
      </c>
      <c r="AG2519" s="269" t="s">
        <v>344</v>
      </c>
      <c r="AH2519" s="269" t="s">
        <v>344</v>
      </c>
      <c r="AI2519" s="269" t="s">
        <v>344</v>
      </c>
      <c r="AJ2519" s="269" t="s">
        <v>344</v>
      </c>
      <c r="AK2519" s="269" t="s">
        <v>344</v>
      </c>
      <c r="AL2519" s="269" t="s">
        <v>344</v>
      </c>
      <c r="AM2519" s="269" t="s">
        <v>344</v>
      </c>
      <c r="AN2519" s="269" t="s">
        <v>344</v>
      </c>
      <c r="AO2519" s="269" t="s">
        <v>344</v>
      </c>
      <c r="AP2519" s="269" t="s">
        <v>344</v>
      </c>
      <c r="AQ2519" s="269"/>
      <c r="AR2519">
        <v>0</v>
      </c>
      <c r="AS2519">
        <v>5</v>
      </c>
    </row>
    <row r="2520" spans="1:45" ht="18.75" hidden="1" x14ac:dyDescent="0.45">
      <c r="A2520" s="268">
        <v>216358</v>
      </c>
      <c r="B2520" s="249" t="s">
        <v>456</v>
      </c>
      <c r="C2520" s="269" t="s">
        <v>205</v>
      </c>
      <c r="D2520" s="269" t="s">
        <v>207</v>
      </c>
      <c r="E2520" s="269" t="s">
        <v>207</v>
      </c>
      <c r="F2520" s="269" t="s">
        <v>205</v>
      </c>
      <c r="G2520" s="269" t="s">
        <v>207</v>
      </c>
      <c r="H2520" s="269" t="s">
        <v>207</v>
      </c>
      <c r="I2520" s="269" t="s">
        <v>207</v>
      </c>
      <c r="J2520" s="269" t="s">
        <v>207</v>
      </c>
      <c r="K2520" s="269" t="s">
        <v>207</v>
      </c>
      <c r="L2520" s="269" t="s">
        <v>205</v>
      </c>
      <c r="M2520" s="270" t="s">
        <v>205</v>
      </c>
      <c r="N2520" s="269" t="s">
        <v>205</v>
      </c>
      <c r="O2520" s="269" t="s">
        <v>205</v>
      </c>
      <c r="P2520" s="269" t="s">
        <v>205</v>
      </c>
      <c r="Q2520" s="269" t="s">
        <v>205</v>
      </c>
      <c r="R2520" s="269" t="s">
        <v>207</v>
      </c>
      <c r="S2520" s="269" t="s">
        <v>207</v>
      </c>
      <c r="T2520" s="269" t="s">
        <v>207</v>
      </c>
      <c r="U2520" s="269" t="s">
        <v>207</v>
      </c>
      <c r="V2520" s="269" t="s">
        <v>207</v>
      </c>
      <c r="W2520" s="269" t="s">
        <v>207</v>
      </c>
      <c r="X2520" s="270" t="s">
        <v>207</v>
      </c>
      <c r="Y2520" s="269" t="s">
        <v>207</v>
      </c>
      <c r="Z2520" s="269" t="s">
        <v>207</v>
      </c>
      <c r="AA2520" s="269" t="s">
        <v>207</v>
      </c>
      <c r="AB2520" s="269" t="s">
        <v>206</v>
      </c>
      <c r="AC2520" s="269" t="s">
        <v>206</v>
      </c>
      <c r="AD2520" s="269" t="s">
        <v>206</v>
      </c>
      <c r="AE2520" s="269" t="s">
        <v>206</v>
      </c>
      <c r="AF2520" s="269" t="s">
        <v>206</v>
      </c>
      <c r="AG2520" s="269" t="s">
        <v>344</v>
      </c>
      <c r="AH2520" s="269" t="s">
        <v>344</v>
      </c>
      <c r="AI2520" s="269" t="s">
        <v>344</v>
      </c>
      <c r="AJ2520" s="269" t="s">
        <v>344</v>
      </c>
      <c r="AK2520" s="269" t="s">
        <v>344</v>
      </c>
      <c r="AL2520" s="269" t="s">
        <v>344</v>
      </c>
      <c r="AM2520" s="269" t="s">
        <v>344</v>
      </c>
      <c r="AN2520" s="269" t="s">
        <v>344</v>
      </c>
      <c r="AO2520" s="269" t="s">
        <v>344</v>
      </c>
      <c r="AP2520" s="269" t="s">
        <v>344</v>
      </c>
      <c r="AQ2520" s="269"/>
      <c r="AR2520">
        <v>0</v>
      </c>
      <c r="AS2520">
        <v>5</v>
      </c>
    </row>
    <row r="2521" spans="1:45" ht="15" hidden="1" x14ac:dyDescent="0.25">
      <c r="A2521" s="266">
        <v>216359</v>
      </c>
      <c r="B2521" s="259" t="s">
        <v>457</v>
      </c>
      <c r="C2521" s="259" t="s">
        <v>849</v>
      </c>
      <c r="D2521" s="259" t="s">
        <v>849</v>
      </c>
      <c r="E2521" s="259" t="s">
        <v>849</v>
      </c>
      <c r="F2521" s="259" t="s">
        <v>849</v>
      </c>
      <c r="G2521" s="259" t="s">
        <v>849</v>
      </c>
      <c r="H2521" s="259" t="s">
        <v>849</v>
      </c>
      <c r="I2521" s="259" t="s">
        <v>849</v>
      </c>
      <c r="J2521" s="259" t="s">
        <v>849</v>
      </c>
      <c r="K2521" s="259" t="s">
        <v>849</v>
      </c>
      <c r="L2521" s="259" t="s">
        <v>849</v>
      </c>
      <c r="M2521" s="259" t="s">
        <v>344</v>
      </c>
      <c r="N2521" s="259" t="s">
        <v>344</v>
      </c>
      <c r="O2521" s="259" t="s">
        <v>344</v>
      </c>
      <c r="P2521" s="259" t="s">
        <v>344</v>
      </c>
      <c r="Q2521" s="259" t="s">
        <v>344</v>
      </c>
      <c r="R2521" s="259" t="s">
        <v>344</v>
      </c>
      <c r="S2521" s="259" t="s">
        <v>344</v>
      </c>
      <c r="T2521" s="259" t="s">
        <v>344</v>
      </c>
      <c r="U2521" s="259" t="s">
        <v>344</v>
      </c>
      <c r="V2521" s="259" t="s">
        <v>344</v>
      </c>
      <c r="W2521" s="259" t="s">
        <v>344</v>
      </c>
      <c r="X2521" s="259" t="s">
        <v>344</v>
      </c>
      <c r="Y2521" s="259" t="s">
        <v>344</v>
      </c>
      <c r="Z2521" s="259" t="s">
        <v>344</v>
      </c>
      <c r="AA2521" s="259" t="s">
        <v>344</v>
      </c>
      <c r="AB2521" s="259" t="s">
        <v>344</v>
      </c>
      <c r="AC2521" s="259" t="s">
        <v>344</v>
      </c>
      <c r="AD2521" s="259" t="s">
        <v>344</v>
      </c>
      <c r="AE2521" s="259" t="s">
        <v>344</v>
      </c>
      <c r="AF2521" s="259" t="s">
        <v>344</v>
      </c>
      <c r="AG2521" s="259" t="s">
        <v>344</v>
      </c>
      <c r="AH2521" s="259" t="s">
        <v>344</v>
      </c>
      <c r="AI2521" s="259" t="s">
        <v>344</v>
      </c>
      <c r="AJ2521" s="259" t="s">
        <v>344</v>
      </c>
      <c r="AK2521" s="259" t="s">
        <v>344</v>
      </c>
      <c r="AL2521" s="259" t="s">
        <v>344</v>
      </c>
      <c r="AM2521" s="259" t="s">
        <v>344</v>
      </c>
      <c r="AN2521" s="259" t="s">
        <v>344</v>
      </c>
      <c r="AO2521" s="259" t="s">
        <v>344</v>
      </c>
      <c r="AP2521" s="259" t="s">
        <v>344</v>
      </c>
      <c r="AQ2521" s="259"/>
      <c r="AR2521"/>
      <c r="AS2521" t="s">
        <v>2181</v>
      </c>
    </row>
    <row r="2522" spans="1:45" ht="18.75" hidden="1" x14ac:dyDescent="0.45">
      <c r="A2522" s="268">
        <v>216360</v>
      </c>
      <c r="B2522" s="249" t="s">
        <v>456</v>
      </c>
      <c r="C2522" s="269" t="s">
        <v>207</v>
      </c>
      <c r="D2522" s="269" t="s">
        <v>207</v>
      </c>
      <c r="E2522" s="269" t="s">
        <v>207</v>
      </c>
      <c r="F2522" s="269" t="s">
        <v>207</v>
      </c>
      <c r="G2522" s="269" t="s">
        <v>207</v>
      </c>
      <c r="H2522" s="269" t="s">
        <v>207</v>
      </c>
      <c r="I2522" s="269" t="s">
        <v>207</v>
      </c>
      <c r="J2522" s="269" t="s">
        <v>207</v>
      </c>
      <c r="K2522" s="269" t="s">
        <v>207</v>
      </c>
      <c r="L2522" s="269" t="s">
        <v>207</v>
      </c>
      <c r="M2522" s="270" t="s">
        <v>207</v>
      </c>
      <c r="N2522" s="269" t="s">
        <v>205</v>
      </c>
      <c r="O2522" s="269" t="s">
        <v>207</v>
      </c>
      <c r="P2522" s="269" t="s">
        <v>207</v>
      </c>
      <c r="Q2522" s="269" t="s">
        <v>207</v>
      </c>
      <c r="R2522" s="269" t="s">
        <v>207</v>
      </c>
      <c r="S2522" s="269" t="s">
        <v>207</v>
      </c>
      <c r="T2522" s="269" t="s">
        <v>207</v>
      </c>
      <c r="U2522" s="269" t="s">
        <v>207</v>
      </c>
      <c r="V2522" s="269" t="s">
        <v>207</v>
      </c>
      <c r="W2522" s="269" t="s">
        <v>207</v>
      </c>
      <c r="X2522" s="270" t="s">
        <v>207</v>
      </c>
      <c r="Y2522" s="269" t="s">
        <v>207</v>
      </c>
      <c r="Z2522" s="269" t="s">
        <v>207</v>
      </c>
      <c r="AA2522" s="269" t="s">
        <v>207</v>
      </c>
      <c r="AB2522" s="269" t="s">
        <v>206</v>
      </c>
      <c r="AC2522" s="269" t="s">
        <v>206</v>
      </c>
      <c r="AD2522" s="269" t="s">
        <v>206</v>
      </c>
      <c r="AE2522" s="269" t="s">
        <v>206</v>
      </c>
      <c r="AF2522" s="269" t="s">
        <v>206</v>
      </c>
      <c r="AG2522" s="269" t="s">
        <v>344</v>
      </c>
      <c r="AH2522" s="269" t="s">
        <v>344</v>
      </c>
      <c r="AI2522" s="269" t="s">
        <v>344</v>
      </c>
      <c r="AJ2522" s="269" t="s">
        <v>344</v>
      </c>
      <c r="AK2522" s="269" t="s">
        <v>344</v>
      </c>
      <c r="AL2522" s="269" t="s">
        <v>344</v>
      </c>
      <c r="AM2522" s="269" t="s">
        <v>344</v>
      </c>
      <c r="AN2522" s="269" t="s">
        <v>344</v>
      </c>
      <c r="AO2522" s="269" t="s">
        <v>344</v>
      </c>
      <c r="AP2522" s="269" t="s">
        <v>344</v>
      </c>
      <c r="AQ2522" s="269"/>
      <c r="AR2522">
        <v>0</v>
      </c>
      <c r="AS2522">
        <v>5</v>
      </c>
    </row>
    <row r="2523" spans="1:45" ht="15" hidden="1" x14ac:dyDescent="0.25">
      <c r="A2523" s="266">
        <v>216361</v>
      </c>
      <c r="B2523" s="259" t="s">
        <v>457</v>
      </c>
      <c r="C2523" s="259" t="s">
        <v>207</v>
      </c>
      <c r="D2523" s="259" t="s">
        <v>207</v>
      </c>
      <c r="E2523" s="259" t="s">
        <v>207</v>
      </c>
      <c r="F2523" s="259" t="s">
        <v>207</v>
      </c>
      <c r="G2523" s="259" t="s">
        <v>207</v>
      </c>
      <c r="H2523" s="259" t="s">
        <v>206</v>
      </c>
      <c r="I2523" s="259" t="s">
        <v>207</v>
      </c>
      <c r="J2523" s="259" t="s">
        <v>206</v>
      </c>
      <c r="K2523" s="259" t="s">
        <v>207</v>
      </c>
      <c r="L2523" s="259" t="s">
        <v>206</v>
      </c>
      <c r="M2523" s="259" t="s">
        <v>344</v>
      </c>
      <c r="N2523" s="259" t="s">
        <v>344</v>
      </c>
      <c r="O2523" s="259" t="s">
        <v>344</v>
      </c>
      <c r="P2523" s="259" t="s">
        <v>344</v>
      </c>
      <c r="Q2523" s="259" t="s">
        <v>344</v>
      </c>
      <c r="R2523" s="259" t="s">
        <v>344</v>
      </c>
      <c r="S2523" s="259" t="s">
        <v>344</v>
      </c>
      <c r="T2523" s="259" t="s">
        <v>344</v>
      </c>
      <c r="U2523" s="259" t="s">
        <v>344</v>
      </c>
      <c r="V2523" s="259" t="s">
        <v>344</v>
      </c>
      <c r="W2523" s="259" t="s">
        <v>344</v>
      </c>
      <c r="X2523" s="259" t="s">
        <v>344</v>
      </c>
      <c r="Y2523" s="259" t="s">
        <v>344</v>
      </c>
      <c r="Z2523" s="259" t="s">
        <v>344</v>
      </c>
      <c r="AA2523" s="259" t="s">
        <v>344</v>
      </c>
      <c r="AB2523" s="259" t="s">
        <v>344</v>
      </c>
      <c r="AC2523" s="259" t="s">
        <v>344</v>
      </c>
      <c r="AD2523" s="259" t="s">
        <v>344</v>
      </c>
      <c r="AE2523" s="259" t="s">
        <v>344</v>
      </c>
      <c r="AF2523" s="259" t="s">
        <v>344</v>
      </c>
      <c r="AG2523" s="259" t="s">
        <v>344</v>
      </c>
      <c r="AH2523" s="259" t="s">
        <v>344</v>
      </c>
      <c r="AI2523" s="259" t="s">
        <v>344</v>
      </c>
      <c r="AJ2523" s="259" t="s">
        <v>344</v>
      </c>
      <c r="AK2523" s="259" t="s">
        <v>344</v>
      </c>
      <c r="AL2523" s="259" t="s">
        <v>344</v>
      </c>
      <c r="AM2523" s="259" t="s">
        <v>344</v>
      </c>
      <c r="AN2523" s="259" t="s">
        <v>344</v>
      </c>
      <c r="AO2523" s="259" t="s">
        <v>344</v>
      </c>
      <c r="AP2523" s="259" t="s">
        <v>344</v>
      </c>
      <c r="AQ2523" s="259"/>
      <c r="AR2523"/>
      <c r="AS2523">
        <v>3</v>
      </c>
    </row>
    <row r="2524" spans="1:45" ht="18.75" hidden="1" x14ac:dyDescent="0.45">
      <c r="A2524" s="268">
        <v>216362</v>
      </c>
      <c r="B2524" s="249" t="s">
        <v>457</v>
      </c>
      <c r="C2524" s="269" t="s">
        <v>207</v>
      </c>
      <c r="D2524" s="269" t="s">
        <v>207</v>
      </c>
      <c r="E2524" s="269" t="s">
        <v>205</v>
      </c>
      <c r="F2524" s="269" t="s">
        <v>205</v>
      </c>
      <c r="G2524" s="269" t="s">
        <v>205</v>
      </c>
      <c r="H2524" s="269" t="s">
        <v>206</v>
      </c>
      <c r="I2524" s="269" t="s">
        <v>206</v>
      </c>
      <c r="J2524" s="269" t="s">
        <v>207</v>
      </c>
      <c r="K2524" s="269" t="s">
        <v>205</v>
      </c>
      <c r="L2524" s="269" t="s">
        <v>205</v>
      </c>
      <c r="M2524" s="270" t="s">
        <v>344</v>
      </c>
      <c r="N2524" s="269" t="s">
        <v>344</v>
      </c>
      <c r="O2524" s="269" t="s">
        <v>344</v>
      </c>
      <c r="P2524" s="269" t="s">
        <v>344</v>
      </c>
      <c r="Q2524" s="269" t="s">
        <v>344</v>
      </c>
      <c r="R2524" s="269" t="s">
        <v>344</v>
      </c>
      <c r="S2524" s="269" t="s">
        <v>344</v>
      </c>
      <c r="T2524" s="269" t="s">
        <v>344</v>
      </c>
      <c r="U2524" s="269" t="s">
        <v>344</v>
      </c>
      <c r="V2524" s="269" t="s">
        <v>344</v>
      </c>
      <c r="W2524" s="269" t="s">
        <v>344</v>
      </c>
      <c r="X2524" s="270" t="s">
        <v>344</v>
      </c>
      <c r="Y2524" s="269" t="s">
        <v>344</v>
      </c>
      <c r="Z2524" s="269" t="s">
        <v>344</v>
      </c>
      <c r="AA2524" s="269" t="s">
        <v>344</v>
      </c>
      <c r="AB2524" s="269" t="s">
        <v>344</v>
      </c>
      <c r="AC2524" s="269" t="s">
        <v>344</v>
      </c>
      <c r="AD2524" s="269" t="s">
        <v>344</v>
      </c>
      <c r="AE2524" s="269" t="s">
        <v>344</v>
      </c>
      <c r="AF2524" s="269" t="s">
        <v>344</v>
      </c>
      <c r="AG2524" s="269" t="s">
        <v>344</v>
      </c>
      <c r="AH2524" s="269" t="s">
        <v>344</v>
      </c>
      <c r="AI2524" s="269" t="s">
        <v>344</v>
      </c>
      <c r="AJ2524" s="269" t="s">
        <v>344</v>
      </c>
      <c r="AK2524" s="269" t="s">
        <v>344</v>
      </c>
      <c r="AL2524" s="269" t="s">
        <v>344</v>
      </c>
      <c r="AM2524" s="269" t="s">
        <v>344</v>
      </c>
      <c r="AN2524" s="269" t="s">
        <v>344</v>
      </c>
      <c r="AO2524" s="269" t="s">
        <v>344</v>
      </c>
      <c r="AP2524" s="269" t="s">
        <v>344</v>
      </c>
      <c r="AQ2524" s="269"/>
      <c r="AR2524">
        <v>0</v>
      </c>
      <c r="AS2524">
        <v>1</v>
      </c>
    </row>
    <row r="2525" spans="1:45" ht="18.75" hidden="1" x14ac:dyDescent="0.45">
      <c r="A2525" s="268">
        <v>216363</v>
      </c>
      <c r="B2525" s="249" t="s">
        <v>456</v>
      </c>
      <c r="C2525" s="269" t="s">
        <v>207</v>
      </c>
      <c r="D2525" s="269" t="s">
        <v>207</v>
      </c>
      <c r="E2525" s="269" t="s">
        <v>205</v>
      </c>
      <c r="F2525" s="269" t="s">
        <v>207</v>
      </c>
      <c r="G2525" s="269" t="s">
        <v>207</v>
      </c>
      <c r="H2525" s="269" t="s">
        <v>207</v>
      </c>
      <c r="I2525" s="269" t="s">
        <v>205</v>
      </c>
      <c r="J2525" s="269" t="s">
        <v>207</v>
      </c>
      <c r="K2525" s="269" t="s">
        <v>207</v>
      </c>
      <c r="L2525" s="269" t="s">
        <v>205</v>
      </c>
      <c r="M2525" s="270" t="s">
        <v>205</v>
      </c>
      <c r="N2525" s="269" t="s">
        <v>207</v>
      </c>
      <c r="O2525" s="269" t="s">
        <v>207</v>
      </c>
      <c r="P2525" s="269" t="s">
        <v>207</v>
      </c>
      <c r="Q2525" s="269" t="s">
        <v>207</v>
      </c>
      <c r="R2525" s="269" t="s">
        <v>207</v>
      </c>
      <c r="S2525" s="269" t="s">
        <v>207</v>
      </c>
      <c r="T2525" s="269" t="s">
        <v>207</v>
      </c>
      <c r="U2525" s="269" t="s">
        <v>207</v>
      </c>
      <c r="V2525" s="269" t="s">
        <v>205</v>
      </c>
      <c r="W2525" s="269" t="s">
        <v>207</v>
      </c>
      <c r="X2525" s="270" t="s">
        <v>207</v>
      </c>
      <c r="Y2525" s="269" t="s">
        <v>207</v>
      </c>
      <c r="Z2525" s="269" t="s">
        <v>207</v>
      </c>
      <c r="AA2525" s="269" t="s">
        <v>207</v>
      </c>
      <c r="AB2525" s="269" t="s">
        <v>206</v>
      </c>
      <c r="AC2525" s="269" t="s">
        <v>206</v>
      </c>
      <c r="AD2525" s="269" t="s">
        <v>206</v>
      </c>
      <c r="AE2525" s="269" t="s">
        <v>206</v>
      </c>
      <c r="AF2525" s="269" t="s">
        <v>206</v>
      </c>
      <c r="AG2525" s="269" t="s">
        <v>344</v>
      </c>
      <c r="AH2525" s="269" t="s">
        <v>344</v>
      </c>
      <c r="AI2525" s="269" t="s">
        <v>344</v>
      </c>
      <c r="AJ2525" s="269" t="s">
        <v>344</v>
      </c>
      <c r="AK2525" s="269" t="s">
        <v>344</v>
      </c>
      <c r="AL2525" s="269" t="s">
        <v>344</v>
      </c>
      <c r="AM2525" s="269" t="s">
        <v>344</v>
      </c>
      <c r="AN2525" s="269" t="s">
        <v>344</v>
      </c>
      <c r="AO2525" s="269" t="s">
        <v>344</v>
      </c>
      <c r="AP2525" s="269" t="s">
        <v>344</v>
      </c>
      <c r="AQ2525" s="269"/>
      <c r="AR2525">
        <v>0</v>
      </c>
      <c r="AS2525">
        <v>5</v>
      </c>
    </row>
    <row r="2526" spans="1:45" ht="18.75" hidden="1" x14ac:dyDescent="0.45">
      <c r="A2526" s="268">
        <v>216364</v>
      </c>
      <c r="B2526" s="249" t="s">
        <v>458</v>
      </c>
      <c r="C2526" s="269" t="s">
        <v>205</v>
      </c>
      <c r="D2526" s="269" t="s">
        <v>205</v>
      </c>
      <c r="E2526" s="269" t="s">
        <v>207</v>
      </c>
      <c r="F2526" s="269" t="s">
        <v>205</v>
      </c>
      <c r="G2526" s="269" t="s">
        <v>207</v>
      </c>
      <c r="H2526" s="269" t="s">
        <v>206</v>
      </c>
      <c r="I2526" s="269" t="s">
        <v>205</v>
      </c>
      <c r="J2526" s="269" t="s">
        <v>207</v>
      </c>
      <c r="K2526" s="269" t="s">
        <v>207</v>
      </c>
      <c r="L2526" s="269" t="s">
        <v>207</v>
      </c>
      <c r="M2526" s="270" t="s">
        <v>206</v>
      </c>
      <c r="N2526" s="269" t="s">
        <v>207</v>
      </c>
      <c r="O2526" s="269" t="s">
        <v>207</v>
      </c>
      <c r="P2526" s="269" t="s">
        <v>206</v>
      </c>
      <c r="Q2526" s="269" t="s">
        <v>207</v>
      </c>
      <c r="R2526" s="269" t="s">
        <v>206</v>
      </c>
      <c r="S2526" s="269" t="s">
        <v>206</v>
      </c>
      <c r="T2526" s="269" t="s">
        <v>206</v>
      </c>
      <c r="U2526" s="269" t="s">
        <v>206</v>
      </c>
      <c r="V2526" s="269" t="s">
        <v>206</v>
      </c>
      <c r="W2526" s="269" t="s">
        <v>344</v>
      </c>
      <c r="X2526" s="270" t="s">
        <v>344</v>
      </c>
      <c r="Y2526" s="269" t="s">
        <v>344</v>
      </c>
      <c r="Z2526" s="269" t="s">
        <v>344</v>
      </c>
      <c r="AA2526" s="269" t="s">
        <v>344</v>
      </c>
      <c r="AB2526" s="269" t="s">
        <v>344</v>
      </c>
      <c r="AC2526" s="269" t="s">
        <v>344</v>
      </c>
      <c r="AD2526" s="269" t="s">
        <v>344</v>
      </c>
      <c r="AE2526" s="269" t="s">
        <v>344</v>
      </c>
      <c r="AF2526" s="269" t="s">
        <v>344</v>
      </c>
      <c r="AG2526" s="269" t="s">
        <v>344</v>
      </c>
      <c r="AH2526" s="269" t="s">
        <v>344</v>
      </c>
      <c r="AI2526" s="269" t="s">
        <v>344</v>
      </c>
      <c r="AJ2526" s="269" t="s">
        <v>344</v>
      </c>
      <c r="AK2526" s="269" t="s">
        <v>344</v>
      </c>
      <c r="AL2526" s="269" t="s">
        <v>344</v>
      </c>
      <c r="AM2526" s="269" t="s">
        <v>344</v>
      </c>
      <c r="AN2526" s="269" t="s">
        <v>344</v>
      </c>
      <c r="AO2526" s="269" t="s">
        <v>344</v>
      </c>
      <c r="AP2526" s="269" t="s">
        <v>344</v>
      </c>
      <c r="AQ2526" s="269"/>
      <c r="AR2526">
        <v>0</v>
      </c>
      <c r="AS2526">
        <v>5</v>
      </c>
    </row>
    <row r="2527" spans="1:45" ht="15" hidden="1" x14ac:dyDescent="0.25">
      <c r="A2527" s="266">
        <v>216365</v>
      </c>
      <c r="B2527" s="259" t="s">
        <v>457</v>
      </c>
      <c r="C2527" s="259" t="s">
        <v>207</v>
      </c>
      <c r="D2527" s="259" t="s">
        <v>207</v>
      </c>
      <c r="E2527" s="259" t="s">
        <v>207</v>
      </c>
      <c r="F2527" s="259" t="s">
        <v>207</v>
      </c>
      <c r="G2527" s="259" t="s">
        <v>207</v>
      </c>
      <c r="H2527" s="259" t="s">
        <v>206</v>
      </c>
      <c r="I2527" s="259" t="s">
        <v>206</v>
      </c>
      <c r="J2527" s="259" t="s">
        <v>206</v>
      </c>
      <c r="K2527" s="259" t="s">
        <v>206</v>
      </c>
      <c r="L2527" s="259" t="s">
        <v>206</v>
      </c>
      <c r="M2527" s="259" t="s">
        <v>344</v>
      </c>
      <c r="N2527" s="259" t="s">
        <v>344</v>
      </c>
      <c r="O2527" s="259" t="s">
        <v>344</v>
      </c>
      <c r="P2527" s="259" t="s">
        <v>344</v>
      </c>
      <c r="Q2527" s="259" t="s">
        <v>344</v>
      </c>
      <c r="R2527" s="259" t="s">
        <v>344</v>
      </c>
      <c r="S2527" s="259" t="s">
        <v>344</v>
      </c>
      <c r="T2527" s="259" t="s">
        <v>344</v>
      </c>
      <c r="U2527" s="259" t="s">
        <v>344</v>
      </c>
      <c r="V2527" s="259" t="s">
        <v>344</v>
      </c>
      <c r="W2527" s="259" t="s">
        <v>344</v>
      </c>
      <c r="X2527" s="259" t="s">
        <v>344</v>
      </c>
      <c r="Y2527" s="259" t="s">
        <v>344</v>
      </c>
      <c r="Z2527" s="259" t="s">
        <v>344</v>
      </c>
      <c r="AA2527" s="259" t="s">
        <v>344</v>
      </c>
      <c r="AB2527" s="259" t="s">
        <v>344</v>
      </c>
      <c r="AC2527" s="259" t="s">
        <v>344</v>
      </c>
      <c r="AD2527" s="259" t="s">
        <v>344</v>
      </c>
      <c r="AE2527" s="259" t="s">
        <v>344</v>
      </c>
      <c r="AF2527" s="259" t="s">
        <v>344</v>
      </c>
      <c r="AG2527" s="259" t="s">
        <v>344</v>
      </c>
      <c r="AH2527" s="259" t="s">
        <v>344</v>
      </c>
      <c r="AI2527" s="259" t="s">
        <v>344</v>
      </c>
      <c r="AJ2527" s="259" t="s">
        <v>344</v>
      </c>
      <c r="AK2527" s="259" t="s">
        <v>344</v>
      </c>
      <c r="AL2527" s="259" t="s">
        <v>344</v>
      </c>
      <c r="AM2527" s="259" t="s">
        <v>344</v>
      </c>
      <c r="AN2527" s="259" t="s">
        <v>344</v>
      </c>
      <c r="AO2527" s="259" t="s">
        <v>344</v>
      </c>
      <c r="AP2527" s="259" t="s">
        <v>344</v>
      </c>
      <c r="AQ2527" s="259"/>
      <c r="AR2527"/>
      <c r="AS2527">
        <v>1</v>
      </c>
    </row>
    <row r="2528" spans="1:45" ht="15" hidden="1" x14ac:dyDescent="0.25">
      <c r="A2528" s="266">
        <v>216366</v>
      </c>
      <c r="B2528" s="259" t="s">
        <v>458</v>
      </c>
      <c r="C2528" s="259" t="s">
        <v>207</v>
      </c>
      <c r="D2528" s="259" t="s">
        <v>205</v>
      </c>
      <c r="E2528" s="259" t="s">
        <v>207</v>
      </c>
      <c r="F2528" s="259" t="s">
        <v>205</v>
      </c>
      <c r="G2528" s="259" t="s">
        <v>207</v>
      </c>
      <c r="H2528" s="259" t="s">
        <v>207</v>
      </c>
      <c r="I2528" s="259" t="s">
        <v>207</v>
      </c>
      <c r="J2528" s="259" t="s">
        <v>207</v>
      </c>
      <c r="K2528" s="259" t="s">
        <v>207</v>
      </c>
      <c r="L2528" s="259" t="s">
        <v>207</v>
      </c>
      <c r="M2528" s="259" t="s">
        <v>206</v>
      </c>
      <c r="N2528" s="259" t="s">
        <v>206</v>
      </c>
      <c r="O2528" s="259" t="s">
        <v>206</v>
      </c>
      <c r="P2528" s="259" t="s">
        <v>206</v>
      </c>
      <c r="Q2528" s="259" t="s">
        <v>206</v>
      </c>
      <c r="R2528" s="259" t="s">
        <v>206</v>
      </c>
      <c r="S2528" s="259" t="s">
        <v>206</v>
      </c>
      <c r="T2528" s="259" t="s">
        <v>206</v>
      </c>
      <c r="U2528" s="259" t="s">
        <v>206</v>
      </c>
      <c r="V2528" s="259" t="s">
        <v>206</v>
      </c>
      <c r="W2528" s="259" t="s">
        <v>344</v>
      </c>
      <c r="X2528" s="259" t="s">
        <v>344</v>
      </c>
      <c r="Y2528" s="259" t="s">
        <v>344</v>
      </c>
      <c r="Z2528" s="259" t="s">
        <v>344</v>
      </c>
      <c r="AA2528" s="259" t="s">
        <v>344</v>
      </c>
      <c r="AB2528" s="259" t="s">
        <v>344</v>
      </c>
      <c r="AC2528" s="259" t="s">
        <v>344</v>
      </c>
      <c r="AD2528" s="259" t="s">
        <v>344</v>
      </c>
      <c r="AE2528" s="259" t="s">
        <v>344</v>
      </c>
      <c r="AF2528" s="259" t="s">
        <v>344</v>
      </c>
      <c r="AG2528" s="259" t="s">
        <v>344</v>
      </c>
      <c r="AH2528" s="259" t="s">
        <v>344</v>
      </c>
      <c r="AI2528" s="259" t="s">
        <v>344</v>
      </c>
      <c r="AJ2528" s="259" t="s">
        <v>344</v>
      </c>
      <c r="AK2528" s="259" t="s">
        <v>344</v>
      </c>
      <c r="AL2528" s="259" t="s">
        <v>344</v>
      </c>
      <c r="AM2528" s="259" t="s">
        <v>344</v>
      </c>
      <c r="AN2528" s="259" t="s">
        <v>344</v>
      </c>
      <c r="AO2528" s="259" t="s">
        <v>344</v>
      </c>
      <c r="AP2528" s="259" t="s">
        <v>344</v>
      </c>
      <c r="AQ2528" s="259"/>
      <c r="AR2528"/>
      <c r="AS2528">
        <v>3</v>
      </c>
    </row>
    <row r="2529" spans="1:45" ht="18.75" hidden="1" x14ac:dyDescent="0.45">
      <c r="A2529" s="268">
        <v>216367</v>
      </c>
      <c r="B2529" s="249" t="s">
        <v>459</v>
      </c>
      <c r="C2529" s="269" t="s">
        <v>205</v>
      </c>
      <c r="D2529" s="269" t="s">
        <v>207</v>
      </c>
      <c r="E2529" s="269" t="s">
        <v>207</v>
      </c>
      <c r="F2529" s="269" t="s">
        <v>205</v>
      </c>
      <c r="G2529" s="269" t="s">
        <v>207</v>
      </c>
      <c r="H2529" s="269" t="s">
        <v>207</v>
      </c>
      <c r="I2529" s="269" t="s">
        <v>207</v>
      </c>
      <c r="J2529" s="269" t="s">
        <v>205</v>
      </c>
      <c r="K2529" s="269" t="s">
        <v>207</v>
      </c>
      <c r="L2529" s="269" t="s">
        <v>205</v>
      </c>
      <c r="M2529" s="270" t="s">
        <v>205</v>
      </c>
      <c r="N2529" s="269" t="s">
        <v>207</v>
      </c>
      <c r="O2529" s="269" t="s">
        <v>205</v>
      </c>
      <c r="P2529" s="269" t="s">
        <v>207</v>
      </c>
      <c r="Q2529" s="269" t="s">
        <v>207</v>
      </c>
      <c r="R2529" s="269" t="s">
        <v>207</v>
      </c>
      <c r="S2529" s="269" t="s">
        <v>207</v>
      </c>
      <c r="T2529" s="269" t="s">
        <v>207</v>
      </c>
      <c r="U2529" s="269" t="s">
        <v>205</v>
      </c>
      <c r="V2529" s="269" t="s">
        <v>205</v>
      </c>
      <c r="W2529" s="269" t="s">
        <v>206</v>
      </c>
      <c r="X2529" s="269" t="s">
        <v>206</v>
      </c>
      <c r="Y2529" s="269" t="s">
        <v>206</v>
      </c>
      <c r="Z2529" s="269" t="s">
        <v>206</v>
      </c>
      <c r="AA2529" s="269" t="s">
        <v>206</v>
      </c>
      <c r="AB2529" s="269" t="s">
        <v>344</v>
      </c>
      <c r="AC2529" s="269" t="s">
        <v>344</v>
      </c>
      <c r="AD2529" s="269" t="s">
        <v>344</v>
      </c>
      <c r="AE2529" s="269" t="s">
        <v>344</v>
      </c>
      <c r="AF2529" s="269" t="s">
        <v>344</v>
      </c>
      <c r="AG2529" s="269" t="s">
        <v>344</v>
      </c>
      <c r="AH2529" s="269" t="s">
        <v>344</v>
      </c>
      <c r="AI2529" s="269" t="s">
        <v>344</v>
      </c>
      <c r="AJ2529" s="269" t="s">
        <v>344</v>
      </c>
      <c r="AK2529" s="269" t="s">
        <v>344</v>
      </c>
      <c r="AL2529" s="269" t="s">
        <v>344</v>
      </c>
      <c r="AM2529" s="269" t="s">
        <v>344</v>
      </c>
      <c r="AN2529" s="269" t="s">
        <v>344</v>
      </c>
      <c r="AO2529" s="269" t="s">
        <v>344</v>
      </c>
      <c r="AP2529" s="269" t="s">
        <v>344</v>
      </c>
      <c r="AQ2529" s="269"/>
      <c r="AR2529">
        <v>0</v>
      </c>
      <c r="AS2529">
        <v>6</v>
      </c>
    </row>
    <row r="2530" spans="1:45" ht="15" hidden="1" x14ac:dyDescent="0.25">
      <c r="A2530" s="266">
        <v>216368</v>
      </c>
      <c r="B2530" s="259" t="s">
        <v>457</v>
      </c>
      <c r="C2530" s="259" t="s">
        <v>206</v>
      </c>
      <c r="D2530" s="259" t="s">
        <v>207</v>
      </c>
      <c r="E2530" s="259" t="s">
        <v>207</v>
      </c>
      <c r="F2530" s="259" t="s">
        <v>207</v>
      </c>
      <c r="G2530" s="259" t="s">
        <v>207</v>
      </c>
      <c r="H2530" s="259" t="s">
        <v>206</v>
      </c>
      <c r="I2530" s="259" t="s">
        <v>206</v>
      </c>
      <c r="J2530" s="259" t="s">
        <v>206</v>
      </c>
      <c r="K2530" s="259" t="s">
        <v>206</v>
      </c>
      <c r="L2530" s="259" t="s">
        <v>206</v>
      </c>
      <c r="M2530" s="259" t="s">
        <v>344</v>
      </c>
      <c r="N2530" s="259" t="s">
        <v>344</v>
      </c>
      <c r="O2530" s="259" t="s">
        <v>344</v>
      </c>
      <c r="P2530" s="259" t="s">
        <v>344</v>
      </c>
      <c r="Q2530" s="259" t="s">
        <v>344</v>
      </c>
      <c r="R2530" s="259" t="s">
        <v>344</v>
      </c>
      <c r="S2530" s="259" t="s">
        <v>344</v>
      </c>
      <c r="T2530" s="259" t="s">
        <v>344</v>
      </c>
      <c r="U2530" s="259" t="s">
        <v>344</v>
      </c>
      <c r="V2530" s="259" t="s">
        <v>344</v>
      </c>
      <c r="W2530" s="259" t="s">
        <v>344</v>
      </c>
      <c r="X2530" s="259" t="s">
        <v>344</v>
      </c>
      <c r="Y2530" s="259" t="s">
        <v>344</v>
      </c>
      <c r="Z2530" s="259" t="s">
        <v>344</v>
      </c>
      <c r="AA2530" s="259" t="s">
        <v>344</v>
      </c>
      <c r="AB2530" s="259" t="s">
        <v>344</v>
      </c>
      <c r="AC2530" s="259" t="s">
        <v>344</v>
      </c>
      <c r="AD2530" s="259" t="s">
        <v>344</v>
      </c>
      <c r="AE2530" s="259" t="s">
        <v>344</v>
      </c>
      <c r="AF2530" s="259" t="s">
        <v>344</v>
      </c>
      <c r="AG2530" s="259" t="s">
        <v>344</v>
      </c>
      <c r="AH2530" s="259" t="s">
        <v>344</v>
      </c>
      <c r="AI2530" s="259" t="s">
        <v>344</v>
      </c>
      <c r="AJ2530" s="259" t="s">
        <v>344</v>
      </c>
      <c r="AK2530" s="259" t="s">
        <v>344</v>
      </c>
      <c r="AL2530" s="259" t="s">
        <v>344</v>
      </c>
      <c r="AM2530" s="259" t="s">
        <v>344</v>
      </c>
      <c r="AN2530" s="259" t="s">
        <v>344</v>
      </c>
      <c r="AO2530" s="259" t="s">
        <v>344</v>
      </c>
      <c r="AP2530" s="259" t="s">
        <v>344</v>
      </c>
      <c r="AQ2530" s="259"/>
      <c r="AR2530"/>
      <c r="AS2530">
        <v>1</v>
      </c>
    </row>
    <row r="2531" spans="1:45" ht="15" hidden="1" x14ac:dyDescent="0.25">
      <c r="A2531" s="266">
        <v>216369</v>
      </c>
      <c r="B2531" s="259" t="s">
        <v>457</v>
      </c>
      <c r="C2531" s="259" t="s">
        <v>206</v>
      </c>
      <c r="D2531" s="259" t="s">
        <v>207</v>
      </c>
      <c r="E2531" s="259" t="s">
        <v>207</v>
      </c>
      <c r="F2531" s="259" t="s">
        <v>207</v>
      </c>
      <c r="G2531" s="259" t="s">
        <v>207</v>
      </c>
      <c r="H2531" s="259" t="s">
        <v>206</v>
      </c>
      <c r="I2531" s="259" t="s">
        <v>206</v>
      </c>
      <c r="J2531" s="259" t="s">
        <v>206</v>
      </c>
      <c r="K2531" s="259" t="s">
        <v>206</v>
      </c>
      <c r="L2531" s="259" t="s">
        <v>206</v>
      </c>
      <c r="M2531" s="259" t="s">
        <v>344</v>
      </c>
      <c r="N2531" s="259" t="s">
        <v>344</v>
      </c>
      <c r="O2531" s="259" t="s">
        <v>344</v>
      </c>
      <c r="P2531" s="259" t="s">
        <v>344</v>
      </c>
      <c r="Q2531" s="259" t="s">
        <v>344</v>
      </c>
      <c r="R2531" s="259" t="s">
        <v>344</v>
      </c>
      <c r="S2531" s="259" t="s">
        <v>344</v>
      </c>
      <c r="T2531" s="259" t="s">
        <v>344</v>
      </c>
      <c r="U2531" s="259" t="s">
        <v>344</v>
      </c>
      <c r="V2531" s="259" t="s">
        <v>344</v>
      </c>
      <c r="W2531" s="259" t="s">
        <v>344</v>
      </c>
      <c r="X2531" s="259" t="s">
        <v>344</v>
      </c>
      <c r="Y2531" s="259" t="s">
        <v>344</v>
      </c>
      <c r="Z2531" s="259" t="s">
        <v>344</v>
      </c>
      <c r="AA2531" s="259" t="s">
        <v>344</v>
      </c>
      <c r="AB2531" s="259" t="s">
        <v>344</v>
      </c>
      <c r="AC2531" s="259" t="s">
        <v>344</v>
      </c>
      <c r="AD2531" s="259" t="s">
        <v>344</v>
      </c>
      <c r="AE2531" s="259" t="s">
        <v>344</v>
      </c>
      <c r="AF2531" s="259" t="s">
        <v>344</v>
      </c>
      <c r="AG2531" s="259" t="s">
        <v>344</v>
      </c>
      <c r="AH2531" s="259" t="s">
        <v>344</v>
      </c>
      <c r="AI2531" s="259" t="s">
        <v>344</v>
      </c>
      <c r="AJ2531" s="259" t="s">
        <v>344</v>
      </c>
      <c r="AK2531" s="259" t="s">
        <v>344</v>
      </c>
      <c r="AL2531" s="259" t="s">
        <v>344</v>
      </c>
      <c r="AM2531" s="259" t="s">
        <v>344</v>
      </c>
      <c r="AN2531" s="259" t="s">
        <v>344</v>
      </c>
      <c r="AO2531" s="259" t="s">
        <v>344</v>
      </c>
      <c r="AP2531" s="259" t="s">
        <v>344</v>
      </c>
      <c r="AQ2531" s="259"/>
      <c r="AR2531"/>
      <c r="AS2531">
        <v>1</v>
      </c>
    </row>
    <row r="2532" spans="1:45" ht="18.75" hidden="1" x14ac:dyDescent="0.45">
      <c r="A2532" s="267">
        <v>216370</v>
      </c>
      <c r="B2532" s="249" t="s">
        <v>458</v>
      </c>
      <c r="C2532" s="269" t="s">
        <v>205</v>
      </c>
      <c r="D2532" s="269" t="s">
        <v>207</v>
      </c>
      <c r="E2532" s="269" t="s">
        <v>207</v>
      </c>
      <c r="F2532" s="269" t="s">
        <v>205</v>
      </c>
      <c r="G2532" s="269" t="s">
        <v>206</v>
      </c>
      <c r="H2532" s="269" t="s">
        <v>206</v>
      </c>
      <c r="I2532" s="269" t="s">
        <v>207</v>
      </c>
      <c r="J2532" s="269" t="s">
        <v>207</v>
      </c>
      <c r="K2532" s="269" t="s">
        <v>207</v>
      </c>
      <c r="L2532" s="269" t="s">
        <v>205</v>
      </c>
      <c r="M2532" s="270" t="s">
        <v>205</v>
      </c>
      <c r="N2532" s="269" t="s">
        <v>207</v>
      </c>
      <c r="O2532" s="269" t="s">
        <v>207</v>
      </c>
      <c r="P2532" s="269" t="s">
        <v>206</v>
      </c>
      <c r="Q2532" s="269" t="s">
        <v>207</v>
      </c>
      <c r="R2532" s="269" t="s">
        <v>206</v>
      </c>
      <c r="S2532" s="269" t="s">
        <v>206</v>
      </c>
      <c r="T2532" s="269" t="s">
        <v>206</v>
      </c>
      <c r="U2532" s="269" t="s">
        <v>206</v>
      </c>
      <c r="V2532" s="269" t="s">
        <v>206</v>
      </c>
      <c r="W2532" s="269" t="s">
        <v>344</v>
      </c>
      <c r="X2532" s="270" t="s">
        <v>344</v>
      </c>
      <c r="Y2532" s="269" t="s">
        <v>344</v>
      </c>
      <c r="Z2532" s="269" t="s">
        <v>344</v>
      </c>
      <c r="AA2532" s="269" t="s">
        <v>344</v>
      </c>
      <c r="AB2532" s="269" t="s">
        <v>344</v>
      </c>
      <c r="AC2532" s="269" t="s">
        <v>344</v>
      </c>
      <c r="AD2532" s="269" t="s">
        <v>344</v>
      </c>
      <c r="AE2532" s="269" t="s">
        <v>344</v>
      </c>
      <c r="AF2532" s="269" t="s">
        <v>344</v>
      </c>
      <c r="AG2532" s="269" t="s">
        <v>344</v>
      </c>
      <c r="AH2532" s="269" t="s">
        <v>344</v>
      </c>
      <c r="AI2532" s="269" t="s">
        <v>344</v>
      </c>
      <c r="AJ2532" s="269" t="s">
        <v>344</v>
      </c>
      <c r="AK2532" s="269" t="s">
        <v>344</v>
      </c>
      <c r="AL2532" s="269" t="s">
        <v>344</v>
      </c>
      <c r="AM2532" s="269" t="s">
        <v>344</v>
      </c>
      <c r="AN2532" s="269" t="s">
        <v>344</v>
      </c>
      <c r="AO2532" s="269" t="s">
        <v>344</v>
      </c>
      <c r="AP2532" s="269" t="s">
        <v>344</v>
      </c>
      <c r="AQ2532" s="269"/>
      <c r="AR2532">
        <v>0</v>
      </c>
      <c r="AS2532">
        <v>4</v>
      </c>
    </row>
    <row r="2533" spans="1:45" ht="18.75" hidden="1" x14ac:dyDescent="0.45">
      <c r="A2533" s="268">
        <v>216371</v>
      </c>
      <c r="B2533" s="249" t="s">
        <v>458</v>
      </c>
      <c r="C2533" s="269" t="s">
        <v>205</v>
      </c>
      <c r="D2533" s="269" t="s">
        <v>207</v>
      </c>
      <c r="E2533" s="269" t="s">
        <v>207</v>
      </c>
      <c r="F2533" s="269" t="s">
        <v>207</v>
      </c>
      <c r="G2533" s="269" t="s">
        <v>205</v>
      </c>
      <c r="H2533" s="269" t="s">
        <v>207</v>
      </c>
      <c r="I2533" s="269" t="s">
        <v>205</v>
      </c>
      <c r="J2533" s="269" t="s">
        <v>205</v>
      </c>
      <c r="K2533" s="269" t="s">
        <v>207</v>
      </c>
      <c r="L2533" s="269" t="s">
        <v>205</v>
      </c>
      <c r="M2533" s="270" t="s">
        <v>207</v>
      </c>
      <c r="N2533" s="269" t="s">
        <v>205</v>
      </c>
      <c r="O2533" s="269" t="s">
        <v>205</v>
      </c>
      <c r="P2533" s="269" t="s">
        <v>206</v>
      </c>
      <c r="Q2533" s="269" t="s">
        <v>207</v>
      </c>
      <c r="R2533" s="269" t="s">
        <v>207</v>
      </c>
      <c r="S2533" s="269" t="s">
        <v>207</v>
      </c>
      <c r="T2533" s="269" t="s">
        <v>207</v>
      </c>
      <c r="U2533" s="269" t="s">
        <v>207</v>
      </c>
      <c r="V2533" s="269" t="s">
        <v>207</v>
      </c>
      <c r="W2533" s="269" t="s">
        <v>344</v>
      </c>
      <c r="X2533" s="270" t="s">
        <v>344</v>
      </c>
      <c r="Y2533" s="269" t="s">
        <v>344</v>
      </c>
      <c r="Z2533" s="269" t="s">
        <v>344</v>
      </c>
      <c r="AA2533" s="269" t="s">
        <v>344</v>
      </c>
      <c r="AB2533" s="269" t="s">
        <v>344</v>
      </c>
      <c r="AC2533" s="269" t="s">
        <v>344</v>
      </c>
      <c r="AD2533" s="269" t="s">
        <v>344</v>
      </c>
      <c r="AE2533" s="269" t="s">
        <v>344</v>
      </c>
      <c r="AF2533" s="269" t="s">
        <v>344</v>
      </c>
      <c r="AG2533" s="269" t="s">
        <v>344</v>
      </c>
      <c r="AH2533" s="269" t="s">
        <v>344</v>
      </c>
      <c r="AI2533" s="269" t="s">
        <v>344</v>
      </c>
      <c r="AJ2533" s="269" t="s">
        <v>344</v>
      </c>
      <c r="AK2533" s="269" t="s">
        <v>344</v>
      </c>
      <c r="AL2533" s="269" t="s">
        <v>344</v>
      </c>
      <c r="AM2533" s="269" t="s">
        <v>344</v>
      </c>
      <c r="AN2533" s="269" t="s">
        <v>344</v>
      </c>
      <c r="AO2533" s="269" t="s">
        <v>344</v>
      </c>
      <c r="AP2533" s="269" t="s">
        <v>344</v>
      </c>
      <c r="AQ2533" s="269"/>
      <c r="AR2533">
        <v>0</v>
      </c>
      <c r="AS2533">
        <v>4</v>
      </c>
    </row>
    <row r="2534" spans="1:45" ht="15" hidden="1" x14ac:dyDescent="0.25">
      <c r="A2534" s="266">
        <v>216372</v>
      </c>
      <c r="B2534" s="259" t="s">
        <v>458</v>
      </c>
      <c r="C2534" s="259" t="s">
        <v>207</v>
      </c>
      <c r="D2534" s="259" t="s">
        <v>207</v>
      </c>
      <c r="E2534" s="259" t="s">
        <v>205</v>
      </c>
      <c r="F2534" s="259" t="s">
        <v>205</v>
      </c>
      <c r="G2534" s="259" t="s">
        <v>207</v>
      </c>
      <c r="H2534" s="259" t="s">
        <v>207</v>
      </c>
      <c r="I2534" s="259" t="s">
        <v>207</v>
      </c>
      <c r="J2534" s="259" t="s">
        <v>205</v>
      </c>
      <c r="K2534" s="259" t="s">
        <v>207</v>
      </c>
      <c r="L2534" s="259" t="s">
        <v>205</v>
      </c>
      <c r="M2534" s="259" t="s">
        <v>207</v>
      </c>
      <c r="N2534" s="259" t="s">
        <v>207</v>
      </c>
      <c r="O2534" s="259" t="s">
        <v>207</v>
      </c>
      <c r="P2534" s="259" t="s">
        <v>207</v>
      </c>
      <c r="Q2534" s="259" t="s">
        <v>207</v>
      </c>
      <c r="R2534" s="259" t="s">
        <v>206</v>
      </c>
      <c r="S2534" s="259" t="s">
        <v>206</v>
      </c>
      <c r="T2534" s="259" t="s">
        <v>206</v>
      </c>
      <c r="U2534" s="259" t="s">
        <v>206</v>
      </c>
      <c r="V2534" s="259" t="s">
        <v>206</v>
      </c>
      <c r="W2534" s="259" t="s">
        <v>344</v>
      </c>
      <c r="X2534" s="259" t="s">
        <v>344</v>
      </c>
      <c r="Y2534" s="259" t="s">
        <v>344</v>
      </c>
      <c r="Z2534" s="259" t="s">
        <v>344</v>
      </c>
      <c r="AA2534" s="259" t="s">
        <v>344</v>
      </c>
      <c r="AB2534" s="259" t="s">
        <v>344</v>
      </c>
      <c r="AC2534" s="259" t="s">
        <v>344</v>
      </c>
      <c r="AD2534" s="259" t="s">
        <v>344</v>
      </c>
      <c r="AE2534" s="259" t="s">
        <v>344</v>
      </c>
      <c r="AF2534" s="259" t="s">
        <v>344</v>
      </c>
      <c r="AG2534" s="259" t="s">
        <v>344</v>
      </c>
      <c r="AH2534" s="259" t="s">
        <v>344</v>
      </c>
      <c r="AI2534" s="259" t="s">
        <v>344</v>
      </c>
      <c r="AJ2534" s="259" t="s">
        <v>344</v>
      </c>
      <c r="AK2534" s="259" t="s">
        <v>344</v>
      </c>
      <c r="AL2534" s="259" t="s">
        <v>344</v>
      </c>
      <c r="AM2534" s="259" t="s">
        <v>344</v>
      </c>
      <c r="AN2534" s="259" t="s">
        <v>344</v>
      </c>
      <c r="AO2534" s="259" t="s">
        <v>344</v>
      </c>
      <c r="AP2534" s="259" t="s">
        <v>344</v>
      </c>
      <c r="AQ2534" s="259"/>
      <c r="AR2534"/>
      <c r="AS2534">
        <v>3</v>
      </c>
    </row>
    <row r="2535" spans="1:45" ht="18.75" hidden="1" x14ac:dyDescent="0.45">
      <c r="A2535" s="267">
        <v>216373</v>
      </c>
      <c r="B2535" s="249" t="s">
        <v>458</v>
      </c>
      <c r="C2535" s="269" t="s">
        <v>205</v>
      </c>
      <c r="D2535" s="269" t="s">
        <v>207</v>
      </c>
      <c r="E2535" s="269" t="s">
        <v>207</v>
      </c>
      <c r="F2535" s="269" t="s">
        <v>205</v>
      </c>
      <c r="G2535" s="269" t="s">
        <v>207</v>
      </c>
      <c r="H2535" s="269" t="s">
        <v>207</v>
      </c>
      <c r="I2535" s="269" t="s">
        <v>205</v>
      </c>
      <c r="J2535" s="269" t="s">
        <v>207</v>
      </c>
      <c r="K2535" s="269" t="s">
        <v>207</v>
      </c>
      <c r="L2535" s="269" t="s">
        <v>205</v>
      </c>
      <c r="M2535" s="270" t="s">
        <v>207</v>
      </c>
      <c r="N2535" s="269" t="s">
        <v>205</v>
      </c>
      <c r="O2535" s="269" t="s">
        <v>205</v>
      </c>
      <c r="P2535" s="269" t="s">
        <v>207</v>
      </c>
      <c r="Q2535" s="269" t="s">
        <v>207</v>
      </c>
      <c r="R2535" s="269" t="s">
        <v>207</v>
      </c>
      <c r="S2535" s="269" t="s">
        <v>207</v>
      </c>
      <c r="T2535" s="269" t="s">
        <v>207</v>
      </c>
      <c r="U2535" s="269" t="s">
        <v>207</v>
      </c>
      <c r="V2535" s="269" t="s">
        <v>207</v>
      </c>
      <c r="W2535" s="269" t="s">
        <v>344</v>
      </c>
      <c r="X2535" s="270" t="s">
        <v>344</v>
      </c>
      <c r="Y2535" s="269" t="s">
        <v>344</v>
      </c>
      <c r="Z2535" s="269" t="s">
        <v>344</v>
      </c>
      <c r="AA2535" s="269" t="s">
        <v>344</v>
      </c>
      <c r="AB2535" s="269" t="s">
        <v>344</v>
      </c>
      <c r="AC2535" s="269" t="s">
        <v>344</v>
      </c>
      <c r="AD2535" s="269" t="s">
        <v>344</v>
      </c>
      <c r="AE2535" s="269" t="s">
        <v>344</v>
      </c>
      <c r="AF2535" s="269" t="s">
        <v>344</v>
      </c>
      <c r="AG2535" s="269" t="s">
        <v>344</v>
      </c>
      <c r="AH2535" s="269" t="s">
        <v>344</v>
      </c>
      <c r="AI2535" s="269" t="s">
        <v>344</v>
      </c>
      <c r="AJ2535" s="269" t="s">
        <v>344</v>
      </c>
      <c r="AK2535" s="269" t="s">
        <v>344</v>
      </c>
      <c r="AL2535" s="269" t="s">
        <v>344</v>
      </c>
      <c r="AM2535" s="269" t="s">
        <v>344</v>
      </c>
      <c r="AN2535" s="269" t="s">
        <v>344</v>
      </c>
      <c r="AO2535" s="269" t="s">
        <v>344</v>
      </c>
      <c r="AP2535" s="269" t="s">
        <v>344</v>
      </c>
      <c r="AQ2535" s="269"/>
      <c r="AR2535">
        <v>0</v>
      </c>
      <c r="AS2535">
        <v>4</v>
      </c>
    </row>
    <row r="2536" spans="1:45" ht="15" hidden="1" x14ac:dyDescent="0.25">
      <c r="A2536" s="266">
        <v>216374</v>
      </c>
      <c r="B2536" s="259" t="s">
        <v>457</v>
      </c>
      <c r="C2536" s="259" t="s">
        <v>207</v>
      </c>
      <c r="D2536" s="259" t="s">
        <v>207</v>
      </c>
      <c r="E2536" s="259" t="s">
        <v>207</v>
      </c>
      <c r="F2536" s="259" t="s">
        <v>207</v>
      </c>
      <c r="G2536" s="259" t="s">
        <v>207</v>
      </c>
      <c r="H2536" s="259" t="s">
        <v>206</v>
      </c>
      <c r="I2536" s="259" t="s">
        <v>206</v>
      </c>
      <c r="J2536" s="259" t="s">
        <v>206</v>
      </c>
      <c r="K2536" s="259" t="s">
        <v>206</v>
      </c>
      <c r="L2536" s="259" t="s">
        <v>206</v>
      </c>
      <c r="M2536" s="259" t="s">
        <v>344</v>
      </c>
      <c r="N2536" s="259" t="s">
        <v>344</v>
      </c>
      <c r="O2536" s="259" t="s">
        <v>344</v>
      </c>
      <c r="P2536" s="259" t="s">
        <v>344</v>
      </c>
      <c r="Q2536" s="259" t="s">
        <v>344</v>
      </c>
      <c r="R2536" s="259" t="s">
        <v>344</v>
      </c>
      <c r="S2536" s="259" t="s">
        <v>344</v>
      </c>
      <c r="T2536" s="259" t="s">
        <v>344</v>
      </c>
      <c r="U2536" s="259" t="s">
        <v>344</v>
      </c>
      <c r="V2536" s="259" t="s">
        <v>344</v>
      </c>
      <c r="W2536" s="259" t="s">
        <v>344</v>
      </c>
      <c r="X2536" s="259" t="s">
        <v>344</v>
      </c>
      <c r="Y2536" s="259" t="s">
        <v>344</v>
      </c>
      <c r="Z2536" s="259" t="s">
        <v>344</v>
      </c>
      <c r="AA2536" s="259" t="s">
        <v>344</v>
      </c>
      <c r="AB2536" s="259" t="s">
        <v>344</v>
      </c>
      <c r="AC2536" s="259" t="s">
        <v>344</v>
      </c>
      <c r="AD2536" s="259" t="s">
        <v>344</v>
      </c>
      <c r="AE2536" s="259" t="s">
        <v>344</v>
      </c>
      <c r="AF2536" s="259" t="s">
        <v>344</v>
      </c>
      <c r="AG2536" s="259" t="s">
        <v>344</v>
      </c>
      <c r="AH2536" s="259" t="s">
        <v>344</v>
      </c>
      <c r="AI2536" s="259" t="s">
        <v>344</v>
      </c>
      <c r="AJ2536" s="259" t="s">
        <v>344</v>
      </c>
      <c r="AK2536" s="259" t="s">
        <v>344</v>
      </c>
      <c r="AL2536" s="259" t="s">
        <v>344</v>
      </c>
      <c r="AM2536" s="259" t="s">
        <v>344</v>
      </c>
      <c r="AN2536" s="259" t="s">
        <v>344</v>
      </c>
      <c r="AO2536" s="259" t="s">
        <v>344</v>
      </c>
      <c r="AP2536" s="259" t="s">
        <v>344</v>
      </c>
      <c r="AQ2536" s="259"/>
      <c r="AR2536"/>
      <c r="AS2536">
        <v>1</v>
      </c>
    </row>
    <row r="2537" spans="1:45" ht="15" hidden="1" x14ac:dyDescent="0.25">
      <c r="A2537" s="266">
        <v>216375</v>
      </c>
      <c r="B2537" s="259" t="s">
        <v>457</v>
      </c>
      <c r="C2537" s="259" t="s">
        <v>205</v>
      </c>
      <c r="D2537" s="259" t="s">
        <v>205</v>
      </c>
      <c r="E2537" s="259" t="s">
        <v>207</v>
      </c>
      <c r="F2537" s="259" t="s">
        <v>205</v>
      </c>
      <c r="G2537" s="259" t="s">
        <v>205</v>
      </c>
      <c r="H2537" s="259" t="s">
        <v>207</v>
      </c>
      <c r="I2537" s="259" t="s">
        <v>207</v>
      </c>
      <c r="J2537" s="259" t="s">
        <v>207</v>
      </c>
      <c r="K2537" s="259" t="s">
        <v>207</v>
      </c>
      <c r="L2537" s="259" t="s">
        <v>207</v>
      </c>
      <c r="M2537" s="259" t="s">
        <v>344</v>
      </c>
      <c r="N2537" s="259" t="s">
        <v>344</v>
      </c>
      <c r="O2537" s="259" t="s">
        <v>344</v>
      </c>
      <c r="P2537" s="259" t="s">
        <v>344</v>
      </c>
      <c r="Q2537" s="259" t="s">
        <v>344</v>
      </c>
      <c r="R2537" s="259" t="s">
        <v>344</v>
      </c>
      <c r="S2537" s="259" t="s">
        <v>344</v>
      </c>
      <c r="T2537" s="259" t="s">
        <v>344</v>
      </c>
      <c r="U2537" s="259" t="s">
        <v>344</v>
      </c>
      <c r="V2537" s="259" t="s">
        <v>344</v>
      </c>
      <c r="W2537" s="259" t="s">
        <v>344</v>
      </c>
      <c r="X2537" s="259" t="s">
        <v>344</v>
      </c>
      <c r="Y2537" s="259" t="s">
        <v>344</v>
      </c>
      <c r="Z2537" s="259" t="s">
        <v>344</v>
      </c>
      <c r="AA2537" s="259" t="s">
        <v>344</v>
      </c>
      <c r="AB2537" s="259" t="s">
        <v>344</v>
      </c>
      <c r="AC2537" s="259" t="s">
        <v>344</v>
      </c>
      <c r="AD2537" s="259" t="s">
        <v>344</v>
      </c>
      <c r="AE2537" s="259" t="s">
        <v>344</v>
      </c>
      <c r="AF2537" s="259" t="s">
        <v>344</v>
      </c>
      <c r="AG2537" s="259" t="s">
        <v>344</v>
      </c>
      <c r="AH2537" s="259" t="s">
        <v>344</v>
      </c>
      <c r="AI2537" s="259" t="s">
        <v>344</v>
      </c>
      <c r="AJ2537" s="259" t="s">
        <v>344</v>
      </c>
      <c r="AK2537" s="259" t="s">
        <v>344</v>
      </c>
      <c r="AL2537" s="259" t="s">
        <v>344</v>
      </c>
      <c r="AM2537" s="259" t="s">
        <v>344</v>
      </c>
      <c r="AN2537" s="259" t="s">
        <v>344</v>
      </c>
      <c r="AO2537" s="259" t="s">
        <v>344</v>
      </c>
      <c r="AP2537" s="259" t="s">
        <v>344</v>
      </c>
      <c r="AQ2537" s="259"/>
      <c r="AR2537"/>
      <c r="AS2537">
        <v>1</v>
      </c>
    </row>
    <row r="2538" spans="1:45" ht="15" hidden="1" x14ac:dyDescent="0.25">
      <c r="A2538" s="266">
        <v>216376</v>
      </c>
      <c r="B2538" s="259" t="s">
        <v>457</v>
      </c>
      <c r="C2538" s="259" t="s">
        <v>206</v>
      </c>
      <c r="D2538" s="259" t="s">
        <v>207</v>
      </c>
      <c r="E2538" s="259" t="s">
        <v>207</v>
      </c>
      <c r="F2538" s="259" t="s">
        <v>207</v>
      </c>
      <c r="G2538" s="259" t="s">
        <v>207</v>
      </c>
      <c r="H2538" s="259" t="s">
        <v>206</v>
      </c>
      <c r="I2538" s="259" t="s">
        <v>206</v>
      </c>
      <c r="J2538" s="259" t="s">
        <v>206</v>
      </c>
      <c r="K2538" s="259" t="s">
        <v>206</v>
      </c>
      <c r="L2538" s="259" t="s">
        <v>206</v>
      </c>
      <c r="M2538" s="259" t="s">
        <v>344</v>
      </c>
      <c r="N2538" s="259" t="s">
        <v>344</v>
      </c>
      <c r="O2538" s="259" t="s">
        <v>344</v>
      </c>
      <c r="P2538" s="259" t="s">
        <v>344</v>
      </c>
      <c r="Q2538" s="259" t="s">
        <v>344</v>
      </c>
      <c r="R2538" s="259" t="s">
        <v>344</v>
      </c>
      <c r="S2538" s="259" t="s">
        <v>344</v>
      </c>
      <c r="T2538" s="259" t="s">
        <v>344</v>
      </c>
      <c r="U2538" s="259" t="s">
        <v>344</v>
      </c>
      <c r="V2538" s="259" t="s">
        <v>344</v>
      </c>
      <c r="W2538" s="259" t="s">
        <v>344</v>
      </c>
      <c r="X2538" s="259" t="s">
        <v>344</v>
      </c>
      <c r="Y2538" s="259" t="s">
        <v>344</v>
      </c>
      <c r="Z2538" s="259" t="s">
        <v>344</v>
      </c>
      <c r="AA2538" s="259" t="s">
        <v>344</v>
      </c>
      <c r="AB2538" s="259" t="s">
        <v>344</v>
      </c>
      <c r="AC2538" s="259" t="s">
        <v>344</v>
      </c>
      <c r="AD2538" s="259" t="s">
        <v>344</v>
      </c>
      <c r="AE2538" s="259" t="s">
        <v>344</v>
      </c>
      <c r="AF2538" s="259" t="s">
        <v>344</v>
      </c>
      <c r="AG2538" s="259" t="s">
        <v>344</v>
      </c>
      <c r="AH2538" s="259" t="s">
        <v>344</v>
      </c>
      <c r="AI2538" s="259" t="s">
        <v>344</v>
      </c>
      <c r="AJ2538" s="259" t="s">
        <v>344</v>
      </c>
      <c r="AK2538" s="259" t="s">
        <v>344</v>
      </c>
      <c r="AL2538" s="259" t="s">
        <v>344</v>
      </c>
      <c r="AM2538" s="259" t="s">
        <v>344</v>
      </c>
      <c r="AN2538" s="259" t="s">
        <v>344</v>
      </c>
      <c r="AO2538" s="259" t="s">
        <v>344</v>
      </c>
      <c r="AP2538" s="259" t="s">
        <v>344</v>
      </c>
      <c r="AQ2538" s="259"/>
      <c r="AR2538"/>
      <c r="AS2538">
        <v>1</v>
      </c>
    </row>
    <row r="2539" spans="1:45" ht="15" hidden="1" x14ac:dyDescent="0.25">
      <c r="A2539" s="266">
        <v>216377</v>
      </c>
      <c r="B2539" s="259" t="s">
        <v>457</v>
      </c>
      <c r="C2539" s="259" t="s">
        <v>206</v>
      </c>
      <c r="D2539" s="259" t="s">
        <v>207</v>
      </c>
      <c r="E2539" s="259" t="s">
        <v>207</v>
      </c>
      <c r="F2539" s="259" t="s">
        <v>207</v>
      </c>
      <c r="G2539" s="259" t="s">
        <v>207</v>
      </c>
      <c r="H2539" s="259" t="s">
        <v>206</v>
      </c>
      <c r="I2539" s="259" t="s">
        <v>206</v>
      </c>
      <c r="J2539" s="259" t="s">
        <v>206</v>
      </c>
      <c r="K2539" s="259" t="s">
        <v>206</v>
      </c>
      <c r="L2539" s="259" t="s">
        <v>206</v>
      </c>
      <c r="M2539" s="259" t="s">
        <v>344</v>
      </c>
      <c r="N2539" s="259" t="s">
        <v>344</v>
      </c>
      <c r="O2539" s="259" t="s">
        <v>344</v>
      </c>
      <c r="P2539" s="259" t="s">
        <v>344</v>
      </c>
      <c r="Q2539" s="259" t="s">
        <v>344</v>
      </c>
      <c r="R2539" s="259" t="s">
        <v>344</v>
      </c>
      <c r="S2539" s="259" t="s">
        <v>344</v>
      </c>
      <c r="T2539" s="259" t="s">
        <v>344</v>
      </c>
      <c r="U2539" s="259" t="s">
        <v>344</v>
      </c>
      <c r="V2539" s="259" t="s">
        <v>344</v>
      </c>
      <c r="W2539" s="259" t="s">
        <v>344</v>
      </c>
      <c r="X2539" s="259" t="s">
        <v>344</v>
      </c>
      <c r="Y2539" s="259" t="s">
        <v>344</v>
      </c>
      <c r="Z2539" s="259" t="s">
        <v>344</v>
      </c>
      <c r="AA2539" s="259" t="s">
        <v>344</v>
      </c>
      <c r="AB2539" s="259" t="s">
        <v>344</v>
      </c>
      <c r="AC2539" s="259" t="s">
        <v>344</v>
      </c>
      <c r="AD2539" s="259" t="s">
        <v>344</v>
      </c>
      <c r="AE2539" s="259" t="s">
        <v>344</v>
      </c>
      <c r="AF2539" s="259" t="s">
        <v>344</v>
      </c>
      <c r="AG2539" s="259" t="s">
        <v>344</v>
      </c>
      <c r="AH2539" s="259" t="s">
        <v>344</v>
      </c>
      <c r="AI2539" s="259" t="s">
        <v>344</v>
      </c>
      <c r="AJ2539" s="259" t="s">
        <v>344</v>
      </c>
      <c r="AK2539" s="259" t="s">
        <v>344</v>
      </c>
      <c r="AL2539" s="259" t="s">
        <v>344</v>
      </c>
      <c r="AM2539" s="259" t="s">
        <v>344</v>
      </c>
      <c r="AN2539" s="259" t="s">
        <v>344</v>
      </c>
      <c r="AO2539" s="259" t="s">
        <v>344</v>
      </c>
      <c r="AP2539" s="259" t="s">
        <v>344</v>
      </c>
      <c r="AQ2539" s="259"/>
      <c r="AR2539"/>
      <c r="AS2539">
        <v>1</v>
      </c>
    </row>
    <row r="2540" spans="1:45" ht="15" hidden="1" x14ac:dyDescent="0.25">
      <c r="A2540" s="266">
        <v>216380</v>
      </c>
      <c r="B2540" s="259" t="s">
        <v>457</v>
      </c>
      <c r="C2540" s="259" t="s">
        <v>207</v>
      </c>
      <c r="D2540" s="259" t="s">
        <v>207</v>
      </c>
      <c r="E2540" s="259" t="s">
        <v>207</v>
      </c>
      <c r="F2540" s="259" t="s">
        <v>207</v>
      </c>
      <c r="G2540" s="259" t="s">
        <v>207</v>
      </c>
      <c r="H2540" s="259" t="s">
        <v>206</v>
      </c>
      <c r="I2540" s="259" t="s">
        <v>206</v>
      </c>
      <c r="J2540" s="259" t="s">
        <v>206</v>
      </c>
      <c r="K2540" s="259" t="s">
        <v>206</v>
      </c>
      <c r="L2540" s="259" t="s">
        <v>206</v>
      </c>
      <c r="M2540" s="259" t="s">
        <v>344</v>
      </c>
      <c r="N2540" s="259" t="s">
        <v>344</v>
      </c>
      <c r="O2540" s="259" t="s">
        <v>344</v>
      </c>
      <c r="P2540" s="259" t="s">
        <v>344</v>
      </c>
      <c r="Q2540" s="259" t="s">
        <v>344</v>
      </c>
      <c r="R2540" s="259" t="s">
        <v>344</v>
      </c>
      <c r="S2540" s="259" t="s">
        <v>344</v>
      </c>
      <c r="T2540" s="259" t="s">
        <v>344</v>
      </c>
      <c r="U2540" s="259" t="s">
        <v>344</v>
      </c>
      <c r="V2540" s="259" t="s">
        <v>344</v>
      </c>
      <c r="W2540" s="259" t="s">
        <v>344</v>
      </c>
      <c r="X2540" s="259" t="s">
        <v>344</v>
      </c>
      <c r="Y2540" s="259" t="s">
        <v>344</v>
      </c>
      <c r="Z2540" s="259" t="s">
        <v>344</v>
      </c>
      <c r="AA2540" s="259" t="s">
        <v>344</v>
      </c>
      <c r="AB2540" s="259" t="s">
        <v>344</v>
      </c>
      <c r="AC2540" s="259" t="s">
        <v>344</v>
      </c>
      <c r="AD2540" s="259" t="s">
        <v>344</v>
      </c>
      <c r="AE2540" s="259" t="s">
        <v>344</v>
      </c>
      <c r="AF2540" s="259" t="s">
        <v>344</v>
      </c>
      <c r="AG2540" s="259" t="s">
        <v>344</v>
      </c>
      <c r="AH2540" s="259" t="s">
        <v>344</v>
      </c>
      <c r="AI2540" s="259" t="s">
        <v>344</v>
      </c>
      <c r="AJ2540" s="259" t="s">
        <v>344</v>
      </c>
      <c r="AK2540" s="259" t="s">
        <v>344</v>
      </c>
      <c r="AL2540" s="259" t="s">
        <v>344</v>
      </c>
      <c r="AM2540" s="259" t="s">
        <v>344</v>
      </c>
      <c r="AN2540" s="259" t="s">
        <v>344</v>
      </c>
      <c r="AO2540" s="259" t="s">
        <v>344</v>
      </c>
      <c r="AP2540" s="259" t="s">
        <v>344</v>
      </c>
      <c r="AQ2540" s="259"/>
      <c r="AR2540"/>
      <c r="AS2540">
        <v>1</v>
      </c>
    </row>
    <row r="2541" spans="1:45" ht="18.75" hidden="1" x14ac:dyDescent="0.45">
      <c r="A2541" s="268">
        <v>216381</v>
      </c>
      <c r="B2541" s="249" t="s">
        <v>456</v>
      </c>
      <c r="C2541" s="269" t="s">
        <v>207</v>
      </c>
      <c r="D2541" s="269" t="s">
        <v>207</v>
      </c>
      <c r="E2541" s="269" t="s">
        <v>207</v>
      </c>
      <c r="F2541" s="269" t="s">
        <v>207</v>
      </c>
      <c r="G2541" s="269" t="s">
        <v>205</v>
      </c>
      <c r="H2541" s="269" t="s">
        <v>207</v>
      </c>
      <c r="I2541" s="269" t="s">
        <v>207</v>
      </c>
      <c r="J2541" s="269" t="s">
        <v>207</v>
      </c>
      <c r="K2541" s="269" t="s">
        <v>207</v>
      </c>
      <c r="L2541" s="269" t="s">
        <v>207</v>
      </c>
      <c r="M2541" s="270" t="s">
        <v>205</v>
      </c>
      <c r="N2541" s="269" t="s">
        <v>207</v>
      </c>
      <c r="O2541" s="269" t="s">
        <v>205</v>
      </c>
      <c r="P2541" s="269" t="s">
        <v>207</v>
      </c>
      <c r="Q2541" s="269" t="s">
        <v>207</v>
      </c>
      <c r="R2541" s="269" t="s">
        <v>207</v>
      </c>
      <c r="S2541" s="269" t="s">
        <v>207</v>
      </c>
      <c r="T2541" s="269" t="s">
        <v>207</v>
      </c>
      <c r="U2541" s="269" t="s">
        <v>207</v>
      </c>
      <c r="V2541" s="269" t="s">
        <v>207</v>
      </c>
      <c r="W2541" s="269" t="s">
        <v>207</v>
      </c>
      <c r="X2541" s="270" t="s">
        <v>207</v>
      </c>
      <c r="Y2541" s="269" t="s">
        <v>207</v>
      </c>
      <c r="Z2541" s="269" t="s">
        <v>207</v>
      </c>
      <c r="AA2541" s="269" t="s">
        <v>207</v>
      </c>
      <c r="AB2541" s="269" t="s">
        <v>206</v>
      </c>
      <c r="AC2541" s="269" t="s">
        <v>206</v>
      </c>
      <c r="AD2541" s="269" t="s">
        <v>206</v>
      </c>
      <c r="AE2541" s="269" t="s">
        <v>206</v>
      </c>
      <c r="AF2541" s="269" t="s">
        <v>206</v>
      </c>
      <c r="AG2541" s="269" t="s">
        <v>344</v>
      </c>
      <c r="AH2541" s="269" t="s">
        <v>344</v>
      </c>
      <c r="AI2541" s="269" t="s">
        <v>344</v>
      </c>
      <c r="AJ2541" s="269" t="s">
        <v>344</v>
      </c>
      <c r="AK2541" s="269" t="s">
        <v>344</v>
      </c>
      <c r="AL2541" s="269" t="s">
        <v>344</v>
      </c>
      <c r="AM2541" s="269" t="s">
        <v>344</v>
      </c>
      <c r="AN2541" s="269" t="s">
        <v>344</v>
      </c>
      <c r="AO2541" s="269" t="s">
        <v>344</v>
      </c>
      <c r="AP2541" s="269" t="s">
        <v>344</v>
      </c>
      <c r="AQ2541" s="269"/>
      <c r="AR2541">
        <v>0</v>
      </c>
      <c r="AS2541">
        <v>5</v>
      </c>
    </row>
    <row r="2542" spans="1:45" ht="18.75" hidden="1" x14ac:dyDescent="0.45">
      <c r="A2542" s="268">
        <v>216382</v>
      </c>
      <c r="B2542" s="249" t="s">
        <v>457</v>
      </c>
      <c r="C2542" s="269" t="s">
        <v>207</v>
      </c>
      <c r="D2542" s="269" t="s">
        <v>205</v>
      </c>
      <c r="E2542" s="269" t="s">
        <v>207</v>
      </c>
      <c r="F2542" s="269" t="s">
        <v>205</v>
      </c>
      <c r="G2542" s="269" t="s">
        <v>205</v>
      </c>
      <c r="H2542" s="269" t="s">
        <v>205</v>
      </c>
      <c r="I2542" s="269" t="s">
        <v>205</v>
      </c>
      <c r="J2542" s="269" t="s">
        <v>207</v>
      </c>
      <c r="K2542" s="269" t="s">
        <v>205</v>
      </c>
      <c r="L2542" s="269" t="s">
        <v>205</v>
      </c>
      <c r="M2542" s="270" t="s">
        <v>344</v>
      </c>
      <c r="N2542" s="269" t="s">
        <v>344</v>
      </c>
      <c r="O2542" s="269" t="s">
        <v>344</v>
      </c>
      <c r="P2542" s="269" t="s">
        <v>344</v>
      </c>
      <c r="Q2542" s="269" t="s">
        <v>344</v>
      </c>
      <c r="R2542" s="269" t="s">
        <v>344</v>
      </c>
      <c r="S2542" s="269" t="s">
        <v>344</v>
      </c>
      <c r="T2542" s="269" t="s">
        <v>344</v>
      </c>
      <c r="U2542" s="269" t="s">
        <v>344</v>
      </c>
      <c r="V2542" s="269" t="s">
        <v>344</v>
      </c>
      <c r="W2542" s="269" t="s">
        <v>344</v>
      </c>
      <c r="X2542" s="270" t="s">
        <v>344</v>
      </c>
      <c r="Y2542" s="269" t="s">
        <v>344</v>
      </c>
      <c r="Z2542" s="269" t="s">
        <v>344</v>
      </c>
      <c r="AA2542" s="269" t="s">
        <v>344</v>
      </c>
      <c r="AB2542" s="269" t="s">
        <v>344</v>
      </c>
      <c r="AC2542" s="269" t="s">
        <v>344</v>
      </c>
      <c r="AD2542" s="269" t="s">
        <v>344</v>
      </c>
      <c r="AE2542" s="269" t="s">
        <v>344</v>
      </c>
      <c r="AF2542" s="269" t="s">
        <v>344</v>
      </c>
      <c r="AG2542" s="269" t="s">
        <v>344</v>
      </c>
      <c r="AH2542" s="269" t="s">
        <v>344</v>
      </c>
      <c r="AI2542" s="269" t="s">
        <v>344</v>
      </c>
      <c r="AJ2542" s="269" t="s">
        <v>344</v>
      </c>
      <c r="AK2542" s="269" t="s">
        <v>344</v>
      </c>
      <c r="AL2542" s="269" t="s">
        <v>344</v>
      </c>
      <c r="AM2542" s="269" t="s">
        <v>344</v>
      </c>
      <c r="AN2542" s="269" t="s">
        <v>344</v>
      </c>
      <c r="AO2542" s="269" t="s">
        <v>344</v>
      </c>
      <c r="AP2542" s="269" t="s">
        <v>344</v>
      </c>
      <c r="AQ2542" s="269"/>
      <c r="AR2542">
        <v>0</v>
      </c>
      <c r="AS2542">
        <v>2</v>
      </c>
    </row>
    <row r="2543" spans="1:45" ht="15" hidden="1" x14ac:dyDescent="0.25">
      <c r="A2543" s="266">
        <v>216383</v>
      </c>
      <c r="B2543" s="259" t="s">
        <v>457</v>
      </c>
      <c r="C2543" s="259" t="s">
        <v>207</v>
      </c>
      <c r="D2543" s="259" t="s">
        <v>207</v>
      </c>
      <c r="E2543" s="259" t="s">
        <v>207</v>
      </c>
      <c r="F2543" s="259" t="s">
        <v>207</v>
      </c>
      <c r="G2543" s="259" t="s">
        <v>207</v>
      </c>
      <c r="H2543" s="259" t="s">
        <v>206</v>
      </c>
      <c r="I2543" s="259" t="s">
        <v>206</v>
      </c>
      <c r="J2543" s="259" t="s">
        <v>206</v>
      </c>
      <c r="K2543" s="259" t="s">
        <v>206</v>
      </c>
      <c r="L2543" s="259" t="s">
        <v>206</v>
      </c>
      <c r="M2543" s="259" t="s">
        <v>344</v>
      </c>
      <c r="N2543" s="259" t="s">
        <v>344</v>
      </c>
      <c r="O2543" s="259" t="s">
        <v>344</v>
      </c>
      <c r="P2543" s="259" t="s">
        <v>344</v>
      </c>
      <c r="Q2543" s="259" t="s">
        <v>344</v>
      </c>
      <c r="R2543" s="259" t="s">
        <v>344</v>
      </c>
      <c r="S2543" s="259" t="s">
        <v>344</v>
      </c>
      <c r="T2543" s="259" t="s">
        <v>344</v>
      </c>
      <c r="U2543" s="259" t="s">
        <v>344</v>
      </c>
      <c r="V2543" s="259" t="s">
        <v>344</v>
      </c>
      <c r="W2543" s="259" t="s">
        <v>344</v>
      </c>
      <c r="X2543" s="259" t="s">
        <v>344</v>
      </c>
      <c r="Y2543" s="259" t="s">
        <v>344</v>
      </c>
      <c r="Z2543" s="259" t="s">
        <v>344</v>
      </c>
      <c r="AA2543" s="259" t="s">
        <v>344</v>
      </c>
      <c r="AB2543" s="259" t="s">
        <v>344</v>
      </c>
      <c r="AC2543" s="259" t="s">
        <v>344</v>
      </c>
      <c r="AD2543" s="259" t="s">
        <v>344</v>
      </c>
      <c r="AE2543" s="259" t="s">
        <v>344</v>
      </c>
      <c r="AF2543" s="259" t="s">
        <v>344</v>
      </c>
      <c r="AG2543" s="259" t="s">
        <v>344</v>
      </c>
      <c r="AH2543" s="259" t="s">
        <v>344</v>
      </c>
      <c r="AI2543" s="259" t="s">
        <v>344</v>
      </c>
      <c r="AJ2543" s="259" t="s">
        <v>344</v>
      </c>
      <c r="AK2543" s="259" t="s">
        <v>344</v>
      </c>
      <c r="AL2543" s="259" t="s">
        <v>344</v>
      </c>
      <c r="AM2543" s="259" t="s">
        <v>344</v>
      </c>
      <c r="AN2543" s="259" t="s">
        <v>344</v>
      </c>
      <c r="AO2543" s="259" t="s">
        <v>344</v>
      </c>
      <c r="AP2543" s="259" t="s">
        <v>344</v>
      </c>
      <c r="AQ2543" s="259"/>
      <c r="AR2543"/>
      <c r="AS2543">
        <v>1</v>
      </c>
    </row>
    <row r="2544" spans="1:45" ht="15" hidden="1" x14ac:dyDescent="0.25">
      <c r="A2544" s="266">
        <v>216384</v>
      </c>
      <c r="B2544" s="259" t="s">
        <v>457</v>
      </c>
      <c r="C2544" s="259" t="s">
        <v>207</v>
      </c>
      <c r="D2544" s="259" t="s">
        <v>207</v>
      </c>
      <c r="E2544" s="259" t="s">
        <v>205</v>
      </c>
      <c r="F2544" s="259" t="s">
        <v>207</v>
      </c>
      <c r="G2544" s="259" t="s">
        <v>207</v>
      </c>
      <c r="H2544" s="259" t="s">
        <v>207</v>
      </c>
      <c r="I2544" s="259" t="s">
        <v>207</v>
      </c>
      <c r="J2544" s="259" t="s">
        <v>207</v>
      </c>
      <c r="K2544" s="259" t="s">
        <v>207</v>
      </c>
      <c r="L2544" s="259" t="s">
        <v>207</v>
      </c>
      <c r="M2544" s="259" t="s">
        <v>344</v>
      </c>
      <c r="N2544" s="259" t="s">
        <v>344</v>
      </c>
      <c r="O2544" s="259" t="s">
        <v>344</v>
      </c>
      <c r="P2544" s="259" t="s">
        <v>344</v>
      </c>
      <c r="Q2544" s="259" t="s">
        <v>344</v>
      </c>
      <c r="R2544" s="259" t="s">
        <v>344</v>
      </c>
      <c r="S2544" s="259" t="s">
        <v>344</v>
      </c>
      <c r="T2544" s="259" t="s">
        <v>344</v>
      </c>
      <c r="U2544" s="259" t="s">
        <v>344</v>
      </c>
      <c r="V2544" s="259" t="s">
        <v>344</v>
      </c>
      <c r="W2544" s="259" t="s">
        <v>344</v>
      </c>
      <c r="X2544" s="259" t="s">
        <v>344</v>
      </c>
      <c r="Y2544" s="259" t="s">
        <v>344</v>
      </c>
      <c r="Z2544" s="259" t="s">
        <v>344</v>
      </c>
      <c r="AA2544" s="259" t="s">
        <v>344</v>
      </c>
      <c r="AB2544" s="259" t="s">
        <v>344</v>
      </c>
      <c r="AC2544" s="259" t="s">
        <v>344</v>
      </c>
      <c r="AD2544" s="259" t="s">
        <v>344</v>
      </c>
      <c r="AE2544" s="259" t="s">
        <v>344</v>
      </c>
      <c r="AF2544" s="259" t="s">
        <v>344</v>
      </c>
      <c r="AG2544" s="259" t="s">
        <v>344</v>
      </c>
      <c r="AH2544" s="259" t="s">
        <v>344</v>
      </c>
      <c r="AI2544" s="259" t="s">
        <v>344</v>
      </c>
      <c r="AJ2544" s="259" t="s">
        <v>344</v>
      </c>
      <c r="AK2544" s="259" t="s">
        <v>344</v>
      </c>
      <c r="AL2544" s="259" t="s">
        <v>344</v>
      </c>
      <c r="AM2544" s="259" t="s">
        <v>344</v>
      </c>
      <c r="AN2544" s="259" t="s">
        <v>344</v>
      </c>
      <c r="AO2544" s="259" t="s">
        <v>344</v>
      </c>
      <c r="AP2544" s="259" t="s">
        <v>344</v>
      </c>
      <c r="AQ2544" s="259"/>
      <c r="AR2544"/>
      <c r="AS2544">
        <v>1</v>
      </c>
    </row>
    <row r="2545" spans="1:45" ht="18.75" hidden="1" x14ac:dyDescent="0.45">
      <c r="A2545" s="268">
        <v>216385</v>
      </c>
      <c r="B2545" s="249" t="s">
        <v>456</v>
      </c>
      <c r="C2545" s="269" t="s">
        <v>205</v>
      </c>
      <c r="D2545" s="269" t="s">
        <v>207</v>
      </c>
      <c r="E2545" s="269" t="s">
        <v>205</v>
      </c>
      <c r="F2545" s="269" t="s">
        <v>207</v>
      </c>
      <c r="G2545" s="269" t="s">
        <v>205</v>
      </c>
      <c r="H2545" s="269" t="s">
        <v>205</v>
      </c>
      <c r="I2545" s="269" t="s">
        <v>207</v>
      </c>
      <c r="J2545" s="269" t="s">
        <v>207</v>
      </c>
      <c r="K2545" s="269" t="s">
        <v>207</v>
      </c>
      <c r="L2545" s="269" t="s">
        <v>205</v>
      </c>
      <c r="M2545" s="270" t="s">
        <v>207</v>
      </c>
      <c r="N2545" s="269" t="s">
        <v>205</v>
      </c>
      <c r="O2545" s="269" t="s">
        <v>207</v>
      </c>
      <c r="P2545" s="269" t="s">
        <v>205</v>
      </c>
      <c r="Q2545" s="269" t="s">
        <v>205</v>
      </c>
      <c r="R2545" s="269" t="s">
        <v>207</v>
      </c>
      <c r="S2545" s="269" t="s">
        <v>207</v>
      </c>
      <c r="T2545" s="269" t="s">
        <v>207</v>
      </c>
      <c r="U2545" s="269" t="s">
        <v>207</v>
      </c>
      <c r="V2545" s="269" t="s">
        <v>207</v>
      </c>
      <c r="W2545" s="269" t="s">
        <v>207</v>
      </c>
      <c r="X2545" s="270" t="s">
        <v>206</v>
      </c>
      <c r="Y2545" s="269" t="s">
        <v>207</v>
      </c>
      <c r="Z2545" s="269" t="s">
        <v>207</v>
      </c>
      <c r="AA2545" s="269" t="s">
        <v>207</v>
      </c>
      <c r="AB2545" s="269" t="s">
        <v>206</v>
      </c>
      <c r="AC2545" s="269" t="s">
        <v>206</v>
      </c>
      <c r="AD2545" s="269" t="s">
        <v>206</v>
      </c>
      <c r="AE2545" s="269" t="s">
        <v>206</v>
      </c>
      <c r="AF2545" s="269" t="s">
        <v>206</v>
      </c>
      <c r="AG2545" s="269" t="s">
        <v>344</v>
      </c>
      <c r="AH2545" s="269" t="s">
        <v>344</v>
      </c>
      <c r="AI2545" s="269" t="s">
        <v>344</v>
      </c>
      <c r="AJ2545" s="269" t="s">
        <v>344</v>
      </c>
      <c r="AK2545" s="269" t="s">
        <v>344</v>
      </c>
      <c r="AL2545" s="269" t="s">
        <v>344</v>
      </c>
      <c r="AM2545" s="269" t="s">
        <v>344</v>
      </c>
      <c r="AN2545" s="269" t="s">
        <v>344</v>
      </c>
      <c r="AO2545" s="269" t="s">
        <v>344</v>
      </c>
      <c r="AP2545" s="269" t="s">
        <v>344</v>
      </c>
      <c r="AQ2545" s="269"/>
      <c r="AR2545">
        <v>0</v>
      </c>
      <c r="AS2545">
        <v>5</v>
      </c>
    </row>
    <row r="2546" spans="1:45" ht="15" hidden="1" x14ac:dyDescent="0.25">
      <c r="A2546" s="266">
        <v>216386</v>
      </c>
      <c r="B2546" s="259" t="s">
        <v>457</v>
      </c>
      <c r="C2546" s="259" t="s">
        <v>206</v>
      </c>
      <c r="D2546" s="259" t="s">
        <v>207</v>
      </c>
      <c r="E2546" s="259" t="s">
        <v>207</v>
      </c>
      <c r="F2546" s="259" t="s">
        <v>207</v>
      </c>
      <c r="G2546" s="259" t="s">
        <v>207</v>
      </c>
      <c r="H2546" s="259" t="s">
        <v>206</v>
      </c>
      <c r="I2546" s="259" t="s">
        <v>206</v>
      </c>
      <c r="J2546" s="259" t="s">
        <v>206</v>
      </c>
      <c r="K2546" s="259" t="s">
        <v>206</v>
      </c>
      <c r="L2546" s="259" t="s">
        <v>206</v>
      </c>
      <c r="M2546" s="259" t="s">
        <v>344</v>
      </c>
      <c r="N2546" s="259" t="s">
        <v>344</v>
      </c>
      <c r="O2546" s="259" t="s">
        <v>344</v>
      </c>
      <c r="P2546" s="259" t="s">
        <v>344</v>
      </c>
      <c r="Q2546" s="259" t="s">
        <v>344</v>
      </c>
      <c r="R2546" s="259" t="s">
        <v>344</v>
      </c>
      <c r="S2546" s="259" t="s">
        <v>344</v>
      </c>
      <c r="T2546" s="259" t="s">
        <v>344</v>
      </c>
      <c r="U2546" s="259" t="s">
        <v>344</v>
      </c>
      <c r="V2546" s="259" t="s">
        <v>344</v>
      </c>
      <c r="W2546" s="259" t="s">
        <v>344</v>
      </c>
      <c r="X2546" s="259" t="s">
        <v>344</v>
      </c>
      <c r="Y2546" s="259" t="s">
        <v>344</v>
      </c>
      <c r="Z2546" s="259" t="s">
        <v>344</v>
      </c>
      <c r="AA2546" s="259" t="s">
        <v>344</v>
      </c>
      <c r="AB2546" s="259" t="s">
        <v>344</v>
      </c>
      <c r="AC2546" s="259" t="s">
        <v>344</v>
      </c>
      <c r="AD2546" s="259" t="s">
        <v>344</v>
      </c>
      <c r="AE2546" s="259" t="s">
        <v>344</v>
      </c>
      <c r="AF2546" s="259" t="s">
        <v>344</v>
      </c>
      <c r="AG2546" s="259" t="s">
        <v>344</v>
      </c>
      <c r="AH2546" s="259" t="s">
        <v>344</v>
      </c>
      <c r="AI2546" s="259" t="s">
        <v>344</v>
      </c>
      <c r="AJ2546" s="259" t="s">
        <v>344</v>
      </c>
      <c r="AK2546" s="259" t="s">
        <v>344</v>
      </c>
      <c r="AL2546" s="259" t="s">
        <v>344</v>
      </c>
      <c r="AM2546" s="259" t="s">
        <v>344</v>
      </c>
      <c r="AN2546" s="259" t="s">
        <v>344</v>
      </c>
      <c r="AO2546" s="259" t="s">
        <v>344</v>
      </c>
      <c r="AP2546" s="259" t="s">
        <v>344</v>
      </c>
      <c r="AQ2546" s="259"/>
      <c r="AR2546"/>
      <c r="AS2546">
        <v>1</v>
      </c>
    </row>
    <row r="2547" spans="1:45" ht="18.75" hidden="1" x14ac:dyDescent="0.45">
      <c r="A2547" s="268">
        <v>216387</v>
      </c>
      <c r="B2547" s="249" t="s">
        <v>456</v>
      </c>
      <c r="C2547" s="269" t="s">
        <v>207</v>
      </c>
      <c r="D2547" s="269" t="s">
        <v>207</v>
      </c>
      <c r="E2547" s="269" t="s">
        <v>207</v>
      </c>
      <c r="F2547" s="269" t="s">
        <v>207</v>
      </c>
      <c r="G2547" s="269" t="s">
        <v>207</v>
      </c>
      <c r="H2547" s="269" t="s">
        <v>207</v>
      </c>
      <c r="I2547" s="269" t="s">
        <v>207</v>
      </c>
      <c r="J2547" s="269" t="s">
        <v>207</v>
      </c>
      <c r="K2547" s="269" t="s">
        <v>207</v>
      </c>
      <c r="L2547" s="269" t="s">
        <v>205</v>
      </c>
      <c r="M2547" s="270" t="s">
        <v>205</v>
      </c>
      <c r="N2547" s="269" t="s">
        <v>207</v>
      </c>
      <c r="O2547" s="269" t="s">
        <v>207</v>
      </c>
      <c r="P2547" s="269" t="s">
        <v>205</v>
      </c>
      <c r="Q2547" s="269" t="s">
        <v>207</v>
      </c>
      <c r="R2547" s="269" t="s">
        <v>207</v>
      </c>
      <c r="S2547" s="269" t="s">
        <v>207</v>
      </c>
      <c r="T2547" s="269" t="s">
        <v>207</v>
      </c>
      <c r="U2547" s="269" t="s">
        <v>207</v>
      </c>
      <c r="V2547" s="269" t="s">
        <v>207</v>
      </c>
      <c r="W2547" s="269" t="s">
        <v>207</v>
      </c>
      <c r="X2547" s="270" t="s">
        <v>207</v>
      </c>
      <c r="Y2547" s="269" t="s">
        <v>207</v>
      </c>
      <c r="Z2547" s="269" t="s">
        <v>206</v>
      </c>
      <c r="AA2547" s="269" t="s">
        <v>206</v>
      </c>
      <c r="AB2547" s="269" t="s">
        <v>206</v>
      </c>
      <c r="AC2547" s="269" t="s">
        <v>206</v>
      </c>
      <c r="AD2547" s="269" t="s">
        <v>206</v>
      </c>
      <c r="AE2547" s="269" t="s">
        <v>206</v>
      </c>
      <c r="AF2547" s="269" t="s">
        <v>206</v>
      </c>
      <c r="AG2547" s="269" t="s">
        <v>344</v>
      </c>
      <c r="AH2547" s="269" t="s">
        <v>344</v>
      </c>
      <c r="AI2547" s="269" t="s">
        <v>344</v>
      </c>
      <c r="AJ2547" s="269" t="s">
        <v>344</v>
      </c>
      <c r="AK2547" s="269" t="s">
        <v>344</v>
      </c>
      <c r="AL2547" s="269" t="s">
        <v>344</v>
      </c>
      <c r="AM2547" s="269" t="s">
        <v>344</v>
      </c>
      <c r="AN2547" s="269" t="s">
        <v>344</v>
      </c>
      <c r="AO2547" s="269" t="s">
        <v>344</v>
      </c>
      <c r="AP2547" s="269" t="s">
        <v>344</v>
      </c>
      <c r="AQ2547" s="269"/>
      <c r="AR2547">
        <v>0</v>
      </c>
      <c r="AS2547">
        <v>5</v>
      </c>
    </row>
    <row r="2548" spans="1:45" ht="15" hidden="1" x14ac:dyDescent="0.25">
      <c r="A2548" s="266">
        <v>216388</v>
      </c>
      <c r="B2548" s="259" t="s">
        <v>457</v>
      </c>
      <c r="C2548" s="259" t="s">
        <v>207</v>
      </c>
      <c r="D2548" s="259" t="s">
        <v>207</v>
      </c>
      <c r="E2548" s="259" t="s">
        <v>207</v>
      </c>
      <c r="F2548" s="259" t="s">
        <v>207</v>
      </c>
      <c r="G2548" s="259" t="s">
        <v>207</v>
      </c>
      <c r="H2548" s="259" t="s">
        <v>206</v>
      </c>
      <c r="I2548" s="259" t="s">
        <v>206</v>
      </c>
      <c r="J2548" s="259" t="s">
        <v>206</v>
      </c>
      <c r="K2548" s="259" t="s">
        <v>206</v>
      </c>
      <c r="L2548" s="259" t="s">
        <v>206</v>
      </c>
      <c r="M2548" s="259" t="s">
        <v>344</v>
      </c>
      <c r="N2548" s="259" t="s">
        <v>344</v>
      </c>
      <c r="O2548" s="259" t="s">
        <v>344</v>
      </c>
      <c r="P2548" s="259" t="s">
        <v>344</v>
      </c>
      <c r="Q2548" s="259" t="s">
        <v>344</v>
      </c>
      <c r="R2548" s="259" t="s">
        <v>344</v>
      </c>
      <c r="S2548" s="259" t="s">
        <v>344</v>
      </c>
      <c r="T2548" s="259" t="s">
        <v>344</v>
      </c>
      <c r="U2548" s="259" t="s">
        <v>344</v>
      </c>
      <c r="V2548" s="259" t="s">
        <v>344</v>
      </c>
      <c r="W2548" s="259" t="s">
        <v>344</v>
      </c>
      <c r="X2548" s="259" t="s">
        <v>344</v>
      </c>
      <c r="Y2548" s="259" t="s">
        <v>344</v>
      </c>
      <c r="Z2548" s="259" t="s">
        <v>344</v>
      </c>
      <c r="AA2548" s="259" t="s">
        <v>344</v>
      </c>
      <c r="AB2548" s="259" t="s">
        <v>344</v>
      </c>
      <c r="AC2548" s="259" t="s">
        <v>344</v>
      </c>
      <c r="AD2548" s="259" t="s">
        <v>344</v>
      </c>
      <c r="AE2548" s="259" t="s">
        <v>344</v>
      </c>
      <c r="AF2548" s="259" t="s">
        <v>344</v>
      </c>
      <c r="AG2548" s="259" t="s">
        <v>344</v>
      </c>
      <c r="AH2548" s="259" t="s">
        <v>344</v>
      </c>
      <c r="AI2548" s="259" t="s">
        <v>344</v>
      </c>
      <c r="AJ2548" s="259" t="s">
        <v>344</v>
      </c>
      <c r="AK2548" s="259" t="s">
        <v>344</v>
      </c>
      <c r="AL2548" s="259" t="s">
        <v>344</v>
      </c>
      <c r="AM2548" s="259" t="s">
        <v>344</v>
      </c>
      <c r="AN2548" s="259" t="s">
        <v>344</v>
      </c>
      <c r="AO2548" s="259" t="s">
        <v>344</v>
      </c>
      <c r="AP2548" s="259" t="s">
        <v>344</v>
      </c>
      <c r="AQ2548" s="259"/>
      <c r="AR2548"/>
      <c r="AS2548">
        <v>1</v>
      </c>
    </row>
    <row r="2549" spans="1:45" ht="18.75" hidden="1" x14ac:dyDescent="0.45">
      <c r="A2549" s="267">
        <v>216389</v>
      </c>
      <c r="B2549" s="249" t="s">
        <v>456</v>
      </c>
      <c r="C2549" s="269" t="s">
        <v>205</v>
      </c>
      <c r="D2549" s="269" t="s">
        <v>205</v>
      </c>
      <c r="E2549" s="269" t="s">
        <v>205</v>
      </c>
      <c r="F2549" s="269" t="s">
        <v>207</v>
      </c>
      <c r="G2549" s="269" t="s">
        <v>207</v>
      </c>
      <c r="H2549" s="269" t="s">
        <v>207</v>
      </c>
      <c r="I2549" s="269" t="s">
        <v>207</v>
      </c>
      <c r="J2549" s="269" t="s">
        <v>205</v>
      </c>
      <c r="K2549" s="269" t="s">
        <v>207</v>
      </c>
      <c r="L2549" s="269" t="s">
        <v>207</v>
      </c>
      <c r="M2549" s="270" t="s">
        <v>207</v>
      </c>
      <c r="N2549" s="269" t="s">
        <v>205</v>
      </c>
      <c r="O2549" s="269" t="s">
        <v>207</v>
      </c>
      <c r="P2549" s="269" t="s">
        <v>207</v>
      </c>
      <c r="Q2549" s="269" t="s">
        <v>205</v>
      </c>
      <c r="R2549" s="269" t="s">
        <v>207</v>
      </c>
      <c r="S2549" s="269" t="s">
        <v>207</v>
      </c>
      <c r="T2549" s="269" t="s">
        <v>207</v>
      </c>
      <c r="U2549" s="269" t="s">
        <v>207</v>
      </c>
      <c r="V2549" s="269" t="s">
        <v>207</v>
      </c>
      <c r="W2549" s="269" t="s">
        <v>207</v>
      </c>
      <c r="X2549" s="270" t="s">
        <v>207</v>
      </c>
      <c r="Y2549" s="269" t="s">
        <v>206</v>
      </c>
      <c r="Z2549" s="269" t="s">
        <v>207</v>
      </c>
      <c r="AA2549" s="269" t="s">
        <v>206</v>
      </c>
      <c r="AB2549" s="269" t="s">
        <v>206</v>
      </c>
      <c r="AC2549" s="269" t="s">
        <v>206</v>
      </c>
      <c r="AD2549" s="269" t="s">
        <v>206</v>
      </c>
      <c r="AE2549" s="269" t="s">
        <v>206</v>
      </c>
      <c r="AF2549" s="269" t="s">
        <v>206</v>
      </c>
      <c r="AG2549" s="269" t="s">
        <v>344</v>
      </c>
      <c r="AH2549" s="269" t="s">
        <v>344</v>
      </c>
      <c r="AI2549" s="269" t="s">
        <v>344</v>
      </c>
      <c r="AJ2549" s="269" t="s">
        <v>344</v>
      </c>
      <c r="AK2549" s="269" t="s">
        <v>344</v>
      </c>
      <c r="AL2549" s="269" t="s">
        <v>344</v>
      </c>
      <c r="AM2549" s="269" t="s">
        <v>344</v>
      </c>
      <c r="AN2549" s="269" t="s">
        <v>344</v>
      </c>
      <c r="AO2549" s="269" t="s">
        <v>344</v>
      </c>
      <c r="AP2549" s="269" t="s">
        <v>344</v>
      </c>
      <c r="AQ2549" s="269"/>
      <c r="AR2549">
        <v>0</v>
      </c>
      <c r="AS2549">
        <v>5</v>
      </c>
    </row>
    <row r="2550" spans="1:45" ht="18.75" hidden="1" x14ac:dyDescent="0.45">
      <c r="A2550" s="268">
        <v>216390</v>
      </c>
      <c r="B2550" s="249" t="s">
        <v>458</v>
      </c>
      <c r="C2550" s="269" t="s">
        <v>207</v>
      </c>
      <c r="D2550" s="269" t="s">
        <v>207</v>
      </c>
      <c r="E2550" s="269" t="s">
        <v>207</v>
      </c>
      <c r="F2550" s="269" t="s">
        <v>205</v>
      </c>
      <c r="G2550" s="269" t="s">
        <v>205</v>
      </c>
      <c r="H2550" s="269" t="s">
        <v>207</v>
      </c>
      <c r="I2550" s="269" t="s">
        <v>207</v>
      </c>
      <c r="J2550" s="269" t="s">
        <v>207</v>
      </c>
      <c r="K2550" s="269" t="s">
        <v>207</v>
      </c>
      <c r="L2550" s="269" t="s">
        <v>207</v>
      </c>
      <c r="M2550" s="270" t="s">
        <v>206</v>
      </c>
      <c r="N2550" s="269" t="s">
        <v>207</v>
      </c>
      <c r="O2550" s="269" t="s">
        <v>207</v>
      </c>
      <c r="P2550" s="269" t="s">
        <v>207</v>
      </c>
      <c r="Q2550" s="269" t="s">
        <v>207</v>
      </c>
      <c r="R2550" s="269" t="s">
        <v>206</v>
      </c>
      <c r="S2550" s="269" t="s">
        <v>206</v>
      </c>
      <c r="T2550" s="269" t="s">
        <v>206</v>
      </c>
      <c r="U2550" s="269" t="s">
        <v>206</v>
      </c>
      <c r="V2550" s="269" t="s">
        <v>206</v>
      </c>
      <c r="W2550" s="269" t="s">
        <v>344</v>
      </c>
      <c r="X2550" s="270" t="s">
        <v>344</v>
      </c>
      <c r="Y2550" s="269" t="s">
        <v>344</v>
      </c>
      <c r="Z2550" s="269" t="s">
        <v>344</v>
      </c>
      <c r="AA2550" s="269" t="s">
        <v>344</v>
      </c>
      <c r="AB2550" s="269" t="s">
        <v>344</v>
      </c>
      <c r="AC2550" s="269" t="s">
        <v>344</v>
      </c>
      <c r="AD2550" s="269" t="s">
        <v>344</v>
      </c>
      <c r="AE2550" s="269" t="s">
        <v>344</v>
      </c>
      <c r="AF2550" s="269" t="s">
        <v>344</v>
      </c>
      <c r="AG2550" s="269" t="s">
        <v>344</v>
      </c>
      <c r="AH2550" s="269" t="s">
        <v>344</v>
      </c>
      <c r="AI2550" s="269" t="s">
        <v>344</v>
      </c>
      <c r="AJ2550" s="269" t="s">
        <v>344</v>
      </c>
      <c r="AK2550" s="269" t="s">
        <v>344</v>
      </c>
      <c r="AL2550" s="269" t="s">
        <v>344</v>
      </c>
      <c r="AM2550" s="269" t="s">
        <v>344</v>
      </c>
      <c r="AN2550" s="269" t="s">
        <v>344</v>
      </c>
      <c r="AO2550" s="269" t="s">
        <v>344</v>
      </c>
      <c r="AP2550" s="269" t="s">
        <v>344</v>
      </c>
      <c r="AQ2550" s="269"/>
      <c r="AR2550">
        <v>0</v>
      </c>
      <c r="AS2550">
        <v>4</v>
      </c>
    </row>
    <row r="2551" spans="1:45" ht="15" hidden="1" x14ac:dyDescent="0.25">
      <c r="A2551" s="266">
        <v>216391</v>
      </c>
      <c r="B2551" s="259" t="s">
        <v>457</v>
      </c>
      <c r="C2551" s="259" t="s">
        <v>207</v>
      </c>
      <c r="D2551" s="259" t="s">
        <v>207</v>
      </c>
      <c r="E2551" s="259" t="s">
        <v>207</v>
      </c>
      <c r="F2551" s="259" t="s">
        <v>207</v>
      </c>
      <c r="G2551" s="259" t="s">
        <v>207</v>
      </c>
      <c r="H2551" s="259" t="s">
        <v>207</v>
      </c>
      <c r="I2551" s="259" t="s">
        <v>207</v>
      </c>
      <c r="J2551" s="259" t="s">
        <v>207</v>
      </c>
      <c r="K2551" s="259" t="s">
        <v>207</v>
      </c>
      <c r="L2551" s="259" t="s">
        <v>207</v>
      </c>
      <c r="M2551" s="259" t="s">
        <v>344</v>
      </c>
      <c r="N2551" s="259" t="s">
        <v>344</v>
      </c>
      <c r="O2551" s="259" t="s">
        <v>344</v>
      </c>
      <c r="P2551" s="259" t="s">
        <v>344</v>
      </c>
      <c r="Q2551" s="259" t="s">
        <v>344</v>
      </c>
      <c r="R2551" s="259" t="s">
        <v>344</v>
      </c>
      <c r="S2551" s="259" t="s">
        <v>344</v>
      </c>
      <c r="T2551" s="259" t="s">
        <v>344</v>
      </c>
      <c r="U2551" s="259" t="s">
        <v>344</v>
      </c>
      <c r="V2551" s="259" t="s">
        <v>344</v>
      </c>
      <c r="W2551" s="259" t="s">
        <v>344</v>
      </c>
      <c r="X2551" s="259" t="s">
        <v>344</v>
      </c>
      <c r="Y2551" s="259" t="s">
        <v>344</v>
      </c>
      <c r="Z2551" s="259" t="s">
        <v>344</v>
      </c>
      <c r="AA2551" s="259" t="s">
        <v>344</v>
      </c>
      <c r="AB2551" s="259" t="s">
        <v>344</v>
      </c>
      <c r="AC2551" s="259" t="s">
        <v>344</v>
      </c>
      <c r="AD2551" s="259" t="s">
        <v>344</v>
      </c>
      <c r="AE2551" s="259" t="s">
        <v>344</v>
      </c>
      <c r="AF2551" s="259" t="s">
        <v>344</v>
      </c>
      <c r="AG2551" s="259" t="s">
        <v>344</v>
      </c>
      <c r="AH2551" s="259" t="s">
        <v>344</v>
      </c>
      <c r="AI2551" s="259" t="s">
        <v>344</v>
      </c>
      <c r="AJ2551" s="259" t="s">
        <v>344</v>
      </c>
      <c r="AK2551" s="259" t="s">
        <v>344</v>
      </c>
      <c r="AL2551" s="259" t="s">
        <v>344</v>
      </c>
      <c r="AM2551" s="259" t="s">
        <v>344</v>
      </c>
      <c r="AN2551" s="259" t="s">
        <v>344</v>
      </c>
      <c r="AO2551" s="259" t="s">
        <v>344</v>
      </c>
      <c r="AP2551" s="259" t="s">
        <v>344</v>
      </c>
      <c r="AQ2551" s="259"/>
      <c r="AR2551"/>
      <c r="AS2551">
        <v>1</v>
      </c>
    </row>
    <row r="2552" spans="1:45" ht="18.75" hidden="1" x14ac:dyDescent="0.45">
      <c r="A2552" s="268">
        <v>216392</v>
      </c>
      <c r="B2552" s="249" t="s">
        <v>457</v>
      </c>
      <c r="C2552" s="269" t="s">
        <v>205</v>
      </c>
      <c r="D2552" s="269" t="s">
        <v>205</v>
      </c>
      <c r="E2552" s="269" t="s">
        <v>205</v>
      </c>
      <c r="F2552" s="269" t="s">
        <v>205</v>
      </c>
      <c r="G2552" s="269" t="s">
        <v>207</v>
      </c>
      <c r="H2552" s="269" t="s">
        <v>206</v>
      </c>
      <c r="I2552" s="269" t="s">
        <v>205</v>
      </c>
      <c r="J2552" s="269" t="s">
        <v>205</v>
      </c>
      <c r="K2552" s="269" t="s">
        <v>207</v>
      </c>
      <c r="L2552" s="269" t="s">
        <v>205</v>
      </c>
      <c r="M2552" s="270" t="s">
        <v>344</v>
      </c>
      <c r="N2552" s="269" t="s">
        <v>344</v>
      </c>
      <c r="O2552" s="269" t="s">
        <v>344</v>
      </c>
      <c r="P2552" s="269" t="s">
        <v>344</v>
      </c>
      <c r="Q2552" s="269" t="s">
        <v>344</v>
      </c>
      <c r="R2552" s="269" t="s">
        <v>344</v>
      </c>
      <c r="S2552" s="269" t="s">
        <v>344</v>
      </c>
      <c r="T2552" s="269" t="s">
        <v>344</v>
      </c>
      <c r="U2552" s="269" t="s">
        <v>344</v>
      </c>
      <c r="V2552" s="269" t="s">
        <v>344</v>
      </c>
      <c r="W2552" s="269" t="s">
        <v>344</v>
      </c>
      <c r="X2552" s="270" t="s">
        <v>344</v>
      </c>
      <c r="Y2552" s="269" t="s">
        <v>344</v>
      </c>
      <c r="Z2552" s="269" t="s">
        <v>344</v>
      </c>
      <c r="AA2552" s="269" t="s">
        <v>344</v>
      </c>
      <c r="AB2552" s="269" t="s">
        <v>344</v>
      </c>
      <c r="AC2552" s="269" t="s">
        <v>344</v>
      </c>
      <c r="AD2552" s="269" t="s">
        <v>344</v>
      </c>
      <c r="AE2552" s="269" t="s">
        <v>344</v>
      </c>
      <c r="AF2552" s="269" t="s">
        <v>344</v>
      </c>
      <c r="AG2552" s="269" t="s">
        <v>344</v>
      </c>
      <c r="AH2552" s="269" t="s">
        <v>344</v>
      </c>
      <c r="AI2552" s="269" t="s">
        <v>344</v>
      </c>
      <c r="AJ2552" s="269" t="s">
        <v>344</v>
      </c>
      <c r="AK2552" s="269" t="s">
        <v>344</v>
      </c>
      <c r="AL2552" s="269" t="s">
        <v>344</v>
      </c>
      <c r="AM2552" s="269" t="s">
        <v>344</v>
      </c>
      <c r="AN2552" s="269" t="s">
        <v>344</v>
      </c>
      <c r="AO2552" s="269" t="s">
        <v>344</v>
      </c>
      <c r="AP2552" s="269" t="s">
        <v>344</v>
      </c>
      <c r="AQ2552" s="269"/>
      <c r="AR2552">
        <v>0</v>
      </c>
      <c r="AS2552">
        <v>1</v>
      </c>
    </row>
    <row r="2553" spans="1:45" ht="15" hidden="1" x14ac:dyDescent="0.25">
      <c r="A2553" s="266">
        <v>216393</v>
      </c>
      <c r="B2553" s="259" t="s">
        <v>457</v>
      </c>
      <c r="C2553" s="259" t="s">
        <v>207</v>
      </c>
      <c r="D2553" s="259" t="s">
        <v>207</v>
      </c>
      <c r="E2553" s="259" t="s">
        <v>207</v>
      </c>
      <c r="F2553" s="259" t="s">
        <v>207</v>
      </c>
      <c r="G2553" s="259" t="s">
        <v>207</v>
      </c>
      <c r="H2553" s="259" t="s">
        <v>206</v>
      </c>
      <c r="I2553" s="259" t="s">
        <v>206</v>
      </c>
      <c r="J2553" s="259" t="s">
        <v>206</v>
      </c>
      <c r="K2553" s="259" t="s">
        <v>206</v>
      </c>
      <c r="L2553" s="259" t="s">
        <v>206</v>
      </c>
      <c r="M2553" s="259" t="s">
        <v>344</v>
      </c>
      <c r="N2553" s="259" t="s">
        <v>344</v>
      </c>
      <c r="O2553" s="259" t="s">
        <v>344</v>
      </c>
      <c r="P2553" s="259" t="s">
        <v>344</v>
      </c>
      <c r="Q2553" s="259" t="s">
        <v>344</v>
      </c>
      <c r="R2553" s="259" t="s">
        <v>344</v>
      </c>
      <c r="S2553" s="259" t="s">
        <v>344</v>
      </c>
      <c r="T2553" s="259" t="s">
        <v>344</v>
      </c>
      <c r="U2553" s="259" t="s">
        <v>344</v>
      </c>
      <c r="V2553" s="259" t="s">
        <v>344</v>
      </c>
      <c r="W2553" s="259" t="s">
        <v>344</v>
      </c>
      <c r="X2553" s="259" t="s">
        <v>344</v>
      </c>
      <c r="Y2553" s="259" t="s">
        <v>344</v>
      </c>
      <c r="Z2553" s="259" t="s">
        <v>344</v>
      </c>
      <c r="AA2553" s="259" t="s">
        <v>344</v>
      </c>
      <c r="AB2553" s="259" t="s">
        <v>344</v>
      </c>
      <c r="AC2553" s="259" t="s">
        <v>344</v>
      </c>
      <c r="AD2553" s="259" t="s">
        <v>344</v>
      </c>
      <c r="AE2553" s="259" t="s">
        <v>344</v>
      </c>
      <c r="AF2553" s="259" t="s">
        <v>344</v>
      </c>
      <c r="AG2553" s="259" t="s">
        <v>344</v>
      </c>
      <c r="AH2553" s="259" t="s">
        <v>344</v>
      </c>
      <c r="AI2553" s="259" t="s">
        <v>344</v>
      </c>
      <c r="AJ2553" s="259" t="s">
        <v>344</v>
      </c>
      <c r="AK2553" s="259" t="s">
        <v>344</v>
      </c>
      <c r="AL2553" s="259" t="s">
        <v>344</v>
      </c>
      <c r="AM2553" s="259" t="s">
        <v>344</v>
      </c>
      <c r="AN2553" s="259" t="s">
        <v>344</v>
      </c>
      <c r="AO2553" s="259" t="s">
        <v>344</v>
      </c>
      <c r="AP2553" s="259" t="s">
        <v>344</v>
      </c>
      <c r="AQ2553" s="259"/>
      <c r="AR2553"/>
      <c r="AS2553">
        <v>1</v>
      </c>
    </row>
    <row r="2554" spans="1:45" ht="15" hidden="1" x14ac:dyDescent="0.25">
      <c r="A2554" s="266">
        <v>216394</v>
      </c>
      <c r="B2554" s="259" t="s">
        <v>457</v>
      </c>
      <c r="C2554" s="259" t="s">
        <v>206</v>
      </c>
      <c r="D2554" s="259" t="s">
        <v>206</v>
      </c>
      <c r="E2554" s="259" t="s">
        <v>207</v>
      </c>
      <c r="F2554" s="259" t="s">
        <v>207</v>
      </c>
      <c r="G2554" s="259" t="s">
        <v>207</v>
      </c>
      <c r="H2554" s="259" t="s">
        <v>206</v>
      </c>
      <c r="I2554" s="259" t="s">
        <v>206</v>
      </c>
      <c r="J2554" s="259" t="s">
        <v>206</v>
      </c>
      <c r="K2554" s="259" t="s">
        <v>206</v>
      </c>
      <c r="L2554" s="259" t="s">
        <v>206</v>
      </c>
      <c r="M2554" s="259" t="s">
        <v>344</v>
      </c>
      <c r="N2554" s="259" t="s">
        <v>344</v>
      </c>
      <c r="O2554" s="259" t="s">
        <v>344</v>
      </c>
      <c r="P2554" s="259" t="s">
        <v>344</v>
      </c>
      <c r="Q2554" s="259" t="s">
        <v>344</v>
      </c>
      <c r="R2554" s="259" t="s">
        <v>344</v>
      </c>
      <c r="S2554" s="259" t="s">
        <v>344</v>
      </c>
      <c r="T2554" s="259" t="s">
        <v>344</v>
      </c>
      <c r="U2554" s="259" t="s">
        <v>344</v>
      </c>
      <c r="V2554" s="259" t="s">
        <v>344</v>
      </c>
      <c r="W2554" s="259" t="s">
        <v>344</v>
      </c>
      <c r="X2554" s="259" t="s">
        <v>344</v>
      </c>
      <c r="Y2554" s="259" t="s">
        <v>344</v>
      </c>
      <c r="Z2554" s="259" t="s">
        <v>344</v>
      </c>
      <c r="AA2554" s="259" t="s">
        <v>344</v>
      </c>
      <c r="AB2554" s="259" t="s">
        <v>344</v>
      </c>
      <c r="AC2554" s="259" t="s">
        <v>344</v>
      </c>
      <c r="AD2554" s="259" t="s">
        <v>344</v>
      </c>
      <c r="AE2554" s="259" t="s">
        <v>344</v>
      </c>
      <c r="AF2554" s="259" t="s">
        <v>344</v>
      </c>
      <c r="AG2554" s="259" t="s">
        <v>344</v>
      </c>
      <c r="AH2554" s="259" t="s">
        <v>344</v>
      </c>
      <c r="AI2554" s="259" t="s">
        <v>344</v>
      </c>
      <c r="AJ2554" s="259" t="s">
        <v>344</v>
      </c>
      <c r="AK2554" s="259" t="s">
        <v>344</v>
      </c>
      <c r="AL2554" s="259" t="s">
        <v>344</v>
      </c>
      <c r="AM2554" s="259" t="s">
        <v>344</v>
      </c>
      <c r="AN2554" s="259" t="s">
        <v>344</v>
      </c>
      <c r="AO2554" s="259" t="s">
        <v>344</v>
      </c>
      <c r="AP2554" s="259" t="s">
        <v>344</v>
      </c>
      <c r="AQ2554" s="259"/>
      <c r="AR2554"/>
      <c r="AS2554">
        <v>1</v>
      </c>
    </row>
    <row r="2555" spans="1:45" ht="15" hidden="1" x14ac:dyDescent="0.25">
      <c r="A2555" s="266">
        <v>216395</v>
      </c>
      <c r="B2555" s="259" t="s">
        <v>457</v>
      </c>
      <c r="C2555" s="259" t="s">
        <v>207</v>
      </c>
      <c r="D2555" s="259" t="s">
        <v>207</v>
      </c>
      <c r="E2555" s="259" t="s">
        <v>207</v>
      </c>
      <c r="F2555" s="259" t="s">
        <v>207</v>
      </c>
      <c r="G2555" s="259" t="s">
        <v>207</v>
      </c>
      <c r="H2555" s="259" t="s">
        <v>206</v>
      </c>
      <c r="I2555" s="259" t="s">
        <v>206</v>
      </c>
      <c r="J2555" s="259" t="s">
        <v>206</v>
      </c>
      <c r="K2555" s="259" t="s">
        <v>206</v>
      </c>
      <c r="L2555" s="259" t="s">
        <v>206</v>
      </c>
      <c r="M2555" s="259" t="s">
        <v>344</v>
      </c>
      <c r="N2555" s="259" t="s">
        <v>344</v>
      </c>
      <c r="O2555" s="259" t="s">
        <v>344</v>
      </c>
      <c r="P2555" s="259" t="s">
        <v>344</v>
      </c>
      <c r="Q2555" s="259" t="s">
        <v>344</v>
      </c>
      <c r="R2555" s="259" t="s">
        <v>344</v>
      </c>
      <c r="S2555" s="259" t="s">
        <v>344</v>
      </c>
      <c r="T2555" s="259" t="s">
        <v>344</v>
      </c>
      <c r="U2555" s="259" t="s">
        <v>344</v>
      </c>
      <c r="V2555" s="259" t="s">
        <v>344</v>
      </c>
      <c r="W2555" s="259" t="s">
        <v>344</v>
      </c>
      <c r="X2555" s="259" t="s">
        <v>344</v>
      </c>
      <c r="Y2555" s="259" t="s">
        <v>344</v>
      </c>
      <c r="Z2555" s="259" t="s">
        <v>344</v>
      </c>
      <c r="AA2555" s="259" t="s">
        <v>344</v>
      </c>
      <c r="AB2555" s="259" t="s">
        <v>344</v>
      </c>
      <c r="AC2555" s="259" t="s">
        <v>344</v>
      </c>
      <c r="AD2555" s="259" t="s">
        <v>344</v>
      </c>
      <c r="AE2555" s="259" t="s">
        <v>344</v>
      </c>
      <c r="AF2555" s="259" t="s">
        <v>344</v>
      </c>
      <c r="AG2555" s="259" t="s">
        <v>344</v>
      </c>
      <c r="AH2555" s="259" t="s">
        <v>344</v>
      </c>
      <c r="AI2555" s="259" t="s">
        <v>344</v>
      </c>
      <c r="AJ2555" s="259" t="s">
        <v>344</v>
      </c>
      <c r="AK2555" s="259" t="s">
        <v>344</v>
      </c>
      <c r="AL2555" s="259" t="s">
        <v>344</v>
      </c>
      <c r="AM2555" s="259" t="s">
        <v>344</v>
      </c>
      <c r="AN2555" s="259" t="s">
        <v>344</v>
      </c>
      <c r="AO2555" s="259" t="s">
        <v>344</v>
      </c>
      <c r="AP2555" s="259" t="s">
        <v>344</v>
      </c>
      <c r="AQ2555" s="259"/>
      <c r="AR2555"/>
      <c r="AS2555">
        <v>1</v>
      </c>
    </row>
    <row r="2556" spans="1:45" ht="15" hidden="1" x14ac:dyDescent="0.25">
      <c r="A2556" s="266">
        <v>216396</v>
      </c>
      <c r="B2556" s="259" t="s">
        <v>458</v>
      </c>
      <c r="C2556" s="259" t="s">
        <v>207</v>
      </c>
      <c r="D2556" s="259" t="s">
        <v>207</v>
      </c>
      <c r="E2556" s="259" t="s">
        <v>207</v>
      </c>
      <c r="F2556" s="259" t="s">
        <v>207</v>
      </c>
      <c r="G2556" s="259" t="s">
        <v>207</v>
      </c>
      <c r="H2556" s="259" t="s">
        <v>207</v>
      </c>
      <c r="I2556" s="259" t="s">
        <v>207</v>
      </c>
      <c r="J2556" s="259" t="s">
        <v>207</v>
      </c>
      <c r="K2556" s="259" t="s">
        <v>207</v>
      </c>
      <c r="L2556" s="259" t="s">
        <v>206</v>
      </c>
      <c r="M2556" s="259" t="s">
        <v>207</v>
      </c>
      <c r="N2556" s="259" t="s">
        <v>207</v>
      </c>
      <c r="O2556" s="259" t="s">
        <v>207</v>
      </c>
      <c r="P2556" s="259" t="s">
        <v>207</v>
      </c>
      <c r="Q2556" s="259" t="s">
        <v>207</v>
      </c>
      <c r="R2556" s="259" t="s">
        <v>206</v>
      </c>
      <c r="S2556" s="259" t="s">
        <v>206</v>
      </c>
      <c r="T2556" s="259" t="s">
        <v>206</v>
      </c>
      <c r="U2556" s="259" t="s">
        <v>206</v>
      </c>
      <c r="V2556" s="259" t="s">
        <v>206</v>
      </c>
      <c r="W2556" s="259" t="s">
        <v>344</v>
      </c>
      <c r="X2556" s="259" t="s">
        <v>344</v>
      </c>
      <c r="Y2556" s="259" t="s">
        <v>344</v>
      </c>
      <c r="Z2556" s="259" t="s">
        <v>344</v>
      </c>
      <c r="AA2556" s="259" t="s">
        <v>344</v>
      </c>
      <c r="AB2556" s="259" t="s">
        <v>344</v>
      </c>
      <c r="AC2556" s="259" t="s">
        <v>344</v>
      </c>
      <c r="AD2556" s="259" t="s">
        <v>344</v>
      </c>
      <c r="AE2556" s="259" t="s">
        <v>344</v>
      </c>
      <c r="AF2556" s="259" t="s">
        <v>344</v>
      </c>
      <c r="AG2556" s="259" t="s">
        <v>344</v>
      </c>
      <c r="AH2556" s="259" t="s">
        <v>344</v>
      </c>
      <c r="AI2556" s="259" t="s">
        <v>344</v>
      </c>
      <c r="AJ2556" s="259" t="s">
        <v>344</v>
      </c>
      <c r="AK2556" s="259" t="s">
        <v>344</v>
      </c>
      <c r="AL2556" s="259" t="s">
        <v>344</v>
      </c>
      <c r="AM2556" s="259" t="s">
        <v>344</v>
      </c>
      <c r="AN2556" s="259" t="s">
        <v>344</v>
      </c>
      <c r="AO2556" s="259" t="s">
        <v>344</v>
      </c>
      <c r="AP2556" s="259" t="s">
        <v>344</v>
      </c>
      <c r="AQ2556" s="259"/>
      <c r="AR2556"/>
      <c r="AS2556">
        <v>3</v>
      </c>
    </row>
    <row r="2557" spans="1:45" ht="18.75" hidden="1" x14ac:dyDescent="0.45">
      <c r="A2557" s="268">
        <v>216397</v>
      </c>
      <c r="B2557" s="249" t="s">
        <v>456</v>
      </c>
      <c r="C2557" s="269" t="s">
        <v>207</v>
      </c>
      <c r="D2557" s="269" t="s">
        <v>207</v>
      </c>
      <c r="E2557" s="269" t="s">
        <v>207</v>
      </c>
      <c r="F2557" s="269" t="s">
        <v>207</v>
      </c>
      <c r="G2557" s="269" t="s">
        <v>207</v>
      </c>
      <c r="H2557" s="269" t="s">
        <v>207</v>
      </c>
      <c r="I2557" s="269" t="s">
        <v>207</v>
      </c>
      <c r="J2557" s="269" t="s">
        <v>207</v>
      </c>
      <c r="K2557" s="269" t="s">
        <v>207</v>
      </c>
      <c r="L2557" s="269" t="s">
        <v>207</v>
      </c>
      <c r="M2557" s="270" t="s">
        <v>205</v>
      </c>
      <c r="N2557" s="269" t="s">
        <v>205</v>
      </c>
      <c r="O2557" s="269" t="s">
        <v>206</v>
      </c>
      <c r="P2557" s="269" t="s">
        <v>207</v>
      </c>
      <c r="Q2557" s="269" t="s">
        <v>207</v>
      </c>
      <c r="R2557" s="269" t="s">
        <v>207</v>
      </c>
      <c r="S2557" s="269" t="s">
        <v>207</v>
      </c>
      <c r="T2557" s="269" t="s">
        <v>207</v>
      </c>
      <c r="U2557" s="269" t="s">
        <v>207</v>
      </c>
      <c r="V2557" s="269" t="s">
        <v>207</v>
      </c>
      <c r="W2557" s="269" t="s">
        <v>207</v>
      </c>
      <c r="X2557" s="270" t="s">
        <v>207</v>
      </c>
      <c r="Y2557" s="269" t="s">
        <v>207</v>
      </c>
      <c r="Z2557" s="269" t="s">
        <v>207</v>
      </c>
      <c r="AA2557" s="269" t="s">
        <v>207</v>
      </c>
      <c r="AB2557" s="269" t="s">
        <v>206</v>
      </c>
      <c r="AC2557" s="269" t="s">
        <v>206</v>
      </c>
      <c r="AD2557" s="269" t="s">
        <v>206</v>
      </c>
      <c r="AE2557" s="269" t="s">
        <v>206</v>
      </c>
      <c r="AF2557" s="269" t="s">
        <v>206</v>
      </c>
      <c r="AG2557" s="269" t="s">
        <v>344</v>
      </c>
      <c r="AH2557" s="269" t="s">
        <v>344</v>
      </c>
      <c r="AI2557" s="269" t="s">
        <v>344</v>
      </c>
      <c r="AJ2557" s="269" t="s">
        <v>344</v>
      </c>
      <c r="AK2557" s="269" t="s">
        <v>344</v>
      </c>
      <c r="AL2557" s="269" t="s">
        <v>344</v>
      </c>
      <c r="AM2557" s="269" t="s">
        <v>344</v>
      </c>
      <c r="AN2557" s="269" t="s">
        <v>344</v>
      </c>
      <c r="AO2557" s="269" t="s">
        <v>344</v>
      </c>
      <c r="AP2557" s="269" t="s">
        <v>344</v>
      </c>
      <c r="AQ2557" s="269"/>
      <c r="AR2557">
        <v>0</v>
      </c>
      <c r="AS2557">
        <v>5</v>
      </c>
    </row>
    <row r="2558" spans="1:45" ht="15" hidden="1" x14ac:dyDescent="0.25">
      <c r="A2558" s="266">
        <v>216398</v>
      </c>
      <c r="B2558" s="259" t="s">
        <v>457</v>
      </c>
      <c r="C2558" s="259" t="s">
        <v>207</v>
      </c>
      <c r="D2558" s="259" t="s">
        <v>207</v>
      </c>
      <c r="E2558" s="259" t="s">
        <v>207</v>
      </c>
      <c r="F2558" s="259" t="s">
        <v>207</v>
      </c>
      <c r="G2558" s="259" t="s">
        <v>207</v>
      </c>
      <c r="H2558" s="259" t="s">
        <v>206</v>
      </c>
      <c r="I2558" s="259" t="s">
        <v>206</v>
      </c>
      <c r="J2558" s="259" t="s">
        <v>206</v>
      </c>
      <c r="K2558" s="259" t="s">
        <v>206</v>
      </c>
      <c r="L2558" s="259" t="s">
        <v>206</v>
      </c>
      <c r="M2558" s="259" t="s">
        <v>344</v>
      </c>
      <c r="N2558" s="259" t="s">
        <v>344</v>
      </c>
      <c r="O2558" s="259" t="s">
        <v>344</v>
      </c>
      <c r="P2558" s="259" t="s">
        <v>344</v>
      </c>
      <c r="Q2558" s="259" t="s">
        <v>344</v>
      </c>
      <c r="R2558" s="259" t="s">
        <v>344</v>
      </c>
      <c r="S2558" s="259" t="s">
        <v>344</v>
      </c>
      <c r="T2558" s="259" t="s">
        <v>344</v>
      </c>
      <c r="U2558" s="259" t="s">
        <v>344</v>
      </c>
      <c r="V2558" s="259" t="s">
        <v>344</v>
      </c>
      <c r="W2558" s="259" t="s">
        <v>344</v>
      </c>
      <c r="X2558" s="259" t="s">
        <v>344</v>
      </c>
      <c r="Y2558" s="259" t="s">
        <v>344</v>
      </c>
      <c r="Z2558" s="259" t="s">
        <v>344</v>
      </c>
      <c r="AA2558" s="259" t="s">
        <v>344</v>
      </c>
      <c r="AB2558" s="259" t="s">
        <v>344</v>
      </c>
      <c r="AC2558" s="259" t="s">
        <v>344</v>
      </c>
      <c r="AD2558" s="259" t="s">
        <v>344</v>
      </c>
      <c r="AE2558" s="259" t="s">
        <v>344</v>
      </c>
      <c r="AF2558" s="259" t="s">
        <v>344</v>
      </c>
      <c r="AG2558" s="259" t="s">
        <v>344</v>
      </c>
      <c r="AH2558" s="259" t="s">
        <v>344</v>
      </c>
      <c r="AI2558" s="259" t="s">
        <v>344</v>
      </c>
      <c r="AJ2558" s="259" t="s">
        <v>344</v>
      </c>
      <c r="AK2558" s="259" t="s">
        <v>344</v>
      </c>
      <c r="AL2558" s="259" t="s">
        <v>344</v>
      </c>
      <c r="AM2558" s="259" t="s">
        <v>344</v>
      </c>
      <c r="AN2558" s="259" t="s">
        <v>344</v>
      </c>
      <c r="AO2558" s="259" t="s">
        <v>344</v>
      </c>
      <c r="AP2558" s="259" t="s">
        <v>344</v>
      </c>
      <c r="AQ2558" s="259"/>
      <c r="AR2558"/>
      <c r="AS2558">
        <v>1</v>
      </c>
    </row>
    <row r="2559" spans="1:45" ht="15" hidden="1" x14ac:dyDescent="0.25">
      <c r="A2559" s="266">
        <v>216399</v>
      </c>
      <c r="B2559" s="259" t="s">
        <v>457</v>
      </c>
      <c r="C2559" s="259" t="s">
        <v>207</v>
      </c>
      <c r="D2559" s="259" t="s">
        <v>207</v>
      </c>
      <c r="E2559" s="259" t="s">
        <v>207</v>
      </c>
      <c r="F2559" s="259" t="s">
        <v>207</v>
      </c>
      <c r="G2559" s="259" t="s">
        <v>207</v>
      </c>
      <c r="H2559" s="259" t="s">
        <v>206</v>
      </c>
      <c r="I2559" s="259" t="s">
        <v>206</v>
      </c>
      <c r="J2559" s="259" t="s">
        <v>206</v>
      </c>
      <c r="K2559" s="259" t="s">
        <v>206</v>
      </c>
      <c r="L2559" s="259" t="s">
        <v>206</v>
      </c>
      <c r="M2559" s="259" t="s">
        <v>344</v>
      </c>
      <c r="N2559" s="259" t="s">
        <v>344</v>
      </c>
      <c r="O2559" s="259" t="s">
        <v>344</v>
      </c>
      <c r="P2559" s="259" t="s">
        <v>344</v>
      </c>
      <c r="Q2559" s="259" t="s">
        <v>344</v>
      </c>
      <c r="R2559" s="259" t="s">
        <v>344</v>
      </c>
      <c r="S2559" s="259" t="s">
        <v>344</v>
      </c>
      <c r="T2559" s="259" t="s">
        <v>344</v>
      </c>
      <c r="U2559" s="259" t="s">
        <v>344</v>
      </c>
      <c r="V2559" s="259" t="s">
        <v>344</v>
      </c>
      <c r="W2559" s="259" t="s">
        <v>344</v>
      </c>
      <c r="X2559" s="259" t="s">
        <v>344</v>
      </c>
      <c r="Y2559" s="259" t="s">
        <v>344</v>
      </c>
      <c r="Z2559" s="259" t="s">
        <v>344</v>
      </c>
      <c r="AA2559" s="259" t="s">
        <v>344</v>
      </c>
      <c r="AB2559" s="259" t="s">
        <v>344</v>
      </c>
      <c r="AC2559" s="259" t="s">
        <v>344</v>
      </c>
      <c r="AD2559" s="259" t="s">
        <v>344</v>
      </c>
      <c r="AE2559" s="259" t="s">
        <v>344</v>
      </c>
      <c r="AF2559" s="259" t="s">
        <v>344</v>
      </c>
      <c r="AG2559" s="259" t="s">
        <v>344</v>
      </c>
      <c r="AH2559" s="259" t="s">
        <v>344</v>
      </c>
      <c r="AI2559" s="259" t="s">
        <v>344</v>
      </c>
      <c r="AJ2559" s="259" t="s">
        <v>344</v>
      </c>
      <c r="AK2559" s="259" t="s">
        <v>344</v>
      </c>
      <c r="AL2559" s="259" t="s">
        <v>344</v>
      </c>
      <c r="AM2559" s="259" t="s">
        <v>344</v>
      </c>
      <c r="AN2559" s="259" t="s">
        <v>344</v>
      </c>
      <c r="AO2559" s="259" t="s">
        <v>344</v>
      </c>
      <c r="AP2559" s="259" t="s">
        <v>344</v>
      </c>
      <c r="AQ2559" s="259"/>
      <c r="AR2559"/>
      <c r="AS2559">
        <v>1</v>
      </c>
    </row>
    <row r="2560" spans="1:45" ht="15" hidden="1" x14ac:dyDescent="0.25">
      <c r="A2560" s="266">
        <v>216400</v>
      </c>
      <c r="B2560" s="259" t="s">
        <v>457</v>
      </c>
      <c r="C2560" s="259" t="s">
        <v>207</v>
      </c>
      <c r="D2560" s="259" t="s">
        <v>207</v>
      </c>
      <c r="E2560" s="259" t="s">
        <v>206</v>
      </c>
      <c r="F2560" s="259" t="s">
        <v>207</v>
      </c>
      <c r="G2560" s="259" t="s">
        <v>207</v>
      </c>
      <c r="H2560" s="259" t="s">
        <v>206</v>
      </c>
      <c r="I2560" s="259" t="s">
        <v>206</v>
      </c>
      <c r="J2560" s="259" t="s">
        <v>206</v>
      </c>
      <c r="K2560" s="259" t="s">
        <v>206</v>
      </c>
      <c r="L2560" s="259" t="s">
        <v>206</v>
      </c>
      <c r="M2560" s="259" t="s">
        <v>344</v>
      </c>
      <c r="N2560" s="259" t="s">
        <v>344</v>
      </c>
      <c r="O2560" s="259" t="s">
        <v>344</v>
      </c>
      <c r="P2560" s="259" t="s">
        <v>344</v>
      </c>
      <c r="Q2560" s="259" t="s">
        <v>344</v>
      </c>
      <c r="R2560" s="259" t="s">
        <v>344</v>
      </c>
      <c r="S2560" s="259" t="s">
        <v>344</v>
      </c>
      <c r="T2560" s="259" t="s">
        <v>344</v>
      </c>
      <c r="U2560" s="259" t="s">
        <v>344</v>
      </c>
      <c r="V2560" s="259" t="s">
        <v>344</v>
      </c>
      <c r="W2560" s="259" t="s">
        <v>344</v>
      </c>
      <c r="X2560" s="259" t="s">
        <v>344</v>
      </c>
      <c r="Y2560" s="259" t="s">
        <v>344</v>
      </c>
      <c r="Z2560" s="259" t="s">
        <v>344</v>
      </c>
      <c r="AA2560" s="259" t="s">
        <v>344</v>
      </c>
      <c r="AB2560" s="259" t="s">
        <v>344</v>
      </c>
      <c r="AC2560" s="259" t="s">
        <v>344</v>
      </c>
      <c r="AD2560" s="259" t="s">
        <v>344</v>
      </c>
      <c r="AE2560" s="259" t="s">
        <v>344</v>
      </c>
      <c r="AF2560" s="259" t="s">
        <v>344</v>
      </c>
      <c r="AG2560" s="259" t="s">
        <v>344</v>
      </c>
      <c r="AH2560" s="259" t="s">
        <v>344</v>
      </c>
      <c r="AI2560" s="259" t="s">
        <v>344</v>
      </c>
      <c r="AJ2560" s="259" t="s">
        <v>344</v>
      </c>
      <c r="AK2560" s="259" t="s">
        <v>344</v>
      </c>
      <c r="AL2560" s="259" t="s">
        <v>344</v>
      </c>
      <c r="AM2560" s="259" t="s">
        <v>344</v>
      </c>
      <c r="AN2560" s="259" t="s">
        <v>344</v>
      </c>
      <c r="AO2560" s="259" t="s">
        <v>344</v>
      </c>
      <c r="AP2560" s="259" t="s">
        <v>344</v>
      </c>
      <c r="AQ2560" s="259"/>
      <c r="AR2560"/>
      <c r="AS2560">
        <v>1</v>
      </c>
    </row>
    <row r="2561" spans="1:45" ht="15" hidden="1" x14ac:dyDescent="0.25">
      <c r="A2561" s="266">
        <v>216401</v>
      </c>
      <c r="B2561" s="259" t="s">
        <v>457</v>
      </c>
      <c r="C2561" s="259" t="s">
        <v>207</v>
      </c>
      <c r="D2561" s="259" t="s">
        <v>205</v>
      </c>
      <c r="E2561" s="259" t="s">
        <v>205</v>
      </c>
      <c r="F2561" s="259" t="s">
        <v>206</v>
      </c>
      <c r="G2561" s="259" t="s">
        <v>205</v>
      </c>
      <c r="H2561" s="259" t="s">
        <v>207</v>
      </c>
      <c r="I2561" s="259" t="s">
        <v>207</v>
      </c>
      <c r="J2561" s="259" t="s">
        <v>207</v>
      </c>
      <c r="K2561" s="259" t="s">
        <v>207</v>
      </c>
      <c r="L2561" s="259" t="s">
        <v>206</v>
      </c>
      <c r="M2561" s="259" t="s">
        <v>344</v>
      </c>
      <c r="N2561" s="259" t="s">
        <v>344</v>
      </c>
      <c r="O2561" s="259" t="s">
        <v>344</v>
      </c>
      <c r="P2561" s="259" t="s">
        <v>344</v>
      </c>
      <c r="Q2561" s="259" t="s">
        <v>344</v>
      </c>
      <c r="R2561" s="259" t="s">
        <v>344</v>
      </c>
      <c r="S2561" s="259" t="s">
        <v>344</v>
      </c>
      <c r="T2561" s="259" t="s">
        <v>344</v>
      </c>
      <c r="U2561" s="259" t="s">
        <v>344</v>
      </c>
      <c r="V2561" s="259" t="s">
        <v>344</v>
      </c>
      <c r="W2561" s="259" t="s">
        <v>344</v>
      </c>
      <c r="X2561" s="259" t="s">
        <v>344</v>
      </c>
      <c r="Y2561" s="259" t="s">
        <v>344</v>
      </c>
      <c r="Z2561" s="259" t="s">
        <v>344</v>
      </c>
      <c r="AA2561" s="259" t="s">
        <v>344</v>
      </c>
      <c r="AB2561" s="259" t="s">
        <v>344</v>
      </c>
      <c r="AC2561" s="259" t="s">
        <v>344</v>
      </c>
      <c r="AD2561" s="259" t="s">
        <v>344</v>
      </c>
      <c r="AE2561" s="259" t="s">
        <v>344</v>
      </c>
      <c r="AF2561" s="259" t="s">
        <v>344</v>
      </c>
      <c r="AG2561" s="259" t="s">
        <v>344</v>
      </c>
      <c r="AH2561" s="259" t="s">
        <v>344</v>
      </c>
      <c r="AI2561" s="259" t="s">
        <v>344</v>
      </c>
      <c r="AJ2561" s="259" t="s">
        <v>344</v>
      </c>
      <c r="AK2561" s="259" t="s">
        <v>344</v>
      </c>
      <c r="AL2561" s="259" t="s">
        <v>344</v>
      </c>
      <c r="AM2561" s="259" t="s">
        <v>344</v>
      </c>
      <c r="AN2561" s="259" t="s">
        <v>344</v>
      </c>
      <c r="AO2561" s="259" t="s">
        <v>344</v>
      </c>
      <c r="AP2561" s="259" t="s">
        <v>344</v>
      </c>
      <c r="AQ2561" s="259"/>
      <c r="AR2561"/>
      <c r="AS2561">
        <v>1</v>
      </c>
    </row>
    <row r="2562" spans="1:45" ht="15" hidden="1" x14ac:dyDescent="0.25">
      <c r="A2562" s="266">
        <v>216402</v>
      </c>
      <c r="B2562" s="259" t="s">
        <v>457</v>
      </c>
      <c r="C2562" s="259" t="s">
        <v>207</v>
      </c>
      <c r="D2562" s="259" t="s">
        <v>207</v>
      </c>
      <c r="E2562" s="259" t="s">
        <v>207</v>
      </c>
      <c r="F2562" s="259" t="s">
        <v>207</v>
      </c>
      <c r="G2562" s="259" t="s">
        <v>207</v>
      </c>
      <c r="H2562" s="259" t="s">
        <v>206</v>
      </c>
      <c r="I2562" s="259" t="s">
        <v>206</v>
      </c>
      <c r="J2562" s="259" t="s">
        <v>206</v>
      </c>
      <c r="K2562" s="259" t="s">
        <v>206</v>
      </c>
      <c r="L2562" s="259" t="s">
        <v>206</v>
      </c>
      <c r="M2562" s="259" t="s">
        <v>344</v>
      </c>
      <c r="N2562" s="259" t="s">
        <v>344</v>
      </c>
      <c r="O2562" s="259" t="s">
        <v>344</v>
      </c>
      <c r="P2562" s="259" t="s">
        <v>344</v>
      </c>
      <c r="Q2562" s="259" t="s">
        <v>344</v>
      </c>
      <c r="R2562" s="259" t="s">
        <v>344</v>
      </c>
      <c r="S2562" s="259" t="s">
        <v>344</v>
      </c>
      <c r="T2562" s="259" t="s">
        <v>344</v>
      </c>
      <c r="U2562" s="259" t="s">
        <v>344</v>
      </c>
      <c r="V2562" s="259" t="s">
        <v>344</v>
      </c>
      <c r="W2562" s="259" t="s">
        <v>344</v>
      </c>
      <c r="X2562" s="259" t="s">
        <v>344</v>
      </c>
      <c r="Y2562" s="259" t="s">
        <v>344</v>
      </c>
      <c r="Z2562" s="259" t="s">
        <v>344</v>
      </c>
      <c r="AA2562" s="259" t="s">
        <v>344</v>
      </c>
      <c r="AB2562" s="259" t="s">
        <v>344</v>
      </c>
      <c r="AC2562" s="259" t="s">
        <v>344</v>
      </c>
      <c r="AD2562" s="259" t="s">
        <v>344</v>
      </c>
      <c r="AE2562" s="259" t="s">
        <v>344</v>
      </c>
      <c r="AF2562" s="259" t="s">
        <v>344</v>
      </c>
      <c r="AG2562" s="259" t="s">
        <v>344</v>
      </c>
      <c r="AH2562" s="259" t="s">
        <v>344</v>
      </c>
      <c r="AI2562" s="259" t="s">
        <v>344</v>
      </c>
      <c r="AJ2562" s="259" t="s">
        <v>344</v>
      </c>
      <c r="AK2562" s="259" t="s">
        <v>344</v>
      </c>
      <c r="AL2562" s="259" t="s">
        <v>344</v>
      </c>
      <c r="AM2562" s="259" t="s">
        <v>344</v>
      </c>
      <c r="AN2562" s="259" t="s">
        <v>344</v>
      </c>
      <c r="AO2562" s="259" t="s">
        <v>344</v>
      </c>
      <c r="AP2562" s="259" t="s">
        <v>344</v>
      </c>
      <c r="AQ2562" s="259"/>
      <c r="AR2562"/>
      <c r="AS2562">
        <v>1</v>
      </c>
    </row>
    <row r="2563" spans="1:45" ht="18.75" hidden="1" x14ac:dyDescent="0.45">
      <c r="A2563" s="271">
        <v>216403</v>
      </c>
      <c r="B2563" s="249" t="s">
        <v>456</v>
      </c>
      <c r="C2563" s="269" t="s">
        <v>206</v>
      </c>
      <c r="D2563" s="269" t="s">
        <v>207</v>
      </c>
      <c r="E2563" s="269" t="s">
        <v>207</v>
      </c>
      <c r="F2563" s="269" t="s">
        <v>205</v>
      </c>
      <c r="G2563" s="269" t="s">
        <v>207</v>
      </c>
      <c r="H2563" s="269" t="s">
        <v>207</v>
      </c>
      <c r="I2563" s="269" t="s">
        <v>205</v>
      </c>
      <c r="J2563" s="269" t="s">
        <v>207</v>
      </c>
      <c r="K2563" s="269" t="s">
        <v>207</v>
      </c>
      <c r="L2563" s="269" t="s">
        <v>205</v>
      </c>
      <c r="M2563" s="270" t="s">
        <v>205</v>
      </c>
      <c r="N2563" s="269" t="s">
        <v>205</v>
      </c>
      <c r="O2563" s="269" t="s">
        <v>205</v>
      </c>
      <c r="P2563" s="269" t="s">
        <v>205</v>
      </c>
      <c r="Q2563" s="269" t="s">
        <v>205</v>
      </c>
      <c r="R2563" s="269" t="s">
        <v>207</v>
      </c>
      <c r="S2563" s="269" t="s">
        <v>207</v>
      </c>
      <c r="T2563" s="269" t="s">
        <v>207</v>
      </c>
      <c r="U2563" s="269" t="s">
        <v>207</v>
      </c>
      <c r="V2563" s="269" t="s">
        <v>207</v>
      </c>
      <c r="W2563" s="269" t="s">
        <v>207</v>
      </c>
      <c r="X2563" s="270" t="s">
        <v>207</v>
      </c>
      <c r="Y2563" s="269" t="s">
        <v>207</v>
      </c>
      <c r="Z2563" s="269" t="s">
        <v>207</v>
      </c>
      <c r="AA2563" s="269" t="s">
        <v>207</v>
      </c>
      <c r="AB2563" s="269" t="s">
        <v>206</v>
      </c>
      <c r="AC2563" s="269" t="s">
        <v>206</v>
      </c>
      <c r="AD2563" s="269" t="s">
        <v>206</v>
      </c>
      <c r="AE2563" s="269" t="s">
        <v>206</v>
      </c>
      <c r="AF2563" s="269" t="s">
        <v>206</v>
      </c>
      <c r="AG2563" s="269" t="s">
        <v>344</v>
      </c>
      <c r="AH2563" s="269" t="s">
        <v>344</v>
      </c>
      <c r="AI2563" s="269" t="s">
        <v>344</v>
      </c>
      <c r="AJ2563" s="269" t="s">
        <v>344</v>
      </c>
      <c r="AK2563" s="269" t="s">
        <v>344</v>
      </c>
      <c r="AL2563" s="269" t="s">
        <v>344</v>
      </c>
      <c r="AM2563" s="269" t="s">
        <v>344</v>
      </c>
      <c r="AN2563" s="269" t="s">
        <v>344</v>
      </c>
      <c r="AO2563" s="269" t="s">
        <v>344</v>
      </c>
      <c r="AP2563" s="269" t="s">
        <v>344</v>
      </c>
      <c r="AQ2563" s="269"/>
      <c r="AR2563">
        <v>0</v>
      </c>
      <c r="AS2563">
        <v>5</v>
      </c>
    </row>
    <row r="2564" spans="1:45" ht="15" hidden="1" x14ac:dyDescent="0.25">
      <c r="A2564" s="266">
        <v>216404</v>
      </c>
      <c r="B2564" s="259" t="s">
        <v>457</v>
      </c>
      <c r="C2564" s="259" t="s">
        <v>205</v>
      </c>
      <c r="D2564" s="259" t="s">
        <v>205</v>
      </c>
      <c r="E2564" s="259" t="s">
        <v>205</v>
      </c>
      <c r="F2564" s="259" t="s">
        <v>207</v>
      </c>
      <c r="G2564" s="259" t="s">
        <v>206</v>
      </c>
      <c r="H2564" s="259" t="s">
        <v>206</v>
      </c>
      <c r="I2564" s="259" t="s">
        <v>207</v>
      </c>
      <c r="J2564" s="259" t="s">
        <v>207</v>
      </c>
      <c r="K2564" s="259" t="s">
        <v>207</v>
      </c>
      <c r="L2564" s="259" t="s">
        <v>207</v>
      </c>
      <c r="M2564" s="259" t="s">
        <v>344</v>
      </c>
      <c r="N2564" s="259" t="s">
        <v>344</v>
      </c>
      <c r="O2564" s="259" t="s">
        <v>344</v>
      </c>
      <c r="P2564" s="259" t="s">
        <v>344</v>
      </c>
      <c r="Q2564" s="259" t="s">
        <v>344</v>
      </c>
      <c r="R2564" s="259" t="s">
        <v>344</v>
      </c>
      <c r="S2564" s="259" t="s">
        <v>344</v>
      </c>
      <c r="T2564" s="259" t="s">
        <v>344</v>
      </c>
      <c r="U2564" s="259" t="s">
        <v>344</v>
      </c>
      <c r="V2564" s="259" t="s">
        <v>344</v>
      </c>
      <c r="W2564" s="259" t="s">
        <v>344</v>
      </c>
      <c r="X2564" s="259" t="s">
        <v>344</v>
      </c>
      <c r="Y2564" s="259" t="s">
        <v>344</v>
      </c>
      <c r="Z2564" s="259" t="s">
        <v>344</v>
      </c>
      <c r="AA2564" s="259" t="s">
        <v>344</v>
      </c>
      <c r="AB2564" s="259" t="s">
        <v>344</v>
      </c>
      <c r="AC2564" s="259" t="s">
        <v>344</v>
      </c>
      <c r="AD2564" s="259" t="s">
        <v>344</v>
      </c>
      <c r="AE2564" s="259" t="s">
        <v>344</v>
      </c>
      <c r="AF2564" s="259" t="s">
        <v>344</v>
      </c>
      <c r="AG2564" s="259" t="s">
        <v>344</v>
      </c>
      <c r="AH2564" s="259" t="s">
        <v>344</v>
      </c>
      <c r="AI2564" s="259" t="s">
        <v>344</v>
      </c>
      <c r="AJ2564" s="259" t="s">
        <v>344</v>
      </c>
      <c r="AK2564" s="259" t="s">
        <v>344</v>
      </c>
      <c r="AL2564" s="259" t="s">
        <v>344</v>
      </c>
      <c r="AM2564" s="259" t="s">
        <v>344</v>
      </c>
      <c r="AN2564" s="259" t="s">
        <v>344</v>
      </c>
      <c r="AO2564" s="259" t="s">
        <v>344</v>
      </c>
      <c r="AP2564" s="259" t="s">
        <v>344</v>
      </c>
      <c r="AQ2564" s="259"/>
      <c r="AR2564"/>
      <c r="AS2564">
        <v>1</v>
      </c>
    </row>
    <row r="2565" spans="1:45" ht="15" hidden="1" x14ac:dyDescent="0.25">
      <c r="A2565" s="266">
        <v>216405</v>
      </c>
      <c r="B2565" s="259" t="s">
        <v>457</v>
      </c>
      <c r="C2565" s="259" t="s">
        <v>207</v>
      </c>
      <c r="D2565" s="259" t="s">
        <v>207</v>
      </c>
      <c r="E2565" s="259" t="s">
        <v>205</v>
      </c>
      <c r="F2565" s="259" t="s">
        <v>207</v>
      </c>
      <c r="G2565" s="259" t="s">
        <v>206</v>
      </c>
      <c r="H2565" s="259" t="s">
        <v>207</v>
      </c>
      <c r="I2565" s="259" t="s">
        <v>206</v>
      </c>
      <c r="J2565" s="259" t="s">
        <v>207</v>
      </c>
      <c r="K2565" s="259" t="s">
        <v>205</v>
      </c>
      <c r="L2565" s="259" t="s">
        <v>206</v>
      </c>
      <c r="M2565" s="259" t="s">
        <v>344</v>
      </c>
      <c r="N2565" s="259" t="s">
        <v>344</v>
      </c>
      <c r="O2565" s="259" t="s">
        <v>344</v>
      </c>
      <c r="P2565" s="259" t="s">
        <v>344</v>
      </c>
      <c r="Q2565" s="259" t="s">
        <v>344</v>
      </c>
      <c r="R2565" s="259" t="s">
        <v>344</v>
      </c>
      <c r="S2565" s="259" t="s">
        <v>344</v>
      </c>
      <c r="T2565" s="259" t="s">
        <v>344</v>
      </c>
      <c r="U2565" s="259" t="s">
        <v>344</v>
      </c>
      <c r="V2565" s="259" t="s">
        <v>344</v>
      </c>
      <c r="W2565" s="259" t="s">
        <v>344</v>
      </c>
      <c r="X2565" s="259" t="s">
        <v>344</v>
      </c>
      <c r="Y2565" s="259" t="s">
        <v>344</v>
      </c>
      <c r="Z2565" s="259" t="s">
        <v>344</v>
      </c>
      <c r="AA2565" s="259" t="s">
        <v>344</v>
      </c>
      <c r="AB2565" s="259" t="s">
        <v>344</v>
      </c>
      <c r="AC2565" s="259" t="s">
        <v>344</v>
      </c>
      <c r="AD2565" s="259" t="s">
        <v>344</v>
      </c>
      <c r="AE2565" s="259" t="s">
        <v>344</v>
      </c>
      <c r="AF2565" s="259" t="s">
        <v>344</v>
      </c>
      <c r="AG2565" s="259" t="s">
        <v>344</v>
      </c>
      <c r="AH2565" s="259" t="s">
        <v>344</v>
      </c>
      <c r="AI2565" s="259" t="s">
        <v>344</v>
      </c>
      <c r="AJ2565" s="259" t="s">
        <v>344</v>
      </c>
      <c r="AK2565" s="259" t="s">
        <v>344</v>
      </c>
      <c r="AL2565" s="259" t="s">
        <v>344</v>
      </c>
      <c r="AM2565" s="259" t="s">
        <v>344</v>
      </c>
      <c r="AN2565" s="259" t="s">
        <v>344</v>
      </c>
      <c r="AO2565" s="259" t="s">
        <v>344</v>
      </c>
      <c r="AP2565" s="259" t="s">
        <v>344</v>
      </c>
      <c r="AQ2565" s="259"/>
      <c r="AR2565"/>
      <c r="AS2565">
        <v>1</v>
      </c>
    </row>
    <row r="2566" spans="1:45" ht="15" hidden="1" x14ac:dyDescent="0.25">
      <c r="A2566" s="266">
        <v>216406</v>
      </c>
      <c r="B2566" s="259" t="s">
        <v>457</v>
      </c>
      <c r="C2566" s="259" t="s">
        <v>207</v>
      </c>
      <c r="D2566" s="259" t="s">
        <v>207</v>
      </c>
      <c r="E2566" s="259" t="s">
        <v>207</v>
      </c>
      <c r="F2566" s="259" t="s">
        <v>207</v>
      </c>
      <c r="G2566" s="259" t="s">
        <v>207</v>
      </c>
      <c r="H2566" s="259" t="s">
        <v>206</v>
      </c>
      <c r="I2566" s="259" t="s">
        <v>206</v>
      </c>
      <c r="J2566" s="259" t="s">
        <v>206</v>
      </c>
      <c r="K2566" s="259" t="s">
        <v>206</v>
      </c>
      <c r="L2566" s="259" t="s">
        <v>206</v>
      </c>
      <c r="M2566" s="259" t="s">
        <v>344</v>
      </c>
      <c r="N2566" s="259" t="s">
        <v>344</v>
      </c>
      <c r="O2566" s="259" t="s">
        <v>344</v>
      </c>
      <c r="P2566" s="259" t="s">
        <v>344</v>
      </c>
      <c r="Q2566" s="259" t="s">
        <v>344</v>
      </c>
      <c r="R2566" s="259" t="s">
        <v>344</v>
      </c>
      <c r="S2566" s="259" t="s">
        <v>344</v>
      </c>
      <c r="T2566" s="259" t="s">
        <v>344</v>
      </c>
      <c r="U2566" s="259" t="s">
        <v>344</v>
      </c>
      <c r="V2566" s="259" t="s">
        <v>344</v>
      </c>
      <c r="W2566" s="259" t="s">
        <v>344</v>
      </c>
      <c r="X2566" s="259" t="s">
        <v>344</v>
      </c>
      <c r="Y2566" s="259" t="s">
        <v>344</v>
      </c>
      <c r="Z2566" s="259" t="s">
        <v>344</v>
      </c>
      <c r="AA2566" s="259" t="s">
        <v>344</v>
      </c>
      <c r="AB2566" s="259" t="s">
        <v>344</v>
      </c>
      <c r="AC2566" s="259" t="s">
        <v>344</v>
      </c>
      <c r="AD2566" s="259" t="s">
        <v>344</v>
      </c>
      <c r="AE2566" s="259" t="s">
        <v>344</v>
      </c>
      <c r="AF2566" s="259" t="s">
        <v>344</v>
      </c>
      <c r="AG2566" s="259" t="s">
        <v>344</v>
      </c>
      <c r="AH2566" s="259" t="s">
        <v>344</v>
      </c>
      <c r="AI2566" s="259" t="s">
        <v>344</v>
      </c>
      <c r="AJ2566" s="259" t="s">
        <v>344</v>
      </c>
      <c r="AK2566" s="259" t="s">
        <v>344</v>
      </c>
      <c r="AL2566" s="259" t="s">
        <v>344</v>
      </c>
      <c r="AM2566" s="259" t="s">
        <v>344</v>
      </c>
      <c r="AN2566" s="259" t="s">
        <v>344</v>
      </c>
      <c r="AO2566" s="259" t="s">
        <v>344</v>
      </c>
      <c r="AP2566" s="259" t="s">
        <v>344</v>
      </c>
      <c r="AQ2566" s="259"/>
      <c r="AR2566"/>
      <c r="AS2566">
        <v>1</v>
      </c>
    </row>
    <row r="2567" spans="1:45" ht="18.75" hidden="1" x14ac:dyDescent="0.45">
      <c r="A2567" s="268">
        <v>216407</v>
      </c>
      <c r="B2567" s="249" t="s">
        <v>456</v>
      </c>
      <c r="C2567" s="269" t="s">
        <v>207</v>
      </c>
      <c r="D2567" s="269" t="s">
        <v>207</v>
      </c>
      <c r="E2567" s="269" t="s">
        <v>205</v>
      </c>
      <c r="F2567" s="269" t="s">
        <v>207</v>
      </c>
      <c r="G2567" s="269" t="s">
        <v>207</v>
      </c>
      <c r="H2567" s="269" t="s">
        <v>207</v>
      </c>
      <c r="I2567" s="269" t="s">
        <v>207</v>
      </c>
      <c r="J2567" s="269" t="s">
        <v>207</v>
      </c>
      <c r="K2567" s="269" t="s">
        <v>207</v>
      </c>
      <c r="L2567" s="269" t="s">
        <v>207</v>
      </c>
      <c r="M2567" s="270" t="s">
        <v>205</v>
      </c>
      <c r="N2567" s="269" t="s">
        <v>205</v>
      </c>
      <c r="O2567" s="269" t="s">
        <v>205</v>
      </c>
      <c r="P2567" s="269" t="s">
        <v>207</v>
      </c>
      <c r="Q2567" s="269" t="s">
        <v>207</v>
      </c>
      <c r="R2567" s="269" t="s">
        <v>207</v>
      </c>
      <c r="S2567" s="269" t="s">
        <v>207</v>
      </c>
      <c r="T2567" s="269" t="s">
        <v>207</v>
      </c>
      <c r="U2567" s="269" t="s">
        <v>207</v>
      </c>
      <c r="V2567" s="269" t="s">
        <v>207</v>
      </c>
      <c r="W2567" s="269" t="s">
        <v>207</v>
      </c>
      <c r="X2567" s="270" t="s">
        <v>207</v>
      </c>
      <c r="Y2567" s="269" t="s">
        <v>207</v>
      </c>
      <c r="Z2567" s="269" t="s">
        <v>207</v>
      </c>
      <c r="AA2567" s="269" t="s">
        <v>207</v>
      </c>
      <c r="AB2567" s="269" t="s">
        <v>206</v>
      </c>
      <c r="AC2567" s="269" t="s">
        <v>206</v>
      </c>
      <c r="AD2567" s="269" t="s">
        <v>206</v>
      </c>
      <c r="AE2567" s="269" t="s">
        <v>206</v>
      </c>
      <c r="AF2567" s="269" t="s">
        <v>206</v>
      </c>
      <c r="AG2567" s="269" t="s">
        <v>344</v>
      </c>
      <c r="AH2567" s="269" t="s">
        <v>344</v>
      </c>
      <c r="AI2567" s="269" t="s">
        <v>344</v>
      </c>
      <c r="AJ2567" s="269" t="s">
        <v>344</v>
      </c>
      <c r="AK2567" s="269" t="s">
        <v>344</v>
      </c>
      <c r="AL2567" s="269" t="s">
        <v>344</v>
      </c>
      <c r="AM2567" s="269" t="s">
        <v>344</v>
      </c>
      <c r="AN2567" s="269" t="s">
        <v>344</v>
      </c>
      <c r="AO2567" s="269" t="s">
        <v>344</v>
      </c>
      <c r="AP2567" s="269" t="s">
        <v>344</v>
      </c>
      <c r="AQ2567" s="269"/>
      <c r="AR2567">
        <v>0</v>
      </c>
      <c r="AS2567">
        <v>5</v>
      </c>
    </row>
    <row r="2568" spans="1:45" ht="18.75" hidden="1" x14ac:dyDescent="0.45">
      <c r="A2568" s="268">
        <v>216408</v>
      </c>
      <c r="B2568" s="249" t="s">
        <v>457</v>
      </c>
      <c r="C2568" s="269" t="s">
        <v>207</v>
      </c>
      <c r="D2568" s="269" t="s">
        <v>205</v>
      </c>
      <c r="E2568" s="269" t="s">
        <v>205</v>
      </c>
      <c r="F2568" s="269" t="s">
        <v>205</v>
      </c>
      <c r="G2568" s="269" t="s">
        <v>205</v>
      </c>
      <c r="H2568" s="269" t="s">
        <v>207</v>
      </c>
      <c r="I2568" s="269" t="s">
        <v>205</v>
      </c>
      <c r="J2568" s="269" t="s">
        <v>205</v>
      </c>
      <c r="K2568" s="269" t="s">
        <v>205</v>
      </c>
      <c r="L2568" s="269" t="s">
        <v>205</v>
      </c>
      <c r="M2568" s="270" t="s">
        <v>344</v>
      </c>
      <c r="N2568" s="269" t="s">
        <v>344</v>
      </c>
      <c r="O2568" s="269" t="s">
        <v>344</v>
      </c>
      <c r="P2568" s="269" t="s">
        <v>344</v>
      </c>
      <c r="Q2568" s="269" t="s">
        <v>344</v>
      </c>
      <c r="R2568" s="269" t="s">
        <v>344</v>
      </c>
      <c r="S2568" s="269" t="s">
        <v>344</v>
      </c>
      <c r="T2568" s="269" t="s">
        <v>344</v>
      </c>
      <c r="U2568" s="269" t="s">
        <v>344</v>
      </c>
      <c r="V2568" s="269" t="s">
        <v>344</v>
      </c>
      <c r="W2568" s="269" t="s">
        <v>344</v>
      </c>
      <c r="X2568" s="270" t="s">
        <v>344</v>
      </c>
      <c r="Y2568" s="269" t="s">
        <v>344</v>
      </c>
      <c r="Z2568" s="269" t="s">
        <v>344</v>
      </c>
      <c r="AA2568" s="269" t="s">
        <v>344</v>
      </c>
      <c r="AB2568" s="269" t="s">
        <v>344</v>
      </c>
      <c r="AC2568" s="269" t="s">
        <v>344</v>
      </c>
      <c r="AD2568" s="269" t="s">
        <v>344</v>
      </c>
      <c r="AE2568" s="269" t="s">
        <v>344</v>
      </c>
      <c r="AF2568" s="269" t="s">
        <v>344</v>
      </c>
      <c r="AG2568" s="269" t="s">
        <v>344</v>
      </c>
      <c r="AH2568" s="269" t="s">
        <v>344</v>
      </c>
      <c r="AI2568" s="269" t="s">
        <v>344</v>
      </c>
      <c r="AJ2568" s="269" t="s">
        <v>344</v>
      </c>
      <c r="AK2568" s="269" t="s">
        <v>344</v>
      </c>
      <c r="AL2568" s="269" t="s">
        <v>344</v>
      </c>
      <c r="AM2568" s="269" t="s">
        <v>344</v>
      </c>
      <c r="AN2568" s="269" t="s">
        <v>344</v>
      </c>
      <c r="AO2568" s="269" t="s">
        <v>344</v>
      </c>
      <c r="AP2568" s="269" t="s">
        <v>344</v>
      </c>
      <c r="AQ2568" s="269"/>
      <c r="AR2568">
        <v>0</v>
      </c>
      <c r="AS2568">
        <v>1</v>
      </c>
    </row>
    <row r="2569" spans="1:45" ht="15" hidden="1" x14ac:dyDescent="0.25">
      <c r="A2569" s="266">
        <v>216409</v>
      </c>
      <c r="B2569" s="259" t="s">
        <v>457</v>
      </c>
      <c r="C2569" s="259" t="s">
        <v>205</v>
      </c>
      <c r="D2569" s="259" t="s">
        <v>205</v>
      </c>
      <c r="E2569" s="259" t="s">
        <v>205</v>
      </c>
      <c r="F2569" s="259" t="s">
        <v>205</v>
      </c>
      <c r="G2569" s="259" t="s">
        <v>206</v>
      </c>
      <c r="H2569" s="259" t="s">
        <v>206</v>
      </c>
      <c r="I2569" s="259" t="s">
        <v>205</v>
      </c>
      <c r="J2569" s="259" t="s">
        <v>207</v>
      </c>
      <c r="K2569" s="259" t="s">
        <v>205</v>
      </c>
      <c r="L2569" s="259" t="s">
        <v>207</v>
      </c>
      <c r="M2569" s="259" t="s">
        <v>344</v>
      </c>
      <c r="N2569" s="259" t="s">
        <v>344</v>
      </c>
      <c r="O2569" s="259" t="s">
        <v>344</v>
      </c>
      <c r="P2569" s="259" t="s">
        <v>344</v>
      </c>
      <c r="Q2569" s="259" t="s">
        <v>344</v>
      </c>
      <c r="R2569" s="259" t="s">
        <v>344</v>
      </c>
      <c r="S2569" s="259" t="s">
        <v>344</v>
      </c>
      <c r="T2569" s="259" t="s">
        <v>344</v>
      </c>
      <c r="U2569" s="259" t="s">
        <v>344</v>
      </c>
      <c r="V2569" s="259" t="s">
        <v>344</v>
      </c>
      <c r="W2569" s="259" t="s">
        <v>344</v>
      </c>
      <c r="X2569" s="259" t="s">
        <v>344</v>
      </c>
      <c r="Y2569" s="259" t="s">
        <v>344</v>
      </c>
      <c r="Z2569" s="259" t="s">
        <v>344</v>
      </c>
      <c r="AA2569" s="259" t="s">
        <v>344</v>
      </c>
      <c r="AB2569" s="259" t="s">
        <v>344</v>
      </c>
      <c r="AC2569" s="259" t="s">
        <v>344</v>
      </c>
      <c r="AD2569" s="259" t="s">
        <v>344</v>
      </c>
      <c r="AE2569" s="259" t="s">
        <v>344</v>
      </c>
      <c r="AF2569" s="259" t="s">
        <v>344</v>
      </c>
      <c r="AG2569" s="259" t="s">
        <v>344</v>
      </c>
      <c r="AH2569" s="259" t="s">
        <v>344</v>
      </c>
      <c r="AI2569" s="259" t="s">
        <v>344</v>
      </c>
      <c r="AJ2569" s="259" t="s">
        <v>344</v>
      </c>
      <c r="AK2569" s="259" t="s">
        <v>344</v>
      </c>
      <c r="AL2569" s="259" t="s">
        <v>344</v>
      </c>
      <c r="AM2569" s="259" t="s">
        <v>344</v>
      </c>
      <c r="AN2569" s="259" t="s">
        <v>344</v>
      </c>
      <c r="AO2569" s="259" t="s">
        <v>344</v>
      </c>
      <c r="AP2569" s="259" t="s">
        <v>344</v>
      </c>
      <c r="AQ2569" s="259"/>
      <c r="AR2569"/>
      <c r="AS2569">
        <v>1</v>
      </c>
    </row>
    <row r="2570" spans="1:45" ht="18.75" hidden="1" x14ac:dyDescent="0.45">
      <c r="A2570" s="268">
        <v>216410</v>
      </c>
      <c r="B2570" s="249" t="s">
        <v>456</v>
      </c>
      <c r="C2570" s="269" t="s">
        <v>207</v>
      </c>
      <c r="D2570" s="269" t="s">
        <v>207</v>
      </c>
      <c r="E2570" s="269" t="s">
        <v>205</v>
      </c>
      <c r="F2570" s="269" t="s">
        <v>207</v>
      </c>
      <c r="G2570" s="269" t="s">
        <v>205</v>
      </c>
      <c r="H2570" s="269" t="s">
        <v>207</v>
      </c>
      <c r="I2570" s="269" t="s">
        <v>207</v>
      </c>
      <c r="J2570" s="269" t="s">
        <v>207</v>
      </c>
      <c r="K2570" s="269" t="s">
        <v>207</v>
      </c>
      <c r="L2570" s="269" t="s">
        <v>207</v>
      </c>
      <c r="M2570" s="270" t="s">
        <v>207</v>
      </c>
      <c r="N2570" s="269" t="s">
        <v>207</v>
      </c>
      <c r="O2570" s="269" t="s">
        <v>207</v>
      </c>
      <c r="P2570" s="269" t="s">
        <v>207</v>
      </c>
      <c r="Q2570" s="269" t="s">
        <v>207</v>
      </c>
      <c r="R2570" s="269" t="s">
        <v>207</v>
      </c>
      <c r="S2570" s="269" t="s">
        <v>207</v>
      </c>
      <c r="T2570" s="269" t="s">
        <v>207</v>
      </c>
      <c r="U2570" s="269" t="s">
        <v>207</v>
      </c>
      <c r="V2570" s="269" t="s">
        <v>207</v>
      </c>
      <c r="W2570" s="269" t="s">
        <v>206</v>
      </c>
      <c r="X2570" s="270" t="s">
        <v>206</v>
      </c>
      <c r="Y2570" s="269" t="s">
        <v>206</v>
      </c>
      <c r="Z2570" s="269" t="s">
        <v>206</v>
      </c>
      <c r="AA2570" s="269" t="s">
        <v>207</v>
      </c>
      <c r="AB2570" s="269" t="s">
        <v>206</v>
      </c>
      <c r="AC2570" s="269" t="s">
        <v>206</v>
      </c>
      <c r="AD2570" s="269" t="s">
        <v>206</v>
      </c>
      <c r="AE2570" s="269" t="s">
        <v>206</v>
      </c>
      <c r="AF2570" s="269" t="s">
        <v>206</v>
      </c>
      <c r="AG2570" s="269" t="s">
        <v>344</v>
      </c>
      <c r="AH2570" s="269" t="s">
        <v>344</v>
      </c>
      <c r="AI2570" s="269" t="s">
        <v>344</v>
      </c>
      <c r="AJ2570" s="269" t="s">
        <v>344</v>
      </c>
      <c r="AK2570" s="269" t="s">
        <v>344</v>
      </c>
      <c r="AL2570" s="269" t="s">
        <v>344</v>
      </c>
      <c r="AM2570" s="269" t="s">
        <v>344</v>
      </c>
      <c r="AN2570" s="269" t="s">
        <v>344</v>
      </c>
      <c r="AO2570" s="269" t="s">
        <v>344</v>
      </c>
      <c r="AP2570" s="269" t="s">
        <v>344</v>
      </c>
      <c r="AQ2570" s="269"/>
      <c r="AR2570">
        <v>0</v>
      </c>
      <c r="AS2570">
        <v>5</v>
      </c>
    </row>
    <row r="2571" spans="1:45" ht="18.75" hidden="1" x14ac:dyDescent="0.45">
      <c r="A2571" s="268">
        <v>216411</v>
      </c>
      <c r="B2571" s="249" t="s">
        <v>456</v>
      </c>
      <c r="C2571" s="269" t="s">
        <v>207</v>
      </c>
      <c r="D2571" s="269" t="s">
        <v>207</v>
      </c>
      <c r="E2571" s="269" t="s">
        <v>207</v>
      </c>
      <c r="F2571" s="269" t="s">
        <v>207</v>
      </c>
      <c r="G2571" s="269" t="s">
        <v>207</v>
      </c>
      <c r="H2571" s="269" t="s">
        <v>207</v>
      </c>
      <c r="I2571" s="269" t="s">
        <v>207</v>
      </c>
      <c r="J2571" s="269" t="s">
        <v>207</v>
      </c>
      <c r="K2571" s="269" t="s">
        <v>207</v>
      </c>
      <c r="L2571" s="269" t="s">
        <v>207</v>
      </c>
      <c r="M2571" s="270" t="s">
        <v>207</v>
      </c>
      <c r="N2571" s="269" t="s">
        <v>205</v>
      </c>
      <c r="O2571" s="269" t="s">
        <v>205</v>
      </c>
      <c r="P2571" s="269" t="s">
        <v>205</v>
      </c>
      <c r="Q2571" s="269" t="s">
        <v>207</v>
      </c>
      <c r="R2571" s="269" t="s">
        <v>207</v>
      </c>
      <c r="S2571" s="269" t="s">
        <v>207</v>
      </c>
      <c r="T2571" s="269" t="s">
        <v>207</v>
      </c>
      <c r="U2571" s="269" t="s">
        <v>207</v>
      </c>
      <c r="V2571" s="269" t="s">
        <v>207</v>
      </c>
      <c r="W2571" s="269" t="s">
        <v>207</v>
      </c>
      <c r="X2571" s="270" t="s">
        <v>207</v>
      </c>
      <c r="Y2571" s="269" t="s">
        <v>207</v>
      </c>
      <c r="Z2571" s="269" t="s">
        <v>207</v>
      </c>
      <c r="AA2571" s="269" t="s">
        <v>207</v>
      </c>
      <c r="AB2571" s="269" t="s">
        <v>206</v>
      </c>
      <c r="AC2571" s="269" t="s">
        <v>206</v>
      </c>
      <c r="AD2571" s="269" t="s">
        <v>206</v>
      </c>
      <c r="AE2571" s="269" t="s">
        <v>206</v>
      </c>
      <c r="AF2571" s="269" t="s">
        <v>206</v>
      </c>
      <c r="AG2571" s="269" t="s">
        <v>344</v>
      </c>
      <c r="AH2571" s="269" t="s">
        <v>344</v>
      </c>
      <c r="AI2571" s="269" t="s">
        <v>344</v>
      </c>
      <c r="AJ2571" s="269" t="s">
        <v>344</v>
      </c>
      <c r="AK2571" s="269" t="s">
        <v>344</v>
      </c>
      <c r="AL2571" s="269" t="s">
        <v>344</v>
      </c>
      <c r="AM2571" s="269" t="s">
        <v>344</v>
      </c>
      <c r="AN2571" s="269" t="s">
        <v>344</v>
      </c>
      <c r="AO2571" s="269" t="s">
        <v>344</v>
      </c>
      <c r="AP2571" s="269" t="s">
        <v>344</v>
      </c>
      <c r="AQ2571" s="269"/>
      <c r="AR2571">
        <v>0</v>
      </c>
      <c r="AS2571">
        <v>5</v>
      </c>
    </row>
    <row r="2572" spans="1:45" ht="15" hidden="1" x14ac:dyDescent="0.25">
      <c r="A2572" s="266">
        <v>216412</v>
      </c>
      <c r="B2572" s="259" t="s">
        <v>457</v>
      </c>
      <c r="C2572" s="259" t="s">
        <v>207</v>
      </c>
      <c r="D2572" s="259" t="s">
        <v>206</v>
      </c>
      <c r="E2572" s="259" t="s">
        <v>207</v>
      </c>
      <c r="F2572" s="259" t="s">
        <v>207</v>
      </c>
      <c r="G2572" s="259" t="s">
        <v>207</v>
      </c>
      <c r="H2572" s="259" t="s">
        <v>206</v>
      </c>
      <c r="I2572" s="259" t="s">
        <v>206</v>
      </c>
      <c r="J2572" s="259" t="s">
        <v>206</v>
      </c>
      <c r="K2572" s="259" t="s">
        <v>206</v>
      </c>
      <c r="L2572" s="259" t="s">
        <v>206</v>
      </c>
      <c r="M2572" s="259" t="s">
        <v>344</v>
      </c>
      <c r="N2572" s="259" t="s">
        <v>344</v>
      </c>
      <c r="O2572" s="259" t="s">
        <v>344</v>
      </c>
      <c r="P2572" s="259" t="s">
        <v>344</v>
      </c>
      <c r="Q2572" s="259" t="s">
        <v>344</v>
      </c>
      <c r="R2572" s="259" t="s">
        <v>344</v>
      </c>
      <c r="S2572" s="259" t="s">
        <v>344</v>
      </c>
      <c r="T2572" s="259" t="s">
        <v>344</v>
      </c>
      <c r="U2572" s="259" t="s">
        <v>344</v>
      </c>
      <c r="V2572" s="259" t="s">
        <v>344</v>
      </c>
      <c r="W2572" s="259" t="s">
        <v>344</v>
      </c>
      <c r="X2572" s="259" t="s">
        <v>344</v>
      </c>
      <c r="Y2572" s="259" t="s">
        <v>344</v>
      </c>
      <c r="Z2572" s="259" t="s">
        <v>344</v>
      </c>
      <c r="AA2572" s="259" t="s">
        <v>344</v>
      </c>
      <c r="AB2572" s="259" t="s">
        <v>344</v>
      </c>
      <c r="AC2572" s="259" t="s">
        <v>344</v>
      </c>
      <c r="AD2572" s="259" t="s">
        <v>344</v>
      </c>
      <c r="AE2572" s="259" t="s">
        <v>344</v>
      </c>
      <c r="AF2572" s="259" t="s">
        <v>344</v>
      </c>
      <c r="AG2572" s="259" t="s">
        <v>344</v>
      </c>
      <c r="AH2572" s="259" t="s">
        <v>344</v>
      </c>
      <c r="AI2572" s="259" t="s">
        <v>344</v>
      </c>
      <c r="AJ2572" s="259" t="s">
        <v>344</v>
      </c>
      <c r="AK2572" s="259" t="s">
        <v>344</v>
      </c>
      <c r="AL2572" s="259" t="s">
        <v>344</v>
      </c>
      <c r="AM2572" s="259" t="s">
        <v>344</v>
      </c>
      <c r="AN2572" s="259" t="s">
        <v>344</v>
      </c>
      <c r="AO2572" s="259" t="s">
        <v>344</v>
      </c>
      <c r="AP2572" s="259" t="s">
        <v>344</v>
      </c>
      <c r="AQ2572" s="259"/>
      <c r="AR2572"/>
      <c r="AS2572">
        <v>1</v>
      </c>
    </row>
    <row r="2573" spans="1:45" ht="15" hidden="1" x14ac:dyDescent="0.25">
      <c r="A2573" s="266">
        <v>216413</v>
      </c>
      <c r="B2573" s="259" t="s">
        <v>457</v>
      </c>
      <c r="C2573" s="259" t="s">
        <v>207</v>
      </c>
      <c r="D2573" s="259" t="s">
        <v>207</v>
      </c>
      <c r="E2573" s="259" t="s">
        <v>205</v>
      </c>
      <c r="F2573" s="259" t="s">
        <v>207</v>
      </c>
      <c r="G2573" s="259" t="s">
        <v>205</v>
      </c>
      <c r="H2573" s="259" t="s">
        <v>205</v>
      </c>
      <c r="I2573" s="259" t="s">
        <v>207</v>
      </c>
      <c r="J2573" s="259" t="s">
        <v>205</v>
      </c>
      <c r="K2573" s="259" t="s">
        <v>207</v>
      </c>
      <c r="L2573" s="259" t="s">
        <v>207</v>
      </c>
      <c r="M2573" s="259" t="s">
        <v>344</v>
      </c>
      <c r="N2573" s="259" t="s">
        <v>344</v>
      </c>
      <c r="O2573" s="259" t="s">
        <v>344</v>
      </c>
      <c r="P2573" s="259" t="s">
        <v>344</v>
      </c>
      <c r="Q2573" s="259" t="s">
        <v>344</v>
      </c>
      <c r="R2573" s="259" t="s">
        <v>344</v>
      </c>
      <c r="S2573" s="259" t="s">
        <v>344</v>
      </c>
      <c r="T2573" s="259" t="s">
        <v>344</v>
      </c>
      <c r="U2573" s="259" t="s">
        <v>344</v>
      </c>
      <c r="V2573" s="259" t="s">
        <v>344</v>
      </c>
      <c r="W2573" s="259" t="s">
        <v>344</v>
      </c>
      <c r="X2573" s="259" t="s">
        <v>344</v>
      </c>
      <c r="Y2573" s="259" t="s">
        <v>344</v>
      </c>
      <c r="Z2573" s="259" t="s">
        <v>344</v>
      </c>
      <c r="AA2573" s="259" t="s">
        <v>344</v>
      </c>
      <c r="AB2573" s="259" t="s">
        <v>344</v>
      </c>
      <c r="AC2573" s="259" t="s">
        <v>344</v>
      </c>
      <c r="AD2573" s="259" t="s">
        <v>344</v>
      </c>
      <c r="AE2573" s="259" t="s">
        <v>344</v>
      </c>
      <c r="AF2573" s="259" t="s">
        <v>344</v>
      </c>
      <c r="AG2573" s="259" t="s">
        <v>344</v>
      </c>
      <c r="AH2573" s="259" t="s">
        <v>344</v>
      </c>
      <c r="AI2573" s="259" t="s">
        <v>344</v>
      </c>
      <c r="AJ2573" s="259" t="s">
        <v>344</v>
      </c>
      <c r="AK2573" s="259" t="s">
        <v>344</v>
      </c>
      <c r="AL2573" s="259" t="s">
        <v>344</v>
      </c>
      <c r="AM2573" s="259" t="s">
        <v>344</v>
      </c>
      <c r="AN2573" s="259" t="s">
        <v>344</v>
      </c>
      <c r="AO2573" s="259" t="s">
        <v>344</v>
      </c>
      <c r="AP2573" s="259" t="s">
        <v>344</v>
      </c>
      <c r="AQ2573" s="259"/>
      <c r="AR2573"/>
      <c r="AS2573">
        <v>1</v>
      </c>
    </row>
    <row r="2574" spans="1:45" ht="18.75" hidden="1" x14ac:dyDescent="0.45">
      <c r="A2574" s="268">
        <v>216414</v>
      </c>
      <c r="B2574" s="249" t="s">
        <v>458</v>
      </c>
      <c r="C2574" s="269" t="s">
        <v>207</v>
      </c>
      <c r="D2574" s="269" t="s">
        <v>207</v>
      </c>
      <c r="E2574" s="269" t="s">
        <v>205</v>
      </c>
      <c r="F2574" s="269" t="s">
        <v>207</v>
      </c>
      <c r="G2574" s="269" t="s">
        <v>205</v>
      </c>
      <c r="H2574" s="269" t="s">
        <v>207</v>
      </c>
      <c r="I2574" s="269" t="s">
        <v>207</v>
      </c>
      <c r="J2574" s="269" t="s">
        <v>207</v>
      </c>
      <c r="K2574" s="269" t="s">
        <v>205</v>
      </c>
      <c r="L2574" s="269" t="s">
        <v>205</v>
      </c>
      <c r="M2574" s="270" t="s">
        <v>207</v>
      </c>
      <c r="N2574" s="269" t="s">
        <v>205</v>
      </c>
      <c r="O2574" s="269" t="s">
        <v>207</v>
      </c>
      <c r="P2574" s="269" t="s">
        <v>207</v>
      </c>
      <c r="Q2574" s="269" t="s">
        <v>207</v>
      </c>
      <c r="R2574" s="269" t="s">
        <v>206</v>
      </c>
      <c r="S2574" s="269" t="s">
        <v>205</v>
      </c>
      <c r="T2574" s="269" t="s">
        <v>206</v>
      </c>
      <c r="U2574" s="269" t="s">
        <v>206</v>
      </c>
      <c r="V2574" s="269" t="s">
        <v>206</v>
      </c>
      <c r="W2574" s="269" t="s">
        <v>344</v>
      </c>
      <c r="X2574" s="270" t="s">
        <v>344</v>
      </c>
      <c r="Y2574" s="269" t="s">
        <v>344</v>
      </c>
      <c r="Z2574" s="269" t="s">
        <v>344</v>
      </c>
      <c r="AA2574" s="269" t="s">
        <v>344</v>
      </c>
      <c r="AB2574" s="269" t="s">
        <v>344</v>
      </c>
      <c r="AC2574" s="269" t="s">
        <v>344</v>
      </c>
      <c r="AD2574" s="269" t="s">
        <v>344</v>
      </c>
      <c r="AE2574" s="269" t="s">
        <v>344</v>
      </c>
      <c r="AF2574" s="269" t="s">
        <v>344</v>
      </c>
      <c r="AG2574" s="269" t="s">
        <v>344</v>
      </c>
      <c r="AH2574" s="269" t="s">
        <v>344</v>
      </c>
      <c r="AI2574" s="269" t="s">
        <v>344</v>
      </c>
      <c r="AJ2574" s="269" t="s">
        <v>344</v>
      </c>
      <c r="AK2574" s="269" t="s">
        <v>344</v>
      </c>
      <c r="AL2574" s="269" t="s">
        <v>344</v>
      </c>
      <c r="AM2574" s="269" t="s">
        <v>344</v>
      </c>
      <c r="AN2574" s="269" t="s">
        <v>344</v>
      </c>
      <c r="AO2574" s="269" t="s">
        <v>344</v>
      </c>
      <c r="AP2574" s="269" t="s">
        <v>344</v>
      </c>
      <c r="AQ2574" s="269"/>
      <c r="AR2574">
        <v>0</v>
      </c>
      <c r="AS2574">
        <v>3</v>
      </c>
    </row>
    <row r="2575" spans="1:45" ht="15" hidden="1" x14ac:dyDescent="0.25">
      <c r="A2575" s="266">
        <v>216415</v>
      </c>
      <c r="B2575" s="259" t="s">
        <v>457</v>
      </c>
      <c r="C2575" s="259" t="s">
        <v>207</v>
      </c>
      <c r="D2575" s="259" t="s">
        <v>207</v>
      </c>
      <c r="E2575" s="259" t="s">
        <v>207</v>
      </c>
      <c r="F2575" s="259" t="s">
        <v>207</v>
      </c>
      <c r="G2575" s="259" t="s">
        <v>207</v>
      </c>
      <c r="H2575" s="259" t="s">
        <v>206</v>
      </c>
      <c r="I2575" s="259" t="s">
        <v>206</v>
      </c>
      <c r="J2575" s="259" t="s">
        <v>206</v>
      </c>
      <c r="K2575" s="259" t="s">
        <v>206</v>
      </c>
      <c r="L2575" s="259" t="s">
        <v>206</v>
      </c>
      <c r="M2575" s="259" t="s">
        <v>344</v>
      </c>
      <c r="N2575" s="259" t="s">
        <v>344</v>
      </c>
      <c r="O2575" s="259" t="s">
        <v>344</v>
      </c>
      <c r="P2575" s="259" t="s">
        <v>344</v>
      </c>
      <c r="Q2575" s="259" t="s">
        <v>344</v>
      </c>
      <c r="R2575" s="259" t="s">
        <v>344</v>
      </c>
      <c r="S2575" s="259" t="s">
        <v>344</v>
      </c>
      <c r="T2575" s="259" t="s">
        <v>344</v>
      </c>
      <c r="U2575" s="259" t="s">
        <v>344</v>
      </c>
      <c r="V2575" s="259" t="s">
        <v>344</v>
      </c>
      <c r="W2575" s="259" t="s">
        <v>344</v>
      </c>
      <c r="X2575" s="259" t="s">
        <v>344</v>
      </c>
      <c r="Y2575" s="259" t="s">
        <v>344</v>
      </c>
      <c r="Z2575" s="259" t="s">
        <v>344</v>
      </c>
      <c r="AA2575" s="259" t="s">
        <v>344</v>
      </c>
      <c r="AB2575" s="259" t="s">
        <v>344</v>
      </c>
      <c r="AC2575" s="259" t="s">
        <v>344</v>
      </c>
      <c r="AD2575" s="259" t="s">
        <v>344</v>
      </c>
      <c r="AE2575" s="259" t="s">
        <v>344</v>
      </c>
      <c r="AF2575" s="259" t="s">
        <v>344</v>
      </c>
      <c r="AG2575" s="259" t="s">
        <v>344</v>
      </c>
      <c r="AH2575" s="259" t="s">
        <v>344</v>
      </c>
      <c r="AI2575" s="259" t="s">
        <v>344</v>
      </c>
      <c r="AJ2575" s="259" t="s">
        <v>344</v>
      </c>
      <c r="AK2575" s="259" t="s">
        <v>344</v>
      </c>
      <c r="AL2575" s="259" t="s">
        <v>344</v>
      </c>
      <c r="AM2575" s="259" t="s">
        <v>344</v>
      </c>
      <c r="AN2575" s="259" t="s">
        <v>344</v>
      </c>
      <c r="AO2575" s="259" t="s">
        <v>344</v>
      </c>
      <c r="AP2575" s="259" t="s">
        <v>344</v>
      </c>
      <c r="AQ2575" s="259"/>
      <c r="AR2575"/>
      <c r="AS2575">
        <v>1</v>
      </c>
    </row>
    <row r="2576" spans="1:45" ht="18.75" hidden="1" x14ac:dyDescent="0.45">
      <c r="A2576" s="268">
        <v>216416</v>
      </c>
      <c r="B2576" s="249" t="s">
        <v>456</v>
      </c>
      <c r="C2576" s="269" t="s">
        <v>205</v>
      </c>
      <c r="D2576" s="269" t="s">
        <v>205</v>
      </c>
      <c r="E2576" s="269" t="s">
        <v>207</v>
      </c>
      <c r="F2576" s="269" t="s">
        <v>205</v>
      </c>
      <c r="G2576" s="269" t="s">
        <v>207</v>
      </c>
      <c r="H2576" s="269" t="s">
        <v>207</v>
      </c>
      <c r="I2576" s="269" t="s">
        <v>205</v>
      </c>
      <c r="J2576" s="269" t="s">
        <v>207</v>
      </c>
      <c r="K2576" s="269" t="s">
        <v>207</v>
      </c>
      <c r="L2576" s="269" t="s">
        <v>207</v>
      </c>
      <c r="M2576" s="270" t="s">
        <v>205</v>
      </c>
      <c r="N2576" s="269" t="s">
        <v>205</v>
      </c>
      <c r="O2576" s="269" t="s">
        <v>205</v>
      </c>
      <c r="P2576" s="269" t="s">
        <v>205</v>
      </c>
      <c r="Q2576" s="269" t="s">
        <v>205</v>
      </c>
      <c r="R2576" s="269" t="s">
        <v>207</v>
      </c>
      <c r="S2576" s="269" t="s">
        <v>207</v>
      </c>
      <c r="T2576" s="269" t="s">
        <v>207</v>
      </c>
      <c r="U2576" s="269" t="s">
        <v>207</v>
      </c>
      <c r="V2576" s="269" t="s">
        <v>207</v>
      </c>
      <c r="W2576" s="269" t="s">
        <v>207</v>
      </c>
      <c r="X2576" s="270" t="s">
        <v>207</v>
      </c>
      <c r="Y2576" s="269" t="s">
        <v>207</v>
      </c>
      <c r="Z2576" s="269" t="s">
        <v>207</v>
      </c>
      <c r="AA2576" s="269" t="s">
        <v>207</v>
      </c>
      <c r="AB2576" s="269" t="s">
        <v>206</v>
      </c>
      <c r="AC2576" s="269" t="s">
        <v>206</v>
      </c>
      <c r="AD2576" s="269" t="s">
        <v>206</v>
      </c>
      <c r="AE2576" s="269" t="s">
        <v>206</v>
      </c>
      <c r="AF2576" s="269" t="s">
        <v>206</v>
      </c>
      <c r="AG2576" s="269" t="s">
        <v>344</v>
      </c>
      <c r="AH2576" s="269" t="s">
        <v>344</v>
      </c>
      <c r="AI2576" s="269" t="s">
        <v>344</v>
      </c>
      <c r="AJ2576" s="269" t="s">
        <v>344</v>
      </c>
      <c r="AK2576" s="269" t="s">
        <v>344</v>
      </c>
      <c r="AL2576" s="269" t="s">
        <v>344</v>
      </c>
      <c r="AM2576" s="269" t="s">
        <v>344</v>
      </c>
      <c r="AN2576" s="269" t="s">
        <v>344</v>
      </c>
      <c r="AO2576" s="269" t="s">
        <v>344</v>
      </c>
      <c r="AP2576" s="269" t="s">
        <v>344</v>
      </c>
      <c r="AQ2576" s="269"/>
      <c r="AR2576">
        <v>0</v>
      </c>
      <c r="AS2576">
        <v>5</v>
      </c>
    </row>
    <row r="2577" spans="1:45" ht="18.75" hidden="1" x14ac:dyDescent="0.45">
      <c r="A2577" s="268">
        <v>216417</v>
      </c>
      <c r="B2577" s="249" t="s">
        <v>458</v>
      </c>
      <c r="C2577" s="269" t="s">
        <v>207</v>
      </c>
      <c r="D2577" s="269" t="s">
        <v>207</v>
      </c>
      <c r="E2577" s="269" t="s">
        <v>207</v>
      </c>
      <c r="F2577" s="269" t="s">
        <v>207</v>
      </c>
      <c r="G2577" s="269" t="s">
        <v>205</v>
      </c>
      <c r="H2577" s="269" t="s">
        <v>207</v>
      </c>
      <c r="I2577" s="269" t="s">
        <v>207</v>
      </c>
      <c r="J2577" s="269" t="s">
        <v>207</v>
      </c>
      <c r="K2577" s="269" t="s">
        <v>205</v>
      </c>
      <c r="L2577" s="269" t="s">
        <v>207</v>
      </c>
      <c r="M2577" s="270" t="s">
        <v>207</v>
      </c>
      <c r="N2577" s="269" t="s">
        <v>207</v>
      </c>
      <c r="O2577" s="269" t="s">
        <v>205</v>
      </c>
      <c r="P2577" s="269" t="s">
        <v>207</v>
      </c>
      <c r="Q2577" s="269" t="s">
        <v>207</v>
      </c>
      <c r="R2577" s="269" t="s">
        <v>206</v>
      </c>
      <c r="S2577" s="269" t="s">
        <v>206</v>
      </c>
      <c r="T2577" s="269" t="s">
        <v>205</v>
      </c>
      <c r="U2577" s="269" t="s">
        <v>206</v>
      </c>
      <c r="V2577" s="269" t="s">
        <v>206</v>
      </c>
      <c r="W2577" s="269" t="s">
        <v>344</v>
      </c>
      <c r="X2577" s="270" t="s">
        <v>344</v>
      </c>
      <c r="Y2577" s="269" t="s">
        <v>344</v>
      </c>
      <c r="Z2577" s="269" t="s">
        <v>344</v>
      </c>
      <c r="AA2577" s="269" t="s">
        <v>344</v>
      </c>
      <c r="AB2577" s="269" t="s">
        <v>344</v>
      </c>
      <c r="AC2577" s="269" t="s">
        <v>344</v>
      </c>
      <c r="AD2577" s="269" t="s">
        <v>344</v>
      </c>
      <c r="AE2577" s="269" t="s">
        <v>344</v>
      </c>
      <c r="AF2577" s="269" t="s">
        <v>344</v>
      </c>
      <c r="AG2577" s="269" t="s">
        <v>344</v>
      </c>
      <c r="AH2577" s="269" t="s">
        <v>344</v>
      </c>
      <c r="AI2577" s="269" t="s">
        <v>344</v>
      </c>
      <c r="AJ2577" s="269" t="s">
        <v>344</v>
      </c>
      <c r="AK2577" s="269" t="s">
        <v>344</v>
      </c>
      <c r="AL2577" s="269" t="s">
        <v>344</v>
      </c>
      <c r="AM2577" s="269" t="s">
        <v>344</v>
      </c>
      <c r="AN2577" s="269" t="s">
        <v>344</v>
      </c>
      <c r="AO2577" s="269" t="s">
        <v>344</v>
      </c>
      <c r="AP2577" s="269" t="s">
        <v>344</v>
      </c>
      <c r="AQ2577" s="269"/>
      <c r="AR2577">
        <v>0</v>
      </c>
      <c r="AS2577">
        <v>3</v>
      </c>
    </row>
    <row r="2578" spans="1:45" ht="15" hidden="1" x14ac:dyDescent="0.25">
      <c r="A2578" s="266">
        <v>216418</v>
      </c>
      <c r="B2578" s="259" t="s">
        <v>457</v>
      </c>
      <c r="C2578" s="259" t="s">
        <v>207</v>
      </c>
      <c r="D2578" s="259" t="s">
        <v>207</v>
      </c>
      <c r="E2578" s="259" t="s">
        <v>207</v>
      </c>
      <c r="F2578" s="259" t="s">
        <v>207</v>
      </c>
      <c r="G2578" s="259" t="s">
        <v>207</v>
      </c>
      <c r="H2578" s="259" t="s">
        <v>206</v>
      </c>
      <c r="I2578" s="259" t="s">
        <v>206</v>
      </c>
      <c r="J2578" s="259" t="s">
        <v>206</v>
      </c>
      <c r="K2578" s="259" t="s">
        <v>206</v>
      </c>
      <c r="L2578" s="259" t="s">
        <v>206</v>
      </c>
      <c r="M2578" s="259" t="s">
        <v>344</v>
      </c>
      <c r="N2578" s="259" t="s">
        <v>344</v>
      </c>
      <c r="O2578" s="259" t="s">
        <v>344</v>
      </c>
      <c r="P2578" s="259" t="s">
        <v>344</v>
      </c>
      <c r="Q2578" s="259" t="s">
        <v>344</v>
      </c>
      <c r="R2578" s="259" t="s">
        <v>344</v>
      </c>
      <c r="S2578" s="259" t="s">
        <v>344</v>
      </c>
      <c r="T2578" s="259" t="s">
        <v>344</v>
      </c>
      <c r="U2578" s="259" t="s">
        <v>344</v>
      </c>
      <c r="V2578" s="259" t="s">
        <v>344</v>
      </c>
      <c r="W2578" s="259" t="s">
        <v>344</v>
      </c>
      <c r="X2578" s="259" t="s">
        <v>344</v>
      </c>
      <c r="Y2578" s="259" t="s">
        <v>344</v>
      </c>
      <c r="Z2578" s="259" t="s">
        <v>344</v>
      </c>
      <c r="AA2578" s="259" t="s">
        <v>344</v>
      </c>
      <c r="AB2578" s="259" t="s">
        <v>344</v>
      </c>
      <c r="AC2578" s="259" t="s">
        <v>344</v>
      </c>
      <c r="AD2578" s="259" t="s">
        <v>344</v>
      </c>
      <c r="AE2578" s="259" t="s">
        <v>344</v>
      </c>
      <c r="AF2578" s="259" t="s">
        <v>344</v>
      </c>
      <c r="AG2578" s="259" t="s">
        <v>344</v>
      </c>
      <c r="AH2578" s="259" t="s">
        <v>344</v>
      </c>
      <c r="AI2578" s="259" t="s">
        <v>344</v>
      </c>
      <c r="AJ2578" s="259" t="s">
        <v>344</v>
      </c>
      <c r="AK2578" s="259" t="s">
        <v>344</v>
      </c>
      <c r="AL2578" s="259" t="s">
        <v>344</v>
      </c>
      <c r="AM2578" s="259" t="s">
        <v>344</v>
      </c>
      <c r="AN2578" s="259" t="s">
        <v>344</v>
      </c>
      <c r="AO2578" s="259" t="s">
        <v>344</v>
      </c>
      <c r="AP2578" s="259" t="s">
        <v>344</v>
      </c>
      <c r="AQ2578" s="259"/>
      <c r="AR2578"/>
      <c r="AS2578">
        <v>1</v>
      </c>
    </row>
    <row r="2579" spans="1:45" ht="18.75" hidden="1" x14ac:dyDescent="0.45">
      <c r="A2579" s="267">
        <v>216419</v>
      </c>
      <c r="B2579" s="249" t="s">
        <v>459</v>
      </c>
      <c r="C2579" s="269" t="s">
        <v>205</v>
      </c>
      <c r="D2579" s="269" t="s">
        <v>205</v>
      </c>
      <c r="E2579" s="269" t="s">
        <v>207</v>
      </c>
      <c r="F2579" s="269" t="s">
        <v>205</v>
      </c>
      <c r="G2579" s="269" t="s">
        <v>207</v>
      </c>
      <c r="H2579" s="269" t="s">
        <v>207</v>
      </c>
      <c r="I2579" s="269" t="s">
        <v>207</v>
      </c>
      <c r="J2579" s="269" t="s">
        <v>205</v>
      </c>
      <c r="K2579" s="269" t="s">
        <v>207</v>
      </c>
      <c r="L2579" s="269" t="s">
        <v>205</v>
      </c>
      <c r="M2579" s="270" t="s">
        <v>205</v>
      </c>
      <c r="N2579" s="269" t="s">
        <v>205</v>
      </c>
      <c r="O2579" s="269" t="s">
        <v>205</v>
      </c>
      <c r="P2579" s="269" t="s">
        <v>207</v>
      </c>
      <c r="Q2579" s="269" t="s">
        <v>207</v>
      </c>
      <c r="R2579" s="269" t="s">
        <v>207</v>
      </c>
      <c r="S2579" s="269" t="s">
        <v>205</v>
      </c>
      <c r="T2579" s="269" t="s">
        <v>207</v>
      </c>
      <c r="U2579" s="269" t="s">
        <v>207</v>
      </c>
      <c r="V2579" s="269" t="s">
        <v>205</v>
      </c>
      <c r="W2579" s="269" t="s">
        <v>206</v>
      </c>
      <c r="X2579" s="269" t="s">
        <v>206</v>
      </c>
      <c r="Y2579" s="269" t="s">
        <v>206</v>
      </c>
      <c r="Z2579" s="269" t="s">
        <v>206</v>
      </c>
      <c r="AA2579" s="269" t="s">
        <v>206</v>
      </c>
      <c r="AB2579" s="269" t="s">
        <v>344</v>
      </c>
      <c r="AC2579" s="269" t="s">
        <v>344</v>
      </c>
      <c r="AD2579" s="269" t="s">
        <v>344</v>
      </c>
      <c r="AE2579" s="269" t="s">
        <v>344</v>
      </c>
      <c r="AF2579" s="269" t="s">
        <v>344</v>
      </c>
      <c r="AG2579" s="269" t="s">
        <v>344</v>
      </c>
      <c r="AH2579" s="269" t="s">
        <v>344</v>
      </c>
      <c r="AI2579" s="269" t="s">
        <v>344</v>
      </c>
      <c r="AJ2579" s="269" t="s">
        <v>344</v>
      </c>
      <c r="AK2579" s="269" t="s">
        <v>344</v>
      </c>
      <c r="AL2579" s="269" t="s">
        <v>344</v>
      </c>
      <c r="AM2579" s="269" t="s">
        <v>344</v>
      </c>
      <c r="AN2579" s="269" t="s">
        <v>344</v>
      </c>
      <c r="AO2579" s="269" t="s">
        <v>344</v>
      </c>
      <c r="AP2579" s="269" t="s">
        <v>344</v>
      </c>
      <c r="AQ2579" s="269"/>
      <c r="AR2579">
        <v>0</v>
      </c>
      <c r="AS2579">
        <v>6</v>
      </c>
    </row>
    <row r="2580" spans="1:45" ht="15" hidden="1" x14ac:dyDescent="0.25">
      <c r="A2580" s="266">
        <v>216420</v>
      </c>
      <c r="B2580" s="259" t="s">
        <v>457</v>
      </c>
      <c r="C2580" s="259" t="s">
        <v>206</v>
      </c>
      <c r="D2580" s="259" t="s">
        <v>206</v>
      </c>
      <c r="E2580" s="259" t="s">
        <v>206</v>
      </c>
      <c r="F2580" s="259" t="s">
        <v>206</v>
      </c>
      <c r="G2580" s="259" t="s">
        <v>206</v>
      </c>
      <c r="H2580" s="259" t="s">
        <v>206</v>
      </c>
      <c r="I2580" s="259" t="s">
        <v>206</v>
      </c>
      <c r="J2580" s="259" t="s">
        <v>206</v>
      </c>
      <c r="K2580" s="259" t="s">
        <v>206</v>
      </c>
      <c r="L2580" s="259" t="s">
        <v>206</v>
      </c>
      <c r="M2580" s="259" t="s">
        <v>344</v>
      </c>
      <c r="N2580" s="259" t="s">
        <v>344</v>
      </c>
      <c r="O2580" s="259" t="s">
        <v>344</v>
      </c>
      <c r="P2580" s="259" t="s">
        <v>344</v>
      </c>
      <c r="Q2580" s="259" t="s">
        <v>344</v>
      </c>
      <c r="R2580" s="259" t="s">
        <v>344</v>
      </c>
      <c r="S2580" s="259" t="s">
        <v>344</v>
      </c>
      <c r="T2580" s="259" t="s">
        <v>344</v>
      </c>
      <c r="U2580" s="259" t="s">
        <v>344</v>
      </c>
      <c r="V2580" s="259" t="s">
        <v>344</v>
      </c>
      <c r="W2580" s="259" t="s">
        <v>344</v>
      </c>
      <c r="X2580" s="259" t="s">
        <v>344</v>
      </c>
      <c r="Y2580" s="259" t="s">
        <v>344</v>
      </c>
      <c r="Z2580" s="259" t="s">
        <v>344</v>
      </c>
      <c r="AA2580" s="259" t="s">
        <v>344</v>
      </c>
      <c r="AB2580" s="259" t="s">
        <v>344</v>
      </c>
      <c r="AC2580" s="259" t="s">
        <v>344</v>
      </c>
      <c r="AD2580" s="259" t="s">
        <v>344</v>
      </c>
      <c r="AE2580" s="259" t="s">
        <v>344</v>
      </c>
      <c r="AF2580" s="259" t="s">
        <v>344</v>
      </c>
      <c r="AG2580" s="259" t="s">
        <v>344</v>
      </c>
      <c r="AH2580" s="259" t="s">
        <v>344</v>
      </c>
      <c r="AI2580" s="259" t="s">
        <v>344</v>
      </c>
      <c r="AJ2580" s="259" t="s">
        <v>344</v>
      </c>
      <c r="AK2580" s="259" t="s">
        <v>344</v>
      </c>
      <c r="AL2580" s="259" t="s">
        <v>344</v>
      </c>
      <c r="AM2580" s="259" t="s">
        <v>344</v>
      </c>
      <c r="AN2580" s="259" t="s">
        <v>344</v>
      </c>
      <c r="AO2580" s="259" t="s">
        <v>344</v>
      </c>
      <c r="AP2580" s="259" t="s">
        <v>344</v>
      </c>
      <c r="AQ2580" s="259"/>
      <c r="AR2580"/>
      <c r="AS2580">
        <v>1</v>
      </c>
    </row>
    <row r="2581" spans="1:45" ht="18.75" hidden="1" x14ac:dyDescent="0.45">
      <c r="A2581" s="268">
        <v>216421</v>
      </c>
      <c r="B2581" s="249" t="s">
        <v>458</v>
      </c>
      <c r="C2581" s="269" t="s">
        <v>205</v>
      </c>
      <c r="D2581" s="269" t="s">
        <v>205</v>
      </c>
      <c r="E2581" s="269" t="s">
        <v>205</v>
      </c>
      <c r="F2581" s="269" t="s">
        <v>205</v>
      </c>
      <c r="G2581" s="269" t="s">
        <v>205</v>
      </c>
      <c r="H2581" s="269" t="s">
        <v>207</v>
      </c>
      <c r="I2581" s="269" t="s">
        <v>207</v>
      </c>
      <c r="J2581" s="269" t="s">
        <v>207</v>
      </c>
      <c r="K2581" s="269" t="s">
        <v>207</v>
      </c>
      <c r="L2581" s="269" t="s">
        <v>207</v>
      </c>
      <c r="M2581" s="270" t="s">
        <v>206</v>
      </c>
      <c r="N2581" s="269" t="s">
        <v>207</v>
      </c>
      <c r="O2581" s="269" t="s">
        <v>207</v>
      </c>
      <c r="P2581" s="269" t="s">
        <v>207</v>
      </c>
      <c r="Q2581" s="269" t="s">
        <v>207</v>
      </c>
      <c r="R2581" s="269" t="s">
        <v>206</v>
      </c>
      <c r="S2581" s="269" t="s">
        <v>206</v>
      </c>
      <c r="T2581" s="269" t="s">
        <v>206</v>
      </c>
      <c r="U2581" s="269" t="s">
        <v>206</v>
      </c>
      <c r="V2581" s="269" t="s">
        <v>206</v>
      </c>
      <c r="W2581" s="269" t="s">
        <v>344</v>
      </c>
      <c r="X2581" s="270" t="s">
        <v>344</v>
      </c>
      <c r="Y2581" s="269" t="s">
        <v>344</v>
      </c>
      <c r="Z2581" s="269" t="s">
        <v>344</v>
      </c>
      <c r="AA2581" s="269" t="s">
        <v>344</v>
      </c>
      <c r="AB2581" s="269" t="s">
        <v>344</v>
      </c>
      <c r="AC2581" s="269" t="s">
        <v>344</v>
      </c>
      <c r="AD2581" s="269" t="s">
        <v>344</v>
      </c>
      <c r="AE2581" s="269" t="s">
        <v>344</v>
      </c>
      <c r="AF2581" s="269" t="s">
        <v>344</v>
      </c>
      <c r="AG2581" s="269" t="s">
        <v>344</v>
      </c>
      <c r="AH2581" s="269" t="s">
        <v>344</v>
      </c>
      <c r="AI2581" s="269" t="s">
        <v>344</v>
      </c>
      <c r="AJ2581" s="269" t="s">
        <v>344</v>
      </c>
      <c r="AK2581" s="269" t="s">
        <v>344</v>
      </c>
      <c r="AL2581" s="269" t="s">
        <v>344</v>
      </c>
      <c r="AM2581" s="269" t="s">
        <v>344</v>
      </c>
      <c r="AN2581" s="269" t="s">
        <v>344</v>
      </c>
      <c r="AO2581" s="269" t="s">
        <v>344</v>
      </c>
      <c r="AP2581" s="269" t="s">
        <v>344</v>
      </c>
      <c r="AQ2581" s="269"/>
      <c r="AR2581">
        <v>0</v>
      </c>
      <c r="AS2581">
        <v>5</v>
      </c>
    </row>
    <row r="2582" spans="1:45" ht="15" hidden="1" x14ac:dyDescent="0.25">
      <c r="A2582" s="266">
        <v>216422</v>
      </c>
      <c r="B2582" s="259" t="s">
        <v>457</v>
      </c>
      <c r="C2582" s="259" t="s">
        <v>206</v>
      </c>
      <c r="D2582" s="259" t="s">
        <v>207</v>
      </c>
      <c r="E2582" s="259" t="s">
        <v>207</v>
      </c>
      <c r="F2582" s="259" t="s">
        <v>207</v>
      </c>
      <c r="G2582" s="259" t="s">
        <v>207</v>
      </c>
      <c r="H2582" s="259" t="s">
        <v>206</v>
      </c>
      <c r="I2582" s="259" t="s">
        <v>206</v>
      </c>
      <c r="J2582" s="259" t="s">
        <v>206</v>
      </c>
      <c r="K2582" s="259" t="s">
        <v>206</v>
      </c>
      <c r="L2582" s="259" t="s">
        <v>206</v>
      </c>
      <c r="M2582" s="259" t="s">
        <v>344</v>
      </c>
      <c r="N2582" s="259" t="s">
        <v>344</v>
      </c>
      <c r="O2582" s="259" t="s">
        <v>344</v>
      </c>
      <c r="P2582" s="259" t="s">
        <v>344</v>
      </c>
      <c r="Q2582" s="259" t="s">
        <v>344</v>
      </c>
      <c r="R2582" s="259" t="s">
        <v>344</v>
      </c>
      <c r="S2582" s="259" t="s">
        <v>344</v>
      </c>
      <c r="T2582" s="259" t="s">
        <v>344</v>
      </c>
      <c r="U2582" s="259" t="s">
        <v>344</v>
      </c>
      <c r="V2582" s="259" t="s">
        <v>344</v>
      </c>
      <c r="W2582" s="259" t="s">
        <v>344</v>
      </c>
      <c r="X2582" s="259" t="s">
        <v>344</v>
      </c>
      <c r="Y2582" s="259" t="s">
        <v>344</v>
      </c>
      <c r="Z2582" s="259" t="s">
        <v>344</v>
      </c>
      <c r="AA2582" s="259" t="s">
        <v>344</v>
      </c>
      <c r="AB2582" s="259" t="s">
        <v>344</v>
      </c>
      <c r="AC2582" s="259" t="s">
        <v>344</v>
      </c>
      <c r="AD2582" s="259" t="s">
        <v>344</v>
      </c>
      <c r="AE2582" s="259" t="s">
        <v>344</v>
      </c>
      <c r="AF2582" s="259" t="s">
        <v>344</v>
      </c>
      <c r="AG2582" s="259" t="s">
        <v>344</v>
      </c>
      <c r="AH2582" s="259" t="s">
        <v>344</v>
      </c>
      <c r="AI2582" s="259" t="s">
        <v>344</v>
      </c>
      <c r="AJ2582" s="259" t="s">
        <v>344</v>
      </c>
      <c r="AK2582" s="259" t="s">
        <v>344</v>
      </c>
      <c r="AL2582" s="259" t="s">
        <v>344</v>
      </c>
      <c r="AM2582" s="259" t="s">
        <v>344</v>
      </c>
      <c r="AN2582" s="259" t="s">
        <v>344</v>
      </c>
      <c r="AO2582" s="259" t="s">
        <v>344</v>
      </c>
      <c r="AP2582" s="259" t="s">
        <v>344</v>
      </c>
      <c r="AQ2582" s="259"/>
      <c r="AR2582"/>
      <c r="AS2582">
        <v>1</v>
      </c>
    </row>
    <row r="2583" spans="1:45" ht="18.75" hidden="1" x14ac:dyDescent="0.45">
      <c r="A2583" s="268">
        <v>216423</v>
      </c>
      <c r="B2583" s="249" t="s">
        <v>456</v>
      </c>
      <c r="C2583" s="269" t="s">
        <v>207</v>
      </c>
      <c r="D2583" s="269" t="s">
        <v>207</v>
      </c>
      <c r="E2583" s="269" t="s">
        <v>207</v>
      </c>
      <c r="F2583" s="269" t="s">
        <v>207</v>
      </c>
      <c r="G2583" s="269" t="s">
        <v>207</v>
      </c>
      <c r="H2583" s="269" t="s">
        <v>207</v>
      </c>
      <c r="I2583" s="269" t="s">
        <v>207</v>
      </c>
      <c r="J2583" s="269" t="s">
        <v>207</v>
      </c>
      <c r="K2583" s="269" t="s">
        <v>207</v>
      </c>
      <c r="L2583" s="269" t="s">
        <v>207</v>
      </c>
      <c r="M2583" s="270" t="s">
        <v>207</v>
      </c>
      <c r="N2583" s="269" t="s">
        <v>207</v>
      </c>
      <c r="O2583" s="269" t="s">
        <v>207</v>
      </c>
      <c r="P2583" s="269" t="s">
        <v>205</v>
      </c>
      <c r="Q2583" s="269" t="s">
        <v>206</v>
      </c>
      <c r="R2583" s="269" t="s">
        <v>207</v>
      </c>
      <c r="S2583" s="269" t="s">
        <v>206</v>
      </c>
      <c r="T2583" s="269" t="s">
        <v>207</v>
      </c>
      <c r="U2583" s="269" t="s">
        <v>207</v>
      </c>
      <c r="V2583" s="269" t="s">
        <v>207</v>
      </c>
      <c r="W2583" s="269" t="s">
        <v>206</v>
      </c>
      <c r="X2583" s="270" t="s">
        <v>206</v>
      </c>
      <c r="Y2583" s="269" t="s">
        <v>206</v>
      </c>
      <c r="Z2583" s="269" t="s">
        <v>206</v>
      </c>
      <c r="AA2583" s="269" t="s">
        <v>206</v>
      </c>
      <c r="AB2583" s="269" t="s">
        <v>206</v>
      </c>
      <c r="AC2583" s="269" t="s">
        <v>206</v>
      </c>
      <c r="AD2583" s="269" t="s">
        <v>206</v>
      </c>
      <c r="AE2583" s="269" t="s">
        <v>206</v>
      </c>
      <c r="AF2583" s="269" t="s">
        <v>206</v>
      </c>
      <c r="AG2583" s="269" t="s">
        <v>344</v>
      </c>
      <c r="AH2583" s="269" t="s">
        <v>344</v>
      </c>
      <c r="AI2583" s="269" t="s">
        <v>344</v>
      </c>
      <c r="AJ2583" s="269" t="s">
        <v>344</v>
      </c>
      <c r="AK2583" s="269" t="s">
        <v>344</v>
      </c>
      <c r="AL2583" s="269" t="s">
        <v>344</v>
      </c>
      <c r="AM2583" s="269" t="s">
        <v>344</v>
      </c>
      <c r="AN2583" s="269" t="s">
        <v>344</v>
      </c>
      <c r="AO2583" s="269" t="s">
        <v>344</v>
      </c>
      <c r="AP2583" s="269" t="s">
        <v>344</v>
      </c>
      <c r="AQ2583" s="269"/>
      <c r="AR2583">
        <v>0</v>
      </c>
      <c r="AS2583">
        <v>6</v>
      </c>
    </row>
    <row r="2584" spans="1:45" ht="18.75" hidden="1" x14ac:dyDescent="0.45">
      <c r="A2584" s="268">
        <v>216424</v>
      </c>
      <c r="B2584" s="249" t="s">
        <v>456</v>
      </c>
      <c r="C2584" s="269" t="s">
        <v>207</v>
      </c>
      <c r="D2584" s="269" t="s">
        <v>207</v>
      </c>
      <c r="E2584" s="269" t="s">
        <v>207</v>
      </c>
      <c r="F2584" s="269" t="s">
        <v>207</v>
      </c>
      <c r="G2584" s="269" t="s">
        <v>207</v>
      </c>
      <c r="H2584" s="269" t="s">
        <v>207</v>
      </c>
      <c r="I2584" s="269" t="s">
        <v>207</v>
      </c>
      <c r="J2584" s="269" t="s">
        <v>207</v>
      </c>
      <c r="K2584" s="269" t="s">
        <v>207</v>
      </c>
      <c r="L2584" s="269" t="s">
        <v>207</v>
      </c>
      <c r="M2584" s="270" t="s">
        <v>207</v>
      </c>
      <c r="N2584" s="269" t="s">
        <v>207</v>
      </c>
      <c r="O2584" s="269" t="s">
        <v>207</v>
      </c>
      <c r="P2584" s="269" t="s">
        <v>207</v>
      </c>
      <c r="Q2584" s="269" t="s">
        <v>207</v>
      </c>
      <c r="R2584" s="269" t="s">
        <v>207</v>
      </c>
      <c r="S2584" s="269" t="s">
        <v>207</v>
      </c>
      <c r="T2584" s="269" t="s">
        <v>207</v>
      </c>
      <c r="U2584" s="269" t="s">
        <v>207</v>
      </c>
      <c r="V2584" s="269" t="s">
        <v>207</v>
      </c>
      <c r="W2584" s="269" t="s">
        <v>207</v>
      </c>
      <c r="X2584" s="270" t="s">
        <v>207</v>
      </c>
      <c r="Y2584" s="269" t="s">
        <v>207</v>
      </c>
      <c r="Z2584" s="269" t="s">
        <v>207</v>
      </c>
      <c r="AA2584" s="269" t="s">
        <v>207</v>
      </c>
      <c r="AB2584" s="269" t="s">
        <v>206</v>
      </c>
      <c r="AC2584" s="269" t="s">
        <v>206</v>
      </c>
      <c r="AD2584" s="269" t="s">
        <v>206</v>
      </c>
      <c r="AE2584" s="269" t="s">
        <v>206</v>
      </c>
      <c r="AF2584" s="269" t="s">
        <v>206</v>
      </c>
      <c r="AG2584" s="269" t="s">
        <v>344</v>
      </c>
      <c r="AH2584" s="269" t="s">
        <v>344</v>
      </c>
      <c r="AI2584" s="269" t="s">
        <v>344</v>
      </c>
      <c r="AJ2584" s="269" t="s">
        <v>344</v>
      </c>
      <c r="AK2584" s="269" t="s">
        <v>344</v>
      </c>
      <c r="AL2584" s="269" t="s">
        <v>344</v>
      </c>
      <c r="AM2584" s="269" t="s">
        <v>344</v>
      </c>
      <c r="AN2584" s="269" t="s">
        <v>344</v>
      </c>
      <c r="AO2584" s="269" t="s">
        <v>344</v>
      </c>
      <c r="AP2584" s="269" t="s">
        <v>344</v>
      </c>
      <c r="AQ2584" s="269"/>
      <c r="AR2584">
        <v>0</v>
      </c>
      <c r="AS2584">
        <v>5</v>
      </c>
    </row>
    <row r="2585" spans="1:45" ht="18.75" hidden="1" x14ac:dyDescent="0.45">
      <c r="A2585" s="267">
        <v>216425</v>
      </c>
      <c r="B2585" s="249" t="s">
        <v>460</v>
      </c>
      <c r="C2585" s="269" t="s">
        <v>205</v>
      </c>
      <c r="D2585" s="269" t="s">
        <v>207</v>
      </c>
      <c r="E2585" s="269" t="s">
        <v>205</v>
      </c>
      <c r="F2585" s="269" t="s">
        <v>205</v>
      </c>
      <c r="G2585" s="269" t="s">
        <v>205</v>
      </c>
      <c r="H2585" s="269" t="s">
        <v>207</v>
      </c>
      <c r="I2585" s="269" t="s">
        <v>205</v>
      </c>
      <c r="J2585" s="269" t="s">
        <v>205</v>
      </c>
      <c r="K2585" s="269" t="s">
        <v>207</v>
      </c>
      <c r="L2585" s="269" t="s">
        <v>205</v>
      </c>
      <c r="M2585" s="270" t="s">
        <v>206</v>
      </c>
      <c r="N2585" s="270" t="s">
        <v>206</v>
      </c>
      <c r="O2585" s="270" t="s">
        <v>206</v>
      </c>
      <c r="P2585" s="270" t="s">
        <v>206</v>
      </c>
      <c r="Q2585" s="270" t="s">
        <v>206</v>
      </c>
      <c r="R2585" s="269" t="s">
        <v>344</v>
      </c>
      <c r="S2585" s="269" t="s">
        <v>344</v>
      </c>
      <c r="T2585" s="269" t="s">
        <v>344</v>
      </c>
      <c r="U2585" s="269" t="s">
        <v>344</v>
      </c>
      <c r="V2585" s="269" t="s">
        <v>344</v>
      </c>
      <c r="W2585" s="269" t="s">
        <v>344</v>
      </c>
      <c r="X2585" s="270" t="s">
        <v>344</v>
      </c>
      <c r="Y2585" s="269" t="s">
        <v>344</v>
      </c>
      <c r="Z2585" s="269" t="s">
        <v>344</v>
      </c>
      <c r="AA2585" s="269" t="s">
        <v>344</v>
      </c>
      <c r="AB2585" s="269" t="s">
        <v>344</v>
      </c>
      <c r="AC2585" s="269" t="s">
        <v>344</v>
      </c>
      <c r="AD2585" s="269" t="s">
        <v>344</v>
      </c>
      <c r="AE2585" s="269" t="s">
        <v>344</v>
      </c>
      <c r="AF2585" s="269" t="s">
        <v>344</v>
      </c>
      <c r="AG2585" s="269" t="s">
        <v>344</v>
      </c>
      <c r="AH2585" s="269" t="s">
        <v>344</v>
      </c>
      <c r="AI2585" s="269" t="s">
        <v>344</v>
      </c>
      <c r="AJ2585" s="269" t="s">
        <v>344</v>
      </c>
      <c r="AK2585" s="269" t="s">
        <v>344</v>
      </c>
      <c r="AL2585" s="269" t="s">
        <v>344</v>
      </c>
      <c r="AM2585" s="269" t="s">
        <v>344</v>
      </c>
      <c r="AN2585" s="269" t="s">
        <v>344</v>
      </c>
      <c r="AO2585" s="269" t="s">
        <v>344</v>
      </c>
      <c r="AP2585" s="269" t="s">
        <v>344</v>
      </c>
      <c r="AQ2585" s="269"/>
      <c r="AR2585">
        <v>0</v>
      </c>
      <c r="AS2585">
        <v>6</v>
      </c>
    </row>
    <row r="2586" spans="1:45" ht="15" hidden="1" x14ac:dyDescent="0.25">
      <c r="A2586" s="266">
        <v>216426</v>
      </c>
      <c r="B2586" s="259" t="s">
        <v>457</v>
      </c>
      <c r="C2586" s="259" t="s">
        <v>206</v>
      </c>
      <c r="D2586" s="259" t="s">
        <v>207</v>
      </c>
      <c r="E2586" s="259" t="s">
        <v>207</v>
      </c>
      <c r="F2586" s="259" t="s">
        <v>207</v>
      </c>
      <c r="G2586" s="259" t="s">
        <v>207</v>
      </c>
      <c r="H2586" s="259" t="s">
        <v>207</v>
      </c>
      <c r="I2586" s="259" t="s">
        <v>206</v>
      </c>
      <c r="J2586" s="259" t="s">
        <v>207</v>
      </c>
      <c r="K2586" s="259" t="s">
        <v>207</v>
      </c>
      <c r="L2586" s="259" t="s">
        <v>207</v>
      </c>
      <c r="M2586" s="259" t="s">
        <v>344</v>
      </c>
      <c r="N2586" s="259" t="s">
        <v>344</v>
      </c>
      <c r="O2586" s="259" t="s">
        <v>344</v>
      </c>
      <c r="P2586" s="259" t="s">
        <v>344</v>
      </c>
      <c r="Q2586" s="259" t="s">
        <v>344</v>
      </c>
      <c r="R2586" s="259" t="s">
        <v>344</v>
      </c>
      <c r="S2586" s="259" t="s">
        <v>344</v>
      </c>
      <c r="T2586" s="259" t="s">
        <v>344</v>
      </c>
      <c r="U2586" s="259" t="s">
        <v>344</v>
      </c>
      <c r="V2586" s="259" t="s">
        <v>344</v>
      </c>
      <c r="W2586" s="259" t="s">
        <v>344</v>
      </c>
      <c r="X2586" s="259" t="s">
        <v>344</v>
      </c>
      <c r="Y2586" s="259" t="s">
        <v>344</v>
      </c>
      <c r="Z2586" s="259" t="s">
        <v>344</v>
      </c>
      <c r="AA2586" s="259" t="s">
        <v>344</v>
      </c>
      <c r="AB2586" s="259" t="s">
        <v>344</v>
      </c>
      <c r="AC2586" s="259" t="s">
        <v>344</v>
      </c>
      <c r="AD2586" s="259" t="s">
        <v>344</v>
      </c>
      <c r="AE2586" s="259" t="s">
        <v>344</v>
      </c>
      <c r="AF2586" s="259" t="s">
        <v>344</v>
      </c>
      <c r="AG2586" s="259" t="s">
        <v>344</v>
      </c>
      <c r="AH2586" s="259" t="s">
        <v>344</v>
      </c>
      <c r="AI2586" s="259" t="s">
        <v>344</v>
      </c>
      <c r="AJ2586" s="259" t="s">
        <v>344</v>
      </c>
      <c r="AK2586" s="259" t="s">
        <v>344</v>
      </c>
      <c r="AL2586" s="259" t="s">
        <v>344</v>
      </c>
      <c r="AM2586" s="259" t="s">
        <v>344</v>
      </c>
      <c r="AN2586" s="259" t="s">
        <v>344</v>
      </c>
      <c r="AO2586" s="259" t="s">
        <v>344</v>
      </c>
      <c r="AP2586" s="259" t="s">
        <v>344</v>
      </c>
      <c r="AQ2586" s="259"/>
      <c r="AR2586"/>
      <c r="AS2586">
        <v>1</v>
      </c>
    </row>
    <row r="2587" spans="1:45" ht="15" hidden="1" x14ac:dyDescent="0.25">
      <c r="A2587" s="266">
        <v>216427</v>
      </c>
      <c r="B2587" s="259" t="s">
        <v>457</v>
      </c>
      <c r="C2587" s="259" t="s">
        <v>207</v>
      </c>
      <c r="D2587" s="259" t="s">
        <v>207</v>
      </c>
      <c r="E2587" s="259" t="s">
        <v>205</v>
      </c>
      <c r="F2587" s="259" t="s">
        <v>205</v>
      </c>
      <c r="G2587" s="259" t="s">
        <v>207</v>
      </c>
      <c r="H2587" s="259" t="s">
        <v>207</v>
      </c>
      <c r="I2587" s="259" t="s">
        <v>206</v>
      </c>
      <c r="J2587" s="259" t="s">
        <v>207</v>
      </c>
      <c r="K2587" s="259" t="s">
        <v>207</v>
      </c>
      <c r="L2587" s="259" t="s">
        <v>206</v>
      </c>
      <c r="M2587" s="259" t="s">
        <v>344</v>
      </c>
      <c r="N2587" s="259" t="s">
        <v>344</v>
      </c>
      <c r="O2587" s="259" t="s">
        <v>344</v>
      </c>
      <c r="P2587" s="259" t="s">
        <v>344</v>
      </c>
      <c r="Q2587" s="259" t="s">
        <v>344</v>
      </c>
      <c r="R2587" s="259" t="s">
        <v>344</v>
      </c>
      <c r="S2587" s="259" t="s">
        <v>344</v>
      </c>
      <c r="T2587" s="259" t="s">
        <v>344</v>
      </c>
      <c r="U2587" s="259" t="s">
        <v>344</v>
      </c>
      <c r="V2587" s="259" t="s">
        <v>344</v>
      </c>
      <c r="W2587" s="259" t="s">
        <v>344</v>
      </c>
      <c r="X2587" s="259" t="s">
        <v>344</v>
      </c>
      <c r="Y2587" s="259" t="s">
        <v>344</v>
      </c>
      <c r="Z2587" s="259" t="s">
        <v>344</v>
      </c>
      <c r="AA2587" s="259" t="s">
        <v>344</v>
      </c>
      <c r="AB2587" s="259" t="s">
        <v>344</v>
      </c>
      <c r="AC2587" s="259" t="s">
        <v>344</v>
      </c>
      <c r="AD2587" s="259" t="s">
        <v>344</v>
      </c>
      <c r="AE2587" s="259" t="s">
        <v>344</v>
      </c>
      <c r="AF2587" s="259" t="s">
        <v>344</v>
      </c>
      <c r="AG2587" s="259" t="s">
        <v>344</v>
      </c>
      <c r="AH2587" s="259" t="s">
        <v>344</v>
      </c>
      <c r="AI2587" s="259" t="s">
        <v>344</v>
      </c>
      <c r="AJ2587" s="259" t="s">
        <v>344</v>
      </c>
      <c r="AK2587" s="259" t="s">
        <v>344</v>
      </c>
      <c r="AL2587" s="259" t="s">
        <v>344</v>
      </c>
      <c r="AM2587" s="259" t="s">
        <v>344</v>
      </c>
      <c r="AN2587" s="259" t="s">
        <v>344</v>
      </c>
      <c r="AO2587" s="259" t="s">
        <v>344</v>
      </c>
      <c r="AP2587" s="259" t="s">
        <v>344</v>
      </c>
      <c r="AQ2587" s="259"/>
      <c r="AR2587"/>
      <c r="AS2587">
        <v>1</v>
      </c>
    </row>
    <row r="2588" spans="1:45" ht="15" hidden="1" x14ac:dyDescent="0.25">
      <c r="A2588" s="266">
        <v>216428</v>
      </c>
      <c r="B2588" s="259" t="s">
        <v>457</v>
      </c>
      <c r="C2588" s="259" t="s">
        <v>207</v>
      </c>
      <c r="D2588" s="259" t="s">
        <v>207</v>
      </c>
      <c r="E2588" s="259" t="s">
        <v>207</v>
      </c>
      <c r="F2588" s="259" t="s">
        <v>207</v>
      </c>
      <c r="G2588" s="259" t="s">
        <v>207</v>
      </c>
      <c r="H2588" s="259" t="s">
        <v>206</v>
      </c>
      <c r="I2588" s="259" t="s">
        <v>206</v>
      </c>
      <c r="J2588" s="259" t="s">
        <v>206</v>
      </c>
      <c r="K2588" s="259" t="s">
        <v>206</v>
      </c>
      <c r="L2588" s="259" t="s">
        <v>206</v>
      </c>
      <c r="M2588" s="259" t="s">
        <v>344</v>
      </c>
      <c r="N2588" s="259" t="s">
        <v>344</v>
      </c>
      <c r="O2588" s="259" t="s">
        <v>344</v>
      </c>
      <c r="P2588" s="259" t="s">
        <v>344</v>
      </c>
      <c r="Q2588" s="259" t="s">
        <v>344</v>
      </c>
      <c r="R2588" s="259" t="s">
        <v>344</v>
      </c>
      <c r="S2588" s="259" t="s">
        <v>344</v>
      </c>
      <c r="T2588" s="259" t="s">
        <v>344</v>
      </c>
      <c r="U2588" s="259" t="s">
        <v>344</v>
      </c>
      <c r="V2588" s="259" t="s">
        <v>344</v>
      </c>
      <c r="W2588" s="259" t="s">
        <v>344</v>
      </c>
      <c r="X2588" s="259" t="s">
        <v>344</v>
      </c>
      <c r="Y2588" s="259" t="s">
        <v>344</v>
      </c>
      <c r="Z2588" s="259" t="s">
        <v>344</v>
      </c>
      <c r="AA2588" s="259" t="s">
        <v>344</v>
      </c>
      <c r="AB2588" s="259" t="s">
        <v>344</v>
      </c>
      <c r="AC2588" s="259" t="s">
        <v>344</v>
      </c>
      <c r="AD2588" s="259" t="s">
        <v>344</v>
      </c>
      <c r="AE2588" s="259" t="s">
        <v>344</v>
      </c>
      <c r="AF2588" s="259" t="s">
        <v>344</v>
      </c>
      <c r="AG2588" s="259" t="s">
        <v>344</v>
      </c>
      <c r="AH2588" s="259" t="s">
        <v>344</v>
      </c>
      <c r="AI2588" s="259" t="s">
        <v>344</v>
      </c>
      <c r="AJ2588" s="259" t="s">
        <v>344</v>
      </c>
      <c r="AK2588" s="259" t="s">
        <v>344</v>
      </c>
      <c r="AL2588" s="259" t="s">
        <v>344</v>
      </c>
      <c r="AM2588" s="259" t="s">
        <v>344</v>
      </c>
      <c r="AN2588" s="259" t="s">
        <v>344</v>
      </c>
      <c r="AO2588" s="259" t="s">
        <v>344</v>
      </c>
      <c r="AP2588" s="259" t="s">
        <v>344</v>
      </c>
      <c r="AQ2588" s="259"/>
      <c r="AR2588"/>
      <c r="AS2588">
        <v>1</v>
      </c>
    </row>
    <row r="2589" spans="1:45" ht="15" hidden="1" x14ac:dyDescent="0.25">
      <c r="A2589" s="266">
        <v>216429</v>
      </c>
      <c r="B2589" s="259" t="s">
        <v>457</v>
      </c>
      <c r="C2589" s="259" t="s">
        <v>207</v>
      </c>
      <c r="D2589" s="259" t="s">
        <v>206</v>
      </c>
      <c r="E2589" s="259" t="s">
        <v>207</v>
      </c>
      <c r="F2589" s="259" t="s">
        <v>207</v>
      </c>
      <c r="G2589" s="259" t="s">
        <v>207</v>
      </c>
      <c r="H2589" s="259" t="s">
        <v>206</v>
      </c>
      <c r="I2589" s="259" t="s">
        <v>206</v>
      </c>
      <c r="J2589" s="259" t="s">
        <v>206</v>
      </c>
      <c r="K2589" s="259" t="s">
        <v>206</v>
      </c>
      <c r="L2589" s="259" t="s">
        <v>206</v>
      </c>
      <c r="M2589" s="259" t="s">
        <v>344</v>
      </c>
      <c r="N2589" s="259" t="s">
        <v>344</v>
      </c>
      <c r="O2589" s="259" t="s">
        <v>344</v>
      </c>
      <c r="P2589" s="259" t="s">
        <v>344</v>
      </c>
      <c r="Q2589" s="259" t="s">
        <v>344</v>
      </c>
      <c r="R2589" s="259" t="s">
        <v>344</v>
      </c>
      <c r="S2589" s="259" t="s">
        <v>344</v>
      </c>
      <c r="T2589" s="259" t="s">
        <v>344</v>
      </c>
      <c r="U2589" s="259" t="s">
        <v>344</v>
      </c>
      <c r="V2589" s="259" t="s">
        <v>344</v>
      </c>
      <c r="W2589" s="259" t="s">
        <v>344</v>
      </c>
      <c r="X2589" s="259" t="s">
        <v>344</v>
      </c>
      <c r="Y2589" s="259" t="s">
        <v>344</v>
      </c>
      <c r="Z2589" s="259" t="s">
        <v>344</v>
      </c>
      <c r="AA2589" s="259" t="s">
        <v>344</v>
      </c>
      <c r="AB2589" s="259" t="s">
        <v>344</v>
      </c>
      <c r="AC2589" s="259" t="s">
        <v>344</v>
      </c>
      <c r="AD2589" s="259" t="s">
        <v>344</v>
      </c>
      <c r="AE2589" s="259" t="s">
        <v>344</v>
      </c>
      <c r="AF2589" s="259" t="s">
        <v>344</v>
      </c>
      <c r="AG2589" s="259" t="s">
        <v>344</v>
      </c>
      <c r="AH2589" s="259" t="s">
        <v>344</v>
      </c>
      <c r="AI2589" s="259" t="s">
        <v>344</v>
      </c>
      <c r="AJ2589" s="259" t="s">
        <v>344</v>
      </c>
      <c r="AK2589" s="259" t="s">
        <v>344</v>
      </c>
      <c r="AL2589" s="259" t="s">
        <v>344</v>
      </c>
      <c r="AM2589" s="259" t="s">
        <v>344</v>
      </c>
      <c r="AN2589" s="259" t="s">
        <v>344</v>
      </c>
      <c r="AO2589" s="259" t="s">
        <v>344</v>
      </c>
      <c r="AP2589" s="259" t="s">
        <v>344</v>
      </c>
      <c r="AQ2589" s="259"/>
      <c r="AR2589"/>
      <c r="AS2589">
        <v>1</v>
      </c>
    </row>
    <row r="2590" spans="1:45" ht="18.75" hidden="1" x14ac:dyDescent="0.45">
      <c r="A2590" s="268">
        <v>216430</v>
      </c>
      <c r="B2590" s="249" t="s">
        <v>456</v>
      </c>
      <c r="C2590" s="269" t="s">
        <v>207</v>
      </c>
      <c r="D2590" s="269" t="s">
        <v>207</v>
      </c>
      <c r="E2590" s="269" t="s">
        <v>207</v>
      </c>
      <c r="F2590" s="269" t="s">
        <v>207</v>
      </c>
      <c r="G2590" s="269" t="s">
        <v>205</v>
      </c>
      <c r="H2590" s="269" t="s">
        <v>207</v>
      </c>
      <c r="I2590" s="269" t="s">
        <v>207</v>
      </c>
      <c r="J2590" s="269" t="s">
        <v>207</v>
      </c>
      <c r="K2590" s="269" t="s">
        <v>207</v>
      </c>
      <c r="L2590" s="269" t="s">
        <v>207</v>
      </c>
      <c r="M2590" s="270" t="s">
        <v>207</v>
      </c>
      <c r="N2590" s="269" t="s">
        <v>207</v>
      </c>
      <c r="O2590" s="269" t="s">
        <v>207</v>
      </c>
      <c r="P2590" s="269" t="s">
        <v>207</v>
      </c>
      <c r="Q2590" s="269" t="s">
        <v>207</v>
      </c>
      <c r="R2590" s="269" t="s">
        <v>207</v>
      </c>
      <c r="S2590" s="269" t="s">
        <v>207</v>
      </c>
      <c r="T2590" s="269" t="s">
        <v>207</v>
      </c>
      <c r="U2590" s="269" t="s">
        <v>207</v>
      </c>
      <c r="V2590" s="269" t="s">
        <v>207</v>
      </c>
      <c r="W2590" s="269" t="s">
        <v>207</v>
      </c>
      <c r="X2590" s="270" t="s">
        <v>207</v>
      </c>
      <c r="Y2590" s="269" t="s">
        <v>207</v>
      </c>
      <c r="Z2590" s="269" t="s">
        <v>207</v>
      </c>
      <c r="AA2590" s="269" t="s">
        <v>207</v>
      </c>
      <c r="AB2590" s="269" t="s">
        <v>206</v>
      </c>
      <c r="AC2590" s="269" t="s">
        <v>206</v>
      </c>
      <c r="AD2590" s="269" t="s">
        <v>206</v>
      </c>
      <c r="AE2590" s="269" t="s">
        <v>206</v>
      </c>
      <c r="AF2590" s="269" t="s">
        <v>206</v>
      </c>
      <c r="AG2590" s="269" t="s">
        <v>344</v>
      </c>
      <c r="AH2590" s="269" t="s">
        <v>344</v>
      </c>
      <c r="AI2590" s="269" t="s">
        <v>344</v>
      </c>
      <c r="AJ2590" s="269" t="s">
        <v>344</v>
      </c>
      <c r="AK2590" s="269" t="s">
        <v>344</v>
      </c>
      <c r="AL2590" s="269" t="s">
        <v>344</v>
      </c>
      <c r="AM2590" s="269" t="s">
        <v>344</v>
      </c>
      <c r="AN2590" s="269" t="s">
        <v>344</v>
      </c>
      <c r="AO2590" s="269" t="s">
        <v>344</v>
      </c>
      <c r="AP2590" s="269" t="s">
        <v>344</v>
      </c>
      <c r="AQ2590" s="269"/>
      <c r="AR2590">
        <v>0</v>
      </c>
      <c r="AS2590">
        <v>5</v>
      </c>
    </row>
    <row r="2591" spans="1:45" ht="15" hidden="1" x14ac:dyDescent="0.25">
      <c r="A2591" s="266">
        <v>216431</v>
      </c>
      <c r="B2591" s="259" t="s">
        <v>457</v>
      </c>
      <c r="C2591" s="259" t="s">
        <v>206</v>
      </c>
      <c r="D2591" s="259" t="s">
        <v>207</v>
      </c>
      <c r="E2591" s="259" t="s">
        <v>207</v>
      </c>
      <c r="F2591" s="259" t="s">
        <v>207</v>
      </c>
      <c r="G2591" s="259" t="s">
        <v>206</v>
      </c>
      <c r="H2591" s="259" t="s">
        <v>206</v>
      </c>
      <c r="I2591" s="259" t="s">
        <v>206</v>
      </c>
      <c r="J2591" s="259" t="s">
        <v>206</v>
      </c>
      <c r="K2591" s="259" t="s">
        <v>206</v>
      </c>
      <c r="L2591" s="259" t="s">
        <v>206</v>
      </c>
      <c r="M2591" s="259" t="s">
        <v>344</v>
      </c>
      <c r="N2591" s="259" t="s">
        <v>344</v>
      </c>
      <c r="O2591" s="259" t="s">
        <v>344</v>
      </c>
      <c r="P2591" s="259" t="s">
        <v>344</v>
      </c>
      <c r="Q2591" s="259" t="s">
        <v>344</v>
      </c>
      <c r="R2591" s="259" t="s">
        <v>344</v>
      </c>
      <c r="S2591" s="259" t="s">
        <v>344</v>
      </c>
      <c r="T2591" s="259" t="s">
        <v>344</v>
      </c>
      <c r="U2591" s="259" t="s">
        <v>344</v>
      </c>
      <c r="V2591" s="259" t="s">
        <v>344</v>
      </c>
      <c r="W2591" s="259" t="s">
        <v>344</v>
      </c>
      <c r="X2591" s="259" t="s">
        <v>344</v>
      </c>
      <c r="Y2591" s="259" t="s">
        <v>344</v>
      </c>
      <c r="Z2591" s="259" t="s">
        <v>344</v>
      </c>
      <c r="AA2591" s="259" t="s">
        <v>344</v>
      </c>
      <c r="AB2591" s="259" t="s">
        <v>344</v>
      </c>
      <c r="AC2591" s="259" t="s">
        <v>344</v>
      </c>
      <c r="AD2591" s="259" t="s">
        <v>344</v>
      </c>
      <c r="AE2591" s="259" t="s">
        <v>344</v>
      </c>
      <c r="AF2591" s="259" t="s">
        <v>344</v>
      </c>
      <c r="AG2591" s="259" t="s">
        <v>344</v>
      </c>
      <c r="AH2591" s="259" t="s">
        <v>344</v>
      </c>
      <c r="AI2591" s="259" t="s">
        <v>344</v>
      </c>
      <c r="AJ2591" s="259" t="s">
        <v>344</v>
      </c>
      <c r="AK2591" s="259" t="s">
        <v>344</v>
      </c>
      <c r="AL2591" s="259" t="s">
        <v>344</v>
      </c>
      <c r="AM2591" s="259" t="s">
        <v>344</v>
      </c>
      <c r="AN2591" s="259" t="s">
        <v>344</v>
      </c>
      <c r="AO2591" s="259" t="s">
        <v>344</v>
      </c>
      <c r="AP2591" s="259" t="s">
        <v>344</v>
      </c>
      <c r="AQ2591" s="259"/>
      <c r="AR2591"/>
      <c r="AS2591">
        <v>1</v>
      </c>
    </row>
    <row r="2592" spans="1:45" ht="15" hidden="1" x14ac:dyDescent="0.25">
      <c r="A2592" s="266">
        <v>216432</v>
      </c>
      <c r="B2592" s="259" t="s">
        <v>457</v>
      </c>
      <c r="C2592" s="259" t="s">
        <v>206</v>
      </c>
      <c r="D2592" s="259" t="s">
        <v>205</v>
      </c>
      <c r="E2592" s="259" t="s">
        <v>205</v>
      </c>
      <c r="F2592" s="259" t="s">
        <v>206</v>
      </c>
      <c r="G2592" s="259" t="s">
        <v>205</v>
      </c>
      <c r="H2592" s="259" t="s">
        <v>206</v>
      </c>
      <c r="I2592" s="259" t="s">
        <v>206</v>
      </c>
      <c r="J2592" s="259" t="s">
        <v>206</v>
      </c>
      <c r="K2592" s="259" t="s">
        <v>206</v>
      </c>
      <c r="L2592" s="259" t="s">
        <v>206</v>
      </c>
      <c r="M2592" s="259" t="s">
        <v>344</v>
      </c>
      <c r="N2592" s="259" t="s">
        <v>344</v>
      </c>
      <c r="O2592" s="259" t="s">
        <v>344</v>
      </c>
      <c r="P2592" s="259" t="s">
        <v>344</v>
      </c>
      <c r="Q2592" s="259" t="s">
        <v>344</v>
      </c>
      <c r="R2592" s="259" t="s">
        <v>344</v>
      </c>
      <c r="S2592" s="259" t="s">
        <v>344</v>
      </c>
      <c r="T2592" s="259" t="s">
        <v>344</v>
      </c>
      <c r="U2592" s="259" t="s">
        <v>344</v>
      </c>
      <c r="V2592" s="259" t="s">
        <v>344</v>
      </c>
      <c r="W2592" s="259" t="s">
        <v>344</v>
      </c>
      <c r="X2592" s="259" t="s">
        <v>344</v>
      </c>
      <c r="Y2592" s="259" t="s">
        <v>344</v>
      </c>
      <c r="Z2592" s="259" t="s">
        <v>344</v>
      </c>
      <c r="AA2592" s="259" t="s">
        <v>344</v>
      </c>
      <c r="AB2592" s="259" t="s">
        <v>344</v>
      </c>
      <c r="AC2592" s="259" t="s">
        <v>344</v>
      </c>
      <c r="AD2592" s="259" t="s">
        <v>344</v>
      </c>
      <c r="AE2592" s="259" t="s">
        <v>344</v>
      </c>
      <c r="AF2592" s="259" t="s">
        <v>344</v>
      </c>
      <c r="AG2592" s="259" t="s">
        <v>344</v>
      </c>
      <c r="AH2592" s="259" t="s">
        <v>344</v>
      </c>
      <c r="AI2592" s="259" t="s">
        <v>344</v>
      </c>
      <c r="AJ2592" s="259" t="s">
        <v>344</v>
      </c>
      <c r="AK2592" s="259" t="s">
        <v>344</v>
      </c>
      <c r="AL2592" s="259" t="s">
        <v>344</v>
      </c>
      <c r="AM2592" s="259" t="s">
        <v>344</v>
      </c>
      <c r="AN2592" s="259" t="s">
        <v>344</v>
      </c>
      <c r="AO2592" s="259" t="s">
        <v>344</v>
      </c>
      <c r="AP2592" s="259" t="s">
        <v>344</v>
      </c>
      <c r="AQ2592" s="259"/>
      <c r="AR2592"/>
      <c r="AS2592">
        <v>1</v>
      </c>
    </row>
    <row r="2593" spans="1:45" ht="15" hidden="1" x14ac:dyDescent="0.25">
      <c r="A2593" s="266">
        <v>216433</v>
      </c>
      <c r="B2593" s="259" t="s">
        <v>457</v>
      </c>
      <c r="C2593" s="259" t="s">
        <v>206</v>
      </c>
      <c r="D2593" s="259" t="s">
        <v>207</v>
      </c>
      <c r="E2593" s="259" t="s">
        <v>207</v>
      </c>
      <c r="F2593" s="259" t="s">
        <v>207</v>
      </c>
      <c r="G2593" s="259" t="s">
        <v>206</v>
      </c>
      <c r="H2593" s="259" t="s">
        <v>206</v>
      </c>
      <c r="I2593" s="259" t="s">
        <v>206</v>
      </c>
      <c r="J2593" s="259" t="s">
        <v>206</v>
      </c>
      <c r="K2593" s="259" t="s">
        <v>206</v>
      </c>
      <c r="L2593" s="259" t="s">
        <v>206</v>
      </c>
      <c r="M2593" s="259" t="s">
        <v>344</v>
      </c>
      <c r="N2593" s="259" t="s">
        <v>344</v>
      </c>
      <c r="O2593" s="259" t="s">
        <v>344</v>
      </c>
      <c r="P2593" s="259" t="s">
        <v>344</v>
      </c>
      <c r="Q2593" s="259" t="s">
        <v>344</v>
      </c>
      <c r="R2593" s="259" t="s">
        <v>344</v>
      </c>
      <c r="S2593" s="259" t="s">
        <v>344</v>
      </c>
      <c r="T2593" s="259" t="s">
        <v>344</v>
      </c>
      <c r="U2593" s="259" t="s">
        <v>344</v>
      </c>
      <c r="V2593" s="259" t="s">
        <v>344</v>
      </c>
      <c r="W2593" s="259" t="s">
        <v>344</v>
      </c>
      <c r="X2593" s="259" t="s">
        <v>344</v>
      </c>
      <c r="Y2593" s="259" t="s">
        <v>344</v>
      </c>
      <c r="Z2593" s="259" t="s">
        <v>344</v>
      </c>
      <c r="AA2593" s="259" t="s">
        <v>344</v>
      </c>
      <c r="AB2593" s="259" t="s">
        <v>344</v>
      </c>
      <c r="AC2593" s="259" t="s">
        <v>344</v>
      </c>
      <c r="AD2593" s="259" t="s">
        <v>344</v>
      </c>
      <c r="AE2593" s="259" t="s">
        <v>344</v>
      </c>
      <c r="AF2593" s="259" t="s">
        <v>344</v>
      </c>
      <c r="AG2593" s="259" t="s">
        <v>344</v>
      </c>
      <c r="AH2593" s="259" t="s">
        <v>344</v>
      </c>
      <c r="AI2593" s="259" t="s">
        <v>344</v>
      </c>
      <c r="AJ2593" s="259" t="s">
        <v>344</v>
      </c>
      <c r="AK2593" s="259" t="s">
        <v>344</v>
      </c>
      <c r="AL2593" s="259" t="s">
        <v>344</v>
      </c>
      <c r="AM2593" s="259" t="s">
        <v>344</v>
      </c>
      <c r="AN2593" s="259" t="s">
        <v>344</v>
      </c>
      <c r="AO2593" s="259" t="s">
        <v>344</v>
      </c>
      <c r="AP2593" s="259" t="s">
        <v>344</v>
      </c>
      <c r="AQ2593" s="259"/>
      <c r="AR2593"/>
      <c r="AS2593">
        <v>3</v>
      </c>
    </row>
    <row r="2594" spans="1:45" ht="18.75" hidden="1" x14ac:dyDescent="0.45">
      <c r="A2594" s="268">
        <v>216434</v>
      </c>
      <c r="B2594" s="249" t="s">
        <v>458</v>
      </c>
      <c r="C2594" s="269" t="s">
        <v>206</v>
      </c>
      <c r="D2594" s="269" t="s">
        <v>207</v>
      </c>
      <c r="E2594" s="269" t="s">
        <v>207</v>
      </c>
      <c r="F2594" s="269" t="s">
        <v>207</v>
      </c>
      <c r="G2594" s="269" t="s">
        <v>207</v>
      </c>
      <c r="H2594" s="269" t="s">
        <v>207</v>
      </c>
      <c r="I2594" s="269" t="s">
        <v>207</v>
      </c>
      <c r="J2594" s="269" t="s">
        <v>207</v>
      </c>
      <c r="K2594" s="269" t="s">
        <v>207</v>
      </c>
      <c r="L2594" s="269" t="s">
        <v>207</v>
      </c>
      <c r="M2594" s="270" t="s">
        <v>207</v>
      </c>
      <c r="N2594" s="269" t="s">
        <v>207</v>
      </c>
      <c r="O2594" s="269" t="s">
        <v>207</v>
      </c>
      <c r="P2594" s="269" t="s">
        <v>205</v>
      </c>
      <c r="Q2594" s="269" t="s">
        <v>207</v>
      </c>
      <c r="R2594" s="269" t="s">
        <v>207</v>
      </c>
      <c r="S2594" s="269" t="s">
        <v>207</v>
      </c>
      <c r="T2594" s="269" t="s">
        <v>207</v>
      </c>
      <c r="U2594" s="269" t="s">
        <v>207</v>
      </c>
      <c r="V2594" s="269" t="s">
        <v>207</v>
      </c>
      <c r="W2594" s="269" t="s">
        <v>344</v>
      </c>
      <c r="X2594" s="270" t="s">
        <v>344</v>
      </c>
      <c r="Y2594" s="269" t="s">
        <v>344</v>
      </c>
      <c r="Z2594" s="269" t="s">
        <v>344</v>
      </c>
      <c r="AA2594" s="269" t="s">
        <v>344</v>
      </c>
      <c r="AB2594" s="269" t="s">
        <v>344</v>
      </c>
      <c r="AC2594" s="269" t="s">
        <v>344</v>
      </c>
      <c r="AD2594" s="269" t="s">
        <v>344</v>
      </c>
      <c r="AE2594" s="269" t="s">
        <v>344</v>
      </c>
      <c r="AF2594" s="269" t="s">
        <v>344</v>
      </c>
      <c r="AG2594" s="269" t="s">
        <v>344</v>
      </c>
      <c r="AH2594" s="269" t="s">
        <v>344</v>
      </c>
      <c r="AI2594" s="269" t="s">
        <v>344</v>
      </c>
      <c r="AJ2594" s="269" t="s">
        <v>344</v>
      </c>
      <c r="AK2594" s="269" t="s">
        <v>344</v>
      </c>
      <c r="AL2594" s="269" t="s">
        <v>344</v>
      </c>
      <c r="AM2594" s="269" t="s">
        <v>344</v>
      </c>
      <c r="AN2594" s="269" t="s">
        <v>344</v>
      </c>
      <c r="AO2594" s="269" t="s">
        <v>344</v>
      </c>
      <c r="AP2594" s="269" t="s">
        <v>344</v>
      </c>
      <c r="AQ2594" s="269"/>
      <c r="AR2594">
        <v>0</v>
      </c>
      <c r="AS2594">
        <v>3</v>
      </c>
    </row>
    <row r="2595" spans="1:45" ht="15" hidden="1" x14ac:dyDescent="0.25">
      <c r="A2595" s="266">
        <v>216435</v>
      </c>
      <c r="B2595" s="259" t="s">
        <v>458</v>
      </c>
      <c r="C2595" s="259" t="s">
        <v>207</v>
      </c>
      <c r="D2595" s="259" t="s">
        <v>207</v>
      </c>
      <c r="E2595" s="259" t="s">
        <v>207</v>
      </c>
      <c r="F2595" s="259" t="s">
        <v>207</v>
      </c>
      <c r="G2595" s="259" t="s">
        <v>207</v>
      </c>
      <c r="H2595" s="259" t="s">
        <v>207</v>
      </c>
      <c r="I2595" s="259" t="s">
        <v>205</v>
      </c>
      <c r="J2595" s="259" t="s">
        <v>207</v>
      </c>
      <c r="K2595" s="259" t="s">
        <v>207</v>
      </c>
      <c r="L2595" s="259" t="s">
        <v>207</v>
      </c>
      <c r="M2595" s="259" t="s">
        <v>207</v>
      </c>
      <c r="N2595" s="259" t="s">
        <v>207</v>
      </c>
      <c r="O2595" s="259" t="s">
        <v>207</v>
      </c>
      <c r="P2595" s="259" t="s">
        <v>207</v>
      </c>
      <c r="Q2595" s="259" t="s">
        <v>207</v>
      </c>
      <c r="R2595" s="259" t="s">
        <v>206</v>
      </c>
      <c r="S2595" s="259" t="s">
        <v>206</v>
      </c>
      <c r="T2595" s="259" t="s">
        <v>206</v>
      </c>
      <c r="U2595" s="259" t="s">
        <v>206</v>
      </c>
      <c r="V2595" s="259" t="s">
        <v>206</v>
      </c>
      <c r="W2595" s="259" t="s">
        <v>344</v>
      </c>
      <c r="X2595" s="259" t="s">
        <v>344</v>
      </c>
      <c r="Y2595" s="259" t="s">
        <v>344</v>
      </c>
      <c r="Z2595" s="259" t="s">
        <v>344</v>
      </c>
      <c r="AA2595" s="259" t="s">
        <v>344</v>
      </c>
      <c r="AB2595" s="259" t="s">
        <v>344</v>
      </c>
      <c r="AC2595" s="259" t="s">
        <v>344</v>
      </c>
      <c r="AD2595" s="259" t="s">
        <v>344</v>
      </c>
      <c r="AE2595" s="259" t="s">
        <v>344</v>
      </c>
      <c r="AF2595" s="259" t="s">
        <v>344</v>
      </c>
      <c r="AG2595" s="259" t="s">
        <v>344</v>
      </c>
      <c r="AH2595" s="259" t="s">
        <v>344</v>
      </c>
      <c r="AI2595" s="259" t="s">
        <v>344</v>
      </c>
      <c r="AJ2595" s="259" t="s">
        <v>344</v>
      </c>
      <c r="AK2595" s="259" t="s">
        <v>344</v>
      </c>
      <c r="AL2595" s="259" t="s">
        <v>344</v>
      </c>
      <c r="AM2595" s="259" t="s">
        <v>344</v>
      </c>
      <c r="AN2595" s="259" t="s">
        <v>344</v>
      </c>
      <c r="AO2595" s="259" t="s">
        <v>344</v>
      </c>
      <c r="AP2595" s="259" t="s">
        <v>344</v>
      </c>
      <c r="AQ2595" s="259"/>
      <c r="AR2595"/>
      <c r="AS2595">
        <v>3</v>
      </c>
    </row>
    <row r="2596" spans="1:45" ht="18.75" hidden="1" x14ac:dyDescent="0.45">
      <c r="A2596" s="268">
        <v>216436</v>
      </c>
      <c r="B2596" s="249" t="s">
        <v>456</v>
      </c>
      <c r="C2596" s="269" t="s">
        <v>207</v>
      </c>
      <c r="D2596" s="269" t="s">
        <v>207</v>
      </c>
      <c r="E2596" s="269" t="s">
        <v>207</v>
      </c>
      <c r="F2596" s="269" t="s">
        <v>207</v>
      </c>
      <c r="G2596" s="269" t="s">
        <v>207</v>
      </c>
      <c r="H2596" s="269" t="s">
        <v>207</v>
      </c>
      <c r="I2596" s="269" t="s">
        <v>207</v>
      </c>
      <c r="J2596" s="269" t="s">
        <v>207</v>
      </c>
      <c r="K2596" s="269" t="s">
        <v>207</v>
      </c>
      <c r="L2596" s="269" t="s">
        <v>207</v>
      </c>
      <c r="M2596" s="270" t="s">
        <v>205</v>
      </c>
      <c r="N2596" s="269" t="s">
        <v>205</v>
      </c>
      <c r="O2596" s="269" t="s">
        <v>207</v>
      </c>
      <c r="P2596" s="269" t="s">
        <v>207</v>
      </c>
      <c r="Q2596" s="269" t="s">
        <v>207</v>
      </c>
      <c r="R2596" s="269" t="s">
        <v>207</v>
      </c>
      <c r="S2596" s="269" t="s">
        <v>207</v>
      </c>
      <c r="T2596" s="269" t="s">
        <v>207</v>
      </c>
      <c r="U2596" s="269" t="s">
        <v>207</v>
      </c>
      <c r="V2596" s="269" t="s">
        <v>207</v>
      </c>
      <c r="W2596" s="269" t="s">
        <v>207</v>
      </c>
      <c r="X2596" s="270" t="s">
        <v>207</v>
      </c>
      <c r="Y2596" s="269" t="s">
        <v>207</v>
      </c>
      <c r="Z2596" s="269" t="s">
        <v>207</v>
      </c>
      <c r="AA2596" s="269" t="s">
        <v>207</v>
      </c>
      <c r="AB2596" s="269" t="s">
        <v>206</v>
      </c>
      <c r="AC2596" s="269" t="s">
        <v>206</v>
      </c>
      <c r="AD2596" s="269" t="s">
        <v>206</v>
      </c>
      <c r="AE2596" s="269" t="s">
        <v>206</v>
      </c>
      <c r="AF2596" s="269" t="s">
        <v>206</v>
      </c>
      <c r="AG2596" s="269" t="s">
        <v>344</v>
      </c>
      <c r="AH2596" s="269" t="s">
        <v>344</v>
      </c>
      <c r="AI2596" s="269" t="s">
        <v>344</v>
      </c>
      <c r="AJ2596" s="269" t="s">
        <v>344</v>
      </c>
      <c r="AK2596" s="269" t="s">
        <v>344</v>
      </c>
      <c r="AL2596" s="269" t="s">
        <v>344</v>
      </c>
      <c r="AM2596" s="269" t="s">
        <v>344</v>
      </c>
      <c r="AN2596" s="269" t="s">
        <v>344</v>
      </c>
      <c r="AO2596" s="269" t="s">
        <v>344</v>
      </c>
      <c r="AP2596" s="269" t="s">
        <v>344</v>
      </c>
      <c r="AQ2596" s="269"/>
      <c r="AR2596">
        <v>0</v>
      </c>
      <c r="AS2596">
        <v>5</v>
      </c>
    </row>
    <row r="2597" spans="1:45" ht="18.75" hidden="1" x14ac:dyDescent="0.45">
      <c r="A2597" s="268">
        <v>216437</v>
      </c>
      <c r="B2597" s="249" t="s">
        <v>456</v>
      </c>
      <c r="C2597" s="269" t="s">
        <v>207</v>
      </c>
      <c r="D2597" s="269" t="s">
        <v>207</v>
      </c>
      <c r="E2597" s="269" t="s">
        <v>207</v>
      </c>
      <c r="F2597" s="269" t="s">
        <v>207</v>
      </c>
      <c r="G2597" s="269" t="s">
        <v>207</v>
      </c>
      <c r="H2597" s="269" t="s">
        <v>207</v>
      </c>
      <c r="I2597" s="269" t="s">
        <v>207</v>
      </c>
      <c r="J2597" s="269" t="s">
        <v>207</v>
      </c>
      <c r="K2597" s="269" t="s">
        <v>207</v>
      </c>
      <c r="L2597" s="269" t="s">
        <v>207</v>
      </c>
      <c r="M2597" s="270" t="s">
        <v>207</v>
      </c>
      <c r="N2597" s="269" t="s">
        <v>207</v>
      </c>
      <c r="O2597" s="269" t="s">
        <v>207</v>
      </c>
      <c r="P2597" s="269" t="s">
        <v>207</v>
      </c>
      <c r="Q2597" s="269" t="s">
        <v>207</v>
      </c>
      <c r="R2597" s="269" t="s">
        <v>207</v>
      </c>
      <c r="S2597" s="269" t="s">
        <v>207</v>
      </c>
      <c r="T2597" s="269" t="s">
        <v>207</v>
      </c>
      <c r="U2597" s="269" t="s">
        <v>205</v>
      </c>
      <c r="V2597" s="269" t="s">
        <v>207</v>
      </c>
      <c r="W2597" s="269" t="s">
        <v>207</v>
      </c>
      <c r="X2597" s="270" t="s">
        <v>207</v>
      </c>
      <c r="Y2597" s="269" t="s">
        <v>207</v>
      </c>
      <c r="Z2597" s="269" t="s">
        <v>207</v>
      </c>
      <c r="AA2597" s="269" t="s">
        <v>207</v>
      </c>
      <c r="AB2597" s="269" t="s">
        <v>206</v>
      </c>
      <c r="AC2597" s="269" t="s">
        <v>206</v>
      </c>
      <c r="AD2597" s="269" t="s">
        <v>206</v>
      </c>
      <c r="AE2597" s="269" t="s">
        <v>206</v>
      </c>
      <c r="AF2597" s="269" t="s">
        <v>206</v>
      </c>
      <c r="AG2597" s="269" t="s">
        <v>344</v>
      </c>
      <c r="AH2597" s="269" t="s">
        <v>344</v>
      </c>
      <c r="AI2597" s="269" t="s">
        <v>344</v>
      </c>
      <c r="AJ2597" s="269" t="s">
        <v>344</v>
      </c>
      <c r="AK2597" s="269" t="s">
        <v>344</v>
      </c>
      <c r="AL2597" s="269" t="s">
        <v>344</v>
      </c>
      <c r="AM2597" s="269" t="s">
        <v>344</v>
      </c>
      <c r="AN2597" s="269" t="s">
        <v>344</v>
      </c>
      <c r="AO2597" s="269" t="s">
        <v>344</v>
      </c>
      <c r="AP2597" s="269" t="s">
        <v>344</v>
      </c>
      <c r="AQ2597" s="269"/>
      <c r="AR2597">
        <v>0</v>
      </c>
      <c r="AS2597">
        <v>5</v>
      </c>
    </row>
    <row r="2598" spans="1:45" ht="15" hidden="1" x14ac:dyDescent="0.25">
      <c r="A2598" s="266">
        <v>216438</v>
      </c>
      <c r="B2598" s="259" t="s">
        <v>458</v>
      </c>
      <c r="C2598" s="259" t="s">
        <v>207</v>
      </c>
      <c r="D2598" s="259" t="s">
        <v>207</v>
      </c>
      <c r="E2598" s="259" t="s">
        <v>205</v>
      </c>
      <c r="F2598" s="259" t="s">
        <v>205</v>
      </c>
      <c r="G2598" s="259" t="s">
        <v>205</v>
      </c>
      <c r="H2598" s="259" t="s">
        <v>205</v>
      </c>
      <c r="I2598" s="259" t="s">
        <v>207</v>
      </c>
      <c r="J2598" s="259" t="s">
        <v>207</v>
      </c>
      <c r="K2598" s="259" t="s">
        <v>207</v>
      </c>
      <c r="L2598" s="259" t="s">
        <v>207</v>
      </c>
      <c r="M2598" s="259" t="s">
        <v>205</v>
      </c>
      <c r="N2598" s="259" t="s">
        <v>205</v>
      </c>
      <c r="O2598" s="259" t="s">
        <v>207</v>
      </c>
      <c r="P2598" s="259" t="s">
        <v>205</v>
      </c>
      <c r="Q2598" s="259" t="s">
        <v>205</v>
      </c>
      <c r="R2598" s="259" t="s">
        <v>207</v>
      </c>
      <c r="S2598" s="259" t="s">
        <v>207</v>
      </c>
      <c r="T2598" s="259" t="s">
        <v>207</v>
      </c>
      <c r="U2598" s="259" t="s">
        <v>207</v>
      </c>
      <c r="V2598" s="259" t="s">
        <v>207</v>
      </c>
      <c r="W2598" s="259" t="s">
        <v>344</v>
      </c>
      <c r="X2598" s="259" t="s">
        <v>344</v>
      </c>
      <c r="Y2598" s="259" t="s">
        <v>344</v>
      </c>
      <c r="Z2598" s="259" t="s">
        <v>344</v>
      </c>
      <c r="AA2598" s="259" t="s">
        <v>344</v>
      </c>
      <c r="AB2598" s="259" t="s">
        <v>344</v>
      </c>
      <c r="AC2598" s="259" t="s">
        <v>344</v>
      </c>
      <c r="AD2598" s="259" t="s">
        <v>344</v>
      </c>
      <c r="AE2598" s="259" t="s">
        <v>344</v>
      </c>
      <c r="AF2598" s="259" t="s">
        <v>344</v>
      </c>
      <c r="AG2598" s="259" t="s">
        <v>344</v>
      </c>
      <c r="AH2598" s="259" t="s">
        <v>344</v>
      </c>
      <c r="AI2598" s="259" t="s">
        <v>344</v>
      </c>
      <c r="AJ2598" s="259" t="s">
        <v>344</v>
      </c>
      <c r="AK2598" s="259" t="s">
        <v>344</v>
      </c>
      <c r="AL2598" s="259" t="s">
        <v>344</v>
      </c>
      <c r="AM2598" s="259" t="s">
        <v>344</v>
      </c>
      <c r="AN2598" s="259" t="s">
        <v>344</v>
      </c>
      <c r="AO2598" s="259" t="s">
        <v>344</v>
      </c>
      <c r="AP2598" s="259" t="s">
        <v>344</v>
      </c>
      <c r="AQ2598" s="259"/>
      <c r="AR2598"/>
      <c r="AS2598">
        <v>3</v>
      </c>
    </row>
    <row r="2599" spans="1:45" ht="18.75" hidden="1" x14ac:dyDescent="0.45">
      <c r="A2599" s="268">
        <v>216439</v>
      </c>
      <c r="B2599" s="249" t="s">
        <v>456</v>
      </c>
      <c r="C2599" s="269" t="s">
        <v>207</v>
      </c>
      <c r="D2599" s="269" t="s">
        <v>207</v>
      </c>
      <c r="E2599" s="269" t="s">
        <v>205</v>
      </c>
      <c r="F2599" s="269" t="s">
        <v>205</v>
      </c>
      <c r="G2599" s="269" t="s">
        <v>207</v>
      </c>
      <c r="H2599" s="269" t="s">
        <v>207</v>
      </c>
      <c r="I2599" s="269" t="s">
        <v>207</v>
      </c>
      <c r="J2599" s="269" t="s">
        <v>205</v>
      </c>
      <c r="K2599" s="269" t="s">
        <v>207</v>
      </c>
      <c r="L2599" s="269" t="s">
        <v>207</v>
      </c>
      <c r="M2599" s="270" t="s">
        <v>205</v>
      </c>
      <c r="N2599" s="269" t="s">
        <v>205</v>
      </c>
      <c r="O2599" s="269" t="s">
        <v>207</v>
      </c>
      <c r="P2599" s="269" t="s">
        <v>207</v>
      </c>
      <c r="Q2599" s="269" t="s">
        <v>207</v>
      </c>
      <c r="R2599" s="269" t="s">
        <v>207</v>
      </c>
      <c r="S2599" s="269" t="s">
        <v>207</v>
      </c>
      <c r="T2599" s="269" t="s">
        <v>207</v>
      </c>
      <c r="U2599" s="269" t="s">
        <v>207</v>
      </c>
      <c r="V2599" s="269" t="s">
        <v>207</v>
      </c>
      <c r="W2599" s="269" t="s">
        <v>207</v>
      </c>
      <c r="X2599" s="270" t="s">
        <v>207</v>
      </c>
      <c r="Y2599" s="269" t="s">
        <v>207</v>
      </c>
      <c r="Z2599" s="269" t="s">
        <v>207</v>
      </c>
      <c r="AA2599" s="269" t="s">
        <v>207</v>
      </c>
      <c r="AB2599" s="269" t="s">
        <v>206</v>
      </c>
      <c r="AC2599" s="269" t="s">
        <v>206</v>
      </c>
      <c r="AD2599" s="269" t="s">
        <v>206</v>
      </c>
      <c r="AE2599" s="269" t="s">
        <v>206</v>
      </c>
      <c r="AF2599" s="269" t="s">
        <v>206</v>
      </c>
      <c r="AG2599" s="269" t="s">
        <v>344</v>
      </c>
      <c r="AH2599" s="269" t="s">
        <v>344</v>
      </c>
      <c r="AI2599" s="269" t="s">
        <v>344</v>
      </c>
      <c r="AJ2599" s="269" t="s">
        <v>344</v>
      </c>
      <c r="AK2599" s="269" t="s">
        <v>344</v>
      </c>
      <c r="AL2599" s="269" t="s">
        <v>344</v>
      </c>
      <c r="AM2599" s="269" t="s">
        <v>344</v>
      </c>
      <c r="AN2599" s="269" t="s">
        <v>344</v>
      </c>
      <c r="AO2599" s="269" t="s">
        <v>344</v>
      </c>
      <c r="AP2599" s="269" t="s">
        <v>344</v>
      </c>
      <c r="AQ2599" s="269"/>
      <c r="AR2599">
        <v>0</v>
      </c>
      <c r="AS2599">
        <v>5</v>
      </c>
    </row>
    <row r="2600" spans="1:45" ht="18.75" hidden="1" x14ac:dyDescent="0.45">
      <c r="A2600" s="267">
        <v>216440</v>
      </c>
      <c r="B2600" s="249" t="s">
        <v>456</v>
      </c>
      <c r="C2600" s="269" t="s">
        <v>207</v>
      </c>
      <c r="D2600" s="269" t="s">
        <v>207</v>
      </c>
      <c r="E2600" s="269" t="s">
        <v>207</v>
      </c>
      <c r="F2600" s="269" t="s">
        <v>207</v>
      </c>
      <c r="G2600" s="269" t="s">
        <v>207</v>
      </c>
      <c r="H2600" s="269" t="s">
        <v>207</v>
      </c>
      <c r="I2600" s="269" t="s">
        <v>207</v>
      </c>
      <c r="J2600" s="269" t="s">
        <v>207</v>
      </c>
      <c r="K2600" s="269" t="s">
        <v>207</v>
      </c>
      <c r="L2600" s="269" t="s">
        <v>207</v>
      </c>
      <c r="M2600" s="270" t="s">
        <v>205</v>
      </c>
      <c r="N2600" s="269" t="s">
        <v>207</v>
      </c>
      <c r="O2600" s="269" t="s">
        <v>207</v>
      </c>
      <c r="P2600" s="269" t="s">
        <v>207</v>
      </c>
      <c r="Q2600" s="269" t="s">
        <v>207</v>
      </c>
      <c r="R2600" s="269" t="s">
        <v>207</v>
      </c>
      <c r="S2600" s="269" t="s">
        <v>207</v>
      </c>
      <c r="T2600" s="269" t="s">
        <v>207</v>
      </c>
      <c r="U2600" s="269" t="s">
        <v>207</v>
      </c>
      <c r="V2600" s="269" t="s">
        <v>207</v>
      </c>
      <c r="W2600" s="269" t="s">
        <v>207</v>
      </c>
      <c r="X2600" s="270" t="s">
        <v>207</v>
      </c>
      <c r="Y2600" s="269" t="s">
        <v>207</v>
      </c>
      <c r="Z2600" s="269" t="s">
        <v>207</v>
      </c>
      <c r="AA2600" s="269" t="s">
        <v>207</v>
      </c>
      <c r="AB2600" s="269" t="s">
        <v>206</v>
      </c>
      <c r="AC2600" s="269" t="s">
        <v>206</v>
      </c>
      <c r="AD2600" s="269" t="s">
        <v>206</v>
      </c>
      <c r="AE2600" s="269" t="s">
        <v>206</v>
      </c>
      <c r="AF2600" s="269" t="s">
        <v>206</v>
      </c>
      <c r="AG2600" s="269" t="s">
        <v>344</v>
      </c>
      <c r="AH2600" s="269" t="s">
        <v>344</v>
      </c>
      <c r="AI2600" s="269" t="s">
        <v>344</v>
      </c>
      <c r="AJ2600" s="269" t="s">
        <v>344</v>
      </c>
      <c r="AK2600" s="269" t="s">
        <v>344</v>
      </c>
      <c r="AL2600" s="269" t="s">
        <v>344</v>
      </c>
      <c r="AM2600" s="269" t="s">
        <v>344</v>
      </c>
      <c r="AN2600" s="269" t="s">
        <v>344</v>
      </c>
      <c r="AO2600" s="269" t="s">
        <v>344</v>
      </c>
      <c r="AP2600" s="269" t="s">
        <v>344</v>
      </c>
      <c r="AQ2600" s="269"/>
      <c r="AR2600">
        <v>0</v>
      </c>
      <c r="AS2600">
        <v>5</v>
      </c>
    </row>
    <row r="2601" spans="1:45" ht="15" hidden="1" x14ac:dyDescent="0.25">
      <c r="A2601" s="266">
        <v>216441</v>
      </c>
      <c r="B2601" s="259" t="s">
        <v>457</v>
      </c>
      <c r="C2601" s="259" t="s">
        <v>207</v>
      </c>
      <c r="D2601" s="259" t="s">
        <v>207</v>
      </c>
      <c r="E2601" s="259" t="s">
        <v>207</v>
      </c>
      <c r="F2601" s="259" t="s">
        <v>207</v>
      </c>
      <c r="G2601" s="259" t="s">
        <v>207</v>
      </c>
      <c r="H2601" s="259" t="s">
        <v>206</v>
      </c>
      <c r="I2601" s="259" t="s">
        <v>206</v>
      </c>
      <c r="J2601" s="259" t="s">
        <v>206</v>
      </c>
      <c r="K2601" s="259" t="s">
        <v>206</v>
      </c>
      <c r="L2601" s="259" t="s">
        <v>206</v>
      </c>
      <c r="M2601" s="259" t="s">
        <v>344</v>
      </c>
      <c r="N2601" s="259" t="s">
        <v>344</v>
      </c>
      <c r="O2601" s="259" t="s">
        <v>344</v>
      </c>
      <c r="P2601" s="259" t="s">
        <v>344</v>
      </c>
      <c r="Q2601" s="259" t="s">
        <v>344</v>
      </c>
      <c r="R2601" s="259" t="s">
        <v>344</v>
      </c>
      <c r="S2601" s="259" t="s">
        <v>344</v>
      </c>
      <c r="T2601" s="259" t="s">
        <v>344</v>
      </c>
      <c r="U2601" s="259" t="s">
        <v>344</v>
      </c>
      <c r="V2601" s="259" t="s">
        <v>344</v>
      </c>
      <c r="W2601" s="259" t="s">
        <v>344</v>
      </c>
      <c r="X2601" s="259" t="s">
        <v>344</v>
      </c>
      <c r="Y2601" s="259" t="s">
        <v>344</v>
      </c>
      <c r="Z2601" s="259" t="s">
        <v>344</v>
      </c>
      <c r="AA2601" s="259" t="s">
        <v>344</v>
      </c>
      <c r="AB2601" s="259" t="s">
        <v>344</v>
      </c>
      <c r="AC2601" s="259" t="s">
        <v>344</v>
      </c>
      <c r="AD2601" s="259" t="s">
        <v>344</v>
      </c>
      <c r="AE2601" s="259" t="s">
        <v>344</v>
      </c>
      <c r="AF2601" s="259" t="s">
        <v>344</v>
      </c>
      <c r="AG2601" s="259" t="s">
        <v>344</v>
      </c>
      <c r="AH2601" s="259" t="s">
        <v>344</v>
      </c>
      <c r="AI2601" s="259" t="s">
        <v>344</v>
      </c>
      <c r="AJ2601" s="259" t="s">
        <v>344</v>
      </c>
      <c r="AK2601" s="259" t="s">
        <v>344</v>
      </c>
      <c r="AL2601" s="259" t="s">
        <v>344</v>
      </c>
      <c r="AM2601" s="259" t="s">
        <v>344</v>
      </c>
      <c r="AN2601" s="259" t="s">
        <v>344</v>
      </c>
      <c r="AO2601" s="259" t="s">
        <v>344</v>
      </c>
      <c r="AP2601" s="259" t="s">
        <v>344</v>
      </c>
      <c r="AQ2601" s="259"/>
      <c r="AR2601"/>
      <c r="AS2601">
        <v>1</v>
      </c>
    </row>
    <row r="2602" spans="1:45" ht="15" hidden="1" x14ac:dyDescent="0.25">
      <c r="A2602" s="266">
        <v>216442</v>
      </c>
      <c r="B2602" s="259" t="s">
        <v>457</v>
      </c>
      <c r="C2602" s="259" t="s">
        <v>206</v>
      </c>
      <c r="D2602" s="259" t="s">
        <v>207</v>
      </c>
      <c r="E2602" s="259" t="s">
        <v>207</v>
      </c>
      <c r="F2602" s="259" t="s">
        <v>207</v>
      </c>
      <c r="G2602" s="259" t="s">
        <v>207</v>
      </c>
      <c r="H2602" s="259" t="s">
        <v>206</v>
      </c>
      <c r="I2602" s="259" t="s">
        <v>206</v>
      </c>
      <c r="J2602" s="259" t="s">
        <v>206</v>
      </c>
      <c r="K2602" s="259" t="s">
        <v>206</v>
      </c>
      <c r="L2602" s="259" t="s">
        <v>206</v>
      </c>
      <c r="M2602" s="259" t="s">
        <v>344</v>
      </c>
      <c r="N2602" s="259" t="s">
        <v>344</v>
      </c>
      <c r="O2602" s="259" t="s">
        <v>344</v>
      </c>
      <c r="P2602" s="259" t="s">
        <v>344</v>
      </c>
      <c r="Q2602" s="259" t="s">
        <v>344</v>
      </c>
      <c r="R2602" s="259" t="s">
        <v>344</v>
      </c>
      <c r="S2602" s="259" t="s">
        <v>344</v>
      </c>
      <c r="T2602" s="259" t="s">
        <v>344</v>
      </c>
      <c r="U2602" s="259" t="s">
        <v>344</v>
      </c>
      <c r="V2602" s="259" t="s">
        <v>344</v>
      </c>
      <c r="W2602" s="259" t="s">
        <v>344</v>
      </c>
      <c r="X2602" s="259" t="s">
        <v>344</v>
      </c>
      <c r="Y2602" s="259" t="s">
        <v>344</v>
      </c>
      <c r="Z2602" s="259" t="s">
        <v>344</v>
      </c>
      <c r="AA2602" s="259" t="s">
        <v>344</v>
      </c>
      <c r="AB2602" s="259" t="s">
        <v>344</v>
      </c>
      <c r="AC2602" s="259" t="s">
        <v>344</v>
      </c>
      <c r="AD2602" s="259" t="s">
        <v>344</v>
      </c>
      <c r="AE2602" s="259" t="s">
        <v>344</v>
      </c>
      <c r="AF2602" s="259" t="s">
        <v>344</v>
      </c>
      <c r="AG2602" s="259" t="s">
        <v>344</v>
      </c>
      <c r="AH2602" s="259" t="s">
        <v>344</v>
      </c>
      <c r="AI2602" s="259" t="s">
        <v>344</v>
      </c>
      <c r="AJ2602" s="259" t="s">
        <v>344</v>
      </c>
      <c r="AK2602" s="259" t="s">
        <v>344</v>
      </c>
      <c r="AL2602" s="259" t="s">
        <v>344</v>
      </c>
      <c r="AM2602" s="259" t="s">
        <v>344</v>
      </c>
      <c r="AN2602" s="259" t="s">
        <v>344</v>
      </c>
      <c r="AO2602" s="259" t="s">
        <v>344</v>
      </c>
      <c r="AP2602" s="259" t="s">
        <v>344</v>
      </c>
      <c r="AQ2602" s="259"/>
      <c r="AR2602"/>
      <c r="AS2602">
        <v>1</v>
      </c>
    </row>
    <row r="2603" spans="1:45" ht="15" hidden="1" x14ac:dyDescent="0.25">
      <c r="A2603" s="266">
        <v>216443</v>
      </c>
      <c r="B2603" s="259" t="s">
        <v>457</v>
      </c>
      <c r="C2603" s="259" t="s">
        <v>206</v>
      </c>
      <c r="D2603" s="259" t="s">
        <v>205</v>
      </c>
      <c r="E2603" s="259" t="s">
        <v>205</v>
      </c>
      <c r="F2603" s="259" t="s">
        <v>207</v>
      </c>
      <c r="G2603" s="259" t="s">
        <v>207</v>
      </c>
      <c r="H2603" s="259" t="s">
        <v>207</v>
      </c>
      <c r="I2603" s="259" t="s">
        <v>207</v>
      </c>
      <c r="J2603" s="259" t="s">
        <v>207</v>
      </c>
      <c r="K2603" s="259" t="s">
        <v>207</v>
      </c>
      <c r="L2603" s="259" t="s">
        <v>207</v>
      </c>
      <c r="M2603" s="259" t="s">
        <v>344</v>
      </c>
      <c r="N2603" s="259" t="s">
        <v>344</v>
      </c>
      <c r="O2603" s="259" t="s">
        <v>344</v>
      </c>
      <c r="P2603" s="259" t="s">
        <v>344</v>
      </c>
      <c r="Q2603" s="259" t="s">
        <v>344</v>
      </c>
      <c r="R2603" s="259" t="s">
        <v>344</v>
      </c>
      <c r="S2603" s="259" t="s">
        <v>344</v>
      </c>
      <c r="T2603" s="259" t="s">
        <v>344</v>
      </c>
      <c r="U2603" s="259" t="s">
        <v>344</v>
      </c>
      <c r="V2603" s="259" t="s">
        <v>344</v>
      </c>
      <c r="W2603" s="259" t="s">
        <v>344</v>
      </c>
      <c r="X2603" s="259" t="s">
        <v>344</v>
      </c>
      <c r="Y2603" s="259" t="s">
        <v>344</v>
      </c>
      <c r="Z2603" s="259" t="s">
        <v>344</v>
      </c>
      <c r="AA2603" s="259" t="s">
        <v>344</v>
      </c>
      <c r="AB2603" s="259" t="s">
        <v>344</v>
      </c>
      <c r="AC2603" s="259" t="s">
        <v>344</v>
      </c>
      <c r="AD2603" s="259" t="s">
        <v>344</v>
      </c>
      <c r="AE2603" s="259" t="s">
        <v>344</v>
      </c>
      <c r="AF2603" s="259" t="s">
        <v>344</v>
      </c>
      <c r="AG2603" s="259" t="s">
        <v>344</v>
      </c>
      <c r="AH2603" s="259" t="s">
        <v>344</v>
      </c>
      <c r="AI2603" s="259" t="s">
        <v>344</v>
      </c>
      <c r="AJ2603" s="259" t="s">
        <v>344</v>
      </c>
      <c r="AK2603" s="259" t="s">
        <v>344</v>
      </c>
      <c r="AL2603" s="259" t="s">
        <v>344</v>
      </c>
      <c r="AM2603" s="259" t="s">
        <v>344</v>
      </c>
      <c r="AN2603" s="259" t="s">
        <v>344</v>
      </c>
      <c r="AO2603" s="259" t="s">
        <v>344</v>
      </c>
      <c r="AP2603" s="259" t="s">
        <v>344</v>
      </c>
      <c r="AQ2603" s="259"/>
      <c r="AR2603"/>
      <c r="AS2603">
        <v>1</v>
      </c>
    </row>
    <row r="2604" spans="1:45" ht="15" hidden="1" x14ac:dyDescent="0.25">
      <c r="A2604" s="266">
        <v>216444</v>
      </c>
      <c r="B2604" s="259" t="s">
        <v>458</v>
      </c>
      <c r="C2604" s="259" t="s">
        <v>207</v>
      </c>
      <c r="D2604" s="259" t="s">
        <v>207</v>
      </c>
      <c r="E2604" s="259" t="s">
        <v>207</v>
      </c>
      <c r="F2604" s="259" t="s">
        <v>207</v>
      </c>
      <c r="G2604" s="259" t="s">
        <v>205</v>
      </c>
      <c r="H2604" s="259" t="s">
        <v>207</v>
      </c>
      <c r="I2604" s="259" t="s">
        <v>207</v>
      </c>
      <c r="J2604" s="259" t="s">
        <v>207</v>
      </c>
      <c r="K2604" s="259" t="s">
        <v>207</v>
      </c>
      <c r="L2604" s="259" t="s">
        <v>207</v>
      </c>
      <c r="M2604" s="259" t="s">
        <v>207</v>
      </c>
      <c r="N2604" s="259" t="s">
        <v>207</v>
      </c>
      <c r="O2604" s="259" t="s">
        <v>207</v>
      </c>
      <c r="P2604" s="259" t="s">
        <v>207</v>
      </c>
      <c r="Q2604" s="259" t="s">
        <v>206</v>
      </c>
      <c r="R2604" s="259" t="s">
        <v>206</v>
      </c>
      <c r="S2604" s="259" t="s">
        <v>206</v>
      </c>
      <c r="T2604" s="259" t="s">
        <v>206</v>
      </c>
      <c r="U2604" s="259" t="s">
        <v>206</v>
      </c>
      <c r="V2604" s="259" t="s">
        <v>206</v>
      </c>
      <c r="W2604" s="259" t="s">
        <v>344</v>
      </c>
      <c r="X2604" s="259" t="s">
        <v>344</v>
      </c>
      <c r="Y2604" s="259" t="s">
        <v>344</v>
      </c>
      <c r="Z2604" s="259" t="s">
        <v>344</v>
      </c>
      <c r="AA2604" s="259" t="s">
        <v>344</v>
      </c>
      <c r="AB2604" s="259" t="s">
        <v>344</v>
      </c>
      <c r="AC2604" s="259" t="s">
        <v>344</v>
      </c>
      <c r="AD2604" s="259" t="s">
        <v>344</v>
      </c>
      <c r="AE2604" s="259" t="s">
        <v>344</v>
      </c>
      <c r="AF2604" s="259" t="s">
        <v>344</v>
      </c>
      <c r="AG2604" s="259" t="s">
        <v>344</v>
      </c>
      <c r="AH2604" s="259" t="s">
        <v>344</v>
      </c>
      <c r="AI2604" s="259" t="s">
        <v>344</v>
      </c>
      <c r="AJ2604" s="259" t="s">
        <v>344</v>
      </c>
      <c r="AK2604" s="259" t="s">
        <v>344</v>
      </c>
      <c r="AL2604" s="259" t="s">
        <v>344</v>
      </c>
      <c r="AM2604" s="259" t="s">
        <v>344</v>
      </c>
      <c r="AN2604" s="259" t="s">
        <v>344</v>
      </c>
      <c r="AO2604" s="259" t="s">
        <v>344</v>
      </c>
      <c r="AP2604" s="259" t="s">
        <v>344</v>
      </c>
      <c r="AQ2604" s="259"/>
      <c r="AR2604"/>
      <c r="AS2604">
        <v>3</v>
      </c>
    </row>
    <row r="2605" spans="1:45" ht="15" hidden="1" x14ac:dyDescent="0.25">
      <c r="A2605" s="266">
        <v>216445</v>
      </c>
      <c r="B2605" s="259" t="s">
        <v>457</v>
      </c>
      <c r="C2605" s="259" t="s">
        <v>206</v>
      </c>
      <c r="D2605" s="259" t="s">
        <v>207</v>
      </c>
      <c r="E2605" s="259" t="s">
        <v>207</v>
      </c>
      <c r="F2605" s="259" t="s">
        <v>207</v>
      </c>
      <c r="G2605" s="259" t="s">
        <v>206</v>
      </c>
      <c r="H2605" s="259" t="s">
        <v>206</v>
      </c>
      <c r="I2605" s="259" t="s">
        <v>206</v>
      </c>
      <c r="J2605" s="259" t="s">
        <v>206</v>
      </c>
      <c r="K2605" s="259" t="s">
        <v>206</v>
      </c>
      <c r="L2605" s="259" t="s">
        <v>206</v>
      </c>
      <c r="M2605" s="259" t="s">
        <v>344</v>
      </c>
      <c r="N2605" s="259" t="s">
        <v>344</v>
      </c>
      <c r="O2605" s="259" t="s">
        <v>344</v>
      </c>
      <c r="P2605" s="259" t="s">
        <v>344</v>
      </c>
      <c r="Q2605" s="259" t="s">
        <v>344</v>
      </c>
      <c r="R2605" s="259" t="s">
        <v>344</v>
      </c>
      <c r="S2605" s="259" t="s">
        <v>344</v>
      </c>
      <c r="T2605" s="259" t="s">
        <v>344</v>
      </c>
      <c r="U2605" s="259" t="s">
        <v>344</v>
      </c>
      <c r="V2605" s="259" t="s">
        <v>344</v>
      </c>
      <c r="W2605" s="259" t="s">
        <v>344</v>
      </c>
      <c r="X2605" s="259" t="s">
        <v>344</v>
      </c>
      <c r="Y2605" s="259" t="s">
        <v>344</v>
      </c>
      <c r="Z2605" s="259" t="s">
        <v>344</v>
      </c>
      <c r="AA2605" s="259" t="s">
        <v>344</v>
      </c>
      <c r="AB2605" s="259" t="s">
        <v>344</v>
      </c>
      <c r="AC2605" s="259" t="s">
        <v>344</v>
      </c>
      <c r="AD2605" s="259" t="s">
        <v>344</v>
      </c>
      <c r="AE2605" s="259" t="s">
        <v>344</v>
      </c>
      <c r="AF2605" s="259" t="s">
        <v>344</v>
      </c>
      <c r="AG2605" s="259" t="s">
        <v>344</v>
      </c>
      <c r="AH2605" s="259" t="s">
        <v>344</v>
      </c>
      <c r="AI2605" s="259" t="s">
        <v>344</v>
      </c>
      <c r="AJ2605" s="259" t="s">
        <v>344</v>
      </c>
      <c r="AK2605" s="259" t="s">
        <v>344</v>
      </c>
      <c r="AL2605" s="259" t="s">
        <v>344</v>
      </c>
      <c r="AM2605" s="259" t="s">
        <v>344</v>
      </c>
      <c r="AN2605" s="259" t="s">
        <v>344</v>
      </c>
      <c r="AO2605" s="259" t="s">
        <v>344</v>
      </c>
      <c r="AP2605" s="259" t="s">
        <v>344</v>
      </c>
      <c r="AQ2605" s="259"/>
      <c r="AR2605"/>
      <c r="AS2605">
        <v>1</v>
      </c>
    </row>
    <row r="2606" spans="1:45" ht="18.75" hidden="1" x14ac:dyDescent="0.45">
      <c r="A2606" s="268">
        <v>216446</v>
      </c>
      <c r="B2606" s="249" t="s">
        <v>456</v>
      </c>
      <c r="C2606" s="269" t="s">
        <v>207</v>
      </c>
      <c r="D2606" s="269" t="s">
        <v>207</v>
      </c>
      <c r="E2606" s="269" t="s">
        <v>207</v>
      </c>
      <c r="F2606" s="269" t="s">
        <v>207</v>
      </c>
      <c r="G2606" s="269" t="s">
        <v>207</v>
      </c>
      <c r="H2606" s="269" t="s">
        <v>207</v>
      </c>
      <c r="I2606" s="269" t="s">
        <v>207</v>
      </c>
      <c r="J2606" s="269" t="s">
        <v>207</v>
      </c>
      <c r="K2606" s="269" t="s">
        <v>207</v>
      </c>
      <c r="L2606" s="269" t="s">
        <v>207</v>
      </c>
      <c r="M2606" s="270" t="s">
        <v>207</v>
      </c>
      <c r="N2606" s="269" t="s">
        <v>207</v>
      </c>
      <c r="O2606" s="269" t="s">
        <v>207</v>
      </c>
      <c r="P2606" s="269" t="s">
        <v>207</v>
      </c>
      <c r="Q2606" s="269" t="s">
        <v>207</v>
      </c>
      <c r="R2606" s="269" t="s">
        <v>207</v>
      </c>
      <c r="S2606" s="269" t="s">
        <v>207</v>
      </c>
      <c r="T2606" s="269" t="s">
        <v>207</v>
      </c>
      <c r="U2606" s="269" t="s">
        <v>207</v>
      </c>
      <c r="V2606" s="269" t="s">
        <v>207</v>
      </c>
      <c r="W2606" s="269" t="s">
        <v>207</v>
      </c>
      <c r="X2606" s="270" t="s">
        <v>207</v>
      </c>
      <c r="Y2606" s="269" t="s">
        <v>207</v>
      </c>
      <c r="Z2606" s="269" t="s">
        <v>207</v>
      </c>
      <c r="AA2606" s="269" t="s">
        <v>207</v>
      </c>
      <c r="AB2606" s="269" t="s">
        <v>206</v>
      </c>
      <c r="AC2606" s="269" t="s">
        <v>206</v>
      </c>
      <c r="AD2606" s="269" t="s">
        <v>206</v>
      </c>
      <c r="AE2606" s="269" t="s">
        <v>206</v>
      </c>
      <c r="AF2606" s="269" t="s">
        <v>206</v>
      </c>
      <c r="AG2606" s="269" t="s">
        <v>344</v>
      </c>
      <c r="AH2606" s="269" t="s">
        <v>344</v>
      </c>
      <c r="AI2606" s="269" t="s">
        <v>344</v>
      </c>
      <c r="AJ2606" s="269" t="s">
        <v>344</v>
      </c>
      <c r="AK2606" s="269" t="s">
        <v>344</v>
      </c>
      <c r="AL2606" s="269" t="s">
        <v>344</v>
      </c>
      <c r="AM2606" s="269" t="s">
        <v>344</v>
      </c>
      <c r="AN2606" s="269" t="s">
        <v>344</v>
      </c>
      <c r="AO2606" s="269" t="s">
        <v>344</v>
      </c>
      <c r="AP2606" s="269" t="s">
        <v>344</v>
      </c>
      <c r="AQ2606" s="269"/>
      <c r="AR2606">
        <v>0</v>
      </c>
      <c r="AS2606">
        <v>5</v>
      </c>
    </row>
    <row r="2607" spans="1:45" ht="15" hidden="1" x14ac:dyDescent="0.25">
      <c r="A2607" s="266">
        <v>216447</v>
      </c>
      <c r="B2607" s="259" t="s">
        <v>457</v>
      </c>
      <c r="C2607" s="259" t="s">
        <v>207</v>
      </c>
      <c r="D2607" s="259" t="s">
        <v>207</v>
      </c>
      <c r="E2607" s="259" t="s">
        <v>207</v>
      </c>
      <c r="F2607" s="259" t="s">
        <v>207</v>
      </c>
      <c r="G2607" s="259" t="s">
        <v>205</v>
      </c>
      <c r="H2607" s="259" t="s">
        <v>207</v>
      </c>
      <c r="I2607" s="259" t="s">
        <v>206</v>
      </c>
      <c r="J2607" s="259" t="s">
        <v>207</v>
      </c>
      <c r="K2607" s="259" t="s">
        <v>207</v>
      </c>
      <c r="L2607" s="259" t="s">
        <v>206</v>
      </c>
      <c r="M2607" s="259" t="s">
        <v>344</v>
      </c>
      <c r="N2607" s="259" t="s">
        <v>344</v>
      </c>
      <c r="O2607" s="259" t="s">
        <v>344</v>
      </c>
      <c r="P2607" s="259" t="s">
        <v>344</v>
      </c>
      <c r="Q2607" s="259" t="s">
        <v>344</v>
      </c>
      <c r="R2607" s="259" t="s">
        <v>344</v>
      </c>
      <c r="S2607" s="259" t="s">
        <v>344</v>
      </c>
      <c r="T2607" s="259" t="s">
        <v>344</v>
      </c>
      <c r="U2607" s="259" t="s">
        <v>344</v>
      </c>
      <c r="V2607" s="259" t="s">
        <v>344</v>
      </c>
      <c r="W2607" s="259" t="s">
        <v>344</v>
      </c>
      <c r="X2607" s="259" t="s">
        <v>344</v>
      </c>
      <c r="Y2607" s="259" t="s">
        <v>344</v>
      </c>
      <c r="Z2607" s="259" t="s">
        <v>344</v>
      </c>
      <c r="AA2607" s="259" t="s">
        <v>344</v>
      </c>
      <c r="AB2607" s="259" t="s">
        <v>344</v>
      </c>
      <c r="AC2607" s="259" t="s">
        <v>344</v>
      </c>
      <c r="AD2607" s="259" t="s">
        <v>344</v>
      </c>
      <c r="AE2607" s="259" t="s">
        <v>344</v>
      </c>
      <c r="AF2607" s="259" t="s">
        <v>344</v>
      </c>
      <c r="AG2607" s="259" t="s">
        <v>344</v>
      </c>
      <c r="AH2607" s="259" t="s">
        <v>344</v>
      </c>
      <c r="AI2607" s="259" t="s">
        <v>344</v>
      </c>
      <c r="AJ2607" s="259" t="s">
        <v>344</v>
      </c>
      <c r="AK2607" s="259" t="s">
        <v>344</v>
      </c>
      <c r="AL2607" s="259" t="s">
        <v>344</v>
      </c>
      <c r="AM2607" s="259" t="s">
        <v>344</v>
      </c>
      <c r="AN2607" s="259" t="s">
        <v>344</v>
      </c>
      <c r="AO2607" s="259" t="s">
        <v>344</v>
      </c>
      <c r="AP2607" s="259" t="s">
        <v>344</v>
      </c>
      <c r="AQ2607" s="259"/>
      <c r="AR2607"/>
      <c r="AS2607">
        <v>1</v>
      </c>
    </row>
    <row r="2608" spans="1:45" ht="15" hidden="1" x14ac:dyDescent="0.25">
      <c r="A2608" s="266">
        <v>216448</v>
      </c>
      <c r="B2608" s="259" t="s">
        <v>458</v>
      </c>
      <c r="C2608" s="259" t="s">
        <v>207</v>
      </c>
      <c r="D2608" s="259" t="s">
        <v>207</v>
      </c>
      <c r="E2608" s="259" t="s">
        <v>205</v>
      </c>
      <c r="F2608" s="259" t="s">
        <v>207</v>
      </c>
      <c r="G2608" s="259" t="s">
        <v>207</v>
      </c>
      <c r="H2608" s="259" t="s">
        <v>207</v>
      </c>
      <c r="I2608" s="259" t="s">
        <v>205</v>
      </c>
      <c r="J2608" s="259" t="s">
        <v>207</v>
      </c>
      <c r="K2608" s="259" t="s">
        <v>207</v>
      </c>
      <c r="L2608" s="259" t="s">
        <v>207</v>
      </c>
      <c r="M2608" s="259" t="s">
        <v>207</v>
      </c>
      <c r="N2608" s="259" t="s">
        <v>205</v>
      </c>
      <c r="O2608" s="259" t="s">
        <v>207</v>
      </c>
      <c r="P2608" s="259" t="s">
        <v>207</v>
      </c>
      <c r="Q2608" s="259" t="s">
        <v>207</v>
      </c>
      <c r="R2608" s="259" t="s">
        <v>207</v>
      </c>
      <c r="S2608" s="259" t="s">
        <v>207</v>
      </c>
      <c r="T2608" s="259" t="s">
        <v>207</v>
      </c>
      <c r="U2608" s="259" t="s">
        <v>207</v>
      </c>
      <c r="V2608" s="259" t="s">
        <v>207</v>
      </c>
      <c r="W2608" s="259" t="s">
        <v>344</v>
      </c>
      <c r="X2608" s="259" t="s">
        <v>344</v>
      </c>
      <c r="Y2608" s="259" t="s">
        <v>344</v>
      </c>
      <c r="Z2608" s="259" t="s">
        <v>344</v>
      </c>
      <c r="AA2608" s="259" t="s">
        <v>344</v>
      </c>
      <c r="AB2608" s="259" t="s">
        <v>344</v>
      </c>
      <c r="AC2608" s="259" t="s">
        <v>344</v>
      </c>
      <c r="AD2608" s="259" t="s">
        <v>344</v>
      </c>
      <c r="AE2608" s="259" t="s">
        <v>344</v>
      </c>
      <c r="AF2608" s="259" t="s">
        <v>344</v>
      </c>
      <c r="AG2608" s="259" t="s">
        <v>344</v>
      </c>
      <c r="AH2608" s="259" t="s">
        <v>344</v>
      </c>
      <c r="AI2608" s="259" t="s">
        <v>344</v>
      </c>
      <c r="AJ2608" s="259" t="s">
        <v>344</v>
      </c>
      <c r="AK2608" s="259" t="s">
        <v>344</v>
      </c>
      <c r="AL2608" s="259" t="s">
        <v>344</v>
      </c>
      <c r="AM2608" s="259" t="s">
        <v>344</v>
      </c>
      <c r="AN2608" s="259" t="s">
        <v>344</v>
      </c>
      <c r="AO2608" s="259" t="s">
        <v>344</v>
      </c>
      <c r="AP2608" s="259" t="s">
        <v>344</v>
      </c>
      <c r="AQ2608" s="259"/>
      <c r="AR2608"/>
      <c r="AS2608">
        <v>3</v>
      </c>
    </row>
    <row r="2609" spans="1:45" ht="18.75" hidden="1" x14ac:dyDescent="0.45">
      <c r="A2609" s="268">
        <v>216449</v>
      </c>
      <c r="B2609" s="249" t="s">
        <v>459</v>
      </c>
      <c r="C2609" s="269" t="s">
        <v>207</v>
      </c>
      <c r="D2609" s="269" t="s">
        <v>207</v>
      </c>
      <c r="E2609" s="269" t="s">
        <v>207</v>
      </c>
      <c r="F2609" s="269" t="s">
        <v>205</v>
      </c>
      <c r="G2609" s="269" t="s">
        <v>207</v>
      </c>
      <c r="H2609" s="269" t="s">
        <v>207</v>
      </c>
      <c r="I2609" s="269" t="s">
        <v>205</v>
      </c>
      <c r="J2609" s="269" t="s">
        <v>205</v>
      </c>
      <c r="K2609" s="269" t="s">
        <v>207</v>
      </c>
      <c r="L2609" s="269" t="s">
        <v>207</v>
      </c>
      <c r="M2609" s="270" t="s">
        <v>205</v>
      </c>
      <c r="N2609" s="269" t="s">
        <v>207</v>
      </c>
      <c r="O2609" s="269" t="s">
        <v>205</v>
      </c>
      <c r="P2609" s="269" t="s">
        <v>207</v>
      </c>
      <c r="Q2609" s="269" t="s">
        <v>205</v>
      </c>
      <c r="R2609" s="269" t="s">
        <v>205</v>
      </c>
      <c r="S2609" s="269" t="s">
        <v>207</v>
      </c>
      <c r="T2609" s="269" t="s">
        <v>207</v>
      </c>
      <c r="U2609" s="269" t="s">
        <v>205</v>
      </c>
      <c r="V2609" s="269" t="s">
        <v>205</v>
      </c>
      <c r="W2609" s="269" t="s">
        <v>206</v>
      </c>
      <c r="X2609" s="269" t="s">
        <v>206</v>
      </c>
      <c r="Y2609" s="269" t="s">
        <v>206</v>
      </c>
      <c r="Z2609" s="269" t="s">
        <v>206</v>
      </c>
      <c r="AA2609" s="269" t="s">
        <v>206</v>
      </c>
      <c r="AB2609" s="269" t="s">
        <v>344</v>
      </c>
      <c r="AC2609" s="269" t="s">
        <v>344</v>
      </c>
      <c r="AD2609" s="269" t="s">
        <v>344</v>
      </c>
      <c r="AE2609" s="269" t="s">
        <v>344</v>
      </c>
      <c r="AF2609" s="269" t="s">
        <v>344</v>
      </c>
      <c r="AG2609" s="269" t="s">
        <v>344</v>
      </c>
      <c r="AH2609" s="269" t="s">
        <v>344</v>
      </c>
      <c r="AI2609" s="269" t="s">
        <v>344</v>
      </c>
      <c r="AJ2609" s="269" t="s">
        <v>344</v>
      </c>
      <c r="AK2609" s="269" t="s">
        <v>344</v>
      </c>
      <c r="AL2609" s="269" t="s">
        <v>344</v>
      </c>
      <c r="AM2609" s="269" t="s">
        <v>344</v>
      </c>
      <c r="AN2609" s="269" t="s">
        <v>344</v>
      </c>
      <c r="AO2609" s="269" t="s">
        <v>344</v>
      </c>
      <c r="AP2609" s="269" t="s">
        <v>344</v>
      </c>
      <c r="AQ2609" s="269"/>
      <c r="AR2609">
        <v>0</v>
      </c>
      <c r="AS2609">
        <v>6</v>
      </c>
    </row>
    <row r="2610" spans="1:45" ht="18.75" hidden="1" x14ac:dyDescent="0.45">
      <c r="A2610" s="268">
        <v>216450</v>
      </c>
      <c r="B2610" s="249" t="s">
        <v>456</v>
      </c>
      <c r="C2610" s="269" t="s">
        <v>207</v>
      </c>
      <c r="D2610" s="269" t="s">
        <v>207</v>
      </c>
      <c r="E2610" s="269" t="s">
        <v>207</v>
      </c>
      <c r="F2610" s="269" t="s">
        <v>207</v>
      </c>
      <c r="G2610" s="269" t="s">
        <v>207</v>
      </c>
      <c r="H2610" s="269" t="s">
        <v>207</v>
      </c>
      <c r="I2610" s="269" t="s">
        <v>207</v>
      </c>
      <c r="J2610" s="269" t="s">
        <v>207</v>
      </c>
      <c r="K2610" s="269" t="s">
        <v>207</v>
      </c>
      <c r="L2610" s="269" t="s">
        <v>207</v>
      </c>
      <c r="M2610" s="270" t="s">
        <v>207</v>
      </c>
      <c r="N2610" s="269" t="s">
        <v>207</v>
      </c>
      <c r="O2610" s="269" t="s">
        <v>207</v>
      </c>
      <c r="P2610" s="269" t="s">
        <v>207</v>
      </c>
      <c r="Q2610" s="269" t="s">
        <v>207</v>
      </c>
      <c r="R2610" s="269" t="s">
        <v>207</v>
      </c>
      <c r="S2610" s="269" t="s">
        <v>207</v>
      </c>
      <c r="T2610" s="269" t="s">
        <v>207</v>
      </c>
      <c r="U2610" s="269" t="s">
        <v>207</v>
      </c>
      <c r="V2610" s="269" t="s">
        <v>207</v>
      </c>
      <c r="W2610" s="269" t="s">
        <v>207</v>
      </c>
      <c r="X2610" s="270" t="s">
        <v>207</v>
      </c>
      <c r="Y2610" s="269" t="s">
        <v>207</v>
      </c>
      <c r="Z2610" s="269" t="s">
        <v>207</v>
      </c>
      <c r="AA2610" s="269" t="s">
        <v>207</v>
      </c>
      <c r="AB2610" s="269" t="s">
        <v>206</v>
      </c>
      <c r="AC2610" s="269" t="s">
        <v>206</v>
      </c>
      <c r="AD2610" s="269" t="s">
        <v>206</v>
      </c>
      <c r="AE2610" s="269" t="s">
        <v>206</v>
      </c>
      <c r="AF2610" s="269" t="s">
        <v>206</v>
      </c>
      <c r="AG2610" s="269" t="s">
        <v>344</v>
      </c>
      <c r="AH2610" s="269" t="s">
        <v>344</v>
      </c>
      <c r="AI2610" s="269" t="s">
        <v>344</v>
      </c>
      <c r="AJ2610" s="269" t="s">
        <v>344</v>
      </c>
      <c r="AK2610" s="269" t="s">
        <v>344</v>
      </c>
      <c r="AL2610" s="269" t="s">
        <v>344</v>
      </c>
      <c r="AM2610" s="269" t="s">
        <v>344</v>
      </c>
      <c r="AN2610" s="269" t="s">
        <v>344</v>
      </c>
      <c r="AO2610" s="269" t="s">
        <v>344</v>
      </c>
      <c r="AP2610" s="269" t="s">
        <v>344</v>
      </c>
      <c r="AQ2610" s="269"/>
      <c r="AR2610">
        <v>0</v>
      </c>
      <c r="AS2610">
        <v>5</v>
      </c>
    </row>
    <row r="2611" spans="1:45" ht="18.75" hidden="1" x14ac:dyDescent="0.45">
      <c r="A2611" s="268">
        <v>216451</v>
      </c>
      <c r="B2611" s="249" t="s">
        <v>458</v>
      </c>
      <c r="C2611" s="269" t="s">
        <v>205</v>
      </c>
      <c r="D2611" s="269" t="s">
        <v>207</v>
      </c>
      <c r="E2611" s="269" t="s">
        <v>207</v>
      </c>
      <c r="F2611" s="269" t="s">
        <v>207</v>
      </c>
      <c r="G2611" s="269" t="s">
        <v>207</v>
      </c>
      <c r="H2611" s="269" t="s">
        <v>207</v>
      </c>
      <c r="I2611" s="269" t="s">
        <v>207</v>
      </c>
      <c r="J2611" s="269" t="s">
        <v>207</v>
      </c>
      <c r="K2611" s="269" t="s">
        <v>207</v>
      </c>
      <c r="L2611" s="269" t="s">
        <v>207</v>
      </c>
      <c r="M2611" s="270" t="s">
        <v>205</v>
      </c>
      <c r="N2611" s="269" t="s">
        <v>207</v>
      </c>
      <c r="O2611" s="269" t="s">
        <v>205</v>
      </c>
      <c r="P2611" s="269" t="s">
        <v>205</v>
      </c>
      <c r="Q2611" s="269" t="s">
        <v>206</v>
      </c>
      <c r="R2611" s="269" t="s">
        <v>207</v>
      </c>
      <c r="S2611" s="269" t="s">
        <v>207</v>
      </c>
      <c r="T2611" s="269" t="s">
        <v>207</v>
      </c>
      <c r="U2611" s="269" t="s">
        <v>207</v>
      </c>
      <c r="V2611" s="269" t="s">
        <v>207</v>
      </c>
      <c r="W2611" s="269" t="s">
        <v>344</v>
      </c>
      <c r="X2611" s="270" t="s">
        <v>344</v>
      </c>
      <c r="Y2611" s="269" t="s">
        <v>344</v>
      </c>
      <c r="Z2611" s="269" t="s">
        <v>344</v>
      </c>
      <c r="AA2611" s="269" t="s">
        <v>344</v>
      </c>
      <c r="AB2611" s="269" t="s">
        <v>344</v>
      </c>
      <c r="AC2611" s="269" t="s">
        <v>344</v>
      </c>
      <c r="AD2611" s="269" t="s">
        <v>344</v>
      </c>
      <c r="AE2611" s="269" t="s">
        <v>344</v>
      </c>
      <c r="AF2611" s="269" t="s">
        <v>344</v>
      </c>
      <c r="AG2611" s="269" t="s">
        <v>344</v>
      </c>
      <c r="AH2611" s="269" t="s">
        <v>344</v>
      </c>
      <c r="AI2611" s="269" t="s">
        <v>344</v>
      </c>
      <c r="AJ2611" s="269" t="s">
        <v>344</v>
      </c>
      <c r="AK2611" s="269" t="s">
        <v>344</v>
      </c>
      <c r="AL2611" s="269" t="s">
        <v>344</v>
      </c>
      <c r="AM2611" s="269" t="s">
        <v>344</v>
      </c>
      <c r="AN2611" s="269" t="s">
        <v>344</v>
      </c>
      <c r="AO2611" s="269" t="s">
        <v>344</v>
      </c>
      <c r="AP2611" s="269" t="s">
        <v>344</v>
      </c>
      <c r="AQ2611" s="269"/>
      <c r="AR2611">
        <v>0</v>
      </c>
      <c r="AS2611">
        <v>3</v>
      </c>
    </row>
    <row r="2612" spans="1:45" ht="15" hidden="1" x14ac:dyDescent="0.25">
      <c r="A2612" s="266">
        <v>216452</v>
      </c>
      <c r="B2612" s="259" t="s">
        <v>457</v>
      </c>
      <c r="C2612" s="259" t="s">
        <v>207</v>
      </c>
      <c r="D2612" s="259" t="s">
        <v>207</v>
      </c>
      <c r="E2612" s="259" t="s">
        <v>207</v>
      </c>
      <c r="F2612" s="259" t="s">
        <v>207</v>
      </c>
      <c r="G2612" s="259" t="s">
        <v>207</v>
      </c>
      <c r="H2612" s="259" t="s">
        <v>206</v>
      </c>
      <c r="I2612" s="259" t="s">
        <v>206</v>
      </c>
      <c r="J2612" s="259" t="s">
        <v>206</v>
      </c>
      <c r="K2612" s="259" t="s">
        <v>206</v>
      </c>
      <c r="L2612" s="259" t="s">
        <v>206</v>
      </c>
      <c r="M2612" s="259" t="s">
        <v>344</v>
      </c>
      <c r="N2612" s="259" t="s">
        <v>344</v>
      </c>
      <c r="O2612" s="259" t="s">
        <v>344</v>
      </c>
      <c r="P2612" s="259" t="s">
        <v>344</v>
      </c>
      <c r="Q2612" s="259" t="s">
        <v>344</v>
      </c>
      <c r="R2612" s="259" t="s">
        <v>344</v>
      </c>
      <c r="S2612" s="259" t="s">
        <v>344</v>
      </c>
      <c r="T2612" s="259" t="s">
        <v>344</v>
      </c>
      <c r="U2612" s="259" t="s">
        <v>344</v>
      </c>
      <c r="V2612" s="259" t="s">
        <v>344</v>
      </c>
      <c r="W2612" s="259" t="s">
        <v>344</v>
      </c>
      <c r="X2612" s="259" t="s">
        <v>344</v>
      </c>
      <c r="Y2612" s="259" t="s">
        <v>344</v>
      </c>
      <c r="Z2612" s="259" t="s">
        <v>344</v>
      </c>
      <c r="AA2612" s="259" t="s">
        <v>344</v>
      </c>
      <c r="AB2612" s="259" t="s">
        <v>344</v>
      </c>
      <c r="AC2612" s="259" t="s">
        <v>344</v>
      </c>
      <c r="AD2612" s="259" t="s">
        <v>344</v>
      </c>
      <c r="AE2612" s="259" t="s">
        <v>344</v>
      </c>
      <c r="AF2612" s="259" t="s">
        <v>344</v>
      </c>
      <c r="AG2612" s="259" t="s">
        <v>344</v>
      </c>
      <c r="AH2612" s="259" t="s">
        <v>344</v>
      </c>
      <c r="AI2612" s="259" t="s">
        <v>344</v>
      </c>
      <c r="AJ2612" s="259" t="s">
        <v>344</v>
      </c>
      <c r="AK2612" s="259" t="s">
        <v>344</v>
      </c>
      <c r="AL2612" s="259" t="s">
        <v>344</v>
      </c>
      <c r="AM2612" s="259" t="s">
        <v>344</v>
      </c>
      <c r="AN2612" s="259" t="s">
        <v>344</v>
      </c>
      <c r="AO2612" s="259" t="s">
        <v>344</v>
      </c>
      <c r="AP2612" s="259" t="s">
        <v>344</v>
      </c>
      <c r="AQ2612" s="259"/>
      <c r="AR2612"/>
      <c r="AS2612">
        <v>1</v>
      </c>
    </row>
    <row r="2613" spans="1:45" ht="15" hidden="1" x14ac:dyDescent="0.25">
      <c r="A2613" s="266">
        <v>216453</v>
      </c>
      <c r="B2613" s="259" t="s">
        <v>457</v>
      </c>
      <c r="C2613" s="259" t="s">
        <v>205</v>
      </c>
      <c r="D2613" s="259" t="s">
        <v>207</v>
      </c>
      <c r="E2613" s="259" t="s">
        <v>205</v>
      </c>
      <c r="F2613" s="259" t="s">
        <v>205</v>
      </c>
      <c r="G2613" s="259" t="s">
        <v>206</v>
      </c>
      <c r="H2613" s="259" t="s">
        <v>206</v>
      </c>
      <c r="I2613" s="259" t="s">
        <v>207</v>
      </c>
      <c r="J2613" s="259" t="s">
        <v>206</v>
      </c>
      <c r="K2613" s="259" t="s">
        <v>207</v>
      </c>
      <c r="L2613" s="259" t="s">
        <v>207</v>
      </c>
      <c r="M2613" s="259" t="s">
        <v>344</v>
      </c>
      <c r="N2613" s="259" t="s">
        <v>344</v>
      </c>
      <c r="O2613" s="259" t="s">
        <v>344</v>
      </c>
      <c r="P2613" s="259" t="s">
        <v>344</v>
      </c>
      <c r="Q2613" s="259" t="s">
        <v>344</v>
      </c>
      <c r="R2613" s="259" t="s">
        <v>344</v>
      </c>
      <c r="S2613" s="259" t="s">
        <v>344</v>
      </c>
      <c r="T2613" s="259" t="s">
        <v>344</v>
      </c>
      <c r="U2613" s="259" t="s">
        <v>344</v>
      </c>
      <c r="V2613" s="259" t="s">
        <v>344</v>
      </c>
      <c r="W2613" s="259" t="s">
        <v>344</v>
      </c>
      <c r="X2613" s="259" t="s">
        <v>344</v>
      </c>
      <c r="Y2613" s="259" t="s">
        <v>344</v>
      </c>
      <c r="Z2613" s="259" t="s">
        <v>344</v>
      </c>
      <c r="AA2613" s="259" t="s">
        <v>344</v>
      </c>
      <c r="AB2613" s="259" t="s">
        <v>344</v>
      </c>
      <c r="AC2613" s="259" t="s">
        <v>344</v>
      </c>
      <c r="AD2613" s="259" t="s">
        <v>344</v>
      </c>
      <c r="AE2613" s="259" t="s">
        <v>344</v>
      </c>
      <c r="AF2613" s="259" t="s">
        <v>344</v>
      </c>
      <c r="AG2613" s="259" t="s">
        <v>344</v>
      </c>
      <c r="AH2613" s="259" t="s">
        <v>344</v>
      </c>
      <c r="AI2613" s="259" t="s">
        <v>344</v>
      </c>
      <c r="AJ2613" s="259" t="s">
        <v>344</v>
      </c>
      <c r="AK2613" s="259" t="s">
        <v>344</v>
      </c>
      <c r="AL2613" s="259" t="s">
        <v>344</v>
      </c>
      <c r="AM2613" s="259" t="s">
        <v>344</v>
      </c>
      <c r="AN2613" s="259" t="s">
        <v>344</v>
      </c>
      <c r="AO2613" s="259" t="s">
        <v>344</v>
      </c>
      <c r="AP2613" s="259" t="s">
        <v>344</v>
      </c>
      <c r="AQ2613" s="259"/>
      <c r="AR2613"/>
      <c r="AS2613">
        <v>1</v>
      </c>
    </row>
    <row r="2614" spans="1:45" ht="15" hidden="1" x14ac:dyDescent="0.25">
      <c r="A2614" s="266">
        <v>216454</v>
      </c>
      <c r="B2614" s="259" t="s">
        <v>457</v>
      </c>
      <c r="C2614" s="259" t="s">
        <v>206</v>
      </c>
      <c r="D2614" s="259" t="s">
        <v>207</v>
      </c>
      <c r="E2614" s="259" t="s">
        <v>207</v>
      </c>
      <c r="F2614" s="259" t="s">
        <v>207</v>
      </c>
      <c r="G2614" s="259" t="s">
        <v>207</v>
      </c>
      <c r="H2614" s="259" t="s">
        <v>206</v>
      </c>
      <c r="I2614" s="259" t="s">
        <v>206</v>
      </c>
      <c r="J2614" s="259" t="s">
        <v>206</v>
      </c>
      <c r="K2614" s="259" t="s">
        <v>206</v>
      </c>
      <c r="L2614" s="259" t="s">
        <v>206</v>
      </c>
      <c r="M2614" s="259" t="s">
        <v>344</v>
      </c>
      <c r="N2614" s="259" t="s">
        <v>344</v>
      </c>
      <c r="O2614" s="259" t="s">
        <v>344</v>
      </c>
      <c r="P2614" s="259" t="s">
        <v>344</v>
      </c>
      <c r="Q2614" s="259" t="s">
        <v>344</v>
      </c>
      <c r="R2614" s="259" t="s">
        <v>344</v>
      </c>
      <c r="S2614" s="259" t="s">
        <v>344</v>
      </c>
      <c r="T2614" s="259" t="s">
        <v>344</v>
      </c>
      <c r="U2614" s="259" t="s">
        <v>344</v>
      </c>
      <c r="V2614" s="259" t="s">
        <v>344</v>
      </c>
      <c r="W2614" s="259" t="s">
        <v>344</v>
      </c>
      <c r="X2614" s="259" t="s">
        <v>344</v>
      </c>
      <c r="Y2614" s="259" t="s">
        <v>344</v>
      </c>
      <c r="Z2614" s="259" t="s">
        <v>344</v>
      </c>
      <c r="AA2614" s="259" t="s">
        <v>344</v>
      </c>
      <c r="AB2614" s="259" t="s">
        <v>344</v>
      </c>
      <c r="AC2614" s="259" t="s">
        <v>344</v>
      </c>
      <c r="AD2614" s="259" t="s">
        <v>344</v>
      </c>
      <c r="AE2614" s="259" t="s">
        <v>344</v>
      </c>
      <c r="AF2614" s="259" t="s">
        <v>344</v>
      </c>
      <c r="AG2614" s="259" t="s">
        <v>344</v>
      </c>
      <c r="AH2614" s="259" t="s">
        <v>344</v>
      </c>
      <c r="AI2614" s="259" t="s">
        <v>344</v>
      </c>
      <c r="AJ2614" s="259" t="s">
        <v>344</v>
      </c>
      <c r="AK2614" s="259" t="s">
        <v>344</v>
      </c>
      <c r="AL2614" s="259" t="s">
        <v>344</v>
      </c>
      <c r="AM2614" s="259" t="s">
        <v>344</v>
      </c>
      <c r="AN2614" s="259" t="s">
        <v>344</v>
      </c>
      <c r="AO2614" s="259" t="s">
        <v>344</v>
      </c>
      <c r="AP2614" s="259" t="s">
        <v>344</v>
      </c>
      <c r="AQ2614" s="259"/>
      <c r="AR2614"/>
      <c r="AS2614">
        <v>1</v>
      </c>
    </row>
    <row r="2615" spans="1:45" ht="15" hidden="1" x14ac:dyDescent="0.25">
      <c r="A2615" s="266">
        <v>216455</v>
      </c>
      <c r="B2615" s="259" t="s">
        <v>458</v>
      </c>
      <c r="C2615" s="259" t="s">
        <v>207</v>
      </c>
      <c r="D2615" s="259" t="s">
        <v>207</v>
      </c>
      <c r="E2615" s="259" t="s">
        <v>207</v>
      </c>
      <c r="F2615" s="259" t="s">
        <v>205</v>
      </c>
      <c r="G2615" s="259" t="s">
        <v>207</v>
      </c>
      <c r="H2615" s="259" t="s">
        <v>207</v>
      </c>
      <c r="I2615" s="259" t="s">
        <v>206</v>
      </c>
      <c r="J2615" s="259" t="s">
        <v>207</v>
      </c>
      <c r="K2615" s="259" t="s">
        <v>207</v>
      </c>
      <c r="L2615" s="259" t="s">
        <v>206</v>
      </c>
      <c r="M2615" s="259" t="s">
        <v>206</v>
      </c>
      <c r="N2615" s="259" t="s">
        <v>206</v>
      </c>
      <c r="O2615" s="259" t="s">
        <v>206</v>
      </c>
      <c r="P2615" s="259" t="s">
        <v>206</v>
      </c>
      <c r="Q2615" s="259" t="s">
        <v>206</v>
      </c>
      <c r="R2615" s="259" t="s">
        <v>206</v>
      </c>
      <c r="S2615" s="259" t="s">
        <v>206</v>
      </c>
      <c r="T2615" s="259" t="s">
        <v>206</v>
      </c>
      <c r="U2615" s="259" t="s">
        <v>206</v>
      </c>
      <c r="V2615" s="259" t="s">
        <v>206</v>
      </c>
      <c r="W2615" s="259" t="s">
        <v>344</v>
      </c>
      <c r="X2615" s="259" t="s">
        <v>344</v>
      </c>
      <c r="Y2615" s="259" t="s">
        <v>344</v>
      </c>
      <c r="Z2615" s="259" t="s">
        <v>344</v>
      </c>
      <c r="AA2615" s="259" t="s">
        <v>344</v>
      </c>
      <c r="AB2615" s="259" t="s">
        <v>344</v>
      </c>
      <c r="AC2615" s="259" t="s">
        <v>344</v>
      </c>
      <c r="AD2615" s="259" t="s">
        <v>344</v>
      </c>
      <c r="AE2615" s="259" t="s">
        <v>344</v>
      </c>
      <c r="AF2615" s="259" t="s">
        <v>344</v>
      </c>
      <c r="AG2615" s="259" t="s">
        <v>344</v>
      </c>
      <c r="AH2615" s="259" t="s">
        <v>344</v>
      </c>
      <c r="AI2615" s="259" t="s">
        <v>344</v>
      </c>
      <c r="AJ2615" s="259" t="s">
        <v>344</v>
      </c>
      <c r="AK2615" s="259" t="s">
        <v>344</v>
      </c>
      <c r="AL2615" s="259" t="s">
        <v>344</v>
      </c>
      <c r="AM2615" s="259" t="s">
        <v>344</v>
      </c>
      <c r="AN2615" s="259" t="s">
        <v>344</v>
      </c>
      <c r="AO2615" s="259" t="s">
        <v>344</v>
      </c>
      <c r="AP2615" s="259" t="s">
        <v>344</v>
      </c>
      <c r="AQ2615" s="259"/>
      <c r="AR2615"/>
      <c r="AS2615">
        <v>1</v>
      </c>
    </row>
    <row r="2616" spans="1:45" ht="15" hidden="1" x14ac:dyDescent="0.25">
      <c r="A2616" s="266">
        <v>216456</v>
      </c>
      <c r="B2616" s="259" t="s">
        <v>457</v>
      </c>
      <c r="C2616" s="259" t="s">
        <v>207</v>
      </c>
      <c r="D2616" s="259" t="s">
        <v>207</v>
      </c>
      <c r="E2616" s="259" t="s">
        <v>206</v>
      </c>
      <c r="F2616" s="259" t="s">
        <v>206</v>
      </c>
      <c r="G2616" s="259" t="s">
        <v>207</v>
      </c>
      <c r="H2616" s="259" t="s">
        <v>206</v>
      </c>
      <c r="I2616" s="259" t="s">
        <v>206</v>
      </c>
      <c r="J2616" s="259" t="s">
        <v>206</v>
      </c>
      <c r="K2616" s="259" t="s">
        <v>206</v>
      </c>
      <c r="L2616" s="259" t="s">
        <v>206</v>
      </c>
      <c r="M2616" s="259" t="s">
        <v>344</v>
      </c>
      <c r="N2616" s="259" t="s">
        <v>344</v>
      </c>
      <c r="O2616" s="259" t="s">
        <v>344</v>
      </c>
      <c r="P2616" s="259" t="s">
        <v>344</v>
      </c>
      <c r="Q2616" s="259" t="s">
        <v>344</v>
      </c>
      <c r="R2616" s="259" t="s">
        <v>344</v>
      </c>
      <c r="S2616" s="259" t="s">
        <v>344</v>
      </c>
      <c r="T2616" s="259" t="s">
        <v>344</v>
      </c>
      <c r="U2616" s="259" t="s">
        <v>344</v>
      </c>
      <c r="V2616" s="259" t="s">
        <v>344</v>
      </c>
      <c r="W2616" s="259" t="s">
        <v>344</v>
      </c>
      <c r="X2616" s="259" t="s">
        <v>344</v>
      </c>
      <c r="Y2616" s="259" t="s">
        <v>344</v>
      </c>
      <c r="Z2616" s="259" t="s">
        <v>344</v>
      </c>
      <c r="AA2616" s="259" t="s">
        <v>344</v>
      </c>
      <c r="AB2616" s="259" t="s">
        <v>344</v>
      </c>
      <c r="AC2616" s="259" t="s">
        <v>344</v>
      </c>
      <c r="AD2616" s="259" t="s">
        <v>344</v>
      </c>
      <c r="AE2616" s="259" t="s">
        <v>344</v>
      </c>
      <c r="AF2616" s="259" t="s">
        <v>344</v>
      </c>
      <c r="AG2616" s="259" t="s">
        <v>344</v>
      </c>
      <c r="AH2616" s="259" t="s">
        <v>344</v>
      </c>
      <c r="AI2616" s="259" t="s">
        <v>344</v>
      </c>
      <c r="AJ2616" s="259" t="s">
        <v>344</v>
      </c>
      <c r="AK2616" s="259" t="s">
        <v>344</v>
      </c>
      <c r="AL2616" s="259" t="s">
        <v>344</v>
      </c>
      <c r="AM2616" s="259" t="s">
        <v>344</v>
      </c>
      <c r="AN2616" s="259" t="s">
        <v>344</v>
      </c>
      <c r="AO2616" s="259" t="s">
        <v>344</v>
      </c>
      <c r="AP2616" s="259" t="s">
        <v>344</v>
      </c>
      <c r="AQ2616" s="259"/>
      <c r="AR2616"/>
      <c r="AS2616">
        <v>1</v>
      </c>
    </row>
    <row r="2617" spans="1:45" ht="15" hidden="1" x14ac:dyDescent="0.25">
      <c r="A2617" s="266">
        <v>216457</v>
      </c>
      <c r="B2617" s="259" t="s">
        <v>457</v>
      </c>
      <c r="C2617" s="259" t="s">
        <v>207</v>
      </c>
      <c r="D2617" s="259" t="s">
        <v>205</v>
      </c>
      <c r="E2617" s="259" t="s">
        <v>207</v>
      </c>
      <c r="F2617" s="259" t="s">
        <v>207</v>
      </c>
      <c r="G2617" s="259" t="s">
        <v>205</v>
      </c>
      <c r="H2617" s="259" t="s">
        <v>205</v>
      </c>
      <c r="I2617" s="259" t="s">
        <v>205</v>
      </c>
      <c r="J2617" s="259" t="s">
        <v>207</v>
      </c>
      <c r="K2617" s="259" t="s">
        <v>207</v>
      </c>
      <c r="L2617" s="259" t="s">
        <v>205</v>
      </c>
      <c r="M2617" s="259" t="s">
        <v>344</v>
      </c>
      <c r="N2617" s="259" t="s">
        <v>344</v>
      </c>
      <c r="O2617" s="259" t="s">
        <v>344</v>
      </c>
      <c r="P2617" s="259" t="s">
        <v>344</v>
      </c>
      <c r="Q2617" s="259" t="s">
        <v>344</v>
      </c>
      <c r="R2617" s="259" t="s">
        <v>344</v>
      </c>
      <c r="S2617" s="259" t="s">
        <v>344</v>
      </c>
      <c r="T2617" s="259" t="s">
        <v>344</v>
      </c>
      <c r="U2617" s="259" t="s">
        <v>344</v>
      </c>
      <c r="V2617" s="259" t="s">
        <v>344</v>
      </c>
      <c r="W2617" s="259" t="s">
        <v>344</v>
      </c>
      <c r="X2617" s="259" t="s">
        <v>344</v>
      </c>
      <c r="Y2617" s="259" t="s">
        <v>344</v>
      </c>
      <c r="Z2617" s="259" t="s">
        <v>344</v>
      </c>
      <c r="AA2617" s="259" t="s">
        <v>344</v>
      </c>
      <c r="AB2617" s="259" t="s">
        <v>344</v>
      </c>
      <c r="AC2617" s="259" t="s">
        <v>344</v>
      </c>
      <c r="AD2617" s="259" t="s">
        <v>344</v>
      </c>
      <c r="AE2617" s="259" t="s">
        <v>344</v>
      </c>
      <c r="AF2617" s="259" t="s">
        <v>344</v>
      </c>
      <c r="AG2617" s="259" t="s">
        <v>344</v>
      </c>
      <c r="AH2617" s="259" t="s">
        <v>344</v>
      </c>
      <c r="AI2617" s="259" t="s">
        <v>344</v>
      </c>
      <c r="AJ2617" s="259" t="s">
        <v>344</v>
      </c>
      <c r="AK2617" s="259" t="s">
        <v>344</v>
      </c>
      <c r="AL2617" s="259" t="s">
        <v>344</v>
      </c>
      <c r="AM2617" s="259" t="s">
        <v>344</v>
      </c>
      <c r="AN2617" s="259" t="s">
        <v>344</v>
      </c>
      <c r="AO2617" s="259" t="s">
        <v>344</v>
      </c>
      <c r="AP2617" s="259" t="s">
        <v>344</v>
      </c>
      <c r="AQ2617" s="259"/>
      <c r="AR2617"/>
      <c r="AS2617">
        <v>1</v>
      </c>
    </row>
    <row r="2618" spans="1:45" ht="15" hidden="1" x14ac:dyDescent="0.25">
      <c r="A2618" s="266">
        <v>216458</v>
      </c>
      <c r="B2618" s="259" t="s">
        <v>457</v>
      </c>
      <c r="C2618" s="259" t="s">
        <v>206</v>
      </c>
      <c r="D2618" s="259" t="s">
        <v>207</v>
      </c>
      <c r="E2618" s="259" t="s">
        <v>207</v>
      </c>
      <c r="F2618" s="259" t="s">
        <v>207</v>
      </c>
      <c r="G2618" s="259" t="s">
        <v>207</v>
      </c>
      <c r="H2618" s="259" t="s">
        <v>206</v>
      </c>
      <c r="I2618" s="259" t="s">
        <v>206</v>
      </c>
      <c r="J2618" s="259" t="s">
        <v>206</v>
      </c>
      <c r="K2618" s="259" t="s">
        <v>206</v>
      </c>
      <c r="L2618" s="259" t="s">
        <v>206</v>
      </c>
      <c r="M2618" s="259" t="s">
        <v>344</v>
      </c>
      <c r="N2618" s="259" t="s">
        <v>344</v>
      </c>
      <c r="O2618" s="259" t="s">
        <v>344</v>
      </c>
      <c r="P2618" s="259" t="s">
        <v>344</v>
      </c>
      <c r="Q2618" s="259" t="s">
        <v>344</v>
      </c>
      <c r="R2618" s="259" t="s">
        <v>344</v>
      </c>
      <c r="S2618" s="259" t="s">
        <v>344</v>
      </c>
      <c r="T2618" s="259" t="s">
        <v>344</v>
      </c>
      <c r="U2618" s="259" t="s">
        <v>344</v>
      </c>
      <c r="V2618" s="259" t="s">
        <v>344</v>
      </c>
      <c r="W2618" s="259" t="s">
        <v>344</v>
      </c>
      <c r="X2618" s="259" t="s">
        <v>344</v>
      </c>
      <c r="Y2618" s="259" t="s">
        <v>344</v>
      </c>
      <c r="Z2618" s="259" t="s">
        <v>344</v>
      </c>
      <c r="AA2618" s="259" t="s">
        <v>344</v>
      </c>
      <c r="AB2618" s="259" t="s">
        <v>344</v>
      </c>
      <c r="AC2618" s="259" t="s">
        <v>344</v>
      </c>
      <c r="AD2618" s="259" t="s">
        <v>344</v>
      </c>
      <c r="AE2618" s="259" t="s">
        <v>344</v>
      </c>
      <c r="AF2618" s="259" t="s">
        <v>344</v>
      </c>
      <c r="AG2618" s="259" t="s">
        <v>344</v>
      </c>
      <c r="AH2618" s="259" t="s">
        <v>344</v>
      </c>
      <c r="AI2618" s="259" t="s">
        <v>344</v>
      </c>
      <c r="AJ2618" s="259" t="s">
        <v>344</v>
      </c>
      <c r="AK2618" s="259" t="s">
        <v>344</v>
      </c>
      <c r="AL2618" s="259" t="s">
        <v>344</v>
      </c>
      <c r="AM2618" s="259" t="s">
        <v>344</v>
      </c>
      <c r="AN2618" s="259" t="s">
        <v>344</v>
      </c>
      <c r="AO2618" s="259" t="s">
        <v>344</v>
      </c>
      <c r="AP2618" s="259" t="s">
        <v>344</v>
      </c>
      <c r="AQ2618" s="259"/>
      <c r="AR2618"/>
      <c r="AS2618">
        <v>1</v>
      </c>
    </row>
    <row r="2619" spans="1:45" ht="18.75" hidden="1" x14ac:dyDescent="0.45">
      <c r="A2619" s="268">
        <v>216459</v>
      </c>
      <c r="B2619" s="249" t="s">
        <v>456</v>
      </c>
      <c r="C2619" s="269" t="s">
        <v>207</v>
      </c>
      <c r="D2619" s="269" t="s">
        <v>207</v>
      </c>
      <c r="E2619" s="269" t="s">
        <v>207</v>
      </c>
      <c r="F2619" s="269" t="s">
        <v>207</v>
      </c>
      <c r="G2619" s="269" t="s">
        <v>205</v>
      </c>
      <c r="H2619" s="269" t="s">
        <v>207</v>
      </c>
      <c r="I2619" s="269" t="s">
        <v>207</v>
      </c>
      <c r="J2619" s="269" t="s">
        <v>207</v>
      </c>
      <c r="K2619" s="269" t="s">
        <v>205</v>
      </c>
      <c r="L2619" s="269" t="s">
        <v>207</v>
      </c>
      <c r="M2619" s="270" t="s">
        <v>207</v>
      </c>
      <c r="N2619" s="269" t="s">
        <v>207</v>
      </c>
      <c r="O2619" s="269" t="s">
        <v>207</v>
      </c>
      <c r="P2619" s="269" t="s">
        <v>207</v>
      </c>
      <c r="Q2619" s="269" t="s">
        <v>207</v>
      </c>
      <c r="R2619" s="269" t="s">
        <v>205</v>
      </c>
      <c r="S2619" s="269" t="s">
        <v>207</v>
      </c>
      <c r="T2619" s="269" t="s">
        <v>207</v>
      </c>
      <c r="U2619" s="269" t="s">
        <v>207</v>
      </c>
      <c r="V2619" s="269" t="s">
        <v>207</v>
      </c>
      <c r="W2619" s="269" t="s">
        <v>207</v>
      </c>
      <c r="X2619" s="270" t="s">
        <v>207</v>
      </c>
      <c r="Y2619" s="269" t="s">
        <v>207</v>
      </c>
      <c r="Z2619" s="269" t="s">
        <v>207</v>
      </c>
      <c r="AA2619" s="269" t="s">
        <v>207</v>
      </c>
      <c r="AB2619" s="269" t="s">
        <v>206</v>
      </c>
      <c r="AC2619" s="269" t="s">
        <v>206</v>
      </c>
      <c r="AD2619" s="269" t="s">
        <v>206</v>
      </c>
      <c r="AE2619" s="269" t="s">
        <v>206</v>
      </c>
      <c r="AF2619" s="269" t="s">
        <v>206</v>
      </c>
      <c r="AG2619" s="269" t="s">
        <v>344</v>
      </c>
      <c r="AH2619" s="269" t="s">
        <v>344</v>
      </c>
      <c r="AI2619" s="269" t="s">
        <v>344</v>
      </c>
      <c r="AJ2619" s="269" t="s">
        <v>344</v>
      </c>
      <c r="AK2619" s="269" t="s">
        <v>344</v>
      </c>
      <c r="AL2619" s="269" t="s">
        <v>344</v>
      </c>
      <c r="AM2619" s="269" t="s">
        <v>344</v>
      </c>
      <c r="AN2619" s="269" t="s">
        <v>344</v>
      </c>
      <c r="AO2619" s="269" t="s">
        <v>344</v>
      </c>
      <c r="AP2619" s="269" t="s">
        <v>344</v>
      </c>
      <c r="AQ2619" s="269"/>
      <c r="AR2619">
        <v>0</v>
      </c>
      <c r="AS2619">
        <v>5</v>
      </c>
    </row>
    <row r="2620" spans="1:45" ht="15" hidden="1" x14ac:dyDescent="0.25">
      <c r="A2620" s="266">
        <v>216460</v>
      </c>
      <c r="B2620" s="259" t="s">
        <v>457</v>
      </c>
      <c r="C2620" s="259" t="s">
        <v>205</v>
      </c>
      <c r="D2620" s="259" t="s">
        <v>207</v>
      </c>
      <c r="E2620" s="259" t="s">
        <v>207</v>
      </c>
      <c r="F2620" s="259" t="s">
        <v>205</v>
      </c>
      <c r="G2620" s="259" t="s">
        <v>205</v>
      </c>
      <c r="H2620" s="259" t="s">
        <v>207</v>
      </c>
      <c r="I2620" s="259" t="s">
        <v>205</v>
      </c>
      <c r="J2620" s="259" t="s">
        <v>207</v>
      </c>
      <c r="K2620" s="259" t="s">
        <v>207</v>
      </c>
      <c r="L2620" s="259" t="s">
        <v>205</v>
      </c>
      <c r="M2620" s="259" t="s">
        <v>344</v>
      </c>
      <c r="N2620" s="259" t="s">
        <v>344</v>
      </c>
      <c r="O2620" s="259" t="s">
        <v>344</v>
      </c>
      <c r="P2620" s="259" t="s">
        <v>344</v>
      </c>
      <c r="Q2620" s="259" t="s">
        <v>344</v>
      </c>
      <c r="R2620" s="259" t="s">
        <v>344</v>
      </c>
      <c r="S2620" s="259" t="s">
        <v>344</v>
      </c>
      <c r="T2620" s="259" t="s">
        <v>344</v>
      </c>
      <c r="U2620" s="259" t="s">
        <v>344</v>
      </c>
      <c r="V2620" s="259" t="s">
        <v>344</v>
      </c>
      <c r="W2620" s="259" t="s">
        <v>344</v>
      </c>
      <c r="X2620" s="259" t="s">
        <v>344</v>
      </c>
      <c r="Y2620" s="259" t="s">
        <v>344</v>
      </c>
      <c r="Z2620" s="259" t="s">
        <v>344</v>
      </c>
      <c r="AA2620" s="259" t="s">
        <v>344</v>
      </c>
      <c r="AB2620" s="259" t="s">
        <v>344</v>
      </c>
      <c r="AC2620" s="259" t="s">
        <v>344</v>
      </c>
      <c r="AD2620" s="259" t="s">
        <v>344</v>
      </c>
      <c r="AE2620" s="259" t="s">
        <v>344</v>
      </c>
      <c r="AF2620" s="259" t="s">
        <v>344</v>
      </c>
      <c r="AG2620" s="259" t="s">
        <v>344</v>
      </c>
      <c r="AH2620" s="259" t="s">
        <v>344</v>
      </c>
      <c r="AI2620" s="259" t="s">
        <v>344</v>
      </c>
      <c r="AJ2620" s="259" t="s">
        <v>344</v>
      </c>
      <c r="AK2620" s="259" t="s">
        <v>344</v>
      </c>
      <c r="AL2620" s="259" t="s">
        <v>344</v>
      </c>
      <c r="AM2620" s="259" t="s">
        <v>344</v>
      </c>
      <c r="AN2620" s="259" t="s">
        <v>344</v>
      </c>
      <c r="AO2620" s="259" t="s">
        <v>344</v>
      </c>
      <c r="AP2620" s="259" t="s">
        <v>344</v>
      </c>
      <c r="AQ2620" s="259"/>
      <c r="AR2620"/>
      <c r="AS2620">
        <v>1</v>
      </c>
    </row>
    <row r="2621" spans="1:45" ht="18.75" hidden="1" x14ac:dyDescent="0.45">
      <c r="A2621" s="267">
        <v>216461</v>
      </c>
      <c r="B2621" s="249" t="s">
        <v>458</v>
      </c>
      <c r="C2621" s="269" t="s">
        <v>205</v>
      </c>
      <c r="D2621" s="269" t="s">
        <v>205</v>
      </c>
      <c r="E2621" s="269" t="s">
        <v>205</v>
      </c>
      <c r="F2621" s="269" t="s">
        <v>205</v>
      </c>
      <c r="G2621" s="269" t="s">
        <v>207</v>
      </c>
      <c r="H2621" s="269" t="s">
        <v>207</v>
      </c>
      <c r="I2621" s="269" t="s">
        <v>205</v>
      </c>
      <c r="J2621" s="269" t="s">
        <v>205</v>
      </c>
      <c r="K2621" s="269" t="s">
        <v>205</v>
      </c>
      <c r="L2621" s="269" t="s">
        <v>205</v>
      </c>
      <c r="M2621" s="270" t="s">
        <v>206</v>
      </c>
      <c r="N2621" s="269" t="s">
        <v>207</v>
      </c>
      <c r="O2621" s="269" t="s">
        <v>207</v>
      </c>
      <c r="P2621" s="269" t="s">
        <v>207</v>
      </c>
      <c r="Q2621" s="269" t="s">
        <v>207</v>
      </c>
      <c r="R2621" s="269" t="s">
        <v>206</v>
      </c>
      <c r="S2621" s="269" t="s">
        <v>206</v>
      </c>
      <c r="T2621" s="269" t="s">
        <v>206</v>
      </c>
      <c r="U2621" s="269" t="s">
        <v>206</v>
      </c>
      <c r="V2621" s="269" t="s">
        <v>206</v>
      </c>
      <c r="W2621" s="269" t="s">
        <v>344</v>
      </c>
      <c r="X2621" s="270" t="s">
        <v>344</v>
      </c>
      <c r="Y2621" s="269" t="s">
        <v>344</v>
      </c>
      <c r="Z2621" s="269" t="s">
        <v>344</v>
      </c>
      <c r="AA2621" s="269" t="s">
        <v>344</v>
      </c>
      <c r="AB2621" s="269" t="s">
        <v>344</v>
      </c>
      <c r="AC2621" s="269" t="s">
        <v>344</v>
      </c>
      <c r="AD2621" s="269" t="s">
        <v>344</v>
      </c>
      <c r="AE2621" s="269" t="s">
        <v>344</v>
      </c>
      <c r="AF2621" s="269" t="s">
        <v>344</v>
      </c>
      <c r="AG2621" s="269" t="s">
        <v>344</v>
      </c>
      <c r="AH2621" s="269" t="s">
        <v>344</v>
      </c>
      <c r="AI2621" s="269" t="s">
        <v>344</v>
      </c>
      <c r="AJ2621" s="269" t="s">
        <v>344</v>
      </c>
      <c r="AK2621" s="269" t="s">
        <v>344</v>
      </c>
      <c r="AL2621" s="269" t="s">
        <v>344</v>
      </c>
      <c r="AM2621" s="269" t="s">
        <v>344</v>
      </c>
      <c r="AN2621" s="269" t="s">
        <v>344</v>
      </c>
      <c r="AO2621" s="269" t="s">
        <v>344</v>
      </c>
      <c r="AP2621" s="269" t="s">
        <v>344</v>
      </c>
      <c r="AQ2621" s="269"/>
      <c r="AR2621">
        <v>0</v>
      </c>
      <c r="AS2621">
        <v>5</v>
      </c>
    </row>
    <row r="2622" spans="1:45" ht="18.75" hidden="1" x14ac:dyDescent="0.45">
      <c r="A2622" s="268">
        <v>216462</v>
      </c>
      <c r="B2622" s="249" t="s">
        <v>456</v>
      </c>
      <c r="C2622" s="269" t="s">
        <v>205</v>
      </c>
      <c r="D2622" s="269" t="s">
        <v>207</v>
      </c>
      <c r="E2622" s="269" t="s">
        <v>207</v>
      </c>
      <c r="F2622" s="269" t="s">
        <v>207</v>
      </c>
      <c r="G2622" s="269" t="s">
        <v>207</v>
      </c>
      <c r="H2622" s="269" t="s">
        <v>207</v>
      </c>
      <c r="I2622" s="269" t="s">
        <v>207</v>
      </c>
      <c r="J2622" s="269" t="s">
        <v>207</v>
      </c>
      <c r="K2622" s="269" t="s">
        <v>207</v>
      </c>
      <c r="L2622" s="269" t="s">
        <v>207</v>
      </c>
      <c r="M2622" s="270" t="s">
        <v>207</v>
      </c>
      <c r="N2622" s="269" t="s">
        <v>205</v>
      </c>
      <c r="O2622" s="269" t="s">
        <v>207</v>
      </c>
      <c r="P2622" s="269" t="s">
        <v>205</v>
      </c>
      <c r="Q2622" s="269" t="s">
        <v>207</v>
      </c>
      <c r="R2622" s="269" t="s">
        <v>207</v>
      </c>
      <c r="S2622" s="269" t="s">
        <v>205</v>
      </c>
      <c r="T2622" s="269" t="s">
        <v>207</v>
      </c>
      <c r="U2622" s="269" t="s">
        <v>207</v>
      </c>
      <c r="V2622" s="269" t="s">
        <v>207</v>
      </c>
      <c r="W2622" s="269" t="s">
        <v>207</v>
      </c>
      <c r="X2622" s="270" t="s">
        <v>207</v>
      </c>
      <c r="Y2622" s="269" t="s">
        <v>207</v>
      </c>
      <c r="Z2622" s="269" t="s">
        <v>207</v>
      </c>
      <c r="AA2622" s="269" t="s">
        <v>207</v>
      </c>
      <c r="AB2622" s="269" t="s">
        <v>206</v>
      </c>
      <c r="AC2622" s="269" t="s">
        <v>206</v>
      </c>
      <c r="AD2622" s="269" t="s">
        <v>206</v>
      </c>
      <c r="AE2622" s="269" t="s">
        <v>206</v>
      </c>
      <c r="AF2622" s="269" t="s">
        <v>206</v>
      </c>
      <c r="AG2622" s="269" t="s">
        <v>344</v>
      </c>
      <c r="AH2622" s="269" t="s">
        <v>344</v>
      </c>
      <c r="AI2622" s="269" t="s">
        <v>344</v>
      </c>
      <c r="AJ2622" s="269" t="s">
        <v>344</v>
      </c>
      <c r="AK2622" s="269" t="s">
        <v>344</v>
      </c>
      <c r="AL2622" s="269" t="s">
        <v>344</v>
      </c>
      <c r="AM2622" s="269" t="s">
        <v>344</v>
      </c>
      <c r="AN2622" s="269" t="s">
        <v>344</v>
      </c>
      <c r="AO2622" s="269" t="s">
        <v>344</v>
      </c>
      <c r="AP2622" s="269" t="s">
        <v>344</v>
      </c>
      <c r="AQ2622" s="269"/>
      <c r="AR2622">
        <v>0</v>
      </c>
      <c r="AS2622">
        <v>5</v>
      </c>
    </row>
    <row r="2623" spans="1:45" ht="18.75" hidden="1" x14ac:dyDescent="0.45">
      <c r="A2623" s="268">
        <v>216463</v>
      </c>
      <c r="B2623" s="249" t="s">
        <v>458</v>
      </c>
      <c r="C2623" s="269" t="s">
        <v>207</v>
      </c>
      <c r="D2623" s="269" t="s">
        <v>205</v>
      </c>
      <c r="E2623" s="269" t="s">
        <v>207</v>
      </c>
      <c r="F2623" s="269" t="s">
        <v>205</v>
      </c>
      <c r="G2623" s="269" t="s">
        <v>205</v>
      </c>
      <c r="H2623" s="269" t="s">
        <v>207</v>
      </c>
      <c r="I2623" s="269" t="s">
        <v>207</v>
      </c>
      <c r="J2623" s="269" t="s">
        <v>207</v>
      </c>
      <c r="K2623" s="269" t="s">
        <v>207</v>
      </c>
      <c r="L2623" s="269" t="s">
        <v>207</v>
      </c>
      <c r="M2623" s="270" t="s">
        <v>206</v>
      </c>
      <c r="N2623" s="269" t="s">
        <v>206</v>
      </c>
      <c r="O2623" s="269" t="s">
        <v>207</v>
      </c>
      <c r="P2623" s="269" t="s">
        <v>207</v>
      </c>
      <c r="Q2623" s="269" t="s">
        <v>206</v>
      </c>
      <c r="R2623" s="269" t="s">
        <v>206</v>
      </c>
      <c r="S2623" s="269" t="s">
        <v>206</v>
      </c>
      <c r="T2623" s="269" t="s">
        <v>206</v>
      </c>
      <c r="U2623" s="269" t="s">
        <v>206</v>
      </c>
      <c r="V2623" s="269" t="s">
        <v>206</v>
      </c>
      <c r="W2623" s="269" t="s">
        <v>344</v>
      </c>
      <c r="X2623" s="270" t="s">
        <v>344</v>
      </c>
      <c r="Y2623" s="269" t="s">
        <v>344</v>
      </c>
      <c r="Z2623" s="269" t="s">
        <v>344</v>
      </c>
      <c r="AA2623" s="269" t="s">
        <v>344</v>
      </c>
      <c r="AB2623" s="269" t="s">
        <v>344</v>
      </c>
      <c r="AC2623" s="269" t="s">
        <v>344</v>
      </c>
      <c r="AD2623" s="269" t="s">
        <v>344</v>
      </c>
      <c r="AE2623" s="269" t="s">
        <v>344</v>
      </c>
      <c r="AF2623" s="269" t="s">
        <v>344</v>
      </c>
      <c r="AG2623" s="269" t="s">
        <v>344</v>
      </c>
      <c r="AH2623" s="269" t="s">
        <v>344</v>
      </c>
      <c r="AI2623" s="269" t="s">
        <v>344</v>
      </c>
      <c r="AJ2623" s="269" t="s">
        <v>344</v>
      </c>
      <c r="AK2623" s="269" t="s">
        <v>344</v>
      </c>
      <c r="AL2623" s="269" t="s">
        <v>344</v>
      </c>
      <c r="AM2623" s="269" t="s">
        <v>344</v>
      </c>
      <c r="AN2623" s="269" t="s">
        <v>344</v>
      </c>
      <c r="AO2623" s="269" t="s">
        <v>344</v>
      </c>
      <c r="AP2623" s="269" t="s">
        <v>344</v>
      </c>
      <c r="AQ2623" s="269"/>
      <c r="AR2623">
        <v>0</v>
      </c>
      <c r="AS2623">
        <v>5</v>
      </c>
    </row>
    <row r="2624" spans="1:45" ht="18.75" hidden="1" x14ac:dyDescent="0.45">
      <c r="A2624" s="268">
        <v>216464</v>
      </c>
      <c r="B2624" s="249" t="s">
        <v>457</v>
      </c>
      <c r="C2624" s="269" t="s">
        <v>205</v>
      </c>
      <c r="D2624" s="269" t="s">
        <v>205</v>
      </c>
      <c r="E2624" s="269" t="s">
        <v>205</v>
      </c>
      <c r="F2624" s="269" t="s">
        <v>205</v>
      </c>
      <c r="G2624" s="269" t="s">
        <v>207</v>
      </c>
      <c r="H2624" s="269" t="s">
        <v>207</v>
      </c>
      <c r="I2624" s="269" t="s">
        <v>205</v>
      </c>
      <c r="J2624" s="269" t="s">
        <v>205</v>
      </c>
      <c r="K2624" s="269" t="s">
        <v>205</v>
      </c>
      <c r="L2624" s="269" t="s">
        <v>205</v>
      </c>
      <c r="M2624" s="270" t="s">
        <v>344</v>
      </c>
      <c r="N2624" s="269" t="s">
        <v>344</v>
      </c>
      <c r="O2624" s="269" t="s">
        <v>344</v>
      </c>
      <c r="P2624" s="269" t="s">
        <v>344</v>
      </c>
      <c r="Q2624" s="269" t="s">
        <v>344</v>
      </c>
      <c r="R2624" s="269" t="s">
        <v>344</v>
      </c>
      <c r="S2624" s="269" t="s">
        <v>344</v>
      </c>
      <c r="T2624" s="269" t="s">
        <v>344</v>
      </c>
      <c r="U2624" s="269" t="s">
        <v>344</v>
      </c>
      <c r="V2624" s="269" t="s">
        <v>344</v>
      </c>
      <c r="W2624" s="269" t="s">
        <v>344</v>
      </c>
      <c r="X2624" s="270" t="s">
        <v>344</v>
      </c>
      <c r="Y2624" s="269" t="s">
        <v>344</v>
      </c>
      <c r="Z2624" s="269" t="s">
        <v>344</v>
      </c>
      <c r="AA2624" s="269" t="s">
        <v>344</v>
      </c>
      <c r="AB2624" s="269" t="s">
        <v>344</v>
      </c>
      <c r="AC2624" s="269" t="s">
        <v>344</v>
      </c>
      <c r="AD2624" s="269" t="s">
        <v>344</v>
      </c>
      <c r="AE2624" s="269" t="s">
        <v>344</v>
      </c>
      <c r="AF2624" s="269" t="s">
        <v>344</v>
      </c>
      <c r="AG2624" s="269" t="s">
        <v>344</v>
      </c>
      <c r="AH2624" s="269" t="s">
        <v>344</v>
      </c>
      <c r="AI2624" s="269" t="s">
        <v>344</v>
      </c>
      <c r="AJ2624" s="269" t="s">
        <v>344</v>
      </c>
      <c r="AK2624" s="269" t="s">
        <v>344</v>
      </c>
      <c r="AL2624" s="269" t="s">
        <v>344</v>
      </c>
      <c r="AM2624" s="269" t="s">
        <v>344</v>
      </c>
      <c r="AN2624" s="269" t="s">
        <v>344</v>
      </c>
      <c r="AO2624" s="269" t="s">
        <v>344</v>
      </c>
      <c r="AP2624" s="269" t="s">
        <v>344</v>
      </c>
      <c r="AQ2624" s="269"/>
      <c r="AR2624">
        <v>0</v>
      </c>
      <c r="AS2624">
        <v>1</v>
      </c>
    </row>
    <row r="2625" spans="1:45" ht="15" hidden="1" x14ac:dyDescent="0.25">
      <c r="A2625" s="266">
        <v>216465</v>
      </c>
      <c r="B2625" s="259" t="s">
        <v>457</v>
      </c>
      <c r="C2625" s="259" t="s">
        <v>205</v>
      </c>
      <c r="D2625" s="259" t="s">
        <v>205</v>
      </c>
      <c r="E2625" s="259" t="s">
        <v>205</v>
      </c>
      <c r="F2625" s="259" t="s">
        <v>205</v>
      </c>
      <c r="G2625" s="259" t="s">
        <v>205</v>
      </c>
      <c r="H2625" s="259" t="s">
        <v>207</v>
      </c>
      <c r="I2625" s="259" t="s">
        <v>205</v>
      </c>
      <c r="J2625" s="259" t="s">
        <v>205</v>
      </c>
      <c r="K2625" s="259" t="s">
        <v>205</v>
      </c>
      <c r="L2625" s="259" t="s">
        <v>205</v>
      </c>
      <c r="M2625" s="259" t="s">
        <v>344</v>
      </c>
      <c r="N2625" s="259" t="s">
        <v>344</v>
      </c>
      <c r="O2625" s="259" t="s">
        <v>344</v>
      </c>
      <c r="P2625" s="259" t="s">
        <v>344</v>
      </c>
      <c r="Q2625" s="259" t="s">
        <v>344</v>
      </c>
      <c r="R2625" s="259" t="s">
        <v>344</v>
      </c>
      <c r="S2625" s="259" t="s">
        <v>344</v>
      </c>
      <c r="T2625" s="259" t="s">
        <v>344</v>
      </c>
      <c r="U2625" s="259" t="s">
        <v>344</v>
      </c>
      <c r="V2625" s="259" t="s">
        <v>344</v>
      </c>
      <c r="W2625" s="259" t="s">
        <v>344</v>
      </c>
      <c r="X2625" s="259" t="s">
        <v>344</v>
      </c>
      <c r="Y2625" s="259" t="s">
        <v>344</v>
      </c>
      <c r="Z2625" s="259" t="s">
        <v>344</v>
      </c>
      <c r="AA2625" s="259" t="s">
        <v>344</v>
      </c>
      <c r="AB2625" s="259" t="s">
        <v>344</v>
      </c>
      <c r="AC2625" s="259" t="s">
        <v>344</v>
      </c>
      <c r="AD2625" s="259" t="s">
        <v>344</v>
      </c>
      <c r="AE2625" s="259" t="s">
        <v>344</v>
      </c>
      <c r="AF2625" s="259" t="s">
        <v>344</v>
      </c>
      <c r="AG2625" s="259" t="s">
        <v>344</v>
      </c>
      <c r="AH2625" s="259" t="s">
        <v>344</v>
      </c>
      <c r="AI2625" s="259" t="s">
        <v>344</v>
      </c>
      <c r="AJ2625" s="259" t="s">
        <v>344</v>
      </c>
      <c r="AK2625" s="259" t="s">
        <v>344</v>
      </c>
      <c r="AL2625" s="259" t="s">
        <v>344</v>
      </c>
      <c r="AM2625" s="259" t="s">
        <v>344</v>
      </c>
      <c r="AN2625" s="259" t="s">
        <v>344</v>
      </c>
      <c r="AO2625" s="259" t="s">
        <v>344</v>
      </c>
      <c r="AP2625" s="259" t="s">
        <v>344</v>
      </c>
      <c r="AQ2625" s="259"/>
      <c r="AR2625"/>
      <c r="AS2625">
        <v>1</v>
      </c>
    </row>
    <row r="2626" spans="1:45" ht="18.75" hidden="1" x14ac:dyDescent="0.45">
      <c r="A2626" s="268">
        <v>216466</v>
      </c>
      <c r="B2626" s="249" t="s">
        <v>459</v>
      </c>
      <c r="C2626" s="269" t="s">
        <v>207</v>
      </c>
      <c r="D2626" s="269" t="s">
        <v>207</v>
      </c>
      <c r="E2626" s="269" t="s">
        <v>207</v>
      </c>
      <c r="F2626" s="269" t="s">
        <v>207</v>
      </c>
      <c r="G2626" s="269" t="s">
        <v>207</v>
      </c>
      <c r="H2626" s="269" t="s">
        <v>207</v>
      </c>
      <c r="I2626" s="269" t="s">
        <v>207</v>
      </c>
      <c r="J2626" s="269" t="s">
        <v>207</v>
      </c>
      <c r="K2626" s="269" t="s">
        <v>205</v>
      </c>
      <c r="L2626" s="269" t="s">
        <v>207</v>
      </c>
      <c r="M2626" s="270" t="s">
        <v>205</v>
      </c>
      <c r="N2626" s="269" t="s">
        <v>205</v>
      </c>
      <c r="O2626" s="269" t="s">
        <v>207</v>
      </c>
      <c r="P2626" s="269" t="s">
        <v>205</v>
      </c>
      <c r="Q2626" s="269" t="s">
        <v>207</v>
      </c>
      <c r="R2626" s="269" t="s">
        <v>207</v>
      </c>
      <c r="S2626" s="269" t="s">
        <v>207</v>
      </c>
      <c r="T2626" s="269" t="s">
        <v>207</v>
      </c>
      <c r="U2626" s="269" t="s">
        <v>207</v>
      </c>
      <c r="V2626" s="269" t="s">
        <v>207</v>
      </c>
      <c r="W2626" s="269" t="s">
        <v>206</v>
      </c>
      <c r="X2626" s="269" t="s">
        <v>206</v>
      </c>
      <c r="Y2626" s="269" t="s">
        <v>206</v>
      </c>
      <c r="Z2626" s="269" t="s">
        <v>206</v>
      </c>
      <c r="AA2626" s="269" t="s">
        <v>206</v>
      </c>
      <c r="AB2626" s="269" t="s">
        <v>344</v>
      </c>
      <c r="AC2626" s="269" t="s">
        <v>344</v>
      </c>
      <c r="AD2626" s="269" t="s">
        <v>344</v>
      </c>
      <c r="AE2626" s="269" t="s">
        <v>344</v>
      </c>
      <c r="AF2626" s="269" t="s">
        <v>344</v>
      </c>
      <c r="AG2626" s="269" t="s">
        <v>344</v>
      </c>
      <c r="AH2626" s="269" t="s">
        <v>344</v>
      </c>
      <c r="AI2626" s="269" t="s">
        <v>344</v>
      </c>
      <c r="AJ2626" s="269" t="s">
        <v>344</v>
      </c>
      <c r="AK2626" s="269" t="s">
        <v>344</v>
      </c>
      <c r="AL2626" s="269" t="s">
        <v>344</v>
      </c>
      <c r="AM2626" s="269" t="s">
        <v>344</v>
      </c>
      <c r="AN2626" s="269" t="s">
        <v>344</v>
      </c>
      <c r="AO2626" s="269" t="s">
        <v>344</v>
      </c>
      <c r="AP2626" s="269" t="s">
        <v>344</v>
      </c>
      <c r="AQ2626" s="269"/>
      <c r="AR2626">
        <v>0</v>
      </c>
      <c r="AS2626">
        <v>6</v>
      </c>
    </row>
    <row r="2627" spans="1:45" ht="18.75" hidden="1" x14ac:dyDescent="0.45">
      <c r="A2627" s="268">
        <v>216467</v>
      </c>
      <c r="B2627" s="249" t="s">
        <v>459</v>
      </c>
      <c r="C2627" s="269" t="s">
        <v>205</v>
      </c>
      <c r="D2627" s="269" t="s">
        <v>207</v>
      </c>
      <c r="E2627" s="269" t="s">
        <v>207</v>
      </c>
      <c r="F2627" s="269" t="s">
        <v>207</v>
      </c>
      <c r="G2627" s="269" t="s">
        <v>207</v>
      </c>
      <c r="H2627" s="269" t="s">
        <v>207</v>
      </c>
      <c r="I2627" s="269" t="s">
        <v>207</v>
      </c>
      <c r="J2627" s="269" t="s">
        <v>207</v>
      </c>
      <c r="K2627" s="269" t="s">
        <v>207</v>
      </c>
      <c r="L2627" s="269" t="s">
        <v>205</v>
      </c>
      <c r="M2627" s="270" t="s">
        <v>207</v>
      </c>
      <c r="N2627" s="269" t="s">
        <v>205</v>
      </c>
      <c r="O2627" s="269" t="s">
        <v>207</v>
      </c>
      <c r="P2627" s="269" t="s">
        <v>207</v>
      </c>
      <c r="Q2627" s="269" t="s">
        <v>207</v>
      </c>
      <c r="R2627" s="269" t="s">
        <v>205</v>
      </c>
      <c r="S2627" s="269" t="s">
        <v>207</v>
      </c>
      <c r="T2627" s="269" t="s">
        <v>207</v>
      </c>
      <c r="U2627" s="269" t="s">
        <v>207</v>
      </c>
      <c r="V2627" s="269" t="s">
        <v>205</v>
      </c>
      <c r="W2627" s="269" t="s">
        <v>206</v>
      </c>
      <c r="X2627" s="269" t="s">
        <v>206</v>
      </c>
      <c r="Y2627" s="269" t="s">
        <v>206</v>
      </c>
      <c r="Z2627" s="269" t="s">
        <v>206</v>
      </c>
      <c r="AA2627" s="269" t="s">
        <v>206</v>
      </c>
      <c r="AB2627" s="269" t="s">
        <v>344</v>
      </c>
      <c r="AC2627" s="269" t="s">
        <v>344</v>
      </c>
      <c r="AD2627" s="269" t="s">
        <v>344</v>
      </c>
      <c r="AE2627" s="269" t="s">
        <v>344</v>
      </c>
      <c r="AF2627" s="269" t="s">
        <v>344</v>
      </c>
      <c r="AG2627" s="269" t="s">
        <v>344</v>
      </c>
      <c r="AH2627" s="269" t="s">
        <v>344</v>
      </c>
      <c r="AI2627" s="269" t="s">
        <v>344</v>
      </c>
      <c r="AJ2627" s="269" t="s">
        <v>344</v>
      </c>
      <c r="AK2627" s="269" t="s">
        <v>344</v>
      </c>
      <c r="AL2627" s="269" t="s">
        <v>344</v>
      </c>
      <c r="AM2627" s="269" t="s">
        <v>344</v>
      </c>
      <c r="AN2627" s="269" t="s">
        <v>344</v>
      </c>
      <c r="AO2627" s="269" t="s">
        <v>344</v>
      </c>
      <c r="AP2627" s="269" t="s">
        <v>344</v>
      </c>
      <c r="AQ2627" s="269"/>
      <c r="AR2627">
        <v>0</v>
      </c>
      <c r="AS2627">
        <v>6</v>
      </c>
    </row>
    <row r="2628" spans="1:45" ht="18.75" hidden="1" x14ac:dyDescent="0.45">
      <c r="A2628" s="267">
        <v>216468</v>
      </c>
      <c r="B2628" s="249" t="s">
        <v>460</v>
      </c>
      <c r="C2628" s="269" t="s">
        <v>205</v>
      </c>
      <c r="D2628" s="269" t="s">
        <v>207</v>
      </c>
      <c r="E2628" s="269" t="s">
        <v>205</v>
      </c>
      <c r="F2628" s="269" t="s">
        <v>207</v>
      </c>
      <c r="G2628" s="269" t="s">
        <v>206</v>
      </c>
      <c r="H2628" s="269" t="s">
        <v>206</v>
      </c>
      <c r="I2628" s="269" t="s">
        <v>205</v>
      </c>
      <c r="J2628" s="269" t="s">
        <v>205</v>
      </c>
      <c r="K2628" s="269" t="s">
        <v>205</v>
      </c>
      <c r="L2628" s="269" t="s">
        <v>205</v>
      </c>
      <c r="M2628" s="270" t="s">
        <v>206</v>
      </c>
      <c r="N2628" s="270" t="s">
        <v>206</v>
      </c>
      <c r="O2628" s="270" t="s">
        <v>206</v>
      </c>
      <c r="P2628" s="270" t="s">
        <v>206</v>
      </c>
      <c r="Q2628" s="270" t="s">
        <v>206</v>
      </c>
      <c r="R2628" s="269" t="s">
        <v>344</v>
      </c>
      <c r="S2628" s="269" t="s">
        <v>344</v>
      </c>
      <c r="T2628" s="269" t="s">
        <v>344</v>
      </c>
      <c r="U2628" s="269" t="s">
        <v>344</v>
      </c>
      <c r="V2628" s="269" t="s">
        <v>344</v>
      </c>
      <c r="W2628" s="269" t="s">
        <v>344</v>
      </c>
      <c r="X2628" s="270" t="s">
        <v>344</v>
      </c>
      <c r="Y2628" s="269" t="s">
        <v>344</v>
      </c>
      <c r="Z2628" s="269" t="s">
        <v>344</v>
      </c>
      <c r="AA2628" s="269" t="s">
        <v>344</v>
      </c>
      <c r="AB2628" s="269" t="s">
        <v>344</v>
      </c>
      <c r="AC2628" s="269" t="s">
        <v>344</v>
      </c>
      <c r="AD2628" s="269" t="s">
        <v>344</v>
      </c>
      <c r="AE2628" s="269" t="s">
        <v>344</v>
      </c>
      <c r="AF2628" s="269" t="s">
        <v>344</v>
      </c>
      <c r="AG2628" s="269" t="s">
        <v>344</v>
      </c>
      <c r="AH2628" s="269" t="s">
        <v>344</v>
      </c>
      <c r="AI2628" s="269" t="s">
        <v>344</v>
      </c>
      <c r="AJ2628" s="269" t="s">
        <v>344</v>
      </c>
      <c r="AK2628" s="269" t="s">
        <v>344</v>
      </c>
      <c r="AL2628" s="269" t="s">
        <v>344</v>
      </c>
      <c r="AM2628" s="269" t="s">
        <v>344</v>
      </c>
      <c r="AN2628" s="269" t="s">
        <v>344</v>
      </c>
      <c r="AO2628" s="269" t="s">
        <v>344</v>
      </c>
      <c r="AP2628" s="269" t="s">
        <v>344</v>
      </c>
      <c r="AQ2628" s="269"/>
      <c r="AR2628">
        <v>0</v>
      </c>
      <c r="AS2628">
        <v>6</v>
      </c>
    </row>
    <row r="2629" spans="1:45" ht="18.75" hidden="1" x14ac:dyDescent="0.45">
      <c r="A2629" s="271">
        <v>216469</v>
      </c>
      <c r="B2629" s="249" t="s">
        <v>457</v>
      </c>
      <c r="C2629" s="269" t="s">
        <v>205</v>
      </c>
      <c r="D2629" s="269" t="s">
        <v>205</v>
      </c>
      <c r="E2629" s="269" t="s">
        <v>205</v>
      </c>
      <c r="F2629" s="269" t="s">
        <v>207</v>
      </c>
      <c r="G2629" s="269" t="s">
        <v>205</v>
      </c>
      <c r="H2629" s="269" t="s">
        <v>206</v>
      </c>
      <c r="I2629" s="269" t="s">
        <v>206</v>
      </c>
      <c r="J2629" s="269" t="s">
        <v>205</v>
      </c>
      <c r="K2629" s="269" t="s">
        <v>205</v>
      </c>
      <c r="L2629" s="269" t="s">
        <v>205</v>
      </c>
      <c r="M2629" s="270" t="s">
        <v>344</v>
      </c>
      <c r="N2629" s="269" t="s">
        <v>344</v>
      </c>
      <c r="O2629" s="269" t="s">
        <v>344</v>
      </c>
      <c r="P2629" s="269" t="s">
        <v>344</v>
      </c>
      <c r="Q2629" s="269" t="s">
        <v>344</v>
      </c>
      <c r="R2629" s="269" t="s">
        <v>344</v>
      </c>
      <c r="S2629" s="269" t="s">
        <v>344</v>
      </c>
      <c r="T2629" s="269" t="s">
        <v>344</v>
      </c>
      <c r="U2629" s="269" t="s">
        <v>344</v>
      </c>
      <c r="V2629" s="269" t="s">
        <v>344</v>
      </c>
      <c r="W2629" s="269" t="s">
        <v>344</v>
      </c>
      <c r="X2629" s="270" t="s">
        <v>344</v>
      </c>
      <c r="Y2629" s="269" t="s">
        <v>344</v>
      </c>
      <c r="Z2629" s="269" t="s">
        <v>344</v>
      </c>
      <c r="AA2629" s="269" t="s">
        <v>344</v>
      </c>
      <c r="AB2629" s="269" t="s">
        <v>344</v>
      </c>
      <c r="AC2629" s="269" t="s">
        <v>344</v>
      </c>
      <c r="AD2629" s="269" t="s">
        <v>344</v>
      </c>
      <c r="AE2629" s="269" t="s">
        <v>344</v>
      </c>
      <c r="AF2629" s="269" t="s">
        <v>344</v>
      </c>
      <c r="AG2629" s="269" t="s">
        <v>344</v>
      </c>
      <c r="AH2629" s="269" t="s">
        <v>344</v>
      </c>
      <c r="AI2629" s="269" t="s">
        <v>344</v>
      </c>
      <c r="AJ2629" s="269" t="s">
        <v>344</v>
      </c>
      <c r="AK2629" s="269" t="s">
        <v>344</v>
      </c>
      <c r="AL2629" s="269" t="s">
        <v>344</v>
      </c>
      <c r="AM2629" s="269" t="s">
        <v>344</v>
      </c>
      <c r="AN2629" s="269" t="s">
        <v>344</v>
      </c>
      <c r="AO2629" s="269" t="s">
        <v>344</v>
      </c>
      <c r="AP2629" s="269" t="s">
        <v>344</v>
      </c>
      <c r="AQ2629" s="269"/>
      <c r="AR2629">
        <v>0</v>
      </c>
      <c r="AS2629">
        <v>1</v>
      </c>
    </row>
    <row r="2630" spans="1:45" ht="15" hidden="1" x14ac:dyDescent="0.25">
      <c r="A2630" s="266">
        <v>216470</v>
      </c>
      <c r="B2630" s="259" t="s">
        <v>457</v>
      </c>
      <c r="C2630" s="259" t="s">
        <v>207</v>
      </c>
      <c r="D2630" s="259" t="s">
        <v>207</v>
      </c>
      <c r="E2630" s="259" t="s">
        <v>207</v>
      </c>
      <c r="F2630" s="259" t="s">
        <v>207</v>
      </c>
      <c r="G2630" s="259" t="s">
        <v>207</v>
      </c>
      <c r="H2630" s="259" t="s">
        <v>206</v>
      </c>
      <c r="I2630" s="259" t="s">
        <v>206</v>
      </c>
      <c r="J2630" s="259" t="s">
        <v>206</v>
      </c>
      <c r="K2630" s="259" t="s">
        <v>206</v>
      </c>
      <c r="L2630" s="259" t="s">
        <v>206</v>
      </c>
      <c r="M2630" s="259" t="s">
        <v>344</v>
      </c>
      <c r="N2630" s="259" t="s">
        <v>344</v>
      </c>
      <c r="O2630" s="259" t="s">
        <v>344</v>
      </c>
      <c r="P2630" s="259" t="s">
        <v>344</v>
      </c>
      <c r="Q2630" s="259" t="s">
        <v>344</v>
      </c>
      <c r="R2630" s="259" t="s">
        <v>344</v>
      </c>
      <c r="S2630" s="259" t="s">
        <v>344</v>
      </c>
      <c r="T2630" s="259" t="s">
        <v>344</v>
      </c>
      <c r="U2630" s="259" t="s">
        <v>344</v>
      </c>
      <c r="V2630" s="259" t="s">
        <v>344</v>
      </c>
      <c r="W2630" s="259" t="s">
        <v>344</v>
      </c>
      <c r="X2630" s="259" t="s">
        <v>344</v>
      </c>
      <c r="Y2630" s="259" t="s">
        <v>344</v>
      </c>
      <c r="Z2630" s="259" t="s">
        <v>344</v>
      </c>
      <c r="AA2630" s="259" t="s">
        <v>344</v>
      </c>
      <c r="AB2630" s="259" t="s">
        <v>344</v>
      </c>
      <c r="AC2630" s="259" t="s">
        <v>344</v>
      </c>
      <c r="AD2630" s="259" t="s">
        <v>344</v>
      </c>
      <c r="AE2630" s="259" t="s">
        <v>344</v>
      </c>
      <c r="AF2630" s="259" t="s">
        <v>344</v>
      </c>
      <c r="AG2630" s="259" t="s">
        <v>344</v>
      </c>
      <c r="AH2630" s="259" t="s">
        <v>344</v>
      </c>
      <c r="AI2630" s="259" t="s">
        <v>344</v>
      </c>
      <c r="AJ2630" s="259" t="s">
        <v>344</v>
      </c>
      <c r="AK2630" s="259" t="s">
        <v>344</v>
      </c>
      <c r="AL2630" s="259" t="s">
        <v>344</v>
      </c>
      <c r="AM2630" s="259" t="s">
        <v>344</v>
      </c>
      <c r="AN2630" s="259" t="s">
        <v>344</v>
      </c>
      <c r="AO2630" s="259" t="s">
        <v>344</v>
      </c>
      <c r="AP2630" s="259" t="s">
        <v>344</v>
      </c>
      <c r="AQ2630" s="259"/>
      <c r="AR2630"/>
      <c r="AS2630">
        <v>1</v>
      </c>
    </row>
    <row r="2631" spans="1:45" ht="18.75" hidden="1" x14ac:dyDescent="0.45">
      <c r="A2631" s="268">
        <v>216471</v>
      </c>
      <c r="B2631" s="249" t="s">
        <v>458</v>
      </c>
      <c r="C2631" s="269" t="s">
        <v>207</v>
      </c>
      <c r="D2631" s="269" t="s">
        <v>205</v>
      </c>
      <c r="E2631" s="269" t="s">
        <v>205</v>
      </c>
      <c r="F2631" s="269" t="s">
        <v>205</v>
      </c>
      <c r="G2631" s="269" t="s">
        <v>207</v>
      </c>
      <c r="H2631" s="269" t="s">
        <v>205</v>
      </c>
      <c r="I2631" s="269" t="s">
        <v>207</v>
      </c>
      <c r="J2631" s="269" t="s">
        <v>205</v>
      </c>
      <c r="K2631" s="269" t="s">
        <v>205</v>
      </c>
      <c r="L2631" s="269" t="s">
        <v>205</v>
      </c>
      <c r="M2631" s="270" t="s">
        <v>206</v>
      </c>
      <c r="N2631" s="269" t="s">
        <v>207</v>
      </c>
      <c r="O2631" s="269" t="s">
        <v>207</v>
      </c>
      <c r="P2631" s="269" t="s">
        <v>206</v>
      </c>
      <c r="Q2631" s="269" t="s">
        <v>207</v>
      </c>
      <c r="R2631" s="269" t="s">
        <v>206</v>
      </c>
      <c r="S2631" s="269" t="s">
        <v>206</v>
      </c>
      <c r="T2631" s="269" t="s">
        <v>206</v>
      </c>
      <c r="U2631" s="269" t="s">
        <v>206</v>
      </c>
      <c r="V2631" s="269" t="s">
        <v>206</v>
      </c>
      <c r="W2631" s="269" t="s">
        <v>344</v>
      </c>
      <c r="X2631" s="270" t="s">
        <v>344</v>
      </c>
      <c r="Y2631" s="269" t="s">
        <v>344</v>
      </c>
      <c r="Z2631" s="269" t="s">
        <v>344</v>
      </c>
      <c r="AA2631" s="269" t="s">
        <v>344</v>
      </c>
      <c r="AB2631" s="269" t="s">
        <v>344</v>
      </c>
      <c r="AC2631" s="269" t="s">
        <v>344</v>
      </c>
      <c r="AD2631" s="269" t="s">
        <v>344</v>
      </c>
      <c r="AE2631" s="269" t="s">
        <v>344</v>
      </c>
      <c r="AF2631" s="269" t="s">
        <v>344</v>
      </c>
      <c r="AG2631" s="269" t="s">
        <v>344</v>
      </c>
      <c r="AH2631" s="269" t="s">
        <v>344</v>
      </c>
      <c r="AI2631" s="269" t="s">
        <v>344</v>
      </c>
      <c r="AJ2631" s="269" t="s">
        <v>344</v>
      </c>
      <c r="AK2631" s="269" t="s">
        <v>344</v>
      </c>
      <c r="AL2631" s="269" t="s">
        <v>344</v>
      </c>
      <c r="AM2631" s="269" t="s">
        <v>344</v>
      </c>
      <c r="AN2631" s="269" t="s">
        <v>344</v>
      </c>
      <c r="AO2631" s="269" t="s">
        <v>344</v>
      </c>
      <c r="AP2631" s="269" t="s">
        <v>344</v>
      </c>
      <c r="AQ2631" s="269"/>
      <c r="AR2631">
        <v>0</v>
      </c>
      <c r="AS2631">
        <v>5</v>
      </c>
    </row>
    <row r="2632" spans="1:45" ht="18.75" hidden="1" x14ac:dyDescent="0.45">
      <c r="A2632" s="268">
        <v>216472</v>
      </c>
      <c r="B2632" s="249" t="s">
        <v>458</v>
      </c>
      <c r="C2632" s="269" t="s">
        <v>205</v>
      </c>
      <c r="D2632" s="269" t="s">
        <v>205</v>
      </c>
      <c r="E2632" s="269" t="s">
        <v>205</v>
      </c>
      <c r="F2632" s="269" t="s">
        <v>205</v>
      </c>
      <c r="G2632" s="269" t="s">
        <v>205</v>
      </c>
      <c r="H2632" s="269" t="s">
        <v>207</v>
      </c>
      <c r="I2632" s="269" t="s">
        <v>205</v>
      </c>
      <c r="J2632" s="269" t="s">
        <v>207</v>
      </c>
      <c r="K2632" s="269" t="s">
        <v>207</v>
      </c>
      <c r="L2632" s="269" t="s">
        <v>205</v>
      </c>
      <c r="M2632" s="270" t="s">
        <v>206</v>
      </c>
      <c r="N2632" s="269" t="s">
        <v>207</v>
      </c>
      <c r="O2632" s="269" t="s">
        <v>207</v>
      </c>
      <c r="P2632" s="269" t="s">
        <v>207</v>
      </c>
      <c r="Q2632" s="269" t="s">
        <v>207</v>
      </c>
      <c r="R2632" s="269" t="s">
        <v>206</v>
      </c>
      <c r="S2632" s="269" t="s">
        <v>206</v>
      </c>
      <c r="T2632" s="269" t="s">
        <v>206</v>
      </c>
      <c r="U2632" s="269" t="s">
        <v>206</v>
      </c>
      <c r="V2632" s="269" t="s">
        <v>206</v>
      </c>
      <c r="W2632" s="269" t="s">
        <v>344</v>
      </c>
      <c r="X2632" s="270" t="s">
        <v>344</v>
      </c>
      <c r="Y2632" s="269" t="s">
        <v>344</v>
      </c>
      <c r="Z2632" s="269" t="s">
        <v>344</v>
      </c>
      <c r="AA2632" s="269" t="s">
        <v>344</v>
      </c>
      <c r="AB2632" s="269" t="s">
        <v>344</v>
      </c>
      <c r="AC2632" s="269" t="s">
        <v>344</v>
      </c>
      <c r="AD2632" s="269" t="s">
        <v>344</v>
      </c>
      <c r="AE2632" s="269" t="s">
        <v>344</v>
      </c>
      <c r="AF2632" s="269" t="s">
        <v>344</v>
      </c>
      <c r="AG2632" s="269" t="s">
        <v>344</v>
      </c>
      <c r="AH2632" s="269" t="s">
        <v>344</v>
      </c>
      <c r="AI2632" s="269" t="s">
        <v>344</v>
      </c>
      <c r="AJ2632" s="269" t="s">
        <v>344</v>
      </c>
      <c r="AK2632" s="269" t="s">
        <v>344</v>
      </c>
      <c r="AL2632" s="269" t="s">
        <v>344</v>
      </c>
      <c r="AM2632" s="269" t="s">
        <v>344</v>
      </c>
      <c r="AN2632" s="269" t="s">
        <v>344</v>
      </c>
      <c r="AO2632" s="269" t="s">
        <v>344</v>
      </c>
      <c r="AP2632" s="269" t="s">
        <v>344</v>
      </c>
      <c r="AQ2632" s="269"/>
      <c r="AR2632">
        <v>0</v>
      </c>
      <c r="AS2632">
        <v>5</v>
      </c>
    </row>
    <row r="2633" spans="1:45" ht="15" hidden="1" x14ac:dyDescent="0.25">
      <c r="A2633" s="266">
        <v>216473</v>
      </c>
      <c r="B2633" s="259" t="s">
        <v>457</v>
      </c>
      <c r="C2633" s="259" t="s">
        <v>206</v>
      </c>
      <c r="D2633" s="259" t="s">
        <v>207</v>
      </c>
      <c r="E2633" s="259" t="s">
        <v>207</v>
      </c>
      <c r="F2633" s="259" t="s">
        <v>207</v>
      </c>
      <c r="G2633" s="259" t="s">
        <v>207</v>
      </c>
      <c r="H2633" s="259" t="s">
        <v>206</v>
      </c>
      <c r="I2633" s="259" t="s">
        <v>206</v>
      </c>
      <c r="J2633" s="259" t="s">
        <v>206</v>
      </c>
      <c r="K2633" s="259" t="s">
        <v>206</v>
      </c>
      <c r="L2633" s="259" t="s">
        <v>206</v>
      </c>
      <c r="M2633" s="259" t="s">
        <v>344</v>
      </c>
      <c r="N2633" s="259" t="s">
        <v>344</v>
      </c>
      <c r="O2633" s="259" t="s">
        <v>344</v>
      </c>
      <c r="P2633" s="259" t="s">
        <v>344</v>
      </c>
      <c r="Q2633" s="259" t="s">
        <v>344</v>
      </c>
      <c r="R2633" s="259" t="s">
        <v>344</v>
      </c>
      <c r="S2633" s="259" t="s">
        <v>344</v>
      </c>
      <c r="T2633" s="259" t="s">
        <v>344</v>
      </c>
      <c r="U2633" s="259" t="s">
        <v>344</v>
      </c>
      <c r="V2633" s="259" t="s">
        <v>344</v>
      </c>
      <c r="W2633" s="259" t="s">
        <v>344</v>
      </c>
      <c r="X2633" s="259" t="s">
        <v>344</v>
      </c>
      <c r="Y2633" s="259" t="s">
        <v>344</v>
      </c>
      <c r="Z2633" s="259" t="s">
        <v>344</v>
      </c>
      <c r="AA2633" s="259" t="s">
        <v>344</v>
      </c>
      <c r="AB2633" s="259" t="s">
        <v>344</v>
      </c>
      <c r="AC2633" s="259" t="s">
        <v>344</v>
      </c>
      <c r="AD2633" s="259" t="s">
        <v>344</v>
      </c>
      <c r="AE2633" s="259" t="s">
        <v>344</v>
      </c>
      <c r="AF2633" s="259" t="s">
        <v>344</v>
      </c>
      <c r="AG2633" s="259" t="s">
        <v>344</v>
      </c>
      <c r="AH2633" s="259" t="s">
        <v>344</v>
      </c>
      <c r="AI2633" s="259" t="s">
        <v>344</v>
      </c>
      <c r="AJ2633" s="259" t="s">
        <v>344</v>
      </c>
      <c r="AK2633" s="259" t="s">
        <v>344</v>
      </c>
      <c r="AL2633" s="259" t="s">
        <v>344</v>
      </c>
      <c r="AM2633" s="259" t="s">
        <v>344</v>
      </c>
      <c r="AN2633" s="259" t="s">
        <v>344</v>
      </c>
      <c r="AO2633" s="259" t="s">
        <v>344</v>
      </c>
      <c r="AP2633" s="259" t="s">
        <v>344</v>
      </c>
      <c r="AQ2633" s="259"/>
      <c r="AR2633"/>
      <c r="AS2633">
        <v>1</v>
      </c>
    </row>
    <row r="2634" spans="1:45" ht="15" hidden="1" x14ac:dyDescent="0.25">
      <c r="A2634" s="266">
        <v>216474</v>
      </c>
      <c r="B2634" s="259" t="s">
        <v>457</v>
      </c>
      <c r="C2634" s="259" t="s">
        <v>207</v>
      </c>
      <c r="D2634" s="259" t="s">
        <v>207</v>
      </c>
      <c r="E2634" s="259" t="s">
        <v>207</v>
      </c>
      <c r="F2634" s="259" t="s">
        <v>207</v>
      </c>
      <c r="G2634" s="259" t="s">
        <v>207</v>
      </c>
      <c r="H2634" s="259" t="s">
        <v>206</v>
      </c>
      <c r="I2634" s="259" t="s">
        <v>206</v>
      </c>
      <c r="J2634" s="259" t="s">
        <v>206</v>
      </c>
      <c r="K2634" s="259" t="s">
        <v>206</v>
      </c>
      <c r="L2634" s="259" t="s">
        <v>206</v>
      </c>
      <c r="M2634" s="259" t="s">
        <v>344</v>
      </c>
      <c r="N2634" s="259" t="s">
        <v>344</v>
      </c>
      <c r="O2634" s="259" t="s">
        <v>344</v>
      </c>
      <c r="P2634" s="259" t="s">
        <v>344</v>
      </c>
      <c r="Q2634" s="259" t="s">
        <v>344</v>
      </c>
      <c r="R2634" s="259" t="s">
        <v>344</v>
      </c>
      <c r="S2634" s="259" t="s">
        <v>344</v>
      </c>
      <c r="T2634" s="259" t="s">
        <v>344</v>
      </c>
      <c r="U2634" s="259" t="s">
        <v>344</v>
      </c>
      <c r="V2634" s="259" t="s">
        <v>344</v>
      </c>
      <c r="W2634" s="259" t="s">
        <v>344</v>
      </c>
      <c r="X2634" s="259" t="s">
        <v>344</v>
      </c>
      <c r="Y2634" s="259" t="s">
        <v>344</v>
      </c>
      <c r="Z2634" s="259" t="s">
        <v>344</v>
      </c>
      <c r="AA2634" s="259" t="s">
        <v>344</v>
      </c>
      <c r="AB2634" s="259" t="s">
        <v>344</v>
      </c>
      <c r="AC2634" s="259" t="s">
        <v>344</v>
      </c>
      <c r="AD2634" s="259" t="s">
        <v>344</v>
      </c>
      <c r="AE2634" s="259" t="s">
        <v>344</v>
      </c>
      <c r="AF2634" s="259" t="s">
        <v>344</v>
      </c>
      <c r="AG2634" s="259" t="s">
        <v>344</v>
      </c>
      <c r="AH2634" s="259" t="s">
        <v>344</v>
      </c>
      <c r="AI2634" s="259" t="s">
        <v>344</v>
      </c>
      <c r="AJ2634" s="259" t="s">
        <v>344</v>
      </c>
      <c r="AK2634" s="259" t="s">
        <v>344</v>
      </c>
      <c r="AL2634" s="259" t="s">
        <v>344</v>
      </c>
      <c r="AM2634" s="259" t="s">
        <v>344</v>
      </c>
      <c r="AN2634" s="259" t="s">
        <v>344</v>
      </c>
      <c r="AO2634" s="259" t="s">
        <v>344</v>
      </c>
      <c r="AP2634" s="259" t="s">
        <v>344</v>
      </c>
      <c r="AQ2634" s="259"/>
      <c r="AR2634"/>
      <c r="AS2634">
        <v>1</v>
      </c>
    </row>
    <row r="2635" spans="1:45" ht="15" hidden="1" x14ac:dyDescent="0.25">
      <c r="A2635" s="266">
        <v>216475</v>
      </c>
      <c r="B2635" s="259" t="s">
        <v>457</v>
      </c>
      <c r="C2635" s="259" t="s">
        <v>205</v>
      </c>
      <c r="D2635" s="259" t="s">
        <v>205</v>
      </c>
      <c r="E2635" s="259" t="s">
        <v>207</v>
      </c>
      <c r="F2635" s="259" t="s">
        <v>205</v>
      </c>
      <c r="G2635" s="259" t="s">
        <v>205</v>
      </c>
      <c r="H2635" s="259" t="s">
        <v>206</v>
      </c>
      <c r="I2635" s="259" t="s">
        <v>206</v>
      </c>
      <c r="J2635" s="259" t="s">
        <v>206</v>
      </c>
      <c r="K2635" s="259" t="s">
        <v>206</v>
      </c>
      <c r="L2635" s="259" t="s">
        <v>206</v>
      </c>
      <c r="M2635" s="259" t="s">
        <v>344</v>
      </c>
      <c r="N2635" s="259" t="s">
        <v>344</v>
      </c>
      <c r="O2635" s="259" t="s">
        <v>344</v>
      </c>
      <c r="P2635" s="259" t="s">
        <v>344</v>
      </c>
      <c r="Q2635" s="259" t="s">
        <v>344</v>
      </c>
      <c r="R2635" s="259" t="s">
        <v>344</v>
      </c>
      <c r="S2635" s="259" t="s">
        <v>344</v>
      </c>
      <c r="T2635" s="259" t="s">
        <v>344</v>
      </c>
      <c r="U2635" s="259" t="s">
        <v>344</v>
      </c>
      <c r="V2635" s="259" t="s">
        <v>344</v>
      </c>
      <c r="W2635" s="259" t="s">
        <v>344</v>
      </c>
      <c r="X2635" s="259" t="s">
        <v>344</v>
      </c>
      <c r="Y2635" s="259" t="s">
        <v>344</v>
      </c>
      <c r="Z2635" s="259" t="s">
        <v>344</v>
      </c>
      <c r="AA2635" s="259" t="s">
        <v>344</v>
      </c>
      <c r="AB2635" s="259" t="s">
        <v>344</v>
      </c>
      <c r="AC2635" s="259" t="s">
        <v>344</v>
      </c>
      <c r="AD2635" s="259" t="s">
        <v>344</v>
      </c>
      <c r="AE2635" s="259" t="s">
        <v>344</v>
      </c>
      <c r="AF2635" s="259" t="s">
        <v>344</v>
      </c>
      <c r="AG2635" s="259" t="s">
        <v>344</v>
      </c>
      <c r="AH2635" s="259" t="s">
        <v>344</v>
      </c>
      <c r="AI2635" s="259" t="s">
        <v>344</v>
      </c>
      <c r="AJ2635" s="259" t="s">
        <v>344</v>
      </c>
      <c r="AK2635" s="259" t="s">
        <v>344</v>
      </c>
      <c r="AL2635" s="259" t="s">
        <v>344</v>
      </c>
      <c r="AM2635" s="259" t="s">
        <v>344</v>
      </c>
      <c r="AN2635" s="259" t="s">
        <v>344</v>
      </c>
      <c r="AO2635" s="259" t="s">
        <v>344</v>
      </c>
      <c r="AP2635" s="259" t="s">
        <v>344</v>
      </c>
      <c r="AQ2635" s="259"/>
      <c r="AR2635"/>
      <c r="AS2635">
        <v>1</v>
      </c>
    </row>
    <row r="2636" spans="1:45" ht="15" hidden="1" x14ac:dyDescent="0.25">
      <c r="A2636" s="266">
        <v>216476</v>
      </c>
      <c r="B2636" s="259" t="s">
        <v>457</v>
      </c>
      <c r="C2636" s="259" t="s">
        <v>206</v>
      </c>
      <c r="D2636" s="259" t="s">
        <v>207</v>
      </c>
      <c r="E2636" s="259" t="s">
        <v>207</v>
      </c>
      <c r="F2636" s="259" t="s">
        <v>207</v>
      </c>
      <c r="G2636" s="259" t="s">
        <v>206</v>
      </c>
      <c r="H2636" s="259" t="s">
        <v>206</v>
      </c>
      <c r="I2636" s="259" t="s">
        <v>206</v>
      </c>
      <c r="J2636" s="259" t="s">
        <v>206</v>
      </c>
      <c r="K2636" s="259" t="s">
        <v>206</v>
      </c>
      <c r="L2636" s="259" t="s">
        <v>206</v>
      </c>
      <c r="M2636" s="259" t="s">
        <v>344</v>
      </c>
      <c r="N2636" s="259" t="s">
        <v>344</v>
      </c>
      <c r="O2636" s="259" t="s">
        <v>344</v>
      </c>
      <c r="P2636" s="259" t="s">
        <v>344</v>
      </c>
      <c r="Q2636" s="259" t="s">
        <v>344</v>
      </c>
      <c r="R2636" s="259" t="s">
        <v>344</v>
      </c>
      <c r="S2636" s="259" t="s">
        <v>344</v>
      </c>
      <c r="T2636" s="259" t="s">
        <v>344</v>
      </c>
      <c r="U2636" s="259" t="s">
        <v>344</v>
      </c>
      <c r="V2636" s="259" t="s">
        <v>344</v>
      </c>
      <c r="W2636" s="259" t="s">
        <v>344</v>
      </c>
      <c r="X2636" s="259" t="s">
        <v>344</v>
      </c>
      <c r="Y2636" s="259" t="s">
        <v>344</v>
      </c>
      <c r="Z2636" s="259" t="s">
        <v>344</v>
      </c>
      <c r="AA2636" s="259" t="s">
        <v>344</v>
      </c>
      <c r="AB2636" s="259" t="s">
        <v>344</v>
      </c>
      <c r="AC2636" s="259" t="s">
        <v>344</v>
      </c>
      <c r="AD2636" s="259" t="s">
        <v>344</v>
      </c>
      <c r="AE2636" s="259" t="s">
        <v>344</v>
      </c>
      <c r="AF2636" s="259" t="s">
        <v>344</v>
      </c>
      <c r="AG2636" s="259" t="s">
        <v>344</v>
      </c>
      <c r="AH2636" s="259" t="s">
        <v>344</v>
      </c>
      <c r="AI2636" s="259" t="s">
        <v>344</v>
      </c>
      <c r="AJ2636" s="259" t="s">
        <v>344</v>
      </c>
      <c r="AK2636" s="259" t="s">
        <v>344</v>
      </c>
      <c r="AL2636" s="259" t="s">
        <v>344</v>
      </c>
      <c r="AM2636" s="259" t="s">
        <v>344</v>
      </c>
      <c r="AN2636" s="259" t="s">
        <v>344</v>
      </c>
      <c r="AO2636" s="259" t="s">
        <v>344</v>
      </c>
      <c r="AP2636" s="259" t="s">
        <v>344</v>
      </c>
      <c r="AQ2636" s="259"/>
      <c r="AR2636"/>
      <c r="AS2636">
        <v>1</v>
      </c>
    </row>
    <row r="2637" spans="1:45" ht="18.75" hidden="1" x14ac:dyDescent="0.45">
      <c r="A2637" s="268">
        <v>216477</v>
      </c>
      <c r="B2637" s="249" t="s">
        <v>458</v>
      </c>
      <c r="C2637" s="269" t="s">
        <v>207</v>
      </c>
      <c r="D2637" s="269" t="s">
        <v>207</v>
      </c>
      <c r="E2637" s="269" t="s">
        <v>207</v>
      </c>
      <c r="F2637" s="269" t="s">
        <v>205</v>
      </c>
      <c r="G2637" s="269" t="s">
        <v>207</v>
      </c>
      <c r="H2637" s="269" t="s">
        <v>207</v>
      </c>
      <c r="I2637" s="269" t="s">
        <v>205</v>
      </c>
      <c r="J2637" s="269" t="s">
        <v>207</v>
      </c>
      <c r="K2637" s="269" t="s">
        <v>207</v>
      </c>
      <c r="L2637" s="269" t="s">
        <v>205</v>
      </c>
      <c r="M2637" s="270" t="s">
        <v>207</v>
      </c>
      <c r="N2637" s="269" t="s">
        <v>206</v>
      </c>
      <c r="O2637" s="269" t="s">
        <v>207</v>
      </c>
      <c r="P2637" s="269" t="s">
        <v>207</v>
      </c>
      <c r="Q2637" s="269" t="s">
        <v>207</v>
      </c>
      <c r="R2637" s="269" t="s">
        <v>207</v>
      </c>
      <c r="S2637" s="269" t="s">
        <v>206</v>
      </c>
      <c r="T2637" s="269" t="s">
        <v>207</v>
      </c>
      <c r="U2637" s="269" t="s">
        <v>207</v>
      </c>
      <c r="V2637" s="269" t="s">
        <v>206</v>
      </c>
      <c r="W2637" s="269" t="s">
        <v>344</v>
      </c>
      <c r="X2637" s="270" t="s">
        <v>344</v>
      </c>
      <c r="Y2637" s="269" t="s">
        <v>344</v>
      </c>
      <c r="Z2637" s="269" t="s">
        <v>344</v>
      </c>
      <c r="AA2637" s="269" t="s">
        <v>344</v>
      </c>
      <c r="AB2637" s="269" t="s">
        <v>344</v>
      </c>
      <c r="AC2637" s="269" t="s">
        <v>344</v>
      </c>
      <c r="AD2637" s="269" t="s">
        <v>344</v>
      </c>
      <c r="AE2637" s="269" t="s">
        <v>344</v>
      </c>
      <c r="AF2637" s="269" t="s">
        <v>344</v>
      </c>
      <c r="AG2637" s="269" t="s">
        <v>344</v>
      </c>
      <c r="AH2637" s="269" t="s">
        <v>344</v>
      </c>
      <c r="AI2637" s="269" t="s">
        <v>344</v>
      </c>
      <c r="AJ2637" s="269" t="s">
        <v>344</v>
      </c>
      <c r="AK2637" s="269" t="s">
        <v>344</v>
      </c>
      <c r="AL2637" s="269" t="s">
        <v>344</v>
      </c>
      <c r="AM2637" s="269" t="s">
        <v>344</v>
      </c>
      <c r="AN2637" s="269" t="s">
        <v>344</v>
      </c>
      <c r="AO2637" s="269" t="s">
        <v>344</v>
      </c>
      <c r="AP2637" s="269" t="s">
        <v>344</v>
      </c>
      <c r="AQ2637" s="269"/>
      <c r="AR2637">
        <v>0</v>
      </c>
      <c r="AS2637">
        <v>3</v>
      </c>
    </row>
    <row r="2638" spans="1:45" ht="15" hidden="1" x14ac:dyDescent="0.25">
      <c r="A2638" s="266">
        <v>216478</v>
      </c>
      <c r="B2638" s="259" t="s">
        <v>457</v>
      </c>
      <c r="C2638" s="259" t="s">
        <v>205</v>
      </c>
      <c r="D2638" s="259" t="s">
        <v>205</v>
      </c>
      <c r="E2638" s="259" t="s">
        <v>205</v>
      </c>
      <c r="F2638" s="259" t="s">
        <v>205</v>
      </c>
      <c r="G2638" s="259" t="s">
        <v>205</v>
      </c>
      <c r="H2638" s="259" t="s">
        <v>206</v>
      </c>
      <c r="I2638" s="259" t="s">
        <v>206</v>
      </c>
      <c r="J2638" s="259" t="s">
        <v>206</v>
      </c>
      <c r="K2638" s="259" t="s">
        <v>206</v>
      </c>
      <c r="L2638" s="259" t="s">
        <v>206</v>
      </c>
      <c r="M2638" s="259" t="s">
        <v>344</v>
      </c>
      <c r="N2638" s="259" t="s">
        <v>344</v>
      </c>
      <c r="O2638" s="259" t="s">
        <v>344</v>
      </c>
      <c r="P2638" s="259" t="s">
        <v>344</v>
      </c>
      <c r="Q2638" s="259" t="s">
        <v>344</v>
      </c>
      <c r="R2638" s="259" t="s">
        <v>344</v>
      </c>
      <c r="S2638" s="259" t="s">
        <v>344</v>
      </c>
      <c r="T2638" s="259" t="s">
        <v>344</v>
      </c>
      <c r="U2638" s="259" t="s">
        <v>344</v>
      </c>
      <c r="V2638" s="259" t="s">
        <v>344</v>
      </c>
      <c r="W2638" s="259" t="s">
        <v>344</v>
      </c>
      <c r="X2638" s="259" t="s">
        <v>344</v>
      </c>
      <c r="Y2638" s="259" t="s">
        <v>344</v>
      </c>
      <c r="Z2638" s="259" t="s">
        <v>344</v>
      </c>
      <c r="AA2638" s="259" t="s">
        <v>344</v>
      </c>
      <c r="AB2638" s="259" t="s">
        <v>344</v>
      </c>
      <c r="AC2638" s="259" t="s">
        <v>344</v>
      </c>
      <c r="AD2638" s="259" t="s">
        <v>344</v>
      </c>
      <c r="AE2638" s="259" t="s">
        <v>344</v>
      </c>
      <c r="AF2638" s="259" t="s">
        <v>344</v>
      </c>
      <c r="AG2638" s="259" t="s">
        <v>344</v>
      </c>
      <c r="AH2638" s="259" t="s">
        <v>344</v>
      </c>
      <c r="AI2638" s="259" t="s">
        <v>344</v>
      </c>
      <c r="AJ2638" s="259" t="s">
        <v>344</v>
      </c>
      <c r="AK2638" s="259" t="s">
        <v>344</v>
      </c>
      <c r="AL2638" s="259" t="s">
        <v>344</v>
      </c>
      <c r="AM2638" s="259" t="s">
        <v>344</v>
      </c>
      <c r="AN2638" s="259" t="s">
        <v>344</v>
      </c>
      <c r="AO2638" s="259" t="s">
        <v>344</v>
      </c>
      <c r="AP2638" s="259" t="s">
        <v>344</v>
      </c>
      <c r="AQ2638" s="259"/>
      <c r="AR2638"/>
      <c r="AS2638">
        <v>1</v>
      </c>
    </row>
    <row r="2639" spans="1:45" ht="15" hidden="1" x14ac:dyDescent="0.25">
      <c r="A2639" s="266">
        <v>216479</v>
      </c>
      <c r="B2639" s="259" t="s">
        <v>457</v>
      </c>
      <c r="C2639" s="259" t="s">
        <v>206</v>
      </c>
      <c r="D2639" s="259" t="s">
        <v>205</v>
      </c>
      <c r="E2639" s="259" t="s">
        <v>206</v>
      </c>
      <c r="F2639" s="259" t="s">
        <v>205</v>
      </c>
      <c r="G2639" s="259" t="s">
        <v>205</v>
      </c>
      <c r="H2639" s="259" t="s">
        <v>206</v>
      </c>
      <c r="I2639" s="259" t="s">
        <v>206</v>
      </c>
      <c r="J2639" s="259" t="s">
        <v>206</v>
      </c>
      <c r="K2639" s="259" t="s">
        <v>206</v>
      </c>
      <c r="L2639" s="259" t="s">
        <v>206</v>
      </c>
      <c r="M2639" s="259" t="s">
        <v>344</v>
      </c>
      <c r="N2639" s="259" t="s">
        <v>344</v>
      </c>
      <c r="O2639" s="259" t="s">
        <v>344</v>
      </c>
      <c r="P2639" s="259" t="s">
        <v>344</v>
      </c>
      <c r="Q2639" s="259" t="s">
        <v>344</v>
      </c>
      <c r="R2639" s="259" t="s">
        <v>344</v>
      </c>
      <c r="S2639" s="259" t="s">
        <v>344</v>
      </c>
      <c r="T2639" s="259" t="s">
        <v>344</v>
      </c>
      <c r="U2639" s="259" t="s">
        <v>344</v>
      </c>
      <c r="V2639" s="259" t="s">
        <v>344</v>
      </c>
      <c r="W2639" s="259" t="s">
        <v>344</v>
      </c>
      <c r="X2639" s="259" t="s">
        <v>344</v>
      </c>
      <c r="Y2639" s="259" t="s">
        <v>344</v>
      </c>
      <c r="Z2639" s="259" t="s">
        <v>344</v>
      </c>
      <c r="AA2639" s="259" t="s">
        <v>344</v>
      </c>
      <c r="AB2639" s="259" t="s">
        <v>344</v>
      </c>
      <c r="AC2639" s="259" t="s">
        <v>344</v>
      </c>
      <c r="AD2639" s="259" t="s">
        <v>344</v>
      </c>
      <c r="AE2639" s="259" t="s">
        <v>344</v>
      </c>
      <c r="AF2639" s="259" t="s">
        <v>344</v>
      </c>
      <c r="AG2639" s="259" t="s">
        <v>344</v>
      </c>
      <c r="AH2639" s="259" t="s">
        <v>344</v>
      </c>
      <c r="AI2639" s="259" t="s">
        <v>344</v>
      </c>
      <c r="AJ2639" s="259" t="s">
        <v>344</v>
      </c>
      <c r="AK2639" s="259" t="s">
        <v>344</v>
      </c>
      <c r="AL2639" s="259" t="s">
        <v>344</v>
      </c>
      <c r="AM2639" s="259" t="s">
        <v>344</v>
      </c>
      <c r="AN2639" s="259" t="s">
        <v>344</v>
      </c>
      <c r="AO2639" s="259" t="s">
        <v>344</v>
      </c>
      <c r="AP2639" s="259" t="s">
        <v>344</v>
      </c>
      <c r="AQ2639" s="259"/>
      <c r="AR2639"/>
      <c r="AS2639">
        <v>1</v>
      </c>
    </row>
    <row r="2640" spans="1:45" ht="18.75" hidden="1" x14ac:dyDescent="0.45">
      <c r="A2640" s="271">
        <v>216480</v>
      </c>
      <c r="B2640" s="249" t="s">
        <v>457</v>
      </c>
      <c r="C2640" s="269" t="s">
        <v>207</v>
      </c>
      <c r="D2640" s="269" t="s">
        <v>207</v>
      </c>
      <c r="E2640" s="269" t="s">
        <v>205</v>
      </c>
      <c r="F2640" s="269" t="s">
        <v>205</v>
      </c>
      <c r="G2640" s="269" t="s">
        <v>205</v>
      </c>
      <c r="H2640" s="269" t="s">
        <v>205</v>
      </c>
      <c r="I2640" s="269" t="s">
        <v>205</v>
      </c>
      <c r="J2640" s="269" t="s">
        <v>205</v>
      </c>
      <c r="K2640" s="269" t="s">
        <v>205</v>
      </c>
      <c r="L2640" s="269" t="s">
        <v>205</v>
      </c>
      <c r="M2640" s="270" t="s">
        <v>344</v>
      </c>
      <c r="N2640" s="269" t="s">
        <v>344</v>
      </c>
      <c r="O2640" s="269" t="s">
        <v>344</v>
      </c>
      <c r="P2640" s="269" t="s">
        <v>344</v>
      </c>
      <c r="Q2640" s="269" t="s">
        <v>344</v>
      </c>
      <c r="R2640" s="269" t="s">
        <v>344</v>
      </c>
      <c r="S2640" s="269" t="s">
        <v>344</v>
      </c>
      <c r="T2640" s="269" t="s">
        <v>344</v>
      </c>
      <c r="U2640" s="269" t="s">
        <v>344</v>
      </c>
      <c r="V2640" s="269" t="s">
        <v>344</v>
      </c>
      <c r="W2640" s="269" t="s">
        <v>344</v>
      </c>
      <c r="X2640" s="270" t="s">
        <v>344</v>
      </c>
      <c r="Y2640" s="269" t="s">
        <v>344</v>
      </c>
      <c r="Z2640" s="269" t="s">
        <v>344</v>
      </c>
      <c r="AA2640" s="269" t="s">
        <v>344</v>
      </c>
      <c r="AB2640" s="269" t="s">
        <v>344</v>
      </c>
      <c r="AC2640" s="269" t="s">
        <v>344</v>
      </c>
      <c r="AD2640" s="269" t="s">
        <v>344</v>
      </c>
      <c r="AE2640" s="269" t="s">
        <v>344</v>
      </c>
      <c r="AF2640" s="269" t="s">
        <v>344</v>
      </c>
      <c r="AG2640" s="269" t="s">
        <v>344</v>
      </c>
      <c r="AH2640" s="269" t="s">
        <v>344</v>
      </c>
      <c r="AI2640" s="269" t="s">
        <v>344</v>
      </c>
      <c r="AJ2640" s="269" t="s">
        <v>344</v>
      </c>
      <c r="AK2640" s="269" t="s">
        <v>344</v>
      </c>
      <c r="AL2640" s="269" t="s">
        <v>344</v>
      </c>
      <c r="AM2640" s="269" t="s">
        <v>344</v>
      </c>
      <c r="AN2640" s="269" t="s">
        <v>344</v>
      </c>
      <c r="AO2640" s="269" t="s">
        <v>344</v>
      </c>
      <c r="AP2640" s="269" t="s">
        <v>344</v>
      </c>
      <c r="AQ2640" s="269"/>
      <c r="AR2640">
        <v>0</v>
      </c>
      <c r="AS2640">
        <v>1</v>
      </c>
    </row>
    <row r="2641" spans="1:45" ht="18.75" hidden="1" x14ac:dyDescent="0.45">
      <c r="A2641" s="267">
        <v>216481</v>
      </c>
      <c r="B2641" s="249" t="s">
        <v>457</v>
      </c>
      <c r="C2641" s="269">
        <v>0</v>
      </c>
      <c r="D2641" s="269">
        <v>0</v>
      </c>
      <c r="E2641" s="269">
        <v>0</v>
      </c>
      <c r="F2641" s="269">
        <v>0</v>
      </c>
      <c r="G2641" s="269">
        <v>0</v>
      </c>
      <c r="H2641" s="269">
        <v>0</v>
      </c>
      <c r="I2641" s="269">
        <v>0</v>
      </c>
      <c r="J2641" s="269">
        <v>0</v>
      </c>
      <c r="K2641" s="269">
        <v>0</v>
      </c>
      <c r="L2641" s="269">
        <v>0</v>
      </c>
      <c r="M2641" s="270">
        <v>0</v>
      </c>
      <c r="N2641" s="269">
        <v>0</v>
      </c>
      <c r="O2641" s="269">
        <v>0</v>
      </c>
      <c r="P2641" s="269">
        <v>0</v>
      </c>
      <c r="Q2641" s="269">
        <v>0</v>
      </c>
      <c r="R2641" s="269">
        <v>0</v>
      </c>
      <c r="S2641" s="269">
        <v>0</v>
      </c>
      <c r="T2641" s="269">
        <v>0</v>
      </c>
      <c r="U2641" s="269">
        <v>0</v>
      </c>
      <c r="V2641" s="269">
        <v>0</v>
      </c>
      <c r="W2641" s="269">
        <v>0</v>
      </c>
      <c r="X2641" s="270">
        <v>0</v>
      </c>
      <c r="Y2641" s="269">
        <v>0</v>
      </c>
      <c r="Z2641" s="269">
        <v>0</v>
      </c>
      <c r="AA2641" s="269">
        <v>0</v>
      </c>
      <c r="AB2641" s="269">
        <v>0</v>
      </c>
      <c r="AC2641" s="269">
        <v>0</v>
      </c>
      <c r="AD2641" s="269">
        <v>0</v>
      </c>
      <c r="AE2641" s="269">
        <v>0</v>
      </c>
      <c r="AF2641" s="269">
        <v>0</v>
      </c>
      <c r="AG2641" s="269">
        <v>0</v>
      </c>
      <c r="AH2641" s="269">
        <v>0</v>
      </c>
      <c r="AI2641" s="269">
        <v>0</v>
      </c>
      <c r="AJ2641" s="269">
        <v>0</v>
      </c>
      <c r="AK2641" s="269">
        <v>0</v>
      </c>
      <c r="AL2641" s="269">
        <v>0</v>
      </c>
      <c r="AM2641" s="269">
        <v>0</v>
      </c>
      <c r="AN2641" s="269">
        <v>0</v>
      </c>
      <c r="AO2641" s="269">
        <v>0</v>
      </c>
      <c r="AP2641" s="269">
        <v>0</v>
      </c>
      <c r="AQ2641" s="269"/>
      <c r="AR2641">
        <v>0</v>
      </c>
      <c r="AS2641">
        <v>1</v>
      </c>
    </row>
    <row r="2642" spans="1:45" ht="15" hidden="1" x14ac:dyDescent="0.25">
      <c r="A2642" s="266">
        <v>216482</v>
      </c>
      <c r="B2642" s="259" t="s">
        <v>457</v>
      </c>
      <c r="C2642" s="259" t="s">
        <v>206</v>
      </c>
      <c r="D2642" s="259" t="s">
        <v>207</v>
      </c>
      <c r="E2642" s="259" t="s">
        <v>205</v>
      </c>
      <c r="F2642" s="259" t="s">
        <v>205</v>
      </c>
      <c r="G2642" s="259" t="s">
        <v>207</v>
      </c>
      <c r="H2642" s="259" t="s">
        <v>207</v>
      </c>
      <c r="I2642" s="259" t="s">
        <v>207</v>
      </c>
      <c r="J2642" s="259" t="s">
        <v>207</v>
      </c>
      <c r="K2642" s="259" t="s">
        <v>207</v>
      </c>
      <c r="L2642" s="259" t="s">
        <v>207</v>
      </c>
      <c r="M2642" s="259" t="s">
        <v>344</v>
      </c>
      <c r="N2642" s="259" t="s">
        <v>344</v>
      </c>
      <c r="O2642" s="259" t="s">
        <v>344</v>
      </c>
      <c r="P2642" s="259" t="s">
        <v>344</v>
      </c>
      <c r="Q2642" s="259" t="s">
        <v>344</v>
      </c>
      <c r="R2642" s="259" t="s">
        <v>344</v>
      </c>
      <c r="S2642" s="259" t="s">
        <v>344</v>
      </c>
      <c r="T2642" s="259" t="s">
        <v>344</v>
      </c>
      <c r="U2642" s="259" t="s">
        <v>344</v>
      </c>
      <c r="V2642" s="259" t="s">
        <v>344</v>
      </c>
      <c r="W2642" s="259" t="s">
        <v>344</v>
      </c>
      <c r="X2642" s="259" t="s">
        <v>344</v>
      </c>
      <c r="Y2642" s="259" t="s">
        <v>344</v>
      </c>
      <c r="Z2642" s="259" t="s">
        <v>344</v>
      </c>
      <c r="AA2642" s="259" t="s">
        <v>344</v>
      </c>
      <c r="AB2642" s="259" t="s">
        <v>344</v>
      </c>
      <c r="AC2642" s="259" t="s">
        <v>344</v>
      </c>
      <c r="AD2642" s="259" t="s">
        <v>344</v>
      </c>
      <c r="AE2642" s="259" t="s">
        <v>344</v>
      </c>
      <c r="AF2642" s="259" t="s">
        <v>344</v>
      </c>
      <c r="AG2642" s="259" t="s">
        <v>344</v>
      </c>
      <c r="AH2642" s="259" t="s">
        <v>344</v>
      </c>
      <c r="AI2642" s="259" t="s">
        <v>344</v>
      </c>
      <c r="AJ2642" s="259" t="s">
        <v>344</v>
      </c>
      <c r="AK2642" s="259" t="s">
        <v>344</v>
      </c>
      <c r="AL2642" s="259" t="s">
        <v>344</v>
      </c>
      <c r="AM2642" s="259" t="s">
        <v>344</v>
      </c>
      <c r="AN2642" s="259" t="s">
        <v>344</v>
      </c>
      <c r="AO2642" s="259" t="s">
        <v>344</v>
      </c>
      <c r="AP2642" s="259" t="s">
        <v>344</v>
      </c>
      <c r="AQ2642" s="259"/>
      <c r="AR2642"/>
      <c r="AS2642">
        <v>1</v>
      </c>
    </row>
    <row r="2643" spans="1:45" ht="15" hidden="1" x14ac:dyDescent="0.25">
      <c r="A2643" s="266">
        <v>216483</v>
      </c>
      <c r="B2643" s="259" t="s">
        <v>457</v>
      </c>
      <c r="C2643" s="259" t="s">
        <v>205</v>
      </c>
      <c r="D2643" s="259" t="s">
        <v>205</v>
      </c>
      <c r="E2643" s="259" t="s">
        <v>205</v>
      </c>
      <c r="F2643" s="259" t="s">
        <v>207</v>
      </c>
      <c r="G2643" s="259" t="s">
        <v>207</v>
      </c>
      <c r="H2643" s="259" t="s">
        <v>207</v>
      </c>
      <c r="I2643" s="259" t="s">
        <v>206</v>
      </c>
      <c r="J2643" s="259" t="s">
        <v>207</v>
      </c>
      <c r="K2643" s="259" t="s">
        <v>205</v>
      </c>
      <c r="L2643" s="259" t="s">
        <v>205</v>
      </c>
      <c r="M2643" s="259" t="s">
        <v>344</v>
      </c>
      <c r="N2643" s="259" t="s">
        <v>344</v>
      </c>
      <c r="O2643" s="259" t="s">
        <v>344</v>
      </c>
      <c r="P2643" s="259" t="s">
        <v>344</v>
      </c>
      <c r="Q2643" s="259" t="s">
        <v>344</v>
      </c>
      <c r="R2643" s="259" t="s">
        <v>344</v>
      </c>
      <c r="S2643" s="259" t="s">
        <v>344</v>
      </c>
      <c r="T2643" s="259" t="s">
        <v>344</v>
      </c>
      <c r="U2643" s="259" t="s">
        <v>344</v>
      </c>
      <c r="V2643" s="259" t="s">
        <v>344</v>
      </c>
      <c r="W2643" s="259" t="s">
        <v>344</v>
      </c>
      <c r="X2643" s="259" t="s">
        <v>344</v>
      </c>
      <c r="Y2643" s="259" t="s">
        <v>344</v>
      </c>
      <c r="Z2643" s="259" t="s">
        <v>344</v>
      </c>
      <c r="AA2643" s="259" t="s">
        <v>344</v>
      </c>
      <c r="AB2643" s="259" t="s">
        <v>344</v>
      </c>
      <c r="AC2643" s="259" t="s">
        <v>344</v>
      </c>
      <c r="AD2643" s="259" t="s">
        <v>344</v>
      </c>
      <c r="AE2643" s="259" t="s">
        <v>344</v>
      </c>
      <c r="AF2643" s="259" t="s">
        <v>344</v>
      </c>
      <c r="AG2643" s="259" t="s">
        <v>344</v>
      </c>
      <c r="AH2643" s="259" t="s">
        <v>344</v>
      </c>
      <c r="AI2643" s="259" t="s">
        <v>344</v>
      </c>
      <c r="AJ2643" s="259" t="s">
        <v>344</v>
      </c>
      <c r="AK2643" s="259" t="s">
        <v>344</v>
      </c>
      <c r="AL2643" s="259" t="s">
        <v>344</v>
      </c>
      <c r="AM2643" s="259" t="s">
        <v>344</v>
      </c>
      <c r="AN2643" s="259" t="s">
        <v>344</v>
      </c>
      <c r="AO2643" s="259" t="s">
        <v>344</v>
      </c>
      <c r="AP2643" s="259" t="s">
        <v>344</v>
      </c>
      <c r="AQ2643" s="259"/>
      <c r="AR2643"/>
      <c r="AS2643">
        <v>1</v>
      </c>
    </row>
    <row r="2644" spans="1:45" ht="15" hidden="1" x14ac:dyDescent="0.25">
      <c r="A2644" s="266">
        <v>216484</v>
      </c>
      <c r="B2644" s="259" t="s">
        <v>457</v>
      </c>
      <c r="C2644" s="259" t="s">
        <v>207</v>
      </c>
      <c r="D2644" s="259" t="s">
        <v>205</v>
      </c>
      <c r="E2644" s="259" t="s">
        <v>207</v>
      </c>
      <c r="F2644" s="259" t="s">
        <v>205</v>
      </c>
      <c r="G2644" s="259" t="s">
        <v>205</v>
      </c>
      <c r="H2644" s="259" t="s">
        <v>206</v>
      </c>
      <c r="I2644" s="259" t="s">
        <v>206</v>
      </c>
      <c r="J2644" s="259" t="s">
        <v>206</v>
      </c>
      <c r="K2644" s="259" t="s">
        <v>206</v>
      </c>
      <c r="L2644" s="259" t="s">
        <v>206</v>
      </c>
      <c r="M2644" s="259" t="s">
        <v>344</v>
      </c>
      <c r="N2644" s="259" t="s">
        <v>344</v>
      </c>
      <c r="O2644" s="259" t="s">
        <v>344</v>
      </c>
      <c r="P2644" s="259" t="s">
        <v>344</v>
      </c>
      <c r="Q2644" s="259" t="s">
        <v>344</v>
      </c>
      <c r="R2644" s="259" t="s">
        <v>344</v>
      </c>
      <c r="S2644" s="259" t="s">
        <v>344</v>
      </c>
      <c r="T2644" s="259" t="s">
        <v>344</v>
      </c>
      <c r="U2644" s="259" t="s">
        <v>344</v>
      </c>
      <c r="V2644" s="259" t="s">
        <v>344</v>
      </c>
      <c r="W2644" s="259" t="s">
        <v>344</v>
      </c>
      <c r="X2644" s="259" t="s">
        <v>344</v>
      </c>
      <c r="Y2644" s="259" t="s">
        <v>344</v>
      </c>
      <c r="Z2644" s="259" t="s">
        <v>344</v>
      </c>
      <c r="AA2644" s="259" t="s">
        <v>344</v>
      </c>
      <c r="AB2644" s="259" t="s">
        <v>344</v>
      </c>
      <c r="AC2644" s="259" t="s">
        <v>344</v>
      </c>
      <c r="AD2644" s="259" t="s">
        <v>344</v>
      </c>
      <c r="AE2644" s="259" t="s">
        <v>344</v>
      </c>
      <c r="AF2644" s="259" t="s">
        <v>344</v>
      </c>
      <c r="AG2644" s="259" t="s">
        <v>344</v>
      </c>
      <c r="AH2644" s="259" t="s">
        <v>344</v>
      </c>
      <c r="AI2644" s="259" t="s">
        <v>344</v>
      </c>
      <c r="AJ2644" s="259" t="s">
        <v>344</v>
      </c>
      <c r="AK2644" s="259" t="s">
        <v>344</v>
      </c>
      <c r="AL2644" s="259" t="s">
        <v>344</v>
      </c>
      <c r="AM2644" s="259" t="s">
        <v>344</v>
      </c>
      <c r="AN2644" s="259" t="s">
        <v>344</v>
      </c>
      <c r="AO2644" s="259" t="s">
        <v>344</v>
      </c>
      <c r="AP2644" s="259" t="s">
        <v>344</v>
      </c>
      <c r="AQ2644" s="259"/>
      <c r="AR2644"/>
      <c r="AS2644">
        <v>2</v>
      </c>
    </row>
    <row r="2645" spans="1:45" ht="15" hidden="1" x14ac:dyDescent="0.25">
      <c r="A2645" s="266">
        <v>216485</v>
      </c>
      <c r="B2645" s="259" t="s">
        <v>457</v>
      </c>
      <c r="C2645" s="259" t="s">
        <v>206</v>
      </c>
      <c r="D2645" s="259" t="s">
        <v>207</v>
      </c>
      <c r="E2645" s="259" t="s">
        <v>205</v>
      </c>
      <c r="F2645" s="259" t="s">
        <v>205</v>
      </c>
      <c r="G2645" s="259" t="s">
        <v>205</v>
      </c>
      <c r="H2645" s="259" t="s">
        <v>207</v>
      </c>
      <c r="I2645" s="259" t="s">
        <v>207</v>
      </c>
      <c r="J2645" s="259" t="s">
        <v>206</v>
      </c>
      <c r="K2645" s="259" t="s">
        <v>207</v>
      </c>
      <c r="L2645" s="259" t="s">
        <v>207</v>
      </c>
      <c r="M2645" s="259" t="s">
        <v>344</v>
      </c>
      <c r="N2645" s="259" t="s">
        <v>344</v>
      </c>
      <c r="O2645" s="259" t="s">
        <v>344</v>
      </c>
      <c r="P2645" s="259" t="s">
        <v>344</v>
      </c>
      <c r="Q2645" s="259" t="s">
        <v>344</v>
      </c>
      <c r="R2645" s="259" t="s">
        <v>344</v>
      </c>
      <c r="S2645" s="259" t="s">
        <v>344</v>
      </c>
      <c r="T2645" s="259" t="s">
        <v>344</v>
      </c>
      <c r="U2645" s="259" t="s">
        <v>344</v>
      </c>
      <c r="V2645" s="259" t="s">
        <v>344</v>
      </c>
      <c r="W2645" s="259" t="s">
        <v>344</v>
      </c>
      <c r="X2645" s="259" t="s">
        <v>344</v>
      </c>
      <c r="Y2645" s="259" t="s">
        <v>344</v>
      </c>
      <c r="Z2645" s="259" t="s">
        <v>344</v>
      </c>
      <c r="AA2645" s="259" t="s">
        <v>344</v>
      </c>
      <c r="AB2645" s="259" t="s">
        <v>344</v>
      </c>
      <c r="AC2645" s="259" t="s">
        <v>344</v>
      </c>
      <c r="AD2645" s="259" t="s">
        <v>344</v>
      </c>
      <c r="AE2645" s="259" t="s">
        <v>344</v>
      </c>
      <c r="AF2645" s="259" t="s">
        <v>344</v>
      </c>
      <c r="AG2645" s="259" t="s">
        <v>344</v>
      </c>
      <c r="AH2645" s="259" t="s">
        <v>344</v>
      </c>
      <c r="AI2645" s="259" t="s">
        <v>344</v>
      </c>
      <c r="AJ2645" s="259" t="s">
        <v>344</v>
      </c>
      <c r="AK2645" s="259" t="s">
        <v>344</v>
      </c>
      <c r="AL2645" s="259" t="s">
        <v>344</v>
      </c>
      <c r="AM2645" s="259" t="s">
        <v>344</v>
      </c>
      <c r="AN2645" s="259" t="s">
        <v>344</v>
      </c>
      <c r="AO2645" s="259" t="s">
        <v>344</v>
      </c>
      <c r="AP2645" s="259" t="s">
        <v>344</v>
      </c>
      <c r="AQ2645" s="259"/>
      <c r="AR2645"/>
      <c r="AS2645">
        <v>1</v>
      </c>
    </row>
    <row r="2646" spans="1:45" ht="15" hidden="1" x14ac:dyDescent="0.25">
      <c r="A2646" s="266">
        <v>216486</v>
      </c>
      <c r="B2646" s="259" t="s">
        <v>457</v>
      </c>
      <c r="C2646" s="259" t="s">
        <v>207</v>
      </c>
      <c r="D2646" s="259" t="s">
        <v>207</v>
      </c>
      <c r="E2646" s="259" t="s">
        <v>207</v>
      </c>
      <c r="F2646" s="259" t="s">
        <v>206</v>
      </c>
      <c r="G2646" s="259" t="s">
        <v>206</v>
      </c>
      <c r="H2646" s="259" t="s">
        <v>206</v>
      </c>
      <c r="I2646" s="259" t="s">
        <v>206</v>
      </c>
      <c r="J2646" s="259" t="s">
        <v>206</v>
      </c>
      <c r="K2646" s="259" t="s">
        <v>206</v>
      </c>
      <c r="L2646" s="259" t="s">
        <v>206</v>
      </c>
      <c r="M2646" s="259" t="s">
        <v>344</v>
      </c>
      <c r="N2646" s="259" t="s">
        <v>344</v>
      </c>
      <c r="O2646" s="259" t="s">
        <v>344</v>
      </c>
      <c r="P2646" s="259" t="s">
        <v>344</v>
      </c>
      <c r="Q2646" s="259" t="s">
        <v>344</v>
      </c>
      <c r="R2646" s="259" t="s">
        <v>344</v>
      </c>
      <c r="S2646" s="259" t="s">
        <v>344</v>
      </c>
      <c r="T2646" s="259" t="s">
        <v>344</v>
      </c>
      <c r="U2646" s="259" t="s">
        <v>344</v>
      </c>
      <c r="V2646" s="259" t="s">
        <v>344</v>
      </c>
      <c r="W2646" s="259" t="s">
        <v>344</v>
      </c>
      <c r="X2646" s="259" t="s">
        <v>344</v>
      </c>
      <c r="Y2646" s="259" t="s">
        <v>344</v>
      </c>
      <c r="Z2646" s="259" t="s">
        <v>344</v>
      </c>
      <c r="AA2646" s="259" t="s">
        <v>344</v>
      </c>
      <c r="AB2646" s="259" t="s">
        <v>344</v>
      </c>
      <c r="AC2646" s="259" t="s">
        <v>344</v>
      </c>
      <c r="AD2646" s="259" t="s">
        <v>344</v>
      </c>
      <c r="AE2646" s="259" t="s">
        <v>344</v>
      </c>
      <c r="AF2646" s="259" t="s">
        <v>344</v>
      </c>
      <c r="AG2646" s="259" t="s">
        <v>344</v>
      </c>
      <c r="AH2646" s="259" t="s">
        <v>344</v>
      </c>
      <c r="AI2646" s="259" t="s">
        <v>344</v>
      </c>
      <c r="AJ2646" s="259" t="s">
        <v>344</v>
      </c>
      <c r="AK2646" s="259" t="s">
        <v>344</v>
      </c>
      <c r="AL2646" s="259" t="s">
        <v>344</v>
      </c>
      <c r="AM2646" s="259" t="s">
        <v>344</v>
      </c>
      <c r="AN2646" s="259" t="s">
        <v>344</v>
      </c>
      <c r="AO2646" s="259" t="s">
        <v>344</v>
      </c>
      <c r="AP2646" s="259" t="s">
        <v>344</v>
      </c>
      <c r="AQ2646" s="259"/>
      <c r="AR2646"/>
      <c r="AS2646">
        <v>1</v>
      </c>
    </row>
    <row r="2647" spans="1:45" ht="15" hidden="1" x14ac:dyDescent="0.25">
      <c r="A2647" s="266">
        <v>216487</v>
      </c>
      <c r="B2647" s="259" t="s">
        <v>457</v>
      </c>
      <c r="C2647" s="259" t="s">
        <v>207</v>
      </c>
      <c r="D2647" s="259" t="s">
        <v>207</v>
      </c>
      <c r="E2647" s="259" t="s">
        <v>207</v>
      </c>
      <c r="F2647" s="259" t="s">
        <v>207</v>
      </c>
      <c r="G2647" s="259" t="s">
        <v>207</v>
      </c>
      <c r="H2647" s="259" t="s">
        <v>207</v>
      </c>
      <c r="I2647" s="259" t="s">
        <v>207</v>
      </c>
      <c r="J2647" s="259" t="s">
        <v>207</v>
      </c>
      <c r="K2647" s="259" t="s">
        <v>207</v>
      </c>
      <c r="L2647" s="259" t="s">
        <v>207</v>
      </c>
      <c r="M2647" s="259" t="s">
        <v>344</v>
      </c>
      <c r="N2647" s="259" t="s">
        <v>344</v>
      </c>
      <c r="O2647" s="259" t="s">
        <v>344</v>
      </c>
      <c r="P2647" s="259" t="s">
        <v>344</v>
      </c>
      <c r="Q2647" s="259" t="s">
        <v>344</v>
      </c>
      <c r="R2647" s="259" t="s">
        <v>344</v>
      </c>
      <c r="S2647" s="259" t="s">
        <v>344</v>
      </c>
      <c r="T2647" s="259" t="s">
        <v>344</v>
      </c>
      <c r="U2647" s="259" t="s">
        <v>344</v>
      </c>
      <c r="V2647" s="259" t="s">
        <v>344</v>
      </c>
      <c r="W2647" s="259" t="s">
        <v>344</v>
      </c>
      <c r="X2647" s="259" t="s">
        <v>344</v>
      </c>
      <c r="Y2647" s="259" t="s">
        <v>344</v>
      </c>
      <c r="Z2647" s="259" t="s">
        <v>344</v>
      </c>
      <c r="AA2647" s="259" t="s">
        <v>344</v>
      </c>
      <c r="AB2647" s="259" t="s">
        <v>344</v>
      </c>
      <c r="AC2647" s="259" t="s">
        <v>344</v>
      </c>
      <c r="AD2647" s="259" t="s">
        <v>344</v>
      </c>
      <c r="AE2647" s="259" t="s">
        <v>344</v>
      </c>
      <c r="AF2647" s="259" t="s">
        <v>344</v>
      </c>
      <c r="AG2647" s="259" t="s">
        <v>344</v>
      </c>
      <c r="AH2647" s="259" t="s">
        <v>344</v>
      </c>
      <c r="AI2647" s="259" t="s">
        <v>344</v>
      </c>
      <c r="AJ2647" s="259" t="s">
        <v>344</v>
      </c>
      <c r="AK2647" s="259" t="s">
        <v>344</v>
      </c>
      <c r="AL2647" s="259" t="s">
        <v>344</v>
      </c>
      <c r="AM2647" s="259" t="s">
        <v>344</v>
      </c>
      <c r="AN2647" s="259" t="s">
        <v>344</v>
      </c>
      <c r="AO2647" s="259" t="s">
        <v>344</v>
      </c>
      <c r="AP2647" s="259" t="s">
        <v>344</v>
      </c>
      <c r="AQ2647" s="259"/>
      <c r="AR2647"/>
      <c r="AS2647">
        <v>1</v>
      </c>
    </row>
    <row r="2648" spans="1:45" ht="15" hidden="1" x14ac:dyDescent="0.25">
      <c r="A2648" s="266">
        <v>216488</v>
      </c>
      <c r="B2648" s="259" t="s">
        <v>457</v>
      </c>
      <c r="C2648" s="259" t="s">
        <v>207</v>
      </c>
      <c r="D2648" s="259" t="s">
        <v>207</v>
      </c>
      <c r="E2648" s="259" t="s">
        <v>207</v>
      </c>
      <c r="F2648" s="259" t="s">
        <v>207</v>
      </c>
      <c r="G2648" s="259" t="s">
        <v>206</v>
      </c>
      <c r="H2648" s="259" t="s">
        <v>206</v>
      </c>
      <c r="I2648" s="259" t="s">
        <v>206</v>
      </c>
      <c r="J2648" s="259" t="s">
        <v>206</v>
      </c>
      <c r="K2648" s="259" t="s">
        <v>206</v>
      </c>
      <c r="L2648" s="259" t="s">
        <v>206</v>
      </c>
      <c r="M2648" s="259" t="s">
        <v>344</v>
      </c>
      <c r="N2648" s="259" t="s">
        <v>344</v>
      </c>
      <c r="O2648" s="259" t="s">
        <v>344</v>
      </c>
      <c r="P2648" s="259" t="s">
        <v>344</v>
      </c>
      <c r="Q2648" s="259" t="s">
        <v>344</v>
      </c>
      <c r="R2648" s="259" t="s">
        <v>344</v>
      </c>
      <c r="S2648" s="259" t="s">
        <v>344</v>
      </c>
      <c r="T2648" s="259" t="s">
        <v>344</v>
      </c>
      <c r="U2648" s="259" t="s">
        <v>344</v>
      </c>
      <c r="V2648" s="259" t="s">
        <v>344</v>
      </c>
      <c r="W2648" s="259" t="s">
        <v>344</v>
      </c>
      <c r="X2648" s="259" t="s">
        <v>344</v>
      </c>
      <c r="Y2648" s="259" t="s">
        <v>344</v>
      </c>
      <c r="Z2648" s="259" t="s">
        <v>344</v>
      </c>
      <c r="AA2648" s="259" t="s">
        <v>344</v>
      </c>
      <c r="AB2648" s="259" t="s">
        <v>344</v>
      </c>
      <c r="AC2648" s="259" t="s">
        <v>344</v>
      </c>
      <c r="AD2648" s="259" t="s">
        <v>344</v>
      </c>
      <c r="AE2648" s="259" t="s">
        <v>344</v>
      </c>
      <c r="AF2648" s="259" t="s">
        <v>344</v>
      </c>
      <c r="AG2648" s="259" t="s">
        <v>344</v>
      </c>
      <c r="AH2648" s="259" t="s">
        <v>344</v>
      </c>
      <c r="AI2648" s="259" t="s">
        <v>344</v>
      </c>
      <c r="AJ2648" s="259" t="s">
        <v>344</v>
      </c>
      <c r="AK2648" s="259" t="s">
        <v>344</v>
      </c>
      <c r="AL2648" s="259" t="s">
        <v>344</v>
      </c>
      <c r="AM2648" s="259" t="s">
        <v>344</v>
      </c>
      <c r="AN2648" s="259" t="s">
        <v>344</v>
      </c>
      <c r="AO2648" s="259" t="s">
        <v>344</v>
      </c>
      <c r="AP2648" s="259" t="s">
        <v>344</v>
      </c>
      <c r="AQ2648" s="259"/>
      <c r="AR2648"/>
      <c r="AS2648">
        <v>2</v>
      </c>
    </row>
    <row r="2649" spans="1:45" ht="15" hidden="1" x14ac:dyDescent="0.25">
      <c r="A2649" s="266">
        <v>216489</v>
      </c>
      <c r="B2649" s="259" t="s">
        <v>457</v>
      </c>
      <c r="C2649" s="259" t="s">
        <v>207</v>
      </c>
      <c r="D2649" s="259" t="s">
        <v>207</v>
      </c>
      <c r="E2649" s="259" t="s">
        <v>207</v>
      </c>
      <c r="F2649" s="259" t="s">
        <v>207</v>
      </c>
      <c r="G2649" s="259" t="s">
        <v>207</v>
      </c>
      <c r="H2649" s="259" t="s">
        <v>206</v>
      </c>
      <c r="I2649" s="259" t="s">
        <v>206</v>
      </c>
      <c r="J2649" s="259" t="s">
        <v>206</v>
      </c>
      <c r="K2649" s="259" t="s">
        <v>206</v>
      </c>
      <c r="L2649" s="259" t="s">
        <v>206</v>
      </c>
      <c r="M2649" s="259" t="s">
        <v>344</v>
      </c>
      <c r="N2649" s="259" t="s">
        <v>344</v>
      </c>
      <c r="O2649" s="259" t="s">
        <v>344</v>
      </c>
      <c r="P2649" s="259" t="s">
        <v>344</v>
      </c>
      <c r="Q2649" s="259" t="s">
        <v>344</v>
      </c>
      <c r="R2649" s="259" t="s">
        <v>344</v>
      </c>
      <c r="S2649" s="259" t="s">
        <v>344</v>
      </c>
      <c r="T2649" s="259" t="s">
        <v>344</v>
      </c>
      <c r="U2649" s="259" t="s">
        <v>344</v>
      </c>
      <c r="V2649" s="259" t="s">
        <v>344</v>
      </c>
      <c r="W2649" s="259" t="s">
        <v>344</v>
      </c>
      <c r="X2649" s="259" t="s">
        <v>344</v>
      </c>
      <c r="Y2649" s="259" t="s">
        <v>344</v>
      </c>
      <c r="Z2649" s="259" t="s">
        <v>344</v>
      </c>
      <c r="AA2649" s="259" t="s">
        <v>344</v>
      </c>
      <c r="AB2649" s="259" t="s">
        <v>344</v>
      </c>
      <c r="AC2649" s="259" t="s">
        <v>344</v>
      </c>
      <c r="AD2649" s="259" t="s">
        <v>344</v>
      </c>
      <c r="AE2649" s="259" t="s">
        <v>344</v>
      </c>
      <c r="AF2649" s="259" t="s">
        <v>344</v>
      </c>
      <c r="AG2649" s="259" t="s">
        <v>344</v>
      </c>
      <c r="AH2649" s="259" t="s">
        <v>344</v>
      </c>
      <c r="AI2649" s="259" t="s">
        <v>344</v>
      </c>
      <c r="AJ2649" s="259" t="s">
        <v>344</v>
      </c>
      <c r="AK2649" s="259" t="s">
        <v>344</v>
      </c>
      <c r="AL2649" s="259" t="s">
        <v>344</v>
      </c>
      <c r="AM2649" s="259" t="s">
        <v>344</v>
      </c>
      <c r="AN2649" s="259" t="s">
        <v>344</v>
      </c>
      <c r="AO2649" s="259" t="s">
        <v>344</v>
      </c>
      <c r="AP2649" s="259" t="s">
        <v>344</v>
      </c>
      <c r="AQ2649" s="259"/>
      <c r="AR2649"/>
      <c r="AS2649">
        <v>1</v>
      </c>
    </row>
    <row r="2650" spans="1:45" ht="18.75" hidden="1" x14ac:dyDescent="0.45">
      <c r="A2650" s="268">
        <v>216490</v>
      </c>
      <c r="B2650" s="249" t="s">
        <v>457</v>
      </c>
      <c r="C2650" s="269">
        <v>0</v>
      </c>
      <c r="D2650" s="269">
        <v>0</v>
      </c>
      <c r="E2650" s="269">
        <v>0</v>
      </c>
      <c r="F2650" s="269">
        <v>0</v>
      </c>
      <c r="G2650" s="269">
        <v>0</v>
      </c>
      <c r="H2650" s="269">
        <v>0</v>
      </c>
      <c r="I2650" s="269">
        <v>0</v>
      </c>
      <c r="J2650" s="269">
        <v>0</v>
      </c>
      <c r="K2650" s="269">
        <v>0</v>
      </c>
      <c r="L2650" s="269">
        <v>0</v>
      </c>
      <c r="M2650" s="270">
        <v>0</v>
      </c>
      <c r="N2650" s="269">
        <v>0</v>
      </c>
      <c r="O2650" s="269">
        <v>0</v>
      </c>
      <c r="P2650" s="269">
        <v>0</v>
      </c>
      <c r="Q2650" s="269">
        <v>0</v>
      </c>
      <c r="R2650" s="269">
        <v>0</v>
      </c>
      <c r="S2650" s="269">
        <v>0</v>
      </c>
      <c r="T2650" s="269">
        <v>0</v>
      </c>
      <c r="U2650" s="269">
        <v>0</v>
      </c>
      <c r="V2650" s="269">
        <v>0</v>
      </c>
      <c r="W2650" s="269">
        <v>0</v>
      </c>
      <c r="X2650" s="270">
        <v>0</v>
      </c>
      <c r="Y2650" s="269">
        <v>0</v>
      </c>
      <c r="Z2650" s="269">
        <v>0</v>
      </c>
      <c r="AA2650" s="269">
        <v>0</v>
      </c>
      <c r="AB2650" s="269">
        <v>0</v>
      </c>
      <c r="AC2650" s="269">
        <v>0</v>
      </c>
      <c r="AD2650" s="269">
        <v>0</v>
      </c>
      <c r="AE2650" s="269">
        <v>0</v>
      </c>
      <c r="AF2650" s="269">
        <v>0</v>
      </c>
      <c r="AG2650" s="269">
        <v>0</v>
      </c>
      <c r="AH2650" s="269">
        <v>0</v>
      </c>
      <c r="AI2650" s="269">
        <v>0</v>
      </c>
      <c r="AJ2650" s="269">
        <v>0</v>
      </c>
      <c r="AK2650" s="269">
        <v>0</v>
      </c>
      <c r="AL2650" s="269">
        <v>0</v>
      </c>
      <c r="AM2650" s="269">
        <v>0</v>
      </c>
      <c r="AN2650" s="269">
        <v>0</v>
      </c>
      <c r="AO2650" s="269">
        <v>0</v>
      </c>
      <c r="AP2650" s="269">
        <v>0</v>
      </c>
      <c r="AQ2650" s="269"/>
      <c r="AR2650">
        <v>0</v>
      </c>
      <c r="AS2650">
        <v>2</v>
      </c>
    </row>
    <row r="2651" spans="1:45" ht="15" hidden="1" x14ac:dyDescent="0.25">
      <c r="A2651" s="266">
        <v>216491</v>
      </c>
      <c r="B2651" s="259" t="s">
        <v>457</v>
      </c>
      <c r="C2651" s="259" t="s">
        <v>205</v>
      </c>
      <c r="D2651" s="259" t="s">
        <v>205</v>
      </c>
      <c r="E2651" s="259" t="s">
        <v>205</v>
      </c>
      <c r="F2651" s="259" t="s">
        <v>205</v>
      </c>
      <c r="G2651" s="259" t="s">
        <v>206</v>
      </c>
      <c r="H2651" s="259" t="s">
        <v>205</v>
      </c>
      <c r="I2651" s="259" t="s">
        <v>207</v>
      </c>
      <c r="J2651" s="259" t="s">
        <v>207</v>
      </c>
      <c r="K2651" s="259" t="s">
        <v>205</v>
      </c>
      <c r="L2651" s="259" t="s">
        <v>207</v>
      </c>
      <c r="M2651" s="259" t="s">
        <v>344</v>
      </c>
      <c r="N2651" s="259" t="s">
        <v>344</v>
      </c>
      <c r="O2651" s="259" t="s">
        <v>344</v>
      </c>
      <c r="P2651" s="259" t="s">
        <v>344</v>
      </c>
      <c r="Q2651" s="259" t="s">
        <v>344</v>
      </c>
      <c r="R2651" s="259" t="s">
        <v>344</v>
      </c>
      <c r="S2651" s="259" t="s">
        <v>344</v>
      </c>
      <c r="T2651" s="259" t="s">
        <v>344</v>
      </c>
      <c r="U2651" s="259" t="s">
        <v>344</v>
      </c>
      <c r="V2651" s="259" t="s">
        <v>344</v>
      </c>
      <c r="W2651" s="259" t="s">
        <v>344</v>
      </c>
      <c r="X2651" s="259" t="s">
        <v>344</v>
      </c>
      <c r="Y2651" s="259" t="s">
        <v>344</v>
      </c>
      <c r="Z2651" s="259" t="s">
        <v>344</v>
      </c>
      <c r="AA2651" s="259" t="s">
        <v>344</v>
      </c>
      <c r="AB2651" s="259" t="s">
        <v>344</v>
      </c>
      <c r="AC2651" s="259" t="s">
        <v>344</v>
      </c>
      <c r="AD2651" s="259" t="s">
        <v>344</v>
      </c>
      <c r="AE2651" s="259" t="s">
        <v>344</v>
      </c>
      <c r="AF2651" s="259" t="s">
        <v>344</v>
      </c>
      <c r="AG2651" s="259" t="s">
        <v>344</v>
      </c>
      <c r="AH2651" s="259" t="s">
        <v>344</v>
      </c>
      <c r="AI2651" s="259" t="s">
        <v>344</v>
      </c>
      <c r="AJ2651" s="259" t="s">
        <v>344</v>
      </c>
      <c r="AK2651" s="259" t="s">
        <v>344</v>
      </c>
      <c r="AL2651" s="259" t="s">
        <v>344</v>
      </c>
      <c r="AM2651" s="259" t="s">
        <v>344</v>
      </c>
      <c r="AN2651" s="259" t="s">
        <v>344</v>
      </c>
      <c r="AO2651" s="259" t="s">
        <v>344</v>
      </c>
      <c r="AP2651" s="259" t="s">
        <v>344</v>
      </c>
      <c r="AQ2651" s="259"/>
      <c r="AR2651"/>
      <c r="AS2651">
        <v>1</v>
      </c>
    </row>
    <row r="2652" spans="1:45" ht="15" hidden="1" x14ac:dyDescent="0.25">
      <c r="A2652" s="266">
        <v>216492</v>
      </c>
      <c r="B2652" s="259" t="s">
        <v>457</v>
      </c>
      <c r="C2652" s="259" t="s">
        <v>207</v>
      </c>
      <c r="D2652" s="259" t="s">
        <v>205</v>
      </c>
      <c r="E2652" s="259" t="s">
        <v>205</v>
      </c>
      <c r="F2652" s="259" t="s">
        <v>207</v>
      </c>
      <c r="G2652" s="259" t="s">
        <v>207</v>
      </c>
      <c r="H2652" s="259" t="s">
        <v>207</v>
      </c>
      <c r="I2652" s="259" t="s">
        <v>207</v>
      </c>
      <c r="J2652" s="259" t="s">
        <v>207</v>
      </c>
      <c r="K2652" s="259" t="s">
        <v>207</v>
      </c>
      <c r="L2652" s="259" t="s">
        <v>207</v>
      </c>
      <c r="M2652" s="259" t="s">
        <v>344</v>
      </c>
      <c r="N2652" s="259" t="s">
        <v>344</v>
      </c>
      <c r="O2652" s="259" t="s">
        <v>344</v>
      </c>
      <c r="P2652" s="259" t="s">
        <v>344</v>
      </c>
      <c r="Q2652" s="259" t="s">
        <v>344</v>
      </c>
      <c r="R2652" s="259" t="s">
        <v>344</v>
      </c>
      <c r="S2652" s="259" t="s">
        <v>344</v>
      </c>
      <c r="T2652" s="259" t="s">
        <v>344</v>
      </c>
      <c r="U2652" s="259" t="s">
        <v>344</v>
      </c>
      <c r="V2652" s="259" t="s">
        <v>344</v>
      </c>
      <c r="W2652" s="259" t="s">
        <v>344</v>
      </c>
      <c r="X2652" s="259" t="s">
        <v>344</v>
      </c>
      <c r="Y2652" s="259" t="s">
        <v>344</v>
      </c>
      <c r="Z2652" s="259" t="s">
        <v>344</v>
      </c>
      <c r="AA2652" s="259" t="s">
        <v>344</v>
      </c>
      <c r="AB2652" s="259" t="s">
        <v>344</v>
      </c>
      <c r="AC2652" s="259" t="s">
        <v>344</v>
      </c>
      <c r="AD2652" s="259" t="s">
        <v>344</v>
      </c>
      <c r="AE2652" s="259" t="s">
        <v>344</v>
      </c>
      <c r="AF2652" s="259" t="s">
        <v>344</v>
      </c>
      <c r="AG2652" s="259" t="s">
        <v>344</v>
      </c>
      <c r="AH2652" s="259" t="s">
        <v>344</v>
      </c>
      <c r="AI2652" s="259" t="s">
        <v>344</v>
      </c>
      <c r="AJ2652" s="259" t="s">
        <v>344</v>
      </c>
      <c r="AK2652" s="259" t="s">
        <v>344</v>
      </c>
      <c r="AL2652" s="259" t="s">
        <v>344</v>
      </c>
      <c r="AM2652" s="259" t="s">
        <v>344</v>
      </c>
      <c r="AN2652" s="259" t="s">
        <v>344</v>
      </c>
      <c r="AO2652" s="259" t="s">
        <v>344</v>
      </c>
      <c r="AP2652" s="259" t="s">
        <v>344</v>
      </c>
      <c r="AQ2652" s="259"/>
      <c r="AR2652"/>
      <c r="AS2652">
        <v>1</v>
      </c>
    </row>
    <row r="2653" spans="1:45" ht="18.75" hidden="1" x14ac:dyDescent="0.45">
      <c r="A2653" s="268">
        <v>216493</v>
      </c>
      <c r="B2653" s="249" t="s">
        <v>457</v>
      </c>
      <c r="C2653" s="269" t="s">
        <v>207</v>
      </c>
      <c r="D2653" s="269" t="s">
        <v>207</v>
      </c>
      <c r="E2653" s="269" t="s">
        <v>205</v>
      </c>
      <c r="F2653" s="269" t="s">
        <v>205</v>
      </c>
      <c r="G2653" s="269" t="s">
        <v>207</v>
      </c>
      <c r="H2653" s="269" t="s">
        <v>207</v>
      </c>
      <c r="I2653" s="269" t="s">
        <v>205</v>
      </c>
      <c r="J2653" s="269" t="s">
        <v>205</v>
      </c>
      <c r="K2653" s="269" t="s">
        <v>205</v>
      </c>
      <c r="L2653" s="269" t="s">
        <v>205</v>
      </c>
      <c r="M2653" s="270" t="s">
        <v>344</v>
      </c>
      <c r="N2653" s="269" t="s">
        <v>344</v>
      </c>
      <c r="O2653" s="269" t="s">
        <v>344</v>
      </c>
      <c r="P2653" s="269" t="s">
        <v>344</v>
      </c>
      <c r="Q2653" s="269" t="s">
        <v>344</v>
      </c>
      <c r="R2653" s="269" t="s">
        <v>344</v>
      </c>
      <c r="S2653" s="269" t="s">
        <v>344</v>
      </c>
      <c r="T2653" s="269" t="s">
        <v>344</v>
      </c>
      <c r="U2653" s="269" t="s">
        <v>344</v>
      </c>
      <c r="V2653" s="269" t="s">
        <v>344</v>
      </c>
      <c r="W2653" s="269" t="s">
        <v>344</v>
      </c>
      <c r="X2653" s="270" t="s">
        <v>344</v>
      </c>
      <c r="Y2653" s="269" t="s">
        <v>344</v>
      </c>
      <c r="Z2653" s="269" t="s">
        <v>344</v>
      </c>
      <c r="AA2653" s="269" t="s">
        <v>344</v>
      </c>
      <c r="AB2653" s="269" t="s">
        <v>344</v>
      </c>
      <c r="AC2653" s="269" t="s">
        <v>344</v>
      </c>
      <c r="AD2653" s="269" t="s">
        <v>344</v>
      </c>
      <c r="AE2653" s="269" t="s">
        <v>344</v>
      </c>
      <c r="AF2653" s="269" t="s">
        <v>344</v>
      </c>
      <c r="AG2653" s="269" t="s">
        <v>344</v>
      </c>
      <c r="AH2653" s="269" t="s">
        <v>344</v>
      </c>
      <c r="AI2653" s="269" t="s">
        <v>344</v>
      </c>
      <c r="AJ2653" s="269" t="s">
        <v>344</v>
      </c>
      <c r="AK2653" s="269" t="s">
        <v>344</v>
      </c>
      <c r="AL2653" s="269" t="s">
        <v>344</v>
      </c>
      <c r="AM2653" s="269" t="s">
        <v>344</v>
      </c>
      <c r="AN2653" s="269" t="s">
        <v>344</v>
      </c>
      <c r="AO2653" s="269" t="s">
        <v>344</v>
      </c>
      <c r="AP2653" s="269" t="s">
        <v>344</v>
      </c>
      <c r="AQ2653" s="269"/>
      <c r="AR2653">
        <v>0</v>
      </c>
      <c r="AS2653">
        <v>1</v>
      </c>
    </row>
    <row r="2654" spans="1:45" ht="15" hidden="1" x14ac:dyDescent="0.25">
      <c r="A2654" s="266">
        <v>216494</v>
      </c>
      <c r="B2654" s="259" t="s">
        <v>457</v>
      </c>
      <c r="C2654" s="259" t="s">
        <v>207</v>
      </c>
      <c r="D2654" s="259" t="s">
        <v>207</v>
      </c>
      <c r="E2654" s="259" t="s">
        <v>207</v>
      </c>
      <c r="F2654" s="259" t="s">
        <v>207</v>
      </c>
      <c r="G2654" s="259" t="s">
        <v>207</v>
      </c>
      <c r="H2654" s="259" t="s">
        <v>206</v>
      </c>
      <c r="I2654" s="259" t="s">
        <v>206</v>
      </c>
      <c r="J2654" s="259" t="s">
        <v>206</v>
      </c>
      <c r="K2654" s="259" t="s">
        <v>206</v>
      </c>
      <c r="L2654" s="259" t="s">
        <v>206</v>
      </c>
      <c r="M2654" s="259" t="s">
        <v>344</v>
      </c>
      <c r="N2654" s="259" t="s">
        <v>344</v>
      </c>
      <c r="O2654" s="259" t="s">
        <v>344</v>
      </c>
      <c r="P2654" s="259" t="s">
        <v>344</v>
      </c>
      <c r="Q2654" s="259" t="s">
        <v>344</v>
      </c>
      <c r="R2654" s="259" t="s">
        <v>344</v>
      </c>
      <c r="S2654" s="259" t="s">
        <v>344</v>
      </c>
      <c r="T2654" s="259" t="s">
        <v>344</v>
      </c>
      <c r="U2654" s="259" t="s">
        <v>344</v>
      </c>
      <c r="V2654" s="259" t="s">
        <v>344</v>
      </c>
      <c r="W2654" s="259" t="s">
        <v>344</v>
      </c>
      <c r="X2654" s="259" t="s">
        <v>344</v>
      </c>
      <c r="Y2654" s="259" t="s">
        <v>344</v>
      </c>
      <c r="Z2654" s="259" t="s">
        <v>344</v>
      </c>
      <c r="AA2654" s="259" t="s">
        <v>344</v>
      </c>
      <c r="AB2654" s="259" t="s">
        <v>344</v>
      </c>
      <c r="AC2654" s="259" t="s">
        <v>344</v>
      </c>
      <c r="AD2654" s="259" t="s">
        <v>344</v>
      </c>
      <c r="AE2654" s="259" t="s">
        <v>344</v>
      </c>
      <c r="AF2654" s="259" t="s">
        <v>344</v>
      </c>
      <c r="AG2654" s="259" t="s">
        <v>344</v>
      </c>
      <c r="AH2654" s="259" t="s">
        <v>344</v>
      </c>
      <c r="AI2654" s="259" t="s">
        <v>344</v>
      </c>
      <c r="AJ2654" s="259" t="s">
        <v>344</v>
      </c>
      <c r="AK2654" s="259" t="s">
        <v>344</v>
      </c>
      <c r="AL2654" s="259" t="s">
        <v>344</v>
      </c>
      <c r="AM2654" s="259" t="s">
        <v>344</v>
      </c>
      <c r="AN2654" s="259" t="s">
        <v>344</v>
      </c>
      <c r="AO2654" s="259" t="s">
        <v>344</v>
      </c>
      <c r="AP2654" s="259" t="s">
        <v>344</v>
      </c>
      <c r="AQ2654" s="259"/>
      <c r="AR2654"/>
      <c r="AS2654">
        <v>1</v>
      </c>
    </row>
    <row r="2655" spans="1:45" ht="15" hidden="1" x14ac:dyDescent="0.25">
      <c r="A2655" s="266">
        <v>216495</v>
      </c>
      <c r="B2655" s="259" t="s">
        <v>457</v>
      </c>
      <c r="C2655" s="259" t="s">
        <v>207</v>
      </c>
      <c r="D2655" s="259" t="s">
        <v>207</v>
      </c>
      <c r="E2655" s="259" t="s">
        <v>207</v>
      </c>
      <c r="F2655" s="259" t="s">
        <v>207</v>
      </c>
      <c r="G2655" s="259" t="s">
        <v>207</v>
      </c>
      <c r="H2655" s="259" t="s">
        <v>206</v>
      </c>
      <c r="I2655" s="259" t="s">
        <v>206</v>
      </c>
      <c r="J2655" s="259" t="s">
        <v>206</v>
      </c>
      <c r="K2655" s="259" t="s">
        <v>206</v>
      </c>
      <c r="L2655" s="259" t="s">
        <v>206</v>
      </c>
      <c r="M2655" s="259" t="s">
        <v>344</v>
      </c>
      <c r="N2655" s="259" t="s">
        <v>344</v>
      </c>
      <c r="O2655" s="259" t="s">
        <v>344</v>
      </c>
      <c r="P2655" s="259" t="s">
        <v>344</v>
      </c>
      <c r="Q2655" s="259" t="s">
        <v>344</v>
      </c>
      <c r="R2655" s="259" t="s">
        <v>344</v>
      </c>
      <c r="S2655" s="259" t="s">
        <v>344</v>
      </c>
      <c r="T2655" s="259" t="s">
        <v>344</v>
      </c>
      <c r="U2655" s="259" t="s">
        <v>344</v>
      </c>
      <c r="V2655" s="259" t="s">
        <v>344</v>
      </c>
      <c r="W2655" s="259" t="s">
        <v>344</v>
      </c>
      <c r="X2655" s="259" t="s">
        <v>344</v>
      </c>
      <c r="Y2655" s="259" t="s">
        <v>344</v>
      </c>
      <c r="Z2655" s="259" t="s">
        <v>344</v>
      </c>
      <c r="AA2655" s="259" t="s">
        <v>344</v>
      </c>
      <c r="AB2655" s="259" t="s">
        <v>344</v>
      </c>
      <c r="AC2655" s="259" t="s">
        <v>344</v>
      </c>
      <c r="AD2655" s="259" t="s">
        <v>344</v>
      </c>
      <c r="AE2655" s="259" t="s">
        <v>344</v>
      </c>
      <c r="AF2655" s="259" t="s">
        <v>344</v>
      </c>
      <c r="AG2655" s="259" t="s">
        <v>344</v>
      </c>
      <c r="AH2655" s="259" t="s">
        <v>344</v>
      </c>
      <c r="AI2655" s="259" t="s">
        <v>344</v>
      </c>
      <c r="AJ2655" s="259" t="s">
        <v>344</v>
      </c>
      <c r="AK2655" s="259" t="s">
        <v>344</v>
      </c>
      <c r="AL2655" s="259" t="s">
        <v>344</v>
      </c>
      <c r="AM2655" s="259" t="s">
        <v>344</v>
      </c>
      <c r="AN2655" s="259" t="s">
        <v>344</v>
      </c>
      <c r="AO2655" s="259" t="s">
        <v>344</v>
      </c>
      <c r="AP2655" s="259" t="s">
        <v>344</v>
      </c>
      <c r="AQ2655" s="259"/>
      <c r="AR2655"/>
      <c r="AS2655">
        <v>1</v>
      </c>
    </row>
    <row r="2656" spans="1:45" ht="15" hidden="1" x14ac:dyDescent="0.25">
      <c r="A2656" s="266">
        <v>216496</v>
      </c>
      <c r="B2656" s="259" t="s">
        <v>457</v>
      </c>
      <c r="C2656" s="259" t="s">
        <v>207</v>
      </c>
      <c r="D2656" s="259" t="s">
        <v>207</v>
      </c>
      <c r="E2656" s="259" t="s">
        <v>207</v>
      </c>
      <c r="F2656" s="259" t="s">
        <v>207</v>
      </c>
      <c r="G2656" s="259" t="s">
        <v>207</v>
      </c>
      <c r="H2656" s="259" t="s">
        <v>206</v>
      </c>
      <c r="I2656" s="259" t="s">
        <v>206</v>
      </c>
      <c r="J2656" s="259" t="s">
        <v>206</v>
      </c>
      <c r="K2656" s="259" t="s">
        <v>206</v>
      </c>
      <c r="L2656" s="259" t="s">
        <v>206</v>
      </c>
      <c r="M2656" s="259" t="s">
        <v>344</v>
      </c>
      <c r="N2656" s="259" t="s">
        <v>344</v>
      </c>
      <c r="O2656" s="259" t="s">
        <v>344</v>
      </c>
      <c r="P2656" s="259" t="s">
        <v>344</v>
      </c>
      <c r="Q2656" s="259" t="s">
        <v>344</v>
      </c>
      <c r="R2656" s="259" t="s">
        <v>344</v>
      </c>
      <c r="S2656" s="259" t="s">
        <v>344</v>
      </c>
      <c r="T2656" s="259" t="s">
        <v>344</v>
      </c>
      <c r="U2656" s="259" t="s">
        <v>344</v>
      </c>
      <c r="V2656" s="259" t="s">
        <v>344</v>
      </c>
      <c r="W2656" s="259" t="s">
        <v>344</v>
      </c>
      <c r="X2656" s="259" t="s">
        <v>344</v>
      </c>
      <c r="Y2656" s="259" t="s">
        <v>344</v>
      </c>
      <c r="Z2656" s="259" t="s">
        <v>344</v>
      </c>
      <c r="AA2656" s="259" t="s">
        <v>344</v>
      </c>
      <c r="AB2656" s="259" t="s">
        <v>344</v>
      </c>
      <c r="AC2656" s="259" t="s">
        <v>344</v>
      </c>
      <c r="AD2656" s="259" t="s">
        <v>344</v>
      </c>
      <c r="AE2656" s="259" t="s">
        <v>344</v>
      </c>
      <c r="AF2656" s="259" t="s">
        <v>344</v>
      </c>
      <c r="AG2656" s="259" t="s">
        <v>344</v>
      </c>
      <c r="AH2656" s="259" t="s">
        <v>344</v>
      </c>
      <c r="AI2656" s="259" t="s">
        <v>344</v>
      </c>
      <c r="AJ2656" s="259" t="s">
        <v>344</v>
      </c>
      <c r="AK2656" s="259" t="s">
        <v>344</v>
      </c>
      <c r="AL2656" s="259" t="s">
        <v>344</v>
      </c>
      <c r="AM2656" s="259" t="s">
        <v>344</v>
      </c>
      <c r="AN2656" s="259" t="s">
        <v>344</v>
      </c>
      <c r="AO2656" s="259" t="s">
        <v>344</v>
      </c>
      <c r="AP2656" s="259" t="s">
        <v>344</v>
      </c>
      <c r="AQ2656" s="259"/>
      <c r="AR2656"/>
      <c r="AS2656">
        <v>1</v>
      </c>
    </row>
    <row r="2657" spans="1:45" ht="15" hidden="1" x14ac:dyDescent="0.25">
      <c r="A2657" s="266">
        <v>216497</v>
      </c>
      <c r="B2657" s="259" t="s">
        <v>457</v>
      </c>
      <c r="C2657" s="259" t="s">
        <v>207</v>
      </c>
      <c r="D2657" s="259" t="s">
        <v>207</v>
      </c>
      <c r="E2657" s="259" t="s">
        <v>207</v>
      </c>
      <c r="F2657" s="259" t="s">
        <v>207</v>
      </c>
      <c r="G2657" s="259" t="s">
        <v>207</v>
      </c>
      <c r="H2657" s="259" t="s">
        <v>206</v>
      </c>
      <c r="I2657" s="259" t="s">
        <v>206</v>
      </c>
      <c r="J2657" s="259" t="s">
        <v>206</v>
      </c>
      <c r="K2657" s="259" t="s">
        <v>206</v>
      </c>
      <c r="L2657" s="259" t="s">
        <v>206</v>
      </c>
      <c r="M2657" s="259" t="s">
        <v>344</v>
      </c>
      <c r="N2657" s="259" t="s">
        <v>344</v>
      </c>
      <c r="O2657" s="259" t="s">
        <v>344</v>
      </c>
      <c r="P2657" s="259" t="s">
        <v>344</v>
      </c>
      <c r="Q2657" s="259" t="s">
        <v>344</v>
      </c>
      <c r="R2657" s="259" t="s">
        <v>344</v>
      </c>
      <c r="S2657" s="259" t="s">
        <v>344</v>
      </c>
      <c r="T2657" s="259" t="s">
        <v>344</v>
      </c>
      <c r="U2657" s="259" t="s">
        <v>344</v>
      </c>
      <c r="V2657" s="259" t="s">
        <v>344</v>
      </c>
      <c r="W2657" s="259" t="s">
        <v>344</v>
      </c>
      <c r="X2657" s="259" t="s">
        <v>344</v>
      </c>
      <c r="Y2657" s="259" t="s">
        <v>344</v>
      </c>
      <c r="Z2657" s="259" t="s">
        <v>344</v>
      </c>
      <c r="AA2657" s="259" t="s">
        <v>344</v>
      </c>
      <c r="AB2657" s="259" t="s">
        <v>344</v>
      </c>
      <c r="AC2657" s="259" t="s">
        <v>344</v>
      </c>
      <c r="AD2657" s="259" t="s">
        <v>344</v>
      </c>
      <c r="AE2657" s="259" t="s">
        <v>344</v>
      </c>
      <c r="AF2657" s="259" t="s">
        <v>344</v>
      </c>
      <c r="AG2657" s="259" t="s">
        <v>344</v>
      </c>
      <c r="AH2657" s="259" t="s">
        <v>344</v>
      </c>
      <c r="AI2657" s="259" t="s">
        <v>344</v>
      </c>
      <c r="AJ2657" s="259" t="s">
        <v>344</v>
      </c>
      <c r="AK2657" s="259" t="s">
        <v>344</v>
      </c>
      <c r="AL2657" s="259" t="s">
        <v>344</v>
      </c>
      <c r="AM2657" s="259" t="s">
        <v>344</v>
      </c>
      <c r="AN2657" s="259" t="s">
        <v>344</v>
      </c>
      <c r="AO2657" s="259" t="s">
        <v>344</v>
      </c>
      <c r="AP2657" s="259" t="s">
        <v>344</v>
      </c>
      <c r="AQ2657" s="259"/>
      <c r="AR2657"/>
      <c r="AS2657">
        <v>1</v>
      </c>
    </row>
    <row r="2658" spans="1:45" ht="15" hidden="1" x14ac:dyDescent="0.25">
      <c r="A2658" s="266">
        <v>216499</v>
      </c>
      <c r="B2658" s="259" t="s">
        <v>457</v>
      </c>
      <c r="C2658" s="259" t="s">
        <v>206</v>
      </c>
      <c r="D2658" s="259" t="s">
        <v>207</v>
      </c>
      <c r="E2658" s="259" t="s">
        <v>207</v>
      </c>
      <c r="F2658" s="259" t="s">
        <v>207</v>
      </c>
      <c r="G2658" s="259" t="s">
        <v>207</v>
      </c>
      <c r="H2658" s="259" t="s">
        <v>206</v>
      </c>
      <c r="I2658" s="259" t="s">
        <v>206</v>
      </c>
      <c r="J2658" s="259" t="s">
        <v>206</v>
      </c>
      <c r="K2658" s="259" t="s">
        <v>206</v>
      </c>
      <c r="L2658" s="259" t="s">
        <v>206</v>
      </c>
      <c r="M2658" s="259" t="s">
        <v>344</v>
      </c>
      <c r="N2658" s="259" t="s">
        <v>344</v>
      </c>
      <c r="O2658" s="259" t="s">
        <v>344</v>
      </c>
      <c r="P2658" s="259" t="s">
        <v>344</v>
      </c>
      <c r="Q2658" s="259" t="s">
        <v>344</v>
      </c>
      <c r="R2658" s="259" t="s">
        <v>344</v>
      </c>
      <c r="S2658" s="259" t="s">
        <v>344</v>
      </c>
      <c r="T2658" s="259" t="s">
        <v>344</v>
      </c>
      <c r="U2658" s="259" t="s">
        <v>344</v>
      </c>
      <c r="V2658" s="259" t="s">
        <v>344</v>
      </c>
      <c r="W2658" s="259" t="s">
        <v>344</v>
      </c>
      <c r="X2658" s="259" t="s">
        <v>344</v>
      </c>
      <c r="Y2658" s="259" t="s">
        <v>344</v>
      </c>
      <c r="Z2658" s="259" t="s">
        <v>344</v>
      </c>
      <c r="AA2658" s="259" t="s">
        <v>344</v>
      </c>
      <c r="AB2658" s="259" t="s">
        <v>344</v>
      </c>
      <c r="AC2658" s="259" t="s">
        <v>344</v>
      </c>
      <c r="AD2658" s="259" t="s">
        <v>344</v>
      </c>
      <c r="AE2658" s="259" t="s">
        <v>344</v>
      </c>
      <c r="AF2658" s="259" t="s">
        <v>344</v>
      </c>
      <c r="AG2658" s="259" t="s">
        <v>344</v>
      </c>
      <c r="AH2658" s="259" t="s">
        <v>344</v>
      </c>
      <c r="AI2658" s="259" t="s">
        <v>344</v>
      </c>
      <c r="AJ2658" s="259" t="s">
        <v>344</v>
      </c>
      <c r="AK2658" s="259" t="s">
        <v>344</v>
      </c>
      <c r="AL2658" s="259" t="s">
        <v>344</v>
      </c>
      <c r="AM2658" s="259" t="s">
        <v>344</v>
      </c>
      <c r="AN2658" s="259" t="s">
        <v>344</v>
      </c>
      <c r="AO2658" s="259" t="s">
        <v>344</v>
      </c>
      <c r="AP2658" s="259" t="s">
        <v>344</v>
      </c>
      <c r="AQ2658" s="259"/>
      <c r="AR2658"/>
      <c r="AS2658">
        <v>1</v>
      </c>
    </row>
    <row r="2659" spans="1:45" ht="15" hidden="1" x14ac:dyDescent="0.25">
      <c r="A2659" s="266">
        <v>216500</v>
      </c>
      <c r="B2659" s="259" t="s">
        <v>457</v>
      </c>
      <c r="C2659" s="259" t="s">
        <v>205</v>
      </c>
      <c r="D2659" s="259" t="s">
        <v>205</v>
      </c>
      <c r="E2659" s="259" t="s">
        <v>205</v>
      </c>
      <c r="F2659" s="259" t="s">
        <v>207</v>
      </c>
      <c r="G2659" s="259" t="s">
        <v>207</v>
      </c>
      <c r="H2659" s="259" t="s">
        <v>206</v>
      </c>
      <c r="I2659" s="259" t="s">
        <v>206</v>
      </c>
      <c r="J2659" s="259" t="s">
        <v>206</v>
      </c>
      <c r="K2659" s="259" t="s">
        <v>206</v>
      </c>
      <c r="L2659" s="259" t="s">
        <v>206</v>
      </c>
      <c r="M2659" s="259" t="s">
        <v>344</v>
      </c>
      <c r="N2659" s="259" t="s">
        <v>344</v>
      </c>
      <c r="O2659" s="259" t="s">
        <v>344</v>
      </c>
      <c r="P2659" s="259" t="s">
        <v>344</v>
      </c>
      <c r="Q2659" s="259" t="s">
        <v>344</v>
      </c>
      <c r="R2659" s="259" t="s">
        <v>344</v>
      </c>
      <c r="S2659" s="259" t="s">
        <v>344</v>
      </c>
      <c r="T2659" s="259" t="s">
        <v>344</v>
      </c>
      <c r="U2659" s="259" t="s">
        <v>344</v>
      </c>
      <c r="V2659" s="259" t="s">
        <v>344</v>
      </c>
      <c r="W2659" s="259" t="s">
        <v>344</v>
      </c>
      <c r="X2659" s="259" t="s">
        <v>344</v>
      </c>
      <c r="Y2659" s="259" t="s">
        <v>344</v>
      </c>
      <c r="Z2659" s="259" t="s">
        <v>344</v>
      </c>
      <c r="AA2659" s="259" t="s">
        <v>344</v>
      </c>
      <c r="AB2659" s="259" t="s">
        <v>344</v>
      </c>
      <c r="AC2659" s="259" t="s">
        <v>344</v>
      </c>
      <c r="AD2659" s="259" t="s">
        <v>344</v>
      </c>
      <c r="AE2659" s="259" t="s">
        <v>344</v>
      </c>
      <c r="AF2659" s="259" t="s">
        <v>344</v>
      </c>
      <c r="AG2659" s="259" t="s">
        <v>344</v>
      </c>
      <c r="AH2659" s="259" t="s">
        <v>344</v>
      </c>
      <c r="AI2659" s="259" t="s">
        <v>344</v>
      </c>
      <c r="AJ2659" s="259" t="s">
        <v>344</v>
      </c>
      <c r="AK2659" s="259" t="s">
        <v>344</v>
      </c>
      <c r="AL2659" s="259" t="s">
        <v>344</v>
      </c>
      <c r="AM2659" s="259" t="s">
        <v>344</v>
      </c>
      <c r="AN2659" s="259" t="s">
        <v>344</v>
      </c>
      <c r="AO2659" s="259" t="s">
        <v>344</v>
      </c>
      <c r="AP2659" s="259" t="s">
        <v>344</v>
      </c>
      <c r="AQ2659" s="259"/>
      <c r="AR2659"/>
      <c r="AS2659">
        <v>1</v>
      </c>
    </row>
    <row r="2660" spans="1:45" ht="15" hidden="1" x14ac:dyDescent="0.25">
      <c r="A2660" s="266">
        <v>216501</v>
      </c>
      <c r="B2660" s="259" t="s">
        <v>457</v>
      </c>
      <c r="C2660" s="259" t="s">
        <v>206</v>
      </c>
      <c r="D2660" s="259" t="s">
        <v>206</v>
      </c>
      <c r="E2660" s="259" t="s">
        <v>206</v>
      </c>
      <c r="F2660" s="259" t="s">
        <v>206</v>
      </c>
      <c r="G2660" s="259" t="s">
        <v>206</v>
      </c>
      <c r="H2660" s="259" t="s">
        <v>206</v>
      </c>
      <c r="I2660" s="259" t="s">
        <v>206</v>
      </c>
      <c r="J2660" s="259" t="s">
        <v>206</v>
      </c>
      <c r="K2660" s="259" t="s">
        <v>206</v>
      </c>
      <c r="L2660" s="259" t="s">
        <v>206</v>
      </c>
      <c r="M2660" s="259" t="s">
        <v>344</v>
      </c>
      <c r="N2660" s="259" t="s">
        <v>344</v>
      </c>
      <c r="O2660" s="259" t="s">
        <v>344</v>
      </c>
      <c r="P2660" s="259" t="s">
        <v>344</v>
      </c>
      <c r="Q2660" s="259" t="s">
        <v>344</v>
      </c>
      <c r="R2660" s="259" t="s">
        <v>344</v>
      </c>
      <c r="S2660" s="259" t="s">
        <v>344</v>
      </c>
      <c r="T2660" s="259" t="s">
        <v>344</v>
      </c>
      <c r="U2660" s="259" t="s">
        <v>344</v>
      </c>
      <c r="V2660" s="259" t="s">
        <v>344</v>
      </c>
      <c r="W2660" s="259" t="s">
        <v>344</v>
      </c>
      <c r="X2660" s="259" t="s">
        <v>344</v>
      </c>
      <c r="Y2660" s="259" t="s">
        <v>344</v>
      </c>
      <c r="Z2660" s="259" t="s">
        <v>344</v>
      </c>
      <c r="AA2660" s="259" t="s">
        <v>344</v>
      </c>
      <c r="AB2660" s="259" t="s">
        <v>344</v>
      </c>
      <c r="AC2660" s="259" t="s">
        <v>344</v>
      </c>
      <c r="AD2660" s="259" t="s">
        <v>344</v>
      </c>
      <c r="AE2660" s="259" t="s">
        <v>344</v>
      </c>
      <c r="AF2660" s="259" t="s">
        <v>344</v>
      </c>
      <c r="AG2660" s="259" t="s">
        <v>344</v>
      </c>
      <c r="AH2660" s="259" t="s">
        <v>344</v>
      </c>
      <c r="AI2660" s="259" t="s">
        <v>344</v>
      </c>
      <c r="AJ2660" s="259" t="s">
        <v>344</v>
      </c>
      <c r="AK2660" s="259" t="s">
        <v>344</v>
      </c>
      <c r="AL2660" s="259" t="s">
        <v>344</v>
      </c>
      <c r="AM2660" s="259" t="s">
        <v>344</v>
      </c>
      <c r="AN2660" s="259" t="s">
        <v>344</v>
      </c>
      <c r="AO2660" s="259" t="s">
        <v>344</v>
      </c>
      <c r="AP2660" s="259" t="s">
        <v>344</v>
      </c>
      <c r="AQ2660" s="259"/>
      <c r="AR2660"/>
      <c r="AS2660">
        <v>3</v>
      </c>
    </row>
    <row r="2661" spans="1:45" ht="15" hidden="1" x14ac:dyDescent="0.25">
      <c r="A2661" s="266">
        <v>216502</v>
      </c>
      <c r="B2661" s="259" t="s">
        <v>457</v>
      </c>
      <c r="C2661" s="259" t="s">
        <v>205</v>
      </c>
      <c r="D2661" s="259" t="s">
        <v>205</v>
      </c>
      <c r="E2661" s="259" t="s">
        <v>207</v>
      </c>
      <c r="F2661" s="259" t="s">
        <v>205</v>
      </c>
      <c r="G2661" s="259" t="s">
        <v>205</v>
      </c>
      <c r="H2661" s="259" t="s">
        <v>207</v>
      </c>
      <c r="I2661" s="259" t="s">
        <v>205</v>
      </c>
      <c r="J2661" s="259" t="s">
        <v>205</v>
      </c>
      <c r="K2661" s="259" t="s">
        <v>205</v>
      </c>
      <c r="L2661" s="259" t="s">
        <v>205</v>
      </c>
      <c r="M2661" s="259" t="s">
        <v>344</v>
      </c>
      <c r="N2661" s="259" t="s">
        <v>344</v>
      </c>
      <c r="O2661" s="259" t="s">
        <v>344</v>
      </c>
      <c r="P2661" s="259" t="s">
        <v>344</v>
      </c>
      <c r="Q2661" s="259" t="s">
        <v>344</v>
      </c>
      <c r="R2661" s="259" t="s">
        <v>344</v>
      </c>
      <c r="S2661" s="259" t="s">
        <v>344</v>
      </c>
      <c r="T2661" s="259" t="s">
        <v>344</v>
      </c>
      <c r="U2661" s="259" t="s">
        <v>344</v>
      </c>
      <c r="V2661" s="259" t="s">
        <v>344</v>
      </c>
      <c r="W2661" s="259" t="s">
        <v>344</v>
      </c>
      <c r="X2661" s="259" t="s">
        <v>344</v>
      </c>
      <c r="Y2661" s="259" t="s">
        <v>344</v>
      </c>
      <c r="Z2661" s="259" t="s">
        <v>344</v>
      </c>
      <c r="AA2661" s="259" t="s">
        <v>344</v>
      </c>
      <c r="AB2661" s="259" t="s">
        <v>344</v>
      </c>
      <c r="AC2661" s="259" t="s">
        <v>344</v>
      </c>
      <c r="AD2661" s="259" t="s">
        <v>344</v>
      </c>
      <c r="AE2661" s="259" t="s">
        <v>344</v>
      </c>
      <c r="AF2661" s="259" t="s">
        <v>344</v>
      </c>
      <c r="AG2661" s="259" t="s">
        <v>344</v>
      </c>
      <c r="AH2661" s="259" t="s">
        <v>344</v>
      </c>
      <c r="AI2661" s="259" t="s">
        <v>344</v>
      </c>
      <c r="AJ2661" s="259" t="s">
        <v>344</v>
      </c>
      <c r="AK2661" s="259" t="s">
        <v>344</v>
      </c>
      <c r="AL2661" s="259" t="s">
        <v>344</v>
      </c>
      <c r="AM2661" s="259" t="s">
        <v>344</v>
      </c>
      <c r="AN2661" s="259" t="s">
        <v>344</v>
      </c>
      <c r="AO2661" s="259" t="s">
        <v>344</v>
      </c>
      <c r="AP2661" s="259" t="s">
        <v>344</v>
      </c>
      <c r="AQ2661" s="259"/>
      <c r="AR2661"/>
      <c r="AS2661">
        <v>1</v>
      </c>
    </row>
    <row r="2662" spans="1:45" ht="15" hidden="1" x14ac:dyDescent="0.25">
      <c r="A2662" s="266">
        <v>216503</v>
      </c>
      <c r="B2662" s="259" t="s">
        <v>457</v>
      </c>
      <c r="C2662" s="259" t="s">
        <v>207</v>
      </c>
      <c r="D2662" s="259" t="s">
        <v>207</v>
      </c>
      <c r="E2662" s="259" t="s">
        <v>207</v>
      </c>
      <c r="F2662" s="259" t="s">
        <v>207</v>
      </c>
      <c r="G2662" s="259" t="s">
        <v>206</v>
      </c>
      <c r="H2662" s="259" t="s">
        <v>206</v>
      </c>
      <c r="I2662" s="259" t="s">
        <v>206</v>
      </c>
      <c r="J2662" s="259" t="s">
        <v>206</v>
      </c>
      <c r="K2662" s="259" t="s">
        <v>206</v>
      </c>
      <c r="L2662" s="259" t="s">
        <v>206</v>
      </c>
      <c r="M2662" s="259" t="s">
        <v>344</v>
      </c>
      <c r="N2662" s="259" t="s">
        <v>344</v>
      </c>
      <c r="O2662" s="259" t="s">
        <v>344</v>
      </c>
      <c r="P2662" s="259" t="s">
        <v>344</v>
      </c>
      <c r="Q2662" s="259" t="s">
        <v>344</v>
      </c>
      <c r="R2662" s="259" t="s">
        <v>344</v>
      </c>
      <c r="S2662" s="259" t="s">
        <v>344</v>
      </c>
      <c r="T2662" s="259" t="s">
        <v>344</v>
      </c>
      <c r="U2662" s="259" t="s">
        <v>344</v>
      </c>
      <c r="V2662" s="259" t="s">
        <v>344</v>
      </c>
      <c r="W2662" s="259" t="s">
        <v>344</v>
      </c>
      <c r="X2662" s="259" t="s">
        <v>344</v>
      </c>
      <c r="Y2662" s="259" t="s">
        <v>344</v>
      </c>
      <c r="Z2662" s="259" t="s">
        <v>344</v>
      </c>
      <c r="AA2662" s="259" t="s">
        <v>344</v>
      </c>
      <c r="AB2662" s="259" t="s">
        <v>344</v>
      </c>
      <c r="AC2662" s="259" t="s">
        <v>344</v>
      </c>
      <c r="AD2662" s="259" t="s">
        <v>344</v>
      </c>
      <c r="AE2662" s="259" t="s">
        <v>344</v>
      </c>
      <c r="AF2662" s="259" t="s">
        <v>344</v>
      </c>
      <c r="AG2662" s="259" t="s">
        <v>344</v>
      </c>
      <c r="AH2662" s="259" t="s">
        <v>344</v>
      </c>
      <c r="AI2662" s="259" t="s">
        <v>344</v>
      </c>
      <c r="AJ2662" s="259" t="s">
        <v>344</v>
      </c>
      <c r="AK2662" s="259" t="s">
        <v>344</v>
      </c>
      <c r="AL2662" s="259" t="s">
        <v>344</v>
      </c>
      <c r="AM2662" s="259" t="s">
        <v>344</v>
      </c>
      <c r="AN2662" s="259" t="s">
        <v>344</v>
      </c>
      <c r="AO2662" s="259" t="s">
        <v>344</v>
      </c>
      <c r="AP2662" s="259" t="s">
        <v>344</v>
      </c>
      <c r="AQ2662" s="259"/>
      <c r="AR2662"/>
      <c r="AS2662">
        <v>1</v>
      </c>
    </row>
    <row r="2663" spans="1:45" ht="18.75" hidden="1" x14ac:dyDescent="0.45">
      <c r="A2663" s="268">
        <v>216504</v>
      </c>
      <c r="B2663" s="249" t="s">
        <v>456</v>
      </c>
      <c r="C2663" s="269" t="s">
        <v>205</v>
      </c>
      <c r="D2663" s="269" t="s">
        <v>207</v>
      </c>
      <c r="E2663" s="269" t="s">
        <v>207</v>
      </c>
      <c r="F2663" s="269" t="s">
        <v>207</v>
      </c>
      <c r="G2663" s="269" t="s">
        <v>207</v>
      </c>
      <c r="H2663" s="269" t="s">
        <v>207</v>
      </c>
      <c r="I2663" s="269" t="s">
        <v>207</v>
      </c>
      <c r="J2663" s="269" t="s">
        <v>207</v>
      </c>
      <c r="K2663" s="269" t="s">
        <v>207</v>
      </c>
      <c r="L2663" s="269" t="s">
        <v>205</v>
      </c>
      <c r="M2663" s="270" t="s">
        <v>205</v>
      </c>
      <c r="N2663" s="269" t="s">
        <v>205</v>
      </c>
      <c r="O2663" s="269" t="s">
        <v>207</v>
      </c>
      <c r="P2663" s="269" t="s">
        <v>207</v>
      </c>
      <c r="Q2663" s="269" t="s">
        <v>207</v>
      </c>
      <c r="R2663" s="269" t="s">
        <v>207</v>
      </c>
      <c r="S2663" s="269" t="s">
        <v>207</v>
      </c>
      <c r="T2663" s="269" t="s">
        <v>207</v>
      </c>
      <c r="U2663" s="269" t="s">
        <v>207</v>
      </c>
      <c r="V2663" s="269" t="s">
        <v>207</v>
      </c>
      <c r="W2663" s="269" t="s">
        <v>207</v>
      </c>
      <c r="X2663" s="270" t="s">
        <v>207</v>
      </c>
      <c r="Y2663" s="269" t="s">
        <v>207</v>
      </c>
      <c r="Z2663" s="269" t="s">
        <v>207</v>
      </c>
      <c r="AA2663" s="269" t="s">
        <v>207</v>
      </c>
      <c r="AB2663" s="269" t="s">
        <v>206</v>
      </c>
      <c r="AC2663" s="269" t="s">
        <v>206</v>
      </c>
      <c r="AD2663" s="269" t="s">
        <v>206</v>
      </c>
      <c r="AE2663" s="269" t="s">
        <v>206</v>
      </c>
      <c r="AF2663" s="269" t="s">
        <v>206</v>
      </c>
      <c r="AG2663" s="269" t="s">
        <v>344</v>
      </c>
      <c r="AH2663" s="269" t="s">
        <v>344</v>
      </c>
      <c r="AI2663" s="269" t="s">
        <v>344</v>
      </c>
      <c r="AJ2663" s="269" t="s">
        <v>344</v>
      </c>
      <c r="AK2663" s="269" t="s">
        <v>344</v>
      </c>
      <c r="AL2663" s="269" t="s">
        <v>344</v>
      </c>
      <c r="AM2663" s="269" t="s">
        <v>344</v>
      </c>
      <c r="AN2663" s="269" t="s">
        <v>344</v>
      </c>
      <c r="AO2663" s="269" t="s">
        <v>344</v>
      </c>
      <c r="AP2663" s="269" t="s">
        <v>344</v>
      </c>
      <c r="AQ2663" s="269"/>
      <c r="AR2663">
        <v>0</v>
      </c>
      <c r="AS2663">
        <v>5</v>
      </c>
    </row>
    <row r="2664" spans="1:45" ht="15" hidden="1" x14ac:dyDescent="0.25">
      <c r="A2664" s="266">
        <v>216505</v>
      </c>
      <c r="B2664" s="259" t="s">
        <v>457</v>
      </c>
      <c r="C2664" s="259" t="s">
        <v>205</v>
      </c>
      <c r="D2664" s="259" t="s">
        <v>207</v>
      </c>
      <c r="E2664" s="259" t="s">
        <v>205</v>
      </c>
      <c r="F2664" s="259" t="s">
        <v>205</v>
      </c>
      <c r="G2664" s="259" t="s">
        <v>207</v>
      </c>
      <c r="H2664" s="259" t="s">
        <v>206</v>
      </c>
      <c r="I2664" s="259" t="s">
        <v>205</v>
      </c>
      <c r="J2664" s="259" t="s">
        <v>205</v>
      </c>
      <c r="K2664" s="259" t="s">
        <v>205</v>
      </c>
      <c r="L2664" s="259" t="s">
        <v>207</v>
      </c>
      <c r="M2664" s="259" t="s">
        <v>344</v>
      </c>
      <c r="N2664" s="259" t="s">
        <v>344</v>
      </c>
      <c r="O2664" s="259" t="s">
        <v>344</v>
      </c>
      <c r="P2664" s="259" t="s">
        <v>344</v>
      </c>
      <c r="Q2664" s="259" t="s">
        <v>344</v>
      </c>
      <c r="R2664" s="259" t="s">
        <v>344</v>
      </c>
      <c r="S2664" s="259" t="s">
        <v>344</v>
      </c>
      <c r="T2664" s="259" t="s">
        <v>344</v>
      </c>
      <c r="U2664" s="259" t="s">
        <v>344</v>
      </c>
      <c r="V2664" s="259" t="s">
        <v>344</v>
      </c>
      <c r="W2664" s="259" t="s">
        <v>344</v>
      </c>
      <c r="X2664" s="259" t="s">
        <v>344</v>
      </c>
      <c r="Y2664" s="259" t="s">
        <v>344</v>
      </c>
      <c r="Z2664" s="259" t="s">
        <v>344</v>
      </c>
      <c r="AA2664" s="259" t="s">
        <v>344</v>
      </c>
      <c r="AB2664" s="259" t="s">
        <v>344</v>
      </c>
      <c r="AC2664" s="259" t="s">
        <v>344</v>
      </c>
      <c r="AD2664" s="259" t="s">
        <v>344</v>
      </c>
      <c r="AE2664" s="259" t="s">
        <v>344</v>
      </c>
      <c r="AF2664" s="259" t="s">
        <v>344</v>
      </c>
      <c r="AG2664" s="259" t="s">
        <v>344</v>
      </c>
      <c r="AH2664" s="259" t="s">
        <v>344</v>
      </c>
      <c r="AI2664" s="259" t="s">
        <v>344</v>
      </c>
      <c r="AJ2664" s="259" t="s">
        <v>344</v>
      </c>
      <c r="AK2664" s="259" t="s">
        <v>344</v>
      </c>
      <c r="AL2664" s="259" t="s">
        <v>344</v>
      </c>
      <c r="AM2664" s="259" t="s">
        <v>344</v>
      </c>
      <c r="AN2664" s="259" t="s">
        <v>344</v>
      </c>
      <c r="AO2664" s="259" t="s">
        <v>344</v>
      </c>
      <c r="AP2664" s="259" t="s">
        <v>344</v>
      </c>
      <c r="AQ2664" s="259"/>
      <c r="AR2664"/>
      <c r="AS2664">
        <v>1</v>
      </c>
    </row>
    <row r="2665" spans="1:45" ht="18.75" hidden="1" x14ac:dyDescent="0.45">
      <c r="A2665" s="268">
        <v>216506</v>
      </c>
      <c r="B2665" s="249" t="s">
        <v>456</v>
      </c>
      <c r="C2665" s="269" t="s">
        <v>207</v>
      </c>
      <c r="D2665" s="269" t="s">
        <v>207</v>
      </c>
      <c r="E2665" s="269" t="s">
        <v>207</v>
      </c>
      <c r="F2665" s="269" t="s">
        <v>207</v>
      </c>
      <c r="G2665" s="269" t="s">
        <v>207</v>
      </c>
      <c r="H2665" s="269" t="s">
        <v>205</v>
      </c>
      <c r="I2665" s="269" t="s">
        <v>207</v>
      </c>
      <c r="J2665" s="269" t="s">
        <v>207</v>
      </c>
      <c r="K2665" s="269" t="s">
        <v>207</v>
      </c>
      <c r="L2665" s="269" t="s">
        <v>207</v>
      </c>
      <c r="M2665" s="270" t="s">
        <v>207</v>
      </c>
      <c r="N2665" s="269" t="s">
        <v>205</v>
      </c>
      <c r="O2665" s="269" t="s">
        <v>207</v>
      </c>
      <c r="P2665" s="269" t="s">
        <v>207</v>
      </c>
      <c r="Q2665" s="269" t="s">
        <v>207</v>
      </c>
      <c r="R2665" s="269" t="s">
        <v>207</v>
      </c>
      <c r="S2665" s="269" t="s">
        <v>207</v>
      </c>
      <c r="T2665" s="269" t="s">
        <v>207</v>
      </c>
      <c r="U2665" s="269" t="s">
        <v>207</v>
      </c>
      <c r="V2665" s="269" t="s">
        <v>207</v>
      </c>
      <c r="W2665" s="269" t="s">
        <v>207</v>
      </c>
      <c r="X2665" s="270" t="s">
        <v>207</v>
      </c>
      <c r="Y2665" s="269" t="s">
        <v>207</v>
      </c>
      <c r="Z2665" s="269" t="s">
        <v>207</v>
      </c>
      <c r="AA2665" s="269" t="s">
        <v>207</v>
      </c>
      <c r="AB2665" s="269" t="s">
        <v>206</v>
      </c>
      <c r="AC2665" s="269" t="s">
        <v>206</v>
      </c>
      <c r="AD2665" s="269" t="s">
        <v>206</v>
      </c>
      <c r="AE2665" s="269" t="s">
        <v>206</v>
      </c>
      <c r="AF2665" s="269" t="s">
        <v>206</v>
      </c>
      <c r="AG2665" s="269" t="s">
        <v>344</v>
      </c>
      <c r="AH2665" s="269" t="s">
        <v>344</v>
      </c>
      <c r="AI2665" s="269" t="s">
        <v>344</v>
      </c>
      <c r="AJ2665" s="269" t="s">
        <v>344</v>
      </c>
      <c r="AK2665" s="269" t="s">
        <v>344</v>
      </c>
      <c r="AL2665" s="269" t="s">
        <v>344</v>
      </c>
      <c r="AM2665" s="269" t="s">
        <v>344</v>
      </c>
      <c r="AN2665" s="269" t="s">
        <v>344</v>
      </c>
      <c r="AO2665" s="269" t="s">
        <v>344</v>
      </c>
      <c r="AP2665" s="269" t="s">
        <v>344</v>
      </c>
      <c r="AQ2665" s="269"/>
      <c r="AR2665">
        <v>0</v>
      </c>
      <c r="AS2665">
        <v>5</v>
      </c>
    </row>
    <row r="2666" spans="1:45" ht="18.75" hidden="1" x14ac:dyDescent="0.45">
      <c r="A2666" s="268">
        <v>216507</v>
      </c>
      <c r="B2666" s="249" t="s">
        <v>457</v>
      </c>
      <c r="C2666" s="269" t="s">
        <v>205</v>
      </c>
      <c r="D2666" s="269" t="s">
        <v>205</v>
      </c>
      <c r="E2666" s="269" t="s">
        <v>205</v>
      </c>
      <c r="F2666" s="269" t="s">
        <v>205</v>
      </c>
      <c r="G2666" s="269" t="s">
        <v>205</v>
      </c>
      <c r="H2666" s="269" t="s">
        <v>206</v>
      </c>
      <c r="I2666" s="269" t="s">
        <v>206</v>
      </c>
      <c r="J2666" s="269" t="s">
        <v>207</v>
      </c>
      <c r="K2666" s="269" t="s">
        <v>207</v>
      </c>
      <c r="L2666" s="269" t="s">
        <v>207</v>
      </c>
      <c r="M2666" s="270" t="s">
        <v>344</v>
      </c>
      <c r="N2666" s="269" t="s">
        <v>344</v>
      </c>
      <c r="O2666" s="269" t="s">
        <v>344</v>
      </c>
      <c r="P2666" s="269" t="s">
        <v>344</v>
      </c>
      <c r="Q2666" s="269" t="s">
        <v>344</v>
      </c>
      <c r="R2666" s="269" t="s">
        <v>344</v>
      </c>
      <c r="S2666" s="269" t="s">
        <v>344</v>
      </c>
      <c r="T2666" s="269" t="s">
        <v>344</v>
      </c>
      <c r="U2666" s="269" t="s">
        <v>344</v>
      </c>
      <c r="V2666" s="269" t="s">
        <v>344</v>
      </c>
      <c r="W2666" s="269" t="s">
        <v>344</v>
      </c>
      <c r="X2666" s="270" t="s">
        <v>344</v>
      </c>
      <c r="Y2666" s="269" t="s">
        <v>344</v>
      </c>
      <c r="Z2666" s="269" t="s">
        <v>344</v>
      </c>
      <c r="AA2666" s="269" t="s">
        <v>344</v>
      </c>
      <c r="AB2666" s="269" t="s">
        <v>344</v>
      </c>
      <c r="AC2666" s="269" t="s">
        <v>344</v>
      </c>
      <c r="AD2666" s="269" t="s">
        <v>344</v>
      </c>
      <c r="AE2666" s="269" t="s">
        <v>344</v>
      </c>
      <c r="AF2666" s="269" t="s">
        <v>344</v>
      </c>
      <c r="AG2666" s="269" t="s">
        <v>344</v>
      </c>
      <c r="AH2666" s="269" t="s">
        <v>344</v>
      </c>
      <c r="AI2666" s="269" t="s">
        <v>344</v>
      </c>
      <c r="AJ2666" s="269" t="s">
        <v>344</v>
      </c>
      <c r="AK2666" s="269" t="s">
        <v>344</v>
      </c>
      <c r="AL2666" s="269" t="s">
        <v>344</v>
      </c>
      <c r="AM2666" s="269" t="s">
        <v>344</v>
      </c>
      <c r="AN2666" s="269" t="s">
        <v>344</v>
      </c>
      <c r="AO2666" s="269" t="s">
        <v>344</v>
      </c>
      <c r="AP2666" s="269" t="s">
        <v>344</v>
      </c>
      <c r="AQ2666" s="269"/>
      <c r="AR2666">
        <v>0</v>
      </c>
      <c r="AS2666">
        <v>1</v>
      </c>
    </row>
    <row r="2667" spans="1:45" ht="15" hidden="1" x14ac:dyDescent="0.25">
      <c r="A2667" s="266">
        <v>216508</v>
      </c>
      <c r="B2667" s="259" t="s">
        <v>457</v>
      </c>
      <c r="C2667" s="259" t="s">
        <v>207</v>
      </c>
      <c r="D2667" s="259" t="s">
        <v>207</v>
      </c>
      <c r="E2667" s="259" t="s">
        <v>207</v>
      </c>
      <c r="F2667" s="259" t="s">
        <v>207</v>
      </c>
      <c r="G2667" s="259" t="s">
        <v>206</v>
      </c>
      <c r="H2667" s="259" t="s">
        <v>206</v>
      </c>
      <c r="I2667" s="259" t="s">
        <v>206</v>
      </c>
      <c r="J2667" s="259" t="s">
        <v>206</v>
      </c>
      <c r="K2667" s="259" t="s">
        <v>206</v>
      </c>
      <c r="L2667" s="259" t="s">
        <v>206</v>
      </c>
      <c r="M2667" s="259" t="s">
        <v>344</v>
      </c>
      <c r="N2667" s="259" t="s">
        <v>344</v>
      </c>
      <c r="O2667" s="259" t="s">
        <v>344</v>
      </c>
      <c r="P2667" s="259" t="s">
        <v>344</v>
      </c>
      <c r="Q2667" s="259" t="s">
        <v>344</v>
      </c>
      <c r="R2667" s="259" t="s">
        <v>344</v>
      </c>
      <c r="S2667" s="259" t="s">
        <v>344</v>
      </c>
      <c r="T2667" s="259" t="s">
        <v>344</v>
      </c>
      <c r="U2667" s="259" t="s">
        <v>344</v>
      </c>
      <c r="V2667" s="259" t="s">
        <v>344</v>
      </c>
      <c r="W2667" s="259" t="s">
        <v>344</v>
      </c>
      <c r="X2667" s="259" t="s">
        <v>344</v>
      </c>
      <c r="Y2667" s="259" t="s">
        <v>344</v>
      </c>
      <c r="Z2667" s="259" t="s">
        <v>344</v>
      </c>
      <c r="AA2667" s="259" t="s">
        <v>344</v>
      </c>
      <c r="AB2667" s="259" t="s">
        <v>344</v>
      </c>
      <c r="AC2667" s="259" t="s">
        <v>344</v>
      </c>
      <c r="AD2667" s="259" t="s">
        <v>344</v>
      </c>
      <c r="AE2667" s="259" t="s">
        <v>344</v>
      </c>
      <c r="AF2667" s="259" t="s">
        <v>344</v>
      </c>
      <c r="AG2667" s="259" t="s">
        <v>344</v>
      </c>
      <c r="AH2667" s="259" t="s">
        <v>344</v>
      </c>
      <c r="AI2667" s="259" t="s">
        <v>344</v>
      </c>
      <c r="AJ2667" s="259" t="s">
        <v>344</v>
      </c>
      <c r="AK2667" s="259" t="s">
        <v>344</v>
      </c>
      <c r="AL2667" s="259" t="s">
        <v>344</v>
      </c>
      <c r="AM2667" s="259" t="s">
        <v>344</v>
      </c>
      <c r="AN2667" s="259" t="s">
        <v>344</v>
      </c>
      <c r="AO2667" s="259" t="s">
        <v>344</v>
      </c>
      <c r="AP2667" s="259" t="s">
        <v>344</v>
      </c>
      <c r="AQ2667" s="259"/>
      <c r="AR2667"/>
      <c r="AS2667">
        <v>1</v>
      </c>
    </row>
    <row r="2668" spans="1:45" ht="18.75" hidden="1" x14ac:dyDescent="0.45">
      <c r="A2668" s="267">
        <v>216509</v>
      </c>
      <c r="B2668" s="249" t="s">
        <v>457</v>
      </c>
      <c r="C2668" s="269" t="s">
        <v>205</v>
      </c>
      <c r="D2668" s="269" t="s">
        <v>207</v>
      </c>
      <c r="E2668" s="269" t="s">
        <v>205</v>
      </c>
      <c r="F2668" s="269" t="s">
        <v>207</v>
      </c>
      <c r="G2668" s="269" t="s">
        <v>206</v>
      </c>
      <c r="H2668" s="269" t="s">
        <v>206</v>
      </c>
      <c r="I2668" s="269" t="s">
        <v>206</v>
      </c>
      <c r="J2668" s="269" t="s">
        <v>207</v>
      </c>
      <c r="K2668" s="269" t="s">
        <v>207</v>
      </c>
      <c r="L2668" s="269" t="s">
        <v>206</v>
      </c>
      <c r="M2668" s="270" t="s">
        <v>344</v>
      </c>
      <c r="N2668" s="269" t="s">
        <v>344</v>
      </c>
      <c r="O2668" s="269" t="s">
        <v>344</v>
      </c>
      <c r="P2668" s="269" t="s">
        <v>344</v>
      </c>
      <c r="Q2668" s="269" t="s">
        <v>344</v>
      </c>
      <c r="R2668" s="269" t="s">
        <v>344</v>
      </c>
      <c r="S2668" s="269" t="s">
        <v>344</v>
      </c>
      <c r="T2668" s="269" t="s">
        <v>344</v>
      </c>
      <c r="U2668" s="269" t="s">
        <v>344</v>
      </c>
      <c r="V2668" s="269" t="s">
        <v>344</v>
      </c>
      <c r="W2668" s="269" t="s">
        <v>344</v>
      </c>
      <c r="X2668" s="270" t="s">
        <v>344</v>
      </c>
      <c r="Y2668" s="269" t="s">
        <v>344</v>
      </c>
      <c r="Z2668" s="269" t="s">
        <v>344</v>
      </c>
      <c r="AA2668" s="269" t="s">
        <v>344</v>
      </c>
      <c r="AB2668" s="269" t="s">
        <v>344</v>
      </c>
      <c r="AC2668" s="269" t="s">
        <v>344</v>
      </c>
      <c r="AD2668" s="269" t="s">
        <v>344</v>
      </c>
      <c r="AE2668" s="269" t="s">
        <v>344</v>
      </c>
      <c r="AF2668" s="269" t="s">
        <v>344</v>
      </c>
      <c r="AG2668" s="269" t="s">
        <v>344</v>
      </c>
      <c r="AH2668" s="269" t="s">
        <v>344</v>
      </c>
      <c r="AI2668" s="269" t="s">
        <v>344</v>
      </c>
      <c r="AJ2668" s="269" t="s">
        <v>344</v>
      </c>
      <c r="AK2668" s="269" t="s">
        <v>344</v>
      </c>
      <c r="AL2668" s="269" t="s">
        <v>344</v>
      </c>
      <c r="AM2668" s="269" t="s">
        <v>344</v>
      </c>
      <c r="AN2668" s="269" t="s">
        <v>344</v>
      </c>
      <c r="AO2668" s="269" t="s">
        <v>344</v>
      </c>
      <c r="AP2668" s="269" t="s">
        <v>344</v>
      </c>
      <c r="AQ2668" s="269"/>
      <c r="AR2668">
        <v>0</v>
      </c>
      <c r="AS2668">
        <v>4</v>
      </c>
    </row>
    <row r="2669" spans="1:45" ht="15" hidden="1" x14ac:dyDescent="0.25">
      <c r="A2669" s="266">
        <v>216510</v>
      </c>
      <c r="B2669" s="259" t="s">
        <v>457</v>
      </c>
      <c r="C2669" s="259" t="s">
        <v>207</v>
      </c>
      <c r="D2669" s="259" t="s">
        <v>205</v>
      </c>
      <c r="E2669" s="259" t="s">
        <v>205</v>
      </c>
      <c r="F2669" s="259" t="s">
        <v>205</v>
      </c>
      <c r="G2669" s="259" t="s">
        <v>207</v>
      </c>
      <c r="H2669" s="259" t="s">
        <v>206</v>
      </c>
      <c r="I2669" s="259" t="s">
        <v>207</v>
      </c>
      <c r="J2669" s="259" t="s">
        <v>207</v>
      </c>
      <c r="K2669" s="259" t="s">
        <v>205</v>
      </c>
      <c r="L2669" s="259" t="s">
        <v>205</v>
      </c>
      <c r="M2669" s="259" t="s">
        <v>344</v>
      </c>
      <c r="N2669" s="259" t="s">
        <v>344</v>
      </c>
      <c r="O2669" s="259" t="s">
        <v>344</v>
      </c>
      <c r="P2669" s="259" t="s">
        <v>344</v>
      </c>
      <c r="Q2669" s="259" t="s">
        <v>344</v>
      </c>
      <c r="R2669" s="259" t="s">
        <v>344</v>
      </c>
      <c r="S2669" s="259" t="s">
        <v>344</v>
      </c>
      <c r="T2669" s="259" t="s">
        <v>344</v>
      </c>
      <c r="U2669" s="259" t="s">
        <v>344</v>
      </c>
      <c r="V2669" s="259" t="s">
        <v>344</v>
      </c>
      <c r="W2669" s="259" t="s">
        <v>344</v>
      </c>
      <c r="X2669" s="259" t="s">
        <v>344</v>
      </c>
      <c r="Y2669" s="259" t="s">
        <v>344</v>
      </c>
      <c r="Z2669" s="259" t="s">
        <v>344</v>
      </c>
      <c r="AA2669" s="259" t="s">
        <v>344</v>
      </c>
      <c r="AB2669" s="259" t="s">
        <v>344</v>
      </c>
      <c r="AC2669" s="259" t="s">
        <v>344</v>
      </c>
      <c r="AD2669" s="259" t="s">
        <v>344</v>
      </c>
      <c r="AE2669" s="259" t="s">
        <v>344</v>
      </c>
      <c r="AF2669" s="259" t="s">
        <v>344</v>
      </c>
      <c r="AG2669" s="259" t="s">
        <v>344</v>
      </c>
      <c r="AH2669" s="259" t="s">
        <v>344</v>
      </c>
      <c r="AI2669" s="259" t="s">
        <v>344</v>
      </c>
      <c r="AJ2669" s="259" t="s">
        <v>344</v>
      </c>
      <c r="AK2669" s="259" t="s">
        <v>344</v>
      </c>
      <c r="AL2669" s="259" t="s">
        <v>344</v>
      </c>
      <c r="AM2669" s="259" t="s">
        <v>344</v>
      </c>
      <c r="AN2669" s="259" t="s">
        <v>344</v>
      </c>
      <c r="AO2669" s="259" t="s">
        <v>344</v>
      </c>
      <c r="AP2669" s="259" t="s">
        <v>344</v>
      </c>
      <c r="AQ2669" s="259"/>
      <c r="AR2669"/>
      <c r="AS2669">
        <v>1</v>
      </c>
    </row>
    <row r="2670" spans="1:45" ht="15" hidden="1" x14ac:dyDescent="0.25">
      <c r="A2670" s="266">
        <v>216511</v>
      </c>
      <c r="B2670" s="259" t="s">
        <v>457</v>
      </c>
      <c r="C2670" s="259" t="s">
        <v>206</v>
      </c>
      <c r="D2670" s="259" t="s">
        <v>206</v>
      </c>
      <c r="E2670" s="259" t="s">
        <v>206</v>
      </c>
      <c r="F2670" s="259" t="s">
        <v>206</v>
      </c>
      <c r="G2670" s="259" t="s">
        <v>206</v>
      </c>
      <c r="H2670" s="259" t="s">
        <v>206</v>
      </c>
      <c r="I2670" s="259" t="s">
        <v>206</v>
      </c>
      <c r="J2670" s="259" t="s">
        <v>206</v>
      </c>
      <c r="K2670" s="259" t="s">
        <v>206</v>
      </c>
      <c r="L2670" s="259" t="s">
        <v>206</v>
      </c>
      <c r="M2670" s="259" t="s">
        <v>344</v>
      </c>
      <c r="N2670" s="259" t="s">
        <v>344</v>
      </c>
      <c r="O2670" s="259" t="s">
        <v>344</v>
      </c>
      <c r="P2670" s="259" t="s">
        <v>344</v>
      </c>
      <c r="Q2670" s="259" t="s">
        <v>344</v>
      </c>
      <c r="R2670" s="259" t="s">
        <v>344</v>
      </c>
      <c r="S2670" s="259" t="s">
        <v>344</v>
      </c>
      <c r="T2670" s="259" t="s">
        <v>344</v>
      </c>
      <c r="U2670" s="259" t="s">
        <v>344</v>
      </c>
      <c r="V2670" s="259" t="s">
        <v>344</v>
      </c>
      <c r="W2670" s="259" t="s">
        <v>344</v>
      </c>
      <c r="X2670" s="259" t="s">
        <v>344</v>
      </c>
      <c r="Y2670" s="259" t="s">
        <v>344</v>
      </c>
      <c r="Z2670" s="259" t="s">
        <v>344</v>
      </c>
      <c r="AA2670" s="259" t="s">
        <v>344</v>
      </c>
      <c r="AB2670" s="259" t="s">
        <v>344</v>
      </c>
      <c r="AC2670" s="259" t="s">
        <v>344</v>
      </c>
      <c r="AD2670" s="259" t="s">
        <v>344</v>
      </c>
      <c r="AE2670" s="259" t="s">
        <v>344</v>
      </c>
      <c r="AF2670" s="259" t="s">
        <v>344</v>
      </c>
      <c r="AG2670" s="259" t="s">
        <v>344</v>
      </c>
      <c r="AH2670" s="259" t="s">
        <v>344</v>
      </c>
      <c r="AI2670" s="259" t="s">
        <v>344</v>
      </c>
      <c r="AJ2670" s="259" t="s">
        <v>344</v>
      </c>
      <c r="AK2670" s="259" t="s">
        <v>344</v>
      </c>
      <c r="AL2670" s="259" t="s">
        <v>344</v>
      </c>
      <c r="AM2670" s="259" t="s">
        <v>344</v>
      </c>
      <c r="AN2670" s="259" t="s">
        <v>344</v>
      </c>
      <c r="AO2670" s="259" t="s">
        <v>344</v>
      </c>
      <c r="AP2670" s="259" t="s">
        <v>344</v>
      </c>
      <c r="AQ2670" s="259"/>
      <c r="AR2670"/>
      <c r="AS2670">
        <v>2</v>
      </c>
    </row>
    <row r="2671" spans="1:45" ht="15" hidden="1" x14ac:dyDescent="0.25">
      <c r="A2671" s="266">
        <v>216512</v>
      </c>
      <c r="B2671" s="259" t="s">
        <v>457</v>
      </c>
      <c r="C2671" s="259" t="s">
        <v>207</v>
      </c>
      <c r="D2671" s="259" t="s">
        <v>207</v>
      </c>
      <c r="E2671" s="259" t="s">
        <v>207</v>
      </c>
      <c r="F2671" s="259" t="s">
        <v>207</v>
      </c>
      <c r="G2671" s="259" t="s">
        <v>207</v>
      </c>
      <c r="H2671" s="259" t="s">
        <v>206</v>
      </c>
      <c r="I2671" s="259" t="s">
        <v>206</v>
      </c>
      <c r="J2671" s="259" t="s">
        <v>206</v>
      </c>
      <c r="K2671" s="259" t="s">
        <v>206</v>
      </c>
      <c r="L2671" s="259" t="s">
        <v>206</v>
      </c>
      <c r="M2671" s="259" t="s">
        <v>344</v>
      </c>
      <c r="N2671" s="259" t="s">
        <v>344</v>
      </c>
      <c r="O2671" s="259" t="s">
        <v>344</v>
      </c>
      <c r="P2671" s="259" t="s">
        <v>344</v>
      </c>
      <c r="Q2671" s="259" t="s">
        <v>344</v>
      </c>
      <c r="R2671" s="259" t="s">
        <v>344</v>
      </c>
      <c r="S2671" s="259" t="s">
        <v>344</v>
      </c>
      <c r="T2671" s="259" t="s">
        <v>344</v>
      </c>
      <c r="U2671" s="259" t="s">
        <v>344</v>
      </c>
      <c r="V2671" s="259" t="s">
        <v>344</v>
      </c>
      <c r="W2671" s="259" t="s">
        <v>344</v>
      </c>
      <c r="X2671" s="259" t="s">
        <v>344</v>
      </c>
      <c r="Y2671" s="259" t="s">
        <v>344</v>
      </c>
      <c r="Z2671" s="259" t="s">
        <v>344</v>
      </c>
      <c r="AA2671" s="259" t="s">
        <v>344</v>
      </c>
      <c r="AB2671" s="259" t="s">
        <v>344</v>
      </c>
      <c r="AC2671" s="259" t="s">
        <v>344</v>
      </c>
      <c r="AD2671" s="259" t="s">
        <v>344</v>
      </c>
      <c r="AE2671" s="259" t="s">
        <v>344</v>
      </c>
      <c r="AF2671" s="259" t="s">
        <v>344</v>
      </c>
      <c r="AG2671" s="259" t="s">
        <v>344</v>
      </c>
      <c r="AH2671" s="259" t="s">
        <v>344</v>
      </c>
      <c r="AI2671" s="259" t="s">
        <v>344</v>
      </c>
      <c r="AJ2671" s="259" t="s">
        <v>344</v>
      </c>
      <c r="AK2671" s="259" t="s">
        <v>344</v>
      </c>
      <c r="AL2671" s="259" t="s">
        <v>344</v>
      </c>
      <c r="AM2671" s="259" t="s">
        <v>344</v>
      </c>
      <c r="AN2671" s="259" t="s">
        <v>344</v>
      </c>
      <c r="AO2671" s="259" t="s">
        <v>344</v>
      </c>
      <c r="AP2671" s="259" t="s">
        <v>344</v>
      </c>
      <c r="AQ2671" s="259"/>
      <c r="AR2671"/>
      <c r="AS2671">
        <v>1</v>
      </c>
    </row>
    <row r="2672" spans="1:45" ht="18.75" hidden="1" x14ac:dyDescent="0.45">
      <c r="A2672" s="268">
        <v>216513</v>
      </c>
      <c r="B2672" s="249" t="s">
        <v>459</v>
      </c>
      <c r="C2672" s="269" t="s">
        <v>205</v>
      </c>
      <c r="D2672" s="269" t="s">
        <v>207</v>
      </c>
      <c r="E2672" s="269" t="s">
        <v>207</v>
      </c>
      <c r="F2672" s="269" t="s">
        <v>205</v>
      </c>
      <c r="G2672" s="269" t="s">
        <v>205</v>
      </c>
      <c r="H2672" s="269" t="s">
        <v>207</v>
      </c>
      <c r="I2672" s="269" t="s">
        <v>205</v>
      </c>
      <c r="J2672" s="269" t="s">
        <v>207</v>
      </c>
      <c r="K2672" s="269" t="s">
        <v>205</v>
      </c>
      <c r="L2672" s="269" t="s">
        <v>207</v>
      </c>
      <c r="M2672" s="270" t="s">
        <v>207</v>
      </c>
      <c r="N2672" s="269" t="s">
        <v>205</v>
      </c>
      <c r="O2672" s="269" t="s">
        <v>207</v>
      </c>
      <c r="P2672" s="269" t="s">
        <v>205</v>
      </c>
      <c r="Q2672" s="269" t="s">
        <v>207</v>
      </c>
      <c r="R2672" s="269" t="s">
        <v>206</v>
      </c>
      <c r="S2672" s="269" t="s">
        <v>207</v>
      </c>
      <c r="T2672" s="269" t="s">
        <v>207</v>
      </c>
      <c r="U2672" s="269" t="s">
        <v>207</v>
      </c>
      <c r="V2672" s="269" t="s">
        <v>207</v>
      </c>
      <c r="W2672" s="269" t="s">
        <v>206</v>
      </c>
      <c r="X2672" s="269" t="s">
        <v>206</v>
      </c>
      <c r="Y2672" s="269" t="s">
        <v>206</v>
      </c>
      <c r="Z2672" s="269" t="s">
        <v>206</v>
      </c>
      <c r="AA2672" s="269" t="s">
        <v>206</v>
      </c>
      <c r="AB2672" s="269" t="s">
        <v>344</v>
      </c>
      <c r="AC2672" s="269" t="s">
        <v>344</v>
      </c>
      <c r="AD2672" s="269" t="s">
        <v>344</v>
      </c>
      <c r="AE2672" s="269" t="s">
        <v>344</v>
      </c>
      <c r="AF2672" s="269" t="s">
        <v>344</v>
      </c>
      <c r="AG2672" s="269" t="s">
        <v>344</v>
      </c>
      <c r="AH2672" s="269" t="s">
        <v>344</v>
      </c>
      <c r="AI2672" s="269" t="s">
        <v>344</v>
      </c>
      <c r="AJ2672" s="269" t="s">
        <v>344</v>
      </c>
      <c r="AK2672" s="269" t="s">
        <v>344</v>
      </c>
      <c r="AL2672" s="269" t="s">
        <v>344</v>
      </c>
      <c r="AM2672" s="269" t="s">
        <v>344</v>
      </c>
      <c r="AN2672" s="269" t="s">
        <v>344</v>
      </c>
      <c r="AO2672" s="269" t="s">
        <v>344</v>
      </c>
      <c r="AP2672" s="269" t="s">
        <v>344</v>
      </c>
      <c r="AQ2672" s="269"/>
      <c r="AR2672">
        <v>0</v>
      </c>
      <c r="AS2672">
        <v>6</v>
      </c>
    </row>
    <row r="2673" spans="1:45" ht="15" hidden="1" x14ac:dyDescent="0.25">
      <c r="A2673" s="266">
        <v>216514</v>
      </c>
      <c r="B2673" s="259" t="s">
        <v>457</v>
      </c>
      <c r="C2673" s="259" t="s">
        <v>207</v>
      </c>
      <c r="D2673" s="259" t="s">
        <v>207</v>
      </c>
      <c r="E2673" s="259" t="s">
        <v>207</v>
      </c>
      <c r="F2673" s="259" t="s">
        <v>207</v>
      </c>
      <c r="G2673" s="259" t="s">
        <v>206</v>
      </c>
      <c r="H2673" s="259" t="s">
        <v>206</v>
      </c>
      <c r="I2673" s="259" t="s">
        <v>206</v>
      </c>
      <c r="J2673" s="259" t="s">
        <v>206</v>
      </c>
      <c r="K2673" s="259" t="s">
        <v>206</v>
      </c>
      <c r="L2673" s="259" t="s">
        <v>206</v>
      </c>
      <c r="M2673" s="259" t="s">
        <v>344</v>
      </c>
      <c r="N2673" s="259" t="s">
        <v>344</v>
      </c>
      <c r="O2673" s="259" t="s">
        <v>344</v>
      </c>
      <c r="P2673" s="259" t="s">
        <v>344</v>
      </c>
      <c r="Q2673" s="259" t="s">
        <v>344</v>
      </c>
      <c r="R2673" s="259" t="s">
        <v>344</v>
      </c>
      <c r="S2673" s="259" t="s">
        <v>344</v>
      </c>
      <c r="T2673" s="259" t="s">
        <v>344</v>
      </c>
      <c r="U2673" s="259" t="s">
        <v>344</v>
      </c>
      <c r="V2673" s="259" t="s">
        <v>344</v>
      </c>
      <c r="W2673" s="259" t="s">
        <v>344</v>
      </c>
      <c r="X2673" s="259" t="s">
        <v>344</v>
      </c>
      <c r="Y2673" s="259" t="s">
        <v>344</v>
      </c>
      <c r="Z2673" s="259" t="s">
        <v>344</v>
      </c>
      <c r="AA2673" s="259" t="s">
        <v>344</v>
      </c>
      <c r="AB2673" s="259" t="s">
        <v>344</v>
      </c>
      <c r="AC2673" s="259" t="s">
        <v>344</v>
      </c>
      <c r="AD2673" s="259" t="s">
        <v>344</v>
      </c>
      <c r="AE2673" s="259" t="s">
        <v>344</v>
      </c>
      <c r="AF2673" s="259" t="s">
        <v>344</v>
      </c>
      <c r="AG2673" s="259" t="s">
        <v>344</v>
      </c>
      <c r="AH2673" s="259" t="s">
        <v>344</v>
      </c>
      <c r="AI2673" s="259" t="s">
        <v>344</v>
      </c>
      <c r="AJ2673" s="259" t="s">
        <v>344</v>
      </c>
      <c r="AK2673" s="259" t="s">
        <v>344</v>
      </c>
      <c r="AL2673" s="259" t="s">
        <v>344</v>
      </c>
      <c r="AM2673" s="259" t="s">
        <v>344</v>
      </c>
      <c r="AN2673" s="259" t="s">
        <v>344</v>
      </c>
      <c r="AO2673" s="259" t="s">
        <v>344</v>
      </c>
      <c r="AP2673" s="259" t="s">
        <v>344</v>
      </c>
      <c r="AQ2673" s="259"/>
      <c r="AR2673"/>
      <c r="AS2673">
        <v>1</v>
      </c>
    </row>
    <row r="2674" spans="1:45" ht="15" hidden="1" x14ac:dyDescent="0.25">
      <c r="A2674" s="266">
        <v>216515</v>
      </c>
      <c r="B2674" s="259" t="s">
        <v>457</v>
      </c>
      <c r="C2674" s="259" t="s">
        <v>205</v>
      </c>
      <c r="D2674" s="259" t="s">
        <v>205</v>
      </c>
      <c r="E2674" s="259" t="s">
        <v>205</v>
      </c>
      <c r="F2674" s="259" t="s">
        <v>205</v>
      </c>
      <c r="G2674" s="259" t="s">
        <v>207</v>
      </c>
      <c r="H2674" s="259" t="s">
        <v>207</v>
      </c>
      <c r="I2674" s="259" t="s">
        <v>207</v>
      </c>
      <c r="J2674" s="259" t="s">
        <v>207</v>
      </c>
      <c r="K2674" s="259" t="s">
        <v>207</v>
      </c>
      <c r="L2674" s="259" t="s">
        <v>207</v>
      </c>
      <c r="M2674" s="259" t="s">
        <v>344</v>
      </c>
      <c r="N2674" s="259" t="s">
        <v>344</v>
      </c>
      <c r="O2674" s="259" t="s">
        <v>344</v>
      </c>
      <c r="P2674" s="259" t="s">
        <v>344</v>
      </c>
      <c r="Q2674" s="259" t="s">
        <v>344</v>
      </c>
      <c r="R2674" s="259" t="s">
        <v>344</v>
      </c>
      <c r="S2674" s="259" t="s">
        <v>344</v>
      </c>
      <c r="T2674" s="259" t="s">
        <v>344</v>
      </c>
      <c r="U2674" s="259" t="s">
        <v>344</v>
      </c>
      <c r="V2674" s="259" t="s">
        <v>344</v>
      </c>
      <c r="W2674" s="259" t="s">
        <v>344</v>
      </c>
      <c r="X2674" s="259" t="s">
        <v>344</v>
      </c>
      <c r="Y2674" s="259" t="s">
        <v>344</v>
      </c>
      <c r="Z2674" s="259" t="s">
        <v>344</v>
      </c>
      <c r="AA2674" s="259" t="s">
        <v>344</v>
      </c>
      <c r="AB2674" s="259" t="s">
        <v>344</v>
      </c>
      <c r="AC2674" s="259" t="s">
        <v>344</v>
      </c>
      <c r="AD2674" s="259" t="s">
        <v>344</v>
      </c>
      <c r="AE2674" s="259" t="s">
        <v>344</v>
      </c>
      <c r="AF2674" s="259" t="s">
        <v>344</v>
      </c>
      <c r="AG2674" s="259" t="s">
        <v>344</v>
      </c>
      <c r="AH2674" s="259" t="s">
        <v>344</v>
      </c>
      <c r="AI2674" s="259" t="s">
        <v>344</v>
      </c>
      <c r="AJ2674" s="259" t="s">
        <v>344</v>
      </c>
      <c r="AK2674" s="259" t="s">
        <v>344</v>
      </c>
      <c r="AL2674" s="259" t="s">
        <v>344</v>
      </c>
      <c r="AM2674" s="259" t="s">
        <v>344</v>
      </c>
      <c r="AN2674" s="259" t="s">
        <v>344</v>
      </c>
      <c r="AO2674" s="259" t="s">
        <v>344</v>
      </c>
      <c r="AP2674" s="259" t="s">
        <v>344</v>
      </c>
      <c r="AQ2674" s="259"/>
      <c r="AR2674"/>
      <c r="AS2674">
        <v>1</v>
      </c>
    </row>
    <row r="2675" spans="1:45" ht="15" hidden="1" x14ac:dyDescent="0.25">
      <c r="A2675" s="266">
        <v>216516</v>
      </c>
      <c r="B2675" s="259" t="s">
        <v>457</v>
      </c>
      <c r="C2675" s="259" t="s">
        <v>207</v>
      </c>
      <c r="D2675" s="259" t="s">
        <v>206</v>
      </c>
      <c r="E2675" s="259" t="s">
        <v>207</v>
      </c>
      <c r="F2675" s="259" t="s">
        <v>207</v>
      </c>
      <c r="G2675" s="259" t="s">
        <v>207</v>
      </c>
      <c r="H2675" s="259" t="s">
        <v>206</v>
      </c>
      <c r="I2675" s="259" t="s">
        <v>206</v>
      </c>
      <c r="J2675" s="259" t="s">
        <v>206</v>
      </c>
      <c r="K2675" s="259" t="s">
        <v>206</v>
      </c>
      <c r="L2675" s="259" t="s">
        <v>206</v>
      </c>
      <c r="M2675" s="259" t="s">
        <v>344</v>
      </c>
      <c r="N2675" s="259" t="s">
        <v>344</v>
      </c>
      <c r="O2675" s="259" t="s">
        <v>344</v>
      </c>
      <c r="P2675" s="259" t="s">
        <v>344</v>
      </c>
      <c r="Q2675" s="259" t="s">
        <v>344</v>
      </c>
      <c r="R2675" s="259" t="s">
        <v>344</v>
      </c>
      <c r="S2675" s="259" t="s">
        <v>344</v>
      </c>
      <c r="T2675" s="259" t="s">
        <v>344</v>
      </c>
      <c r="U2675" s="259" t="s">
        <v>344</v>
      </c>
      <c r="V2675" s="259" t="s">
        <v>344</v>
      </c>
      <c r="W2675" s="259" t="s">
        <v>344</v>
      </c>
      <c r="X2675" s="259" t="s">
        <v>344</v>
      </c>
      <c r="Y2675" s="259" t="s">
        <v>344</v>
      </c>
      <c r="Z2675" s="259" t="s">
        <v>344</v>
      </c>
      <c r="AA2675" s="259" t="s">
        <v>344</v>
      </c>
      <c r="AB2675" s="259" t="s">
        <v>344</v>
      </c>
      <c r="AC2675" s="259" t="s">
        <v>344</v>
      </c>
      <c r="AD2675" s="259" t="s">
        <v>344</v>
      </c>
      <c r="AE2675" s="259" t="s">
        <v>344</v>
      </c>
      <c r="AF2675" s="259" t="s">
        <v>344</v>
      </c>
      <c r="AG2675" s="259" t="s">
        <v>344</v>
      </c>
      <c r="AH2675" s="259" t="s">
        <v>344</v>
      </c>
      <c r="AI2675" s="259" t="s">
        <v>344</v>
      </c>
      <c r="AJ2675" s="259" t="s">
        <v>344</v>
      </c>
      <c r="AK2675" s="259" t="s">
        <v>344</v>
      </c>
      <c r="AL2675" s="259" t="s">
        <v>344</v>
      </c>
      <c r="AM2675" s="259" t="s">
        <v>344</v>
      </c>
      <c r="AN2675" s="259" t="s">
        <v>344</v>
      </c>
      <c r="AO2675" s="259" t="s">
        <v>344</v>
      </c>
      <c r="AP2675" s="259" t="s">
        <v>344</v>
      </c>
      <c r="AQ2675" s="259"/>
      <c r="AR2675"/>
      <c r="AS2675">
        <v>1</v>
      </c>
    </row>
    <row r="2676" spans="1:45" ht="18.75" hidden="1" x14ac:dyDescent="0.45">
      <c r="A2676" s="268">
        <v>216517</v>
      </c>
      <c r="B2676" s="249" t="s">
        <v>456</v>
      </c>
      <c r="C2676" s="269" t="s">
        <v>207</v>
      </c>
      <c r="D2676" s="269" t="s">
        <v>207</v>
      </c>
      <c r="E2676" s="269" t="s">
        <v>207</v>
      </c>
      <c r="F2676" s="269" t="s">
        <v>207</v>
      </c>
      <c r="G2676" s="269" t="s">
        <v>207</v>
      </c>
      <c r="H2676" s="269" t="s">
        <v>207</v>
      </c>
      <c r="I2676" s="269" t="s">
        <v>205</v>
      </c>
      <c r="J2676" s="269" t="s">
        <v>207</v>
      </c>
      <c r="K2676" s="269" t="s">
        <v>207</v>
      </c>
      <c r="L2676" s="269" t="s">
        <v>207</v>
      </c>
      <c r="M2676" s="270" t="s">
        <v>207</v>
      </c>
      <c r="N2676" s="269" t="s">
        <v>207</v>
      </c>
      <c r="O2676" s="269" t="s">
        <v>207</v>
      </c>
      <c r="P2676" s="269" t="s">
        <v>207</v>
      </c>
      <c r="Q2676" s="269" t="s">
        <v>207</v>
      </c>
      <c r="R2676" s="269" t="s">
        <v>207</v>
      </c>
      <c r="S2676" s="269" t="s">
        <v>207</v>
      </c>
      <c r="T2676" s="269" t="s">
        <v>207</v>
      </c>
      <c r="U2676" s="269" t="s">
        <v>207</v>
      </c>
      <c r="V2676" s="269" t="s">
        <v>207</v>
      </c>
      <c r="W2676" s="269" t="s">
        <v>207</v>
      </c>
      <c r="X2676" s="270" t="s">
        <v>207</v>
      </c>
      <c r="Y2676" s="269" t="s">
        <v>207</v>
      </c>
      <c r="Z2676" s="269" t="s">
        <v>207</v>
      </c>
      <c r="AA2676" s="269" t="s">
        <v>207</v>
      </c>
      <c r="AB2676" s="269" t="s">
        <v>206</v>
      </c>
      <c r="AC2676" s="269" t="s">
        <v>206</v>
      </c>
      <c r="AD2676" s="269" t="s">
        <v>206</v>
      </c>
      <c r="AE2676" s="269" t="s">
        <v>206</v>
      </c>
      <c r="AF2676" s="269" t="s">
        <v>206</v>
      </c>
      <c r="AG2676" s="269" t="s">
        <v>344</v>
      </c>
      <c r="AH2676" s="269" t="s">
        <v>344</v>
      </c>
      <c r="AI2676" s="269" t="s">
        <v>344</v>
      </c>
      <c r="AJ2676" s="269" t="s">
        <v>344</v>
      </c>
      <c r="AK2676" s="269" t="s">
        <v>344</v>
      </c>
      <c r="AL2676" s="269" t="s">
        <v>344</v>
      </c>
      <c r="AM2676" s="269" t="s">
        <v>344</v>
      </c>
      <c r="AN2676" s="269" t="s">
        <v>344</v>
      </c>
      <c r="AO2676" s="269" t="s">
        <v>344</v>
      </c>
      <c r="AP2676" s="269" t="s">
        <v>344</v>
      </c>
      <c r="AQ2676" s="269"/>
      <c r="AR2676">
        <v>0</v>
      </c>
      <c r="AS2676">
        <v>5</v>
      </c>
    </row>
    <row r="2677" spans="1:45" ht="18.75" hidden="1" x14ac:dyDescent="0.45">
      <c r="A2677" s="267">
        <v>216518</v>
      </c>
      <c r="B2677" s="249" t="s">
        <v>459</v>
      </c>
      <c r="C2677" s="269" t="s">
        <v>207</v>
      </c>
      <c r="D2677" s="269" t="s">
        <v>207</v>
      </c>
      <c r="E2677" s="269" t="s">
        <v>207</v>
      </c>
      <c r="F2677" s="269" t="s">
        <v>207</v>
      </c>
      <c r="G2677" s="269" t="s">
        <v>207</v>
      </c>
      <c r="H2677" s="269" t="s">
        <v>205</v>
      </c>
      <c r="I2677" s="269" t="s">
        <v>207</v>
      </c>
      <c r="J2677" s="269" t="s">
        <v>207</v>
      </c>
      <c r="K2677" s="269" t="s">
        <v>207</v>
      </c>
      <c r="L2677" s="269" t="s">
        <v>207</v>
      </c>
      <c r="M2677" s="270" t="s">
        <v>205</v>
      </c>
      <c r="N2677" s="269" t="s">
        <v>207</v>
      </c>
      <c r="O2677" s="269" t="s">
        <v>207</v>
      </c>
      <c r="P2677" s="269" t="s">
        <v>205</v>
      </c>
      <c r="Q2677" s="269" t="s">
        <v>207</v>
      </c>
      <c r="R2677" s="269" t="s">
        <v>207</v>
      </c>
      <c r="S2677" s="269" t="s">
        <v>207</v>
      </c>
      <c r="T2677" s="269" t="s">
        <v>207</v>
      </c>
      <c r="U2677" s="269" t="s">
        <v>207</v>
      </c>
      <c r="V2677" s="269" t="s">
        <v>205</v>
      </c>
      <c r="W2677" s="269" t="s">
        <v>206</v>
      </c>
      <c r="X2677" s="269" t="s">
        <v>206</v>
      </c>
      <c r="Y2677" s="269" t="s">
        <v>206</v>
      </c>
      <c r="Z2677" s="269" t="s">
        <v>206</v>
      </c>
      <c r="AA2677" s="269" t="s">
        <v>206</v>
      </c>
      <c r="AB2677" s="269" t="s">
        <v>344</v>
      </c>
      <c r="AC2677" s="269" t="s">
        <v>344</v>
      </c>
      <c r="AD2677" s="269" t="s">
        <v>344</v>
      </c>
      <c r="AE2677" s="269" t="s">
        <v>344</v>
      </c>
      <c r="AF2677" s="269" t="s">
        <v>344</v>
      </c>
      <c r="AG2677" s="269" t="s">
        <v>344</v>
      </c>
      <c r="AH2677" s="269" t="s">
        <v>344</v>
      </c>
      <c r="AI2677" s="269" t="s">
        <v>344</v>
      </c>
      <c r="AJ2677" s="269" t="s">
        <v>344</v>
      </c>
      <c r="AK2677" s="269" t="s">
        <v>344</v>
      </c>
      <c r="AL2677" s="269" t="s">
        <v>344</v>
      </c>
      <c r="AM2677" s="269" t="s">
        <v>344</v>
      </c>
      <c r="AN2677" s="269" t="s">
        <v>344</v>
      </c>
      <c r="AO2677" s="269" t="s">
        <v>344</v>
      </c>
      <c r="AP2677" s="269" t="s">
        <v>344</v>
      </c>
      <c r="AQ2677" s="269"/>
      <c r="AR2677">
        <v>0</v>
      </c>
      <c r="AS2677">
        <v>6</v>
      </c>
    </row>
    <row r="2678" spans="1:45" ht="15" hidden="1" x14ac:dyDescent="0.25">
      <c r="A2678" s="266">
        <v>216519</v>
      </c>
      <c r="B2678" s="259" t="s">
        <v>457</v>
      </c>
      <c r="C2678" s="259" t="s">
        <v>207</v>
      </c>
      <c r="D2678" s="259" t="s">
        <v>207</v>
      </c>
      <c r="E2678" s="259" t="s">
        <v>207</v>
      </c>
      <c r="F2678" s="259" t="s">
        <v>207</v>
      </c>
      <c r="G2678" s="259" t="s">
        <v>207</v>
      </c>
      <c r="H2678" s="259" t="s">
        <v>206</v>
      </c>
      <c r="I2678" s="259" t="s">
        <v>206</v>
      </c>
      <c r="J2678" s="259" t="s">
        <v>206</v>
      </c>
      <c r="K2678" s="259" t="s">
        <v>206</v>
      </c>
      <c r="L2678" s="259" t="s">
        <v>206</v>
      </c>
      <c r="M2678" s="259" t="s">
        <v>344</v>
      </c>
      <c r="N2678" s="259" t="s">
        <v>344</v>
      </c>
      <c r="O2678" s="259" t="s">
        <v>344</v>
      </c>
      <c r="P2678" s="259" t="s">
        <v>344</v>
      </c>
      <c r="Q2678" s="259" t="s">
        <v>344</v>
      </c>
      <c r="R2678" s="259" t="s">
        <v>344</v>
      </c>
      <c r="S2678" s="259" t="s">
        <v>344</v>
      </c>
      <c r="T2678" s="259" t="s">
        <v>344</v>
      </c>
      <c r="U2678" s="259" t="s">
        <v>344</v>
      </c>
      <c r="V2678" s="259" t="s">
        <v>344</v>
      </c>
      <c r="W2678" s="259" t="s">
        <v>344</v>
      </c>
      <c r="X2678" s="259" t="s">
        <v>344</v>
      </c>
      <c r="Y2678" s="259" t="s">
        <v>344</v>
      </c>
      <c r="Z2678" s="259" t="s">
        <v>344</v>
      </c>
      <c r="AA2678" s="259" t="s">
        <v>344</v>
      </c>
      <c r="AB2678" s="259" t="s">
        <v>344</v>
      </c>
      <c r="AC2678" s="259" t="s">
        <v>344</v>
      </c>
      <c r="AD2678" s="259" t="s">
        <v>344</v>
      </c>
      <c r="AE2678" s="259" t="s">
        <v>344</v>
      </c>
      <c r="AF2678" s="259" t="s">
        <v>344</v>
      </c>
      <c r="AG2678" s="259" t="s">
        <v>344</v>
      </c>
      <c r="AH2678" s="259" t="s">
        <v>344</v>
      </c>
      <c r="AI2678" s="259" t="s">
        <v>344</v>
      </c>
      <c r="AJ2678" s="259" t="s">
        <v>344</v>
      </c>
      <c r="AK2678" s="259" t="s">
        <v>344</v>
      </c>
      <c r="AL2678" s="259" t="s">
        <v>344</v>
      </c>
      <c r="AM2678" s="259" t="s">
        <v>344</v>
      </c>
      <c r="AN2678" s="259" t="s">
        <v>344</v>
      </c>
      <c r="AO2678" s="259" t="s">
        <v>344</v>
      </c>
      <c r="AP2678" s="259" t="s">
        <v>344</v>
      </c>
      <c r="AQ2678" s="259"/>
      <c r="AR2678"/>
      <c r="AS2678">
        <v>1</v>
      </c>
    </row>
    <row r="2679" spans="1:45" ht="18.75" hidden="1" x14ac:dyDescent="0.45">
      <c r="A2679" s="268">
        <v>216520</v>
      </c>
      <c r="B2679" s="249" t="s">
        <v>456</v>
      </c>
      <c r="C2679" s="269" t="s">
        <v>207</v>
      </c>
      <c r="D2679" s="269" t="s">
        <v>205</v>
      </c>
      <c r="E2679" s="269" t="s">
        <v>207</v>
      </c>
      <c r="F2679" s="269" t="s">
        <v>207</v>
      </c>
      <c r="G2679" s="269" t="s">
        <v>207</v>
      </c>
      <c r="H2679" s="269" t="s">
        <v>207</v>
      </c>
      <c r="I2679" s="269" t="s">
        <v>205</v>
      </c>
      <c r="J2679" s="269" t="s">
        <v>207</v>
      </c>
      <c r="K2679" s="269" t="s">
        <v>207</v>
      </c>
      <c r="L2679" s="269" t="s">
        <v>207</v>
      </c>
      <c r="M2679" s="270" t="s">
        <v>207</v>
      </c>
      <c r="N2679" s="269" t="s">
        <v>207</v>
      </c>
      <c r="O2679" s="269" t="s">
        <v>207</v>
      </c>
      <c r="P2679" s="269" t="s">
        <v>207</v>
      </c>
      <c r="Q2679" s="269" t="s">
        <v>205</v>
      </c>
      <c r="R2679" s="269" t="s">
        <v>207</v>
      </c>
      <c r="S2679" s="269" t="s">
        <v>207</v>
      </c>
      <c r="T2679" s="269" t="s">
        <v>207</v>
      </c>
      <c r="U2679" s="269" t="s">
        <v>207</v>
      </c>
      <c r="V2679" s="269" t="s">
        <v>207</v>
      </c>
      <c r="W2679" s="269" t="s">
        <v>207</v>
      </c>
      <c r="X2679" s="270" t="s">
        <v>207</v>
      </c>
      <c r="Y2679" s="269" t="s">
        <v>207</v>
      </c>
      <c r="Z2679" s="269" t="s">
        <v>207</v>
      </c>
      <c r="AA2679" s="269" t="s">
        <v>207</v>
      </c>
      <c r="AB2679" s="269" t="s">
        <v>206</v>
      </c>
      <c r="AC2679" s="269" t="s">
        <v>206</v>
      </c>
      <c r="AD2679" s="269" t="s">
        <v>206</v>
      </c>
      <c r="AE2679" s="269" t="s">
        <v>206</v>
      </c>
      <c r="AF2679" s="269" t="s">
        <v>206</v>
      </c>
      <c r="AG2679" s="269" t="s">
        <v>344</v>
      </c>
      <c r="AH2679" s="269" t="s">
        <v>344</v>
      </c>
      <c r="AI2679" s="269" t="s">
        <v>344</v>
      </c>
      <c r="AJ2679" s="269" t="s">
        <v>344</v>
      </c>
      <c r="AK2679" s="269" t="s">
        <v>344</v>
      </c>
      <c r="AL2679" s="269" t="s">
        <v>344</v>
      </c>
      <c r="AM2679" s="269" t="s">
        <v>344</v>
      </c>
      <c r="AN2679" s="269" t="s">
        <v>344</v>
      </c>
      <c r="AO2679" s="269" t="s">
        <v>344</v>
      </c>
      <c r="AP2679" s="269" t="s">
        <v>344</v>
      </c>
      <c r="AQ2679" s="269"/>
      <c r="AR2679">
        <v>0</v>
      </c>
      <c r="AS2679">
        <v>5</v>
      </c>
    </row>
    <row r="2680" spans="1:45" ht="18.75" hidden="1" x14ac:dyDescent="0.45">
      <c r="A2680" s="267">
        <v>216521</v>
      </c>
      <c r="B2680" s="249" t="s">
        <v>458</v>
      </c>
      <c r="C2680" s="269" t="s">
        <v>205</v>
      </c>
      <c r="D2680" s="269" t="s">
        <v>207</v>
      </c>
      <c r="E2680" s="269" t="s">
        <v>207</v>
      </c>
      <c r="F2680" s="269" t="s">
        <v>205</v>
      </c>
      <c r="G2680" s="269" t="s">
        <v>207</v>
      </c>
      <c r="H2680" s="269" t="s">
        <v>207</v>
      </c>
      <c r="I2680" s="269" t="s">
        <v>207</v>
      </c>
      <c r="J2680" s="269" t="s">
        <v>207</v>
      </c>
      <c r="K2680" s="269" t="s">
        <v>207</v>
      </c>
      <c r="L2680" s="269" t="s">
        <v>207</v>
      </c>
      <c r="M2680" s="270" t="s">
        <v>206</v>
      </c>
      <c r="N2680" s="269" t="s">
        <v>207</v>
      </c>
      <c r="O2680" s="269" t="s">
        <v>205</v>
      </c>
      <c r="P2680" s="269" t="s">
        <v>205</v>
      </c>
      <c r="Q2680" s="269" t="s">
        <v>207</v>
      </c>
      <c r="R2680" s="269" t="s">
        <v>206</v>
      </c>
      <c r="S2680" s="269" t="s">
        <v>206</v>
      </c>
      <c r="T2680" s="269" t="s">
        <v>207</v>
      </c>
      <c r="U2680" s="269" t="s">
        <v>206</v>
      </c>
      <c r="V2680" s="269" t="s">
        <v>206</v>
      </c>
      <c r="W2680" s="269" t="s">
        <v>344</v>
      </c>
      <c r="X2680" s="270" t="s">
        <v>344</v>
      </c>
      <c r="Y2680" s="269" t="s">
        <v>344</v>
      </c>
      <c r="Z2680" s="269" t="s">
        <v>344</v>
      </c>
      <c r="AA2680" s="269" t="s">
        <v>344</v>
      </c>
      <c r="AB2680" s="269" t="s">
        <v>344</v>
      </c>
      <c r="AC2680" s="269" t="s">
        <v>344</v>
      </c>
      <c r="AD2680" s="269" t="s">
        <v>344</v>
      </c>
      <c r="AE2680" s="269" t="s">
        <v>344</v>
      </c>
      <c r="AF2680" s="269" t="s">
        <v>344</v>
      </c>
      <c r="AG2680" s="269" t="s">
        <v>344</v>
      </c>
      <c r="AH2680" s="269" t="s">
        <v>344</v>
      </c>
      <c r="AI2680" s="269" t="s">
        <v>344</v>
      </c>
      <c r="AJ2680" s="269" t="s">
        <v>344</v>
      </c>
      <c r="AK2680" s="269" t="s">
        <v>344</v>
      </c>
      <c r="AL2680" s="269" t="s">
        <v>344</v>
      </c>
      <c r="AM2680" s="269" t="s">
        <v>344</v>
      </c>
      <c r="AN2680" s="269" t="s">
        <v>344</v>
      </c>
      <c r="AO2680" s="269" t="s">
        <v>344</v>
      </c>
      <c r="AP2680" s="269" t="s">
        <v>344</v>
      </c>
      <c r="AQ2680" s="269"/>
      <c r="AR2680">
        <v>0</v>
      </c>
      <c r="AS2680">
        <v>3</v>
      </c>
    </row>
    <row r="2681" spans="1:45" ht="18.75" hidden="1" x14ac:dyDescent="0.45">
      <c r="A2681" s="268">
        <v>216522</v>
      </c>
      <c r="B2681" s="249" t="s">
        <v>458</v>
      </c>
      <c r="C2681" s="269" t="s">
        <v>205</v>
      </c>
      <c r="D2681" s="269" t="s">
        <v>205</v>
      </c>
      <c r="E2681" s="269" t="s">
        <v>205</v>
      </c>
      <c r="F2681" s="269" t="s">
        <v>205</v>
      </c>
      <c r="G2681" s="269" t="s">
        <v>205</v>
      </c>
      <c r="H2681" s="269" t="s">
        <v>207</v>
      </c>
      <c r="I2681" s="269" t="s">
        <v>205</v>
      </c>
      <c r="J2681" s="269" t="s">
        <v>207</v>
      </c>
      <c r="K2681" s="269" t="s">
        <v>207</v>
      </c>
      <c r="L2681" s="269" t="s">
        <v>207</v>
      </c>
      <c r="M2681" s="270" t="s">
        <v>205</v>
      </c>
      <c r="N2681" s="269" t="s">
        <v>205</v>
      </c>
      <c r="O2681" s="269" t="s">
        <v>205</v>
      </c>
      <c r="P2681" s="269" t="s">
        <v>206</v>
      </c>
      <c r="Q2681" s="269" t="s">
        <v>206</v>
      </c>
      <c r="R2681" s="269" t="s">
        <v>207</v>
      </c>
      <c r="S2681" s="269" t="s">
        <v>207</v>
      </c>
      <c r="T2681" s="269" t="s">
        <v>207</v>
      </c>
      <c r="U2681" s="269" t="s">
        <v>207</v>
      </c>
      <c r="V2681" s="269" t="s">
        <v>207</v>
      </c>
      <c r="W2681" s="269" t="s">
        <v>344</v>
      </c>
      <c r="X2681" s="270" t="s">
        <v>344</v>
      </c>
      <c r="Y2681" s="269" t="s">
        <v>344</v>
      </c>
      <c r="Z2681" s="269" t="s">
        <v>344</v>
      </c>
      <c r="AA2681" s="269" t="s">
        <v>344</v>
      </c>
      <c r="AB2681" s="269" t="s">
        <v>344</v>
      </c>
      <c r="AC2681" s="269" t="s">
        <v>344</v>
      </c>
      <c r="AD2681" s="269" t="s">
        <v>344</v>
      </c>
      <c r="AE2681" s="269" t="s">
        <v>344</v>
      </c>
      <c r="AF2681" s="269" t="s">
        <v>344</v>
      </c>
      <c r="AG2681" s="269" t="s">
        <v>344</v>
      </c>
      <c r="AH2681" s="269" t="s">
        <v>344</v>
      </c>
      <c r="AI2681" s="269" t="s">
        <v>344</v>
      </c>
      <c r="AJ2681" s="269" t="s">
        <v>344</v>
      </c>
      <c r="AK2681" s="269" t="s">
        <v>344</v>
      </c>
      <c r="AL2681" s="269" t="s">
        <v>344</v>
      </c>
      <c r="AM2681" s="269" t="s">
        <v>344</v>
      </c>
      <c r="AN2681" s="269" t="s">
        <v>344</v>
      </c>
      <c r="AO2681" s="269" t="s">
        <v>344</v>
      </c>
      <c r="AP2681" s="269" t="s">
        <v>344</v>
      </c>
      <c r="AQ2681" s="269"/>
      <c r="AR2681">
        <v>0</v>
      </c>
      <c r="AS2681">
        <v>4</v>
      </c>
    </row>
    <row r="2682" spans="1:45" ht="15" hidden="1" x14ac:dyDescent="0.25">
      <c r="A2682" s="266">
        <v>216523</v>
      </c>
      <c r="B2682" s="259" t="s">
        <v>457</v>
      </c>
      <c r="C2682" s="259" t="s">
        <v>207</v>
      </c>
      <c r="D2682" s="259" t="s">
        <v>207</v>
      </c>
      <c r="E2682" s="259" t="s">
        <v>207</v>
      </c>
      <c r="F2682" s="259" t="s">
        <v>207</v>
      </c>
      <c r="G2682" s="259" t="s">
        <v>207</v>
      </c>
      <c r="H2682" s="259" t="s">
        <v>206</v>
      </c>
      <c r="I2682" s="259" t="s">
        <v>206</v>
      </c>
      <c r="J2682" s="259" t="s">
        <v>206</v>
      </c>
      <c r="K2682" s="259" t="s">
        <v>206</v>
      </c>
      <c r="L2682" s="259" t="s">
        <v>206</v>
      </c>
      <c r="M2682" s="259" t="s">
        <v>344</v>
      </c>
      <c r="N2682" s="259" t="s">
        <v>344</v>
      </c>
      <c r="O2682" s="259" t="s">
        <v>344</v>
      </c>
      <c r="P2682" s="259" t="s">
        <v>344</v>
      </c>
      <c r="Q2682" s="259" t="s">
        <v>344</v>
      </c>
      <c r="R2682" s="259" t="s">
        <v>344</v>
      </c>
      <c r="S2682" s="259" t="s">
        <v>344</v>
      </c>
      <c r="T2682" s="259" t="s">
        <v>344</v>
      </c>
      <c r="U2682" s="259" t="s">
        <v>344</v>
      </c>
      <c r="V2682" s="259" t="s">
        <v>344</v>
      </c>
      <c r="W2682" s="259" t="s">
        <v>344</v>
      </c>
      <c r="X2682" s="259" t="s">
        <v>344</v>
      </c>
      <c r="Y2682" s="259" t="s">
        <v>344</v>
      </c>
      <c r="Z2682" s="259" t="s">
        <v>344</v>
      </c>
      <c r="AA2682" s="259" t="s">
        <v>344</v>
      </c>
      <c r="AB2682" s="259" t="s">
        <v>344</v>
      </c>
      <c r="AC2682" s="259" t="s">
        <v>344</v>
      </c>
      <c r="AD2682" s="259" t="s">
        <v>344</v>
      </c>
      <c r="AE2682" s="259" t="s">
        <v>344</v>
      </c>
      <c r="AF2682" s="259" t="s">
        <v>344</v>
      </c>
      <c r="AG2682" s="259" t="s">
        <v>344</v>
      </c>
      <c r="AH2682" s="259" t="s">
        <v>344</v>
      </c>
      <c r="AI2682" s="259" t="s">
        <v>344</v>
      </c>
      <c r="AJ2682" s="259" t="s">
        <v>344</v>
      </c>
      <c r="AK2682" s="259" t="s">
        <v>344</v>
      </c>
      <c r="AL2682" s="259" t="s">
        <v>344</v>
      </c>
      <c r="AM2682" s="259" t="s">
        <v>344</v>
      </c>
      <c r="AN2682" s="259" t="s">
        <v>344</v>
      </c>
      <c r="AO2682" s="259" t="s">
        <v>344</v>
      </c>
      <c r="AP2682" s="259" t="s">
        <v>344</v>
      </c>
      <c r="AQ2682" s="259"/>
      <c r="AR2682"/>
      <c r="AS2682">
        <v>1</v>
      </c>
    </row>
    <row r="2683" spans="1:45" ht="18.75" hidden="1" x14ac:dyDescent="0.45">
      <c r="A2683" s="268">
        <v>216524</v>
      </c>
      <c r="B2683" s="249" t="s">
        <v>457</v>
      </c>
      <c r="C2683" s="269" t="s">
        <v>205</v>
      </c>
      <c r="D2683" s="269" t="s">
        <v>205</v>
      </c>
      <c r="E2683" s="269" t="s">
        <v>205</v>
      </c>
      <c r="F2683" s="269" t="s">
        <v>205</v>
      </c>
      <c r="G2683" s="269" t="s">
        <v>205</v>
      </c>
      <c r="H2683" s="269" t="s">
        <v>206</v>
      </c>
      <c r="I2683" s="269" t="s">
        <v>206</v>
      </c>
      <c r="J2683" s="269" t="s">
        <v>206</v>
      </c>
      <c r="K2683" s="269" t="s">
        <v>207</v>
      </c>
      <c r="L2683" s="269" t="s">
        <v>207</v>
      </c>
      <c r="M2683" s="270" t="s">
        <v>344</v>
      </c>
      <c r="N2683" s="269" t="s">
        <v>344</v>
      </c>
      <c r="O2683" s="269" t="s">
        <v>344</v>
      </c>
      <c r="P2683" s="269" t="s">
        <v>344</v>
      </c>
      <c r="Q2683" s="269" t="s">
        <v>344</v>
      </c>
      <c r="R2683" s="269" t="s">
        <v>344</v>
      </c>
      <c r="S2683" s="269" t="s">
        <v>344</v>
      </c>
      <c r="T2683" s="269" t="s">
        <v>344</v>
      </c>
      <c r="U2683" s="269" t="s">
        <v>344</v>
      </c>
      <c r="V2683" s="269" t="s">
        <v>344</v>
      </c>
      <c r="W2683" s="269" t="s">
        <v>344</v>
      </c>
      <c r="X2683" s="270" t="s">
        <v>344</v>
      </c>
      <c r="Y2683" s="269" t="s">
        <v>344</v>
      </c>
      <c r="Z2683" s="269" t="s">
        <v>344</v>
      </c>
      <c r="AA2683" s="269" t="s">
        <v>344</v>
      </c>
      <c r="AB2683" s="269" t="s">
        <v>344</v>
      </c>
      <c r="AC2683" s="269" t="s">
        <v>344</v>
      </c>
      <c r="AD2683" s="269" t="s">
        <v>344</v>
      </c>
      <c r="AE2683" s="269" t="s">
        <v>344</v>
      </c>
      <c r="AF2683" s="269" t="s">
        <v>344</v>
      </c>
      <c r="AG2683" s="269" t="s">
        <v>344</v>
      </c>
      <c r="AH2683" s="269" t="s">
        <v>344</v>
      </c>
      <c r="AI2683" s="269" t="s">
        <v>344</v>
      </c>
      <c r="AJ2683" s="269" t="s">
        <v>344</v>
      </c>
      <c r="AK2683" s="269" t="s">
        <v>344</v>
      </c>
      <c r="AL2683" s="269" t="s">
        <v>344</v>
      </c>
      <c r="AM2683" s="269" t="s">
        <v>344</v>
      </c>
      <c r="AN2683" s="269" t="s">
        <v>344</v>
      </c>
      <c r="AO2683" s="269" t="s">
        <v>344</v>
      </c>
      <c r="AP2683" s="269" t="s">
        <v>344</v>
      </c>
      <c r="AQ2683" s="269"/>
      <c r="AR2683">
        <v>0</v>
      </c>
      <c r="AS2683">
        <v>1</v>
      </c>
    </row>
    <row r="2684" spans="1:45" ht="18.75" hidden="1" x14ac:dyDescent="0.45">
      <c r="A2684" s="268">
        <v>216525</v>
      </c>
      <c r="B2684" s="249" t="s">
        <v>456</v>
      </c>
      <c r="C2684" s="269" t="s">
        <v>207</v>
      </c>
      <c r="D2684" s="269" t="s">
        <v>207</v>
      </c>
      <c r="E2684" s="269" t="s">
        <v>207</v>
      </c>
      <c r="F2684" s="269" t="s">
        <v>207</v>
      </c>
      <c r="G2684" s="269" t="s">
        <v>205</v>
      </c>
      <c r="H2684" s="269" t="s">
        <v>207</v>
      </c>
      <c r="I2684" s="269" t="s">
        <v>207</v>
      </c>
      <c r="J2684" s="269" t="s">
        <v>207</v>
      </c>
      <c r="K2684" s="269" t="s">
        <v>207</v>
      </c>
      <c r="L2684" s="269" t="s">
        <v>205</v>
      </c>
      <c r="M2684" s="270" t="s">
        <v>207</v>
      </c>
      <c r="N2684" s="269" t="s">
        <v>207</v>
      </c>
      <c r="O2684" s="269" t="s">
        <v>207</v>
      </c>
      <c r="P2684" s="269" t="s">
        <v>207</v>
      </c>
      <c r="Q2684" s="269" t="s">
        <v>207</v>
      </c>
      <c r="R2684" s="269" t="s">
        <v>207</v>
      </c>
      <c r="S2684" s="269" t="s">
        <v>207</v>
      </c>
      <c r="T2684" s="269" t="s">
        <v>207</v>
      </c>
      <c r="U2684" s="269" t="s">
        <v>207</v>
      </c>
      <c r="V2684" s="269" t="s">
        <v>207</v>
      </c>
      <c r="W2684" s="269" t="s">
        <v>207</v>
      </c>
      <c r="X2684" s="270" t="s">
        <v>207</v>
      </c>
      <c r="Y2684" s="269" t="s">
        <v>207</v>
      </c>
      <c r="Z2684" s="269" t="s">
        <v>207</v>
      </c>
      <c r="AA2684" s="269" t="s">
        <v>207</v>
      </c>
      <c r="AB2684" s="269" t="s">
        <v>206</v>
      </c>
      <c r="AC2684" s="269" t="s">
        <v>206</v>
      </c>
      <c r="AD2684" s="269" t="s">
        <v>206</v>
      </c>
      <c r="AE2684" s="269" t="s">
        <v>206</v>
      </c>
      <c r="AF2684" s="269" t="s">
        <v>206</v>
      </c>
      <c r="AG2684" s="269" t="s">
        <v>344</v>
      </c>
      <c r="AH2684" s="269" t="s">
        <v>344</v>
      </c>
      <c r="AI2684" s="269" t="s">
        <v>344</v>
      </c>
      <c r="AJ2684" s="269" t="s">
        <v>344</v>
      </c>
      <c r="AK2684" s="269" t="s">
        <v>344</v>
      </c>
      <c r="AL2684" s="269" t="s">
        <v>344</v>
      </c>
      <c r="AM2684" s="269" t="s">
        <v>344</v>
      </c>
      <c r="AN2684" s="269" t="s">
        <v>344</v>
      </c>
      <c r="AO2684" s="269" t="s">
        <v>344</v>
      </c>
      <c r="AP2684" s="269" t="s">
        <v>344</v>
      </c>
      <c r="AQ2684" s="269"/>
      <c r="AR2684">
        <v>0</v>
      </c>
      <c r="AS2684">
        <v>5</v>
      </c>
    </row>
    <row r="2685" spans="1:45" ht="15" hidden="1" x14ac:dyDescent="0.25">
      <c r="A2685" s="266">
        <v>216526</v>
      </c>
      <c r="B2685" s="259" t="s">
        <v>457</v>
      </c>
      <c r="C2685" s="259" t="s">
        <v>207</v>
      </c>
      <c r="D2685" s="259" t="s">
        <v>207</v>
      </c>
      <c r="E2685" s="259" t="s">
        <v>207</v>
      </c>
      <c r="F2685" s="259" t="s">
        <v>207</v>
      </c>
      <c r="G2685" s="259" t="s">
        <v>207</v>
      </c>
      <c r="H2685" s="259" t="s">
        <v>206</v>
      </c>
      <c r="I2685" s="259" t="s">
        <v>206</v>
      </c>
      <c r="J2685" s="259" t="s">
        <v>206</v>
      </c>
      <c r="K2685" s="259" t="s">
        <v>206</v>
      </c>
      <c r="L2685" s="259" t="s">
        <v>206</v>
      </c>
      <c r="M2685" s="259" t="s">
        <v>344</v>
      </c>
      <c r="N2685" s="259" t="s">
        <v>344</v>
      </c>
      <c r="O2685" s="259" t="s">
        <v>344</v>
      </c>
      <c r="P2685" s="259" t="s">
        <v>344</v>
      </c>
      <c r="Q2685" s="259" t="s">
        <v>344</v>
      </c>
      <c r="R2685" s="259" t="s">
        <v>344</v>
      </c>
      <c r="S2685" s="259" t="s">
        <v>344</v>
      </c>
      <c r="T2685" s="259" t="s">
        <v>344</v>
      </c>
      <c r="U2685" s="259" t="s">
        <v>344</v>
      </c>
      <c r="V2685" s="259" t="s">
        <v>344</v>
      </c>
      <c r="W2685" s="259" t="s">
        <v>344</v>
      </c>
      <c r="X2685" s="259" t="s">
        <v>344</v>
      </c>
      <c r="Y2685" s="259" t="s">
        <v>344</v>
      </c>
      <c r="Z2685" s="259" t="s">
        <v>344</v>
      </c>
      <c r="AA2685" s="259" t="s">
        <v>344</v>
      </c>
      <c r="AB2685" s="259" t="s">
        <v>344</v>
      </c>
      <c r="AC2685" s="259" t="s">
        <v>344</v>
      </c>
      <c r="AD2685" s="259" t="s">
        <v>344</v>
      </c>
      <c r="AE2685" s="259" t="s">
        <v>344</v>
      </c>
      <c r="AF2685" s="259" t="s">
        <v>344</v>
      </c>
      <c r="AG2685" s="259" t="s">
        <v>344</v>
      </c>
      <c r="AH2685" s="259" t="s">
        <v>344</v>
      </c>
      <c r="AI2685" s="259" t="s">
        <v>344</v>
      </c>
      <c r="AJ2685" s="259" t="s">
        <v>344</v>
      </c>
      <c r="AK2685" s="259" t="s">
        <v>344</v>
      </c>
      <c r="AL2685" s="259" t="s">
        <v>344</v>
      </c>
      <c r="AM2685" s="259" t="s">
        <v>344</v>
      </c>
      <c r="AN2685" s="259" t="s">
        <v>344</v>
      </c>
      <c r="AO2685" s="259" t="s">
        <v>344</v>
      </c>
      <c r="AP2685" s="259" t="s">
        <v>344</v>
      </c>
      <c r="AQ2685" s="259"/>
      <c r="AR2685"/>
      <c r="AS2685">
        <v>1</v>
      </c>
    </row>
    <row r="2686" spans="1:45" ht="18.75" hidden="1" x14ac:dyDescent="0.45">
      <c r="A2686" s="268">
        <v>216527</v>
      </c>
      <c r="B2686" s="249" t="s">
        <v>456</v>
      </c>
      <c r="C2686" s="269" t="s">
        <v>205</v>
      </c>
      <c r="D2686" s="269" t="s">
        <v>207</v>
      </c>
      <c r="E2686" s="269" t="s">
        <v>207</v>
      </c>
      <c r="F2686" s="269" t="s">
        <v>207</v>
      </c>
      <c r="G2686" s="269" t="s">
        <v>207</v>
      </c>
      <c r="H2686" s="269" t="s">
        <v>207</v>
      </c>
      <c r="I2686" s="269" t="s">
        <v>207</v>
      </c>
      <c r="J2686" s="269" t="s">
        <v>207</v>
      </c>
      <c r="K2686" s="269" t="s">
        <v>207</v>
      </c>
      <c r="L2686" s="269" t="s">
        <v>207</v>
      </c>
      <c r="M2686" s="270" t="s">
        <v>207</v>
      </c>
      <c r="N2686" s="269" t="s">
        <v>206</v>
      </c>
      <c r="O2686" s="269" t="s">
        <v>205</v>
      </c>
      <c r="P2686" s="269" t="s">
        <v>207</v>
      </c>
      <c r="Q2686" s="269" t="s">
        <v>207</v>
      </c>
      <c r="R2686" s="269" t="s">
        <v>207</v>
      </c>
      <c r="S2686" s="269" t="s">
        <v>207</v>
      </c>
      <c r="T2686" s="269" t="s">
        <v>207</v>
      </c>
      <c r="U2686" s="269" t="s">
        <v>207</v>
      </c>
      <c r="V2686" s="269" t="s">
        <v>207</v>
      </c>
      <c r="W2686" s="269" t="s">
        <v>206</v>
      </c>
      <c r="X2686" s="270" t="s">
        <v>207</v>
      </c>
      <c r="Y2686" s="269" t="s">
        <v>206</v>
      </c>
      <c r="Z2686" s="269" t="s">
        <v>207</v>
      </c>
      <c r="AA2686" s="269" t="s">
        <v>207</v>
      </c>
      <c r="AB2686" s="269" t="s">
        <v>206</v>
      </c>
      <c r="AC2686" s="269" t="s">
        <v>206</v>
      </c>
      <c r="AD2686" s="269" t="s">
        <v>206</v>
      </c>
      <c r="AE2686" s="269" t="s">
        <v>206</v>
      </c>
      <c r="AF2686" s="269" t="s">
        <v>206</v>
      </c>
      <c r="AG2686" s="269" t="s">
        <v>344</v>
      </c>
      <c r="AH2686" s="269" t="s">
        <v>344</v>
      </c>
      <c r="AI2686" s="269" t="s">
        <v>344</v>
      </c>
      <c r="AJ2686" s="269" t="s">
        <v>344</v>
      </c>
      <c r="AK2686" s="269" t="s">
        <v>344</v>
      </c>
      <c r="AL2686" s="269" t="s">
        <v>344</v>
      </c>
      <c r="AM2686" s="269" t="s">
        <v>344</v>
      </c>
      <c r="AN2686" s="269" t="s">
        <v>344</v>
      </c>
      <c r="AO2686" s="269" t="s">
        <v>344</v>
      </c>
      <c r="AP2686" s="269" t="s">
        <v>344</v>
      </c>
      <c r="AQ2686" s="269"/>
      <c r="AR2686">
        <v>0</v>
      </c>
      <c r="AS2686">
        <v>5</v>
      </c>
    </row>
    <row r="2687" spans="1:45" ht="18.75" hidden="1" x14ac:dyDescent="0.45">
      <c r="A2687" s="268">
        <v>216528</v>
      </c>
      <c r="B2687" s="249" t="s">
        <v>456</v>
      </c>
      <c r="C2687" s="269" t="s">
        <v>207</v>
      </c>
      <c r="D2687" s="269" t="s">
        <v>207</v>
      </c>
      <c r="E2687" s="269" t="s">
        <v>207</v>
      </c>
      <c r="F2687" s="269" t="s">
        <v>207</v>
      </c>
      <c r="G2687" s="269" t="s">
        <v>207</v>
      </c>
      <c r="H2687" s="269" t="s">
        <v>207</v>
      </c>
      <c r="I2687" s="269" t="s">
        <v>205</v>
      </c>
      <c r="J2687" s="269" t="s">
        <v>207</v>
      </c>
      <c r="K2687" s="269" t="s">
        <v>207</v>
      </c>
      <c r="L2687" s="269" t="s">
        <v>207</v>
      </c>
      <c r="M2687" s="270" t="s">
        <v>205</v>
      </c>
      <c r="N2687" s="269" t="s">
        <v>205</v>
      </c>
      <c r="O2687" s="269" t="s">
        <v>207</v>
      </c>
      <c r="P2687" s="269" t="s">
        <v>205</v>
      </c>
      <c r="Q2687" s="269" t="s">
        <v>205</v>
      </c>
      <c r="R2687" s="269" t="s">
        <v>207</v>
      </c>
      <c r="S2687" s="269" t="s">
        <v>205</v>
      </c>
      <c r="T2687" s="269" t="s">
        <v>207</v>
      </c>
      <c r="U2687" s="269" t="s">
        <v>207</v>
      </c>
      <c r="V2687" s="269" t="s">
        <v>207</v>
      </c>
      <c r="W2687" s="269" t="s">
        <v>207</v>
      </c>
      <c r="X2687" s="270" t="s">
        <v>207</v>
      </c>
      <c r="Y2687" s="269" t="s">
        <v>207</v>
      </c>
      <c r="Z2687" s="269" t="s">
        <v>207</v>
      </c>
      <c r="AA2687" s="269" t="s">
        <v>207</v>
      </c>
      <c r="AB2687" s="269" t="s">
        <v>206</v>
      </c>
      <c r="AC2687" s="269" t="s">
        <v>206</v>
      </c>
      <c r="AD2687" s="269" t="s">
        <v>206</v>
      </c>
      <c r="AE2687" s="269" t="s">
        <v>206</v>
      </c>
      <c r="AF2687" s="269" t="s">
        <v>206</v>
      </c>
      <c r="AG2687" s="269" t="s">
        <v>344</v>
      </c>
      <c r="AH2687" s="269" t="s">
        <v>344</v>
      </c>
      <c r="AI2687" s="269" t="s">
        <v>344</v>
      </c>
      <c r="AJ2687" s="269" t="s">
        <v>344</v>
      </c>
      <c r="AK2687" s="269" t="s">
        <v>344</v>
      </c>
      <c r="AL2687" s="269" t="s">
        <v>344</v>
      </c>
      <c r="AM2687" s="269" t="s">
        <v>344</v>
      </c>
      <c r="AN2687" s="269" t="s">
        <v>344</v>
      </c>
      <c r="AO2687" s="269" t="s">
        <v>344</v>
      </c>
      <c r="AP2687" s="269" t="s">
        <v>344</v>
      </c>
      <c r="AQ2687" s="269"/>
      <c r="AR2687">
        <v>0</v>
      </c>
      <c r="AS2687">
        <v>5</v>
      </c>
    </row>
    <row r="2688" spans="1:45" ht="15" hidden="1" x14ac:dyDescent="0.25">
      <c r="A2688" s="266">
        <v>216529</v>
      </c>
      <c r="B2688" s="259" t="s">
        <v>457</v>
      </c>
      <c r="C2688" s="259" t="s">
        <v>206</v>
      </c>
      <c r="D2688" s="259" t="s">
        <v>207</v>
      </c>
      <c r="E2688" s="259" t="s">
        <v>207</v>
      </c>
      <c r="F2688" s="259" t="s">
        <v>207</v>
      </c>
      <c r="G2688" s="259" t="s">
        <v>207</v>
      </c>
      <c r="H2688" s="259" t="s">
        <v>206</v>
      </c>
      <c r="I2688" s="259" t="s">
        <v>206</v>
      </c>
      <c r="J2688" s="259" t="s">
        <v>206</v>
      </c>
      <c r="K2688" s="259" t="s">
        <v>206</v>
      </c>
      <c r="L2688" s="259" t="s">
        <v>206</v>
      </c>
      <c r="M2688" s="259" t="s">
        <v>344</v>
      </c>
      <c r="N2688" s="259" t="s">
        <v>344</v>
      </c>
      <c r="O2688" s="259" t="s">
        <v>344</v>
      </c>
      <c r="P2688" s="259" t="s">
        <v>344</v>
      </c>
      <c r="Q2688" s="259" t="s">
        <v>344</v>
      </c>
      <c r="R2688" s="259" t="s">
        <v>344</v>
      </c>
      <c r="S2688" s="259" t="s">
        <v>344</v>
      </c>
      <c r="T2688" s="259" t="s">
        <v>344</v>
      </c>
      <c r="U2688" s="259" t="s">
        <v>344</v>
      </c>
      <c r="V2688" s="259" t="s">
        <v>344</v>
      </c>
      <c r="W2688" s="259" t="s">
        <v>344</v>
      </c>
      <c r="X2688" s="259" t="s">
        <v>344</v>
      </c>
      <c r="Y2688" s="259" t="s">
        <v>344</v>
      </c>
      <c r="Z2688" s="259" t="s">
        <v>344</v>
      </c>
      <c r="AA2688" s="259" t="s">
        <v>344</v>
      </c>
      <c r="AB2688" s="259" t="s">
        <v>344</v>
      </c>
      <c r="AC2688" s="259" t="s">
        <v>344</v>
      </c>
      <c r="AD2688" s="259" t="s">
        <v>344</v>
      </c>
      <c r="AE2688" s="259" t="s">
        <v>344</v>
      </c>
      <c r="AF2688" s="259" t="s">
        <v>344</v>
      </c>
      <c r="AG2688" s="259" t="s">
        <v>344</v>
      </c>
      <c r="AH2688" s="259" t="s">
        <v>344</v>
      </c>
      <c r="AI2688" s="259" t="s">
        <v>344</v>
      </c>
      <c r="AJ2688" s="259" t="s">
        <v>344</v>
      </c>
      <c r="AK2688" s="259" t="s">
        <v>344</v>
      </c>
      <c r="AL2688" s="259" t="s">
        <v>344</v>
      </c>
      <c r="AM2688" s="259" t="s">
        <v>344</v>
      </c>
      <c r="AN2688" s="259" t="s">
        <v>344</v>
      </c>
      <c r="AO2688" s="259" t="s">
        <v>344</v>
      </c>
      <c r="AP2688" s="259" t="s">
        <v>344</v>
      </c>
      <c r="AQ2688" s="259"/>
      <c r="AR2688"/>
      <c r="AS2688">
        <v>1</v>
      </c>
    </row>
    <row r="2689" spans="1:45" ht="18.75" hidden="1" x14ac:dyDescent="0.45">
      <c r="A2689" s="268">
        <v>216530</v>
      </c>
      <c r="B2689" s="249" t="s">
        <v>458</v>
      </c>
      <c r="C2689" s="269" t="s">
        <v>205</v>
      </c>
      <c r="D2689" s="269" t="s">
        <v>207</v>
      </c>
      <c r="E2689" s="269" t="s">
        <v>207</v>
      </c>
      <c r="F2689" s="269" t="s">
        <v>205</v>
      </c>
      <c r="G2689" s="269" t="s">
        <v>207</v>
      </c>
      <c r="H2689" s="269" t="s">
        <v>207</v>
      </c>
      <c r="I2689" s="269" t="s">
        <v>205</v>
      </c>
      <c r="J2689" s="269" t="s">
        <v>205</v>
      </c>
      <c r="K2689" s="269" t="s">
        <v>205</v>
      </c>
      <c r="L2689" s="269" t="s">
        <v>205</v>
      </c>
      <c r="M2689" s="270" t="s">
        <v>207</v>
      </c>
      <c r="N2689" s="269" t="s">
        <v>205</v>
      </c>
      <c r="O2689" s="269" t="s">
        <v>205</v>
      </c>
      <c r="P2689" s="269" t="s">
        <v>207</v>
      </c>
      <c r="Q2689" s="269" t="s">
        <v>207</v>
      </c>
      <c r="R2689" s="269" t="s">
        <v>207</v>
      </c>
      <c r="S2689" s="269" t="s">
        <v>207</v>
      </c>
      <c r="T2689" s="269" t="s">
        <v>207</v>
      </c>
      <c r="U2689" s="269" t="s">
        <v>207</v>
      </c>
      <c r="V2689" s="269" t="s">
        <v>207</v>
      </c>
      <c r="W2689" s="269" t="s">
        <v>344</v>
      </c>
      <c r="X2689" s="270" t="s">
        <v>344</v>
      </c>
      <c r="Y2689" s="269" t="s">
        <v>344</v>
      </c>
      <c r="Z2689" s="269" t="s">
        <v>344</v>
      </c>
      <c r="AA2689" s="269" t="s">
        <v>344</v>
      </c>
      <c r="AB2689" s="269" t="s">
        <v>344</v>
      </c>
      <c r="AC2689" s="269" t="s">
        <v>344</v>
      </c>
      <c r="AD2689" s="269" t="s">
        <v>344</v>
      </c>
      <c r="AE2689" s="269" t="s">
        <v>344</v>
      </c>
      <c r="AF2689" s="269" t="s">
        <v>344</v>
      </c>
      <c r="AG2689" s="269" t="s">
        <v>344</v>
      </c>
      <c r="AH2689" s="269" t="s">
        <v>344</v>
      </c>
      <c r="AI2689" s="269" t="s">
        <v>344</v>
      </c>
      <c r="AJ2689" s="269" t="s">
        <v>344</v>
      </c>
      <c r="AK2689" s="269" t="s">
        <v>344</v>
      </c>
      <c r="AL2689" s="269" t="s">
        <v>344</v>
      </c>
      <c r="AM2689" s="269" t="s">
        <v>344</v>
      </c>
      <c r="AN2689" s="269" t="s">
        <v>344</v>
      </c>
      <c r="AO2689" s="269" t="s">
        <v>344</v>
      </c>
      <c r="AP2689" s="269" t="s">
        <v>344</v>
      </c>
      <c r="AQ2689" s="269"/>
      <c r="AR2689">
        <v>0</v>
      </c>
      <c r="AS2689">
        <v>4</v>
      </c>
    </row>
    <row r="2690" spans="1:45" ht="18.75" hidden="1" x14ac:dyDescent="0.45">
      <c r="A2690" s="268">
        <v>216531</v>
      </c>
      <c r="B2690" s="249" t="s">
        <v>456</v>
      </c>
      <c r="C2690" s="269" t="s">
        <v>205</v>
      </c>
      <c r="D2690" s="269" t="s">
        <v>207</v>
      </c>
      <c r="E2690" s="269" t="s">
        <v>207</v>
      </c>
      <c r="F2690" s="269" t="s">
        <v>205</v>
      </c>
      <c r="G2690" s="269" t="s">
        <v>205</v>
      </c>
      <c r="H2690" s="269" t="s">
        <v>207</v>
      </c>
      <c r="I2690" s="269" t="s">
        <v>207</v>
      </c>
      <c r="J2690" s="269" t="s">
        <v>207</v>
      </c>
      <c r="K2690" s="269" t="s">
        <v>207</v>
      </c>
      <c r="L2690" s="269" t="s">
        <v>205</v>
      </c>
      <c r="M2690" s="270" t="s">
        <v>205</v>
      </c>
      <c r="N2690" s="269" t="s">
        <v>205</v>
      </c>
      <c r="O2690" s="269" t="s">
        <v>207</v>
      </c>
      <c r="P2690" s="269" t="s">
        <v>207</v>
      </c>
      <c r="Q2690" s="269" t="s">
        <v>207</v>
      </c>
      <c r="R2690" s="269" t="s">
        <v>207</v>
      </c>
      <c r="S2690" s="269" t="s">
        <v>205</v>
      </c>
      <c r="T2690" s="269" t="s">
        <v>207</v>
      </c>
      <c r="U2690" s="269" t="s">
        <v>207</v>
      </c>
      <c r="V2690" s="269" t="s">
        <v>207</v>
      </c>
      <c r="W2690" s="269" t="s">
        <v>207</v>
      </c>
      <c r="X2690" s="270" t="s">
        <v>207</v>
      </c>
      <c r="Y2690" s="269" t="s">
        <v>207</v>
      </c>
      <c r="Z2690" s="269" t="s">
        <v>207</v>
      </c>
      <c r="AA2690" s="269" t="s">
        <v>207</v>
      </c>
      <c r="AB2690" s="269" t="s">
        <v>206</v>
      </c>
      <c r="AC2690" s="269" t="s">
        <v>206</v>
      </c>
      <c r="AD2690" s="269" t="s">
        <v>206</v>
      </c>
      <c r="AE2690" s="269" t="s">
        <v>206</v>
      </c>
      <c r="AF2690" s="269" t="s">
        <v>206</v>
      </c>
      <c r="AG2690" s="269" t="s">
        <v>344</v>
      </c>
      <c r="AH2690" s="269" t="s">
        <v>344</v>
      </c>
      <c r="AI2690" s="269" t="s">
        <v>344</v>
      </c>
      <c r="AJ2690" s="269" t="s">
        <v>344</v>
      </c>
      <c r="AK2690" s="269" t="s">
        <v>344</v>
      </c>
      <c r="AL2690" s="269" t="s">
        <v>344</v>
      </c>
      <c r="AM2690" s="269" t="s">
        <v>344</v>
      </c>
      <c r="AN2690" s="269" t="s">
        <v>344</v>
      </c>
      <c r="AO2690" s="269" t="s">
        <v>344</v>
      </c>
      <c r="AP2690" s="269" t="s">
        <v>344</v>
      </c>
      <c r="AQ2690" s="269"/>
      <c r="AR2690">
        <v>0</v>
      </c>
      <c r="AS2690">
        <v>5</v>
      </c>
    </row>
    <row r="2691" spans="1:45" ht="18.75" hidden="1" x14ac:dyDescent="0.45">
      <c r="A2691" s="268">
        <v>216532</v>
      </c>
      <c r="B2691" s="249" t="s">
        <v>459</v>
      </c>
      <c r="C2691" s="269" t="s">
        <v>205</v>
      </c>
      <c r="D2691" s="269" t="s">
        <v>207</v>
      </c>
      <c r="E2691" s="269" t="s">
        <v>207</v>
      </c>
      <c r="F2691" s="269" t="s">
        <v>205</v>
      </c>
      <c r="G2691" s="269" t="s">
        <v>207</v>
      </c>
      <c r="H2691" s="269" t="s">
        <v>207</v>
      </c>
      <c r="I2691" s="269" t="s">
        <v>207</v>
      </c>
      <c r="J2691" s="269" t="s">
        <v>205</v>
      </c>
      <c r="K2691" s="269" t="s">
        <v>207</v>
      </c>
      <c r="L2691" s="269" t="s">
        <v>207</v>
      </c>
      <c r="M2691" s="270" t="s">
        <v>205</v>
      </c>
      <c r="N2691" s="269" t="s">
        <v>205</v>
      </c>
      <c r="O2691" s="269" t="s">
        <v>207</v>
      </c>
      <c r="P2691" s="269" t="s">
        <v>207</v>
      </c>
      <c r="Q2691" s="269" t="s">
        <v>207</v>
      </c>
      <c r="R2691" s="269" t="s">
        <v>207</v>
      </c>
      <c r="S2691" s="269" t="s">
        <v>207</v>
      </c>
      <c r="T2691" s="269" t="s">
        <v>207</v>
      </c>
      <c r="U2691" s="269" t="s">
        <v>205</v>
      </c>
      <c r="V2691" s="269" t="s">
        <v>205</v>
      </c>
      <c r="W2691" s="269" t="s">
        <v>206</v>
      </c>
      <c r="X2691" s="269" t="s">
        <v>206</v>
      </c>
      <c r="Y2691" s="269" t="s">
        <v>206</v>
      </c>
      <c r="Z2691" s="269" t="s">
        <v>206</v>
      </c>
      <c r="AA2691" s="269" t="s">
        <v>206</v>
      </c>
      <c r="AB2691" s="269" t="s">
        <v>344</v>
      </c>
      <c r="AC2691" s="269" t="s">
        <v>344</v>
      </c>
      <c r="AD2691" s="269" t="s">
        <v>344</v>
      </c>
      <c r="AE2691" s="269" t="s">
        <v>344</v>
      </c>
      <c r="AF2691" s="269" t="s">
        <v>344</v>
      </c>
      <c r="AG2691" s="269" t="s">
        <v>344</v>
      </c>
      <c r="AH2691" s="269" t="s">
        <v>344</v>
      </c>
      <c r="AI2691" s="269" t="s">
        <v>344</v>
      </c>
      <c r="AJ2691" s="269" t="s">
        <v>344</v>
      </c>
      <c r="AK2691" s="269" t="s">
        <v>344</v>
      </c>
      <c r="AL2691" s="269" t="s">
        <v>344</v>
      </c>
      <c r="AM2691" s="269" t="s">
        <v>344</v>
      </c>
      <c r="AN2691" s="269" t="s">
        <v>344</v>
      </c>
      <c r="AO2691" s="269" t="s">
        <v>344</v>
      </c>
      <c r="AP2691" s="269" t="s">
        <v>344</v>
      </c>
      <c r="AQ2691" s="269"/>
      <c r="AR2691">
        <v>0</v>
      </c>
      <c r="AS2691">
        <v>6</v>
      </c>
    </row>
    <row r="2692" spans="1:45" ht="15" hidden="1" x14ac:dyDescent="0.25">
      <c r="A2692" s="266">
        <v>216533</v>
      </c>
      <c r="B2692" s="259" t="s">
        <v>457</v>
      </c>
      <c r="C2692" s="259" t="s">
        <v>207</v>
      </c>
      <c r="D2692" s="259" t="s">
        <v>207</v>
      </c>
      <c r="E2692" s="259" t="s">
        <v>205</v>
      </c>
      <c r="F2692" s="259" t="s">
        <v>207</v>
      </c>
      <c r="G2692" s="259" t="s">
        <v>207</v>
      </c>
      <c r="H2692" s="259" t="s">
        <v>207</v>
      </c>
      <c r="I2692" s="259" t="s">
        <v>207</v>
      </c>
      <c r="J2692" s="259" t="s">
        <v>207</v>
      </c>
      <c r="K2692" s="259" t="s">
        <v>207</v>
      </c>
      <c r="L2692" s="259" t="s">
        <v>207</v>
      </c>
      <c r="M2692" s="259" t="s">
        <v>344</v>
      </c>
      <c r="N2692" s="259" t="s">
        <v>344</v>
      </c>
      <c r="O2692" s="259" t="s">
        <v>344</v>
      </c>
      <c r="P2692" s="259" t="s">
        <v>344</v>
      </c>
      <c r="Q2692" s="259" t="s">
        <v>344</v>
      </c>
      <c r="R2692" s="259" t="s">
        <v>344</v>
      </c>
      <c r="S2692" s="259" t="s">
        <v>344</v>
      </c>
      <c r="T2692" s="259" t="s">
        <v>344</v>
      </c>
      <c r="U2692" s="259" t="s">
        <v>344</v>
      </c>
      <c r="V2692" s="259" t="s">
        <v>344</v>
      </c>
      <c r="W2692" s="259" t="s">
        <v>344</v>
      </c>
      <c r="X2692" s="259" t="s">
        <v>344</v>
      </c>
      <c r="Y2692" s="259" t="s">
        <v>344</v>
      </c>
      <c r="Z2692" s="259" t="s">
        <v>344</v>
      </c>
      <c r="AA2692" s="259" t="s">
        <v>344</v>
      </c>
      <c r="AB2692" s="259" t="s">
        <v>344</v>
      </c>
      <c r="AC2692" s="259" t="s">
        <v>344</v>
      </c>
      <c r="AD2692" s="259" t="s">
        <v>344</v>
      </c>
      <c r="AE2692" s="259" t="s">
        <v>344</v>
      </c>
      <c r="AF2692" s="259" t="s">
        <v>344</v>
      </c>
      <c r="AG2692" s="259" t="s">
        <v>344</v>
      </c>
      <c r="AH2692" s="259" t="s">
        <v>344</v>
      </c>
      <c r="AI2692" s="259" t="s">
        <v>344</v>
      </c>
      <c r="AJ2692" s="259" t="s">
        <v>344</v>
      </c>
      <c r="AK2692" s="259" t="s">
        <v>344</v>
      </c>
      <c r="AL2692" s="259" t="s">
        <v>344</v>
      </c>
      <c r="AM2692" s="259" t="s">
        <v>344</v>
      </c>
      <c r="AN2692" s="259" t="s">
        <v>344</v>
      </c>
      <c r="AO2692" s="259" t="s">
        <v>344</v>
      </c>
      <c r="AP2692" s="259" t="s">
        <v>344</v>
      </c>
      <c r="AQ2692" s="259"/>
      <c r="AR2692"/>
      <c r="AS2692">
        <v>1</v>
      </c>
    </row>
    <row r="2693" spans="1:45" ht="18.75" hidden="1" x14ac:dyDescent="0.45">
      <c r="A2693" s="268">
        <v>216534</v>
      </c>
      <c r="B2693" s="249" t="s">
        <v>458</v>
      </c>
      <c r="C2693" s="269" t="s">
        <v>205</v>
      </c>
      <c r="D2693" s="269" t="s">
        <v>207</v>
      </c>
      <c r="E2693" s="269" t="s">
        <v>205</v>
      </c>
      <c r="F2693" s="269" t="s">
        <v>205</v>
      </c>
      <c r="G2693" s="269" t="s">
        <v>207</v>
      </c>
      <c r="H2693" s="269" t="s">
        <v>207</v>
      </c>
      <c r="I2693" s="269" t="s">
        <v>205</v>
      </c>
      <c r="J2693" s="269" t="s">
        <v>205</v>
      </c>
      <c r="K2693" s="269" t="s">
        <v>205</v>
      </c>
      <c r="L2693" s="269" t="s">
        <v>205</v>
      </c>
      <c r="M2693" s="270" t="s">
        <v>206</v>
      </c>
      <c r="N2693" s="269" t="s">
        <v>207</v>
      </c>
      <c r="O2693" s="269" t="s">
        <v>207</v>
      </c>
      <c r="P2693" s="269" t="s">
        <v>207</v>
      </c>
      <c r="Q2693" s="269" t="s">
        <v>207</v>
      </c>
      <c r="R2693" s="269" t="s">
        <v>206</v>
      </c>
      <c r="S2693" s="269" t="s">
        <v>206</v>
      </c>
      <c r="T2693" s="269" t="s">
        <v>206</v>
      </c>
      <c r="U2693" s="269" t="s">
        <v>206</v>
      </c>
      <c r="V2693" s="269" t="s">
        <v>206</v>
      </c>
      <c r="W2693" s="269" t="s">
        <v>344</v>
      </c>
      <c r="X2693" s="270" t="s">
        <v>344</v>
      </c>
      <c r="Y2693" s="269" t="s">
        <v>344</v>
      </c>
      <c r="Z2693" s="269" t="s">
        <v>344</v>
      </c>
      <c r="AA2693" s="269" t="s">
        <v>344</v>
      </c>
      <c r="AB2693" s="269" t="s">
        <v>344</v>
      </c>
      <c r="AC2693" s="269" t="s">
        <v>344</v>
      </c>
      <c r="AD2693" s="269" t="s">
        <v>344</v>
      </c>
      <c r="AE2693" s="269" t="s">
        <v>344</v>
      </c>
      <c r="AF2693" s="269" t="s">
        <v>344</v>
      </c>
      <c r="AG2693" s="269" t="s">
        <v>344</v>
      </c>
      <c r="AH2693" s="269" t="s">
        <v>344</v>
      </c>
      <c r="AI2693" s="269" t="s">
        <v>344</v>
      </c>
      <c r="AJ2693" s="269" t="s">
        <v>344</v>
      </c>
      <c r="AK2693" s="269" t="s">
        <v>344</v>
      </c>
      <c r="AL2693" s="269" t="s">
        <v>344</v>
      </c>
      <c r="AM2693" s="269" t="s">
        <v>344</v>
      </c>
      <c r="AN2693" s="269" t="s">
        <v>344</v>
      </c>
      <c r="AO2693" s="269" t="s">
        <v>344</v>
      </c>
      <c r="AP2693" s="269" t="s">
        <v>344</v>
      </c>
      <c r="AQ2693" s="269"/>
      <c r="AR2693">
        <v>0</v>
      </c>
      <c r="AS2693">
        <v>5</v>
      </c>
    </row>
    <row r="2694" spans="1:45" ht="18.75" hidden="1" x14ac:dyDescent="0.45">
      <c r="A2694" s="267">
        <v>216535</v>
      </c>
      <c r="B2694" s="249" t="s">
        <v>456</v>
      </c>
      <c r="C2694" s="269" t="s">
        <v>665</v>
      </c>
      <c r="D2694" s="269" t="s">
        <v>665</v>
      </c>
      <c r="E2694" s="269" t="s">
        <v>205</v>
      </c>
      <c r="F2694" s="269" t="s">
        <v>665</v>
      </c>
      <c r="G2694" s="269" t="s">
        <v>665</v>
      </c>
      <c r="H2694" s="269" t="s">
        <v>665</v>
      </c>
      <c r="I2694" s="269" t="s">
        <v>205</v>
      </c>
      <c r="J2694" s="269" t="s">
        <v>665</v>
      </c>
      <c r="K2694" s="269" t="s">
        <v>205</v>
      </c>
      <c r="L2694" s="269" t="s">
        <v>205</v>
      </c>
      <c r="M2694" s="270" t="s">
        <v>207</v>
      </c>
      <c r="N2694" s="269" t="s">
        <v>665</v>
      </c>
      <c r="O2694" s="269" t="s">
        <v>205</v>
      </c>
      <c r="P2694" s="269" t="s">
        <v>207</v>
      </c>
      <c r="Q2694" s="269" t="s">
        <v>205</v>
      </c>
      <c r="R2694" s="269" t="s">
        <v>665</v>
      </c>
      <c r="S2694" s="269" t="s">
        <v>207</v>
      </c>
      <c r="T2694" s="269" t="s">
        <v>207</v>
      </c>
      <c r="U2694" s="269" t="s">
        <v>207</v>
      </c>
      <c r="V2694" s="269" t="s">
        <v>665</v>
      </c>
      <c r="W2694" s="269" t="s">
        <v>205</v>
      </c>
      <c r="X2694" s="270" t="s">
        <v>207</v>
      </c>
      <c r="Y2694" s="269" t="s">
        <v>206</v>
      </c>
      <c r="Z2694" s="269" t="s">
        <v>206</v>
      </c>
      <c r="AA2694" s="269" t="s">
        <v>207</v>
      </c>
      <c r="AB2694" s="269" t="s">
        <v>207</v>
      </c>
      <c r="AC2694" s="269" t="s">
        <v>207</v>
      </c>
      <c r="AD2694" s="269" t="s">
        <v>206</v>
      </c>
      <c r="AE2694" s="269" t="s">
        <v>206</v>
      </c>
      <c r="AF2694" s="269" t="s">
        <v>206</v>
      </c>
      <c r="AG2694" s="269" t="s">
        <v>344</v>
      </c>
      <c r="AH2694" s="269" t="s">
        <v>344</v>
      </c>
      <c r="AI2694" s="269" t="s">
        <v>344</v>
      </c>
      <c r="AJ2694" s="269" t="s">
        <v>344</v>
      </c>
      <c r="AK2694" s="269" t="s">
        <v>344</v>
      </c>
      <c r="AL2694" s="269" t="s">
        <v>344</v>
      </c>
      <c r="AM2694" s="269" t="s">
        <v>344</v>
      </c>
      <c r="AN2694" s="269" t="s">
        <v>344</v>
      </c>
      <c r="AO2694" s="269" t="s">
        <v>344</v>
      </c>
      <c r="AP2694" s="269" t="s">
        <v>344</v>
      </c>
      <c r="AQ2694" s="269"/>
      <c r="AR2694">
        <v>0</v>
      </c>
      <c r="AS2694">
        <v>4</v>
      </c>
    </row>
    <row r="2695" spans="1:45" ht="15" hidden="1" x14ac:dyDescent="0.25">
      <c r="A2695" s="266">
        <v>216536</v>
      </c>
      <c r="B2695" s="259" t="s">
        <v>457</v>
      </c>
      <c r="C2695" s="259" t="s">
        <v>207</v>
      </c>
      <c r="D2695" s="259" t="s">
        <v>207</v>
      </c>
      <c r="E2695" s="259" t="s">
        <v>207</v>
      </c>
      <c r="F2695" s="259" t="s">
        <v>207</v>
      </c>
      <c r="G2695" s="259" t="s">
        <v>207</v>
      </c>
      <c r="H2695" s="259" t="s">
        <v>206</v>
      </c>
      <c r="I2695" s="259" t="s">
        <v>206</v>
      </c>
      <c r="J2695" s="259" t="s">
        <v>206</v>
      </c>
      <c r="K2695" s="259" t="s">
        <v>206</v>
      </c>
      <c r="L2695" s="259" t="s">
        <v>206</v>
      </c>
      <c r="M2695" s="259" t="s">
        <v>344</v>
      </c>
      <c r="N2695" s="259" t="s">
        <v>344</v>
      </c>
      <c r="O2695" s="259" t="s">
        <v>344</v>
      </c>
      <c r="P2695" s="259" t="s">
        <v>344</v>
      </c>
      <c r="Q2695" s="259" t="s">
        <v>344</v>
      </c>
      <c r="R2695" s="259" t="s">
        <v>344</v>
      </c>
      <c r="S2695" s="259" t="s">
        <v>344</v>
      </c>
      <c r="T2695" s="259" t="s">
        <v>344</v>
      </c>
      <c r="U2695" s="259" t="s">
        <v>344</v>
      </c>
      <c r="V2695" s="259" t="s">
        <v>344</v>
      </c>
      <c r="W2695" s="259" t="s">
        <v>344</v>
      </c>
      <c r="X2695" s="259" t="s">
        <v>344</v>
      </c>
      <c r="Y2695" s="259" t="s">
        <v>344</v>
      </c>
      <c r="Z2695" s="259" t="s">
        <v>344</v>
      </c>
      <c r="AA2695" s="259" t="s">
        <v>344</v>
      </c>
      <c r="AB2695" s="259" t="s">
        <v>344</v>
      </c>
      <c r="AC2695" s="259" t="s">
        <v>344</v>
      </c>
      <c r="AD2695" s="259" t="s">
        <v>344</v>
      </c>
      <c r="AE2695" s="259" t="s">
        <v>344</v>
      </c>
      <c r="AF2695" s="259" t="s">
        <v>344</v>
      </c>
      <c r="AG2695" s="259" t="s">
        <v>344</v>
      </c>
      <c r="AH2695" s="259" t="s">
        <v>344</v>
      </c>
      <c r="AI2695" s="259" t="s">
        <v>344</v>
      </c>
      <c r="AJ2695" s="259" t="s">
        <v>344</v>
      </c>
      <c r="AK2695" s="259" t="s">
        <v>344</v>
      </c>
      <c r="AL2695" s="259" t="s">
        <v>344</v>
      </c>
      <c r="AM2695" s="259" t="s">
        <v>344</v>
      </c>
      <c r="AN2695" s="259" t="s">
        <v>344</v>
      </c>
      <c r="AO2695" s="259" t="s">
        <v>344</v>
      </c>
      <c r="AP2695" s="259" t="s">
        <v>344</v>
      </c>
      <c r="AQ2695" s="259"/>
      <c r="AR2695"/>
      <c r="AS2695">
        <v>1</v>
      </c>
    </row>
    <row r="2696" spans="1:45" ht="18.75" hidden="1" x14ac:dyDescent="0.45">
      <c r="A2696" s="268">
        <v>216537</v>
      </c>
      <c r="B2696" s="249" t="s">
        <v>459</v>
      </c>
      <c r="C2696" s="269" t="s">
        <v>207</v>
      </c>
      <c r="D2696" s="269" t="s">
        <v>205</v>
      </c>
      <c r="E2696" s="269" t="s">
        <v>207</v>
      </c>
      <c r="F2696" s="269" t="s">
        <v>205</v>
      </c>
      <c r="G2696" s="269" t="s">
        <v>205</v>
      </c>
      <c r="H2696" s="269" t="s">
        <v>205</v>
      </c>
      <c r="I2696" s="269" t="s">
        <v>207</v>
      </c>
      <c r="J2696" s="269" t="s">
        <v>205</v>
      </c>
      <c r="K2696" s="269" t="s">
        <v>207</v>
      </c>
      <c r="L2696" s="269" t="s">
        <v>205</v>
      </c>
      <c r="M2696" s="270" t="s">
        <v>207</v>
      </c>
      <c r="N2696" s="269" t="s">
        <v>205</v>
      </c>
      <c r="O2696" s="269" t="s">
        <v>205</v>
      </c>
      <c r="P2696" s="269" t="s">
        <v>207</v>
      </c>
      <c r="Q2696" s="269" t="s">
        <v>207</v>
      </c>
      <c r="R2696" s="269" t="s">
        <v>207</v>
      </c>
      <c r="S2696" s="269" t="s">
        <v>207</v>
      </c>
      <c r="T2696" s="269" t="s">
        <v>207</v>
      </c>
      <c r="U2696" s="269" t="s">
        <v>207</v>
      </c>
      <c r="V2696" s="269" t="s">
        <v>207</v>
      </c>
      <c r="W2696" s="269" t="s">
        <v>206</v>
      </c>
      <c r="X2696" s="269" t="s">
        <v>206</v>
      </c>
      <c r="Y2696" s="269" t="s">
        <v>206</v>
      </c>
      <c r="Z2696" s="269" t="s">
        <v>206</v>
      </c>
      <c r="AA2696" s="269" t="s">
        <v>206</v>
      </c>
      <c r="AB2696" s="269" t="s">
        <v>344</v>
      </c>
      <c r="AC2696" s="269" t="s">
        <v>344</v>
      </c>
      <c r="AD2696" s="269" t="s">
        <v>344</v>
      </c>
      <c r="AE2696" s="269" t="s">
        <v>344</v>
      </c>
      <c r="AF2696" s="269" t="s">
        <v>344</v>
      </c>
      <c r="AG2696" s="269" t="s">
        <v>344</v>
      </c>
      <c r="AH2696" s="269" t="s">
        <v>344</v>
      </c>
      <c r="AI2696" s="269" t="s">
        <v>344</v>
      </c>
      <c r="AJ2696" s="269" t="s">
        <v>344</v>
      </c>
      <c r="AK2696" s="269" t="s">
        <v>344</v>
      </c>
      <c r="AL2696" s="269" t="s">
        <v>344</v>
      </c>
      <c r="AM2696" s="269" t="s">
        <v>344</v>
      </c>
      <c r="AN2696" s="269" t="s">
        <v>344</v>
      </c>
      <c r="AO2696" s="269" t="s">
        <v>344</v>
      </c>
      <c r="AP2696" s="269" t="s">
        <v>344</v>
      </c>
      <c r="AQ2696" s="269"/>
      <c r="AR2696">
        <v>0</v>
      </c>
      <c r="AS2696">
        <v>6</v>
      </c>
    </row>
    <row r="2697" spans="1:45" ht="15" hidden="1" x14ac:dyDescent="0.25">
      <c r="A2697" s="266">
        <v>216538</v>
      </c>
      <c r="B2697" s="259" t="s">
        <v>457</v>
      </c>
      <c r="C2697" s="259" t="s">
        <v>205</v>
      </c>
      <c r="D2697" s="259" t="s">
        <v>207</v>
      </c>
      <c r="E2697" s="259" t="s">
        <v>205</v>
      </c>
      <c r="F2697" s="259" t="s">
        <v>205</v>
      </c>
      <c r="G2697" s="259" t="s">
        <v>205</v>
      </c>
      <c r="H2697" s="259" t="s">
        <v>206</v>
      </c>
      <c r="I2697" s="259" t="s">
        <v>206</v>
      </c>
      <c r="J2697" s="259" t="s">
        <v>207</v>
      </c>
      <c r="K2697" s="259" t="s">
        <v>206</v>
      </c>
      <c r="L2697" s="259" t="s">
        <v>207</v>
      </c>
      <c r="M2697" s="259" t="s">
        <v>344</v>
      </c>
      <c r="N2697" s="259" t="s">
        <v>344</v>
      </c>
      <c r="O2697" s="259" t="s">
        <v>344</v>
      </c>
      <c r="P2697" s="259" t="s">
        <v>344</v>
      </c>
      <c r="Q2697" s="259" t="s">
        <v>344</v>
      </c>
      <c r="R2697" s="259" t="s">
        <v>344</v>
      </c>
      <c r="S2697" s="259" t="s">
        <v>344</v>
      </c>
      <c r="T2697" s="259" t="s">
        <v>344</v>
      </c>
      <c r="U2697" s="259" t="s">
        <v>344</v>
      </c>
      <c r="V2697" s="259" t="s">
        <v>344</v>
      </c>
      <c r="W2697" s="259" t="s">
        <v>344</v>
      </c>
      <c r="X2697" s="259" t="s">
        <v>344</v>
      </c>
      <c r="Y2697" s="259" t="s">
        <v>344</v>
      </c>
      <c r="Z2697" s="259" t="s">
        <v>344</v>
      </c>
      <c r="AA2697" s="259" t="s">
        <v>344</v>
      </c>
      <c r="AB2697" s="259" t="s">
        <v>344</v>
      </c>
      <c r="AC2697" s="259" t="s">
        <v>344</v>
      </c>
      <c r="AD2697" s="259" t="s">
        <v>344</v>
      </c>
      <c r="AE2697" s="259" t="s">
        <v>344</v>
      </c>
      <c r="AF2697" s="259" t="s">
        <v>344</v>
      </c>
      <c r="AG2697" s="259" t="s">
        <v>344</v>
      </c>
      <c r="AH2697" s="259" t="s">
        <v>344</v>
      </c>
      <c r="AI2697" s="259" t="s">
        <v>344</v>
      </c>
      <c r="AJ2697" s="259" t="s">
        <v>344</v>
      </c>
      <c r="AK2697" s="259" t="s">
        <v>344</v>
      </c>
      <c r="AL2697" s="259" t="s">
        <v>344</v>
      </c>
      <c r="AM2697" s="259" t="s">
        <v>344</v>
      </c>
      <c r="AN2697" s="259" t="s">
        <v>344</v>
      </c>
      <c r="AO2697" s="259" t="s">
        <v>344</v>
      </c>
      <c r="AP2697" s="259" t="s">
        <v>344</v>
      </c>
      <c r="AQ2697" s="259"/>
      <c r="AR2697"/>
      <c r="AS2697">
        <v>1</v>
      </c>
    </row>
    <row r="2698" spans="1:45" ht="15" hidden="1" x14ac:dyDescent="0.25">
      <c r="A2698" s="266">
        <v>216539</v>
      </c>
      <c r="B2698" s="259" t="s">
        <v>457</v>
      </c>
      <c r="C2698" s="259" t="s">
        <v>207</v>
      </c>
      <c r="D2698" s="259" t="s">
        <v>205</v>
      </c>
      <c r="E2698" s="259" t="s">
        <v>207</v>
      </c>
      <c r="F2698" s="259" t="s">
        <v>205</v>
      </c>
      <c r="G2698" s="259" t="s">
        <v>205</v>
      </c>
      <c r="H2698" s="259" t="s">
        <v>206</v>
      </c>
      <c r="I2698" s="259" t="s">
        <v>206</v>
      </c>
      <c r="J2698" s="259" t="s">
        <v>206</v>
      </c>
      <c r="K2698" s="259" t="s">
        <v>206</v>
      </c>
      <c r="L2698" s="259" t="s">
        <v>206</v>
      </c>
      <c r="M2698" s="259" t="s">
        <v>344</v>
      </c>
      <c r="N2698" s="259" t="s">
        <v>344</v>
      </c>
      <c r="O2698" s="259" t="s">
        <v>344</v>
      </c>
      <c r="P2698" s="259" t="s">
        <v>344</v>
      </c>
      <c r="Q2698" s="259" t="s">
        <v>344</v>
      </c>
      <c r="R2698" s="259" t="s">
        <v>344</v>
      </c>
      <c r="S2698" s="259" t="s">
        <v>344</v>
      </c>
      <c r="T2698" s="259" t="s">
        <v>344</v>
      </c>
      <c r="U2698" s="259" t="s">
        <v>344</v>
      </c>
      <c r="V2698" s="259" t="s">
        <v>344</v>
      </c>
      <c r="W2698" s="259" t="s">
        <v>344</v>
      </c>
      <c r="X2698" s="259" t="s">
        <v>344</v>
      </c>
      <c r="Y2698" s="259" t="s">
        <v>344</v>
      </c>
      <c r="Z2698" s="259" t="s">
        <v>344</v>
      </c>
      <c r="AA2698" s="259" t="s">
        <v>344</v>
      </c>
      <c r="AB2698" s="259" t="s">
        <v>344</v>
      </c>
      <c r="AC2698" s="259" t="s">
        <v>344</v>
      </c>
      <c r="AD2698" s="259" t="s">
        <v>344</v>
      </c>
      <c r="AE2698" s="259" t="s">
        <v>344</v>
      </c>
      <c r="AF2698" s="259" t="s">
        <v>344</v>
      </c>
      <c r="AG2698" s="259" t="s">
        <v>344</v>
      </c>
      <c r="AH2698" s="259" t="s">
        <v>344</v>
      </c>
      <c r="AI2698" s="259" t="s">
        <v>344</v>
      </c>
      <c r="AJ2698" s="259" t="s">
        <v>344</v>
      </c>
      <c r="AK2698" s="259" t="s">
        <v>344</v>
      </c>
      <c r="AL2698" s="259" t="s">
        <v>344</v>
      </c>
      <c r="AM2698" s="259" t="s">
        <v>344</v>
      </c>
      <c r="AN2698" s="259" t="s">
        <v>344</v>
      </c>
      <c r="AO2698" s="259" t="s">
        <v>344</v>
      </c>
      <c r="AP2698" s="259" t="s">
        <v>344</v>
      </c>
      <c r="AQ2698" s="259"/>
      <c r="AR2698"/>
      <c r="AS2698">
        <v>1</v>
      </c>
    </row>
    <row r="2699" spans="1:45" ht="15" hidden="1" x14ac:dyDescent="0.25">
      <c r="A2699" s="266">
        <v>216540</v>
      </c>
      <c r="B2699" s="259" t="s">
        <v>457</v>
      </c>
      <c r="C2699" s="259" t="s">
        <v>207</v>
      </c>
      <c r="D2699" s="259" t="s">
        <v>207</v>
      </c>
      <c r="E2699" s="259" t="s">
        <v>207</v>
      </c>
      <c r="F2699" s="259" t="s">
        <v>206</v>
      </c>
      <c r="G2699" s="259" t="s">
        <v>206</v>
      </c>
      <c r="H2699" s="259" t="s">
        <v>206</v>
      </c>
      <c r="I2699" s="259" t="s">
        <v>206</v>
      </c>
      <c r="J2699" s="259" t="s">
        <v>206</v>
      </c>
      <c r="K2699" s="259" t="s">
        <v>206</v>
      </c>
      <c r="L2699" s="259" t="s">
        <v>206</v>
      </c>
      <c r="M2699" s="259" t="s">
        <v>344</v>
      </c>
      <c r="N2699" s="259" t="s">
        <v>344</v>
      </c>
      <c r="O2699" s="259" t="s">
        <v>344</v>
      </c>
      <c r="P2699" s="259" t="s">
        <v>344</v>
      </c>
      <c r="Q2699" s="259" t="s">
        <v>344</v>
      </c>
      <c r="R2699" s="259" t="s">
        <v>344</v>
      </c>
      <c r="S2699" s="259" t="s">
        <v>344</v>
      </c>
      <c r="T2699" s="259" t="s">
        <v>344</v>
      </c>
      <c r="U2699" s="259" t="s">
        <v>344</v>
      </c>
      <c r="V2699" s="259" t="s">
        <v>344</v>
      </c>
      <c r="W2699" s="259" t="s">
        <v>344</v>
      </c>
      <c r="X2699" s="259" t="s">
        <v>344</v>
      </c>
      <c r="Y2699" s="259" t="s">
        <v>344</v>
      </c>
      <c r="Z2699" s="259" t="s">
        <v>344</v>
      </c>
      <c r="AA2699" s="259" t="s">
        <v>344</v>
      </c>
      <c r="AB2699" s="259" t="s">
        <v>344</v>
      </c>
      <c r="AC2699" s="259" t="s">
        <v>344</v>
      </c>
      <c r="AD2699" s="259" t="s">
        <v>344</v>
      </c>
      <c r="AE2699" s="259" t="s">
        <v>344</v>
      </c>
      <c r="AF2699" s="259" t="s">
        <v>344</v>
      </c>
      <c r="AG2699" s="259" t="s">
        <v>344</v>
      </c>
      <c r="AH2699" s="259" t="s">
        <v>344</v>
      </c>
      <c r="AI2699" s="259" t="s">
        <v>344</v>
      </c>
      <c r="AJ2699" s="259" t="s">
        <v>344</v>
      </c>
      <c r="AK2699" s="259" t="s">
        <v>344</v>
      </c>
      <c r="AL2699" s="259" t="s">
        <v>344</v>
      </c>
      <c r="AM2699" s="259" t="s">
        <v>344</v>
      </c>
      <c r="AN2699" s="259" t="s">
        <v>344</v>
      </c>
      <c r="AO2699" s="259" t="s">
        <v>344</v>
      </c>
      <c r="AP2699" s="259" t="s">
        <v>344</v>
      </c>
      <c r="AQ2699" s="259"/>
      <c r="AR2699"/>
      <c r="AS2699">
        <v>1</v>
      </c>
    </row>
    <row r="2700" spans="1:45" ht="15" hidden="1" x14ac:dyDescent="0.25">
      <c r="A2700" s="266">
        <v>216541</v>
      </c>
      <c r="B2700" s="259" t="s">
        <v>457</v>
      </c>
      <c r="C2700" s="259" t="s">
        <v>206</v>
      </c>
      <c r="D2700" s="259" t="s">
        <v>207</v>
      </c>
      <c r="E2700" s="259" t="s">
        <v>207</v>
      </c>
      <c r="F2700" s="259" t="s">
        <v>207</v>
      </c>
      <c r="G2700" s="259" t="s">
        <v>207</v>
      </c>
      <c r="H2700" s="259" t="s">
        <v>206</v>
      </c>
      <c r="I2700" s="259" t="s">
        <v>206</v>
      </c>
      <c r="J2700" s="259" t="s">
        <v>206</v>
      </c>
      <c r="K2700" s="259" t="s">
        <v>206</v>
      </c>
      <c r="L2700" s="259" t="s">
        <v>206</v>
      </c>
      <c r="M2700" s="259" t="s">
        <v>344</v>
      </c>
      <c r="N2700" s="259" t="s">
        <v>344</v>
      </c>
      <c r="O2700" s="259" t="s">
        <v>344</v>
      </c>
      <c r="P2700" s="259" t="s">
        <v>344</v>
      </c>
      <c r="Q2700" s="259" t="s">
        <v>344</v>
      </c>
      <c r="R2700" s="259" t="s">
        <v>344</v>
      </c>
      <c r="S2700" s="259" t="s">
        <v>344</v>
      </c>
      <c r="T2700" s="259" t="s">
        <v>344</v>
      </c>
      <c r="U2700" s="259" t="s">
        <v>344</v>
      </c>
      <c r="V2700" s="259" t="s">
        <v>344</v>
      </c>
      <c r="W2700" s="259" t="s">
        <v>344</v>
      </c>
      <c r="X2700" s="259" t="s">
        <v>344</v>
      </c>
      <c r="Y2700" s="259" t="s">
        <v>344</v>
      </c>
      <c r="Z2700" s="259" t="s">
        <v>344</v>
      </c>
      <c r="AA2700" s="259" t="s">
        <v>344</v>
      </c>
      <c r="AB2700" s="259" t="s">
        <v>344</v>
      </c>
      <c r="AC2700" s="259" t="s">
        <v>344</v>
      </c>
      <c r="AD2700" s="259" t="s">
        <v>344</v>
      </c>
      <c r="AE2700" s="259" t="s">
        <v>344</v>
      </c>
      <c r="AF2700" s="259" t="s">
        <v>344</v>
      </c>
      <c r="AG2700" s="259" t="s">
        <v>344</v>
      </c>
      <c r="AH2700" s="259" t="s">
        <v>344</v>
      </c>
      <c r="AI2700" s="259" t="s">
        <v>344</v>
      </c>
      <c r="AJ2700" s="259" t="s">
        <v>344</v>
      </c>
      <c r="AK2700" s="259" t="s">
        <v>344</v>
      </c>
      <c r="AL2700" s="259" t="s">
        <v>344</v>
      </c>
      <c r="AM2700" s="259" t="s">
        <v>344</v>
      </c>
      <c r="AN2700" s="259" t="s">
        <v>344</v>
      </c>
      <c r="AO2700" s="259" t="s">
        <v>344</v>
      </c>
      <c r="AP2700" s="259" t="s">
        <v>344</v>
      </c>
      <c r="AQ2700" s="259"/>
      <c r="AR2700"/>
      <c r="AS2700">
        <v>1</v>
      </c>
    </row>
    <row r="2701" spans="1:45" ht="18.75" hidden="1" x14ac:dyDescent="0.45">
      <c r="A2701" s="268">
        <v>216542</v>
      </c>
      <c r="B2701" s="249" t="s">
        <v>458</v>
      </c>
      <c r="C2701" s="269" t="s">
        <v>205</v>
      </c>
      <c r="D2701" s="269" t="s">
        <v>207</v>
      </c>
      <c r="E2701" s="269" t="s">
        <v>207</v>
      </c>
      <c r="F2701" s="269" t="s">
        <v>205</v>
      </c>
      <c r="G2701" s="269" t="s">
        <v>207</v>
      </c>
      <c r="H2701" s="269" t="s">
        <v>207</v>
      </c>
      <c r="I2701" s="269" t="s">
        <v>207</v>
      </c>
      <c r="J2701" s="269" t="s">
        <v>207</v>
      </c>
      <c r="K2701" s="269" t="s">
        <v>205</v>
      </c>
      <c r="L2701" s="269" t="s">
        <v>207</v>
      </c>
      <c r="M2701" s="270" t="s">
        <v>206</v>
      </c>
      <c r="N2701" s="269" t="s">
        <v>206</v>
      </c>
      <c r="O2701" s="269" t="s">
        <v>207</v>
      </c>
      <c r="P2701" s="269" t="s">
        <v>206</v>
      </c>
      <c r="Q2701" s="269" t="s">
        <v>206</v>
      </c>
      <c r="R2701" s="269" t="s">
        <v>206</v>
      </c>
      <c r="S2701" s="269" t="s">
        <v>206</v>
      </c>
      <c r="T2701" s="269" t="s">
        <v>207</v>
      </c>
      <c r="U2701" s="269" t="s">
        <v>207</v>
      </c>
      <c r="V2701" s="269" t="s">
        <v>207</v>
      </c>
      <c r="W2701" s="269" t="s">
        <v>344</v>
      </c>
      <c r="X2701" s="270" t="s">
        <v>344</v>
      </c>
      <c r="Y2701" s="269" t="s">
        <v>344</v>
      </c>
      <c r="Z2701" s="269" t="s">
        <v>344</v>
      </c>
      <c r="AA2701" s="269" t="s">
        <v>344</v>
      </c>
      <c r="AB2701" s="269" t="s">
        <v>344</v>
      </c>
      <c r="AC2701" s="269" t="s">
        <v>344</v>
      </c>
      <c r="AD2701" s="269" t="s">
        <v>344</v>
      </c>
      <c r="AE2701" s="269" t="s">
        <v>344</v>
      </c>
      <c r="AF2701" s="269" t="s">
        <v>344</v>
      </c>
      <c r="AG2701" s="269" t="s">
        <v>344</v>
      </c>
      <c r="AH2701" s="269" t="s">
        <v>344</v>
      </c>
      <c r="AI2701" s="269" t="s">
        <v>344</v>
      </c>
      <c r="AJ2701" s="269" t="s">
        <v>344</v>
      </c>
      <c r="AK2701" s="269" t="s">
        <v>344</v>
      </c>
      <c r="AL2701" s="269" t="s">
        <v>344</v>
      </c>
      <c r="AM2701" s="269" t="s">
        <v>344</v>
      </c>
      <c r="AN2701" s="269" t="s">
        <v>344</v>
      </c>
      <c r="AO2701" s="269" t="s">
        <v>344</v>
      </c>
      <c r="AP2701" s="269" t="s">
        <v>344</v>
      </c>
      <c r="AQ2701" s="269"/>
      <c r="AR2701">
        <v>0</v>
      </c>
      <c r="AS2701">
        <v>4</v>
      </c>
    </row>
    <row r="2702" spans="1:45" ht="15" hidden="1" x14ac:dyDescent="0.25">
      <c r="A2702" s="266">
        <v>216543</v>
      </c>
      <c r="B2702" s="259" t="s">
        <v>457</v>
      </c>
      <c r="C2702" s="259" t="s">
        <v>207</v>
      </c>
      <c r="D2702" s="259" t="s">
        <v>207</v>
      </c>
      <c r="E2702" s="259" t="s">
        <v>207</v>
      </c>
      <c r="F2702" s="259" t="s">
        <v>207</v>
      </c>
      <c r="G2702" s="259" t="s">
        <v>207</v>
      </c>
      <c r="H2702" s="259" t="s">
        <v>206</v>
      </c>
      <c r="I2702" s="259" t="s">
        <v>206</v>
      </c>
      <c r="J2702" s="259" t="s">
        <v>206</v>
      </c>
      <c r="K2702" s="259" t="s">
        <v>206</v>
      </c>
      <c r="L2702" s="259" t="s">
        <v>206</v>
      </c>
      <c r="M2702" s="259" t="s">
        <v>344</v>
      </c>
      <c r="N2702" s="259" t="s">
        <v>344</v>
      </c>
      <c r="O2702" s="259" t="s">
        <v>344</v>
      </c>
      <c r="P2702" s="259" t="s">
        <v>344</v>
      </c>
      <c r="Q2702" s="259" t="s">
        <v>344</v>
      </c>
      <c r="R2702" s="259" t="s">
        <v>344</v>
      </c>
      <c r="S2702" s="259" t="s">
        <v>344</v>
      </c>
      <c r="T2702" s="259" t="s">
        <v>344</v>
      </c>
      <c r="U2702" s="259" t="s">
        <v>344</v>
      </c>
      <c r="V2702" s="259" t="s">
        <v>344</v>
      </c>
      <c r="W2702" s="259" t="s">
        <v>344</v>
      </c>
      <c r="X2702" s="259" t="s">
        <v>344</v>
      </c>
      <c r="Y2702" s="259" t="s">
        <v>344</v>
      </c>
      <c r="Z2702" s="259" t="s">
        <v>344</v>
      </c>
      <c r="AA2702" s="259" t="s">
        <v>344</v>
      </c>
      <c r="AB2702" s="259" t="s">
        <v>344</v>
      </c>
      <c r="AC2702" s="259" t="s">
        <v>344</v>
      </c>
      <c r="AD2702" s="259" t="s">
        <v>344</v>
      </c>
      <c r="AE2702" s="259" t="s">
        <v>344</v>
      </c>
      <c r="AF2702" s="259" t="s">
        <v>344</v>
      </c>
      <c r="AG2702" s="259" t="s">
        <v>344</v>
      </c>
      <c r="AH2702" s="259" t="s">
        <v>344</v>
      </c>
      <c r="AI2702" s="259" t="s">
        <v>344</v>
      </c>
      <c r="AJ2702" s="259" t="s">
        <v>344</v>
      </c>
      <c r="AK2702" s="259" t="s">
        <v>344</v>
      </c>
      <c r="AL2702" s="259" t="s">
        <v>344</v>
      </c>
      <c r="AM2702" s="259" t="s">
        <v>344</v>
      </c>
      <c r="AN2702" s="259" t="s">
        <v>344</v>
      </c>
      <c r="AO2702" s="259" t="s">
        <v>344</v>
      </c>
      <c r="AP2702" s="259" t="s">
        <v>344</v>
      </c>
      <c r="AQ2702" s="259"/>
      <c r="AR2702"/>
      <c r="AS2702">
        <v>1</v>
      </c>
    </row>
    <row r="2703" spans="1:45" ht="18.75" hidden="1" x14ac:dyDescent="0.45">
      <c r="A2703" s="267">
        <v>216544</v>
      </c>
      <c r="B2703" s="249" t="s">
        <v>458</v>
      </c>
      <c r="C2703" s="269" t="s">
        <v>207</v>
      </c>
      <c r="D2703" s="269" t="s">
        <v>207</v>
      </c>
      <c r="E2703" s="269" t="s">
        <v>207</v>
      </c>
      <c r="F2703" s="269" t="s">
        <v>207</v>
      </c>
      <c r="G2703" s="269" t="s">
        <v>207</v>
      </c>
      <c r="H2703" s="269" t="s">
        <v>207</v>
      </c>
      <c r="I2703" s="269" t="s">
        <v>205</v>
      </c>
      <c r="J2703" s="269" t="s">
        <v>207</v>
      </c>
      <c r="K2703" s="269" t="s">
        <v>205</v>
      </c>
      <c r="L2703" s="269" t="s">
        <v>205</v>
      </c>
      <c r="M2703" s="270" t="s">
        <v>206</v>
      </c>
      <c r="N2703" s="269" t="s">
        <v>207</v>
      </c>
      <c r="O2703" s="269" t="s">
        <v>207</v>
      </c>
      <c r="P2703" s="269" t="s">
        <v>207</v>
      </c>
      <c r="Q2703" s="269" t="s">
        <v>207</v>
      </c>
      <c r="R2703" s="269" t="s">
        <v>206</v>
      </c>
      <c r="S2703" s="269" t="s">
        <v>206</v>
      </c>
      <c r="T2703" s="269" t="s">
        <v>206</v>
      </c>
      <c r="U2703" s="269" t="s">
        <v>206</v>
      </c>
      <c r="V2703" s="269" t="s">
        <v>206</v>
      </c>
      <c r="W2703" s="269" t="s">
        <v>344</v>
      </c>
      <c r="X2703" s="270" t="s">
        <v>344</v>
      </c>
      <c r="Y2703" s="269" t="s">
        <v>344</v>
      </c>
      <c r="Z2703" s="269" t="s">
        <v>344</v>
      </c>
      <c r="AA2703" s="269" t="s">
        <v>344</v>
      </c>
      <c r="AB2703" s="269" t="s">
        <v>344</v>
      </c>
      <c r="AC2703" s="269" t="s">
        <v>344</v>
      </c>
      <c r="AD2703" s="269" t="s">
        <v>344</v>
      </c>
      <c r="AE2703" s="269" t="s">
        <v>344</v>
      </c>
      <c r="AF2703" s="269" t="s">
        <v>344</v>
      </c>
      <c r="AG2703" s="269" t="s">
        <v>344</v>
      </c>
      <c r="AH2703" s="269" t="s">
        <v>344</v>
      </c>
      <c r="AI2703" s="269" t="s">
        <v>344</v>
      </c>
      <c r="AJ2703" s="269" t="s">
        <v>344</v>
      </c>
      <c r="AK2703" s="269" t="s">
        <v>344</v>
      </c>
      <c r="AL2703" s="269" t="s">
        <v>344</v>
      </c>
      <c r="AM2703" s="269" t="s">
        <v>344</v>
      </c>
      <c r="AN2703" s="269" t="s">
        <v>344</v>
      </c>
      <c r="AO2703" s="269" t="s">
        <v>344</v>
      </c>
      <c r="AP2703" s="269" t="s">
        <v>344</v>
      </c>
      <c r="AQ2703" s="269"/>
      <c r="AR2703">
        <v>0</v>
      </c>
      <c r="AS2703">
        <v>4</v>
      </c>
    </row>
    <row r="2704" spans="1:45" ht="18.75" hidden="1" x14ac:dyDescent="0.45">
      <c r="A2704" s="268">
        <v>216545</v>
      </c>
      <c r="B2704" s="249" t="s">
        <v>457</v>
      </c>
      <c r="C2704" s="269" t="s">
        <v>207</v>
      </c>
      <c r="D2704" s="269" t="s">
        <v>205</v>
      </c>
      <c r="E2704" s="269" t="s">
        <v>205</v>
      </c>
      <c r="F2704" s="269" t="s">
        <v>205</v>
      </c>
      <c r="G2704" s="269" t="s">
        <v>207</v>
      </c>
      <c r="H2704" s="269" t="s">
        <v>207</v>
      </c>
      <c r="I2704" s="269" t="s">
        <v>205</v>
      </c>
      <c r="J2704" s="269" t="s">
        <v>205</v>
      </c>
      <c r="K2704" s="269" t="s">
        <v>205</v>
      </c>
      <c r="L2704" s="269" t="s">
        <v>205</v>
      </c>
      <c r="M2704" s="270" t="s">
        <v>344</v>
      </c>
      <c r="N2704" s="269" t="s">
        <v>344</v>
      </c>
      <c r="O2704" s="269" t="s">
        <v>344</v>
      </c>
      <c r="P2704" s="269" t="s">
        <v>344</v>
      </c>
      <c r="Q2704" s="269" t="s">
        <v>344</v>
      </c>
      <c r="R2704" s="269" t="s">
        <v>344</v>
      </c>
      <c r="S2704" s="269" t="s">
        <v>344</v>
      </c>
      <c r="T2704" s="269" t="s">
        <v>344</v>
      </c>
      <c r="U2704" s="269" t="s">
        <v>344</v>
      </c>
      <c r="V2704" s="269" t="s">
        <v>344</v>
      </c>
      <c r="W2704" s="269" t="s">
        <v>344</v>
      </c>
      <c r="X2704" s="270" t="s">
        <v>344</v>
      </c>
      <c r="Y2704" s="269" t="s">
        <v>344</v>
      </c>
      <c r="Z2704" s="269" t="s">
        <v>344</v>
      </c>
      <c r="AA2704" s="269" t="s">
        <v>344</v>
      </c>
      <c r="AB2704" s="269" t="s">
        <v>344</v>
      </c>
      <c r="AC2704" s="269" t="s">
        <v>344</v>
      </c>
      <c r="AD2704" s="269" t="s">
        <v>344</v>
      </c>
      <c r="AE2704" s="269" t="s">
        <v>344</v>
      </c>
      <c r="AF2704" s="269" t="s">
        <v>344</v>
      </c>
      <c r="AG2704" s="269" t="s">
        <v>344</v>
      </c>
      <c r="AH2704" s="269" t="s">
        <v>344</v>
      </c>
      <c r="AI2704" s="269" t="s">
        <v>344</v>
      </c>
      <c r="AJ2704" s="269" t="s">
        <v>344</v>
      </c>
      <c r="AK2704" s="269" t="s">
        <v>344</v>
      </c>
      <c r="AL2704" s="269" t="s">
        <v>344</v>
      </c>
      <c r="AM2704" s="269" t="s">
        <v>344</v>
      </c>
      <c r="AN2704" s="269" t="s">
        <v>344</v>
      </c>
      <c r="AO2704" s="269" t="s">
        <v>344</v>
      </c>
      <c r="AP2704" s="269" t="s">
        <v>344</v>
      </c>
      <c r="AQ2704" s="269"/>
      <c r="AR2704">
        <v>0</v>
      </c>
      <c r="AS2704">
        <v>2</v>
      </c>
    </row>
    <row r="2705" spans="1:45" ht="18.75" hidden="1" x14ac:dyDescent="0.45">
      <c r="A2705" s="268">
        <v>216546</v>
      </c>
      <c r="B2705" s="249" t="s">
        <v>456</v>
      </c>
      <c r="C2705" s="269" t="s">
        <v>207</v>
      </c>
      <c r="D2705" s="269" t="s">
        <v>207</v>
      </c>
      <c r="E2705" s="269" t="s">
        <v>207</v>
      </c>
      <c r="F2705" s="269" t="s">
        <v>205</v>
      </c>
      <c r="G2705" s="269" t="s">
        <v>207</v>
      </c>
      <c r="H2705" s="269" t="s">
        <v>207</v>
      </c>
      <c r="I2705" s="269" t="s">
        <v>205</v>
      </c>
      <c r="J2705" s="269" t="s">
        <v>207</v>
      </c>
      <c r="K2705" s="269" t="s">
        <v>205</v>
      </c>
      <c r="L2705" s="269" t="s">
        <v>205</v>
      </c>
      <c r="M2705" s="270" t="s">
        <v>205</v>
      </c>
      <c r="N2705" s="269" t="s">
        <v>207</v>
      </c>
      <c r="O2705" s="269" t="s">
        <v>207</v>
      </c>
      <c r="P2705" s="269" t="s">
        <v>207</v>
      </c>
      <c r="Q2705" s="269" t="s">
        <v>207</v>
      </c>
      <c r="R2705" s="269" t="s">
        <v>207</v>
      </c>
      <c r="S2705" s="269" t="s">
        <v>207</v>
      </c>
      <c r="T2705" s="269" t="s">
        <v>207</v>
      </c>
      <c r="U2705" s="269" t="s">
        <v>207</v>
      </c>
      <c r="V2705" s="269" t="s">
        <v>207</v>
      </c>
      <c r="W2705" s="269" t="s">
        <v>207</v>
      </c>
      <c r="X2705" s="270" t="s">
        <v>207</v>
      </c>
      <c r="Y2705" s="269" t="s">
        <v>207</v>
      </c>
      <c r="Z2705" s="269" t="s">
        <v>207</v>
      </c>
      <c r="AA2705" s="269" t="s">
        <v>207</v>
      </c>
      <c r="AB2705" s="269" t="s">
        <v>206</v>
      </c>
      <c r="AC2705" s="269" t="s">
        <v>206</v>
      </c>
      <c r="AD2705" s="269" t="s">
        <v>206</v>
      </c>
      <c r="AE2705" s="269" t="s">
        <v>206</v>
      </c>
      <c r="AF2705" s="269" t="s">
        <v>206</v>
      </c>
      <c r="AG2705" s="269" t="s">
        <v>344</v>
      </c>
      <c r="AH2705" s="269" t="s">
        <v>344</v>
      </c>
      <c r="AI2705" s="269" t="s">
        <v>344</v>
      </c>
      <c r="AJ2705" s="269" t="s">
        <v>344</v>
      </c>
      <c r="AK2705" s="269" t="s">
        <v>344</v>
      </c>
      <c r="AL2705" s="269" t="s">
        <v>344</v>
      </c>
      <c r="AM2705" s="269" t="s">
        <v>344</v>
      </c>
      <c r="AN2705" s="269" t="s">
        <v>344</v>
      </c>
      <c r="AO2705" s="269" t="s">
        <v>344</v>
      </c>
      <c r="AP2705" s="269" t="s">
        <v>344</v>
      </c>
      <c r="AQ2705" s="269"/>
      <c r="AR2705">
        <v>0</v>
      </c>
      <c r="AS2705">
        <v>5</v>
      </c>
    </row>
    <row r="2706" spans="1:45" ht="15" hidden="1" x14ac:dyDescent="0.25">
      <c r="A2706" s="266">
        <v>216547</v>
      </c>
      <c r="B2706" s="259" t="s">
        <v>457</v>
      </c>
      <c r="C2706" s="259" t="s">
        <v>207</v>
      </c>
      <c r="D2706" s="259" t="s">
        <v>207</v>
      </c>
      <c r="E2706" s="259" t="s">
        <v>207</v>
      </c>
      <c r="F2706" s="259" t="s">
        <v>207</v>
      </c>
      <c r="G2706" s="259" t="s">
        <v>207</v>
      </c>
      <c r="H2706" s="259" t="s">
        <v>206</v>
      </c>
      <c r="I2706" s="259" t="s">
        <v>206</v>
      </c>
      <c r="J2706" s="259" t="s">
        <v>206</v>
      </c>
      <c r="K2706" s="259" t="s">
        <v>206</v>
      </c>
      <c r="L2706" s="259" t="s">
        <v>206</v>
      </c>
      <c r="M2706" s="259" t="s">
        <v>344</v>
      </c>
      <c r="N2706" s="259" t="s">
        <v>344</v>
      </c>
      <c r="O2706" s="259" t="s">
        <v>344</v>
      </c>
      <c r="P2706" s="259" t="s">
        <v>344</v>
      </c>
      <c r="Q2706" s="259" t="s">
        <v>344</v>
      </c>
      <c r="R2706" s="259" t="s">
        <v>344</v>
      </c>
      <c r="S2706" s="259" t="s">
        <v>344</v>
      </c>
      <c r="T2706" s="259" t="s">
        <v>344</v>
      </c>
      <c r="U2706" s="259" t="s">
        <v>344</v>
      </c>
      <c r="V2706" s="259" t="s">
        <v>344</v>
      </c>
      <c r="W2706" s="259" t="s">
        <v>344</v>
      </c>
      <c r="X2706" s="259" t="s">
        <v>344</v>
      </c>
      <c r="Y2706" s="259" t="s">
        <v>344</v>
      </c>
      <c r="Z2706" s="259" t="s">
        <v>344</v>
      </c>
      <c r="AA2706" s="259" t="s">
        <v>344</v>
      </c>
      <c r="AB2706" s="259" t="s">
        <v>344</v>
      </c>
      <c r="AC2706" s="259" t="s">
        <v>344</v>
      </c>
      <c r="AD2706" s="259" t="s">
        <v>344</v>
      </c>
      <c r="AE2706" s="259" t="s">
        <v>344</v>
      </c>
      <c r="AF2706" s="259" t="s">
        <v>344</v>
      </c>
      <c r="AG2706" s="259" t="s">
        <v>344</v>
      </c>
      <c r="AH2706" s="259" t="s">
        <v>344</v>
      </c>
      <c r="AI2706" s="259" t="s">
        <v>344</v>
      </c>
      <c r="AJ2706" s="259" t="s">
        <v>344</v>
      </c>
      <c r="AK2706" s="259" t="s">
        <v>344</v>
      </c>
      <c r="AL2706" s="259" t="s">
        <v>344</v>
      </c>
      <c r="AM2706" s="259" t="s">
        <v>344</v>
      </c>
      <c r="AN2706" s="259" t="s">
        <v>344</v>
      </c>
      <c r="AO2706" s="259" t="s">
        <v>344</v>
      </c>
      <c r="AP2706" s="259" t="s">
        <v>344</v>
      </c>
      <c r="AQ2706" s="259"/>
      <c r="AR2706"/>
      <c r="AS2706">
        <v>1</v>
      </c>
    </row>
    <row r="2707" spans="1:45" ht="15" hidden="1" x14ac:dyDescent="0.25">
      <c r="A2707" s="266">
        <v>216548</v>
      </c>
      <c r="B2707" s="259" t="s">
        <v>457</v>
      </c>
      <c r="C2707" s="259" t="s">
        <v>207</v>
      </c>
      <c r="D2707" s="259" t="s">
        <v>207</v>
      </c>
      <c r="E2707" s="259" t="s">
        <v>207</v>
      </c>
      <c r="F2707" s="259" t="s">
        <v>207</v>
      </c>
      <c r="G2707" s="259" t="s">
        <v>206</v>
      </c>
      <c r="H2707" s="259" t="s">
        <v>206</v>
      </c>
      <c r="I2707" s="259" t="s">
        <v>206</v>
      </c>
      <c r="J2707" s="259" t="s">
        <v>206</v>
      </c>
      <c r="K2707" s="259" t="s">
        <v>206</v>
      </c>
      <c r="L2707" s="259" t="s">
        <v>206</v>
      </c>
      <c r="M2707" s="259" t="s">
        <v>344</v>
      </c>
      <c r="N2707" s="259" t="s">
        <v>344</v>
      </c>
      <c r="O2707" s="259" t="s">
        <v>344</v>
      </c>
      <c r="P2707" s="259" t="s">
        <v>344</v>
      </c>
      <c r="Q2707" s="259" t="s">
        <v>344</v>
      </c>
      <c r="R2707" s="259" t="s">
        <v>344</v>
      </c>
      <c r="S2707" s="259" t="s">
        <v>344</v>
      </c>
      <c r="T2707" s="259" t="s">
        <v>344</v>
      </c>
      <c r="U2707" s="259" t="s">
        <v>344</v>
      </c>
      <c r="V2707" s="259" t="s">
        <v>344</v>
      </c>
      <c r="W2707" s="259" t="s">
        <v>344</v>
      </c>
      <c r="X2707" s="259" t="s">
        <v>344</v>
      </c>
      <c r="Y2707" s="259" t="s">
        <v>344</v>
      </c>
      <c r="Z2707" s="259" t="s">
        <v>344</v>
      </c>
      <c r="AA2707" s="259" t="s">
        <v>344</v>
      </c>
      <c r="AB2707" s="259" t="s">
        <v>344</v>
      </c>
      <c r="AC2707" s="259" t="s">
        <v>344</v>
      </c>
      <c r="AD2707" s="259" t="s">
        <v>344</v>
      </c>
      <c r="AE2707" s="259" t="s">
        <v>344</v>
      </c>
      <c r="AF2707" s="259" t="s">
        <v>344</v>
      </c>
      <c r="AG2707" s="259" t="s">
        <v>344</v>
      </c>
      <c r="AH2707" s="259" t="s">
        <v>344</v>
      </c>
      <c r="AI2707" s="259" t="s">
        <v>344</v>
      </c>
      <c r="AJ2707" s="259" t="s">
        <v>344</v>
      </c>
      <c r="AK2707" s="259" t="s">
        <v>344</v>
      </c>
      <c r="AL2707" s="259" t="s">
        <v>344</v>
      </c>
      <c r="AM2707" s="259" t="s">
        <v>344</v>
      </c>
      <c r="AN2707" s="259" t="s">
        <v>344</v>
      </c>
      <c r="AO2707" s="259" t="s">
        <v>344</v>
      </c>
      <c r="AP2707" s="259" t="s">
        <v>344</v>
      </c>
      <c r="AQ2707" s="259"/>
      <c r="AR2707"/>
      <c r="AS2707">
        <v>1</v>
      </c>
    </row>
    <row r="2708" spans="1:45" ht="18.75" hidden="1" x14ac:dyDescent="0.45">
      <c r="A2708" s="268">
        <v>216549</v>
      </c>
      <c r="B2708" s="249" t="s">
        <v>456</v>
      </c>
      <c r="C2708" s="269" t="s">
        <v>207</v>
      </c>
      <c r="D2708" s="269" t="s">
        <v>207</v>
      </c>
      <c r="E2708" s="269" t="s">
        <v>207</v>
      </c>
      <c r="F2708" s="269" t="s">
        <v>207</v>
      </c>
      <c r="G2708" s="269" t="s">
        <v>207</v>
      </c>
      <c r="H2708" s="269" t="s">
        <v>205</v>
      </c>
      <c r="I2708" s="269" t="s">
        <v>207</v>
      </c>
      <c r="J2708" s="269" t="s">
        <v>207</v>
      </c>
      <c r="K2708" s="269" t="s">
        <v>207</v>
      </c>
      <c r="L2708" s="269" t="s">
        <v>207</v>
      </c>
      <c r="M2708" s="270" t="s">
        <v>205</v>
      </c>
      <c r="N2708" s="269" t="s">
        <v>207</v>
      </c>
      <c r="O2708" s="269" t="s">
        <v>207</v>
      </c>
      <c r="P2708" s="269" t="s">
        <v>207</v>
      </c>
      <c r="Q2708" s="269" t="s">
        <v>207</v>
      </c>
      <c r="R2708" s="269" t="s">
        <v>207</v>
      </c>
      <c r="S2708" s="269" t="s">
        <v>207</v>
      </c>
      <c r="T2708" s="269" t="s">
        <v>207</v>
      </c>
      <c r="U2708" s="269" t="s">
        <v>207</v>
      </c>
      <c r="V2708" s="269" t="s">
        <v>207</v>
      </c>
      <c r="W2708" s="269" t="s">
        <v>207</v>
      </c>
      <c r="X2708" s="270" t="s">
        <v>207</v>
      </c>
      <c r="Y2708" s="269" t="s">
        <v>207</v>
      </c>
      <c r="Z2708" s="269" t="s">
        <v>207</v>
      </c>
      <c r="AA2708" s="269" t="s">
        <v>207</v>
      </c>
      <c r="AB2708" s="269" t="s">
        <v>206</v>
      </c>
      <c r="AC2708" s="269" t="s">
        <v>206</v>
      </c>
      <c r="AD2708" s="269" t="s">
        <v>206</v>
      </c>
      <c r="AE2708" s="269" t="s">
        <v>206</v>
      </c>
      <c r="AF2708" s="269" t="s">
        <v>206</v>
      </c>
      <c r="AG2708" s="269" t="s">
        <v>344</v>
      </c>
      <c r="AH2708" s="269" t="s">
        <v>344</v>
      </c>
      <c r="AI2708" s="269" t="s">
        <v>344</v>
      </c>
      <c r="AJ2708" s="269" t="s">
        <v>344</v>
      </c>
      <c r="AK2708" s="269" t="s">
        <v>344</v>
      </c>
      <c r="AL2708" s="269" t="s">
        <v>344</v>
      </c>
      <c r="AM2708" s="269" t="s">
        <v>344</v>
      </c>
      <c r="AN2708" s="269" t="s">
        <v>344</v>
      </c>
      <c r="AO2708" s="269" t="s">
        <v>344</v>
      </c>
      <c r="AP2708" s="269" t="s">
        <v>344</v>
      </c>
      <c r="AQ2708" s="269"/>
      <c r="AR2708">
        <v>0</v>
      </c>
      <c r="AS2708">
        <v>5</v>
      </c>
    </row>
    <row r="2709" spans="1:45" ht="15" hidden="1" x14ac:dyDescent="0.25">
      <c r="A2709" s="266">
        <v>216550</v>
      </c>
      <c r="B2709" s="259" t="s">
        <v>457</v>
      </c>
      <c r="C2709" s="259" t="s">
        <v>205</v>
      </c>
      <c r="D2709" s="259" t="s">
        <v>207</v>
      </c>
      <c r="E2709" s="259" t="s">
        <v>207</v>
      </c>
      <c r="F2709" s="259" t="s">
        <v>205</v>
      </c>
      <c r="G2709" s="259" t="s">
        <v>205</v>
      </c>
      <c r="H2709" s="259" t="s">
        <v>207</v>
      </c>
      <c r="I2709" s="259" t="s">
        <v>206</v>
      </c>
      <c r="J2709" s="259" t="s">
        <v>207</v>
      </c>
      <c r="K2709" s="259" t="s">
        <v>207</v>
      </c>
      <c r="L2709" s="259" t="s">
        <v>206</v>
      </c>
      <c r="M2709" s="259" t="s">
        <v>344</v>
      </c>
      <c r="N2709" s="259" t="s">
        <v>344</v>
      </c>
      <c r="O2709" s="259" t="s">
        <v>344</v>
      </c>
      <c r="P2709" s="259" t="s">
        <v>344</v>
      </c>
      <c r="Q2709" s="259" t="s">
        <v>344</v>
      </c>
      <c r="R2709" s="259" t="s">
        <v>344</v>
      </c>
      <c r="S2709" s="259" t="s">
        <v>344</v>
      </c>
      <c r="T2709" s="259" t="s">
        <v>344</v>
      </c>
      <c r="U2709" s="259" t="s">
        <v>344</v>
      </c>
      <c r="V2709" s="259" t="s">
        <v>344</v>
      </c>
      <c r="W2709" s="259" t="s">
        <v>344</v>
      </c>
      <c r="X2709" s="259" t="s">
        <v>344</v>
      </c>
      <c r="Y2709" s="259" t="s">
        <v>344</v>
      </c>
      <c r="Z2709" s="259" t="s">
        <v>344</v>
      </c>
      <c r="AA2709" s="259" t="s">
        <v>344</v>
      </c>
      <c r="AB2709" s="259" t="s">
        <v>344</v>
      </c>
      <c r="AC2709" s="259" t="s">
        <v>344</v>
      </c>
      <c r="AD2709" s="259" t="s">
        <v>344</v>
      </c>
      <c r="AE2709" s="259" t="s">
        <v>344</v>
      </c>
      <c r="AF2709" s="259" t="s">
        <v>344</v>
      </c>
      <c r="AG2709" s="259" t="s">
        <v>344</v>
      </c>
      <c r="AH2709" s="259" t="s">
        <v>344</v>
      </c>
      <c r="AI2709" s="259" t="s">
        <v>344</v>
      </c>
      <c r="AJ2709" s="259" t="s">
        <v>344</v>
      </c>
      <c r="AK2709" s="259" t="s">
        <v>344</v>
      </c>
      <c r="AL2709" s="259" t="s">
        <v>344</v>
      </c>
      <c r="AM2709" s="259" t="s">
        <v>344</v>
      </c>
      <c r="AN2709" s="259" t="s">
        <v>344</v>
      </c>
      <c r="AO2709" s="259" t="s">
        <v>344</v>
      </c>
      <c r="AP2709" s="259" t="s">
        <v>344</v>
      </c>
      <c r="AQ2709" s="259"/>
      <c r="AR2709"/>
      <c r="AS2709">
        <v>1</v>
      </c>
    </row>
    <row r="2710" spans="1:45" ht="18.75" hidden="1" x14ac:dyDescent="0.45">
      <c r="A2710" s="268">
        <v>216551</v>
      </c>
      <c r="B2710" s="249" t="s">
        <v>458</v>
      </c>
      <c r="C2710" s="269" t="s">
        <v>205</v>
      </c>
      <c r="D2710" s="269" t="s">
        <v>207</v>
      </c>
      <c r="E2710" s="269" t="s">
        <v>206</v>
      </c>
      <c r="F2710" s="269" t="s">
        <v>207</v>
      </c>
      <c r="G2710" s="269" t="s">
        <v>205</v>
      </c>
      <c r="H2710" s="269" t="s">
        <v>207</v>
      </c>
      <c r="I2710" s="269" t="s">
        <v>205</v>
      </c>
      <c r="J2710" s="269" t="s">
        <v>207</v>
      </c>
      <c r="K2710" s="269" t="s">
        <v>207</v>
      </c>
      <c r="L2710" s="269" t="s">
        <v>205</v>
      </c>
      <c r="M2710" s="270" t="s">
        <v>206</v>
      </c>
      <c r="N2710" s="269" t="s">
        <v>207</v>
      </c>
      <c r="O2710" s="269" t="s">
        <v>207</v>
      </c>
      <c r="P2710" s="269" t="s">
        <v>207</v>
      </c>
      <c r="Q2710" s="269" t="s">
        <v>206</v>
      </c>
      <c r="R2710" s="269" t="s">
        <v>206</v>
      </c>
      <c r="S2710" s="269" t="s">
        <v>206</v>
      </c>
      <c r="T2710" s="269" t="s">
        <v>206</v>
      </c>
      <c r="U2710" s="269" t="s">
        <v>206</v>
      </c>
      <c r="V2710" s="269" t="s">
        <v>206</v>
      </c>
      <c r="W2710" s="269" t="s">
        <v>344</v>
      </c>
      <c r="X2710" s="270" t="s">
        <v>344</v>
      </c>
      <c r="Y2710" s="269" t="s">
        <v>344</v>
      </c>
      <c r="Z2710" s="269" t="s">
        <v>344</v>
      </c>
      <c r="AA2710" s="269" t="s">
        <v>344</v>
      </c>
      <c r="AB2710" s="269" t="s">
        <v>344</v>
      </c>
      <c r="AC2710" s="269" t="s">
        <v>344</v>
      </c>
      <c r="AD2710" s="269" t="s">
        <v>344</v>
      </c>
      <c r="AE2710" s="269" t="s">
        <v>344</v>
      </c>
      <c r="AF2710" s="269" t="s">
        <v>344</v>
      </c>
      <c r="AG2710" s="269" t="s">
        <v>344</v>
      </c>
      <c r="AH2710" s="269" t="s">
        <v>344</v>
      </c>
      <c r="AI2710" s="269" t="s">
        <v>344</v>
      </c>
      <c r="AJ2710" s="269" t="s">
        <v>344</v>
      </c>
      <c r="AK2710" s="269" t="s">
        <v>344</v>
      </c>
      <c r="AL2710" s="269" t="s">
        <v>344</v>
      </c>
      <c r="AM2710" s="269" t="s">
        <v>344</v>
      </c>
      <c r="AN2710" s="269" t="s">
        <v>344</v>
      </c>
      <c r="AO2710" s="269" t="s">
        <v>344</v>
      </c>
      <c r="AP2710" s="269" t="s">
        <v>344</v>
      </c>
      <c r="AQ2710" s="269"/>
      <c r="AR2710">
        <v>0</v>
      </c>
      <c r="AS2710">
        <v>5</v>
      </c>
    </row>
    <row r="2711" spans="1:45" ht="15" hidden="1" x14ac:dyDescent="0.25">
      <c r="A2711" s="266">
        <v>216552</v>
      </c>
      <c r="B2711" s="259" t="s">
        <v>457</v>
      </c>
      <c r="C2711" s="259" t="s">
        <v>206</v>
      </c>
      <c r="D2711" s="259" t="s">
        <v>207</v>
      </c>
      <c r="E2711" s="259" t="s">
        <v>207</v>
      </c>
      <c r="F2711" s="259" t="s">
        <v>207</v>
      </c>
      <c r="G2711" s="259" t="s">
        <v>207</v>
      </c>
      <c r="H2711" s="259" t="s">
        <v>206</v>
      </c>
      <c r="I2711" s="259" t="s">
        <v>206</v>
      </c>
      <c r="J2711" s="259" t="s">
        <v>206</v>
      </c>
      <c r="K2711" s="259" t="s">
        <v>206</v>
      </c>
      <c r="L2711" s="259" t="s">
        <v>206</v>
      </c>
      <c r="M2711" s="259" t="s">
        <v>344</v>
      </c>
      <c r="N2711" s="259" t="s">
        <v>344</v>
      </c>
      <c r="O2711" s="259" t="s">
        <v>344</v>
      </c>
      <c r="P2711" s="259" t="s">
        <v>344</v>
      </c>
      <c r="Q2711" s="259" t="s">
        <v>344</v>
      </c>
      <c r="R2711" s="259" t="s">
        <v>344</v>
      </c>
      <c r="S2711" s="259" t="s">
        <v>344</v>
      </c>
      <c r="T2711" s="259" t="s">
        <v>344</v>
      </c>
      <c r="U2711" s="259" t="s">
        <v>344</v>
      </c>
      <c r="V2711" s="259" t="s">
        <v>344</v>
      </c>
      <c r="W2711" s="259" t="s">
        <v>344</v>
      </c>
      <c r="X2711" s="259" t="s">
        <v>344</v>
      </c>
      <c r="Y2711" s="259" t="s">
        <v>344</v>
      </c>
      <c r="Z2711" s="259" t="s">
        <v>344</v>
      </c>
      <c r="AA2711" s="259" t="s">
        <v>344</v>
      </c>
      <c r="AB2711" s="259" t="s">
        <v>344</v>
      </c>
      <c r="AC2711" s="259" t="s">
        <v>344</v>
      </c>
      <c r="AD2711" s="259" t="s">
        <v>344</v>
      </c>
      <c r="AE2711" s="259" t="s">
        <v>344</v>
      </c>
      <c r="AF2711" s="259" t="s">
        <v>344</v>
      </c>
      <c r="AG2711" s="259" t="s">
        <v>344</v>
      </c>
      <c r="AH2711" s="259" t="s">
        <v>344</v>
      </c>
      <c r="AI2711" s="259" t="s">
        <v>344</v>
      </c>
      <c r="AJ2711" s="259" t="s">
        <v>344</v>
      </c>
      <c r="AK2711" s="259" t="s">
        <v>344</v>
      </c>
      <c r="AL2711" s="259" t="s">
        <v>344</v>
      </c>
      <c r="AM2711" s="259" t="s">
        <v>344</v>
      </c>
      <c r="AN2711" s="259" t="s">
        <v>344</v>
      </c>
      <c r="AO2711" s="259" t="s">
        <v>344</v>
      </c>
      <c r="AP2711" s="259" t="s">
        <v>344</v>
      </c>
      <c r="AQ2711" s="259"/>
      <c r="AR2711"/>
      <c r="AS2711">
        <v>1</v>
      </c>
    </row>
    <row r="2712" spans="1:45" ht="15" hidden="1" x14ac:dyDescent="0.25">
      <c r="A2712" s="266">
        <v>216553</v>
      </c>
      <c r="B2712" s="259" t="s">
        <v>457</v>
      </c>
      <c r="C2712" s="259" t="s">
        <v>207</v>
      </c>
      <c r="D2712" s="259" t="s">
        <v>207</v>
      </c>
      <c r="E2712" s="259" t="s">
        <v>207</v>
      </c>
      <c r="F2712" s="259" t="s">
        <v>207</v>
      </c>
      <c r="G2712" s="259" t="s">
        <v>207</v>
      </c>
      <c r="H2712" s="259" t="s">
        <v>206</v>
      </c>
      <c r="I2712" s="259" t="s">
        <v>206</v>
      </c>
      <c r="J2712" s="259" t="s">
        <v>206</v>
      </c>
      <c r="K2712" s="259" t="s">
        <v>206</v>
      </c>
      <c r="L2712" s="259" t="s">
        <v>206</v>
      </c>
      <c r="M2712" s="259" t="s">
        <v>344</v>
      </c>
      <c r="N2712" s="259" t="s">
        <v>344</v>
      </c>
      <c r="O2712" s="259" t="s">
        <v>344</v>
      </c>
      <c r="P2712" s="259" t="s">
        <v>344</v>
      </c>
      <c r="Q2712" s="259" t="s">
        <v>344</v>
      </c>
      <c r="R2712" s="259" t="s">
        <v>344</v>
      </c>
      <c r="S2712" s="259" t="s">
        <v>344</v>
      </c>
      <c r="T2712" s="259" t="s">
        <v>344</v>
      </c>
      <c r="U2712" s="259" t="s">
        <v>344</v>
      </c>
      <c r="V2712" s="259" t="s">
        <v>344</v>
      </c>
      <c r="W2712" s="259" t="s">
        <v>344</v>
      </c>
      <c r="X2712" s="259" t="s">
        <v>344</v>
      </c>
      <c r="Y2712" s="259" t="s">
        <v>344</v>
      </c>
      <c r="Z2712" s="259" t="s">
        <v>344</v>
      </c>
      <c r="AA2712" s="259" t="s">
        <v>344</v>
      </c>
      <c r="AB2712" s="259" t="s">
        <v>344</v>
      </c>
      <c r="AC2712" s="259" t="s">
        <v>344</v>
      </c>
      <c r="AD2712" s="259" t="s">
        <v>344</v>
      </c>
      <c r="AE2712" s="259" t="s">
        <v>344</v>
      </c>
      <c r="AF2712" s="259" t="s">
        <v>344</v>
      </c>
      <c r="AG2712" s="259" t="s">
        <v>344</v>
      </c>
      <c r="AH2712" s="259" t="s">
        <v>344</v>
      </c>
      <c r="AI2712" s="259" t="s">
        <v>344</v>
      </c>
      <c r="AJ2712" s="259" t="s">
        <v>344</v>
      </c>
      <c r="AK2712" s="259" t="s">
        <v>344</v>
      </c>
      <c r="AL2712" s="259" t="s">
        <v>344</v>
      </c>
      <c r="AM2712" s="259" t="s">
        <v>344</v>
      </c>
      <c r="AN2712" s="259" t="s">
        <v>344</v>
      </c>
      <c r="AO2712" s="259" t="s">
        <v>344</v>
      </c>
      <c r="AP2712" s="259" t="s">
        <v>344</v>
      </c>
      <c r="AQ2712" s="259"/>
      <c r="AR2712"/>
      <c r="AS2712">
        <v>1</v>
      </c>
    </row>
    <row r="2713" spans="1:45" ht="18.75" hidden="1" x14ac:dyDescent="0.45">
      <c r="A2713" s="268">
        <v>216554</v>
      </c>
      <c r="B2713" s="249" t="s">
        <v>458</v>
      </c>
      <c r="C2713" s="269" t="s">
        <v>207</v>
      </c>
      <c r="D2713" s="269" t="s">
        <v>207</v>
      </c>
      <c r="E2713" s="269" t="s">
        <v>207</v>
      </c>
      <c r="F2713" s="269" t="s">
        <v>205</v>
      </c>
      <c r="G2713" s="269" t="s">
        <v>207</v>
      </c>
      <c r="H2713" s="269" t="s">
        <v>207</v>
      </c>
      <c r="I2713" s="269" t="s">
        <v>207</v>
      </c>
      <c r="J2713" s="269" t="s">
        <v>205</v>
      </c>
      <c r="K2713" s="269" t="s">
        <v>205</v>
      </c>
      <c r="L2713" s="269" t="s">
        <v>205</v>
      </c>
      <c r="M2713" s="270" t="s">
        <v>206</v>
      </c>
      <c r="N2713" s="269" t="s">
        <v>206</v>
      </c>
      <c r="O2713" s="269" t="s">
        <v>205</v>
      </c>
      <c r="P2713" s="269" t="s">
        <v>207</v>
      </c>
      <c r="Q2713" s="269" t="s">
        <v>206</v>
      </c>
      <c r="R2713" s="269" t="s">
        <v>206</v>
      </c>
      <c r="S2713" s="269" t="s">
        <v>206</v>
      </c>
      <c r="T2713" s="269" t="s">
        <v>207</v>
      </c>
      <c r="U2713" s="269" t="s">
        <v>207</v>
      </c>
      <c r="V2713" s="269" t="s">
        <v>207</v>
      </c>
      <c r="W2713" s="269" t="s">
        <v>344</v>
      </c>
      <c r="X2713" s="270" t="s">
        <v>344</v>
      </c>
      <c r="Y2713" s="269" t="s">
        <v>344</v>
      </c>
      <c r="Z2713" s="269" t="s">
        <v>344</v>
      </c>
      <c r="AA2713" s="269" t="s">
        <v>344</v>
      </c>
      <c r="AB2713" s="269" t="s">
        <v>344</v>
      </c>
      <c r="AC2713" s="269" t="s">
        <v>344</v>
      </c>
      <c r="AD2713" s="269" t="s">
        <v>344</v>
      </c>
      <c r="AE2713" s="269" t="s">
        <v>344</v>
      </c>
      <c r="AF2713" s="269" t="s">
        <v>344</v>
      </c>
      <c r="AG2713" s="269" t="s">
        <v>344</v>
      </c>
      <c r="AH2713" s="269" t="s">
        <v>344</v>
      </c>
      <c r="AI2713" s="269" t="s">
        <v>344</v>
      </c>
      <c r="AJ2713" s="269" t="s">
        <v>344</v>
      </c>
      <c r="AK2713" s="269" t="s">
        <v>344</v>
      </c>
      <c r="AL2713" s="269" t="s">
        <v>344</v>
      </c>
      <c r="AM2713" s="269" t="s">
        <v>344</v>
      </c>
      <c r="AN2713" s="269" t="s">
        <v>344</v>
      </c>
      <c r="AO2713" s="269" t="s">
        <v>344</v>
      </c>
      <c r="AP2713" s="269" t="s">
        <v>344</v>
      </c>
      <c r="AQ2713" s="269"/>
      <c r="AR2713">
        <v>0</v>
      </c>
      <c r="AS2713">
        <v>4</v>
      </c>
    </row>
    <row r="2714" spans="1:45" ht="15" hidden="1" x14ac:dyDescent="0.25">
      <c r="A2714" s="266">
        <v>216555</v>
      </c>
      <c r="B2714" s="259" t="s">
        <v>457</v>
      </c>
      <c r="C2714" s="259" t="s">
        <v>207</v>
      </c>
      <c r="D2714" s="259" t="s">
        <v>207</v>
      </c>
      <c r="E2714" s="259" t="s">
        <v>207</v>
      </c>
      <c r="F2714" s="259" t="s">
        <v>207</v>
      </c>
      <c r="G2714" s="259" t="s">
        <v>207</v>
      </c>
      <c r="H2714" s="259" t="s">
        <v>206</v>
      </c>
      <c r="I2714" s="259" t="s">
        <v>206</v>
      </c>
      <c r="J2714" s="259" t="s">
        <v>206</v>
      </c>
      <c r="K2714" s="259" t="s">
        <v>206</v>
      </c>
      <c r="L2714" s="259" t="s">
        <v>206</v>
      </c>
      <c r="M2714" s="259" t="s">
        <v>344</v>
      </c>
      <c r="N2714" s="259" t="s">
        <v>344</v>
      </c>
      <c r="O2714" s="259" t="s">
        <v>344</v>
      </c>
      <c r="P2714" s="259" t="s">
        <v>344</v>
      </c>
      <c r="Q2714" s="259" t="s">
        <v>344</v>
      </c>
      <c r="R2714" s="259" t="s">
        <v>344</v>
      </c>
      <c r="S2714" s="259" t="s">
        <v>344</v>
      </c>
      <c r="T2714" s="259" t="s">
        <v>344</v>
      </c>
      <c r="U2714" s="259" t="s">
        <v>344</v>
      </c>
      <c r="V2714" s="259" t="s">
        <v>344</v>
      </c>
      <c r="W2714" s="259" t="s">
        <v>344</v>
      </c>
      <c r="X2714" s="259" t="s">
        <v>344</v>
      </c>
      <c r="Y2714" s="259" t="s">
        <v>344</v>
      </c>
      <c r="Z2714" s="259" t="s">
        <v>344</v>
      </c>
      <c r="AA2714" s="259" t="s">
        <v>344</v>
      </c>
      <c r="AB2714" s="259" t="s">
        <v>344</v>
      </c>
      <c r="AC2714" s="259" t="s">
        <v>344</v>
      </c>
      <c r="AD2714" s="259" t="s">
        <v>344</v>
      </c>
      <c r="AE2714" s="259" t="s">
        <v>344</v>
      </c>
      <c r="AF2714" s="259" t="s">
        <v>344</v>
      </c>
      <c r="AG2714" s="259" t="s">
        <v>344</v>
      </c>
      <c r="AH2714" s="259" t="s">
        <v>344</v>
      </c>
      <c r="AI2714" s="259" t="s">
        <v>344</v>
      </c>
      <c r="AJ2714" s="259" t="s">
        <v>344</v>
      </c>
      <c r="AK2714" s="259" t="s">
        <v>344</v>
      </c>
      <c r="AL2714" s="259" t="s">
        <v>344</v>
      </c>
      <c r="AM2714" s="259" t="s">
        <v>344</v>
      </c>
      <c r="AN2714" s="259" t="s">
        <v>344</v>
      </c>
      <c r="AO2714" s="259" t="s">
        <v>344</v>
      </c>
      <c r="AP2714" s="259" t="s">
        <v>344</v>
      </c>
      <c r="AQ2714" s="259"/>
      <c r="AR2714"/>
      <c r="AS2714">
        <v>1</v>
      </c>
    </row>
    <row r="2715" spans="1:45" ht="15" hidden="1" x14ac:dyDescent="0.25">
      <c r="A2715" s="266">
        <v>216556</v>
      </c>
      <c r="B2715" s="259" t="s">
        <v>457</v>
      </c>
      <c r="C2715" s="259" t="s">
        <v>207</v>
      </c>
      <c r="D2715" s="259" t="s">
        <v>207</v>
      </c>
      <c r="E2715" s="259" t="s">
        <v>207</v>
      </c>
      <c r="F2715" s="259" t="s">
        <v>207</v>
      </c>
      <c r="G2715" s="259" t="s">
        <v>207</v>
      </c>
      <c r="H2715" s="259" t="s">
        <v>206</v>
      </c>
      <c r="I2715" s="259" t="s">
        <v>206</v>
      </c>
      <c r="J2715" s="259" t="s">
        <v>206</v>
      </c>
      <c r="K2715" s="259" t="s">
        <v>206</v>
      </c>
      <c r="L2715" s="259" t="s">
        <v>206</v>
      </c>
      <c r="M2715" s="259" t="s">
        <v>344</v>
      </c>
      <c r="N2715" s="259" t="s">
        <v>344</v>
      </c>
      <c r="O2715" s="259" t="s">
        <v>344</v>
      </c>
      <c r="P2715" s="259" t="s">
        <v>344</v>
      </c>
      <c r="Q2715" s="259" t="s">
        <v>344</v>
      </c>
      <c r="R2715" s="259" t="s">
        <v>344</v>
      </c>
      <c r="S2715" s="259" t="s">
        <v>344</v>
      </c>
      <c r="T2715" s="259" t="s">
        <v>344</v>
      </c>
      <c r="U2715" s="259" t="s">
        <v>344</v>
      </c>
      <c r="V2715" s="259" t="s">
        <v>344</v>
      </c>
      <c r="W2715" s="259" t="s">
        <v>344</v>
      </c>
      <c r="X2715" s="259" t="s">
        <v>344</v>
      </c>
      <c r="Y2715" s="259" t="s">
        <v>344</v>
      </c>
      <c r="Z2715" s="259" t="s">
        <v>344</v>
      </c>
      <c r="AA2715" s="259" t="s">
        <v>344</v>
      </c>
      <c r="AB2715" s="259" t="s">
        <v>344</v>
      </c>
      <c r="AC2715" s="259" t="s">
        <v>344</v>
      </c>
      <c r="AD2715" s="259" t="s">
        <v>344</v>
      </c>
      <c r="AE2715" s="259" t="s">
        <v>344</v>
      </c>
      <c r="AF2715" s="259" t="s">
        <v>344</v>
      </c>
      <c r="AG2715" s="259" t="s">
        <v>344</v>
      </c>
      <c r="AH2715" s="259" t="s">
        <v>344</v>
      </c>
      <c r="AI2715" s="259" t="s">
        <v>344</v>
      </c>
      <c r="AJ2715" s="259" t="s">
        <v>344</v>
      </c>
      <c r="AK2715" s="259" t="s">
        <v>344</v>
      </c>
      <c r="AL2715" s="259" t="s">
        <v>344</v>
      </c>
      <c r="AM2715" s="259" t="s">
        <v>344</v>
      </c>
      <c r="AN2715" s="259" t="s">
        <v>344</v>
      </c>
      <c r="AO2715" s="259" t="s">
        <v>344</v>
      </c>
      <c r="AP2715" s="259" t="s">
        <v>344</v>
      </c>
      <c r="AQ2715" s="259"/>
      <c r="AR2715"/>
      <c r="AS2715">
        <v>1</v>
      </c>
    </row>
    <row r="2716" spans="1:45" ht="15" hidden="1" x14ac:dyDescent="0.25">
      <c r="A2716" s="266">
        <v>216557</v>
      </c>
      <c r="B2716" s="259" t="s">
        <v>458</v>
      </c>
      <c r="C2716" s="259" t="s">
        <v>207</v>
      </c>
      <c r="D2716" s="259" t="s">
        <v>207</v>
      </c>
      <c r="E2716" s="259" t="s">
        <v>207</v>
      </c>
      <c r="F2716" s="259" t="s">
        <v>207</v>
      </c>
      <c r="G2716" s="259" t="s">
        <v>207</v>
      </c>
      <c r="H2716" s="259" t="s">
        <v>207</v>
      </c>
      <c r="I2716" s="259" t="s">
        <v>207</v>
      </c>
      <c r="J2716" s="259" t="s">
        <v>207</v>
      </c>
      <c r="K2716" s="259" t="s">
        <v>207</v>
      </c>
      <c r="L2716" s="259" t="s">
        <v>207</v>
      </c>
      <c r="M2716" s="259" t="s">
        <v>207</v>
      </c>
      <c r="N2716" s="259" t="s">
        <v>207</v>
      </c>
      <c r="O2716" s="259" t="s">
        <v>207</v>
      </c>
      <c r="P2716" s="259" t="s">
        <v>207</v>
      </c>
      <c r="Q2716" s="259" t="s">
        <v>207</v>
      </c>
      <c r="R2716" s="259" t="s">
        <v>207</v>
      </c>
      <c r="S2716" s="259" t="s">
        <v>207</v>
      </c>
      <c r="T2716" s="259" t="s">
        <v>207</v>
      </c>
      <c r="U2716" s="259" t="s">
        <v>207</v>
      </c>
      <c r="V2716" s="259" t="s">
        <v>207</v>
      </c>
      <c r="W2716" s="259" t="s">
        <v>344</v>
      </c>
      <c r="X2716" s="259" t="s">
        <v>344</v>
      </c>
      <c r="Y2716" s="259" t="s">
        <v>344</v>
      </c>
      <c r="Z2716" s="259" t="s">
        <v>344</v>
      </c>
      <c r="AA2716" s="259" t="s">
        <v>344</v>
      </c>
      <c r="AB2716" s="259" t="s">
        <v>344</v>
      </c>
      <c r="AC2716" s="259" t="s">
        <v>344</v>
      </c>
      <c r="AD2716" s="259" t="s">
        <v>344</v>
      </c>
      <c r="AE2716" s="259" t="s">
        <v>344</v>
      </c>
      <c r="AF2716" s="259" t="s">
        <v>344</v>
      </c>
      <c r="AG2716" s="259" t="s">
        <v>344</v>
      </c>
      <c r="AH2716" s="259" t="s">
        <v>344</v>
      </c>
      <c r="AI2716" s="259" t="s">
        <v>344</v>
      </c>
      <c r="AJ2716" s="259" t="s">
        <v>344</v>
      </c>
      <c r="AK2716" s="259" t="s">
        <v>344</v>
      </c>
      <c r="AL2716" s="259" t="s">
        <v>344</v>
      </c>
      <c r="AM2716" s="259" t="s">
        <v>344</v>
      </c>
      <c r="AN2716" s="259" t="s">
        <v>344</v>
      </c>
      <c r="AO2716" s="259" t="s">
        <v>344</v>
      </c>
      <c r="AP2716" s="259" t="s">
        <v>344</v>
      </c>
      <c r="AQ2716" s="259"/>
      <c r="AR2716"/>
      <c r="AS2716">
        <v>3</v>
      </c>
    </row>
    <row r="2717" spans="1:45" ht="15" hidden="1" x14ac:dyDescent="0.25">
      <c r="A2717" s="266">
        <v>216558</v>
      </c>
      <c r="B2717" s="259" t="s">
        <v>457</v>
      </c>
      <c r="C2717" s="259" t="s">
        <v>206</v>
      </c>
      <c r="D2717" s="259" t="s">
        <v>207</v>
      </c>
      <c r="E2717" s="259" t="s">
        <v>207</v>
      </c>
      <c r="F2717" s="259" t="s">
        <v>207</v>
      </c>
      <c r="G2717" s="259" t="s">
        <v>207</v>
      </c>
      <c r="H2717" s="259" t="s">
        <v>206</v>
      </c>
      <c r="I2717" s="259" t="s">
        <v>206</v>
      </c>
      <c r="J2717" s="259" t="s">
        <v>206</v>
      </c>
      <c r="K2717" s="259" t="s">
        <v>206</v>
      </c>
      <c r="L2717" s="259" t="s">
        <v>206</v>
      </c>
      <c r="M2717" s="259" t="s">
        <v>344</v>
      </c>
      <c r="N2717" s="259" t="s">
        <v>344</v>
      </c>
      <c r="O2717" s="259" t="s">
        <v>344</v>
      </c>
      <c r="P2717" s="259" t="s">
        <v>344</v>
      </c>
      <c r="Q2717" s="259" t="s">
        <v>344</v>
      </c>
      <c r="R2717" s="259" t="s">
        <v>344</v>
      </c>
      <c r="S2717" s="259" t="s">
        <v>344</v>
      </c>
      <c r="T2717" s="259" t="s">
        <v>344</v>
      </c>
      <c r="U2717" s="259" t="s">
        <v>344</v>
      </c>
      <c r="V2717" s="259" t="s">
        <v>344</v>
      </c>
      <c r="W2717" s="259" t="s">
        <v>344</v>
      </c>
      <c r="X2717" s="259" t="s">
        <v>344</v>
      </c>
      <c r="Y2717" s="259" t="s">
        <v>344</v>
      </c>
      <c r="Z2717" s="259" t="s">
        <v>344</v>
      </c>
      <c r="AA2717" s="259" t="s">
        <v>344</v>
      </c>
      <c r="AB2717" s="259" t="s">
        <v>344</v>
      </c>
      <c r="AC2717" s="259" t="s">
        <v>344</v>
      </c>
      <c r="AD2717" s="259" t="s">
        <v>344</v>
      </c>
      <c r="AE2717" s="259" t="s">
        <v>344</v>
      </c>
      <c r="AF2717" s="259" t="s">
        <v>344</v>
      </c>
      <c r="AG2717" s="259" t="s">
        <v>344</v>
      </c>
      <c r="AH2717" s="259" t="s">
        <v>344</v>
      </c>
      <c r="AI2717" s="259" t="s">
        <v>344</v>
      </c>
      <c r="AJ2717" s="259" t="s">
        <v>344</v>
      </c>
      <c r="AK2717" s="259" t="s">
        <v>344</v>
      </c>
      <c r="AL2717" s="259" t="s">
        <v>344</v>
      </c>
      <c r="AM2717" s="259" t="s">
        <v>344</v>
      </c>
      <c r="AN2717" s="259" t="s">
        <v>344</v>
      </c>
      <c r="AO2717" s="259" t="s">
        <v>344</v>
      </c>
      <c r="AP2717" s="259" t="s">
        <v>344</v>
      </c>
      <c r="AQ2717" s="259"/>
      <c r="AR2717"/>
      <c r="AS2717">
        <v>1</v>
      </c>
    </row>
    <row r="2718" spans="1:45" ht="15" hidden="1" x14ac:dyDescent="0.25">
      <c r="A2718" s="266">
        <v>216559</v>
      </c>
      <c r="B2718" s="259" t="s">
        <v>457</v>
      </c>
      <c r="C2718" s="259" t="s">
        <v>206</v>
      </c>
      <c r="D2718" s="259" t="s">
        <v>207</v>
      </c>
      <c r="E2718" s="259" t="s">
        <v>207</v>
      </c>
      <c r="F2718" s="259" t="s">
        <v>207</v>
      </c>
      <c r="G2718" s="259" t="s">
        <v>206</v>
      </c>
      <c r="H2718" s="259" t="s">
        <v>206</v>
      </c>
      <c r="I2718" s="259" t="s">
        <v>206</v>
      </c>
      <c r="J2718" s="259" t="s">
        <v>206</v>
      </c>
      <c r="K2718" s="259" t="s">
        <v>206</v>
      </c>
      <c r="L2718" s="259" t="s">
        <v>206</v>
      </c>
      <c r="M2718" s="259" t="s">
        <v>344</v>
      </c>
      <c r="N2718" s="259" t="s">
        <v>344</v>
      </c>
      <c r="O2718" s="259" t="s">
        <v>344</v>
      </c>
      <c r="P2718" s="259" t="s">
        <v>344</v>
      </c>
      <c r="Q2718" s="259" t="s">
        <v>344</v>
      </c>
      <c r="R2718" s="259" t="s">
        <v>344</v>
      </c>
      <c r="S2718" s="259" t="s">
        <v>344</v>
      </c>
      <c r="T2718" s="259" t="s">
        <v>344</v>
      </c>
      <c r="U2718" s="259" t="s">
        <v>344</v>
      </c>
      <c r="V2718" s="259" t="s">
        <v>344</v>
      </c>
      <c r="W2718" s="259" t="s">
        <v>344</v>
      </c>
      <c r="X2718" s="259" t="s">
        <v>344</v>
      </c>
      <c r="Y2718" s="259" t="s">
        <v>344</v>
      </c>
      <c r="Z2718" s="259" t="s">
        <v>344</v>
      </c>
      <c r="AA2718" s="259" t="s">
        <v>344</v>
      </c>
      <c r="AB2718" s="259" t="s">
        <v>344</v>
      </c>
      <c r="AC2718" s="259" t="s">
        <v>344</v>
      </c>
      <c r="AD2718" s="259" t="s">
        <v>344</v>
      </c>
      <c r="AE2718" s="259" t="s">
        <v>344</v>
      </c>
      <c r="AF2718" s="259" t="s">
        <v>344</v>
      </c>
      <c r="AG2718" s="259" t="s">
        <v>344</v>
      </c>
      <c r="AH2718" s="259" t="s">
        <v>344</v>
      </c>
      <c r="AI2718" s="259" t="s">
        <v>344</v>
      </c>
      <c r="AJ2718" s="259" t="s">
        <v>344</v>
      </c>
      <c r="AK2718" s="259" t="s">
        <v>344</v>
      </c>
      <c r="AL2718" s="259" t="s">
        <v>344</v>
      </c>
      <c r="AM2718" s="259" t="s">
        <v>344</v>
      </c>
      <c r="AN2718" s="259" t="s">
        <v>344</v>
      </c>
      <c r="AO2718" s="259" t="s">
        <v>344</v>
      </c>
      <c r="AP2718" s="259" t="s">
        <v>344</v>
      </c>
      <c r="AQ2718" s="259"/>
      <c r="AR2718"/>
      <c r="AS2718">
        <v>1</v>
      </c>
    </row>
    <row r="2719" spans="1:45" ht="18.75" hidden="1" x14ac:dyDescent="0.45">
      <c r="A2719" s="268">
        <v>216560</v>
      </c>
      <c r="B2719" s="249" t="s">
        <v>456</v>
      </c>
      <c r="C2719" s="269" t="s">
        <v>205</v>
      </c>
      <c r="D2719" s="269" t="s">
        <v>207</v>
      </c>
      <c r="E2719" s="269" t="s">
        <v>207</v>
      </c>
      <c r="F2719" s="269" t="s">
        <v>205</v>
      </c>
      <c r="G2719" s="269" t="s">
        <v>205</v>
      </c>
      <c r="H2719" s="269" t="s">
        <v>207</v>
      </c>
      <c r="I2719" s="269" t="s">
        <v>205</v>
      </c>
      <c r="J2719" s="269" t="s">
        <v>207</v>
      </c>
      <c r="K2719" s="269" t="s">
        <v>207</v>
      </c>
      <c r="L2719" s="269" t="s">
        <v>205</v>
      </c>
      <c r="M2719" s="270" t="s">
        <v>205</v>
      </c>
      <c r="N2719" s="269" t="s">
        <v>207</v>
      </c>
      <c r="O2719" s="269" t="s">
        <v>207</v>
      </c>
      <c r="P2719" s="269" t="s">
        <v>207</v>
      </c>
      <c r="Q2719" s="269" t="s">
        <v>205</v>
      </c>
      <c r="R2719" s="269" t="s">
        <v>207</v>
      </c>
      <c r="S2719" s="269" t="s">
        <v>207</v>
      </c>
      <c r="T2719" s="269" t="s">
        <v>207</v>
      </c>
      <c r="U2719" s="269" t="s">
        <v>207</v>
      </c>
      <c r="V2719" s="269" t="s">
        <v>207</v>
      </c>
      <c r="W2719" s="269" t="s">
        <v>207</v>
      </c>
      <c r="X2719" s="270" t="s">
        <v>207</v>
      </c>
      <c r="Y2719" s="269" t="s">
        <v>207</v>
      </c>
      <c r="Z2719" s="269" t="s">
        <v>207</v>
      </c>
      <c r="AA2719" s="269" t="s">
        <v>207</v>
      </c>
      <c r="AB2719" s="269" t="s">
        <v>206</v>
      </c>
      <c r="AC2719" s="269" t="s">
        <v>206</v>
      </c>
      <c r="AD2719" s="269" t="s">
        <v>206</v>
      </c>
      <c r="AE2719" s="269" t="s">
        <v>206</v>
      </c>
      <c r="AF2719" s="269" t="s">
        <v>206</v>
      </c>
      <c r="AG2719" s="269" t="s">
        <v>344</v>
      </c>
      <c r="AH2719" s="269" t="s">
        <v>344</v>
      </c>
      <c r="AI2719" s="269" t="s">
        <v>344</v>
      </c>
      <c r="AJ2719" s="269" t="s">
        <v>344</v>
      </c>
      <c r="AK2719" s="269" t="s">
        <v>344</v>
      </c>
      <c r="AL2719" s="269" t="s">
        <v>344</v>
      </c>
      <c r="AM2719" s="269" t="s">
        <v>344</v>
      </c>
      <c r="AN2719" s="269" t="s">
        <v>344</v>
      </c>
      <c r="AO2719" s="269" t="s">
        <v>344</v>
      </c>
      <c r="AP2719" s="269" t="s">
        <v>344</v>
      </c>
      <c r="AQ2719" s="269"/>
      <c r="AR2719">
        <v>0</v>
      </c>
      <c r="AS2719">
        <v>5</v>
      </c>
    </row>
    <row r="2720" spans="1:45" ht="18.75" hidden="1" x14ac:dyDescent="0.45">
      <c r="A2720" s="268">
        <v>216561</v>
      </c>
      <c r="B2720" s="249" t="s">
        <v>458</v>
      </c>
      <c r="C2720" s="269" t="s">
        <v>205</v>
      </c>
      <c r="D2720" s="269" t="s">
        <v>207</v>
      </c>
      <c r="E2720" s="269" t="s">
        <v>207</v>
      </c>
      <c r="F2720" s="269" t="s">
        <v>205</v>
      </c>
      <c r="G2720" s="269" t="s">
        <v>207</v>
      </c>
      <c r="H2720" s="269" t="s">
        <v>207</v>
      </c>
      <c r="I2720" s="269" t="s">
        <v>207</v>
      </c>
      <c r="J2720" s="269" t="s">
        <v>207</v>
      </c>
      <c r="K2720" s="269" t="s">
        <v>207</v>
      </c>
      <c r="L2720" s="269" t="s">
        <v>207</v>
      </c>
      <c r="M2720" s="270" t="s">
        <v>205</v>
      </c>
      <c r="N2720" s="269" t="s">
        <v>205</v>
      </c>
      <c r="O2720" s="269" t="s">
        <v>207</v>
      </c>
      <c r="P2720" s="269" t="s">
        <v>205</v>
      </c>
      <c r="Q2720" s="269" t="s">
        <v>205</v>
      </c>
      <c r="R2720" s="269" t="s">
        <v>206</v>
      </c>
      <c r="S2720" s="269" t="s">
        <v>206</v>
      </c>
      <c r="T2720" s="269" t="s">
        <v>206</v>
      </c>
      <c r="U2720" s="269" t="s">
        <v>206</v>
      </c>
      <c r="V2720" s="269" t="s">
        <v>206</v>
      </c>
      <c r="W2720" s="269" t="s">
        <v>344</v>
      </c>
      <c r="X2720" s="270" t="s">
        <v>344</v>
      </c>
      <c r="Y2720" s="269" t="s">
        <v>344</v>
      </c>
      <c r="Z2720" s="269" t="s">
        <v>344</v>
      </c>
      <c r="AA2720" s="269" t="s">
        <v>344</v>
      </c>
      <c r="AB2720" s="269" t="s">
        <v>344</v>
      </c>
      <c r="AC2720" s="269" t="s">
        <v>344</v>
      </c>
      <c r="AD2720" s="269" t="s">
        <v>344</v>
      </c>
      <c r="AE2720" s="269" t="s">
        <v>344</v>
      </c>
      <c r="AF2720" s="269" t="s">
        <v>344</v>
      </c>
      <c r="AG2720" s="269" t="s">
        <v>344</v>
      </c>
      <c r="AH2720" s="269" t="s">
        <v>344</v>
      </c>
      <c r="AI2720" s="269" t="s">
        <v>344</v>
      </c>
      <c r="AJ2720" s="269" t="s">
        <v>344</v>
      </c>
      <c r="AK2720" s="269" t="s">
        <v>344</v>
      </c>
      <c r="AL2720" s="269" t="s">
        <v>344</v>
      </c>
      <c r="AM2720" s="269" t="s">
        <v>344</v>
      </c>
      <c r="AN2720" s="269" t="s">
        <v>344</v>
      </c>
      <c r="AO2720" s="269" t="s">
        <v>344</v>
      </c>
      <c r="AP2720" s="269" t="s">
        <v>344</v>
      </c>
      <c r="AQ2720" s="269"/>
      <c r="AR2720">
        <v>0</v>
      </c>
      <c r="AS2720">
        <v>3</v>
      </c>
    </row>
    <row r="2721" spans="1:45" ht="18.75" hidden="1" x14ac:dyDescent="0.45">
      <c r="A2721" s="268">
        <v>216562</v>
      </c>
      <c r="B2721" s="249" t="s">
        <v>458</v>
      </c>
      <c r="C2721" s="269" t="s">
        <v>205</v>
      </c>
      <c r="D2721" s="269" t="s">
        <v>205</v>
      </c>
      <c r="E2721" s="269" t="s">
        <v>207</v>
      </c>
      <c r="F2721" s="269" t="s">
        <v>205</v>
      </c>
      <c r="G2721" s="269" t="s">
        <v>207</v>
      </c>
      <c r="H2721" s="269" t="s">
        <v>207</v>
      </c>
      <c r="I2721" s="269" t="s">
        <v>205</v>
      </c>
      <c r="J2721" s="269" t="s">
        <v>207</v>
      </c>
      <c r="K2721" s="269" t="s">
        <v>207</v>
      </c>
      <c r="L2721" s="269" t="s">
        <v>207</v>
      </c>
      <c r="M2721" s="270" t="s">
        <v>207</v>
      </c>
      <c r="N2721" s="269" t="s">
        <v>205</v>
      </c>
      <c r="O2721" s="269" t="s">
        <v>205</v>
      </c>
      <c r="P2721" s="269" t="s">
        <v>205</v>
      </c>
      <c r="Q2721" s="269" t="s">
        <v>207</v>
      </c>
      <c r="R2721" s="269" t="s">
        <v>207</v>
      </c>
      <c r="S2721" s="269" t="s">
        <v>206</v>
      </c>
      <c r="T2721" s="269" t="s">
        <v>207</v>
      </c>
      <c r="U2721" s="269" t="s">
        <v>207</v>
      </c>
      <c r="V2721" s="269" t="s">
        <v>207</v>
      </c>
      <c r="W2721" s="269" t="s">
        <v>344</v>
      </c>
      <c r="X2721" s="270" t="s">
        <v>344</v>
      </c>
      <c r="Y2721" s="269" t="s">
        <v>344</v>
      </c>
      <c r="Z2721" s="269" t="s">
        <v>344</v>
      </c>
      <c r="AA2721" s="269" t="s">
        <v>344</v>
      </c>
      <c r="AB2721" s="269" t="s">
        <v>344</v>
      </c>
      <c r="AC2721" s="269" t="s">
        <v>344</v>
      </c>
      <c r="AD2721" s="269" t="s">
        <v>344</v>
      </c>
      <c r="AE2721" s="269" t="s">
        <v>344</v>
      </c>
      <c r="AF2721" s="269" t="s">
        <v>344</v>
      </c>
      <c r="AG2721" s="269" t="s">
        <v>344</v>
      </c>
      <c r="AH2721" s="269" t="s">
        <v>344</v>
      </c>
      <c r="AI2721" s="269" t="s">
        <v>344</v>
      </c>
      <c r="AJ2721" s="269" t="s">
        <v>344</v>
      </c>
      <c r="AK2721" s="269" t="s">
        <v>344</v>
      </c>
      <c r="AL2721" s="269" t="s">
        <v>344</v>
      </c>
      <c r="AM2721" s="269" t="s">
        <v>344</v>
      </c>
      <c r="AN2721" s="269" t="s">
        <v>344</v>
      </c>
      <c r="AO2721" s="269" t="s">
        <v>344</v>
      </c>
      <c r="AP2721" s="269" t="s">
        <v>344</v>
      </c>
      <c r="AQ2721" s="269"/>
      <c r="AR2721">
        <v>0</v>
      </c>
      <c r="AS2721">
        <v>4</v>
      </c>
    </row>
    <row r="2722" spans="1:45" ht="18.75" hidden="1" x14ac:dyDescent="0.45">
      <c r="A2722" s="267">
        <v>216563</v>
      </c>
      <c r="B2722" s="249" t="s">
        <v>457</v>
      </c>
      <c r="C2722" s="269" t="s">
        <v>207</v>
      </c>
      <c r="D2722" s="269" t="s">
        <v>207</v>
      </c>
      <c r="E2722" s="269" t="s">
        <v>207</v>
      </c>
      <c r="F2722" s="269" t="s">
        <v>207</v>
      </c>
      <c r="G2722" s="269" t="s">
        <v>207</v>
      </c>
      <c r="H2722" s="269" t="s">
        <v>206</v>
      </c>
      <c r="I2722" s="269" t="s">
        <v>207</v>
      </c>
      <c r="J2722" s="269" t="s">
        <v>206</v>
      </c>
      <c r="K2722" s="269" t="s">
        <v>207</v>
      </c>
      <c r="L2722" s="269" t="s">
        <v>206</v>
      </c>
      <c r="M2722" s="270" t="s">
        <v>344</v>
      </c>
      <c r="N2722" s="269" t="s">
        <v>344</v>
      </c>
      <c r="O2722" s="269" t="s">
        <v>344</v>
      </c>
      <c r="P2722" s="269" t="s">
        <v>344</v>
      </c>
      <c r="Q2722" s="269" t="s">
        <v>344</v>
      </c>
      <c r="R2722" s="269" t="s">
        <v>344</v>
      </c>
      <c r="S2722" s="269" t="s">
        <v>344</v>
      </c>
      <c r="T2722" s="269" t="s">
        <v>344</v>
      </c>
      <c r="U2722" s="269" t="s">
        <v>344</v>
      </c>
      <c r="V2722" s="269" t="s">
        <v>344</v>
      </c>
      <c r="W2722" s="269" t="s">
        <v>344</v>
      </c>
      <c r="X2722" s="270" t="s">
        <v>344</v>
      </c>
      <c r="Y2722" s="269" t="s">
        <v>344</v>
      </c>
      <c r="Z2722" s="269" t="s">
        <v>344</v>
      </c>
      <c r="AA2722" s="269" t="s">
        <v>344</v>
      </c>
      <c r="AB2722" s="269" t="s">
        <v>344</v>
      </c>
      <c r="AC2722" s="269" t="s">
        <v>344</v>
      </c>
      <c r="AD2722" s="269" t="s">
        <v>344</v>
      </c>
      <c r="AE2722" s="269" t="s">
        <v>344</v>
      </c>
      <c r="AF2722" s="269" t="s">
        <v>344</v>
      </c>
      <c r="AG2722" s="269" t="s">
        <v>344</v>
      </c>
      <c r="AH2722" s="269" t="s">
        <v>344</v>
      </c>
      <c r="AI2722" s="269" t="s">
        <v>344</v>
      </c>
      <c r="AJ2722" s="269" t="s">
        <v>344</v>
      </c>
      <c r="AK2722" s="269" t="s">
        <v>344</v>
      </c>
      <c r="AL2722" s="269" t="s">
        <v>344</v>
      </c>
      <c r="AM2722" s="269" t="s">
        <v>344</v>
      </c>
      <c r="AN2722" s="269" t="s">
        <v>344</v>
      </c>
      <c r="AO2722" s="269" t="s">
        <v>344</v>
      </c>
      <c r="AP2722" s="269" t="s">
        <v>344</v>
      </c>
      <c r="AQ2722" s="269"/>
      <c r="AR2722">
        <v>0</v>
      </c>
      <c r="AS2722">
        <v>1</v>
      </c>
    </row>
    <row r="2723" spans="1:45" ht="18.75" hidden="1" x14ac:dyDescent="0.45">
      <c r="A2723" s="267">
        <v>216564</v>
      </c>
      <c r="B2723" s="249" t="s">
        <v>458</v>
      </c>
      <c r="C2723" s="269">
        <v>0</v>
      </c>
      <c r="D2723" s="269">
        <v>0</v>
      </c>
      <c r="E2723" s="269">
        <v>0</v>
      </c>
      <c r="F2723" s="269">
        <v>0</v>
      </c>
      <c r="G2723" s="269">
        <v>0</v>
      </c>
      <c r="H2723" s="269">
        <v>0</v>
      </c>
      <c r="I2723" s="269">
        <v>0</v>
      </c>
      <c r="J2723" s="269">
        <v>0</v>
      </c>
      <c r="K2723" s="269">
        <v>0</v>
      </c>
      <c r="L2723" s="269">
        <v>0</v>
      </c>
      <c r="M2723" s="270">
        <v>0</v>
      </c>
      <c r="N2723" s="269">
        <v>0</v>
      </c>
      <c r="O2723" s="269">
        <v>0</v>
      </c>
      <c r="P2723" s="269">
        <v>0</v>
      </c>
      <c r="Q2723" s="269">
        <v>0</v>
      </c>
      <c r="R2723" s="269">
        <v>0</v>
      </c>
      <c r="S2723" s="269">
        <v>0</v>
      </c>
      <c r="T2723" s="269">
        <v>0</v>
      </c>
      <c r="U2723" s="269">
        <v>0</v>
      </c>
      <c r="V2723" s="269">
        <v>0</v>
      </c>
      <c r="W2723" s="269">
        <v>0</v>
      </c>
      <c r="X2723" s="270">
        <v>0</v>
      </c>
      <c r="Y2723" s="269">
        <v>0</v>
      </c>
      <c r="Z2723" s="269">
        <v>0</v>
      </c>
      <c r="AA2723" s="269">
        <v>0</v>
      </c>
      <c r="AB2723" s="269">
        <v>0</v>
      </c>
      <c r="AC2723" s="269">
        <v>0</v>
      </c>
      <c r="AD2723" s="269">
        <v>0</v>
      </c>
      <c r="AE2723" s="269">
        <v>0</v>
      </c>
      <c r="AF2723" s="269">
        <v>0</v>
      </c>
      <c r="AG2723" s="269">
        <v>0</v>
      </c>
      <c r="AH2723" s="269">
        <v>0</v>
      </c>
      <c r="AI2723" s="269">
        <v>0</v>
      </c>
      <c r="AJ2723" s="269">
        <v>0</v>
      </c>
      <c r="AK2723" s="269">
        <v>0</v>
      </c>
      <c r="AL2723" s="269">
        <v>0</v>
      </c>
      <c r="AM2723" s="269">
        <v>0</v>
      </c>
      <c r="AN2723" s="269">
        <v>0</v>
      </c>
      <c r="AO2723" s="269">
        <v>0</v>
      </c>
      <c r="AP2723" s="269">
        <v>0</v>
      </c>
      <c r="AQ2723" s="269"/>
      <c r="AR2723">
        <v>0</v>
      </c>
      <c r="AS2723">
        <v>5</v>
      </c>
    </row>
    <row r="2724" spans="1:45" ht="15" hidden="1" x14ac:dyDescent="0.25">
      <c r="A2724" s="266">
        <v>216565</v>
      </c>
      <c r="B2724" s="259" t="s">
        <v>457</v>
      </c>
      <c r="C2724" s="259" t="s">
        <v>207</v>
      </c>
      <c r="D2724" s="259" t="s">
        <v>207</v>
      </c>
      <c r="E2724" s="259" t="s">
        <v>205</v>
      </c>
      <c r="F2724" s="259" t="s">
        <v>207</v>
      </c>
      <c r="G2724" s="259" t="s">
        <v>205</v>
      </c>
      <c r="H2724" s="259" t="s">
        <v>206</v>
      </c>
      <c r="I2724" s="259" t="s">
        <v>206</v>
      </c>
      <c r="J2724" s="259" t="s">
        <v>205</v>
      </c>
      <c r="K2724" s="259" t="s">
        <v>205</v>
      </c>
      <c r="L2724" s="259" t="s">
        <v>207</v>
      </c>
      <c r="M2724" s="259" t="s">
        <v>344</v>
      </c>
      <c r="N2724" s="259" t="s">
        <v>344</v>
      </c>
      <c r="O2724" s="259" t="s">
        <v>344</v>
      </c>
      <c r="P2724" s="259" t="s">
        <v>344</v>
      </c>
      <c r="Q2724" s="259" t="s">
        <v>344</v>
      </c>
      <c r="R2724" s="259" t="s">
        <v>344</v>
      </c>
      <c r="S2724" s="259" t="s">
        <v>344</v>
      </c>
      <c r="T2724" s="259" t="s">
        <v>344</v>
      </c>
      <c r="U2724" s="259" t="s">
        <v>344</v>
      </c>
      <c r="V2724" s="259" t="s">
        <v>344</v>
      </c>
      <c r="W2724" s="259" t="s">
        <v>344</v>
      </c>
      <c r="X2724" s="259" t="s">
        <v>344</v>
      </c>
      <c r="Y2724" s="259" t="s">
        <v>344</v>
      </c>
      <c r="Z2724" s="259" t="s">
        <v>344</v>
      </c>
      <c r="AA2724" s="259" t="s">
        <v>344</v>
      </c>
      <c r="AB2724" s="259" t="s">
        <v>344</v>
      </c>
      <c r="AC2724" s="259" t="s">
        <v>344</v>
      </c>
      <c r="AD2724" s="259" t="s">
        <v>344</v>
      </c>
      <c r="AE2724" s="259" t="s">
        <v>344</v>
      </c>
      <c r="AF2724" s="259" t="s">
        <v>344</v>
      </c>
      <c r="AG2724" s="259" t="s">
        <v>344</v>
      </c>
      <c r="AH2724" s="259" t="s">
        <v>344</v>
      </c>
      <c r="AI2724" s="259" t="s">
        <v>344</v>
      </c>
      <c r="AJ2724" s="259" t="s">
        <v>344</v>
      </c>
      <c r="AK2724" s="259" t="s">
        <v>344</v>
      </c>
      <c r="AL2724" s="259" t="s">
        <v>344</v>
      </c>
      <c r="AM2724" s="259" t="s">
        <v>344</v>
      </c>
      <c r="AN2724" s="259" t="s">
        <v>344</v>
      </c>
      <c r="AO2724" s="259" t="s">
        <v>344</v>
      </c>
      <c r="AP2724" s="259" t="s">
        <v>344</v>
      </c>
      <c r="AQ2724" s="259"/>
      <c r="AR2724"/>
      <c r="AS2724">
        <v>1</v>
      </c>
    </row>
    <row r="2725" spans="1:45" ht="18.75" hidden="1" x14ac:dyDescent="0.45">
      <c r="A2725" s="268">
        <v>216566</v>
      </c>
      <c r="B2725" s="249" t="s">
        <v>456</v>
      </c>
      <c r="C2725" s="269" t="s">
        <v>207</v>
      </c>
      <c r="D2725" s="269" t="s">
        <v>207</v>
      </c>
      <c r="E2725" s="269" t="s">
        <v>207</v>
      </c>
      <c r="F2725" s="269" t="s">
        <v>207</v>
      </c>
      <c r="G2725" s="269" t="s">
        <v>207</v>
      </c>
      <c r="H2725" s="269" t="s">
        <v>207</v>
      </c>
      <c r="I2725" s="269" t="s">
        <v>207</v>
      </c>
      <c r="J2725" s="269" t="s">
        <v>207</v>
      </c>
      <c r="K2725" s="269" t="s">
        <v>207</v>
      </c>
      <c r="L2725" s="269" t="s">
        <v>207</v>
      </c>
      <c r="M2725" s="270" t="s">
        <v>207</v>
      </c>
      <c r="N2725" s="269" t="s">
        <v>207</v>
      </c>
      <c r="O2725" s="269" t="s">
        <v>207</v>
      </c>
      <c r="P2725" s="269" t="s">
        <v>207</v>
      </c>
      <c r="Q2725" s="269" t="s">
        <v>207</v>
      </c>
      <c r="R2725" s="269" t="s">
        <v>207</v>
      </c>
      <c r="S2725" s="269" t="s">
        <v>207</v>
      </c>
      <c r="T2725" s="269" t="s">
        <v>207</v>
      </c>
      <c r="U2725" s="269" t="s">
        <v>207</v>
      </c>
      <c r="V2725" s="269" t="s">
        <v>207</v>
      </c>
      <c r="W2725" s="269" t="s">
        <v>207</v>
      </c>
      <c r="X2725" s="270" t="s">
        <v>207</v>
      </c>
      <c r="Y2725" s="269" t="s">
        <v>207</v>
      </c>
      <c r="Z2725" s="269" t="s">
        <v>207</v>
      </c>
      <c r="AA2725" s="269" t="s">
        <v>207</v>
      </c>
      <c r="AB2725" s="269" t="s">
        <v>206</v>
      </c>
      <c r="AC2725" s="269" t="s">
        <v>206</v>
      </c>
      <c r="AD2725" s="269" t="s">
        <v>206</v>
      </c>
      <c r="AE2725" s="269" t="s">
        <v>206</v>
      </c>
      <c r="AF2725" s="269" t="s">
        <v>206</v>
      </c>
      <c r="AG2725" s="269" t="s">
        <v>344</v>
      </c>
      <c r="AH2725" s="269" t="s">
        <v>344</v>
      </c>
      <c r="AI2725" s="269" t="s">
        <v>344</v>
      </c>
      <c r="AJ2725" s="269" t="s">
        <v>344</v>
      </c>
      <c r="AK2725" s="269" t="s">
        <v>344</v>
      </c>
      <c r="AL2725" s="269" t="s">
        <v>344</v>
      </c>
      <c r="AM2725" s="269" t="s">
        <v>344</v>
      </c>
      <c r="AN2725" s="269" t="s">
        <v>344</v>
      </c>
      <c r="AO2725" s="269" t="s">
        <v>344</v>
      </c>
      <c r="AP2725" s="269" t="s">
        <v>344</v>
      </c>
      <c r="AQ2725" s="269"/>
      <c r="AR2725">
        <v>0</v>
      </c>
      <c r="AS2725">
        <v>5</v>
      </c>
    </row>
    <row r="2726" spans="1:45" ht="15" hidden="1" x14ac:dyDescent="0.25">
      <c r="A2726" s="266">
        <v>216567</v>
      </c>
      <c r="B2726" s="259" t="s">
        <v>457</v>
      </c>
      <c r="C2726" s="259" t="s">
        <v>206</v>
      </c>
      <c r="D2726" s="259" t="s">
        <v>206</v>
      </c>
      <c r="E2726" s="259" t="s">
        <v>206</v>
      </c>
      <c r="F2726" s="259" t="s">
        <v>206</v>
      </c>
      <c r="G2726" s="259" t="s">
        <v>206</v>
      </c>
      <c r="H2726" s="259" t="s">
        <v>206</v>
      </c>
      <c r="I2726" s="259" t="s">
        <v>206</v>
      </c>
      <c r="J2726" s="259" t="s">
        <v>206</v>
      </c>
      <c r="K2726" s="259" t="s">
        <v>206</v>
      </c>
      <c r="L2726" s="259" t="s">
        <v>206</v>
      </c>
      <c r="M2726" s="259" t="s">
        <v>344</v>
      </c>
      <c r="N2726" s="259" t="s">
        <v>344</v>
      </c>
      <c r="O2726" s="259" t="s">
        <v>344</v>
      </c>
      <c r="P2726" s="259" t="s">
        <v>344</v>
      </c>
      <c r="Q2726" s="259" t="s">
        <v>344</v>
      </c>
      <c r="R2726" s="259" t="s">
        <v>344</v>
      </c>
      <c r="S2726" s="259" t="s">
        <v>344</v>
      </c>
      <c r="T2726" s="259" t="s">
        <v>344</v>
      </c>
      <c r="U2726" s="259" t="s">
        <v>344</v>
      </c>
      <c r="V2726" s="259" t="s">
        <v>344</v>
      </c>
      <c r="W2726" s="259" t="s">
        <v>344</v>
      </c>
      <c r="X2726" s="259" t="s">
        <v>344</v>
      </c>
      <c r="Y2726" s="259" t="s">
        <v>344</v>
      </c>
      <c r="Z2726" s="259" t="s">
        <v>344</v>
      </c>
      <c r="AA2726" s="259" t="s">
        <v>344</v>
      </c>
      <c r="AB2726" s="259" t="s">
        <v>344</v>
      </c>
      <c r="AC2726" s="259" t="s">
        <v>344</v>
      </c>
      <c r="AD2726" s="259" t="s">
        <v>344</v>
      </c>
      <c r="AE2726" s="259" t="s">
        <v>344</v>
      </c>
      <c r="AF2726" s="259" t="s">
        <v>344</v>
      </c>
      <c r="AG2726" s="259" t="s">
        <v>344</v>
      </c>
      <c r="AH2726" s="259" t="s">
        <v>344</v>
      </c>
      <c r="AI2726" s="259" t="s">
        <v>344</v>
      </c>
      <c r="AJ2726" s="259" t="s">
        <v>344</v>
      </c>
      <c r="AK2726" s="259" t="s">
        <v>344</v>
      </c>
      <c r="AL2726" s="259" t="s">
        <v>344</v>
      </c>
      <c r="AM2726" s="259" t="s">
        <v>344</v>
      </c>
      <c r="AN2726" s="259" t="s">
        <v>344</v>
      </c>
      <c r="AO2726" s="259" t="s">
        <v>344</v>
      </c>
      <c r="AP2726" s="259" t="s">
        <v>344</v>
      </c>
      <c r="AQ2726" s="259"/>
      <c r="AR2726"/>
      <c r="AS2726">
        <v>1</v>
      </c>
    </row>
    <row r="2727" spans="1:45" ht="15" hidden="1" x14ac:dyDescent="0.25">
      <c r="A2727" s="266">
        <v>216568</v>
      </c>
      <c r="B2727" s="259" t="s">
        <v>457</v>
      </c>
      <c r="C2727" s="259" t="s">
        <v>207</v>
      </c>
      <c r="D2727" s="259" t="s">
        <v>205</v>
      </c>
      <c r="E2727" s="259" t="s">
        <v>206</v>
      </c>
      <c r="F2727" s="259" t="s">
        <v>205</v>
      </c>
      <c r="G2727" s="259" t="s">
        <v>206</v>
      </c>
      <c r="H2727" s="259" t="s">
        <v>206</v>
      </c>
      <c r="I2727" s="259" t="s">
        <v>207</v>
      </c>
      <c r="J2727" s="259" t="s">
        <v>206</v>
      </c>
      <c r="K2727" s="259" t="s">
        <v>206</v>
      </c>
      <c r="L2727" s="259" t="s">
        <v>206</v>
      </c>
      <c r="M2727" s="259" t="s">
        <v>344</v>
      </c>
      <c r="N2727" s="259" t="s">
        <v>344</v>
      </c>
      <c r="O2727" s="259" t="s">
        <v>344</v>
      </c>
      <c r="P2727" s="259" t="s">
        <v>344</v>
      </c>
      <c r="Q2727" s="259" t="s">
        <v>344</v>
      </c>
      <c r="R2727" s="259" t="s">
        <v>344</v>
      </c>
      <c r="S2727" s="259" t="s">
        <v>344</v>
      </c>
      <c r="T2727" s="259" t="s">
        <v>344</v>
      </c>
      <c r="U2727" s="259" t="s">
        <v>344</v>
      </c>
      <c r="V2727" s="259" t="s">
        <v>344</v>
      </c>
      <c r="W2727" s="259" t="s">
        <v>344</v>
      </c>
      <c r="X2727" s="259" t="s">
        <v>344</v>
      </c>
      <c r="Y2727" s="259" t="s">
        <v>344</v>
      </c>
      <c r="Z2727" s="259" t="s">
        <v>344</v>
      </c>
      <c r="AA2727" s="259" t="s">
        <v>344</v>
      </c>
      <c r="AB2727" s="259" t="s">
        <v>344</v>
      </c>
      <c r="AC2727" s="259" t="s">
        <v>344</v>
      </c>
      <c r="AD2727" s="259" t="s">
        <v>344</v>
      </c>
      <c r="AE2727" s="259" t="s">
        <v>344</v>
      </c>
      <c r="AF2727" s="259" t="s">
        <v>344</v>
      </c>
      <c r="AG2727" s="259" t="s">
        <v>344</v>
      </c>
      <c r="AH2727" s="259" t="s">
        <v>344</v>
      </c>
      <c r="AI2727" s="259" t="s">
        <v>344</v>
      </c>
      <c r="AJ2727" s="259" t="s">
        <v>344</v>
      </c>
      <c r="AK2727" s="259" t="s">
        <v>344</v>
      </c>
      <c r="AL2727" s="259" t="s">
        <v>344</v>
      </c>
      <c r="AM2727" s="259" t="s">
        <v>344</v>
      </c>
      <c r="AN2727" s="259" t="s">
        <v>344</v>
      </c>
      <c r="AO2727" s="259" t="s">
        <v>344</v>
      </c>
      <c r="AP2727" s="259" t="s">
        <v>344</v>
      </c>
      <c r="AQ2727" s="259"/>
      <c r="AR2727"/>
      <c r="AS2727">
        <v>1</v>
      </c>
    </row>
    <row r="2728" spans="1:45" ht="15" hidden="1" x14ac:dyDescent="0.25">
      <c r="A2728" s="266">
        <v>216569</v>
      </c>
      <c r="B2728" s="259" t="s">
        <v>457</v>
      </c>
      <c r="C2728" s="259" t="s">
        <v>206</v>
      </c>
      <c r="D2728" s="259" t="s">
        <v>207</v>
      </c>
      <c r="E2728" s="259" t="s">
        <v>207</v>
      </c>
      <c r="F2728" s="259" t="s">
        <v>207</v>
      </c>
      <c r="G2728" s="259" t="s">
        <v>207</v>
      </c>
      <c r="H2728" s="259" t="s">
        <v>206</v>
      </c>
      <c r="I2728" s="259" t="s">
        <v>206</v>
      </c>
      <c r="J2728" s="259" t="s">
        <v>206</v>
      </c>
      <c r="K2728" s="259" t="s">
        <v>206</v>
      </c>
      <c r="L2728" s="259" t="s">
        <v>206</v>
      </c>
      <c r="M2728" s="259" t="s">
        <v>344</v>
      </c>
      <c r="N2728" s="259" t="s">
        <v>344</v>
      </c>
      <c r="O2728" s="259" t="s">
        <v>344</v>
      </c>
      <c r="P2728" s="259" t="s">
        <v>344</v>
      </c>
      <c r="Q2728" s="259" t="s">
        <v>344</v>
      </c>
      <c r="R2728" s="259" t="s">
        <v>344</v>
      </c>
      <c r="S2728" s="259" t="s">
        <v>344</v>
      </c>
      <c r="T2728" s="259" t="s">
        <v>344</v>
      </c>
      <c r="U2728" s="259" t="s">
        <v>344</v>
      </c>
      <c r="V2728" s="259" t="s">
        <v>344</v>
      </c>
      <c r="W2728" s="259" t="s">
        <v>344</v>
      </c>
      <c r="X2728" s="259" t="s">
        <v>344</v>
      </c>
      <c r="Y2728" s="259" t="s">
        <v>344</v>
      </c>
      <c r="Z2728" s="259" t="s">
        <v>344</v>
      </c>
      <c r="AA2728" s="259" t="s">
        <v>344</v>
      </c>
      <c r="AB2728" s="259" t="s">
        <v>344</v>
      </c>
      <c r="AC2728" s="259" t="s">
        <v>344</v>
      </c>
      <c r="AD2728" s="259" t="s">
        <v>344</v>
      </c>
      <c r="AE2728" s="259" t="s">
        <v>344</v>
      </c>
      <c r="AF2728" s="259" t="s">
        <v>344</v>
      </c>
      <c r="AG2728" s="259" t="s">
        <v>344</v>
      </c>
      <c r="AH2728" s="259" t="s">
        <v>344</v>
      </c>
      <c r="AI2728" s="259" t="s">
        <v>344</v>
      </c>
      <c r="AJ2728" s="259" t="s">
        <v>344</v>
      </c>
      <c r="AK2728" s="259" t="s">
        <v>344</v>
      </c>
      <c r="AL2728" s="259" t="s">
        <v>344</v>
      </c>
      <c r="AM2728" s="259" t="s">
        <v>344</v>
      </c>
      <c r="AN2728" s="259" t="s">
        <v>344</v>
      </c>
      <c r="AO2728" s="259" t="s">
        <v>344</v>
      </c>
      <c r="AP2728" s="259" t="s">
        <v>344</v>
      </c>
      <c r="AQ2728" s="259"/>
      <c r="AR2728"/>
      <c r="AS2728">
        <v>1</v>
      </c>
    </row>
    <row r="2729" spans="1:45" ht="15" hidden="1" x14ac:dyDescent="0.25">
      <c r="A2729" s="266">
        <v>216570</v>
      </c>
      <c r="B2729" s="259" t="s">
        <v>457</v>
      </c>
      <c r="C2729" s="259" t="s">
        <v>207</v>
      </c>
      <c r="D2729" s="259" t="s">
        <v>207</v>
      </c>
      <c r="E2729" s="259" t="s">
        <v>207</v>
      </c>
      <c r="F2729" s="259" t="s">
        <v>207</v>
      </c>
      <c r="G2729" s="259" t="s">
        <v>207</v>
      </c>
      <c r="H2729" s="259" t="s">
        <v>206</v>
      </c>
      <c r="I2729" s="259" t="s">
        <v>206</v>
      </c>
      <c r="J2729" s="259" t="s">
        <v>206</v>
      </c>
      <c r="K2729" s="259" t="s">
        <v>206</v>
      </c>
      <c r="L2729" s="259" t="s">
        <v>206</v>
      </c>
      <c r="M2729" s="259" t="s">
        <v>344</v>
      </c>
      <c r="N2729" s="259" t="s">
        <v>344</v>
      </c>
      <c r="O2729" s="259" t="s">
        <v>344</v>
      </c>
      <c r="P2729" s="259" t="s">
        <v>344</v>
      </c>
      <c r="Q2729" s="259" t="s">
        <v>344</v>
      </c>
      <c r="R2729" s="259" t="s">
        <v>344</v>
      </c>
      <c r="S2729" s="259" t="s">
        <v>344</v>
      </c>
      <c r="T2729" s="259" t="s">
        <v>344</v>
      </c>
      <c r="U2729" s="259" t="s">
        <v>344</v>
      </c>
      <c r="V2729" s="259" t="s">
        <v>344</v>
      </c>
      <c r="W2729" s="259" t="s">
        <v>344</v>
      </c>
      <c r="X2729" s="259" t="s">
        <v>344</v>
      </c>
      <c r="Y2729" s="259" t="s">
        <v>344</v>
      </c>
      <c r="Z2729" s="259" t="s">
        <v>344</v>
      </c>
      <c r="AA2729" s="259" t="s">
        <v>344</v>
      </c>
      <c r="AB2729" s="259" t="s">
        <v>344</v>
      </c>
      <c r="AC2729" s="259" t="s">
        <v>344</v>
      </c>
      <c r="AD2729" s="259" t="s">
        <v>344</v>
      </c>
      <c r="AE2729" s="259" t="s">
        <v>344</v>
      </c>
      <c r="AF2729" s="259" t="s">
        <v>344</v>
      </c>
      <c r="AG2729" s="259" t="s">
        <v>344</v>
      </c>
      <c r="AH2729" s="259" t="s">
        <v>344</v>
      </c>
      <c r="AI2729" s="259" t="s">
        <v>344</v>
      </c>
      <c r="AJ2729" s="259" t="s">
        <v>344</v>
      </c>
      <c r="AK2729" s="259" t="s">
        <v>344</v>
      </c>
      <c r="AL2729" s="259" t="s">
        <v>344</v>
      </c>
      <c r="AM2729" s="259" t="s">
        <v>344</v>
      </c>
      <c r="AN2729" s="259" t="s">
        <v>344</v>
      </c>
      <c r="AO2729" s="259" t="s">
        <v>344</v>
      </c>
      <c r="AP2729" s="259" t="s">
        <v>344</v>
      </c>
      <c r="AQ2729" s="259"/>
      <c r="AR2729"/>
      <c r="AS2729">
        <v>1</v>
      </c>
    </row>
    <row r="2730" spans="1:45" ht="15" hidden="1" x14ac:dyDescent="0.25">
      <c r="A2730" s="266">
        <v>216571</v>
      </c>
      <c r="B2730" s="259" t="s">
        <v>457</v>
      </c>
      <c r="C2730" s="259" t="s">
        <v>207</v>
      </c>
      <c r="D2730" s="259" t="s">
        <v>207</v>
      </c>
      <c r="E2730" s="259" t="s">
        <v>207</v>
      </c>
      <c r="F2730" s="259" t="s">
        <v>207</v>
      </c>
      <c r="G2730" s="259" t="s">
        <v>207</v>
      </c>
      <c r="H2730" s="259" t="s">
        <v>206</v>
      </c>
      <c r="I2730" s="259" t="s">
        <v>206</v>
      </c>
      <c r="J2730" s="259" t="s">
        <v>206</v>
      </c>
      <c r="K2730" s="259" t="s">
        <v>206</v>
      </c>
      <c r="L2730" s="259" t="s">
        <v>206</v>
      </c>
      <c r="M2730" s="259" t="s">
        <v>344</v>
      </c>
      <c r="N2730" s="259" t="s">
        <v>344</v>
      </c>
      <c r="O2730" s="259" t="s">
        <v>344</v>
      </c>
      <c r="P2730" s="259" t="s">
        <v>344</v>
      </c>
      <c r="Q2730" s="259" t="s">
        <v>344</v>
      </c>
      <c r="R2730" s="259" t="s">
        <v>344</v>
      </c>
      <c r="S2730" s="259" t="s">
        <v>344</v>
      </c>
      <c r="T2730" s="259" t="s">
        <v>344</v>
      </c>
      <c r="U2730" s="259" t="s">
        <v>344</v>
      </c>
      <c r="V2730" s="259" t="s">
        <v>344</v>
      </c>
      <c r="W2730" s="259" t="s">
        <v>344</v>
      </c>
      <c r="X2730" s="259" t="s">
        <v>344</v>
      </c>
      <c r="Y2730" s="259" t="s">
        <v>344</v>
      </c>
      <c r="Z2730" s="259" t="s">
        <v>344</v>
      </c>
      <c r="AA2730" s="259" t="s">
        <v>344</v>
      </c>
      <c r="AB2730" s="259" t="s">
        <v>344</v>
      </c>
      <c r="AC2730" s="259" t="s">
        <v>344</v>
      </c>
      <c r="AD2730" s="259" t="s">
        <v>344</v>
      </c>
      <c r="AE2730" s="259" t="s">
        <v>344</v>
      </c>
      <c r="AF2730" s="259" t="s">
        <v>344</v>
      </c>
      <c r="AG2730" s="259" t="s">
        <v>344</v>
      </c>
      <c r="AH2730" s="259" t="s">
        <v>344</v>
      </c>
      <c r="AI2730" s="259" t="s">
        <v>344</v>
      </c>
      <c r="AJ2730" s="259" t="s">
        <v>344</v>
      </c>
      <c r="AK2730" s="259" t="s">
        <v>344</v>
      </c>
      <c r="AL2730" s="259" t="s">
        <v>344</v>
      </c>
      <c r="AM2730" s="259" t="s">
        <v>344</v>
      </c>
      <c r="AN2730" s="259" t="s">
        <v>344</v>
      </c>
      <c r="AO2730" s="259" t="s">
        <v>344</v>
      </c>
      <c r="AP2730" s="259" t="s">
        <v>344</v>
      </c>
      <c r="AQ2730" s="259"/>
      <c r="AR2730"/>
      <c r="AS2730">
        <v>1</v>
      </c>
    </row>
    <row r="2731" spans="1:45" ht="15" hidden="1" x14ac:dyDescent="0.25">
      <c r="A2731" s="266">
        <v>216572</v>
      </c>
      <c r="B2731" s="259" t="s">
        <v>457</v>
      </c>
      <c r="C2731" s="259" t="s">
        <v>207</v>
      </c>
      <c r="D2731" s="259" t="s">
        <v>205</v>
      </c>
      <c r="E2731" s="259" t="s">
        <v>205</v>
      </c>
      <c r="F2731" s="259" t="s">
        <v>207</v>
      </c>
      <c r="G2731" s="259" t="s">
        <v>207</v>
      </c>
      <c r="H2731" s="259" t="s">
        <v>207</v>
      </c>
      <c r="I2731" s="259" t="s">
        <v>206</v>
      </c>
      <c r="J2731" s="259" t="s">
        <v>207</v>
      </c>
      <c r="K2731" s="259" t="s">
        <v>206</v>
      </c>
      <c r="L2731" s="259" t="s">
        <v>207</v>
      </c>
      <c r="M2731" s="259" t="s">
        <v>344</v>
      </c>
      <c r="N2731" s="259" t="s">
        <v>344</v>
      </c>
      <c r="O2731" s="259" t="s">
        <v>344</v>
      </c>
      <c r="P2731" s="259" t="s">
        <v>344</v>
      </c>
      <c r="Q2731" s="259" t="s">
        <v>344</v>
      </c>
      <c r="R2731" s="259" t="s">
        <v>344</v>
      </c>
      <c r="S2731" s="259" t="s">
        <v>344</v>
      </c>
      <c r="T2731" s="259" t="s">
        <v>344</v>
      </c>
      <c r="U2731" s="259" t="s">
        <v>344</v>
      </c>
      <c r="V2731" s="259" t="s">
        <v>344</v>
      </c>
      <c r="W2731" s="259" t="s">
        <v>344</v>
      </c>
      <c r="X2731" s="259" t="s">
        <v>344</v>
      </c>
      <c r="Y2731" s="259" t="s">
        <v>344</v>
      </c>
      <c r="Z2731" s="259" t="s">
        <v>344</v>
      </c>
      <c r="AA2731" s="259" t="s">
        <v>344</v>
      </c>
      <c r="AB2731" s="259" t="s">
        <v>344</v>
      </c>
      <c r="AC2731" s="259" t="s">
        <v>344</v>
      </c>
      <c r="AD2731" s="259" t="s">
        <v>344</v>
      </c>
      <c r="AE2731" s="259" t="s">
        <v>344</v>
      </c>
      <c r="AF2731" s="259" t="s">
        <v>344</v>
      </c>
      <c r="AG2731" s="259" t="s">
        <v>344</v>
      </c>
      <c r="AH2731" s="259" t="s">
        <v>344</v>
      </c>
      <c r="AI2731" s="259" t="s">
        <v>344</v>
      </c>
      <c r="AJ2731" s="259" t="s">
        <v>344</v>
      </c>
      <c r="AK2731" s="259" t="s">
        <v>344</v>
      </c>
      <c r="AL2731" s="259" t="s">
        <v>344</v>
      </c>
      <c r="AM2731" s="259" t="s">
        <v>344</v>
      </c>
      <c r="AN2731" s="259" t="s">
        <v>344</v>
      </c>
      <c r="AO2731" s="259" t="s">
        <v>344</v>
      </c>
      <c r="AP2731" s="259" t="s">
        <v>344</v>
      </c>
      <c r="AQ2731" s="259"/>
      <c r="AR2731"/>
      <c r="AS2731">
        <v>1</v>
      </c>
    </row>
    <row r="2732" spans="1:45" ht="18.75" hidden="1" x14ac:dyDescent="0.45">
      <c r="A2732" s="268">
        <v>216573</v>
      </c>
      <c r="B2732" s="249" t="s">
        <v>458</v>
      </c>
      <c r="C2732" s="269" t="s">
        <v>205</v>
      </c>
      <c r="D2732" s="269" t="s">
        <v>207</v>
      </c>
      <c r="E2732" s="269" t="s">
        <v>207</v>
      </c>
      <c r="F2732" s="269" t="s">
        <v>205</v>
      </c>
      <c r="G2732" s="269" t="s">
        <v>205</v>
      </c>
      <c r="H2732" s="269" t="s">
        <v>205</v>
      </c>
      <c r="I2732" s="269" t="s">
        <v>205</v>
      </c>
      <c r="J2732" s="269" t="s">
        <v>205</v>
      </c>
      <c r="K2732" s="269" t="s">
        <v>205</v>
      </c>
      <c r="L2732" s="269" t="s">
        <v>205</v>
      </c>
      <c r="M2732" s="270" t="s">
        <v>206</v>
      </c>
      <c r="N2732" s="269" t="s">
        <v>207</v>
      </c>
      <c r="O2732" s="269" t="s">
        <v>207</v>
      </c>
      <c r="P2732" s="269" t="s">
        <v>206</v>
      </c>
      <c r="Q2732" s="269" t="s">
        <v>207</v>
      </c>
      <c r="R2732" s="269" t="s">
        <v>206</v>
      </c>
      <c r="S2732" s="269" t="s">
        <v>206</v>
      </c>
      <c r="T2732" s="269" t="s">
        <v>206</v>
      </c>
      <c r="U2732" s="269" t="s">
        <v>206</v>
      </c>
      <c r="V2732" s="269" t="s">
        <v>206</v>
      </c>
      <c r="W2732" s="269" t="s">
        <v>344</v>
      </c>
      <c r="X2732" s="270" t="s">
        <v>344</v>
      </c>
      <c r="Y2732" s="269" t="s">
        <v>344</v>
      </c>
      <c r="Z2732" s="269" t="s">
        <v>344</v>
      </c>
      <c r="AA2732" s="269" t="s">
        <v>344</v>
      </c>
      <c r="AB2732" s="269" t="s">
        <v>344</v>
      </c>
      <c r="AC2732" s="269" t="s">
        <v>344</v>
      </c>
      <c r="AD2732" s="269" t="s">
        <v>344</v>
      </c>
      <c r="AE2732" s="269" t="s">
        <v>344</v>
      </c>
      <c r="AF2732" s="269" t="s">
        <v>344</v>
      </c>
      <c r="AG2732" s="269" t="s">
        <v>344</v>
      </c>
      <c r="AH2732" s="269" t="s">
        <v>344</v>
      </c>
      <c r="AI2732" s="269" t="s">
        <v>344</v>
      </c>
      <c r="AJ2732" s="269" t="s">
        <v>344</v>
      </c>
      <c r="AK2732" s="269" t="s">
        <v>344</v>
      </c>
      <c r="AL2732" s="269" t="s">
        <v>344</v>
      </c>
      <c r="AM2732" s="269" t="s">
        <v>344</v>
      </c>
      <c r="AN2732" s="269" t="s">
        <v>344</v>
      </c>
      <c r="AO2732" s="269" t="s">
        <v>344</v>
      </c>
      <c r="AP2732" s="269" t="s">
        <v>344</v>
      </c>
      <c r="AQ2732" s="269"/>
      <c r="AR2732">
        <v>0</v>
      </c>
      <c r="AS2732">
        <v>5</v>
      </c>
    </row>
    <row r="2733" spans="1:45" ht="18.75" hidden="1" x14ac:dyDescent="0.45">
      <c r="A2733" s="268">
        <v>216574</v>
      </c>
      <c r="B2733" s="249" t="s">
        <v>456</v>
      </c>
      <c r="C2733" s="269" t="s">
        <v>207</v>
      </c>
      <c r="D2733" s="269" t="s">
        <v>207</v>
      </c>
      <c r="E2733" s="269" t="s">
        <v>205</v>
      </c>
      <c r="F2733" s="269" t="s">
        <v>207</v>
      </c>
      <c r="G2733" s="269" t="s">
        <v>207</v>
      </c>
      <c r="H2733" s="269" t="s">
        <v>207</v>
      </c>
      <c r="I2733" s="269" t="s">
        <v>207</v>
      </c>
      <c r="J2733" s="269" t="s">
        <v>205</v>
      </c>
      <c r="K2733" s="269" t="s">
        <v>207</v>
      </c>
      <c r="L2733" s="269" t="s">
        <v>207</v>
      </c>
      <c r="M2733" s="270" t="s">
        <v>207</v>
      </c>
      <c r="N2733" s="269" t="s">
        <v>207</v>
      </c>
      <c r="O2733" s="269" t="s">
        <v>207</v>
      </c>
      <c r="P2733" s="269" t="s">
        <v>207</v>
      </c>
      <c r="Q2733" s="269" t="s">
        <v>207</v>
      </c>
      <c r="R2733" s="269" t="s">
        <v>207</v>
      </c>
      <c r="S2733" s="269" t="s">
        <v>207</v>
      </c>
      <c r="T2733" s="269" t="s">
        <v>207</v>
      </c>
      <c r="U2733" s="269" t="s">
        <v>207</v>
      </c>
      <c r="V2733" s="269" t="s">
        <v>207</v>
      </c>
      <c r="W2733" s="269" t="s">
        <v>207</v>
      </c>
      <c r="X2733" s="270" t="s">
        <v>207</v>
      </c>
      <c r="Y2733" s="269" t="s">
        <v>207</v>
      </c>
      <c r="Z2733" s="269" t="s">
        <v>207</v>
      </c>
      <c r="AA2733" s="269" t="s">
        <v>207</v>
      </c>
      <c r="AB2733" s="269" t="s">
        <v>206</v>
      </c>
      <c r="AC2733" s="269" t="s">
        <v>206</v>
      </c>
      <c r="AD2733" s="269" t="s">
        <v>206</v>
      </c>
      <c r="AE2733" s="269" t="s">
        <v>206</v>
      </c>
      <c r="AF2733" s="269" t="s">
        <v>206</v>
      </c>
      <c r="AG2733" s="269" t="s">
        <v>344</v>
      </c>
      <c r="AH2733" s="269" t="s">
        <v>344</v>
      </c>
      <c r="AI2733" s="269" t="s">
        <v>344</v>
      </c>
      <c r="AJ2733" s="269" t="s">
        <v>344</v>
      </c>
      <c r="AK2733" s="269" t="s">
        <v>344</v>
      </c>
      <c r="AL2733" s="269" t="s">
        <v>344</v>
      </c>
      <c r="AM2733" s="269" t="s">
        <v>344</v>
      </c>
      <c r="AN2733" s="269" t="s">
        <v>344</v>
      </c>
      <c r="AO2733" s="269" t="s">
        <v>344</v>
      </c>
      <c r="AP2733" s="269" t="s">
        <v>344</v>
      </c>
      <c r="AQ2733" s="269"/>
      <c r="AR2733">
        <v>0</v>
      </c>
      <c r="AS2733">
        <v>5</v>
      </c>
    </row>
    <row r="2734" spans="1:45" ht="15" hidden="1" x14ac:dyDescent="0.25">
      <c r="A2734" s="266">
        <v>216575</v>
      </c>
      <c r="B2734" s="259" t="s">
        <v>457</v>
      </c>
      <c r="C2734" s="259" t="s">
        <v>207</v>
      </c>
      <c r="D2734" s="259" t="s">
        <v>207</v>
      </c>
      <c r="E2734" s="259" t="s">
        <v>207</v>
      </c>
      <c r="F2734" s="259" t="s">
        <v>207</v>
      </c>
      <c r="G2734" s="259" t="s">
        <v>206</v>
      </c>
      <c r="H2734" s="259" t="s">
        <v>206</v>
      </c>
      <c r="I2734" s="259" t="s">
        <v>206</v>
      </c>
      <c r="J2734" s="259" t="s">
        <v>206</v>
      </c>
      <c r="K2734" s="259" t="s">
        <v>206</v>
      </c>
      <c r="L2734" s="259" t="s">
        <v>206</v>
      </c>
      <c r="M2734" s="259" t="s">
        <v>344</v>
      </c>
      <c r="N2734" s="259" t="s">
        <v>344</v>
      </c>
      <c r="O2734" s="259" t="s">
        <v>344</v>
      </c>
      <c r="P2734" s="259" t="s">
        <v>344</v>
      </c>
      <c r="Q2734" s="259" t="s">
        <v>344</v>
      </c>
      <c r="R2734" s="259" t="s">
        <v>344</v>
      </c>
      <c r="S2734" s="259" t="s">
        <v>344</v>
      </c>
      <c r="T2734" s="259" t="s">
        <v>344</v>
      </c>
      <c r="U2734" s="259" t="s">
        <v>344</v>
      </c>
      <c r="V2734" s="259" t="s">
        <v>344</v>
      </c>
      <c r="W2734" s="259" t="s">
        <v>344</v>
      </c>
      <c r="X2734" s="259" t="s">
        <v>344</v>
      </c>
      <c r="Y2734" s="259" t="s">
        <v>344</v>
      </c>
      <c r="Z2734" s="259" t="s">
        <v>344</v>
      </c>
      <c r="AA2734" s="259" t="s">
        <v>344</v>
      </c>
      <c r="AB2734" s="259" t="s">
        <v>344</v>
      </c>
      <c r="AC2734" s="259" t="s">
        <v>344</v>
      </c>
      <c r="AD2734" s="259" t="s">
        <v>344</v>
      </c>
      <c r="AE2734" s="259" t="s">
        <v>344</v>
      </c>
      <c r="AF2734" s="259" t="s">
        <v>344</v>
      </c>
      <c r="AG2734" s="259" t="s">
        <v>344</v>
      </c>
      <c r="AH2734" s="259" t="s">
        <v>344</v>
      </c>
      <c r="AI2734" s="259" t="s">
        <v>344</v>
      </c>
      <c r="AJ2734" s="259" t="s">
        <v>344</v>
      </c>
      <c r="AK2734" s="259" t="s">
        <v>344</v>
      </c>
      <c r="AL2734" s="259" t="s">
        <v>344</v>
      </c>
      <c r="AM2734" s="259" t="s">
        <v>344</v>
      </c>
      <c r="AN2734" s="259" t="s">
        <v>344</v>
      </c>
      <c r="AO2734" s="259" t="s">
        <v>344</v>
      </c>
      <c r="AP2734" s="259" t="s">
        <v>344</v>
      </c>
      <c r="AQ2734" s="259"/>
      <c r="AR2734"/>
      <c r="AS2734">
        <v>1</v>
      </c>
    </row>
    <row r="2735" spans="1:45" ht="15" hidden="1" x14ac:dyDescent="0.25">
      <c r="A2735" s="266">
        <v>216576</v>
      </c>
      <c r="B2735" s="259" t="s">
        <v>457</v>
      </c>
      <c r="C2735" s="259" t="s">
        <v>205</v>
      </c>
      <c r="D2735" s="259" t="s">
        <v>205</v>
      </c>
      <c r="E2735" s="259" t="s">
        <v>205</v>
      </c>
      <c r="F2735" s="259" t="s">
        <v>205</v>
      </c>
      <c r="G2735" s="259" t="s">
        <v>207</v>
      </c>
      <c r="H2735" s="259" t="s">
        <v>206</v>
      </c>
      <c r="I2735" s="259" t="s">
        <v>206</v>
      </c>
      <c r="J2735" s="259" t="s">
        <v>206</v>
      </c>
      <c r="K2735" s="259" t="s">
        <v>206</v>
      </c>
      <c r="L2735" s="259" t="s">
        <v>206</v>
      </c>
      <c r="M2735" s="259" t="s">
        <v>344</v>
      </c>
      <c r="N2735" s="259" t="s">
        <v>344</v>
      </c>
      <c r="O2735" s="259" t="s">
        <v>344</v>
      </c>
      <c r="P2735" s="259" t="s">
        <v>344</v>
      </c>
      <c r="Q2735" s="259" t="s">
        <v>344</v>
      </c>
      <c r="R2735" s="259" t="s">
        <v>344</v>
      </c>
      <c r="S2735" s="259" t="s">
        <v>344</v>
      </c>
      <c r="T2735" s="259" t="s">
        <v>344</v>
      </c>
      <c r="U2735" s="259" t="s">
        <v>344</v>
      </c>
      <c r="V2735" s="259" t="s">
        <v>344</v>
      </c>
      <c r="W2735" s="259" t="s">
        <v>344</v>
      </c>
      <c r="X2735" s="259" t="s">
        <v>344</v>
      </c>
      <c r="Y2735" s="259" t="s">
        <v>344</v>
      </c>
      <c r="Z2735" s="259" t="s">
        <v>344</v>
      </c>
      <c r="AA2735" s="259" t="s">
        <v>344</v>
      </c>
      <c r="AB2735" s="259" t="s">
        <v>344</v>
      </c>
      <c r="AC2735" s="259" t="s">
        <v>344</v>
      </c>
      <c r="AD2735" s="259" t="s">
        <v>344</v>
      </c>
      <c r="AE2735" s="259" t="s">
        <v>344</v>
      </c>
      <c r="AF2735" s="259" t="s">
        <v>344</v>
      </c>
      <c r="AG2735" s="259" t="s">
        <v>344</v>
      </c>
      <c r="AH2735" s="259" t="s">
        <v>344</v>
      </c>
      <c r="AI2735" s="259" t="s">
        <v>344</v>
      </c>
      <c r="AJ2735" s="259" t="s">
        <v>344</v>
      </c>
      <c r="AK2735" s="259" t="s">
        <v>344</v>
      </c>
      <c r="AL2735" s="259" t="s">
        <v>344</v>
      </c>
      <c r="AM2735" s="259" t="s">
        <v>344</v>
      </c>
      <c r="AN2735" s="259" t="s">
        <v>344</v>
      </c>
      <c r="AO2735" s="259" t="s">
        <v>344</v>
      </c>
      <c r="AP2735" s="259" t="s">
        <v>344</v>
      </c>
      <c r="AQ2735" s="259"/>
      <c r="AR2735"/>
      <c r="AS2735">
        <v>1</v>
      </c>
    </row>
    <row r="2736" spans="1:45" ht="18.75" hidden="1" x14ac:dyDescent="0.45">
      <c r="A2736" s="268">
        <v>216577</v>
      </c>
      <c r="B2736" s="249" t="s">
        <v>457</v>
      </c>
      <c r="C2736" s="269" t="s">
        <v>206</v>
      </c>
      <c r="D2736" s="269" t="s">
        <v>207</v>
      </c>
      <c r="E2736" s="269" t="s">
        <v>205</v>
      </c>
      <c r="F2736" s="269" t="s">
        <v>205</v>
      </c>
      <c r="G2736" s="269" t="s">
        <v>207</v>
      </c>
      <c r="H2736" s="269" t="s">
        <v>207</v>
      </c>
      <c r="I2736" s="269" t="s">
        <v>205</v>
      </c>
      <c r="J2736" s="269" t="s">
        <v>205</v>
      </c>
      <c r="K2736" s="269" t="s">
        <v>205</v>
      </c>
      <c r="L2736" s="269" t="s">
        <v>205</v>
      </c>
      <c r="M2736" s="270" t="s">
        <v>344</v>
      </c>
      <c r="N2736" s="269" t="s">
        <v>344</v>
      </c>
      <c r="O2736" s="269" t="s">
        <v>344</v>
      </c>
      <c r="P2736" s="269" t="s">
        <v>344</v>
      </c>
      <c r="Q2736" s="269" t="s">
        <v>344</v>
      </c>
      <c r="R2736" s="269" t="s">
        <v>344</v>
      </c>
      <c r="S2736" s="269" t="s">
        <v>344</v>
      </c>
      <c r="T2736" s="269" t="s">
        <v>344</v>
      </c>
      <c r="U2736" s="269" t="s">
        <v>344</v>
      </c>
      <c r="V2736" s="269" t="s">
        <v>344</v>
      </c>
      <c r="W2736" s="269" t="s">
        <v>344</v>
      </c>
      <c r="X2736" s="270" t="s">
        <v>344</v>
      </c>
      <c r="Y2736" s="269" t="s">
        <v>344</v>
      </c>
      <c r="Z2736" s="269" t="s">
        <v>344</v>
      </c>
      <c r="AA2736" s="269" t="s">
        <v>344</v>
      </c>
      <c r="AB2736" s="269" t="s">
        <v>344</v>
      </c>
      <c r="AC2736" s="269" t="s">
        <v>344</v>
      </c>
      <c r="AD2736" s="269" t="s">
        <v>344</v>
      </c>
      <c r="AE2736" s="269" t="s">
        <v>344</v>
      </c>
      <c r="AF2736" s="269" t="s">
        <v>344</v>
      </c>
      <c r="AG2736" s="269" t="s">
        <v>344</v>
      </c>
      <c r="AH2736" s="269" t="s">
        <v>344</v>
      </c>
      <c r="AI2736" s="269" t="s">
        <v>344</v>
      </c>
      <c r="AJ2736" s="269" t="s">
        <v>344</v>
      </c>
      <c r="AK2736" s="269" t="s">
        <v>344</v>
      </c>
      <c r="AL2736" s="269" t="s">
        <v>344</v>
      </c>
      <c r="AM2736" s="269" t="s">
        <v>344</v>
      </c>
      <c r="AN2736" s="269" t="s">
        <v>344</v>
      </c>
      <c r="AO2736" s="269" t="s">
        <v>344</v>
      </c>
      <c r="AP2736" s="269" t="s">
        <v>344</v>
      </c>
      <c r="AQ2736" s="269"/>
      <c r="AR2736">
        <v>0</v>
      </c>
      <c r="AS2736">
        <v>1</v>
      </c>
    </row>
    <row r="2737" spans="1:45" ht="15" hidden="1" x14ac:dyDescent="0.25">
      <c r="A2737" s="266">
        <v>216578</v>
      </c>
      <c r="B2737" s="259" t="s">
        <v>457</v>
      </c>
      <c r="C2737" s="259" t="s">
        <v>207</v>
      </c>
      <c r="D2737" s="259" t="s">
        <v>207</v>
      </c>
      <c r="E2737" s="259" t="s">
        <v>207</v>
      </c>
      <c r="F2737" s="259" t="s">
        <v>207</v>
      </c>
      <c r="G2737" s="259" t="s">
        <v>207</v>
      </c>
      <c r="H2737" s="259" t="s">
        <v>206</v>
      </c>
      <c r="I2737" s="259" t="s">
        <v>206</v>
      </c>
      <c r="J2737" s="259" t="s">
        <v>206</v>
      </c>
      <c r="K2737" s="259" t="s">
        <v>206</v>
      </c>
      <c r="L2737" s="259" t="s">
        <v>206</v>
      </c>
      <c r="M2737" s="259" t="s">
        <v>344</v>
      </c>
      <c r="N2737" s="259" t="s">
        <v>344</v>
      </c>
      <c r="O2737" s="259" t="s">
        <v>344</v>
      </c>
      <c r="P2737" s="259" t="s">
        <v>344</v>
      </c>
      <c r="Q2737" s="259" t="s">
        <v>344</v>
      </c>
      <c r="R2737" s="259" t="s">
        <v>344</v>
      </c>
      <c r="S2737" s="259" t="s">
        <v>344</v>
      </c>
      <c r="T2737" s="259" t="s">
        <v>344</v>
      </c>
      <c r="U2737" s="259" t="s">
        <v>344</v>
      </c>
      <c r="V2737" s="259" t="s">
        <v>344</v>
      </c>
      <c r="W2737" s="259" t="s">
        <v>344</v>
      </c>
      <c r="X2737" s="259" t="s">
        <v>344</v>
      </c>
      <c r="Y2737" s="259" t="s">
        <v>344</v>
      </c>
      <c r="Z2737" s="259" t="s">
        <v>344</v>
      </c>
      <c r="AA2737" s="259" t="s">
        <v>344</v>
      </c>
      <c r="AB2737" s="259" t="s">
        <v>344</v>
      </c>
      <c r="AC2737" s="259" t="s">
        <v>344</v>
      </c>
      <c r="AD2737" s="259" t="s">
        <v>344</v>
      </c>
      <c r="AE2737" s="259" t="s">
        <v>344</v>
      </c>
      <c r="AF2737" s="259" t="s">
        <v>344</v>
      </c>
      <c r="AG2737" s="259" t="s">
        <v>344</v>
      </c>
      <c r="AH2737" s="259" t="s">
        <v>344</v>
      </c>
      <c r="AI2737" s="259" t="s">
        <v>344</v>
      </c>
      <c r="AJ2737" s="259" t="s">
        <v>344</v>
      </c>
      <c r="AK2737" s="259" t="s">
        <v>344</v>
      </c>
      <c r="AL2737" s="259" t="s">
        <v>344</v>
      </c>
      <c r="AM2737" s="259" t="s">
        <v>344</v>
      </c>
      <c r="AN2737" s="259" t="s">
        <v>344</v>
      </c>
      <c r="AO2737" s="259" t="s">
        <v>344</v>
      </c>
      <c r="AP2737" s="259" t="s">
        <v>344</v>
      </c>
      <c r="AQ2737" s="259"/>
      <c r="AR2737"/>
      <c r="AS2737">
        <v>1</v>
      </c>
    </row>
    <row r="2738" spans="1:45" ht="15" hidden="1" x14ac:dyDescent="0.25">
      <c r="A2738" s="266">
        <v>216579</v>
      </c>
      <c r="B2738" s="259" t="s">
        <v>457</v>
      </c>
      <c r="C2738" s="259" t="s">
        <v>207</v>
      </c>
      <c r="D2738" s="259" t="s">
        <v>207</v>
      </c>
      <c r="E2738" s="259" t="s">
        <v>207</v>
      </c>
      <c r="F2738" s="259" t="s">
        <v>205</v>
      </c>
      <c r="G2738" s="259" t="s">
        <v>205</v>
      </c>
      <c r="H2738" s="259" t="s">
        <v>207</v>
      </c>
      <c r="I2738" s="259" t="s">
        <v>205</v>
      </c>
      <c r="J2738" s="259" t="s">
        <v>205</v>
      </c>
      <c r="K2738" s="259" t="s">
        <v>207</v>
      </c>
      <c r="L2738" s="259" t="s">
        <v>205</v>
      </c>
      <c r="M2738" s="259" t="s">
        <v>344</v>
      </c>
      <c r="N2738" s="259" t="s">
        <v>344</v>
      </c>
      <c r="O2738" s="259" t="s">
        <v>344</v>
      </c>
      <c r="P2738" s="259" t="s">
        <v>344</v>
      </c>
      <c r="Q2738" s="259" t="s">
        <v>344</v>
      </c>
      <c r="R2738" s="259" t="s">
        <v>344</v>
      </c>
      <c r="S2738" s="259" t="s">
        <v>344</v>
      </c>
      <c r="T2738" s="259" t="s">
        <v>344</v>
      </c>
      <c r="U2738" s="259" t="s">
        <v>344</v>
      </c>
      <c r="V2738" s="259" t="s">
        <v>344</v>
      </c>
      <c r="W2738" s="259" t="s">
        <v>344</v>
      </c>
      <c r="X2738" s="259" t="s">
        <v>344</v>
      </c>
      <c r="Y2738" s="259" t="s">
        <v>344</v>
      </c>
      <c r="Z2738" s="259" t="s">
        <v>344</v>
      </c>
      <c r="AA2738" s="259" t="s">
        <v>344</v>
      </c>
      <c r="AB2738" s="259" t="s">
        <v>344</v>
      </c>
      <c r="AC2738" s="259" t="s">
        <v>344</v>
      </c>
      <c r="AD2738" s="259" t="s">
        <v>344</v>
      </c>
      <c r="AE2738" s="259" t="s">
        <v>344</v>
      </c>
      <c r="AF2738" s="259" t="s">
        <v>344</v>
      </c>
      <c r="AG2738" s="259" t="s">
        <v>344</v>
      </c>
      <c r="AH2738" s="259" t="s">
        <v>344</v>
      </c>
      <c r="AI2738" s="259" t="s">
        <v>344</v>
      </c>
      <c r="AJ2738" s="259" t="s">
        <v>344</v>
      </c>
      <c r="AK2738" s="259" t="s">
        <v>344</v>
      </c>
      <c r="AL2738" s="259" t="s">
        <v>344</v>
      </c>
      <c r="AM2738" s="259" t="s">
        <v>344</v>
      </c>
      <c r="AN2738" s="259" t="s">
        <v>344</v>
      </c>
      <c r="AO2738" s="259" t="s">
        <v>344</v>
      </c>
      <c r="AP2738" s="259" t="s">
        <v>344</v>
      </c>
      <c r="AQ2738" s="259"/>
      <c r="AR2738"/>
      <c r="AS2738">
        <v>1</v>
      </c>
    </row>
    <row r="2739" spans="1:45" ht="18.75" hidden="1" x14ac:dyDescent="0.45">
      <c r="A2739" s="267">
        <v>216580</v>
      </c>
      <c r="B2739" s="249" t="s">
        <v>458</v>
      </c>
      <c r="C2739" s="269" t="s">
        <v>207</v>
      </c>
      <c r="D2739" s="269" t="s">
        <v>207</v>
      </c>
      <c r="E2739" s="269" t="s">
        <v>207</v>
      </c>
      <c r="F2739" s="269" t="s">
        <v>207</v>
      </c>
      <c r="G2739" s="269" t="s">
        <v>207</v>
      </c>
      <c r="H2739" s="269" t="s">
        <v>207</v>
      </c>
      <c r="I2739" s="269" t="s">
        <v>207</v>
      </c>
      <c r="J2739" s="269" t="s">
        <v>207</v>
      </c>
      <c r="K2739" s="269" t="s">
        <v>207</v>
      </c>
      <c r="L2739" s="269" t="s">
        <v>207</v>
      </c>
      <c r="M2739" s="270" t="s">
        <v>205</v>
      </c>
      <c r="N2739" s="269" t="s">
        <v>205</v>
      </c>
      <c r="O2739" s="269" t="s">
        <v>205</v>
      </c>
      <c r="P2739" s="269" t="s">
        <v>205</v>
      </c>
      <c r="Q2739" s="269" t="s">
        <v>207</v>
      </c>
      <c r="R2739" s="269" t="s">
        <v>207</v>
      </c>
      <c r="S2739" s="269" t="s">
        <v>207</v>
      </c>
      <c r="T2739" s="269" t="s">
        <v>207</v>
      </c>
      <c r="U2739" s="269" t="s">
        <v>207</v>
      </c>
      <c r="V2739" s="269" t="s">
        <v>207</v>
      </c>
      <c r="W2739" s="269" t="s">
        <v>344</v>
      </c>
      <c r="X2739" s="270" t="s">
        <v>344</v>
      </c>
      <c r="Y2739" s="269" t="s">
        <v>344</v>
      </c>
      <c r="Z2739" s="269" t="s">
        <v>344</v>
      </c>
      <c r="AA2739" s="269" t="s">
        <v>344</v>
      </c>
      <c r="AB2739" s="269" t="s">
        <v>344</v>
      </c>
      <c r="AC2739" s="269" t="s">
        <v>344</v>
      </c>
      <c r="AD2739" s="269" t="s">
        <v>344</v>
      </c>
      <c r="AE2739" s="269" t="s">
        <v>344</v>
      </c>
      <c r="AF2739" s="269" t="s">
        <v>344</v>
      </c>
      <c r="AG2739" s="269" t="s">
        <v>344</v>
      </c>
      <c r="AH2739" s="269" t="s">
        <v>344</v>
      </c>
      <c r="AI2739" s="269" t="s">
        <v>344</v>
      </c>
      <c r="AJ2739" s="269" t="s">
        <v>344</v>
      </c>
      <c r="AK2739" s="269" t="s">
        <v>344</v>
      </c>
      <c r="AL2739" s="269" t="s">
        <v>344</v>
      </c>
      <c r="AM2739" s="269" t="s">
        <v>344</v>
      </c>
      <c r="AN2739" s="269" t="s">
        <v>344</v>
      </c>
      <c r="AO2739" s="269" t="s">
        <v>344</v>
      </c>
      <c r="AP2739" s="269" t="s">
        <v>344</v>
      </c>
      <c r="AQ2739" s="269"/>
      <c r="AR2739">
        <v>0</v>
      </c>
      <c r="AS2739">
        <v>3</v>
      </c>
    </row>
    <row r="2740" spans="1:45" ht="18.75" hidden="1" x14ac:dyDescent="0.45">
      <c r="A2740" s="268">
        <v>216581</v>
      </c>
      <c r="B2740" s="249" t="s">
        <v>456</v>
      </c>
      <c r="C2740" s="269" t="s">
        <v>207</v>
      </c>
      <c r="D2740" s="269" t="s">
        <v>207</v>
      </c>
      <c r="E2740" s="269" t="s">
        <v>207</v>
      </c>
      <c r="F2740" s="269" t="s">
        <v>207</v>
      </c>
      <c r="G2740" s="269" t="s">
        <v>207</v>
      </c>
      <c r="H2740" s="269" t="s">
        <v>207</v>
      </c>
      <c r="I2740" s="269" t="s">
        <v>207</v>
      </c>
      <c r="J2740" s="269" t="s">
        <v>207</v>
      </c>
      <c r="K2740" s="269" t="s">
        <v>207</v>
      </c>
      <c r="L2740" s="269" t="s">
        <v>207</v>
      </c>
      <c r="M2740" s="270" t="s">
        <v>207</v>
      </c>
      <c r="N2740" s="269" t="s">
        <v>207</v>
      </c>
      <c r="O2740" s="269" t="s">
        <v>207</v>
      </c>
      <c r="P2740" s="269" t="s">
        <v>207</v>
      </c>
      <c r="Q2740" s="269" t="s">
        <v>207</v>
      </c>
      <c r="R2740" s="269" t="s">
        <v>207</v>
      </c>
      <c r="S2740" s="269" t="s">
        <v>207</v>
      </c>
      <c r="T2740" s="269" t="s">
        <v>207</v>
      </c>
      <c r="U2740" s="269" t="s">
        <v>207</v>
      </c>
      <c r="V2740" s="269" t="s">
        <v>207</v>
      </c>
      <c r="W2740" s="269" t="s">
        <v>207</v>
      </c>
      <c r="X2740" s="270" t="s">
        <v>207</v>
      </c>
      <c r="Y2740" s="269" t="s">
        <v>207</v>
      </c>
      <c r="Z2740" s="269" t="s">
        <v>207</v>
      </c>
      <c r="AA2740" s="269" t="s">
        <v>207</v>
      </c>
      <c r="AB2740" s="269" t="s">
        <v>206</v>
      </c>
      <c r="AC2740" s="269" t="s">
        <v>206</v>
      </c>
      <c r="AD2740" s="269" t="s">
        <v>206</v>
      </c>
      <c r="AE2740" s="269" t="s">
        <v>206</v>
      </c>
      <c r="AF2740" s="269" t="s">
        <v>206</v>
      </c>
      <c r="AG2740" s="269" t="s">
        <v>344</v>
      </c>
      <c r="AH2740" s="269" t="s">
        <v>344</v>
      </c>
      <c r="AI2740" s="269" t="s">
        <v>344</v>
      </c>
      <c r="AJ2740" s="269" t="s">
        <v>344</v>
      </c>
      <c r="AK2740" s="269" t="s">
        <v>344</v>
      </c>
      <c r="AL2740" s="269" t="s">
        <v>344</v>
      </c>
      <c r="AM2740" s="269" t="s">
        <v>344</v>
      </c>
      <c r="AN2740" s="269" t="s">
        <v>344</v>
      </c>
      <c r="AO2740" s="269" t="s">
        <v>344</v>
      </c>
      <c r="AP2740" s="269" t="s">
        <v>344</v>
      </c>
      <c r="AQ2740" s="269"/>
      <c r="AR2740">
        <v>0</v>
      </c>
      <c r="AS2740">
        <v>5</v>
      </c>
    </row>
    <row r="2741" spans="1:45" ht="15" hidden="1" x14ac:dyDescent="0.25">
      <c r="A2741" s="266">
        <v>216582</v>
      </c>
      <c r="B2741" s="259" t="s">
        <v>457</v>
      </c>
      <c r="C2741" s="259" t="s">
        <v>206</v>
      </c>
      <c r="D2741" s="259" t="s">
        <v>207</v>
      </c>
      <c r="E2741" s="259" t="s">
        <v>207</v>
      </c>
      <c r="F2741" s="259" t="s">
        <v>207</v>
      </c>
      <c r="G2741" s="259" t="s">
        <v>207</v>
      </c>
      <c r="H2741" s="259" t="s">
        <v>206</v>
      </c>
      <c r="I2741" s="259" t="s">
        <v>206</v>
      </c>
      <c r="J2741" s="259" t="s">
        <v>206</v>
      </c>
      <c r="K2741" s="259" t="s">
        <v>206</v>
      </c>
      <c r="L2741" s="259" t="s">
        <v>206</v>
      </c>
      <c r="M2741" s="259" t="s">
        <v>344</v>
      </c>
      <c r="N2741" s="259" t="s">
        <v>344</v>
      </c>
      <c r="O2741" s="259" t="s">
        <v>344</v>
      </c>
      <c r="P2741" s="259" t="s">
        <v>344</v>
      </c>
      <c r="Q2741" s="259" t="s">
        <v>344</v>
      </c>
      <c r="R2741" s="259" t="s">
        <v>344</v>
      </c>
      <c r="S2741" s="259" t="s">
        <v>344</v>
      </c>
      <c r="T2741" s="259" t="s">
        <v>344</v>
      </c>
      <c r="U2741" s="259" t="s">
        <v>344</v>
      </c>
      <c r="V2741" s="259" t="s">
        <v>344</v>
      </c>
      <c r="W2741" s="259" t="s">
        <v>344</v>
      </c>
      <c r="X2741" s="259" t="s">
        <v>344</v>
      </c>
      <c r="Y2741" s="259" t="s">
        <v>344</v>
      </c>
      <c r="Z2741" s="259" t="s">
        <v>344</v>
      </c>
      <c r="AA2741" s="259" t="s">
        <v>344</v>
      </c>
      <c r="AB2741" s="259" t="s">
        <v>344</v>
      </c>
      <c r="AC2741" s="259" t="s">
        <v>344</v>
      </c>
      <c r="AD2741" s="259" t="s">
        <v>344</v>
      </c>
      <c r="AE2741" s="259" t="s">
        <v>344</v>
      </c>
      <c r="AF2741" s="259" t="s">
        <v>344</v>
      </c>
      <c r="AG2741" s="259" t="s">
        <v>344</v>
      </c>
      <c r="AH2741" s="259" t="s">
        <v>344</v>
      </c>
      <c r="AI2741" s="259" t="s">
        <v>344</v>
      </c>
      <c r="AJ2741" s="259" t="s">
        <v>344</v>
      </c>
      <c r="AK2741" s="259" t="s">
        <v>344</v>
      </c>
      <c r="AL2741" s="259" t="s">
        <v>344</v>
      </c>
      <c r="AM2741" s="259" t="s">
        <v>344</v>
      </c>
      <c r="AN2741" s="259" t="s">
        <v>344</v>
      </c>
      <c r="AO2741" s="259" t="s">
        <v>344</v>
      </c>
      <c r="AP2741" s="259" t="s">
        <v>344</v>
      </c>
      <c r="AQ2741" s="259"/>
      <c r="AR2741"/>
      <c r="AS2741">
        <v>1</v>
      </c>
    </row>
    <row r="2742" spans="1:45" ht="18.75" hidden="1" x14ac:dyDescent="0.45">
      <c r="A2742" s="268">
        <v>216583</v>
      </c>
      <c r="B2742" s="249" t="s">
        <v>458</v>
      </c>
      <c r="C2742" s="269" t="s">
        <v>205</v>
      </c>
      <c r="D2742" s="269" t="s">
        <v>205</v>
      </c>
      <c r="E2742" s="269" t="s">
        <v>205</v>
      </c>
      <c r="F2742" s="269" t="s">
        <v>207</v>
      </c>
      <c r="G2742" s="269" t="s">
        <v>205</v>
      </c>
      <c r="H2742" s="269" t="s">
        <v>207</v>
      </c>
      <c r="I2742" s="269" t="s">
        <v>207</v>
      </c>
      <c r="J2742" s="269" t="s">
        <v>205</v>
      </c>
      <c r="K2742" s="269" t="s">
        <v>207</v>
      </c>
      <c r="L2742" s="269" t="s">
        <v>207</v>
      </c>
      <c r="M2742" s="270" t="s">
        <v>205</v>
      </c>
      <c r="N2742" s="269" t="s">
        <v>207</v>
      </c>
      <c r="O2742" s="269" t="s">
        <v>205</v>
      </c>
      <c r="P2742" s="269" t="s">
        <v>207</v>
      </c>
      <c r="Q2742" s="269" t="s">
        <v>207</v>
      </c>
      <c r="R2742" s="269" t="s">
        <v>206</v>
      </c>
      <c r="S2742" s="269" t="s">
        <v>207</v>
      </c>
      <c r="T2742" s="269" t="s">
        <v>206</v>
      </c>
      <c r="U2742" s="269" t="s">
        <v>207</v>
      </c>
      <c r="V2742" s="269" t="s">
        <v>206</v>
      </c>
      <c r="W2742" s="269" t="s">
        <v>344</v>
      </c>
      <c r="X2742" s="270" t="s">
        <v>344</v>
      </c>
      <c r="Y2742" s="269" t="s">
        <v>344</v>
      </c>
      <c r="Z2742" s="269" t="s">
        <v>344</v>
      </c>
      <c r="AA2742" s="269" t="s">
        <v>344</v>
      </c>
      <c r="AB2742" s="269" t="s">
        <v>344</v>
      </c>
      <c r="AC2742" s="269" t="s">
        <v>344</v>
      </c>
      <c r="AD2742" s="269" t="s">
        <v>344</v>
      </c>
      <c r="AE2742" s="269" t="s">
        <v>344</v>
      </c>
      <c r="AF2742" s="269" t="s">
        <v>344</v>
      </c>
      <c r="AG2742" s="269" t="s">
        <v>344</v>
      </c>
      <c r="AH2742" s="269" t="s">
        <v>344</v>
      </c>
      <c r="AI2742" s="269" t="s">
        <v>344</v>
      </c>
      <c r="AJ2742" s="269" t="s">
        <v>344</v>
      </c>
      <c r="AK2742" s="269" t="s">
        <v>344</v>
      </c>
      <c r="AL2742" s="269" t="s">
        <v>344</v>
      </c>
      <c r="AM2742" s="269" t="s">
        <v>344</v>
      </c>
      <c r="AN2742" s="269" t="s">
        <v>344</v>
      </c>
      <c r="AO2742" s="269" t="s">
        <v>344</v>
      </c>
      <c r="AP2742" s="269" t="s">
        <v>344</v>
      </c>
      <c r="AQ2742" s="269"/>
      <c r="AR2742">
        <v>0</v>
      </c>
      <c r="AS2742">
        <v>4</v>
      </c>
    </row>
    <row r="2743" spans="1:45" ht="15" hidden="1" x14ac:dyDescent="0.25">
      <c r="A2743" s="266">
        <v>216584</v>
      </c>
      <c r="B2743" s="259" t="s">
        <v>457</v>
      </c>
      <c r="C2743" s="259" t="s">
        <v>207</v>
      </c>
      <c r="D2743" s="259" t="s">
        <v>207</v>
      </c>
      <c r="E2743" s="259" t="s">
        <v>207</v>
      </c>
      <c r="F2743" s="259" t="s">
        <v>207</v>
      </c>
      <c r="G2743" s="259" t="s">
        <v>207</v>
      </c>
      <c r="H2743" s="259" t="s">
        <v>206</v>
      </c>
      <c r="I2743" s="259" t="s">
        <v>206</v>
      </c>
      <c r="J2743" s="259" t="s">
        <v>206</v>
      </c>
      <c r="K2743" s="259" t="s">
        <v>206</v>
      </c>
      <c r="L2743" s="259" t="s">
        <v>206</v>
      </c>
      <c r="M2743" s="259" t="s">
        <v>344</v>
      </c>
      <c r="N2743" s="259" t="s">
        <v>344</v>
      </c>
      <c r="O2743" s="259" t="s">
        <v>344</v>
      </c>
      <c r="P2743" s="259" t="s">
        <v>344</v>
      </c>
      <c r="Q2743" s="259" t="s">
        <v>344</v>
      </c>
      <c r="R2743" s="259" t="s">
        <v>344</v>
      </c>
      <c r="S2743" s="259" t="s">
        <v>344</v>
      </c>
      <c r="T2743" s="259" t="s">
        <v>344</v>
      </c>
      <c r="U2743" s="259" t="s">
        <v>344</v>
      </c>
      <c r="V2743" s="259" t="s">
        <v>344</v>
      </c>
      <c r="W2743" s="259" t="s">
        <v>344</v>
      </c>
      <c r="X2743" s="259" t="s">
        <v>344</v>
      </c>
      <c r="Y2743" s="259" t="s">
        <v>344</v>
      </c>
      <c r="Z2743" s="259" t="s">
        <v>344</v>
      </c>
      <c r="AA2743" s="259" t="s">
        <v>344</v>
      </c>
      <c r="AB2743" s="259" t="s">
        <v>344</v>
      </c>
      <c r="AC2743" s="259" t="s">
        <v>344</v>
      </c>
      <c r="AD2743" s="259" t="s">
        <v>344</v>
      </c>
      <c r="AE2743" s="259" t="s">
        <v>344</v>
      </c>
      <c r="AF2743" s="259" t="s">
        <v>344</v>
      </c>
      <c r="AG2743" s="259" t="s">
        <v>344</v>
      </c>
      <c r="AH2743" s="259" t="s">
        <v>344</v>
      </c>
      <c r="AI2743" s="259" t="s">
        <v>344</v>
      </c>
      <c r="AJ2743" s="259" t="s">
        <v>344</v>
      </c>
      <c r="AK2743" s="259" t="s">
        <v>344</v>
      </c>
      <c r="AL2743" s="259" t="s">
        <v>344</v>
      </c>
      <c r="AM2743" s="259" t="s">
        <v>344</v>
      </c>
      <c r="AN2743" s="259" t="s">
        <v>344</v>
      </c>
      <c r="AO2743" s="259" t="s">
        <v>344</v>
      </c>
      <c r="AP2743" s="259" t="s">
        <v>344</v>
      </c>
      <c r="AQ2743" s="259"/>
      <c r="AR2743"/>
      <c r="AS2743">
        <v>1</v>
      </c>
    </row>
    <row r="2744" spans="1:45" ht="18.75" hidden="1" x14ac:dyDescent="0.45">
      <c r="A2744" s="268">
        <v>216585</v>
      </c>
      <c r="B2744" s="249" t="s">
        <v>456</v>
      </c>
      <c r="C2744" s="269" t="s">
        <v>207</v>
      </c>
      <c r="D2744" s="269" t="s">
        <v>207</v>
      </c>
      <c r="E2744" s="269" t="s">
        <v>207</v>
      </c>
      <c r="F2744" s="269" t="s">
        <v>207</v>
      </c>
      <c r="G2744" s="269" t="s">
        <v>207</v>
      </c>
      <c r="H2744" s="269" t="s">
        <v>207</v>
      </c>
      <c r="I2744" s="269" t="s">
        <v>207</v>
      </c>
      <c r="J2744" s="269" t="s">
        <v>207</v>
      </c>
      <c r="K2744" s="269" t="s">
        <v>207</v>
      </c>
      <c r="L2744" s="269" t="s">
        <v>207</v>
      </c>
      <c r="M2744" s="270" t="s">
        <v>205</v>
      </c>
      <c r="N2744" s="269" t="s">
        <v>206</v>
      </c>
      <c r="O2744" s="269" t="s">
        <v>207</v>
      </c>
      <c r="P2744" s="269" t="s">
        <v>207</v>
      </c>
      <c r="Q2744" s="269" t="s">
        <v>206</v>
      </c>
      <c r="R2744" s="269" t="s">
        <v>207</v>
      </c>
      <c r="S2744" s="269" t="s">
        <v>207</v>
      </c>
      <c r="T2744" s="269" t="s">
        <v>207</v>
      </c>
      <c r="U2744" s="269" t="s">
        <v>207</v>
      </c>
      <c r="V2744" s="269" t="s">
        <v>207</v>
      </c>
      <c r="W2744" s="269" t="s">
        <v>207</v>
      </c>
      <c r="X2744" s="270" t="s">
        <v>207</v>
      </c>
      <c r="Y2744" s="269" t="s">
        <v>206</v>
      </c>
      <c r="Z2744" s="269" t="s">
        <v>207</v>
      </c>
      <c r="AA2744" s="269" t="s">
        <v>207</v>
      </c>
      <c r="AB2744" s="269" t="s">
        <v>206</v>
      </c>
      <c r="AC2744" s="269" t="s">
        <v>206</v>
      </c>
      <c r="AD2744" s="269" t="s">
        <v>206</v>
      </c>
      <c r="AE2744" s="269" t="s">
        <v>206</v>
      </c>
      <c r="AF2744" s="269" t="s">
        <v>206</v>
      </c>
      <c r="AG2744" s="269" t="s">
        <v>344</v>
      </c>
      <c r="AH2744" s="269" t="s">
        <v>344</v>
      </c>
      <c r="AI2744" s="269" t="s">
        <v>344</v>
      </c>
      <c r="AJ2744" s="269" t="s">
        <v>344</v>
      </c>
      <c r="AK2744" s="269" t="s">
        <v>344</v>
      </c>
      <c r="AL2744" s="269" t="s">
        <v>344</v>
      </c>
      <c r="AM2744" s="269" t="s">
        <v>344</v>
      </c>
      <c r="AN2744" s="269" t="s">
        <v>344</v>
      </c>
      <c r="AO2744" s="269" t="s">
        <v>344</v>
      </c>
      <c r="AP2744" s="269" t="s">
        <v>344</v>
      </c>
      <c r="AQ2744" s="269"/>
      <c r="AR2744">
        <v>0</v>
      </c>
      <c r="AS2744">
        <v>5</v>
      </c>
    </row>
    <row r="2745" spans="1:45" ht="18.75" hidden="1" x14ac:dyDescent="0.45">
      <c r="A2745" s="268">
        <v>216586</v>
      </c>
      <c r="B2745" s="249" t="s">
        <v>458</v>
      </c>
      <c r="C2745" s="269" t="s">
        <v>205</v>
      </c>
      <c r="D2745" s="269" t="s">
        <v>207</v>
      </c>
      <c r="E2745" s="269" t="s">
        <v>205</v>
      </c>
      <c r="F2745" s="269" t="s">
        <v>205</v>
      </c>
      <c r="G2745" s="269" t="s">
        <v>205</v>
      </c>
      <c r="H2745" s="269" t="s">
        <v>207</v>
      </c>
      <c r="I2745" s="269" t="s">
        <v>205</v>
      </c>
      <c r="J2745" s="269" t="s">
        <v>205</v>
      </c>
      <c r="K2745" s="269" t="s">
        <v>207</v>
      </c>
      <c r="L2745" s="269" t="s">
        <v>205</v>
      </c>
      <c r="M2745" s="270" t="s">
        <v>206</v>
      </c>
      <c r="N2745" s="269" t="s">
        <v>207</v>
      </c>
      <c r="O2745" s="269" t="s">
        <v>207</v>
      </c>
      <c r="P2745" s="269" t="s">
        <v>207</v>
      </c>
      <c r="Q2745" s="269" t="s">
        <v>207</v>
      </c>
      <c r="R2745" s="269" t="s">
        <v>206</v>
      </c>
      <c r="S2745" s="269" t="s">
        <v>206</v>
      </c>
      <c r="T2745" s="269" t="s">
        <v>206</v>
      </c>
      <c r="U2745" s="269" t="s">
        <v>206</v>
      </c>
      <c r="V2745" s="269" t="s">
        <v>206</v>
      </c>
      <c r="W2745" s="269" t="s">
        <v>344</v>
      </c>
      <c r="X2745" s="270" t="s">
        <v>344</v>
      </c>
      <c r="Y2745" s="269" t="s">
        <v>344</v>
      </c>
      <c r="Z2745" s="269" t="s">
        <v>344</v>
      </c>
      <c r="AA2745" s="269" t="s">
        <v>344</v>
      </c>
      <c r="AB2745" s="269" t="s">
        <v>344</v>
      </c>
      <c r="AC2745" s="269" t="s">
        <v>344</v>
      </c>
      <c r="AD2745" s="269" t="s">
        <v>344</v>
      </c>
      <c r="AE2745" s="269" t="s">
        <v>344</v>
      </c>
      <c r="AF2745" s="269" t="s">
        <v>344</v>
      </c>
      <c r="AG2745" s="269" t="s">
        <v>344</v>
      </c>
      <c r="AH2745" s="269" t="s">
        <v>344</v>
      </c>
      <c r="AI2745" s="269" t="s">
        <v>344</v>
      </c>
      <c r="AJ2745" s="269" t="s">
        <v>344</v>
      </c>
      <c r="AK2745" s="269" t="s">
        <v>344</v>
      </c>
      <c r="AL2745" s="269" t="s">
        <v>344</v>
      </c>
      <c r="AM2745" s="269" t="s">
        <v>344</v>
      </c>
      <c r="AN2745" s="269" t="s">
        <v>344</v>
      </c>
      <c r="AO2745" s="269" t="s">
        <v>344</v>
      </c>
      <c r="AP2745" s="269" t="s">
        <v>344</v>
      </c>
      <c r="AQ2745" s="269"/>
      <c r="AR2745">
        <v>0</v>
      </c>
      <c r="AS2745">
        <v>5</v>
      </c>
    </row>
    <row r="2746" spans="1:45" ht="18.75" hidden="1" x14ac:dyDescent="0.45">
      <c r="A2746" s="267">
        <v>216587</v>
      </c>
      <c r="B2746" s="249" t="s">
        <v>457</v>
      </c>
      <c r="C2746" s="269" t="s">
        <v>205</v>
      </c>
      <c r="D2746" s="269" t="s">
        <v>205</v>
      </c>
      <c r="E2746" s="269" t="s">
        <v>205</v>
      </c>
      <c r="F2746" s="269" t="s">
        <v>207</v>
      </c>
      <c r="G2746" s="269" t="s">
        <v>206</v>
      </c>
      <c r="H2746" s="269" t="s">
        <v>206</v>
      </c>
      <c r="I2746" s="269" t="s">
        <v>205</v>
      </c>
      <c r="J2746" s="269" t="s">
        <v>205</v>
      </c>
      <c r="K2746" s="269" t="s">
        <v>205</v>
      </c>
      <c r="L2746" s="269" t="s">
        <v>207</v>
      </c>
      <c r="M2746" s="270" t="s">
        <v>344</v>
      </c>
      <c r="N2746" s="269" t="s">
        <v>344</v>
      </c>
      <c r="O2746" s="269" t="s">
        <v>344</v>
      </c>
      <c r="P2746" s="269" t="s">
        <v>344</v>
      </c>
      <c r="Q2746" s="269" t="s">
        <v>344</v>
      </c>
      <c r="R2746" s="269" t="s">
        <v>344</v>
      </c>
      <c r="S2746" s="269" t="s">
        <v>344</v>
      </c>
      <c r="T2746" s="269" t="s">
        <v>344</v>
      </c>
      <c r="U2746" s="269" t="s">
        <v>344</v>
      </c>
      <c r="V2746" s="269" t="s">
        <v>344</v>
      </c>
      <c r="W2746" s="269" t="s">
        <v>344</v>
      </c>
      <c r="X2746" s="270" t="s">
        <v>344</v>
      </c>
      <c r="Y2746" s="269" t="s">
        <v>344</v>
      </c>
      <c r="Z2746" s="269" t="s">
        <v>344</v>
      </c>
      <c r="AA2746" s="269" t="s">
        <v>344</v>
      </c>
      <c r="AB2746" s="269" t="s">
        <v>344</v>
      </c>
      <c r="AC2746" s="269" t="s">
        <v>344</v>
      </c>
      <c r="AD2746" s="269" t="s">
        <v>344</v>
      </c>
      <c r="AE2746" s="269" t="s">
        <v>344</v>
      </c>
      <c r="AF2746" s="269" t="s">
        <v>344</v>
      </c>
      <c r="AG2746" s="269" t="s">
        <v>344</v>
      </c>
      <c r="AH2746" s="269" t="s">
        <v>344</v>
      </c>
      <c r="AI2746" s="269" t="s">
        <v>344</v>
      </c>
      <c r="AJ2746" s="269" t="s">
        <v>344</v>
      </c>
      <c r="AK2746" s="269" t="s">
        <v>344</v>
      </c>
      <c r="AL2746" s="269" t="s">
        <v>344</v>
      </c>
      <c r="AM2746" s="269" t="s">
        <v>344</v>
      </c>
      <c r="AN2746" s="269" t="s">
        <v>344</v>
      </c>
      <c r="AO2746" s="269" t="s">
        <v>344</v>
      </c>
      <c r="AP2746" s="269" t="s">
        <v>344</v>
      </c>
      <c r="AQ2746" s="269"/>
      <c r="AR2746">
        <v>0</v>
      </c>
      <c r="AS2746">
        <v>1</v>
      </c>
    </row>
    <row r="2747" spans="1:45" ht="15" hidden="1" x14ac:dyDescent="0.25">
      <c r="A2747" s="266">
        <v>216588</v>
      </c>
      <c r="B2747" s="259" t="s">
        <v>457</v>
      </c>
      <c r="C2747" s="259" t="s">
        <v>207</v>
      </c>
      <c r="D2747" s="259" t="s">
        <v>207</v>
      </c>
      <c r="E2747" s="259" t="s">
        <v>207</v>
      </c>
      <c r="F2747" s="259" t="s">
        <v>207</v>
      </c>
      <c r="G2747" s="259" t="s">
        <v>206</v>
      </c>
      <c r="H2747" s="259" t="s">
        <v>206</v>
      </c>
      <c r="I2747" s="259" t="s">
        <v>206</v>
      </c>
      <c r="J2747" s="259" t="s">
        <v>206</v>
      </c>
      <c r="K2747" s="259" t="s">
        <v>206</v>
      </c>
      <c r="L2747" s="259" t="s">
        <v>206</v>
      </c>
      <c r="M2747" s="259" t="s">
        <v>344</v>
      </c>
      <c r="N2747" s="259" t="s">
        <v>344</v>
      </c>
      <c r="O2747" s="259" t="s">
        <v>344</v>
      </c>
      <c r="P2747" s="259" t="s">
        <v>344</v>
      </c>
      <c r="Q2747" s="259" t="s">
        <v>344</v>
      </c>
      <c r="R2747" s="259" t="s">
        <v>344</v>
      </c>
      <c r="S2747" s="259" t="s">
        <v>344</v>
      </c>
      <c r="T2747" s="259" t="s">
        <v>344</v>
      </c>
      <c r="U2747" s="259" t="s">
        <v>344</v>
      </c>
      <c r="V2747" s="259" t="s">
        <v>344</v>
      </c>
      <c r="W2747" s="259" t="s">
        <v>344</v>
      </c>
      <c r="X2747" s="259" t="s">
        <v>344</v>
      </c>
      <c r="Y2747" s="259" t="s">
        <v>344</v>
      </c>
      <c r="Z2747" s="259" t="s">
        <v>344</v>
      </c>
      <c r="AA2747" s="259" t="s">
        <v>344</v>
      </c>
      <c r="AB2747" s="259" t="s">
        <v>344</v>
      </c>
      <c r="AC2747" s="259" t="s">
        <v>344</v>
      </c>
      <c r="AD2747" s="259" t="s">
        <v>344</v>
      </c>
      <c r="AE2747" s="259" t="s">
        <v>344</v>
      </c>
      <c r="AF2747" s="259" t="s">
        <v>344</v>
      </c>
      <c r="AG2747" s="259" t="s">
        <v>344</v>
      </c>
      <c r="AH2747" s="259" t="s">
        <v>344</v>
      </c>
      <c r="AI2747" s="259" t="s">
        <v>344</v>
      </c>
      <c r="AJ2747" s="259" t="s">
        <v>344</v>
      </c>
      <c r="AK2747" s="259" t="s">
        <v>344</v>
      </c>
      <c r="AL2747" s="259" t="s">
        <v>344</v>
      </c>
      <c r="AM2747" s="259" t="s">
        <v>344</v>
      </c>
      <c r="AN2747" s="259" t="s">
        <v>344</v>
      </c>
      <c r="AO2747" s="259" t="s">
        <v>344</v>
      </c>
      <c r="AP2747" s="259" t="s">
        <v>344</v>
      </c>
      <c r="AQ2747" s="259"/>
      <c r="AR2747"/>
      <c r="AS2747">
        <v>1</v>
      </c>
    </row>
    <row r="2748" spans="1:45" ht="15" hidden="1" x14ac:dyDescent="0.25">
      <c r="A2748" s="266">
        <v>216589</v>
      </c>
      <c r="B2748" s="259" t="s">
        <v>457</v>
      </c>
      <c r="C2748" s="259" t="s">
        <v>207</v>
      </c>
      <c r="D2748" s="259" t="s">
        <v>207</v>
      </c>
      <c r="E2748" s="259" t="s">
        <v>207</v>
      </c>
      <c r="F2748" s="259" t="s">
        <v>207</v>
      </c>
      <c r="G2748" s="259" t="s">
        <v>206</v>
      </c>
      <c r="H2748" s="259" t="s">
        <v>206</v>
      </c>
      <c r="I2748" s="259" t="s">
        <v>206</v>
      </c>
      <c r="J2748" s="259" t="s">
        <v>206</v>
      </c>
      <c r="K2748" s="259" t="s">
        <v>206</v>
      </c>
      <c r="L2748" s="259" t="s">
        <v>206</v>
      </c>
      <c r="M2748" s="259" t="s">
        <v>344</v>
      </c>
      <c r="N2748" s="259" t="s">
        <v>344</v>
      </c>
      <c r="O2748" s="259" t="s">
        <v>344</v>
      </c>
      <c r="P2748" s="259" t="s">
        <v>344</v>
      </c>
      <c r="Q2748" s="259" t="s">
        <v>344</v>
      </c>
      <c r="R2748" s="259" t="s">
        <v>344</v>
      </c>
      <c r="S2748" s="259" t="s">
        <v>344</v>
      </c>
      <c r="T2748" s="259" t="s">
        <v>344</v>
      </c>
      <c r="U2748" s="259" t="s">
        <v>344</v>
      </c>
      <c r="V2748" s="259" t="s">
        <v>344</v>
      </c>
      <c r="W2748" s="259" t="s">
        <v>344</v>
      </c>
      <c r="X2748" s="259" t="s">
        <v>344</v>
      </c>
      <c r="Y2748" s="259" t="s">
        <v>344</v>
      </c>
      <c r="Z2748" s="259" t="s">
        <v>344</v>
      </c>
      <c r="AA2748" s="259" t="s">
        <v>344</v>
      </c>
      <c r="AB2748" s="259" t="s">
        <v>344</v>
      </c>
      <c r="AC2748" s="259" t="s">
        <v>344</v>
      </c>
      <c r="AD2748" s="259" t="s">
        <v>344</v>
      </c>
      <c r="AE2748" s="259" t="s">
        <v>344</v>
      </c>
      <c r="AF2748" s="259" t="s">
        <v>344</v>
      </c>
      <c r="AG2748" s="259" t="s">
        <v>344</v>
      </c>
      <c r="AH2748" s="259" t="s">
        <v>344</v>
      </c>
      <c r="AI2748" s="259" t="s">
        <v>344</v>
      </c>
      <c r="AJ2748" s="259" t="s">
        <v>344</v>
      </c>
      <c r="AK2748" s="259" t="s">
        <v>344</v>
      </c>
      <c r="AL2748" s="259" t="s">
        <v>344</v>
      </c>
      <c r="AM2748" s="259" t="s">
        <v>344</v>
      </c>
      <c r="AN2748" s="259" t="s">
        <v>344</v>
      </c>
      <c r="AO2748" s="259" t="s">
        <v>344</v>
      </c>
      <c r="AP2748" s="259" t="s">
        <v>344</v>
      </c>
      <c r="AQ2748" s="259"/>
      <c r="AR2748"/>
      <c r="AS2748">
        <v>1</v>
      </c>
    </row>
    <row r="2749" spans="1:45" ht="18.75" hidden="1" x14ac:dyDescent="0.45">
      <c r="A2749" s="268">
        <v>216591</v>
      </c>
      <c r="B2749" s="249" t="s">
        <v>458</v>
      </c>
      <c r="C2749" s="269" t="s">
        <v>205</v>
      </c>
      <c r="D2749" s="269" t="s">
        <v>205</v>
      </c>
      <c r="E2749" s="269" t="s">
        <v>205</v>
      </c>
      <c r="F2749" s="269" t="s">
        <v>205</v>
      </c>
      <c r="G2749" s="269" t="s">
        <v>205</v>
      </c>
      <c r="H2749" s="269" t="s">
        <v>207</v>
      </c>
      <c r="I2749" s="269" t="s">
        <v>206</v>
      </c>
      <c r="J2749" s="269" t="s">
        <v>207</v>
      </c>
      <c r="K2749" s="269" t="s">
        <v>207</v>
      </c>
      <c r="L2749" s="269" t="s">
        <v>206</v>
      </c>
      <c r="M2749" s="270" t="s">
        <v>206</v>
      </c>
      <c r="N2749" s="269" t="s">
        <v>206</v>
      </c>
      <c r="O2749" s="269" t="s">
        <v>207</v>
      </c>
      <c r="P2749" s="269" t="s">
        <v>207</v>
      </c>
      <c r="Q2749" s="269" t="s">
        <v>206</v>
      </c>
      <c r="R2749" s="269" t="s">
        <v>206</v>
      </c>
      <c r="S2749" s="269" t="s">
        <v>206</v>
      </c>
      <c r="T2749" s="269" t="s">
        <v>206</v>
      </c>
      <c r="U2749" s="269" t="s">
        <v>206</v>
      </c>
      <c r="V2749" s="269" t="s">
        <v>206</v>
      </c>
      <c r="W2749" s="269" t="s">
        <v>344</v>
      </c>
      <c r="X2749" s="270" t="s">
        <v>344</v>
      </c>
      <c r="Y2749" s="269" t="s">
        <v>344</v>
      </c>
      <c r="Z2749" s="269" t="s">
        <v>344</v>
      </c>
      <c r="AA2749" s="269" t="s">
        <v>344</v>
      </c>
      <c r="AB2749" s="269" t="s">
        <v>344</v>
      </c>
      <c r="AC2749" s="269" t="s">
        <v>344</v>
      </c>
      <c r="AD2749" s="269" t="s">
        <v>344</v>
      </c>
      <c r="AE2749" s="269" t="s">
        <v>344</v>
      </c>
      <c r="AF2749" s="269" t="s">
        <v>344</v>
      </c>
      <c r="AG2749" s="269" t="s">
        <v>344</v>
      </c>
      <c r="AH2749" s="269" t="s">
        <v>344</v>
      </c>
      <c r="AI2749" s="269" t="s">
        <v>344</v>
      </c>
      <c r="AJ2749" s="269" t="s">
        <v>344</v>
      </c>
      <c r="AK2749" s="269" t="s">
        <v>344</v>
      </c>
      <c r="AL2749" s="269" t="s">
        <v>344</v>
      </c>
      <c r="AM2749" s="269" t="s">
        <v>344</v>
      </c>
      <c r="AN2749" s="269" t="s">
        <v>344</v>
      </c>
      <c r="AO2749" s="269" t="s">
        <v>344</v>
      </c>
      <c r="AP2749" s="269" t="s">
        <v>344</v>
      </c>
      <c r="AQ2749" s="269"/>
      <c r="AR2749">
        <v>0</v>
      </c>
      <c r="AS2749">
        <v>4</v>
      </c>
    </row>
    <row r="2750" spans="1:45" ht="18.75" hidden="1" x14ac:dyDescent="0.45">
      <c r="A2750" s="268">
        <v>216592</v>
      </c>
      <c r="B2750" s="249" t="s">
        <v>456</v>
      </c>
      <c r="C2750" s="269" t="s">
        <v>207</v>
      </c>
      <c r="D2750" s="269" t="s">
        <v>207</v>
      </c>
      <c r="E2750" s="269" t="s">
        <v>205</v>
      </c>
      <c r="F2750" s="269" t="s">
        <v>205</v>
      </c>
      <c r="G2750" s="269" t="s">
        <v>207</v>
      </c>
      <c r="H2750" s="269" t="s">
        <v>207</v>
      </c>
      <c r="I2750" s="269" t="s">
        <v>207</v>
      </c>
      <c r="J2750" s="269" t="s">
        <v>207</v>
      </c>
      <c r="K2750" s="269" t="s">
        <v>207</v>
      </c>
      <c r="L2750" s="269" t="s">
        <v>207</v>
      </c>
      <c r="M2750" s="270" t="s">
        <v>205</v>
      </c>
      <c r="N2750" s="269" t="s">
        <v>207</v>
      </c>
      <c r="O2750" s="269" t="s">
        <v>207</v>
      </c>
      <c r="P2750" s="269" t="s">
        <v>205</v>
      </c>
      <c r="Q2750" s="269" t="s">
        <v>207</v>
      </c>
      <c r="R2750" s="269" t="s">
        <v>207</v>
      </c>
      <c r="S2750" s="269" t="s">
        <v>207</v>
      </c>
      <c r="T2750" s="269" t="s">
        <v>207</v>
      </c>
      <c r="U2750" s="269" t="s">
        <v>205</v>
      </c>
      <c r="V2750" s="269" t="s">
        <v>207</v>
      </c>
      <c r="W2750" s="269" t="s">
        <v>207</v>
      </c>
      <c r="X2750" s="270" t="s">
        <v>207</v>
      </c>
      <c r="Y2750" s="269" t="s">
        <v>207</v>
      </c>
      <c r="Z2750" s="269" t="s">
        <v>207</v>
      </c>
      <c r="AA2750" s="269" t="s">
        <v>207</v>
      </c>
      <c r="AB2750" s="269" t="s">
        <v>206</v>
      </c>
      <c r="AC2750" s="269" t="s">
        <v>206</v>
      </c>
      <c r="AD2750" s="269" t="s">
        <v>206</v>
      </c>
      <c r="AE2750" s="269" t="s">
        <v>206</v>
      </c>
      <c r="AF2750" s="269" t="s">
        <v>206</v>
      </c>
      <c r="AG2750" s="269" t="s">
        <v>344</v>
      </c>
      <c r="AH2750" s="269" t="s">
        <v>344</v>
      </c>
      <c r="AI2750" s="269" t="s">
        <v>344</v>
      </c>
      <c r="AJ2750" s="269" t="s">
        <v>344</v>
      </c>
      <c r="AK2750" s="269" t="s">
        <v>344</v>
      </c>
      <c r="AL2750" s="269" t="s">
        <v>344</v>
      </c>
      <c r="AM2750" s="269" t="s">
        <v>344</v>
      </c>
      <c r="AN2750" s="269" t="s">
        <v>344</v>
      </c>
      <c r="AO2750" s="269" t="s">
        <v>344</v>
      </c>
      <c r="AP2750" s="269" t="s">
        <v>344</v>
      </c>
      <c r="AQ2750" s="269"/>
      <c r="AR2750">
        <v>0</v>
      </c>
      <c r="AS2750">
        <v>5</v>
      </c>
    </row>
    <row r="2751" spans="1:45" ht="15" hidden="1" x14ac:dyDescent="0.25">
      <c r="A2751" s="266">
        <v>216594</v>
      </c>
      <c r="B2751" s="259" t="s">
        <v>457</v>
      </c>
      <c r="C2751" s="259" t="s">
        <v>206</v>
      </c>
      <c r="D2751" s="259" t="s">
        <v>205</v>
      </c>
      <c r="E2751" s="259" t="s">
        <v>207</v>
      </c>
      <c r="F2751" s="259" t="s">
        <v>207</v>
      </c>
      <c r="G2751" s="259" t="s">
        <v>207</v>
      </c>
      <c r="H2751" s="259" t="s">
        <v>207</v>
      </c>
      <c r="I2751" s="259" t="s">
        <v>207</v>
      </c>
      <c r="J2751" s="259" t="s">
        <v>207</v>
      </c>
      <c r="K2751" s="259" t="s">
        <v>207</v>
      </c>
      <c r="L2751" s="259" t="s">
        <v>207</v>
      </c>
      <c r="M2751" s="259" t="s">
        <v>344</v>
      </c>
      <c r="N2751" s="259" t="s">
        <v>344</v>
      </c>
      <c r="O2751" s="259" t="s">
        <v>344</v>
      </c>
      <c r="P2751" s="259" t="s">
        <v>344</v>
      </c>
      <c r="Q2751" s="259" t="s">
        <v>344</v>
      </c>
      <c r="R2751" s="259" t="s">
        <v>344</v>
      </c>
      <c r="S2751" s="259" t="s">
        <v>344</v>
      </c>
      <c r="T2751" s="259" t="s">
        <v>344</v>
      </c>
      <c r="U2751" s="259" t="s">
        <v>344</v>
      </c>
      <c r="V2751" s="259" t="s">
        <v>344</v>
      </c>
      <c r="W2751" s="259" t="s">
        <v>344</v>
      </c>
      <c r="X2751" s="259" t="s">
        <v>344</v>
      </c>
      <c r="Y2751" s="259" t="s">
        <v>344</v>
      </c>
      <c r="Z2751" s="259" t="s">
        <v>344</v>
      </c>
      <c r="AA2751" s="259" t="s">
        <v>344</v>
      </c>
      <c r="AB2751" s="259" t="s">
        <v>344</v>
      </c>
      <c r="AC2751" s="259" t="s">
        <v>344</v>
      </c>
      <c r="AD2751" s="259" t="s">
        <v>344</v>
      </c>
      <c r="AE2751" s="259" t="s">
        <v>344</v>
      </c>
      <c r="AF2751" s="259" t="s">
        <v>344</v>
      </c>
      <c r="AG2751" s="259" t="s">
        <v>344</v>
      </c>
      <c r="AH2751" s="259" t="s">
        <v>344</v>
      </c>
      <c r="AI2751" s="259" t="s">
        <v>344</v>
      </c>
      <c r="AJ2751" s="259" t="s">
        <v>344</v>
      </c>
      <c r="AK2751" s="259" t="s">
        <v>344</v>
      </c>
      <c r="AL2751" s="259" t="s">
        <v>344</v>
      </c>
      <c r="AM2751" s="259" t="s">
        <v>344</v>
      </c>
      <c r="AN2751" s="259" t="s">
        <v>344</v>
      </c>
      <c r="AO2751" s="259" t="s">
        <v>344</v>
      </c>
      <c r="AP2751" s="259" t="s">
        <v>344</v>
      </c>
      <c r="AQ2751" s="259"/>
      <c r="AR2751"/>
      <c r="AS2751">
        <v>1</v>
      </c>
    </row>
    <row r="2752" spans="1:45" ht="15" hidden="1" x14ac:dyDescent="0.25">
      <c r="A2752" s="266">
        <v>216595</v>
      </c>
      <c r="B2752" s="259" t="s">
        <v>457</v>
      </c>
      <c r="C2752" s="259" t="s">
        <v>207</v>
      </c>
      <c r="D2752" s="259" t="s">
        <v>207</v>
      </c>
      <c r="E2752" s="259" t="s">
        <v>207</v>
      </c>
      <c r="F2752" s="259" t="s">
        <v>207</v>
      </c>
      <c r="G2752" s="259" t="s">
        <v>207</v>
      </c>
      <c r="H2752" s="259" t="s">
        <v>206</v>
      </c>
      <c r="I2752" s="259" t="s">
        <v>206</v>
      </c>
      <c r="J2752" s="259" t="s">
        <v>206</v>
      </c>
      <c r="K2752" s="259" t="s">
        <v>206</v>
      </c>
      <c r="L2752" s="259" t="s">
        <v>206</v>
      </c>
      <c r="M2752" s="259" t="s">
        <v>344</v>
      </c>
      <c r="N2752" s="259" t="s">
        <v>344</v>
      </c>
      <c r="O2752" s="259" t="s">
        <v>344</v>
      </c>
      <c r="P2752" s="259" t="s">
        <v>344</v>
      </c>
      <c r="Q2752" s="259" t="s">
        <v>344</v>
      </c>
      <c r="R2752" s="259" t="s">
        <v>344</v>
      </c>
      <c r="S2752" s="259" t="s">
        <v>344</v>
      </c>
      <c r="T2752" s="259" t="s">
        <v>344</v>
      </c>
      <c r="U2752" s="259" t="s">
        <v>344</v>
      </c>
      <c r="V2752" s="259" t="s">
        <v>344</v>
      </c>
      <c r="W2752" s="259" t="s">
        <v>344</v>
      </c>
      <c r="X2752" s="259" t="s">
        <v>344</v>
      </c>
      <c r="Y2752" s="259" t="s">
        <v>344</v>
      </c>
      <c r="Z2752" s="259" t="s">
        <v>344</v>
      </c>
      <c r="AA2752" s="259" t="s">
        <v>344</v>
      </c>
      <c r="AB2752" s="259" t="s">
        <v>344</v>
      </c>
      <c r="AC2752" s="259" t="s">
        <v>344</v>
      </c>
      <c r="AD2752" s="259" t="s">
        <v>344</v>
      </c>
      <c r="AE2752" s="259" t="s">
        <v>344</v>
      </c>
      <c r="AF2752" s="259" t="s">
        <v>344</v>
      </c>
      <c r="AG2752" s="259" t="s">
        <v>344</v>
      </c>
      <c r="AH2752" s="259" t="s">
        <v>344</v>
      </c>
      <c r="AI2752" s="259" t="s">
        <v>344</v>
      </c>
      <c r="AJ2752" s="259" t="s">
        <v>344</v>
      </c>
      <c r="AK2752" s="259" t="s">
        <v>344</v>
      </c>
      <c r="AL2752" s="259" t="s">
        <v>344</v>
      </c>
      <c r="AM2752" s="259" t="s">
        <v>344</v>
      </c>
      <c r="AN2752" s="259" t="s">
        <v>344</v>
      </c>
      <c r="AO2752" s="259" t="s">
        <v>344</v>
      </c>
      <c r="AP2752" s="259" t="s">
        <v>344</v>
      </c>
      <c r="AQ2752" s="259"/>
      <c r="AR2752"/>
      <c r="AS2752">
        <v>1</v>
      </c>
    </row>
    <row r="2753" spans="1:45" ht="15" hidden="1" x14ac:dyDescent="0.25">
      <c r="A2753" s="266">
        <v>216596</v>
      </c>
      <c r="B2753" s="259" t="s">
        <v>457</v>
      </c>
      <c r="C2753" s="259" t="s">
        <v>207</v>
      </c>
      <c r="D2753" s="259" t="s">
        <v>207</v>
      </c>
      <c r="E2753" s="259" t="s">
        <v>205</v>
      </c>
      <c r="F2753" s="259" t="s">
        <v>207</v>
      </c>
      <c r="G2753" s="259" t="s">
        <v>207</v>
      </c>
      <c r="H2753" s="259" t="s">
        <v>207</v>
      </c>
      <c r="I2753" s="259" t="s">
        <v>207</v>
      </c>
      <c r="J2753" s="259" t="s">
        <v>206</v>
      </c>
      <c r="K2753" s="259" t="s">
        <v>207</v>
      </c>
      <c r="L2753" s="259" t="s">
        <v>207</v>
      </c>
      <c r="M2753" s="259" t="s">
        <v>344</v>
      </c>
      <c r="N2753" s="259" t="s">
        <v>344</v>
      </c>
      <c r="O2753" s="259" t="s">
        <v>344</v>
      </c>
      <c r="P2753" s="259" t="s">
        <v>344</v>
      </c>
      <c r="Q2753" s="259" t="s">
        <v>344</v>
      </c>
      <c r="R2753" s="259" t="s">
        <v>344</v>
      </c>
      <c r="S2753" s="259" t="s">
        <v>344</v>
      </c>
      <c r="T2753" s="259" t="s">
        <v>344</v>
      </c>
      <c r="U2753" s="259" t="s">
        <v>344</v>
      </c>
      <c r="V2753" s="259" t="s">
        <v>344</v>
      </c>
      <c r="W2753" s="259" t="s">
        <v>344</v>
      </c>
      <c r="X2753" s="259" t="s">
        <v>344</v>
      </c>
      <c r="Y2753" s="259" t="s">
        <v>344</v>
      </c>
      <c r="Z2753" s="259" t="s">
        <v>344</v>
      </c>
      <c r="AA2753" s="259" t="s">
        <v>344</v>
      </c>
      <c r="AB2753" s="259" t="s">
        <v>344</v>
      </c>
      <c r="AC2753" s="259" t="s">
        <v>344</v>
      </c>
      <c r="AD2753" s="259" t="s">
        <v>344</v>
      </c>
      <c r="AE2753" s="259" t="s">
        <v>344</v>
      </c>
      <c r="AF2753" s="259" t="s">
        <v>344</v>
      </c>
      <c r="AG2753" s="259" t="s">
        <v>344</v>
      </c>
      <c r="AH2753" s="259" t="s">
        <v>344</v>
      </c>
      <c r="AI2753" s="259" t="s">
        <v>344</v>
      </c>
      <c r="AJ2753" s="259" t="s">
        <v>344</v>
      </c>
      <c r="AK2753" s="259" t="s">
        <v>344</v>
      </c>
      <c r="AL2753" s="259" t="s">
        <v>344</v>
      </c>
      <c r="AM2753" s="259" t="s">
        <v>344</v>
      </c>
      <c r="AN2753" s="259" t="s">
        <v>344</v>
      </c>
      <c r="AO2753" s="259" t="s">
        <v>344</v>
      </c>
      <c r="AP2753" s="259" t="s">
        <v>344</v>
      </c>
      <c r="AQ2753" s="259"/>
      <c r="AR2753"/>
      <c r="AS2753">
        <v>1</v>
      </c>
    </row>
    <row r="2754" spans="1:45" ht="15" hidden="1" x14ac:dyDescent="0.25">
      <c r="A2754" s="266">
        <v>216597</v>
      </c>
      <c r="B2754" s="259" t="s">
        <v>457</v>
      </c>
      <c r="C2754" s="259" t="s">
        <v>207</v>
      </c>
      <c r="D2754" s="259" t="s">
        <v>207</v>
      </c>
      <c r="E2754" s="259" t="s">
        <v>207</v>
      </c>
      <c r="F2754" s="259" t="s">
        <v>207</v>
      </c>
      <c r="G2754" s="259" t="s">
        <v>207</v>
      </c>
      <c r="H2754" s="259" t="s">
        <v>206</v>
      </c>
      <c r="I2754" s="259" t="s">
        <v>206</v>
      </c>
      <c r="J2754" s="259" t="s">
        <v>206</v>
      </c>
      <c r="K2754" s="259" t="s">
        <v>206</v>
      </c>
      <c r="L2754" s="259" t="s">
        <v>206</v>
      </c>
      <c r="M2754" s="259" t="s">
        <v>344</v>
      </c>
      <c r="N2754" s="259" t="s">
        <v>344</v>
      </c>
      <c r="O2754" s="259" t="s">
        <v>344</v>
      </c>
      <c r="P2754" s="259" t="s">
        <v>344</v>
      </c>
      <c r="Q2754" s="259" t="s">
        <v>344</v>
      </c>
      <c r="R2754" s="259" t="s">
        <v>344</v>
      </c>
      <c r="S2754" s="259" t="s">
        <v>344</v>
      </c>
      <c r="T2754" s="259" t="s">
        <v>344</v>
      </c>
      <c r="U2754" s="259" t="s">
        <v>344</v>
      </c>
      <c r="V2754" s="259" t="s">
        <v>344</v>
      </c>
      <c r="W2754" s="259" t="s">
        <v>344</v>
      </c>
      <c r="X2754" s="259" t="s">
        <v>344</v>
      </c>
      <c r="Y2754" s="259" t="s">
        <v>344</v>
      </c>
      <c r="Z2754" s="259" t="s">
        <v>344</v>
      </c>
      <c r="AA2754" s="259" t="s">
        <v>344</v>
      </c>
      <c r="AB2754" s="259" t="s">
        <v>344</v>
      </c>
      <c r="AC2754" s="259" t="s">
        <v>344</v>
      </c>
      <c r="AD2754" s="259" t="s">
        <v>344</v>
      </c>
      <c r="AE2754" s="259" t="s">
        <v>344</v>
      </c>
      <c r="AF2754" s="259" t="s">
        <v>344</v>
      </c>
      <c r="AG2754" s="259" t="s">
        <v>344</v>
      </c>
      <c r="AH2754" s="259" t="s">
        <v>344</v>
      </c>
      <c r="AI2754" s="259" t="s">
        <v>344</v>
      </c>
      <c r="AJ2754" s="259" t="s">
        <v>344</v>
      </c>
      <c r="AK2754" s="259" t="s">
        <v>344</v>
      </c>
      <c r="AL2754" s="259" t="s">
        <v>344</v>
      </c>
      <c r="AM2754" s="259" t="s">
        <v>344</v>
      </c>
      <c r="AN2754" s="259" t="s">
        <v>344</v>
      </c>
      <c r="AO2754" s="259" t="s">
        <v>344</v>
      </c>
      <c r="AP2754" s="259" t="s">
        <v>344</v>
      </c>
      <c r="AQ2754" s="259"/>
      <c r="AR2754"/>
      <c r="AS2754">
        <v>1</v>
      </c>
    </row>
    <row r="2755" spans="1:45" ht="15" hidden="1" x14ac:dyDescent="0.25">
      <c r="A2755" s="266">
        <v>216598</v>
      </c>
      <c r="B2755" s="259" t="s">
        <v>457</v>
      </c>
      <c r="C2755" s="259" t="s">
        <v>207</v>
      </c>
      <c r="D2755" s="259" t="s">
        <v>207</v>
      </c>
      <c r="E2755" s="259" t="s">
        <v>207</v>
      </c>
      <c r="F2755" s="259" t="s">
        <v>206</v>
      </c>
      <c r="G2755" s="259" t="s">
        <v>207</v>
      </c>
      <c r="H2755" s="259" t="s">
        <v>206</v>
      </c>
      <c r="I2755" s="259" t="s">
        <v>206</v>
      </c>
      <c r="J2755" s="259" t="s">
        <v>206</v>
      </c>
      <c r="K2755" s="259" t="s">
        <v>206</v>
      </c>
      <c r="L2755" s="259" t="s">
        <v>206</v>
      </c>
      <c r="M2755" s="259" t="s">
        <v>344</v>
      </c>
      <c r="N2755" s="259" t="s">
        <v>344</v>
      </c>
      <c r="O2755" s="259" t="s">
        <v>344</v>
      </c>
      <c r="P2755" s="259" t="s">
        <v>344</v>
      </c>
      <c r="Q2755" s="259" t="s">
        <v>344</v>
      </c>
      <c r="R2755" s="259" t="s">
        <v>344</v>
      </c>
      <c r="S2755" s="259" t="s">
        <v>344</v>
      </c>
      <c r="T2755" s="259" t="s">
        <v>344</v>
      </c>
      <c r="U2755" s="259" t="s">
        <v>344</v>
      </c>
      <c r="V2755" s="259" t="s">
        <v>344</v>
      </c>
      <c r="W2755" s="259" t="s">
        <v>344</v>
      </c>
      <c r="X2755" s="259" t="s">
        <v>344</v>
      </c>
      <c r="Y2755" s="259" t="s">
        <v>344</v>
      </c>
      <c r="Z2755" s="259" t="s">
        <v>344</v>
      </c>
      <c r="AA2755" s="259" t="s">
        <v>344</v>
      </c>
      <c r="AB2755" s="259" t="s">
        <v>344</v>
      </c>
      <c r="AC2755" s="259" t="s">
        <v>344</v>
      </c>
      <c r="AD2755" s="259" t="s">
        <v>344</v>
      </c>
      <c r="AE2755" s="259" t="s">
        <v>344</v>
      </c>
      <c r="AF2755" s="259" t="s">
        <v>344</v>
      </c>
      <c r="AG2755" s="259" t="s">
        <v>344</v>
      </c>
      <c r="AH2755" s="259" t="s">
        <v>344</v>
      </c>
      <c r="AI2755" s="259" t="s">
        <v>344</v>
      </c>
      <c r="AJ2755" s="259" t="s">
        <v>344</v>
      </c>
      <c r="AK2755" s="259" t="s">
        <v>344</v>
      </c>
      <c r="AL2755" s="259" t="s">
        <v>344</v>
      </c>
      <c r="AM2755" s="259" t="s">
        <v>344</v>
      </c>
      <c r="AN2755" s="259" t="s">
        <v>344</v>
      </c>
      <c r="AO2755" s="259" t="s">
        <v>344</v>
      </c>
      <c r="AP2755" s="259" t="s">
        <v>344</v>
      </c>
      <c r="AQ2755" s="259"/>
      <c r="AR2755"/>
      <c r="AS2755">
        <v>3</v>
      </c>
    </row>
    <row r="2756" spans="1:45" ht="15" hidden="1" x14ac:dyDescent="0.25">
      <c r="A2756" s="266">
        <v>216599</v>
      </c>
      <c r="B2756" s="259" t="s">
        <v>457</v>
      </c>
      <c r="C2756" s="259" t="s">
        <v>207</v>
      </c>
      <c r="D2756" s="259" t="s">
        <v>206</v>
      </c>
      <c r="E2756" s="259" t="s">
        <v>206</v>
      </c>
      <c r="F2756" s="259" t="s">
        <v>207</v>
      </c>
      <c r="G2756" s="259" t="s">
        <v>207</v>
      </c>
      <c r="H2756" s="259" t="s">
        <v>206</v>
      </c>
      <c r="I2756" s="259" t="s">
        <v>206</v>
      </c>
      <c r="J2756" s="259" t="s">
        <v>206</v>
      </c>
      <c r="K2756" s="259" t="s">
        <v>206</v>
      </c>
      <c r="L2756" s="259" t="s">
        <v>206</v>
      </c>
      <c r="M2756" s="259" t="s">
        <v>344</v>
      </c>
      <c r="N2756" s="259" t="s">
        <v>344</v>
      </c>
      <c r="O2756" s="259" t="s">
        <v>344</v>
      </c>
      <c r="P2756" s="259" t="s">
        <v>344</v>
      </c>
      <c r="Q2756" s="259" t="s">
        <v>344</v>
      </c>
      <c r="R2756" s="259" t="s">
        <v>344</v>
      </c>
      <c r="S2756" s="259" t="s">
        <v>344</v>
      </c>
      <c r="T2756" s="259" t="s">
        <v>344</v>
      </c>
      <c r="U2756" s="259" t="s">
        <v>344</v>
      </c>
      <c r="V2756" s="259" t="s">
        <v>344</v>
      </c>
      <c r="W2756" s="259" t="s">
        <v>344</v>
      </c>
      <c r="X2756" s="259" t="s">
        <v>344</v>
      </c>
      <c r="Y2756" s="259" t="s">
        <v>344</v>
      </c>
      <c r="Z2756" s="259" t="s">
        <v>344</v>
      </c>
      <c r="AA2756" s="259" t="s">
        <v>344</v>
      </c>
      <c r="AB2756" s="259" t="s">
        <v>344</v>
      </c>
      <c r="AC2756" s="259" t="s">
        <v>344</v>
      </c>
      <c r="AD2756" s="259" t="s">
        <v>344</v>
      </c>
      <c r="AE2756" s="259" t="s">
        <v>344</v>
      </c>
      <c r="AF2756" s="259" t="s">
        <v>344</v>
      </c>
      <c r="AG2756" s="259" t="s">
        <v>344</v>
      </c>
      <c r="AH2756" s="259" t="s">
        <v>344</v>
      </c>
      <c r="AI2756" s="259" t="s">
        <v>344</v>
      </c>
      <c r="AJ2756" s="259" t="s">
        <v>344</v>
      </c>
      <c r="AK2756" s="259" t="s">
        <v>344</v>
      </c>
      <c r="AL2756" s="259" t="s">
        <v>344</v>
      </c>
      <c r="AM2756" s="259" t="s">
        <v>344</v>
      </c>
      <c r="AN2756" s="259" t="s">
        <v>344</v>
      </c>
      <c r="AO2756" s="259" t="s">
        <v>344</v>
      </c>
      <c r="AP2756" s="259" t="s">
        <v>344</v>
      </c>
      <c r="AQ2756" s="259"/>
      <c r="AR2756"/>
      <c r="AS2756">
        <v>3</v>
      </c>
    </row>
    <row r="2757" spans="1:45" ht="18.75" hidden="1" x14ac:dyDescent="0.45">
      <c r="A2757" s="268">
        <v>216600</v>
      </c>
      <c r="B2757" s="249" t="s">
        <v>458</v>
      </c>
      <c r="C2757" s="269" t="s">
        <v>207</v>
      </c>
      <c r="D2757" s="269" t="s">
        <v>205</v>
      </c>
      <c r="E2757" s="269" t="s">
        <v>205</v>
      </c>
      <c r="F2757" s="269" t="s">
        <v>205</v>
      </c>
      <c r="G2757" s="269" t="s">
        <v>206</v>
      </c>
      <c r="H2757" s="269" t="s">
        <v>206</v>
      </c>
      <c r="I2757" s="269" t="s">
        <v>207</v>
      </c>
      <c r="J2757" s="269" t="s">
        <v>207</v>
      </c>
      <c r="K2757" s="269" t="s">
        <v>207</v>
      </c>
      <c r="L2757" s="269" t="s">
        <v>207</v>
      </c>
      <c r="M2757" s="270" t="s">
        <v>206</v>
      </c>
      <c r="N2757" s="269" t="s">
        <v>207</v>
      </c>
      <c r="O2757" s="269" t="s">
        <v>207</v>
      </c>
      <c r="P2757" s="269" t="s">
        <v>206</v>
      </c>
      <c r="Q2757" s="269" t="s">
        <v>207</v>
      </c>
      <c r="R2757" s="269" t="s">
        <v>206</v>
      </c>
      <c r="S2757" s="269" t="s">
        <v>206</v>
      </c>
      <c r="T2757" s="269" t="s">
        <v>206</v>
      </c>
      <c r="U2757" s="269" t="s">
        <v>206</v>
      </c>
      <c r="V2757" s="269" t="s">
        <v>206</v>
      </c>
      <c r="W2757" s="269" t="s">
        <v>344</v>
      </c>
      <c r="X2757" s="270" t="s">
        <v>344</v>
      </c>
      <c r="Y2757" s="269" t="s">
        <v>344</v>
      </c>
      <c r="Z2757" s="269" t="s">
        <v>344</v>
      </c>
      <c r="AA2757" s="269" t="s">
        <v>344</v>
      </c>
      <c r="AB2757" s="269" t="s">
        <v>344</v>
      </c>
      <c r="AC2757" s="269" t="s">
        <v>344</v>
      </c>
      <c r="AD2757" s="269" t="s">
        <v>344</v>
      </c>
      <c r="AE2757" s="269" t="s">
        <v>344</v>
      </c>
      <c r="AF2757" s="269" t="s">
        <v>344</v>
      </c>
      <c r="AG2757" s="269" t="s">
        <v>344</v>
      </c>
      <c r="AH2757" s="269" t="s">
        <v>344</v>
      </c>
      <c r="AI2757" s="269" t="s">
        <v>344</v>
      </c>
      <c r="AJ2757" s="269" t="s">
        <v>344</v>
      </c>
      <c r="AK2757" s="269" t="s">
        <v>344</v>
      </c>
      <c r="AL2757" s="269" t="s">
        <v>344</v>
      </c>
      <c r="AM2757" s="269" t="s">
        <v>344</v>
      </c>
      <c r="AN2757" s="269" t="s">
        <v>344</v>
      </c>
      <c r="AO2757" s="269" t="s">
        <v>344</v>
      </c>
      <c r="AP2757" s="269" t="s">
        <v>344</v>
      </c>
      <c r="AQ2757" s="269"/>
      <c r="AR2757">
        <v>0</v>
      </c>
      <c r="AS2757">
        <v>5</v>
      </c>
    </row>
    <row r="2758" spans="1:45" ht="18.75" hidden="1" x14ac:dyDescent="0.45">
      <c r="A2758" s="268">
        <v>216601</v>
      </c>
      <c r="B2758" s="249" t="s">
        <v>458</v>
      </c>
      <c r="C2758" s="269" t="s">
        <v>205</v>
      </c>
      <c r="D2758" s="269" t="s">
        <v>207</v>
      </c>
      <c r="E2758" s="269" t="s">
        <v>207</v>
      </c>
      <c r="F2758" s="269" t="s">
        <v>205</v>
      </c>
      <c r="G2758" s="269" t="s">
        <v>207</v>
      </c>
      <c r="H2758" s="269" t="s">
        <v>207</v>
      </c>
      <c r="I2758" s="269" t="s">
        <v>207</v>
      </c>
      <c r="J2758" s="269" t="s">
        <v>205</v>
      </c>
      <c r="K2758" s="269" t="s">
        <v>207</v>
      </c>
      <c r="L2758" s="269" t="s">
        <v>207</v>
      </c>
      <c r="M2758" s="270" t="s">
        <v>206</v>
      </c>
      <c r="N2758" s="269" t="s">
        <v>207</v>
      </c>
      <c r="O2758" s="269" t="s">
        <v>207</v>
      </c>
      <c r="P2758" s="269" t="s">
        <v>207</v>
      </c>
      <c r="Q2758" s="269" t="s">
        <v>207</v>
      </c>
      <c r="R2758" s="269" t="s">
        <v>206</v>
      </c>
      <c r="S2758" s="269" t="s">
        <v>206</v>
      </c>
      <c r="T2758" s="269" t="s">
        <v>206</v>
      </c>
      <c r="U2758" s="269" t="s">
        <v>206</v>
      </c>
      <c r="V2758" s="269" t="s">
        <v>206</v>
      </c>
      <c r="W2758" s="269" t="s">
        <v>344</v>
      </c>
      <c r="X2758" s="270" t="s">
        <v>344</v>
      </c>
      <c r="Y2758" s="269" t="s">
        <v>344</v>
      </c>
      <c r="Z2758" s="269" t="s">
        <v>344</v>
      </c>
      <c r="AA2758" s="269" t="s">
        <v>344</v>
      </c>
      <c r="AB2758" s="269" t="s">
        <v>344</v>
      </c>
      <c r="AC2758" s="269" t="s">
        <v>344</v>
      </c>
      <c r="AD2758" s="269" t="s">
        <v>344</v>
      </c>
      <c r="AE2758" s="269" t="s">
        <v>344</v>
      </c>
      <c r="AF2758" s="269" t="s">
        <v>344</v>
      </c>
      <c r="AG2758" s="269" t="s">
        <v>344</v>
      </c>
      <c r="AH2758" s="269" t="s">
        <v>344</v>
      </c>
      <c r="AI2758" s="269" t="s">
        <v>344</v>
      </c>
      <c r="AJ2758" s="269" t="s">
        <v>344</v>
      </c>
      <c r="AK2758" s="269" t="s">
        <v>344</v>
      </c>
      <c r="AL2758" s="269" t="s">
        <v>344</v>
      </c>
      <c r="AM2758" s="269" t="s">
        <v>344</v>
      </c>
      <c r="AN2758" s="269" t="s">
        <v>344</v>
      </c>
      <c r="AO2758" s="269" t="s">
        <v>344</v>
      </c>
      <c r="AP2758" s="269" t="s">
        <v>344</v>
      </c>
      <c r="AQ2758" s="269"/>
      <c r="AR2758">
        <v>0</v>
      </c>
      <c r="AS2758">
        <v>5</v>
      </c>
    </row>
    <row r="2759" spans="1:45" ht="15" hidden="1" x14ac:dyDescent="0.25">
      <c r="A2759" s="266">
        <v>216602</v>
      </c>
      <c r="B2759" s="259" t="s">
        <v>457</v>
      </c>
      <c r="C2759" s="259" t="s">
        <v>206</v>
      </c>
      <c r="D2759" s="259" t="s">
        <v>206</v>
      </c>
      <c r="E2759" s="259" t="s">
        <v>207</v>
      </c>
      <c r="F2759" s="259" t="s">
        <v>207</v>
      </c>
      <c r="G2759" s="259" t="s">
        <v>207</v>
      </c>
      <c r="H2759" s="259" t="s">
        <v>206</v>
      </c>
      <c r="I2759" s="259" t="s">
        <v>206</v>
      </c>
      <c r="J2759" s="259" t="s">
        <v>206</v>
      </c>
      <c r="K2759" s="259" t="s">
        <v>206</v>
      </c>
      <c r="L2759" s="259" t="s">
        <v>206</v>
      </c>
      <c r="M2759" s="259" t="s">
        <v>344</v>
      </c>
      <c r="N2759" s="259" t="s">
        <v>344</v>
      </c>
      <c r="O2759" s="259" t="s">
        <v>344</v>
      </c>
      <c r="P2759" s="259" t="s">
        <v>344</v>
      </c>
      <c r="Q2759" s="259" t="s">
        <v>344</v>
      </c>
      <c r="R2759" s="259" t="s">
        <v>344</v>
      </c>
      <c r="S2759" s="259" t="s">
        <v>344</v>
      </c>
      <c r="T2759" s="259" t="s">
        <v>344</v>
      </c>
      <c r="U2759" s="259" t="s">
        <v>344</v>
      </c>
      <c r="V2759" s="259" t="s">
        <v>344</v>
      </c>
      <c r="W2759" s="259" t="s">
        <v>344</v>
      </c>
      <c r="X2759" s="259" t="s">
        <v>344</v>
      </c>
      <c r="Y2759" s="259" t="s">
        <v>344</v>
      </c>
      <c r="Z2759" s="259" t="s">
        <v>344</v>
      </c>
      <c r="AA2759" s="259" t="s">
        <v>344</v>
      </c>
      <c r="AB2759" s="259" t="s">
        <v>344</v>
      </c>
      <c r="AC2759" s="259" t="s">
        <v>344</v>
      </c>
      <c r="AD2759" s="259" t="s">
        <v>344</v>
      </c>
      <c r="AE2759" s="259" t="s">
        <v>344</v>
      </c>
      <c r="AF2759" s="259" t="s">
        <v>344</v>
      </c>
      <c r="AG2759" s="259" t="s">
        <v>344</v>
      </c>
      <c r="AH2759" s="259" t="s">
        <v>344</v>
      </c>
      <c r="AI2759" s="259" t="s">
        <v>344</v>
      </c>
      <c r="AJ2759" s="259" t="s">
        <v>344</v>
      </c>
      <c r="AK2759" s="259" t="s">
        <v>344</v>
      </c>
      <c r="AL2759" s="259" t="s">
        <v>344</v>
      </c>
      <c r="AM2759" s="259" t="s">
        <v>344</v>
      </c>
      <c r="AN2759" s="259" t="s">
        <v>344</v>
      </c>
      <c r="AO2759" s="259" t="s">
        <v>344</v>
      </c>
      <c r="AP2759" s="259" t="s">
        <v>344</v>
      </c>
      <c r="AQ2759" s="259"/>
      <c r="AR2759"/>
      <c r="AS2759">
        <v>3</v>
      </c>
    </row>
    <row r="2760" spans="1:45" ht="15" hidden="1" x14ac:dyDescent="0.25">
      <c r="A2760" s="266">
        <v>216603</v>
      </c>
      <c r="B2760" s="259" t="s">
        <v>457</v>
      </c>
      <c r="C2760" s="259" t="s">
        <v>207</v>
      </c>
      <c r="D2760" s="259" t="s">
        <v>207</v>
      </c>
      <c r="E2760" s="259" t="s">
        <v>207</v>
      </c>
      <c r="F2760" s="259" t="s">
        <v>207</v>
      </c>
      <c r="G2760" s="259" t="s">
        <v>207</v>
      </c>
      <c r="H2760" s="259" t="s">
        <v>206</v>
      </c>
      <c r="I2760" s="259" t="s">
        <v>206</v>
      </c>
      <c r="J2760" s="259" t="s">
        <v>206</v>
      </c>
      <c r="K2760" s="259" t="s">
        <v>206</v>
      </c>
      <c r="L2760" s="259" t="s">
        <v>206</v>
      </c>
      <c r="M2760" s="259" t="s">
        <v>344</v>
      </c>
      <c r="N2760" s="259" t="s">
        <v>344</v>
      </c>
      <c r="O2760" s="259" t="s">
        <v>344</v>
      </c>
      <c r="P2760" s="259" t="s">
        <v>344</v>
      </c>
      <c r="Q2760" s="259" t="s">
        <v>344</v>
      </c>
      <c r="R2760" s="259" t="s">
        <v>344</v>
      </c>
      <c r="S2760" s="259" t="s">
        <v>344</v>
      </c>
      <c r="T2760" s="259" t="s">
        <v>344</v>
      </c>
      <c r="U2760" s="259" t="s">
        <v>344</v>
      </c>
      <c r="V2760" s="259" t="s">
        <v>344</v>
      </c>
      <c r="W2760" s="259" t="s">
        <v>344</v>
      </c>
      <c r="X2760" s="259" t="s">
        <v>344</v>
      </c>
      <c r="Y2760" s="259" t="s">
        <v>344</v>
      </c>
      <c r="Z2760" s="259" t="s">
        <v>344</v>
      </c>
      <c r="AA2760" s="259" t="s">
        <v>344</v>
      </c>
      <c r="AB2760" s="259" t="s">
        <v>344</v>
      </c>
      <c r="AC2760" s="259" t="s">
        <v>344</v>
      </c>
      <c r="AD2760" s="259" t="s">
        <v>344</v>
      </c>
      <c r="AE2760" s="259" t="s">
        <v>344</v>
      </c>
      <c r="AF2760" s="259" t="s">
        <v>344</v>
      </c>
      <c r="AG2760" s="259" t="s">
        <v>344</v>
      </c>
      <c r="AH2760" s="259" t="s">
        <v>344</v>
      </c>
      <c r="AI2760" s="259" t="s">
        <v>344</v>
      </c>
      <c r="AJ2760" s="259" t="s">
        <v>344</v>
      </c>
      <c r="AK2760" s="259" t="s">
        <v>344</v>
      </c>
      <c r="AL2760" s="259" t="s">
        <v>344</v>
      </c>
      <c r="AM2760" s="259" t="s">
        <v>344</v>
      </c>
      <c r="AN2760" s="259" t="s">
        <v>344</v>
      </c>
      <c r="AO2760" s="259" t="s">
        <v>344</v>
      </c>
      <c r="AP2760" s="259" t="s">
        <v>344</v>
      </c>
      <c r="AQ2760" s="259"/>
      <c r="AR2760"/>
      <c r="AS2760">
        <v>3</v>
      </c>
    </row>
    <row r="2761" spans="1:45" ht="18.75" hidden="1" x14ac:dyDescent="0.45">
      <c r="A2761" s="268">
        <v>216604</v>
      </c>
      <c r="B2761" s="249" t="s">
        <v>458</v>
      </c>
      <c r="C2761" s="269" t="s">
        <v>207</v>
      </c>
      <c r="D2761" s="269" t="s">
        <v>205</v>
      </c>
      <c r="E2761" s="269" t="s">
        <v>207</v>
      </c>
      <c r="F2761" s="269" t="s">
        <v>207</v>
      </c>
      <c r="G2761" s="269" t="s">
        <v>207</v>
      </c>
      <c r="H2761" s="269" t="s">
        <v>206</v>
      </c>
      <c r="I2761" s="269" t="s">
        <v>207</v>
      </c>
      <c r="J2761" s="269" t="s">
        <v>207</v>
      </c>
      <c r="K2761" s="269" t="s">
        <v>207</v>
      </c>
      <c r="L2761" s="269" t="s">
        <v>207</v>
      </c>
      <c r="M2761" s="270" t="s">
        <v>206</v>
      </c>
      <c r="N2761" s="269" t="s">
        <v>206</v>
      </c>
      <c r="O2761" s="269" t="s">
        <v>206</v>
      </c>
      <c r="P2761" s="269" t="s">
        <v>206</v>
      </c>
      <c r="Q2761" s="269" t="s">
        <v>206</v>
      </c>
      <c r="R2761" s="269" t="s">
        <v>206</v>
      </c>
      <c r="S2761" s="269" t="s">
        <v>206</v>
      </c>
      <c r="T2761" s="269" t="s">
        <v>206</v>
      </c>
      <c r="U2761" s="269" t="s">
        <v>206</v>
      </c>
      <c r="V2761" s="269" t="s">
        <v>206</v>
      </c>
      <c r="W2761" s="269" t="s">
        <v>344</v>
      </c>
      <c r="X2761" s="270" t="s">
        <v>344</v>
      </c>
      <c r="Y2761" s="269" t="s">
        <v>344</v>
      </c>
      <c r="Z2761" s="269" t="s">
        <v>344</v>
      </c>
      <c r="AA2761" s="269" t="s">
        <v>344</v>
      </c>
      <c r="AB2761" s="269" t="s">
        <v>344</v>
      </c>
      <c r="AC2761" s="269" t="s">
        <v>344</v>
      </c>
      <c r="AD2761" s="269" t="s">
        <v>344</v>
      </c>
      <c r="AE2761" s="269" t="s">
        <v>344</v>
      </c>
      <c r="AF2761" s="269" t="s">
        <v>344</v>
      </c>
      <c r="AG2761" s="269" t="s">
        <v>344</v>
      </c>
      <c r="AH2761" s="269" t="s">
        <v>344</v>
      </c>
      <c r="AI2761" s="269" t="s">
        <v>344</v>
      </c>
      <c r="AJ2761" s="269" t="s">
        <v>344</v>
      </c>
      <c r="AK2761" s="269" t="s">
        <v>344</v>
      </c>
      <c r="AL2761" s="269" t="s">
        <v>344</v>
      </c>
      <c r="AM2761" s="269" t="s">
        <v>344</v>
      </c>
      <c r="AN2761" s="269" t="s">
        <v>344</v>
      </c>
      <c r="AO2761" s="269" t="s">
        <v>344</v>
      </c>
      <c r="AP2761" s="269" t="s">
        <v>344</v>
      </c>
      <c r="AQ2761" s="269"/>
      <c r="AR2761">
        <v>0</v>
      </c>
      <c r="AS2761">
        <v>6</v>
      </c>
    </row>
    <row r="2762" spans="1:45" ht="15" hidden="1" x14ac:dyDescent="0.25">
      <c r="A2762" s="266">
        <v>216605</v>
      </c>
      <c r="B2762" s="259" t="s">
        <v>457</v>
      </c>
      <c r="C2762" s="259" t="s">
        <v>206</v>
      </c>
      <c r="D2762" s="259" t="s">
        <v>207</v>
      </c>
      <c r="E2762" s="259" t="s">
        <v>207</v>
      </c>
      <c r="F2762" s="259" t="s">
        <v>207</v>
      </c>
      <c r="G2762" s="259" t="s">
        <v>206</v>
      </c>
      <c r="H2762" s="259" t="s">
        <v>206</v>
      </c>
      <c r="I2762" s="259" t="s">
        <v>206</v>
      </c>
      <c r="J2762" s="259" t="s">
        <v>206</v>
      </c>
      <c r="K2762" s="259" t="s">
        <v>206</v>
      </c>
      <c r="L2762" s="259" t="s">
        <v>206</v>
      </c>
      <c r="M2762" s="259" t="s">
        <v>344</v>
      </c>
      <c r="N2762" s="259" t="s">
        <v>344</v>
      </c>
      <c r="O2762" s="259" t="s">
        <v>344</v>
      </c>
      <c r="P2762" s="259" t="s">
        <v>344</v>
      </c>
      <c r="Q2762" s="259" t="s">
        <v>344</v>
      </c>
      <c r="R2762" s="259" t="s">
        <v>344</v>
      </c>
      <c r="S2762" s="259" t="s">
        <v>344</v>
      </c>
      <c r="T2762" s="259" t="s">
        <v>344</v>
      </c>
      <c r="U2762" s="259" t="s">
        <v>344</v>
      </c>
      <c r="V2762" s="259" t="s">
        <v>344</v>
      </c>
      <c r="W2762" s="259" t="s">
        <v>344</v>
      </c>
      <c r="X2762" s="259" t="s">
        <v>344</v>
      </c>
      <c r="Y2762" s="259" t="s">
        <v>344</v>
      </c>
      <c r="Z2762" s="259" t="s">
        <v>344</v>
      </c>
      <c r="AA2762" s="259" t="s">
        <v>344</v>
      </c>
      <c r="AB2762" s="259" t="s">
        <v>344</v>
      </c>
      <c r="AC2762" s="259" t="s">
        <v>344</v>
      </c>
      <c r="AD2762" s="259" t="s">
        <v>344</v>
      </c>
      <c r="AE2762" s="259" t="s">
        <v>344</v>
      </c>
      <c r="AF2762" s="259" t="s">
        <v>344</v>
      </c>
      <c r="AG2762" s="259" t="s">
        <v>344</v>
      </c>
      <c r="AH2762" s="259" t="s">
        <v>344</v>
      </c>
      <c r="AI2762" s="259" t="s">
        <v>344</v>
      </c>
      <c r="AJ2762" s="259" t="s">
        <v>344</v>
      </c>
      <c r="AK2762" s="259" t="s">
        <v>344</v>
      </c>
      <c r="AL2762" s="259" t="s">
        <v>344</v>
      </c>
      <c r="AM2762" s="259" t="s">
        <v>344</v>
      </c>
      <c r="AN2762" s="259" t="s">
        <v>344</v>
      </c>
      <c r="AO2762" s="259" t="s">
        <v>344</v>
      </c>
      <c r="AP2762" s="259" t="s">
        <v>344</v>
      </c>
      <c r="AQ2762" s="259"/>
      <c r="AR2762"/>
      <c r="AS2762">
        <v>3</v>
      </c>
    </row>
    <row r="2763" spans="1:45" ht="15" hidden="1" x14ac:dyDescent="0.25">
      <c r="A2763" s="266">
        <v>216606</v>
      </c>
      <c r="B2763" s="259" t="s">
        <v>457</v>
      </c>
      <c r="C2763" s="259" t="s">
        <v>207</v>
      </c>
      <c r="D2763" s="259" t="s">
        <v>207</v>
      </c>
      <c r="E2763" s="259" t="s">
        <v>207</v>
      </c>
      <c r="F2763" s="259" t="s">
        <v>205</v>
      </c>
      <c r="G2763" s="259" t="s">
        <v>207</v>
      </c>
      <c r="H2763" s="259" t="s">
        <v>207</v>
      </c>
      <c r="I2763" s="259" t="s">
        <v>207</v>
      </c>
      <c r="J2763" s="259" t="s">
        <v>207</v>
      </c>
      <c r="K2763" s="259" t="s">
        <v>207</v>
      </c>
      <c r="L2763" s="259" t="s">
        <v>207</v>
      </c>
      <c r="M2763" s="259" t="s">
        <v>344</v>
      </c>
      <c r="N2763" s="259" t="s">
        <v>344</v>
      </c>
      <c r="O2763" s="259" t="s">
        <v>344</v>
      </c>
      <c r="P2763" s="259" t="s">
        <v>344</v>
      </c>
      <c r="Q2763" s="259" t="s">
        <v>344</v>
      </c>
      <c r="R2763" s="259" t="s">
        <v>344</v>
      </c>
      <c r="S2763" s="259" t="s">
        <v>344</v>
      </c>
      <c r="T2763" s="259" t="s">
        <v>344</v>
      </c>
      <c r="U2763" s="259" t="s">
        <v>344</v>
      </c>
      <c r="V2763" s="259" t="s">
        <v>344</v>
      </c>
      <c r="W2763" s="259" t="s">
        <v>344</v>
      </c>
      <c r="X2763" s="259" t="s">
        <v>344</v>
      </c>
      <c r="Y2763" s="259" t="s">
        <v>344</v>
      </c>
      <c r="Z2763" s="259" t="s">
        <v>344</v>
      </c>
      <c r="AA2763" s="259" t="s">
        <v>344</v>
      </c>
      <c r="AB2763" s="259" t="s">
        <v>344</v>
      </c>
      <c r="AC2763" s="259" t="s">
        <v>344</v>
      </c>
      <c r="AD2763" s="259" t="s">
        <v>344</v>
      </c>
      <c r="AE2763" s="259" t="s">
        <v>344</v>
      </c>
      <c r="AF2763" s="259" t="s">
        <v>344</v>
      </c>
      <c r="AG2763" s="259" t="s">
        <v>344</v>
      </c>
      <c r="AH2763" s="259" t="s">
        <v>344</v>
      </c>
      <c r="AI2763" s="259" t="s">
        <v>344</v>
      </c>
      <c r="AJ2763" s="259" t="s">
        <v>344</v>
      </c>
      <c r="AK2763" s="259" t="s">
        <v>344</v>
      </c>
      <c r="AL2763" s="259" t="s">
        <v>344</v>
      </c>
      <c r="AM2763" s="259" t="s">
        <v>344</v>
      </c>
      <c r="AN2763" s="259" t="s">
        <v>344</v>
      </c>
      <c r="AO2763" s="259" t="s">
        <v>344</v>
      </c>
      <c r="AP2763" s="259" t="s">
        <v>344</v>
      </c>
      <c r="AQ2763" s="259"/>
      <c r="AR2763"/>
      <c r="AS2763">
        <v>3</v>
      </c>
    </row>
    <row r="2764" spans="1:45" ht="18.75" hidden="1" x14ac:dyDescent="0.45">
      <c r="A2764" s="267">
        <v>216607</v>
      </c>
      <c r="B2764" s="249" t="s">
        <v>457</v>
      </c>
      <c r="C2764" s="269" t="s">
        <v>206</v>
      </c>
      <c r="D2764" s="269" t="s">
        <v>205</v>
      </c>
      <c r="E2764" s="269" t="s">
        <v>205</v>
      </c>
      <c r="F2764" s="269" t="s">
        <v>205</v>
      </c>
      <c r="G2764" s="269" t="s">
        <v>207</v>
      </c>
      <c r="H2764" s="269" t="s">
        <v>206</v>
      </c>
      <c r="I2764" s="269" t="s">
        <v>206</v>
      </c>
      <c r="J2764" s="269" t="s">
        <v>207</v>
      </c>
      <c r="K2764" s="269" t="s">
        <v>205</v>
      </c>
      <c r="L2764" s="269" t="s">
        <v>206</v>
      </c>
      <c r="M2764" s="270" t="s">
        <v>344</v>
      </c>
      <c r="N2764" s="269" t="s">
        <v>344</v>
      </c>
      <c r="O2764" s="269" t="s">
        <v>344</v>
      </c>
      <c r="P2764" s="269" t="s">
        <v>344</v>
      </c>
      <c r="Q2764" s="269" t="s">
        <v>344</v>
      </c>
      <c r="R2764" s="269" t="s">
        <v>344</v>
      </c>
      <c r="S2764" s="269" t="s">
        <v>344</v>
      </c>
      <c r="T2764" s="269" t="s">
        <v>344</v>
      </c>
      <c r="U2764" s="269" t="s">
        <v>344</v>
      </c>
      <c r="V2764" s="269" t="s">
        <v>344</v>
      </c>
      <c r="W2764" s="269" t="s">
        <v>344</v>
      </c>
      <c r="X2764" s="270" t="s">
        <v>344</v>
      </c>
      <c r="Y2764" s="269" t="s">
        <v>344</v>
      </c>
      <c r="Z2764" s="269" t="s">
        <v>344</v>
      </c>
      <c r="AA2764" s="269" t="s">
        <v>344</v>
      </c>
      <c r="AB2764" s="269" t="s">
        <v>344</v>
      </c>
      <c r="AC2764" s="269" t="s">
        <v>344</v>
      </c>
      <c r="AD2764" s="269" t="s">
        <v>344</v>
      </c>
      <c r="AE2764" s="269" t="s">
        <v>344</v>
      </c>
      <c r="AF2764" s="269" t="s">
        <v>344</v>
      </c>
      <c r="AG2764" s="269" t="s">
        <v>344</v>
      </c>
      <c r="AH2764" s="269" t="s">
        <v>344</v>
      </c>
      <c r="AI2764" s="269" t="s">
        <v>344</v>
      </c>
      <c r="AJ2764" s="269" t="s">
        <v>344</v>
      </c>
      <c r="AK2764" s="269" t="s">
        <v>344</v>
      </c>
      <c r="AL2764" s="269" t="s">
        <v>344</v>
      </c>
      <c r="AM2764" s="269" t="s">
        <v>344</v>
      </c>
      <c r="AN2764" s="269" t="s">
        <v>344</v>
      </c>
      <c r="AO2764" s="269" t="s">
        <v>344</v>
      </c>
      <c r="AP2764" s="269" t="s">
        <v>344</v>
      </c>
      <c r="AQ2764" s="269"/>
      <c r="AR2764">
        <v>0</v>
      </c>
      <c r="AS2764">
        <v>3</v>
      </c>
    </row>
    <row r="2765" spans="1:45" ht="18.75" hidden="1" x14ac:dyDescent="0.45">
      <c r="A2765" s="268">
        <v>216608</v>
      </c>
      <c r="B2765" s="249" t="s">
        <v>458</v>
      </c>
      <c r="C2765" s="269" t="s">
        <v>205</v>
      </c>
      <c r="D2765" s="269" t="s">
        <v>207</v>
      </c>
      <c r="E2765" s="269" t="s">
        <v>207</v>
      </c>
      <c r="F2765" s="269" t="s">
        <v>207</v>
      </c>
      <c r="G2765" s="269" t="s">
        <v>207</v>
      </c>
      <c r="H2765" s="269" t="s">
        <v>207</v>
      </c>
      <c r="I2765" s="269" t="s">
        <v>207</v>
      </c>
      <c r="J2765" s="269" t="s">
        <v>207</v>
      </c>
      <c r="K2765" s="269" t="s">
        <v>207</v>
      </c>
      <c r="L2765" s="269" t="s">
        <v>207</v>
      </c>
      <c r="M2765" s="270" t="s">
        <v>206</v>
      </c>
      <c r="N2765" s="269" t="s">
        <v>207</v>
      </c>
      <c r="O2765" s="269" t="s">
        <v>207</v>
      </c>
      <c r="P2765" s="269" t="s">
        <v>207</v>
      </c>
      <c r="Q2765" s="269" t="s">
        <v>207</v>
      </c>
      <c r="R2765" s="269" t="s">
        <v>206</v>
      </c>
      <c r="S2765" s="269" t="s">
        <v>206</v>
      </c>
      <c r="T2765" s="269" t="s">
        <v>206</v>
      </c>
      <c r="U2765" s="269" t="s">
        <v>206</v>
      </c>
      <c r="V2765" s="269" t="s">
        <v>206</v>
      </c>
      <c r="W2765" s="269" t="s">
        <v>344</v>
      </c>
      <c r="X2765" s="270" t="s">
        <v>344</v>
      </c>
      <c r="Y2765" s="269" t="s">
        <v>344</v>
      </c>
      <c r="Z2765" s="269" t="s">
        <v>344</v>
      </c>
      <c r="AA2765" s="269" t="s">
        <v>344</v>
      </c>
      <c r="AB2765" s="269" t="s">
        <v>344</v>
      </c>
      <c r="AC2765" s="269" t="s">
        <v>344</v>
      </c>
      <c r="AD2765" s="269" t="s">
        <v>344</v>
      </c>
      <c r="AE2765" s="269" t="s">
        <v>344</v>
      </c>
      <c r="AF2765" s="269" t="s">
        <v>344</v>
      </c>
      <c r="AG2765" s="269" t="s">
        <v>344</v>
      </c>
      <c r="AH2765" s="269" t="s">
        <v>344</v>
      </c>
      <c r="AI2765" s="269" t="s">
        <v>344</v>
      </c>
      <c r="AJ2765" s="269" t="s">
        <v>344</v>
      </c>
      <c r="AK2765" s="269" t="s">
        <v>344</v>
      </c>
      <c r="AL2765" s="269" t="s">
        <v>344</v>
      </c>
      <c r="AM2765" s="269" t="s">
        <v>344</v>
      </c>
      <c r="AN2765" s="269" t="s">
        <v>344</v>
      </c>
      <c r="AO2765" s="269" t="s">
        <v>344</v>
      </c>
      <c r="AP2765" s="269" t="s">
        <v>344</v>
      </c>
      <c r="AQ2765" s="269"/>
      <c r="AR2765">
        <v>0</v>
      </c>
      <c r="AS2765">
        <v>5</v>
      </c>
    </row>
    <row r="2766" spans="1:45" ht="18.75" hidden="1" x14ac:dyDescent="0.45">
      <c r="A2766" s="267">
        <v>216609</v>
      </c>
      <c r="B2766" s="249" t="s">
        <v>457</v>
      </c>
      <c r="C2766" s="269" t="s">
        <v>205</v>
      </c>
      <c r="D2766" s="269" t="s">
        <v>207</v>
      </c>
      <c r="E2766" s="269" t="s">
        <v>207</v>
      </c>
      <c r="F2766" s="269" t="s">
        <v>207</v>
      </c>
      <c r="G2766" s="269" t="s">
        <v>207</v>
      </c>
      <c r="H2766" s="269" t="s">
        <v>207</v>
      </c>
      <c r="I2766" s="269" t="s">
        <v>207</v>
      </c>
      <c r="J2766" s="269" t="s">
        <v>207</v>
      </c>
      <c r="K2766" s="269" t="s">
        <v>207</v>
      </c>
      <c r="L2766" s="269" t="s">
        <v>207</v>
      </c>
      <c r="M2766" s="270" t="s">
        <v>344</v>
      </c>
      <c r="N2766" s="269" t="s">
        <v>344</v>
      </c>
      <c r="O2766" s="269" t="s">
        <v>344</v>
      </c>
      <c r="P2766" s="269" t="s">
        <v>344</v>
      </c>
      <c r="Q2766" s="269" t="s">
        <v>344</v>
      </c>
      <c r="R2766" s="269" t="s">
        <v>344</v>
      </c>
      <c r="S2766" s="269" t="s">
        <v>344</v>
      </c>
      <c r="T2766" s="269" t="s">
        <v>344</v>
      </c>
      <c r="U2766" s="269" t="s">
        <v>344</v>
      </c>
      <c r="V2766" s="269" t="s">
        <v>344</v>
      </c>
      <c r="W2766" s="269" t="s">
        <v>344</v>
      </c>
      <c r="X2766" s="270" t="s">
        <v>344</v>
      </c>
      <c r="Y2766" s="269" t="s">
        <v>344</v>
      </c>
      <c r="Z2766" s="269" t="s">
        <v>344</v>
      </c>
      <c r="AA2766" s="269" t="s">
        <v>344</v>
      </c>
      <c r="AB2766" s="269" t="s">
        <v>344</v>
      </c>
      <c r="AC2766" s="269" t="s">
        <v>344</v>
      </c>
      <c r="AD2766" s="269" t="s">
        <v>344</v>
      </c>
      <c r="AE2766" s="269" t="s">
        <v>344</v>
      </c>
      <c r="AF2766" s="269" t="s">
        <v>344</v>
      </c>
      <c r="AG2766" s="269" t="s">
        <v>344</v>
      </c>
      <c r="AH2766" s="269" t="s">
        <v>344</v>
      </c>
      <c r="AI2766" s="269" t="s">
        <v>344</v>
      </c>
      <c r="AJ2766" s="269" t="s">
        <v>344</v>
      </c>
      <c r="AK2766" s="269" t="s">
        <v>344</v>
      </c>
      <c r="AL2766" s="269" t="s">
        <v>344</v>
      </c>
      <c r="AM2766" s="269" t="s">
        <v>344</v>
      </c>
      <c r="AN2766" s="269" t="s">
        <v>344</v>
      </c>
      <c r="AO2766" s="269" t="s">
        <v>344</v>
      </c>
      <c r="AP2766" s="269" t="s">
        <v>344</v>
      </c>
      <c r="AQ2766" s="269"/>
      <c r="AR2766">
        <v>0</v>
      </c>
      <c r="AS2766">
        <v>3</v>
      </c>
    </row>
    <row r="2767" spans="1:45" ht="15" hidden="1" x14ac:dyDescent="0.25">
      <c r="A2767" s="266">
        <v>216610</v>
      </c>
      <c r="B2767" s="259" t="s">
        <v>457</v>
      </c>
      <c r="C2767" s="259" t="s">
        <v>205</v>
      </c>
      <c r="D2767" s="259" t="s">
        <v>207</v>
      </c>
      <c r="E2767" s="259" t="s">
        <v>206</v>
      </c>
      <c r="F2767" s="259" t="s">
        <v>206</v>
      </c>
      <c r="G2767" s="259" t="s">
        <v>205</v>
      </c>
      <c r="H2767" s="259" t="s">
        <v>206</v>
      </c>
      <c r="I2767" s="259" t="s">
        <v>206</v>
      </c>
      <c r="J2767" s="259" t="s">
        <v>206</v>
      </c>
      <c r="K2767" s="259" t="s">
        <v>206</v>
      </c>
      <c r="L2767" s="259" t="s">
        <v>207</v>
      </c>
      <c r="M2767" s="259" t="s">
        <v>344</v>
      </c>
      <c r="N2767" s="259" t="s">
        <v>344</v>
      </c>
      <c r="O2767" s="259" t="s">
        <v>344</v>
      </c>
      <c r="P2767" s="259" t="s">
        <v>344</v>
      </c>
      <c r="Q2767" s="259" t="s">
        <v>344</v>
      </c>
      <c r="R2767" s="259" t="s">
        <v>344</v>
      </c>
      <c r="S2767" s="259" t="s">
        <v>344</v>
      </c>
      <c r="T2767" s="259" t="s">
        <v>344</v>
      </c>
      <c r="U2767" s="259" t="s">
        <v>344</v>
      </c>
      <c r="V2767" s="259" t="s">
        <v>344</v>
      </c>
      <c r="W2767" s="259" t="s">
        <v>344</v>
      </c>
      <c r="X2767" s="259" t="s">
        <v>344</v>
      </c>
      <c r="Y2767" s="259" t="s">
        <v>344</v>
      </c>
      <c r="Z2767" s="259" t="s">
        <v>344</v>
      </c>
      <c r="AA2767" s="259" t="s">
        <v>344</v>
      </c>
      <c r="AB2767" s="259" t="s">
        <v>344</v>
      </c>
      <c r="AC2767" s="259" t="s">
        <v>344</v>
      </c>
      <c r="AD2767" s="259" t="s">
        <v>344</v>
      </c>
      <c r="AE2767" s="259" t="s">
        <v>344</v>
      </c>
      <c r="AF2767" s="259" t="s">
        <v>344</v>
      </c>
      <c r="AG2767" s="259" t="s">
        <v>344</v>
      </c>
      <c r="AH2767" s="259" t="s">
        <v>344</v>
      </c>
      <c r="AI2767" s="259" t="s">
        <v>344</v>
      </c>
      <c r="AJ2767" s="259" t="s">
        <v>344</v>
      </c>
      <c r="AK2767" s="259" t="s">
        <v>344</v>
      </c>
      <c r="AL2767" s="259" t="s">
        <v>344</v>
      </c>
      <c r="AM2767" s="259" t="s">
        <v>344</v>
      </c>
      <c r="AN2767" s="259" t="s">
        <v>344</v>
      </c>
      <c r="AO2767" s="259" t="s">
        <v>344</v>
      </c>
      <c r="AP2767" s="259" t="s">
        <v>344</v>
      </c>
      <c r="AQ2767" s="259"/>
      <c r="AR2767"/>
      <c r="AS2767">
        <v>3</v>
      </c>
    </row>
    <row r="2768" spans="1:45" ht="18.75" hidden="1" x14ac:dyDescent="0.45">
      <c r="A2768" s="268">
        <v>216611</v>
      </c>
      <c r="B2768" s="249" t="s">
        <v>460</v>
      </c>
      <c r="C2768" s="269" t="s">
        <v>206</v>
      </c>
      <c r="D2768" s="269" t="s">
        <v>207</v>
      </c>
      <c r="E2768" s="269" t="s">
        <v>205</v>
      </c>
      <c r="F2768" s="269" t="s">
        <v>206</v>
      </c>
      <c r="G2768" s="269" t="s">
        <v>207</v>
      </c>
      <c r="H2768" s="269" t="s">
        <v>206</v>
      </c>
      <c r="I2768" s="269" t="s">
        <v>207</v>
      </c>
      <c r="J2768" s="269" t="s">
        <v>207</v>
      </c>
      <c r="K2768" s="269" t="s">
        <v>207</v>
      </c>
      <c r="L2768" s="269" t="s">
        <v>207</v>
      </c>
      <c r="M2768" s="270" t="s">
        <v>206</v>
      </c>
      <c r="N2768" s="270" t="s">
        <v>206</v>
      </c>
      <c r="O2768" s="270" t="s">
        <v>206</v>
      </c>
      <c r="P2768" s="270" t="s">
        <v>206</v>
      </c>
      <c r="Q2768" s="270" t="s">
        <v>206</v>
      </c>
      <c r="R2768" s="269" t="s">
        <v>344</v>
      </c>
      <c r="S2768" s="269" t="s">
        <v>344</v>
      </c>
      <c r="T2768" s="269" t="s">
        <v>344</v>
      </c>
      <c r="U2768" s="269" t="s">
        <v>344</v>
      </c>
      <c r="V2768" s="269" t="s">
        <v>344</v>
      </c>
      <c r="W2768" s="269" t="s">
        <v>344</v>
      </c>
      <c r="X2768" s="270" t="s">
        <v>344</v>
      </c>
      <c r="Y2768" s="269" t="s">
        <v>344</v>
      </c>
      <c r="Z2768" s="269" t="s">
        <v>344</v>
      </c>
      <c r="AA2768" s="269" t="s">
        <v>344</v>
      </c>
      <c r="AB2768" s="269" t="s">
        <v>344</v>
      </c>
      <c r="AC2768" s="269" t="s">
        <v>344</v>
      </c>
      <c r="AD2768" s="269" t="s">
        <v>344</v>
      </c>
      <c r="AE2768" s="269" t="s">
        <v>344</v>
      </c>
      <c r="AF2768" s="269" t="s">
        <v>344</v>
      </c>
      <c r="AG2768" s="269" t="s">
        <v>344</v>
      </c>
      <c r="AH2768" s="269" t="s">
        <v>344</v>
      </c>
      <c r="AI2768" s="269" t="s">
        <v>344</v>
      </c>
      <c r="AJ2768" s="269" t="s">
        <v>344</v>
      </c>
      <c r="AK2768" s="269" t="s">
        <v>344</v>
      </c>
      <c r="AL2768" s="269" t="s">
        <v>344</v>
      </c>
      <c r="AM2768" s="269" t="s">
        <v>344</v>
      </c>
      <c r="AN2768" s="269" t="s">
        <v>344</v>
      </c>
      <c r="AO2768" s="269" t="s">
        <v>344</v>
      </c>
      <c r="AP2768" s="269" t="s">
        <v>344</v>
      </c>
      <c r="AQ2768" s="269"/>
      <c r="AR2768">
        <v>0</v>
      </c>
      <c r="AS2768">
        <v>6</v>
      </c>
    </row>
    <row r="2769" spans="1:45" ht="18.75" hidden="1" x14ac:dyDescent="0.45">
      <c r="A2769" s="268">
        <v>216612</v>
      </c>
      <c r="B2769" s="249" t="s">
        <v>458</v>
      </c>
      <c r="C2769" s="269" t="s">
        <v>205</v>
      </c>
      <c r="D2769" s="269" t="s">
        <v>207</v>
      </c>
      <c r="E2769" s="269" t="s">
        <v>207</v>
      </c>
      <c r="F2769" s="269" t="s">
        <v>207</v>
      </c>
      <c r="G2769" s="269" t="s">
        <v>207</v>
      </c>
      <c r="H2769" s="269" t="s">
        <v>207</v>
      </c>
      <c r="I2769" s="269" t="s">
        <v>207</v>
      </c>
      <c r="J2769" s="269" t="s">
        <v>207</v>
      </c>
      <c r="K2769" s="269" t="s">
        <v>207</v>
      </c>
      <c r="L2769" s="269" t="s">
        <v>207</v>
      </c>
      <c r="M2769" s="270" t="s">
        <v>206</v>
      </c>
      <c r="N2769" s="269" t="s">
        <v>207</v>
      </c>
      <c r="O2769" s="269" t="s">
        <v>207</v>
      </c>
      <c r="P2769" s="269" t="s">
        <v>207</v>
      </c>
      <c r="Q2769" s="269" t="s">
        <v>207</v>
      </c>
      <c r="R2769" s="269" t="s">
        <v>206</v>
      </c>
      <c r="S2769" s="269" t="s">
        <v>206</v>
      </c>
      <c r="T2769" s="269" t="s">
        <v>206</v>
      </c>
      <c r="U2769" s="269" t="s">
        <v>206</v>
      </c>
      <c r="V2769" s="269" t="s">
        <v>206</v>
      </c>
      <c r="W2769" s="269" t="s">
        <v>344</v>
      </c>
      <c r="X2769" s="270" t="s">
        <v>344</v>
      </c>
      <c r="Y2769" s="269" t="s">
        <v>344</v>
      </c>
      <c r="Z2769" s="269" t="s">
        <v>344</v>
      </c>
      <c r="AA2769" s="269" t="s">
        <v>344</v>
      </c>
      <c r="AB2769" s="269" t="s">
        <v>344</v>
      </c>
      <c r="AC2769" s="269" t="s">
        <v>344</v>
      </c>
      <c r="AD2769" s="269" t="s">
        <v>344</v>
      </c>
      <c r="AE2769" s="269" t="s">
        <v>344</v>
      </c>
      <c r="AF2769" s="269" t="s">
        <v>344</v>
      </c>
      <c r="AG2769" s="269" t="s">
        <v>344</v>
      </c>
      <c r="AH2769" s="269" t="s">
        <v>344</v>
      </c>
      <c r="AI2769" s="269" t="s">
        <v>344</v>
      </c>
      <c r="AJ2769" s="269" t="s">
        <v>344</v>
      </c>
      <c r="AK2769" s="269" t="s">
        <v>344</v>
      </c>
      <c r="AL2769" s="269" t="s">
        <v>344</v>
      </c>
      <c r="AM2769" s="269" t="s">
        <v>344</v>
      </c>
      <c r="AN2769" s="269" t="s">
        <v>344</v>
      </c>
      <c r="AO2769" s="269" t="s">
        <v>344</v>
      </c>
      <c r="AP2769" s="269" t="s">
        <v>344</v>
      </c>
      <c r="AQ2769" s="269"/>
      <c r="AR2769">
        <v>0</v>
      </c>
      <c r="AS2769">
        <v>5</v>
      </c>
    </row>
    <row r="2770" spans="1:45" ht="18.75" hidden="1" x14ac:dyDescent="0.45">
      <c r="A2770" s="267">
        <v>216613</v>
      </c>
      <c r="B2770" s="249" t="s">
        <v>457</v>
      </c>
      <c r="C2770" s="269" t="s">
        <v>207</v>
      </c>
      <c r="D2770" s="269" t="s">
        <v>207</v>
      </c>
      <c r="E2770" s="269" t="s">
        <v>205</v>
      </c>
      <c r="F2770" s="269" t="s">
        <v>205</v>
      </c>
      <c r="G2770" s="269" t="s">
        <v>205</v>
      </c>
      <c r="H2770" s="269" t="s">
        <v>206</v>
      </c>
      <c r="I2770" s="269" t="s">
        <v>206</v>
      </c>
      <c r="J2770" s="269" t="s">
        <v>206</v>
      </c>
      <c r="K2770" s="269" t="s">
        <v>206</v>
      </c>
      <c r="L2770" s="269" t="s">
        <v>206</v>
      </c>
      <c r="M2770" s="270" t="s">
        <v>344</v>
      </c>
      <c r="N2770" s="269" t="s">
        <v>344</v>
      </c>
      <c r="O2770" s="269" t="s">
        <v>344</v>
      </c>
      <c r="P2770" s="269" t="s">
        <v>344</v>
      </c>
      <c r="Q2770" s="269" t="s">
        <v>344</v>
      </c>
      <c r="R2770" s="269" t="s">
        <v>344</v>
      </c>
      <c r="S2770" s="269" t="s">
        <v>344</v>
      </c>
      <c r="T2770" s="269" t="s">
        <v>344</v>
      </c>
      <c r="U2770" s="269" t="s">
        <v>344</v>
      </c>
      <c r="V2770" s="269" t="s">
        <v>344</v>
      </c>
      <c r="W2770" s="269" t="s">
        <v>344</v>
      </c>
      <c r="X2770" s="270" t="s">
        <v>344</v>
      </c>
      <c r="Y2770" s="269" t="s">
        <v>344</v>
      </c>
      <c r="Z2770" s="269" t="s">
        <v>344</v>
      </c>
      <c r="AA2770" s="269" t="s">
        <v>344</v>
      </c>
      <c r="AB2770" s="269" t="s">
        <v>344</v>
      </c>
      <c r="AC2770" s="269" t="s">
        <v>344</v>
      </c>
      <c r="AD2770" s="269" t="s">
        <v>344</v>
      </c>
      <c r="AE2770" s="269" t="s">
        <v>344</v>
      </c>
      <c r="AF2770" s="269" t="s">
        <v>344</v>
      </c>
      <c r="AG2770" s="269" t="s">
        <v>344</v>
      </c>
      <c r="AH2770" s="269" t="s">
        <v>344</v>
      </c>
      <c r="AI2770" s="269" t="s">
        <v>344</v>
      </c>
      <c r="AJ2770" s="269" t="s">
        <v>344</v>
      </c>
      <c r="AK2770" s="269" t="s">
        <v>344</v>
      </c>
      <c r="AL2770" s="269" t="s">
        <v>344</v>
      </c>
      <c r="AM2770" s="269" t="s">
        <v>344</v>
      </c>
      <c r="AN2770" s="269" t="s">
        <v>344</v>
      </c>
      <c r="AO2770" s="269" t="s">
        <v>344</v>
      </c>
      <c r="AP2770" s="269" t="s">
        <v>344</v>
      </c>
      <c r="AQ2770" s="269"/>
      <c r="AR2770">
        <v>0</v>
      </c>
      <c r="AS2770">
        <v>3</v>
      </c>
    </row>
    <row r="2771" spans="1:45" ht="15" hidden="1" x14ac:dyDescent="0.25">
      <c r="A2771" s="266">
        <v>216614</v>
      </c>
      <c r="B2771" s="259" t="s">
        <v>457</v>
      </c>
      <c r="C2771" s="259" t="s">
        <v>206</v>
      </c>
      <c r="D2771" s="259" t="s">
        <v>207</v>
      </c>
      <c r="E2771" s="259" t="s">
        <v>207</v>
      </c>
      <c r="F2771" s="259" t="s">
        <v>206</v>
      </c>
      <c r="G2771" s="259" t="s">
        <v>206</v>
      </c>
      <c r="H2771" s="259" t="s">
        <v>206</v>
      </c>
      <c r="I2771" s="259" t="s">
        <v>206</v>
      </c>
      <c r="J2771" s="259" t="s">
        <v>206</v>
      </c>
      <c r="K2771" s="259" t="s">
        <v>206</v>
      </c>
      <c r="L2771" s="259" t="s">
        <v>206</v>
      </c>
      <c r="M2771" s="259" t="s">
        <v>344</v>
      </c>
      <c r="N2771" s="259" t="s">
        <v>344</v>
      </c>
      <c r="O2771" s="259" t="s">
        <v>344</v>
      </c>
      <c r="P2771" s="259" t="s">
        <v>344</v>
      </c>
      <c r="Q2771" s="259" t="s">
        <v>344</v>
      </c>
      <c r="R2771" s="259" t="s">
        <v>344</v>
      </c>
      <c r="S2771" s="259" t="s">
        <v>344</v>
      </c>
      <c r="T2771" s="259" t="s">
        <v>344</v>
      </c>
      <c r="U2771" s="259" t="s">
        <v>344</v>
      </c>
      <c r="V2771" s="259" t="s">
        <v>344</v>
      </c>
      <c r="W2771" s="259" t="s">
        <v>344</v>
      </c>
      <c r="X2771" s="259" t="s">
        <v>344</v>
      </c>
      <c r="Y2771" s="259" t="s">
        <v>344</v>
      </c>
      <c r="Z2771" s="259" t="s">
        <v>344</v>
      </c>
      <c r="AA2771" s="259" t="s">
        <v>344</v>
      </c>
      <c r="AB2771" s="259" t="s">
        <v>344</v>
      </c>
      <c r="AC2771" s="259" t="s">
        <v>344</v>
      </c>
      <c r="AD2771" s="259" t="s">
        <v>344</v>
      </c>
      <c r="AE2771" s="259" t="s">
        <v>344</v>
      </c>
      <c r="AF2771" s="259" t="s">
        <v>344</v>
      </c>
      <c r="AG2771" s="259" t="s">
        <v>344</v>
      </c>
      <c r="AH2771" s="259" t="s">
        <v>344</v>
      </c>
      <c r="AI2771" s="259" t="s">
        <v>344</v>
      </c>
      <c r="AJ2771" s="259" t="s">
        <v>344</v>
      </c>
      <c r="AK2771" s="259" t="s">
        <v>344</v>
      </c>
      <c r="AL2771" s="259" t="s">
        <v>344</v>
      </c>
      <c r="AM2771" s="259" t="s">
        <v>344</v>
      </c>
      <c r="AN2771" s="259" t="s">
        <v>344</v>
      </c>
      <c r="AO2771" s="259" t="s">
        <v>344</v>
      </c>
      <c r="AP2771" s="259" t="s">
        <v>344</v>
      </c>
      <c r="AQ2771" s="259"/>
      <c r="AR2771"/>
      <c r="AS2771">
        <v>3</v>
      </c>
    </row>
    <row r="2772" spans="1:45" ht="18.75" hidden="1" x14ac:dyDescent="0.45">
      <c r="A2772" s="268">
        <v>216615</v>
      </c>
      <c r="B2772" s="249" t="s">
        <v>457</v>
      </c>
      <c r="C2772" s="269" t="s">
        <v>207</v>
      </c>
      <c r="D2772" s="269" t="s">
        <v>207</v>
      </c>
      <c r="E2772" s="269" t="s">
        <v>205</v>
      </c>
      <c r="F2772" s="269" t="s">
        <v>206</v>
      </c>
      <c r="G2772" s="269" t="s">
        <v>206</v>
      </c>
      <c r="H2772" s="269" t="s">
        <v>206</v>
      </c>
      <c r="I2772" s="269" t="s">
        <v>207</v>
      </c>
      <c r="J2772" s="269" t="s">
        <v>206</v>
      </c>
      <c r="K2772" s="269" t="s">
        <v>207</v>
      </c>
      <c r="L2772" s="269" t="s">
        <v>206</v>
      </c>
      <c r="M2772" s="270" t="s">
        <v>344</v>
      </c>
      <c r="N2772" s="269" t="s">
        <v>344</v>
      </c>
      <c r="O2772" s="269" t="s">
        <v>344</v>
      </c>
      <c r="P2772" s="269" t="s">
        <v>344</v>
      </c>
      <c r="Q2772" s="269" t="s">
        <v>344</v>
      </c>
      <c r="R2772" s="269" t="s">
        <v>344</v>
      </c>
      <c r="S2772" s="269" t="s">
        <v>344</v>
      </c>
      <c r="T2772" s="269" t="s">
        <v>344</v>
      </c>
      <c r="U2772" s="269" t="s">
        <v>344</v>
      </c>
      <c r="V2772" s="269" t="s">
        <v>344</v>
      </c>
      <c r="W2772" s="269" t="s">
        <v>344</v>
      </c>
      <c r="X2772" s="270" t="s">
        <v>344</v>
      </c>
      <c r="Y2772" s="269" t="s">
        <v>344</v>
      </c>
      <c r="Z2772" s="269" t="s">
        <v>344</v>
      </c>
      <c r="AA2772" s="269" t="s">
        <v>344</v>
      </c>
      <c r="AB2772" s="269" t="s">
        <v>344</v>
      </c>
      <c r="AC2772" s="269" t="s">
        <v>344</v>
      </c>
      <c r="AD2772" s="269" t="s">
        <v>344</v>
      </c>
      <c r="AE2772" s="269" t="s">
        <v>344</v>
      </c>
      <c r="AF2772" s="269" t="s">
        <v>344</v>
      </c>
      <c r="AG2772" s="269" t="s">
        <v>344</v>
      </c>
      <c r="AH2772" s="269" t="s">
        <v>344</v>
      </c>
      <c r="AI2772" s="269" t="s">
        <v>344</v>
      </c>
      <c r="AJ2772" s="269" t="s">
        <v>344</v>
      </c>
      <c r="AK2772" s="269" t="s">
        <v>344</v>
      </c>
      <c r="AL2772" s="269" t="s">
        <v>344</v>
      </c>
      <c r="AM2772" s="269" t="s">
        <v>344</v>
      </c>
      <c r="AN2772" s="269" t="s">
        <v>344</v>
      </c>
      <c r="AO2772" s="269" t="s">
        <v>344</v>
      </c>
      <c r="AP2772" s="269" t="s">
        <v>344</v>
      </c>
      <c r="AQ2772" s="269"/>
      <c r="AR2772">
        <v>0</v>
      </c>
      <c r="AS2772">
        <v>3</v>
      </c>
    </row>
    <row r="2773" spans="1:45" ht="18.75" hidden="1" x14ac:dyDescent="0.45">
      <c r="A2773" s="268">
        <v>216616</v>
      </c>
      <c r="B2773" s="249" t="s">
        <v>458</v>
      </c>
      <c r="C2773" s="269" t="s">
        <v>205</v>
      </c>
      <c r="D2773" s="269" t="s">
        <v>207</v>
      </c>
      <c r="E2773" s="269" t="s">
        <v>207</v>
      </c>
      <c r="F2773" s="269" t="s">
        <v>207</v>
      </c>
      <c r="G2773" s="269" t="s">
        <v>207</v>
      </c>
      <c r="H2773" s="269" t="s">
        <v>206</v>
      </c>
      <c r="I2773" s="269" t="s">
        <v>207</v>
      </c>
      <c r="J2773" s="269" t="s">
        <v>207</v>
      </c>
      <c r="K2773" s="269" t="s">
        <v>207</v>
      </c>
      <c r="L2773" s="269" t="s">
        <v>207</v>
      </c>
      <c r="M2773" s="270" t="s">
        <v>206</v>
      </c>
      <c r="N2773" s="269" t="s">
        <v>206</v>
      </c>
      <c r="O2773" s="269" t="s">
        <v>206</v>
      </c>
      <c r="P2773" s="269" t="s">
        <v>206</v>
      </c>
      <c r="Q2773" s="269" t="s">
        <v>206</v>
      </c>
      <c r="R2773" s="269" t="s">
        <v>206</v>
      </c>
      <c r="S2773" s="269" t="s">
        <v>206</v>
      </c>
      <c r="T2773" s="269" t="s">
        <v>206</v>
      </c>
      <c r="U2773" s="269" t="s">
        <v>206</v>
      </c>
      <c r="V2773" s="269" t="s">
        <v>206</v>
      </c>
      <c r="W2773" s="269" t="s">
        <v>344</v>
      </c>
      <c r="X2773" s="270" t="s">
        <v>344</v>
      </c>
      <c r="Y2773" s="269" t="s">
        <v>344</v>
      </c>
      <c r="Z2773" s="269" t="s">
        <v>344</v>
      </c>
      <c r="AA2773" s="269" t="s">
        <v>344</v>
      </c>
      <c r="AB2773" s="269" t="s">
        <v>344</v>
      </c>
      <c r="AC2773" s="269" t="s">
        <v>344</v>
      </c>
      <c r="AD2773" s="269" t="s">
        <v>344</v>
      </c>
      <c r="AE2773" s="269" t="s">
        <v>344</v>
      </c>
      <c r="AF2773" s="269" t="s">
        <v>344</v>
      </c>
      <c r="AG2773" s="269" t="s">
        <v>344</v>
      </c>
      <c r="AH2773" s="269" t="s">
        <v>344</v>
      </c>
      <c r="AI2773" s="269" t="s">
        <v>344</v>
      </c>
      <c r="AJ2773" s="269" t="s">
        <v>344</v>
      </c>
      <c r="AK2773" s="269" t="s">
        <v>344</v>
      </c>
      <c r="AL2773" s="269" t="s">
        <v>344</v>
      </c>
      <c r="AM2773" s="269" t="s">
        <v>344</v>
      </c>
      <c r="AN2773" s="269" t="s">
        <v>344</v>
      </c>
      <c r="AO2773" s="269" t="s">
        <v>344</v>
      </c>
      <c r="AP2773" s="269" t="s">
        <v>344</v>
      </c>
      <c r="AQ2773" s="269"/>
      <c r="AR2773">
        <v>0</v>
      </c>
      <c r="AS2773">
        <v>5</v>
      </c>
    </row>
    <row r="2774" spans="1:45" ht="18.75" hidden="1" x14ac:dyDescent="0.45">
      <c r="A2774" s="268">
        <v>216617</v>
      </c>
      <c r="B2774" s="249" t="s">
        <v>457</v>
      </c>
      <c r="C2774" s="269" t="s">
        <v>205</v>
      </c>
      <c r="D2774" s="269" t="s">
        <v>207</v>
      </c>
      <c r="E2774" s="269" t="s">
        <v>205</v>
      </c>
      <c r="F2774" s="269" t="s">
        <v>205</v>
      </c>
      <c r="G2774" s="269" t="s">
        <v>207</v>
      </c>
      <c r="H2774" s="269" t="s">
        <v>207</v>
      </c>
      <c r="I2774" s="269" t="s">
        <v>207</v>
      </c>
      <c r="J2774" s="269" t="s">
        <v>205</v>
      </c>
      <c r="K2774" s="269" t="s">
        <v>207</v>
      </c>
      <c r="L2774" s="269" t="s">
        <v>207</v>
      </c>
      <c r="M2774" s="270" t="s">
        <v>344</v>
      </c>
      <c r="N2774" s="269" t="s">
        <v>344</v>
      </c>
      <c r="O2774" s="269" t="s">
        <v>344</v>
      </c>
      <c r="P2774" s="269" t="s">
        <v>344</v>
      </c>
      <c r="Q2774" s="269" t="s">
        <v>344</v>
      </c>
      <c r="R2774" s="269" t="s">
        <v>344</v>
      </c>
      <c r="S2774" s="269" t="s">
        <v>344</v>
      </c>
      <c r="T2774" s="269" t="s">
        <v>344</v>
      </c>
      <c r="U2774" s="269" t="s">
        <v>344</v>
      </c>
      <c r="V2774" s="269" t="s">
        <v>344</v>
      </c>
      <c r="W2774" s="269" t="s">
        <v>344</v>
      </c>
      <c r="X2774" s="270" t="s">
        <v>344</v>
      </c>
      <c r="Y2774" s="269" t="s">
        <v>344</v>
      </c>
      <c r="Z2774" s="269" t="s">
        <v>344</v>
      </c>
      <c r="AA2774" s="269" t="s">
        <v>344</v>
      </c>
      <c r="AB2774" s="269" t="s">
        <v>344</v>
      </c>
      <c r="AC2774" s="269" t="s">
        <v>344</v>
      </c>
      <c r="AD2774" s="269" t="s">
        <v>344</v>
      </c>
      <c r="AE2774" s="269" t="s">
        <v>344</v>
      </c>
      <c r="AF2774" s="269" t="s">
        <v>344</v>
      </c>
      <c r="AG2774" s="269" t="s">
        <v>344</v>
      </c>
      <c r="AH2774" s="269" t="s">
        <v>344</v>
      </c>
      <c r="AI2774" s="269" t="s">
        <v>344</v>
      </c>
      <c r="AJ2774" s="269" t="s">
        <v>344</v>
      </c>
      <c r="AK2774" s="269" t="s">
        <v>344</v>
      </c>
      <c r="AL2774" s="269" t="s">
        <v>344</v>
      </c>
      <c r="AM2774" s="269" t="s">
        <v>344</v>
      </c>
      <c r="AN2774" s="269" t="s">
        <v>344</v>
      </c>
      <c r="AO2774" s="269" t="s">
        <v>344</v>
      </c>
      <c r="AP2774" s="269" t="s">
        <v>344</v>
      </c>
      <c r="AQ2774" s="269"/>
      <c r="AR2774">
        <v>0</v>
      </c>
      <c r="AS2774">
        <v>3</v>
      </c>
    </row>
    <row r="2775" spans="1:45" ht="15" hidden="1" x14ac:dyDescent="0.25">
      <c r="A2775" s="266">
        <v>216618</v>
      </c>
      <c r="B2775" s="259" t="s">
        <v>457</v>
      </c>
      <c r="C2775" s="259" t="s">
        <v>207</v>
      </c>
      <c r="D2775" s="259" t="s">
        <v>207</v>
      </c>
      <c r="E2775" s="259" t="s">
        <v>207</v>
      </c>
      <c r="F2775" s="259" t="s">
        <v>207</v>
      </c>
      <c r="G2775" s="259" t="s">
        <v>207</v>
      </c>
      <c r="H2775" s="259" t="s">
        <v>206</v>
      </c>
      <c r="I2775" s="259" t="s">
        <v>206</v>
      </c>
      <c r="J2775" s="259" t="s">
        <v>206</v>
      </c>
      <c r="K2775" s="259" t="s">
        <v>206</v>
      </c>
      <c r="L2775" s="259" t="s">
        <v>206</v>
      </c>
      <c r="M2775" s="259" t="s">
        <v>344</v>
      </c>
      <c r="N2775" s="259" t="s">
        <v>344</v>
      </c>
      <c r="O2775" s="259" t="s">
        <v>344</v>
      </c>
      <c r="P2775" s="259" t="s">
        <v>344</v>
      </c>
      <c r="Q2775" s="259" t="s">
        <v>344</v>
      </c>
      <c r="R2775" s="259" t="s">
        <v>344</v>
      </c>
      <c r="S2775" s="259" t="s">
        <v>344</v>
      </c>
      <c r="T2775" s="259" t="s">
        <v>344</v>
      </c>
      <c r="U2775" s="259" t="s">
        <v>344</v>
      </c>
      <c r="V2775" s="259" t="s">
        <v>344</v>
      </c>
      <c r="W2775" s="259" t="s">
        <v>344</v>
      </c>
      <c r="X2775" s="259" t="s">
        <v>344</v>
      </c>
      <c r="Y2775" s="259" t="s">
        <v>344</v>
      </c>
      <c r="Z2775" s="259" t="s">
        <v>344</v>
      </c>
      <c r="AA2775" s="259" t="s">
        <v>344</v>
      </c>
      <c r="AB2775" s="259" t="s">
        <v>344</v>
      </c>
      <c r="AC2775" s="259" t="s">
        <v>344</v>
      </c>
      <c r="AD2775" s="259" t="s">
        <v>344</v>
      </c>
      <c r="AE2775" s="259" t="s">
        <v>344</v>
      </c>
      <c r="AF2775" s="259" t="s">
        <v>344</v>
      </c>
      <c r="AG2775" s="259" t="s">
        <v>344</v>
      </c>
      <c r="AH2775" s="259" t="s">
        <v>344</v>
      </c>
      <c r="AI2775" s="259" t="s">
        <v>344</v>
      </c>
      <c r="AJ2775" s="259" t="s">
        <v>344</v>
      </c>
      <c r="AK2775" s="259" t="s">
        <v>344</v>
      </c>
      <c r="AL2775" s="259" t="s">
        <v>344</v>
      </c>
      <c r="AM2775" s="259" t="s">
        <v>344</v>
      </c>
      <c r="AN2775" s="259" t="s">
        <v>344</v>
      </c>
      <c r="AO2775" s="259" t="s">
        <v>344</v>
      </c>
      <c r="AP2775" s="259" t="s">
        <v>344</v>
      </c>
      <c r="AQ2775" s="259"/>
      <c r="AR2775"/>
      <c r="AS2775">
        <v>3</v>
      </c>
    </row>
    <row r="2776" spans="1:45" ht="18.75" hidden="1" x14ac:dyDescent="0.45">
      <c r="A2776" s="268">
        <v>216619</v>
      </c>
      <c r="B2776" s="249" t="s">
        <v>458</v>
      </c>
      <c r="C2776" s="269" t="s">
        <v>207</v>
      </c>
      <c r="D2776" s="269" t="s">
        <v>207</v>
      </c>
      <c r="E2776" s="269" t="s">
        <v>207</v>
      </c>
      <c r="F2776" s="269" t="s">
        <v>207</v>
      </c>
      <c r="G2776" s="269" t="s">
        <v>207</v>
      </c>
      <c r="H2776" s="269" t="s">
        <v>207</v>
      </c>
      <c r="I2776" s="269" t="s">
        <v>207</v>
      </c>
      <c r="J2776" s="269" t="s">
        <v>207</v>
      </c>
      <c r="K2776" s="269" t="s">
        <v>207</v>
      </c>
      <c r="L2776" s="269" t="s">
        <v>207</v>
      </c>
      <c r="M2776" s="270" t="s">
        <v>206</v>
      </c>
      <c r="N2776" s="269" t="s">
        <v>207</v>
      </c>
      <c r="O2776" s="269" t="s">
        <v>207</v>
      </c>
      <c r="P2776" s="269" t="s">
        <v>207</v>
      </c>
      <c r="Q2776" s="269" t="s">
        <v>207</v>
      </c>
      <c r="R2776" s="269" t="s">
        <v>206</v>
      </c>
      <c r="S2776" s="269" t="s">
        <v>206</v>
      </c>
      <c r="T2776" s="269" t="s">
        <v>206</v>
      </c>
      <c r="U2776" s="269" t="s">
        <v>206</v>
      </c>
      <c r="V2776" s="269" t="s">
        <v>206</v>
      </c>
      <c r="W2776" s="269" t="s">
        <v>344</v>
      </c>
      <c r="X2776" s="270" t="s">
        <v>344</v>
      </c>
      <c r="Y2776" s="269" t="s">
        <v>344</v>
      </c>
      <c r="Z2776" s="269" t="s">
        <v>344</v>
      </c>
      <c r="AA2776" s="269" t="s">
        <v>344</v>
      </c>
      <c r="AB2776" s="269" t="s">
        <v>344</v>
      </c>
      <c r="AC2776" s="269" t="s">
        <v>344</v>
      </c>
      <c r="AD2776" s="269" t="s">
        <v>344</v>
      </c>
      <c r="AE2776" s="269" t="s">
        <v>344</v>
      </c>
      <c r="AF2776" s="269" t="s">
        <v>344</v>
      </c>
      <c r="AG2776" s="269" t="s">
        <v>344</v>
      </c>
      <c r="AH2776" s="269" t="s">
        <v>344</v>
      </c>
      <c r="AI2776" s="269" t="s">
        <v>344</v>
      </c>
      <c r="AJ2776" s="269" t="s">
        <v>344</v>
      </c>
      <c r="AK2776" s="269" t="s">
        <v>344</v>
      </c>
      <c r="AL2776" s="269" t="s">
        <v>344</v>
      </c>
      <c r="AM2776" s="269" t="s">
        <v>344</v>
      </c>
      <c r="AN2776" s="269" t="s">
        <v>344</v>
      </c>
      <c r="AO2776" s="269" t="s">
        <v>344</v>
      </c>
      <c r="AP2776" s="269" t="s">
        <v>344</v>
      </c>
      <c r="AQ2776" s="269"/>
      <c r="AR2776">
        <v>0</v>
      </c>
      <c r="AS2776">
        <v>5</v>
      </c>
    </row>
    <row r="2777" spans="1:45" ht="15" hidden="1" x14ac:dyDescent="0.25">
      <c r="A2777" s="266">
        <v>216620</v>
      </c>
      <c r="B2777" s="259" t="s">
        <v>457</v>
      </c>
      <c r="C2777" s="259" t="s">
        <v>207</v>
      </c>
      <c r="D2777" s="259" t="s">
        <v>207</v>
      </c>
      <c r="E2777" s="259" t="s">
        <v>207</v>
      </c>
      <c r="F2777" s="259" t="s">
        <v>206</v>
      </c>
      <c r="G2777" s="259" t="s">
        <v>207</v>
      </c>
      <c r="H2777" s="259" t="s">
        <v>206</v>
      </c>
      <c r="I2777" s="259" t="s">
        <v>206</v>
      </c>
      <c r="J2777" s="259" t="s">
        <v>206</v>
      </c>
      <c r="K2777" s="259" t="s">
        <v>206</v>
      </c>
      <c r="L2777" s="259" t="s">
        <v>206</v>
      </c>
      <c r="M2777" s="259" t="s">
        <v>344</v>
      </c>
      <c r="N2777" s="259" t="s">
        <v>344</v>
      </c>
      <c r="O2777" s="259" t="s">
        <v>344</v>
      </c>
      <c r="P2777" s="259" t="s">
        <v>344</v>
      </c>
      <c r="Q2777" s="259" t="s">
        <v>344</v>
      </c>
      <c r="R2777" s="259" t="s">
        <v>344</v>
      </c>
      <c r="S2777" s="259" t="s">
        <v>344</v>
      </c>
      <c r="T2777" s="259" t="s">
        <v>344</v>
      </c>
      <c r="U2777" s="259" t="s">
        <v>344</v>
      </c>
      <c r="V2777" s="259" t="s">
        <v>344</v>
      </c>
      <c r="W2777" s="259" t="s">
        <v>344</v>
      </c>
      <c r="X2777" s="259" t="s">
        <v>344</v>
      </c>
      <c r="Y2777" s="259" t="s">
        <v>344</v>
      </c>
      <c r="Z2777" s="259" t="s">
        <v>344</v>
      </c>
      <c r="AA2777" s="259" t="s">
        <v>344</v>
      </c>
      <c r="AB2777" s="259" t="s">
        <v>344</v>
      </c>
      <c r="AC2777" s="259" t="s">
        <v>344</v>
      </c>
      <c r="AD2777" s="259" t="s">
        <v>344</v>
      </c>
      <c r="AE2777" s="259" t="s">
        <v>344</v>
      </c>
      <c r="AF2777" s="259" t="s">
        <v>344</v>
      </c>
      <c r="AG2777" s="259" t="s">
        <v>344</v>
      </c>
      <c r="AH2777" s="259" t="s">
        <v>344</v>
      </c>
      <c r="AI2777" s="259" t="s">
        <v>344</v>
      </c>
      <c r="AJ2777" s="259" t="s">
        <v>344</v>
      </c>
      <c r="AK2777" s="259" t="s">
        <v>344</v>
      </c>
      <c r="AL2777" s="259" t="s">
        <v>344</v>
      </c>
      <c r="AM2777" s="259" t="s">
        <v>344</v>
      </c>
      <c r="AN2777" s="259" t="s">
        <v>344</v>
      </c>
      <c r="AO2777" s="259" t="s">
        <v>344</v>
      </c>
      <c r="AP2777" s="259" t="s">
        <v>344</v>
      </c>
      <c r="AQ2777" s="259"/>
      <c r="AR2777"/>
      <c r="AS2777">
        <v>3</v>
      </c>
    </row>
    <row r="2778" spans="1:45" ht="18.75" hidden="1" x14ac:dyDescent="0.45">
      <c r="A2778" s="268">
        <v>216621</v>
      </c>
      <c r="B2778" s="249" t="s">
        <v>458</v>
      </c>
      <c r="C2778" s="269" t="s">
        <v>207</v>
      </c>
      <c r="D2778" s="269" t="s">
        <v>207</v>
      </c>
      <c r="E2778" s="269" t="s">
        <v>207</v>
      </c>
      <c r="F2778" s="269" t="s">
        <v>207</v>
      </c>
      <c r="G2778" s="269" t="s">
        <v>207</v>
      </c>
      <c r="H2778" s="269" t="s">
        <v>207</v>
      </c>
      <c r="I2778" s="269" t="s">
        <v>207</v>
      </c>
      <c r="J2778" s="269" t="s">
        <v>207</v>
      </c>
      <c r="K2778" s="269" t="s">
        <v>207</v>
      </c>
      <c r="L2778" s="269" t="s">
        <v>205</v>
      </c>
      <c r="M2778" s="270" t="s">
        <v>206</v>
      </c>
      <c r="N2778" s="269" t="s">
        <v>207</v>
      </c>
      <c r="O2778" s="269" t="s">
        <v>207</v>
      </c>
      <c r="P2778" s="269" t="s">
        <v>207</v>
      </c>
      <c r="Q2778" s="269" t="s">
        <v>207</v>
      </c>
      <c r="R2778" s="269" t="s">
        <v>206</v>
      </c>
      <c r="S2778" s="269" t="s">
        <v>206</v>
      </c>
      <c r="T2778" s="269" t="s">
        <v>206</v>
      </c>
      <c r="U2778" s="269" t="s">
        <v>206</v>
      </c>
      <c r="V2778" s="269" t="s">
        <v>206</v>
      </c>
      <c r="W2778" s="269" t="s">
        <v>344</v>
      </c>
      <c r="X2778" s="270" t="s">
        <v>344</v>
      </c>
      <c r="Y2778" s="269" t="s">
        <v>344</v>
      </c>
      <c r="Z2778" s="269" t="s">
        <v>344</v>
      </c>
      <c r="AA2778" s="269" t="s">
        <v>344</v>
      </c>
      <c r="AB2778" s="269" t="s">
        <v>344</v>
      </c>
      <c r="AC2778" s="269" t="s">
        <v>344</v>
      </c>
      <c r="AD2778" s="269" t="s">
        <v>344</v>
      </c>
      <c r="AE2778" s="269" t="s">
        <v>344</v>
      </c>
      <c r="AF2778" s="269" t="s">
        <v>344</v>
      </c>
      <c r="AG2778" s="269" t="s">
        <v>344</v>
      </c>
      <c r="AH2778" s="269" t="s">
        <v>344</v>
      </c>
      <c r="AI2778" s="269" t="s">
        <v>344</v>
      </c>
      <c r="AJ2778" s="269" t="s">
        <v>344</v>
      </c>
      <c r="AK2778" s="269" t="s">
        <v>344</v>
      </c>
      <c r="AL2778" s="269" t="s">
        <v>344</v>
      </c>
      <c r="AM2778" s="269" t="s">
        <v>344</v>
      </c>
      <c r="AN2778" s="269" t="s">
        <v>344</v>
      </c>
      <c r="AO2778" s="269" t="s">
        <v>344</v>
      </c>
      <c r="AP2778" s="269" t="s">
        <v>344</v>
      </c>
      <c r="AQ2778" s="269"/>
      <c r="AR2778">
        <v>0</v>
      </c>
      <c r="AS2778">
        <v>5</v>
      </c>
    </row>
    <row r="2779" spans="1:45" ht="18.75" hidden="1" x14ac:dyDescent="0.45">
      <c r="A2779" s="268">
        <v>216622</v>
      </c>
      <c r="B2779" s="249" t="s">
        <v>460</v>
      </c>
      <c r="C2779" s="269" t="s">
        <v>205</v>
      </c>
      <c r="D2779" s="269" t="s">
        <v>207</v>
      </c>
      <c r="E2779" s="269" t="s">
        <v>207</v>
      </c>
      <c r="F2779" s="269" t="s">
        <v>207</v>
      </c>
      <c r="G2779" s="269" t="s">
        <v>205</v>
      </c>
      <c r="H2779" s="269" t="s">
        <v>206</v>
      </c>
      <c r="I2779" s="269" t="s">
        <v>207</v>
      </c>
      <c r="J2779" s="269" t="s">
        <v>207</v>
      </c>
      <c r="K2779" s="269" t="s">
        <v>207</v>
      </c>
      <c r="L2779" s="269" t="s">
        <v>205</v>
      </c>
      <c r="M2779" s="270" t="s">
        <v>206</v>
      </c>
      <c r="N2779" s="270" t="s">
        <v>206</v>
      </c>
      <c r="O2779" s="270" t="s">
        <v>206</v>
      </c>
      <c r="P2779" s="270" t="s">
        <v>206</v>
      </c>
      <c r="Q2779" s="270" t="s">
        <v>206</v>
      </c>
      <c r="R2779" s="269" t="s">
        <v>344</v>
      </c>
      <c r="S2779" s="269" t="s">
        <v>344</v>
      </c>
      <c r="T2779" s="269" t="s">
        <v>344</v>
      </c>
      <c r="U2779" s="269" t="s">
        <v>344</v>
      </c>
      <c r="V2779" s="269" t="s">
        <v>344</v>
      </c>
      <c r="W2779" s="269" t="s">
        <v>344</v>
      </c>
      <c r="X2779" s="270" t="s">
        <v>344</v>
      </c>
      <c r="Y2779" s="269" t="s">
        <v>344</v>
      </c>
      <c r="Z2779" s="269" t="s">
        <v>344</v>
      </c>
      <c r="AA2779" s="269" t="s">
        <v>344</v>
      </c>
      <c r="AB2779" s="269" t="s">
        <v>344</v>
      </c>
      <c r="AC2779" s="269" t="s">
        <v>344</v>
      </c>
      <c r="AD2779" s="269" t="s">
        <v>344</v>
      </c>
      <c r="AE2779" s="269" t="s">
        <v>344</v>
      </c>
      <c r="AF2779" s="269" t="s">
        <v>344</v>
      </c>
      <c r="AG2779" s="269" t="s">
        <v>344</v>
      </c>
      <c r="AH2779" s="269" t="s">
        <v>344</v>
      </c>
      <c r="AI2779" s="269" t="s">
        <v>344</v>
      </c>
      <c r="AJ2779" s="269" t="s">
        <v>344</v>
      </c>
      <c r="AK2779" s="269" t="s">
        <v>344</v>
      </c>
      <c r="AL2779" s="269" t="s">
        <v>344</v>
      </c>
      <c r="AM2779" s="269" t="s">
        <v>344</v>
      </c>
      <c r="AN2779" s="269" t="s">
        <v>344</v>
      </c>
      <c r="AO2779" s="269" t="s">
        <v>344</v>
      </c>
      <c r="AP2779" s="269" t="s">
        <v>344</v>
      </c>
      <c r="AQ2779" s="269"/>
      <c r="AR2779">
        <v>0</v>
      </c>
      <c r="AS2779">
        <v>6</v>
      </c>
    </row>
    <row r="2780" spans="1:45" ht="18.75" hidden="1" x14ac:dyDescent="0.45">
      <c r="A2780" s="268">
        <v>216623</v>
      </c>
      <c r="B2780" s="249" t="s">
        <v>458</v>
      </c>
      <c r="C2780" s="269" t="s">
        <v>207</v>
      </c>
      <c r="D2780" s="269" t="s">
        <v>207</v>
      </c>
      <c r="E2780" s="269" t="s">
        <v>205</v>
      </c>
      <c r="F2780" s="269" t="s">
        <v>205</v>
      </c>
      <c r="G2780" s="269" t="s">
        <v>207</v>
      </c>
      <c r="H2780" s="269" t="s">
        <v>206</v>
      </c>
      <c r="I2780" s="269" t="s">
        <v>207</v>
      </c>
      <c r="J2780" s="269" t="s">
        <v>205</v>
      </c>
      <c r="K2780" s="269" t="s">
        <v>207</v>
      </c>
      <c r="L2780" s="269" t="s">
        <v>207</v>
      </c>
      <c r="M2780" s="270" t="s">
        <v>206</v>
      </c>
      <c r="N2780" s="269" t="s">
        <v>207</v>
      </c>
      <c r="O2780" s="269" t="s">
        <v>207</v>
      </c>
      <c r="P2780" s="269" t="s">
        <v>207</v>
      </c>
      <c r="Q2780" s="269" t="s">
        <v>207</v>
      </c>
      <c r="R2780" s="269" t="s">
        <v>206</v>
      </c>
      <c r="S2780" s="269" t="s">
        <v>206</v>
      </c>
      <c r="T2780" s="269" t="s">
        <v>206</v>
      </c>
      <c r="U2780" s="269" t="s">
        <v>206</v>
      </c>
      <c r="V2780" s="269" t="s">
        <v>206</v>
      </c>
      <c r="W2780" s="269" t="s">
        <v>344</v>
      </c>
      <c r="X2780" s="270" t="s">
        <v>344</v>
      </c>
      <c r="Y2780" s="269" t="s">
        <v>344</v>
      </c>
      <c r="Z2780" s="269" t="s">
        <v>344</v>
      </c>
      <c r="AA2780" s="269" t="s">
        <v>344</v>
      </c>
      <c r="AB2780" s="269" t="s">
        <v>344</v>
      </c>
      <c r="AC2780" s="269" t="s">
        <v>344</v>
      </c>
      <c r="AD2780" s="269" t="s">
        <v>344</v>
      </c>
      <c r="AE2780" s="269" t="s">
        <v>344</v>
      </c>
      <c r="AF2780" s="269" t="s">
        <v>344</v>
      </c>
      <c r="AG2780" s="269" t="s">
        <v>344</v>
      </c>
      <c r="AH2780" s="269" t="s">
        <v>344</v>
      </c>
      <c r="AI2780" s="269" t="s">
        <v>344</v>
      </c>
      <c r="AJ2780" s="269" t="s">
        <v>344</v>
      </c>
      <c r="AK2780" s="269" t="s">
        <v>344</v>
      </c>
      <c r="AL2780" s="269" t="s">
        <v>344</v>
      </c>
      <c r="AM2780" s="269" t="s">
        <v>344</v>
      </c>
      <c r="AN2780" s="269" t="s">
        <v>344</v>
      </c>
      <c r="AO2780" s="269" t="s">
        <v>344</v>
      </c>
      <c r="AP2780" s="269" t="s">
        <v>344</v>
      </c>
      <c r="AQ2780" s="269"/>
      <c r="AR2780">
        <v>0</v>
      </c>
      <c r="AS2780">
        <v>5</v>
      </c>
    </row>
    <row r="2781" spans="1:45" ht="18.75" hidden="1" x14ac:dyDescent="0.45">
      <c r="A2781" s="268">
        <v>216624</v>
      </c>
      <c r="B2781" s="249" t="s">
        <v>458</v>
      </c>
      <c r="C2781" s="269" t="s">
        <v>205</v>
      </c>
      <c r="D2781" s="269" t="s">
        <v>205</v>
      </c>
      <c r="E2781" s="269" t="s">
        <v>207</v>
      </c>
      <c r="F2781" s="269" t="s">
        <v>207</v>
      </c>
      <c r="G2781" s="269" t="s">
        <v>207</v>
      </c>
      <c r="H2781" s="269" t="s">
        <v>207</v>
      </c>
      <c r="I2781" s="269" t="s">
        <v>207</v>
      </c>
      <c r="J2781" s="269" t="s">
        <v>207</v>
      </c>
      <c r="K2781" s="269" t="s">
        <v>207</v>
      </c>
      <c r="L2781" s="269" t="s">
        <v>207</v>
      </c>
      <c r="M2781" s="270" t="s">
        <v>206</v>
      </c>
      <c r="N2781" s="269" t="s">
        <v>207</v>
      </c>
      <c r="O2781" s="269" t="s">
        <v>207</v>
      </c>
      <c r="P2781" s="269" t="s">
        <v>207</v>
      </c>
      <c r="Q2781" s="269" t="s">
        <v>207</v>
      </c>
      <c r="R2781" s="269" t="s">
        <v>206</v>
      </c>
      <c r="S2781" s="269" t="s">
        <v>206</v>
      </c>
      <c r="T2781" s="269" t="s">
        <v>206</v>
      </c>
      <c r="U2781" s="269" t="s">
        <v>206</v>
      </c>
      <c r="V2781" s="269" t="s">
        <v>206</v>
      </c>
      <c r="W2781" s="269" t="s">
        <v>344</v>
      </c>
      <c r="X2781" s="270" t="s">
        <v>344</v>
      </c>
      <c r="Y2781" s="269" t="s">
        <v>344</v>
      </c>
      <c r="Z2781" s="269" t="s">
        <v>344</v>
      </c>
      <c r="AA2781" s="269" t="s">
        <v>344</v>
      </c>
      <c r="AB2781" s="269" t="s">
        <v>344</v>
      </c>
      <c r="AC2781" s="269" t="s">
        <v>344</v>
      </c>
      <c r="AD2781" s="269" t="s">
        <v>344</v>
      </c>
      <c r="AE2781" s="269" t="s">
        <v>344</v>
      </c>
      <c r="AF2781" s="269" t="s">
        <v>344</v>
      </c>
      <c r="AG2781" s="269" t="s">
        <v>344</v>
      </c>
      <c r="AH2781" s="269" t="s">
        <v>344</v>
      </c>
      <c r="AI2781" s="269" t="s">
        <v>344</v>
      </c>
      <c r="AJ2781" s="269" t="s">
        <v>344</v>
      </c>
      <c r="AK2781" s="269" t="s">
        <v>344</v>
      </c>
      <c r="AL2781" s="269" t="s">
        <v>344</v>
      </c>
      <c r="AM2781" s="269" t="s">
        <v>344</v>
      </c>
      <c r="AN2781" s="269" t="s">
        <v>344</v>
      </c>
      <c r="AO2781" s="269" t="s">
        <v>344</v>
      </c>
      <c r="AP2781" s="269" t="s">
        <v>344</v>
      </c>
      <c r="AQ2781" s="269"/>
      <c r="AR2781">
        <v>0</v>
      </c>
      <c r="AS2781">
        <v>5</v>
      </c>
    </row>
    <row r="2782" spans="1:45" ht="18.75" hidden="1" x14ac:dyDescent="0.45">
      <c r="A2782" s="268">
        <v>216625</v>
      </c>
      <c r="B2782" s="249" t="s">
        <v>458</v>
      </c>
      <c r="C2782" s="269" t="s">
        <v>207</v>
      </c>
      <c r="D2782" s="269" t="s">
        <v>207</v>
      </c>
      <c r="E2782" s="269" t="s">
        <v>207</v>
      </c>
      <c r="F2782" s="269" t="s">
        <v>207</v>
      </c>
      <c r="G2782" s="269" t="s">
        <v>207</v>
      </c>
      <c r="H2782" s="269" t="s">
        <v>207</v>
      </c>
      <c r="I2782" s="269" t="s">
        <v>207</v>
      </c>
      <c r="J2782" s="269" t="s">
        <v>207</v>
      </c>
      <c r="K2782" s="269" t="s">
        <v>206</v>
      </c>
      <c r="L2782" s="269" t="s">
        <v>207</v>
      </c>
      <c r="M2782" s="270" t="s">
        <v>206</v>
      </c>
      <c r="N2782" s="269" t="s">
        <v>207</v>
      </c>
      <c r="O2782" s="269" t="s">
        <v>207</v>
      </c>
      <c r="P2782" s="269" t="s">
        <v>207</v>
      </c>
      <c r="Q2782" s="269" t="s">
        <v>207</v>
      </c>
      <c r="R2782" s="269" t="s">
        <v>206</v>
      </c>
      <c r="S2782" s="269" t="s">
        <v>206</v>
      </c>
      <c r="T2782" s="269" t="s">
        <v>206</v>
      </c>
      <c r="U2782" s="269" t="s">
        <v>206</v>
      </c>
      <c r="V2782" s="269" t="s">
        <v>206</v>
      </c>
      <c r="W2782" s="269" t="s">
        <v>344</v>
      </c>
      <c r="X2782" s="270" t="s">
        <v>344</v>
      </c>
      <c r="Y2782" s="269" t="s">
        <v>344</v>
      </c>
      <c r="Z2782" s="269" t="s">
        <v>344</v>
      </c>
      <c r="AA2782" s="269" t="s">
        <v>344</v>
      </c>
      <c r="AB2782" s="269" t="s">
        <v>344</v>
      </c>
      <c r="AC2782" s="269" t="s">
        <v>344</v>
      </c>
      <c r="AD2782" s="269" t="s">
        <v>344</v>
      </c>
      <c r="AE2782" s="269" t="s">
        <v>344</v>
      </c>
      <c r="AF2782" s="269" t="s">
        <v>344</v>
      </c>
      <c r="AG2782" s="269" t="s">
        <v>344</v>
      </c>
      <c r="AH2782" s="269" t="s">
        <v>344</v>
      </c>
      <c r="AI2782" s="269" t="s">
        <v>344</v>
      </c>
      <c r="AJ2782" s="269" t="s">
        <v>344</v>
      </c>
      <c r="AK2782" s="269" t="s">
        <v>344</v>
      </c>
      <c r="AL2782" s="269" t="s">
        <v>344</v>
      </c>
      <c r="AM2782" s="269" t="s">
        <v>344</v>
      </c>
      <c r="AN2782" s="269" t="s">
        <v>344</v>
      </c>
      <c r="AO2782" s="269" t="s">
        <v>344</v>
      </c>
      <c r="AP2782" s="269" t="s">
        <v>344</v>
      </c>
      <c r="AQ2782" s="269"/>
      <c r="AR2782">
        <v>0</v>
      </c>
      <c r="AS2782">
        <v>5</v>
      </c>
    </row>
    <row r="2783" spans="1:45" ht="15" hidden="1" x14ac:dyDescent="0.25">
      <c r="A2783" s="266">
        <v>216626</v>
      </c>
      <c r="B2783" s="259" t="s">
        <v>457</v>
      </c>
      <c r="C2783" s="259" t="s">
        <v>207</v>
      </c>
      <c r="D2783" s="259" t="s">
        <v>207</v>
      </c>
      <c r="E2783" s="259" t="s">
        <v>206</v>
      </c>
      <c r="F2783" s="259" t="s">
        <v>207</v>
      </c>
      <c r="G2783" s="259" t="s">
        <v>206</v>
      </c>
      <c r="H2783" s="259" t="s">
        <v>206</v>
      </c>
      <c r="I2783" s="259" t="s">
        <v>206</v>
      </c>
      <c r="J2783" s="259" t="s">
        <v>206</v>
      </c>
      <c r="K2783" s="259" t="s">
        <v>206</v>
      </c>
      <c r="L2783" s="259" t="s">
        <v>206</v>
      </c>
      <c r="M2783" s="259" t="s">
        <v>344</v>
      </c>
      <c r="N2783" s="259" t="s">
        <v>344</v>
      </c>
      <c r="O2783" s="259" t="s">
        <v>344</v>
      </c>
      <c r="P2783" s="259" t="s">
        <v>344</v>
      </c>
      <c r="Q2783" s="259" t="s">
        <v>344</v>
      </c>
      <c r="R2783" s="259" t="s">
        <v>344</v>
      </c>
      <c r="S2783" s="259" t="s">
        <v>344</v>
      </c>
      <c r="T2783" s="259" t="s">
        <v>344</v>
      </c>
      <c r="U2783" s="259" t="s">
        <v>344</v>
      </c>
      <c r="V2783" s="259" t="s">
        <v>344</v>
      </c>
      <c r="W2783" s="259" t="s">
        <v>344</v>
      </c>
      <c r="X2783" s="259" t="s">
        <v>344</v>
      </c>
      <c r="Y2783" s="259" t="s">
        <v>344</v>
      </c>
      <c r="Z2783" s="259" t="s">
        <v>344</v>
      </c>
      <c r="AA2783" s="259" t="s">
        <v>344</v>
      </c>
      <c r="AB2783" s="259" t="s">
        <v>344</v>
      </c>
      <c r="AC2783" s="259" t="s">
        <v>344</v>
      </c>
      <c r="AD2783" s="259" t="s">
        <v>344</v>
      </c>
      <c r="AE2783" s="259" t="s">
        <v>344</v>
      </c>
      <c r="AF2783" s="259" t="s">
        <v>344</v>
      </c>
      <c r="AG2783" s="259" t="s">
        <v>344</v>
      </c>
      <c r="AH2783" s="259" t="s">
        <v>344</v>
      </c>
      <c r="AI2783" s="259" t="s">
        <v>344</v>
      </c>
      <c r="AJ2783" s="259" t="s">
        <v>344</v>
      </c>
      <c r="AK2783" s="259" t="s">
        <v>344</v>
      </c>
      <c r="AL2783" s="259" t="s">
        <v>344</v>
      </c>
      <c r="AM2783" s="259" t="s">
        <v>344</v>
      </c>
      <c r="AN2783" s="259" t="s">
        <v>344</v>
      </c>
      <c r="AO2783" s="259" t="s">
        <v>344</v>
      </c>
      <c r="AP2783" s="259" t="s">
        <v>344</v>
      </c>
      <c r="AQ2783" s="259"/>
      <c r="AR2783"/>
      <c r="AS2783">
        <v>3</v>
      </c>
    </row>
    <row r="2784" spans="1:45" ht="15" hidden="1" x14ac:dyDescent="0.25">
      <c r="A2784" s="266">
        <v>216627</v>
      </c>
      <c r="B2784" s="259" t="s">
        <v>457</v>
      </c>
      <c r="C2784" s="259" t="s">
        <v>206</v>
      </c>
      <c r="D2784" s="259" t="s">
        <v>207</v>
      </c>
      <c r="E2784" s="259" t="s">
        <v>207</v>
      </c>
      <c r="F2784" s="259" t="s">
        <v>206</v>
      </c>
      <c r="G2784" s="259" t="s">
        <v>207</v>
      </c>
      <c r="H2784" s="259" t="s">
        <v>206</v>
      </c>
      <c r="I2784" s="259" t="s">
        <v>206</v>
      </c>
      <c r="J2784" s="259" t="s">
        <v>206</v>
      </c>
      <c r="K2784" s="259" t="s">
        <v>206</v>
      </c>
      <c r="L2784" s="259" t="s">
        <v>206</v>
      </c>
      <c r="M2784" s="259" t="s">
        <v>344</v>
      </c>
      <c r="N2784" s="259" t="s">
        <v>344</v>
      </c>
      <c r="O2784" s="259" t="s">
        <v>344</v>
      </c>
      <c r="P2784" s="259" t="s">
        <v>344</v>
      </c>
      <c r="Q2784" s="259" t="s">
        <v>344</v>
      </c>
      <c r="R2784" s="259" t="s">
        <v>344</v>
      </c>
      <c r="S2784" s="259" t="s">
        <v>344</v>
      </c>
      <c r="T2784" s="259" t="s">
        <v>344</v>
      </c>
      <c r="U2784" s="259" t="s">
        <v>344</v>
      </c>
      <c r="V2784" s="259" t="s">
        <v>344</v>
      </c>
      <c r="W2784" s="259" t="s">
        <v>344</v>
      </c>
      <c r="X2784" s="259" t="s">
        <v>344</v>
      </c>
      <c r="Y2784" s="259" t="s">
        <v>344</v>
      </c>
      <c r="Z2784" s="259" t="s">
        <v>344</v>
      </c>
      <c r="AA2784" s="259" t="s">
        <v>344</v>
      </c>
      <c r="AB2784" s="259" t="s">
        <v>344</v>
      </c>
      <c r="AC2784" s="259" t="s">
        <v>344</v>
      </c>
      <c r="AD2784" s="259" t="s">
        <v>344</v>
      </c>
      <c r="AE2784" s="259" t="s">
        <v>344</v>
      </c>
      <c r="AF2784" s="259" t="s">
        <v>344</v>
      </c>
      <c r="AG2784" s="259" t="s">
        <v>344</v>
      </c>
      <c r="AH2784" s="259" t="s">
        <v>344</v>
      </c>
      <c r="AI2784" s="259" t="s">
        <v>344</v>
      </c>
      <c r="AJ2784" s="259" t="s">
        <v>344</v>
      </c>
      <c r="AK2784" s="259" t="s">
        <v>344</v>
      </c>
      <c r="AL2784" s="259" t="s">
        <v>344</v>
      </c>
      <c r="AM2784" s="259" t="s">
        <v>344</v>
      </c>
      <c r="AN2784" s="259" t="s">
        <v>344</v>
      </c>
      <c r="AO2784" s="259" t="s">
        <v>344</v>
      </c>
      <c r="AP2784" s="259" t="s">
        <v>344</v>
      </c>
      <c r="AQ2784" s="259"/>
      <c r="AR2784"/>
      <c r="AS2784">
        <v>3</v>
      </c>
    </row>
    <row r="2785" spans="1:45" ht="18.75" hidden="1" x14ac:dyDescent="0.45">
      <c r="A2785" s="268">
        <v>216628</v>
      </c>
      <c r="B2785" s="249" t="s">
        <v>458</v>
      </c>
      <c r="C2785" s="269" t="s">
        <v>205</v>
      </c>
      <c r="D2785" s="269" t="s">
        <v>207</v>
      </c>
      <c r="E2785" s="269" t="s">
        <v>207</v>
      </c>
      <c r="F2785" s="269" t="s">
        <v>207</v>
      </c>
      <c r="G2785" s="269" t="s">
        <v>207</v>
      </c>
      <c r="H2785" s="269" t="s">
        <v>206</v>
      </c>
      <c r="I2785" s="269" t="s">
        <v>207</v>
      </c>
      <c r="J2785" s="269" t="s">
        <v>207</v>
      </c>
      <c r="K2785" s="269" t="s">
        <v>207</v>
      </c>
      <c r="L2785" s="269" t="s">
        <v>205</v>
      </c>
      <c r="M2785" s="270" t="s">
        <v>206</v>
      </c>
      <c r="N2785" s="269" t="s">
        <v>207</v>
      </c>
      <c r="O2785" s="269" t="s">
        <v>207</v>
      </c>
      <c r="P2785" s="269" t="s">
        <v>207</v>
      </c>
      <c r="Q2785" s="269" t="s">
        <v>207</v>
      </c>
      <c r="R2785" s="269" t="s">
        <v>206</v>
      </c>
      <c r="S2785" s="269" t="s">
        <v>206</v>
      </c>
      <c r="T2785" s="269" t="s">
        <v>206</v>
      </c>
      <c r="U2785" s="269" t="s">
        <v>206</v>
      </c>
      <c r="V2785" s="269" t="s">
        <v>206</v>
      </c>
      <c r="W2785" s="269" t="s">
        <v>344</v>
      </c>
      <c r="X2785" s="270" t="s">
        <v>344</v>
      </c>
      <c r="Y2785" s="269" t="s">
        <v>344</v>
      </c>
      <c r="Z2785" s="269" t="s">
        <v>344</v>
      </c>
      <c r="AA2785" s="269" t="s">
        <v>344</v>
      </c>
      <c r="AB2785" s="269" t="s">
        <v>344</v>
      </c>
      <c r="AC2785" s="269" t="s">
        <v>344</v>
      </c>
      <c r="AD2785" s="269" t="s">
        <v>344</v>
      </c>
      <c r="AE2785" s="269" t="s">
        <v>344</v>
      </c>
      <c r="AF2785" s="269" t="s">
        <v>344</v>
      </c>
      <c r="AG2785" s="269" t="s">
        <v>344</v>
      </c>
      <c r="AH2785" s="269" t="s">
        <v>344</v>
      </c>
      <c r="AI2785" s="269" t="s">
        <v>344</v>
      </c>
      <c r="AJ2785" s="269" t="s">
        <v>344</v>
      </c>
      <c r="AK2785" s="269" t="s">
        <v>344</v>
      </c>
      <c r="AL2785" s="269" t="s">
        <v>344</v>
      </c>
      <c r="AM2785" s="269" t="s">
        <v>344</v>
      </c>
      <c r="AN2785" s="269" t="s">
        <v>344</v>
      </c>
      <c r="AO2785" s="269" t="s">
        <v>344</v>
      </c>
      <c r="AP2785" s="269" t="s">
        <v>344</v>
      </c>
      <c r="AQ2785" s="269"/>
      <c r="AR2785">
        <v>0</v>
      </c>
      <c r="AS2785">
        <v>5</v>
      </c>
    </row>
    <row r="2786" spans="1:45" ht="18.75" hidden="1" x14ac:dyDescent="0.45">
      <c r="A2786" s="268">
        <v>216629</v>
      </c>
      <c r="B2786" s="249" t="s">
        <v>457</v>
      </c>
      <c r="C2786" s="269" t="s">
        <v>207</v>
      </c>
      <c r="D2786" s="269" t="s">
        <v>205</v>
      </c>
      <c r="E2786" s="269" t="s">
        <v>205</v>
      </c>
      <c r="F2786" s="269" t="s">
        <v>207</v>
      </c>
      <c r="G2786" s="269" t="s">
        <v>205</v>
      </c>
      <c r="H2786" s="269" t="s">
        <v>207</v>
      </c>
      <c r="I2786" s="269" t="s">
        <v>207</v>
      </c>
      <c r="J2786" s="269" t="s">
        <v>207</v>
      </c>
      <c r="K2786" s="269" t="s">
        <v>207</v>
      </c>
      <c r="L2786" s="269" t="s">
        <v>207</v>
      </c>
      <c r="M2786" s="270" t="s">
        <v>344</v>
      </c>
      <c r="N2786" s="269" t="s">
        <v>344</v>
      </c>
      <c r="O2786" s="269" t="s">
        <v>344</v>
      </c>
      <c r="P2786" s="269" t="s">
        <v>344</v>
      </c>
      <c r="Q2786" s="269" t="s">
        <v>344</v>
      </c>
      <c r="R2786" s="269" t="s">
        <v>344</v>
      </c>
      <c r="S2786" s="269" t="s">
        <v>344</v>
      </c>
      <c r="T2786" s="269" t="s">
        <v>344</v>
      </c>
      <c r="U2786" s="269" t="s">
        <v>344</v>
      </c>
      <c r="V2786" s="269" t="s">
        <v>344</v>
      </c>
      <c r="W2786" s="269" t="s">
        <v>344</v>
      </c>
      <c r="X2786" s="270" t="s">
        <v>344</v>
      </c>
      <c r="Y2786" s="269" t="s">
        <v>344</v>
      </c>
      <c r="Z2786" s="269" t="s">
        <v>344</v>
      </c>
      <c r="AA2786" s="269" t="s">
        <v>344</v>
      </c>
      <c r="AB2786" s="269" t="s">
        <v>344</v>
      </c>
      <c r="AC2786" s="269" t="s">
        <v>344</v>
      </c>
      <c r="AD2786" s="269" t="s">
        <v>344</v>
      </c>
      <c r="AE2786" s="269" t="s">
        <v>344</v>
      </c>
      <c r="AF2786" s="269" t="s">
        <v>344</v>
      </c>
      <c r="AG2786" s="269" t="s">
        <v>344</v>
      </c>
      <c r="AH2786" s="269" t="s">
        <v>344</v>
      </c>
      <c r="AI2786" s="269" t="s">
        <v>344</v>
      </c>
      <c r="AJ2786" s="269" t="s">
        <v>344</v>
      </c>
      <c r="AK2786" s="269" t="s">
        <v>344</v>
      </c>
      <c r="AL2786" s="269" t="s">
        <v>344</v>
      </c>
      <c r="AM2786" s="269" t="s">
        <v>344</v>
      </c>
      <c r="AN2786" s="269" t="s">
        <v>344</v>
      </c>
      <c r="AO2786" s="269" t="s">
        <v>344</v>
      </c>
      <c r="AP2786" s="269" t="s">
        <v>344</v>
      </c>
      <c r="AQ2786" s="269"/>
      <c r="AR2786">
        <v>0</v>
      </c>
      <c r="AS2786">
        <v>3</v>
      </c>
    </row>
    <row r="2787" spans="1:45" ht="18.75" hidden="1" x14ac:dyDescent="0.45">
      <c r="A2787" s="268">
        <v>216630</v>
      </c>
      <c r="B2787" s="249" t="s">
        <v>458</v>
      </c>
      <c r="C2787" s="269" t="s">
        <v>207</v>
      </c>
      <c r="D2787" s="269" t="s">
        <v>205</v>
      </c>
      <c r="E2787" s="269" t="s">
        <v>207</v>
      </c>
      <c r="F2787" s="269" t="s">
        <v>207</v>
      </c>
      <c r="G2787" s="269" t="s">
        <v>207</v>
      </c>
      <c r="H2787" s="269" t="s">
        <v>207</v>
      </c>
      <c r="I2787" s="269" t="s">
        <v>207</v>
      </c>
      <c r="J2787" s="269" t="s">
        <v>207</v>
      </c>
      <c r="K2787" s="269" t="s">
        <v>207</v>
      </c>
      <c r="L2787" s="269" t="s">
        <v>207</v>
      </c>
      <c r="M2787" s="270" t="s">
        <v>206</v>
      </c>
      <c r="N2787" s="269" t="s">
        <v>207</v>
      </c>
      <c r="O2787" s="269" t="s">
        <v>207</v>
      </c>
      <c r="P2787" s="269" t="s">
        <v>207</v>
      </c>
      <c r="Q2787" s="269" t="s">
        <v>207</v>
      </c>
      <c r="R2787" s="269" t="s">
        <v>206</v>
      </c>
      <c r="S2787" s="269" t="s">
        <v>206</v>
      </c>
      <c r="T2787" s="269" t="s">
        <v>206</v>
      </c>
      <c r="U2787" s="269" t="s">
        <v>206</v>
      </c>
      <c r="V2787" s="269" t="s">
        <v>206</v>
      </c>
      <c r="W2787" s="269" t="s">
        <v>344</v>
      </c>
      <c r="X2787" s="270" t="s">
        <v>344</v>
      </c>
      <c r="Y2787" s="269" t="s">
        <v>344</v>
      </c>
      <c r="Z2787" s="269" t="s">
        <v>344</v>
      </c>
      <c r="AA2787" s="269" t="s">
        <v>344</v>
      </c>
      <c r="AB2787" s="269" t="s">
        <v>344</v>
      </c>
      <c r="AC2787" s="269" t="s">
        <v>344</v>
      </c>
      <c r="AD2787" s="269" t="s">
        <v>344</v>
      </c>
      <c r="AE2787" s="269" t="s">
        <v>344</v>
      </c>
      <c r="AF2787" s="269" t="s">
        <v>344</v>
      </c>
      <c r="AG2787" s="269" t="s">
        <v>344</v>
      </c>
      <c r="AH2787" s="269" t="s">
        <v>344</v>
      </c>
      <c r="AI2787" s="269" t="s">
        <v>344</v>
      </c>
      <c r="AJ2787" s="269" t="s">
        <v>344</v>
      </c>
      <c r="AK2787" s="269" t="s">
        <v>344</v>
      </c>
      <c r="AL2787" s="269" t="s">
        <v>344</v>
      </c>
      <c r="AM2787" s="269" t="s">
        <v>344</v>
      </c>
      <c r="AN2787" s="269" t="s">
        <v>344</v>
      </c>
      <c r="AO2787" s="269" t="s">
        <v>344</v>
      </c>
      <c r="AP2787" s="269" t="s">
        <v>344</v>
      </c>
      <c r="AQ2787" s="269"/>
      <c r="AR2787">
        <v>0</v>
      </c>
      <c r="AS2787">
        <v>5</v>
      </c>
    </row>
    <row r="2788" spans="1:45" ht="18.75" hidden="1" x14ac:dyDescent="0.45">
      <c r="A2788" s="268">
        <v>216631</v>
      </c>
      <c r="B2788" s="249" t="s">
        <v>458</v>
      </c>
      <c r="C2788" s="269" t="s">
        <v>207</v>
      </c>
      <c r="D2788" s="269" t="s">
        <v>207</v>
      </c>
      <c r="E2788" s="269" t="s">
        <v>207</v>
      </c>
      <c r="F2788" s="269" t="s">
        <v>207</v>
      </c>
      <c r="G2788" s="269" t="s">
        <v>207</v>
      </c>
      <c r="H2788" s="269" t="s">
        <v>207</v>
      </c>
      <c r="I2788" s="269" t="s">
        <v>207</v>
      </c>
      <c r="J2788" s="269" t="s">
        <v>207</v>
      </c>
      <c r="K2788" s="269" t="s">
        <v>207</v>
      </c>
      <c r="L2788" s="269" t="s">
        <v>207</v>
      </c>
      <c r="M2788" s="270" t="s">
        <v>206</v>
      </c>
      <c r="N2788" s="269" t="s">
        <v>207</v>
      </c>
      <c r="O2788" s="269" t="s">
        <v>207</v>
      </c>
      <c r="P2788" s="269" t="s">
        <v>207</v>
      </c>
      <c r="Q2788" s="269" t="s">
        <v>207</v>
      </c>
      <c r="R2788" s="269" t="s">
        <v>206</v>
      </c>
      <c r="S2788" s="269" t="s">
        <v>206</v>
      </c>
      <c r="T2788" s="269" t="s">
        <v>206</v>
      </c>
      <c r="U2788" s="269" t="s">
        <v>206</v>
      </c>
      <c r="V2788" s="269" t="s">
        <v>206</v>
      </c>
      <c r="W2788" s="269" t="s">
        <v>344</v>
      </c>
      <c r="X2788" s="270" t="s">
        <v>344</v>
      </c>
      <c r="Y2788" s="269" t="s">
        <v>344</v>
      </c>
      <c r="Z2788" s="269" t="s">
        <v>344</v>
      </c>
      <c r="AA2788" s="269" t="s">
        <v>344</v>
      </c>
      <c r="AB2788" s="269" t="s">
        <v>344</v>
      </c>
      <c r="AC2788" s="269" t="s">
        <v>344</v>
      </c>
      <c r="AD2788" s="269" t="s">
        <v>344</v>
      </c>
      <c r="AE2788" s="269" t="s">
        <v>344</v>
      </c>
      <c r="AF2788" s="269" t="s">
        <v>344</v>
      </c>
      <c r="AG2788" s="269" t="s">
        <v>344</v>
      </c>
      <c r="AH2788" s="269" t="s">
        <v>344</v>
      </c>
      <c r="AI2788" s="269" t="s">
        <v>344</v>
      </c>
      <c r="AJ2788" s="269" t="s">
        <v>344</v>
      </c>
      <c r="AK2788" s="269" t="s">
        <v>344</v>
      </c>
      <c r="AL2788" s="269" t="s">
        <v>344</v>
      </c>
      <c r="AM2788" s="269" t="s">
        <v>344</v>
      </c>
      <c r="AN2788" s="269" t="s">
        <v>344</v>
      </c>
      <c r="AO2788" s="269" t="s">
        <v>344</v>
      </c>
      <c r="AP2788" s="269" t="s">
        <v>344</v>
      </c>
      <c r="AQ2788" s="269"/>
      <c r="AR2788">
        <v>0</v>
      </c>
      <c r="AS2788">
        <v>5</v>
      </c>
    </row>
    <row r="2789" spans="1:45" ht="15" hidden="1" x14ac:dyDescent="0.25">
      <c r="A2789" s="266">
        <v>216632</v>
      </c>
      <c r="B2789" s="259" t="s">
        <v>457</v>
      </c>
      <c r="C2789" s="259" t="s">
        <v>206</v>
      </c>
      <c r="D2789" s="259" t="s">
        <v>207</v>
      </c>
      <c r="E2789" s="259" t="s">
        <v>207</v>
      </c>
      <c r="F2789" s="259" t="s">
        <v>207</v>
      </c>
      <c r="G2789" s="259" t="s">
        <v>206</v>
      </c>
      <c r="H2789" s="259" t="s">
        <v>206</v>
      </c>
      <c r="I2789" s="259" t="s">
        <v>206</v>
      </c>
      <c r="J2789" s="259" t="s">
        <v>206</v>
      </c>
      <c r="K2789" s="259" t="s">
        <v>206</v>
      </c>
      <c r="L2789" s="259" t="s">
        <v>206</v>
      </c>
      <c r="M2789" s="259" t="s">
        <v>344</v>
      </c>
      <c r="N2789" s="259" t="s">
        <v>344</v>
      </c>
      <c r="O2789" s="259" t="s">
        <v>344</v>
      </c>
      <c r="P2789" s="259" t="s">
        <v>344</v>
      </c>
      <c r="Q2789" s="259" t="s">
        <v>344</v>
      </c>
      <c r="R2789" s="259" t="s">
        <v>344</v>
      </c>
      <c r="S2789" s="259" t="s">
        <v>344</v>
      </c>
      <c r="T2789" s="259" t="s">
        <v>344</v>
      </c>
      <c r="U2789" s="259" t="s">
        <v>344</v>
      </c>
      <c r="V2789" s="259" t="s">
        <v>344</v>
      </c>
      <c r="W2789" s="259" t="s">
        <v>344</v>
      </c>
      <c r="X2789" s="259" t="s">
        <v>344</v>
      </c>
      <c r="Y2789" s="259" t="s">
        <v>344</v>
      </c>
      <c r="Z2789" s="259" t="s">
        <v>344</v>
      </c>
      <c r="AA2789" s="259" t="s">
        <v>344</v>
      </c>
      <c r="AB2789" s="259" t="s">
        <v>344</v>
      </c>
      <c r="AC2789" s="259" t="s">
        <v>344</v>
      </c>
      <c r="AD2789" s="259" t="s">
        <v>344</v>
      </c>
      <c r="AE2789" s="259" t="s">
        <v>344</v>
      </c>
      <c r="AF2789" s="259" t="s">
        <v>344</v>
      </c>
      <c r="AG2789" s="259" t="s">
        <v>344</v>
      </c>
      <c r="AH2789" s="259" t="s">
        <v>344</v>
      </c>
      <c r="AI2789" s="259" t="s">
        <v>344</v>
      </c>
      <c r="AJ2789" s="259" t="s">
        <v>344</v>
      </c>
      <c r="AK2789" s="259" t="s">
        <v>344</v>
      </c>
      <c r="AL2789" s="259" t="s">
        <v>344</v>
      </c>
      <c r="AM2789" s="259" t="s">
        <v>344</v>
      </c>
      <c r="AN2789" s="259" t="s">
        <v>344</v>
      </c>
      <c r="AO2789" s="259" t="s">
        <v>344</v>
      </c>
      <c r="AP2789" s="259" t="s">
        <v>344</v>
      </c>
      <c r="AQ2789" s="259"/>
      <c r="AR2789"/>
      <c r="AS2789">
        <v>3</v>
      </c>
    </row>
    <row r="2790" spans="1:45" ht="15" hidden="1" x14ac:dyDescent="0.25">
      <c r="A2790" s="266">
        <v>216633</v>
      </c>
      <c r="B2790" s="259" t="s">
        <v>457</v>
      </c>
      <c r="C2790" s="259" t="s">
        <v>206</v>
      </c>
      <c r="D2790" s="259" t="s">
        <v>207</v>
      </c>
      <c r="E2790" s="259" t="s">
        <v>206</v>
      </c>
      <c r="F2790" s="259" t="s">
        <v>207</v>
      </c>
      <c r="G2790" s="259" t="s">
        <v>206</v>
      </c>
      <c r="H2790" s="259" t="s">
        <v>206</v>
      </c>
      <c r="I2790" s="259" t="s">
        <v>206</v>
      </c>
      <c r="J2790" s="259" t="s">
        <v>206</v>
      </c>
      <c r="K2790" s="259" t="s">
        <v>206</v>
      </c>
      <c r="L2790" s="259" t="s">
        <v>206</v>
      </c>
      <c r="M2790" s="259" t="s">
        <v>344</v>
      </c>
      <c r="N2790" s="259" t="s">
        <v>344</v>
      </c>
      <c r="O2790" s="259" t="s">
        <v>344</v>
      </c>
      <c r="P2790" s="259" t="s">
        <v>344</v>
      </c>
      <c r="Q2790" s="259" t="s">
        <v>344</v>
      </c>
      <c r="R2790" s="259" t="s">
        <v>344</v>
      </c>
      <c r="S2790" s="259" t="s">
        <v>344</v>
      </c>
      <c r="T2790" s="259" t="s">
        <v>344</v>
      </c>
      <c r="U2790" s="259" t="s">
        <v>344</v>
      </c>
      <c r="V2790" s="259" t="s">
        <v>344</v>
      </c>
      <c r="W2790" s="259" t="s">
        <v>344</v>
      </c>
      <c r="X2790" s="259" t="s">
        <v>344</v>
      </c>
      <c r="Y2790" s="259" t="s">
        <v>344</v>
      </c>
      <c r="Z2790" s="259" t="s">
        <v>344</v>
      </c>
      <c r="AA2790" s="259" t="s">
        <v>344</v>
      </c>
      <c r="AB2790" s="259" t="s">
        <v>344</v>
      </c>
      <c r="AC2790" s="259" t="s">
        <v>344</v>
      </c>
      <c r="AD2790" s="259" t="s">
        <v>344</v>
      </c>
      <c r="AE2790" s="259" t="s">
        <v>344</v>
      </c>
      <c r="AF2790" s="259" t="s">
        <v>344</v>
      </c>
      <c r="AG2790" s="259" t="s">
        <v>344</v>
      </c>
      <c r="AH2790" s="259" t="s">
        <v>344</v>
      </c>
      <c r="AI2790" s="259" t="s">
        <v>344</v>
      </c>
      <c r="AJ2790" s="259" t="s">
        <v>344</v>
      </c>
      <c r="AK2790" s="259" t="s">
        <v>344</v>
      </c>
      <c r="AL2790" s="259" t="s">
        <v>344</v>
      </c>
      <c r="AM2790" s="259" t="s">
        <v>344</v>
      </c>
      <c r="AN2790" s="259" t="s">
        <v>344</v>
      </c>
      <c r="AO2790" s="259" t="s">
        <v>344</v>
      </c>
      <c r="AP2790" s="259" t="s">
        <v>344</v>
      </c>
      <c r="AQ2790" s="259"/>
      <c r="AR2790"/>
      <c r="AS2790">
        <v>3</v>
      </c>
    </row>
    <row r="2791" spans="1:45" ht="15" hidden="1" x14ac:dyDescent="0.25">
      <c r="A2791" s="266">
        <v>216634</v>
      </c>
      <c r="B2791" s="259" t="s">
        <v>457</v>
      </c>
      <c r="C2791" s="259" t="s">
        <v>207</v>
      </c>
      <c r="D2791" s="259" t="s">
        <v>207</v>
      </c>
      <c r="E2791" s="259" t="s">
        <v>207</v>
      </c>
      <c r="F2791" s="259" t="s">
        <v>207</v>
      </c>
      <c r="G2791" s="259" t="s">
        <v>207</v>
      </c>
      <c r="H2791" s="259" t="s">
        <v>206</v>
      </c>
      <c r="I2791" s="259" t="s">
        <v>206</v>
      </c>
      <c r="J2791" s="259" t="s">
        <v>206</v>
      </c>
      <c r="K2791" s="259" t="s">
        <v>206</v>
      </c>
      <c r="L2791" s="259" t="s">
        <v>206</v>
      </c>
      <c r="M2791" s="259" t="s">
        <v>344</v>
      </c>
      <c r="N2791" s="259" t="s">
        <v>344</v>
      </c>
      <c r="O2791" s="259" t="s">
        <v>344</v>
      </c>
      <c r="P2791" s="259" t="s">
        <v>344</v>
      </c>
      <c r="Q2791" s="259" t="s">
        <v>344</v>
      </c>
      <c r="R2791" s="259" t="s">
        <v>344</v>
      </c>
      <c r="S2791" s="259" t="s">
        <v>344</v>
      </c>
      <c r="T2791" s="259" t="s">
        <v>344</v>
      </c>
      <c r="U2791" s="259" t="s">
        <v>344</v>
      </c>
      <c r="V2791" s="259" t="s">
        <v>344</v>
      </c>
      <c r="W2791" s="259" t="s">
        <v>344</v>
      </c>
      <c r="X2791" s="259" t="s">
        <v>344</v>
      </c>
      <c r="Y2791" s="259" t="s">
        <v>344</v>
      </c>
      <c r="Z2791" s="259" t="s">
        <v>344</v>
      </c>
      <c r="AA2791" s="259" t="s">
        <v>344</v>
      </c>
      <c r="AB2791" s="259" t="s">
        <v>344</v>
      </c>
      <c r="AC2791" s="259" t="s">
        <v>344</v>
      </c>
      <c r="AD2791" s="259" t="s">
        <v>344</v>
      </c>
      <c r="AE2791" s="259" t="s">
        <v>344</v>
      </c>
      <c r="AF2791" s="259" t="s">
        <v>344</v>
      </c>
      <c r="AG2791" s="259" t="s">
        <v>344</v>
      </c>
      <c r="AH2791" s="259" t="s">
        <v>344</v>
      </c>
      <c r="AI2791" s="259" t="s">
        <v>344</v>
      </c>
      <c r="AJ2791" s="259" t="s">
        <v>344</v>
      </c>
      <c r="AK2791" s="259" t="s">
        <v>344</v>
      </c>
      <c r="AL2791" s="259" t="s">
        <v>344</v>
      </c>
      <c r="AM2791" s="259" t="s">
        <v>344</v>
      </c>
      <c r="AN2791" s="259" t="s">
        <v>344</v>
      </c>
      <c r="AO2791" s="259" t="s">
        <v>344</v>
      </c>
      <c r="AP2791" s="259" t="s">
        <v>344</v>
      </c>
      <c r="AQ2791" s="259"/>
      <c r="AR2791"/>
      <c r="AS2791">
        <v>3</v>
      </c>
    </row>
    <row r="2792" spans="1:45" ht="15" hidden="1" x14ac:dyDescent="0.25">
      <c r="A2792" s="266">
        <v>216635</v>
      </c>
      <c r="B2792" s="259" t="s">
        <v>457</v>
      </c>
      <c r="C2792" s="259" t="s">
        <v>207</v>
      </c>
      <c r="D2792" s="259" t="s">
        <v>207</v>
      </c>
      <c r="E2792" s="259" t="s">
        <v>207</v>
      </c>
      <c r="F2792" s="259" t="s">
        <v>207</v>
      </c>
      <c r="G2792" s="259" t="s">
        <v>207</v>
      </c>
      <c r="H2792" s="259" t="s">
        <v>206</v>
      </c>
      <c r="I2792" s="259" t="s">
        <v>206</v>
      </c>
      <c r="J2792" s="259" t="s">
        <v>206</v>
      </c>
      <c r="K2792" s="259" t="s">
        <v>206</v>
      </c>
      <c r="L2792" s="259" t="s">
        <v>206</v>
      </c>
      <c r="M2792" s="259" t="s">
        <v>344</v>
      </c>
      <c r="N2792" s="259" t="s">
        <v>344</v>
      </c>
      <c r="O2792" s="259" t="s">
        <v>344</v>
      </c>
      <c r="P2792" s="259" t="s">
        <v>344</v>
      </c>
      <c r="Q2792" s="259" t="s">
        <v>344</v>
      </c>
      <c r="R2792" s="259" t="s">
        <v>344</v>
      </c>
      <c r="S2792" s="259" t="s">
        <v>344</v>
      </c>
      <c r="T2792" s="259" t="s">
        <v>344</v>
      </c>
      <c r="U2792" s="259" t="s">
        <v>344</v>
      </c>
      <c r="V2792" s="259" t="s">
        <v>344</v>
      </c>
      <c r="W2792" s="259" t="s">
        <v>344</v>
      </c>
      <c r="X2792" s="259" t="s">
        <v>344</v>
      </c>
      <c r="Y2792" s="259" t="s">
        <v>344</v>
      </c>
      <c r="Z2792" s="259" t="s">
        <v>344</v>
      </c>
      <c r="AA2792" s="259" t="s">
        <v>344</v>
      </c>
      <c r="AB2792" s="259" t="s">
        <v>344</v>
      </c>
      <c r="AC2792" s="259" t="s">
        <v>344</v>
      </c>
      <c r="AD2792" s="259" t="s">
        <v>344</v>
      </c>
      <c r="AE2792" s="259" t="s">
        <v>344</v>
      </c>
      <c r="AF2792" s="259" t="s">
        <v>344</v>
      </c>
      <c r="AG2792" s="259" t="s">
        <v>344</v>
      </c>
      <c r="AH2792" s="259" t="s">
        <v>344</v>
      </c>
      <c r="AI2792" s="259" t="s">
        <v>344</v>
      </c>
      <c r="AJ2792" s="259" t="s">
        <v>344</v>
      </c>
      <c r="AK2792" s="259" t="s">
        <v>344</v>
      </c>
      <c r="AL2792" s="259" t="s">
        <v>344</v>
      </c>
      <c r="AM2792" s="259" t="s">
        <v>344</v>
      </c>
      <c r="AN2792" s="259" t="s">
        <v>344</v>
      </c>
      <c r="AO2792" s="259" t="s">
        <v>344</v>
      </c>
      <c r="AP2792" s="259" t="s">
        <v>344</v>
      </c>
      <c r="AQ2792" s="259"/>
      <c r="AR2792"/>
      <c r="AS2792">
        <v>3</v>
      </c>
    </row>
    <row r="2793" spans="1:45" ht="18.75" hidden="1" x14ac:dyDescent="0.45">
      <c r="A2793" s="267">
        <v>216636</v>
      </c>
      <c r="B2793" s="249" t="s">
        <v>457</v>
      </c>
      <c r="C2793" s="269" t="s">
        <v>205</v>
      </c>
      <c r="D2793" s="269" t="s">
        <v>205</v>
      </c>
      <c r="E2793" s="269" t="s">
        <v>205</v>
      </c>
      <c r="F2793" s="269" t="s">
        <v>205</v>
      </c>
      <c r="G2793" s="269" t="s">
        <v>207</v>
      </c>
      <c r="H2793" s="269" t="s">
        <v>207</v>
      </c>
      <c r="I2793" s="269" t="s">
        <v>207</v>
      </c>
      <c r="J2793" s="269" t="s">
        <v>205</v>
      </c>
      <c r="K2793" s="269" t="s">
        <v>205</v>
      </c>
      <c r="L2793" s="269" t="s">
        <v>207</v>
      </c>
      <c r="M2793" s="270" t="s">
        <v>344</v>
      </c>
      <c r="N2793" s="269" t="s">
        <v>344</v>
      </c>
      <c r="O2793" s="269" t="s">
        <v>344</v>
      </c>
      <c r="P2793" s="269" t="s">
        <v>344</v>
      </c>
      <c r="Q2793" s="269" t="s">
        <v>344</v>
      </c>
      <c r="R2793" s="269" t="s">
        <v>344</v>
      </c>
      <c r="S2793" s="269" t="s">
        <v>344</v>
      </c>
      <c r="T2793" s="269" t="s">
        <v>344</v>
      </c>
      <c r="U2793" s="269" t="s">
        <v>344</v>
      </c>
      <c r="V2793" s="269" t="s">
        <v>344</v>
      </c>
      <c r="W2793" s="269" t="s">
        <v>344</v>
      </c>
      <c r="X2793" s="270" t="s">
        <v>344</v>
      </c>
      <c r="Y2793" s="269" t="s">
        <v>344</v>
      </c>
      <c r="Z2793" s="269" t="s">
        <v>344</v>
      </c>
      <c r="AA2793" s="269" t="s">
        <v>344</v>
      </c>
      <c r="AB2793" s="269" t="s">
        <v>344</v>
      </c>
      <c r="AC2793" s="269" t="s">
        <v>344</v>
      </c>
      <c r="AD2793" s="269" t="s">
        <v>344</v>
      </c>
      <c r="AE2793" s="269" t="s">
        <v>344</v>
      </c>
      <c r="AF2793" s="269" t="s">
        <v>344</v>
      </c>
      <c r="AG2793" s="269" t="s">
        <v>344</v>
      </c>
      <c r="AH2793" s="269" t="s">
        <v>344</v>
      </c>
      <c r="AI2793" s="269" t="s">
        <v>344</v>
      </c>
      <c r="AJ2793" s="269" t="s">
        <v>344</v>
      </c>
      <c r="AK2793" s="269" t="s">
        <v>344</v>
      </c>
      <c r="AL2793" s="269" t="s">
        <v>344</v>
      </c>
      <c r="AM2793" s="269" t="s">
        <v>344</v>
      </c>
      <c r="AN2793" s="269" t="s">
        <v>344</v>
      </c>
      <c r="AO2793" s="269" t="s">
        <v>344</v>
      </c>
      <c r="AP2793" s="269" t="s">
        <v>344</v>
      </c>
      <c r="AQ2793" s="269"/>
      <c r="AR2793">
        <v>0</v>
      </c>
      <c r="AS2793">
        <v>3</v>
      </c>
    </row>
    <row r="2794" spans="1:45" ht="18.75" hidden="1" x14ac:dyDescent="0.45">
      <c r="A2794" s="268">
        <v>216637</v>
      </c>
      <c r="B2794" s="249" t="s">
        <v>458</v>
      </c>
      <c r="C2794" s="269" t="s">
        <v>207</v>
      </c>
      <c r="D2794" s="269" t="s">
        <v>207</v>
      </c>
      <c r="E2794" s="269" t="s">
        <v>205</v>
      </c>
      <c r="F2794" s="269" t="s">
        <v>207</v>
      </c>
      <c r="G2794" s="269" t="s">
        <v>207</v>
      </c>
      <c r="H2794" s="269" t="s">
        <v>207</v>
      </c>
      <c r="I2794" s="269" t="s">
        <v>205</v>
      </c>
      <c r="J2794" s="269" t="s">
        <v>207</v>
      </c>
      <c r="K2794" s="269" t="s">
        <v>207</v>
      </c>
      <c r="L2794" s="269" t="s">
        <v>207</v>
      </c>
      <c r="M2794" s="270" t="s">
        <v>206</v>
      </c>
      <c r="N2794" s="269" t="s">
        <v>207</v>
      </c>
      <c r="O2794" s="269" t="s">
        <v>207</v>
      </c>
      <c r="P2794" s="269" t="s">
        <v>207</v>
      </c>
      <c r="Q2794" s="269" t="s">
        <v>207</v>
      </c>
      <c r="R2794" s="269" t="s">
        <v>206</v>
      </c>
      <c r="S2794" s="269" t="s">
        <v>206</v>
      </c>
      <c r="T2794" s="269" t="s">
        <v>206</v>
      </c>
      <c r="U2794" s="269" t="s">
        <v>206</v>
      </c>
      <c r="V2794" s="269" t="s">
        <v>206</v>
      </c>
      <c r="W2794" s="269" t="s">
        <v>344</v>
      </c>
      <c r="X2794" s="270" t="s">
        <v>344</v>
      </c>
      <c r="Y2794" s="269" t="s">
        <v>344</v>
      </c>
      <c r="Z2794" s="269" t="s">
        <v>344</v>
      </c>
      <c r="AA2794" s="269" t="s">
        <v>344</v>
      </c>
      <c r="AB2794" s="269" t="s">
        <v>344</v>
      </c>
      <c r="AC2794" s="269" t="s">
        <v>344</v>
      </c>
      <c r="AD2794" s="269" t="s">
        <v>344</v>
      </c>
      <c r="AE2794" s="269" t="s">
        <v>344</v>
      </c>
      <c r="AF2794" s="269" t="s">
        <v>344</v>
      </c>
      <c r="AG2794" s="269" t="s">
        <v>344</v>
      </c>
      <c r="AH2794" s="269" t="s">
        <v>344</v>
      </c>
      <c r="AI2794" s="269" t="s">
        <v>344</v>
      </c>
      <c r="AJ2794" s="269" t="s">
        <v>344</v>
      </c>
      <c r="AK2794" s="269" t="s">
        <v>344</v>
      </c>
      <c r="AL2794" s="269" t="s">
        <v>344</v>
      </c>
      <c r="AM2794" s="269" t="s">
        <v>344</v>
      </c>
      <c r="AN2794" s="269" t="s">
        <v>344</v>
      </c>
      <c r="AO2794" s="269" t="s">
        <v>344</v>
      </c>
      <c r="AP2794" s="269" t="s">
        <v>344</v>
      </c>
      <c r="AQ2794" s="269"/>
      <c r="AR2794">
        <v>0</v>
      </c>
      <c r="AS2794">
        <v>5</v>
      </c>
    </row>
    <row r="2795" spans="1:45" ht="18.75" hidden="1" x14ac:dyDescent="0.45">
      <c r="A2795" s="268">
        <v>216638</v>
      </c>
      <c r="B2795" s="249" t="s">
        <v>458</v>
      </c>
      <c r="C2795" s="269" t="s">
        <v>207</v>
      </c>
      <c r="D2795" s="269" t="s">
        <v>207</v>
      </c>
      <c r="E2795" s="269" t="s">
        <v>207</v>
      </c>
      <c r="F2795" s="269" t="s">
        <v>207</v>
      </c>
      <c r="G2795" s="269" t="s">
        <v>206</v>
      </c>
      <c r="H2795" s="269" t="s">
        <v>207</v>
      </c>
      <c r="I2795" s="269" t="s">
        <v>207</v>
      </c>
      <c r="J2795" s="269" t="s">
        <v>207</v>
      </c>
      <c r="K2795" s="269" t="s">
        <v>207</v>
      </c>
      <c r="L2795" s="269" t="s">
        <v>207</v>
      </c>
      <c r="M2795" s="270" t="s">
        <v>206</v>
      </c>
      <c r="N2795" s="269" t="s">
        <v>207</v>
      </c>
      <c r="O2795" s="269" t="s">
        <v>207</v>
      </c>
      <c r="P2795" s="269" t="s">
        <v>207</v>
      </c>
      <c r="Q2795" s="269" t="s">
        <v>207</v>
      </c>
      <c r="R2795" s="269" t="s">
        <v>206</v>
      </c>
      <c r="S2795" s="269" t="s">
        <v>206</v>
      </c>
      <c r="T2795" s="269" t="s">
        <v>206</v>
      </c>
      <c r="U2795" s="269" t="s">
        <v>206</v>
      </c>
      <c r="V2795" s="269" t="s">
        <v>206</v>
      </c>
      <c r="W2795" s="269" t="s">
        <v>344</v>
      </c>
      <c r="X2795" s="270" t="s">
        <v>344</v>
      </c>
      <c r="Y2795" s="269" t="s">
        <v>344</v>
      </c>
      <c r="Z2795" s="269" t="s">
        <v>344</v>
      </c>
      <c r="AA2795" s="269" t="s">
        <v>344</v>
      </c>
      <c r="AB2795" s="269" t="s">
        <v>344</v>
      </c>
      <c r="AC2795" s="269" t="s">
        <v>344</v>
      </c>
      <c r="AD2795" s="269" t="s">
        <v>344</v>
      </c>
      <c r="AE2795" s="269" t="s">
        <v>344</v>
      </c>
      <c r="AF2795" s="269" t="s">
        <v>344</v>
      </c>
      <c r="AG2795" s="269" t="s">
        <v>344</v>
      </c>
      <c r="AH2795" s="269" t="s">
        <v>344</v>
      </c>
      <c r="AI2795" s="269" t="s">
        <v>344</v>
      </c>
      <c r="AJ2795" s="269" t="s">
        <v>344</v>
      </c>
      <c r="AK2795" s="269" t="s">
        <v>344</v>
      </c>
      <c r="AL2795" s="269" t="s">
        <v>344</v>
      </c>
      <c r="AM2795" s="269" t="s">
        <v>344</v>
      </c>
      <c r="AN2795" s="269" t="s">
        <v>344</v>
      </c>
      <c r="AO2795" s="269" t="s">
        <v>344</v>
      </c>
      <c r="AP2795" s="269" t="s">
        <v>344</v>
      </c>
      <c r="AQ2795" s="269"/>
      <c r="AR2795">
        <v>0</v>
      </c>
      <c r="AS2795">
        <v>5</v>
      </c>
    </row>
    <row r="2796" spans="1:45" ht="18.75" hidden="1" x14ac:dyDescent="0.45">
      <c r="A2796" s="267">
        <v>216639</v>
      </c>
      <c r="B2796" s="249" t="s">
        <v>458</v>
      </c>
      <c r="C2796" s="269" t="s">
        <v>205</v>
      </c>
      <c r="D2796" s="269" t="s">
        <v>207</v>
      </c>
      <c r="E2796" s="269" t="s">
        <v>205</v>
      </c>
      <c r="F2796" s="269" t="s">
        <v>207</v>
      </c>
      <c r="G2796" s="269" t="s">
        <v>205</v>
      </c>
      <c r="H2796" s="269" t="s">
        <v>207</v>
      </c>
      <c r="I2796" s="269" t="s">
        <v>205</v>
      </c>
      <c r="J2796" s="269" t="s">
        <v>207</v>
      </c>
      <c r="K2796" s="269" t="s">
        <v>207</v>
      </c>
      <c r="L2796" s="269" t="s">
        <v>207</v>
      </c>
      <c r="M2796" s="270" t="s">
        <v>206</v>
      </c>
      <c r="N2796" s="269" t="s">
        <v>207</v>
      </c>
      <c r="O2796" s="269" t="s">
        <v>207</v>
      </c>
      <c r="P2796" s="269" t="s">
        <v>207</v>
      </c>
      <c r="Q2796" s="269" t="s">
        <v>207</v>
      </c>
      <c r="R2796" s="269" t="s">
        <v>206</v>
      </c>
      <c r="S2796" s="269" t="s">
        <v>206</v>
      </c>
      <c r="T2796" s="269" t="s">
        <v>206</v>
      </c>
      <c r="U2796" s="269" t="s">
        <v>206</v>
      </c>
      <c r="V2796" s="269" t="s">
        <v>206</v>
      </c>
      <c r="W2796" s="269" t="s">
        <v>344</v>
      </c>
      <c r="X2796" s="270" t="s">
        <v>344</v>
      </c>
      <c r="Y2796" s="269" t="s">
        <v>344</v>
      </c>
      <c r="Z2796" s="269" t="s">
        <v>344</v>
      </c>
      <c r="AA2796" s="269" t="s">
        <v>344</v>
      </c>
      <c r="AB2796" s="269" t="s">
        <v>344</v>
      </c>
      <c r="AC2796" s="269" t="s">
        <v>344</v>
      </c>
      <c r="AD2796" s="269" t="s">
        <v>344</v>
      </c>
      <c r="AE2796" s="269" t="s">
        <v>344</v>
      </c>
      <c r="AF2796" s="269" t="s">
        <v>344</v>
      </c>
      <c r="AG2796" s="269" t="s">
        <v>344</v>
      </c>
      <c r="AH2796" s="269" t="s">
        <v>344</v>
      </c>
      <c r="AI2796" s="269" t="s">
        <v>344</v>
      </c>
      <c r="AJ2796" s="269" t="s">
        <v>344</v>
      </c>
      <c r="AK2796" s="269" t="s">
        <v>344</v>
      </c>
      <c r="AL2796" s="269" t="s">
        <v>344</v>
      </c>
      <c r="AM2796" s="269" t="s">
        <v>344</v>
      </c>
      <c r="AN2796" s="269" t="s">
        <v>344</v>
      </c>
      <c r="AO2796" s="269" t="s">
        <v>344</v>
      </c>
      <c r="AP2796" s="269" t="s">
        <v>344</v>
      </c>
      <c r="AQ2796" s="269"/>
      <c r="AR2796">
        <v>0</v>
      </c>
      <c r="AS2796">
        <v>5</v>
      </c>
    </row>
    <row r="2797" spans="1:45" ht="15" hidden="1" x14ac:dyDescent="0.25">
      <c r="A2797" s="266">
        <v>216640</v>
      </c>
      <c r="B2797" s="259" t="s">
        <v>457</v>
      </c>
      <c r="C2797" s="259" t="s">
        <v>206</v>
      </c>
      <c r="D2797" s="259" t="s">
        <v>207</v>
      </c>
      <c r="E2797" s="259" t="s">
        <v>207</v>
      </c>
      <c r="F2797" s="259" t="s">
        <v>207</v>
      </c>
      <c r="G2797" s="259" t="s">
        <v>207</v>
      </c>
      <c r="H2797" s="259" t="s">
        <v>206</v>
      </c>
      <c r="I2797" s="259" t="s">
        <v>206</v>
      </c>
      <c r="J2797" s="259" t="s">
        <v>206</v>
      </c>
      <c r="K2797" s="259" t="s">
        <v>206</v>
      </c>
      <c r="L2797" s="259" t="s">
        <v>206</v>
      </c>
      <c r="M2797" s="259" t="s">
        <v>344</v>
      </c>
      <c r="N2797" s="259" t="s">
        <v>344</v>
      </c>
      <c r="O2797" s="259" t="s">
        <v>344</v>
      </c>
      <c r="P2797" s="259" t="s">
        <v>344</v>
      </c>
      <c r="Q2797" s="259" t="s">
        <v>344</v>
      </c>
      <c r="R2797" s="259" t="s">
        <v>344</v>
      </c>
      <c r="S2797" s="259" t="s">
        <v>344</v>
      </c>
      <c r="T2797" s="259" t="s">
        <v>344</v>
      </c>
      <c r="U2797" s="259" t="s">
        <v>344</v>
      </c>
      <c r="V2797" s="259" t="s">
        <v>344</v>
      </c>
      <c r="W2797" s="259" t="s">
        <v>344</v>
      </c>
      <c r="X2797" s="259" t="s">
        <v>344</v>
      </c>
      <c r="Y2797" s="259" t="s">
        <v>344</v>
      </c>
      <c r="Z2797" s="259" t="s">
        <v>344</v>
      </c>
      <c r="AA2797" s="259" t="s">
        <v>344</v>
      </c>
      <c r="AB2797" s="259" t="s">
        <v>344</v>
      </c>
      <c r="AC2797" s="259" t="s">
        <v>344</v>
      </c>
      <c r="AD2797" s="259" t="s">
        <v>344</v>
      </c>
      <c r="AE2797" s="259" t="s">
        <v>344</v>
      </c>
      <c r="AF2797" s="259" t="s">
        <v>344</v>
      </c>
      <c r="AG2797" s="259" t="s">
        <v>344</v>
      </c>
      <c r="AH2797" s="259" t="s">
        <v>344</v>
      </c>
      <c r="AI2797" s="259" t="s">
        <v>344</v>
      </c>
      <c r="AJ2797" s="259" t="s">
        <v>344</v>
      </c>
      <c r="AK2797" s="259" t="s">
        <v>344</v>
      </c>
      <c r="AL2797" s="259" t="s">
        <v>344</v>
      </c>
      <c r="AM2797" s="259" t="s">
        <v>344</v>
      </c>
      <c r="AN2797" s="259" t="s">
        <v>344</v>
      </c>
      <c r="AO2797" s="259" t="s">
        <v>344</v>
      </c>
      <c r="AP2797" s="259" t="s">
        <v>344</v>
      </c>
      <c r="AQ2797" s="259"/>
      <c r="AR2797"/>
      <c r="AS2797">
        <v>3</v>
      </c>
    </row>
    <row r="2798" spans="1:45" ht="15" hidden="1" x14ac:dyDescent="0.25">
      <c r="A2798" s="266">
        <v>216641</v>
      </c>
      <c r="B2798" s="259" t="s">
        <v>457</v>
      </c>
      <c r="C2798" s="259" t="s">
        <v>205</v>
      </c>
      <c r="D2798" s="259" t="s">
        <v>207</v>
      </c>
      <c r="E2798" s="259" t="s">
        <v>205</v>
      </c>
      <c r="F2798" s="259" t="s">
        <v>207</v>
      </c>
      <c r="G2798" s="259" t="s">
        <v>207</v>
      </c>
      <c r="H2798" s="259" t="s">
        <v>207</v>
      </c>
      <c r="I2798" s="259" t="s">
        <v>207</v>
      </c>
      <c r="J2798" s="259" t="s">
        <v>206</v>
      </c>
      <c r="K2798" s="259" t="s">
        <v>207</v>
      </c>
      <c r="L2798" s="259" t="s">
        <v>206</v>
      </c>
      <c r="M2798" s="259" t="s">
        <v>344</v>
      </c>
      <c r="N2798" s="259" t="s">
        <v>344</v>
      </c>
      <c r="O2798" s="259" t="s">
        <v>344</v>
      </c>
      <c r="P2798" s="259" t="s">
        <v>344</v>
      </c>
      <c r="Q2798" s="259" t="s">
        <v>344</v>
      </c>
      <c r="R2798" s="259" t="s">
        <v>344</v>
      </c>
      <c r="S2798" s="259" t="s">
        <v>344</v>
      </c>
      <c r="T2798" s="259" t="s">
        <v>344</v>
      </c>
      <c r="U2798" s="259" t="s">
        <v>344</v>
      </c>
      <c r="V2798" s="259" t="s">
        <v>344</v>
      </c>
      <c r="W2798" s="259" t="s">
        <v>344</v>
      </c>
      <c r="X2798" s="259" t="s">
        <v>344</v>
      </c>
      <c r="Y2798" s="259" t="s">
        <v>344</v>
      </c>
      <c r="Z2798" s="259" t="s">
        <v>344</v>
      </c>
      <c r="AA2798" s="259" t="s">
        <v>344</v>
      </c>
      <c r="AB2798" s="259" t="s">
        <v>344</v>
      </c>
      <c r="AC2798" s="259" t="s">
        <v>344</v>
      </c>
      <c r="AD2798" s="259" t="s">
        <v>344</v>
      </c>
      <c r="AE2798" s="259" t="s">
        <v>344</v>
      </c>
      <c r="AF2798" s="259" t="s">
        <v>344</v>
      </c>
      <c r="AG2798" s="259" t="s">
        <v>344</v>
      </c>
      <c r="AH2798" s="259" t="s">
        <v>344</v>
      </c>
      <c r="AI2798" s="259" t="s">
        <v>344</v>
      </c>
      <c r="AJ2798" s="259" t="s">
        <v>344</v>
      </c>
      <c r="AK2798" s="259" t="s">
        <v>344</v>
      </c>
      <c r="AL2798" s="259" t="s">
        <v>344</v>
      </c>
      <c r="AM2798" s="259" t="s">
        <v>344</v>
      </c>
      <c r="AN2798" s="259" t="s">
        <v>344</v>
      </c>
      <c r="AO2798" s="259" t="s">
        <v>344</v>
      </c>
      <c r="AP2798" s="259" t="s">
        <v>344</v>
      </c>
      <c r="AQ2798" s="259"/>
      <c r="AR2798"/>
      <c r="AS2798">
        <v>3</v>
      </c>
    </row>
    <row r="2799" spans="1:45" ht="18.75" hidden="1" x14ac:dyDescent="0.45">
      <c r="A2799" s="267">
        <v>216642</v>
      </c>
      <c r="B2799" s="249" t="s">
        <v>457</v>
      </c>
      <c r="C2799" s="269" t="s">
        <v>205</v>
      </c>
      <c r="D2799" s="269" t="s">
        <v>205</v>
      </c>
      <c r="E2799" s="269" t="s">
        <v>205</v>
      </c>
      <c r="F2799" s="269" t="s">
        <v>205</v>
      </c>
      <c r="G2799" s="269" t="s">
        <v>205</v>
      </c>
      <c r="H2799" s="269" t="s">
        <v>207</v>
      </c>
      <c r="I2799" s="269" t="s">
        <v>205</v>
      </c>
      <c r="J2799" s="269" t="s">
        <v>207</v>
      </c>
      <c r="K2799" s="269" t="s">
        <v>207</v>
      </c>
      <c r="L2799" s="269" t="s">
        <v>205</v>
      </c>
      <c r="M2799" s="270" t="s">
        <v>344</v>
      </c>
      <c r="N2799" s="269" t="s">
        <v>344</v>
      </c>
      <c r="O2799" s="269" t="s">
        <v>344</v>
      </c>
      <c r="P2799" s="269" t="s">
        <v>344</v>
      </c>
      <c r="Q2799" s="269" t="s">
        <v>344</v>
      </c>
      <c r="R2799" s="269" t="s">
        <v>344</v>
      </c>
      <c r="S2799" s="269" t="s">
        <v>344</v>
      </c>
      <c r="T2799" s="269" t="s">
        <v>344</v>
      </c>
      <c r="U2799" s="269" t="s">
        <v>344</v>
      </c>
      <c r="V2799" s="269" t="s">
        <v>344</v>
      </c>
      <c r="W2799" s="269" t="s">
        <v>344</v>
      </c>
      <c r="X2799" s="270" t="s">
        <v>344</v>
      </c>
      <c r="Y2799" s="269" t="s">
        <v>344</v>
      </c>
      <c r="Z2799" s="269" t="s">
        <v>344</v>
      </c>
      <c r="AA2799" s="269" t="s">
        <v>344</v>
      </c>
      <c r="AB2799" s="269" t="s">
        <v>344</v>
      </c>
      <c r="AC2799" s="269" t="s">
        <v>344</v>
      </c>
      <c r="AD2799" s="269" t="s">
        <v>344</v>
      </c>
      <c r="AE2799" s="269" t="s">
        <v>344</v>
      </c>
      <c r="AF2799" s="269" t="s">
        <v>344</v>
      </c>
      <c r="AG2799" s="269" t="s">
        <v>344</v>
      </c>
      <c r="AH2799" s="269" t="s">
        <v>344</v>
      </c>
      <c r="AI2799" s="269" t="s">
        <v>344</v>
      </c>
      <c r="AJ2799" s="269" t="s">
        <v>344</v>
      </c>
      <c r="AK2799" s="269" t="s">
        <v>344</v>
      </c>
      <c r="AL2799" s="269" t="s">
        <v>344</v>
      </c>
      <c r="AM2799" s="269" t="s">
        <v>344</v>
      </c>
      <c r="AN2799" s="269" t="s">
        <v>344</v>
      </c>
      <c r="AO2799" s="269" t="s">
        <v>344</v>
      </c>
      <c r="AP2799" s="269" t="s">
        <v>344</v>
      </c>
      <c r="AQ2799" s="269"/>
      <c r="AR2799">
        <v>0</v>
      </c>
      <c r="AS2799">
        <v>3</v>
      </c>
    </row>
    <row r="2800" spans="1:45" ht="18.75" hidden="1" x14ac:dyDescent="0.45">
      <c r="A2800" s="268">
        <v>216643</v>
      </c>
      <c r="B2800" s="249" t="s">
        <v>458</v>
      </c>
      <c r="C2800" s="269" t="s">
        <v>207</v>
      </c>
      <c r="D2800" s="269" t="s">
        <v>207</v>
      </c>
      <c r="E2800" s="269" t="s">
        <v>205</v>
      </c>
      <c r="F2800" s="269" t="s">
        <v>207</v>
      </c>
      <c r="G2800" s="269" t="s">
        <v>205</v>
      </c>
      <c r="H2800" s="269" t="s">
        <v>207</v>
      </c>
      <c r="I2800" s="269" t="s">
        <v>207</v>
      </c>
      <c r="J2800" s="269" t="s">
        <v>207</v>
      </c>
      <c r="K2800" s="269" t="s">
        <v>207</v>
      </c>
      <c r="L2800" s="269" t="s">
        <v>207</v>
      </c>
      <c r="M2800" s="270" t="s">
        <v>206</v>
      </c>
      <c r="N2800" s="269" t="s">
        <v>207</v>
      </c>
      <c r="O2800" s="269" t="s">
        <v>207</v>
      </c>
      <c r="P2800" s="269" t="s">
        <v>207</v>
      </c>
      <c r="Q2800" s="269" t="s">
        <v>207</v>
      </c>
      <c r="R2800" s="269" t="s">
        <v>206</v>
      </c>
      <c r="S2800" s="269" t="s">
        <v>206</v>
      </c>
      <c r="T2800" s="269" t="s">
        <v>206</v>
      </c>
      <c r="U2800" s="269" t="s">
        <v>206</v>
      </c>
      <c r="V2800" s="269" t="s">
        <v>206</v>
      </c>
      <c r="W2800" s="269" t="s">
        <v>344</v>
      </c>
      <c r="X2800" s="270" t="s">
        <v>344</v>
      </c>
      <c r="Y2800" s="269" t="s">
        <v>344</v>
      </c>
      <c r="Z2800" s="269" t="s">
        <v>344</v>
      </c>
      <c r="AA2800" s="269" t="s">
        <v>344</v>
      </c>
      <c r="AB2800" s="269" t="s">
        <v>344</v>
      </c>
      <c r="AC2800" s="269" t="s">
        <v>344</v>
      </c>
      <c r="AD2800" s="269" t="s">
        <v>344</v>
      </c>
      <c r="AE2800" s="269" t="s">
        <v>344</v>
      </c>
      <c r="AF2800" s="269" t="s">
        <v>344</v>
      </c>
      <c r="AG2800" s="269" t="s">
        <v>344</v>
      </c>
      <c r="AH2800" s="269" t="s">
        <v>344</v>
      </c>
      <c r="AI2800" s="269" t="s">
        <v>344</v>
      </c>
      <c r="AJ2800" s="269" t="s">
        <v>344</v>
      </c>
      <c r="AK2800" s="269" t="s">
        <v>344</v>
      </c>
      <c r="AL2800" s="269" t="s">
        <v>344</v>
      </c>
      <c r="AM2800" s="269" t="s">
        <v>344</v>
      </c>
      <c r="AN2800" s="269" t="s">
        <v>344</v>
      </c>
      <c r="AO2800" s="269" t="s">
        <v>344</v>
      </c>
      <c r="AP2800" s="269" t="s">
        <v>344</v>
      </c>
      <c r="AQ2800" s="269"/>
      <c r="AR2800">
        <v>0</v>
      </c>
      <c r="AS2800">
        <v>5</v>
      </c>
    </row>
    <row r="2801" spans="1:45" ht="18.75" hidden="1" x14ac:dyDescent="0.45">
      <c r="A2801" s="268">
        <v>216644</v>
      </c>
      <c r="B2801" s="249" t="s">
        <v>458</v>
      </c>
      <c r="C2801" s="269" t="s">
        <v>205</v>
      </c>
      <c r="D2801" s="269" t="s">
        <v>207</v>
      </c>
      <c r="E2801" s="269" t="s">
        <v>207</v>
      </c>
      <c r="F2801" s="269" t="s">
        <v>207</v>
      </c>
      <c r="G2801" s="269" t="s">
        <v>207</v>
      </c>
      <c r="H2801" s="269" t="s">
        <v>207</v>
      </c>
      <c r="I2801" s="269" t="s">
        <v>206</v>
      </c>
      <c r="J2801" s="269" t="s">
        <v>207</v>
      </c>
      <c r="K2801" s="269" t="s">
        <v>207</v>
      </c>
      <c r="L2801" s="269" t="s">
        <v>207</v>
      </c>
      <c r="M2801" s="270" t="s">
        <v>206</v>
      </c>
      <c r="N2801" s="269" t="s">
        <v>207</v>
      </c>
      <c r="O2801" s="269" t="s">
        <v>207</v>
      </c>
      <c r="P2801" s="269" t="s">
        <v>207</v>
      </c>
      <c r="Q2801" s="269" t="s">
        <v>207</v>
      </c>
      <c r="R2801" s="269" t="s">
        <v>206</v>
      </c>
      <c r="S2801" s="269" t="s">
        <v>206</v>
      </c>
      <c r="T2801" s="269" t="s">
        <v>206</v>
      </c>
      <c r="U2801" s="269" t="s">
        <v>206</v>
      </c>
      <c r="V2801" s="269" t="s">
        <v>206</v>
      </c>
      <c r="W2801" s="269" t="s">
        <v>344</v>
      </c>
      <c r="X2801" s="270" t="s">
        <v>344</v>
      </c>
      <c r="Y2801" s="269" t="s">
        <v>344</v>
      </c>
      <c r="Z2801" s="269" t="s">
        <v>344</v>
      </c>
      <c r="AA2801" s="269" t="s">
        <v>344</v>
      </c>
      <c r="AB2801" s="269" t="s">
        <v>344</v>
      </c>
      <c r="AC2801" s="269" t="s">
        <v>344</v>
      </c>
      <c r="AD2801" s="269" t="s">
        <v>344</v>
      </c>
      <c r="AE2801" s="269" t="s">
        <v>344</v>
      </c>
      <c r="AF2801" s="269" t="s">
        <v>344</v>
      </c>
      <c r="AG2801" s="269" t="s">
        <v>344</v>
      </c>
      <c r="AH2801" s="269" t="s">
        <v>344</v>
      </c>
      <c r="AI2801" s="269" t="s">
        <v>344</v>
      </c>
      <c r="AJ2801" s="269" t="s">
        <v>344</v>
      </c>
      <c r="AK2801" s="269" t="s">
        <v>344</v>
      </c>
      <c r="AL2801" s="269" t="s">
        <v>344</v>
      </c>
      <c r="AM2801" s="269" t="s">
        <v>344</v>
      </c>
      <c r="AN2801" s="269" t="s">
        <v>344</v>
      </c>
      <c r="AO2801" s="269" t="s">
        <v>344</v>
      </c>
      <c r="AP2801" s="269" t="s">
        <v>344</v>
      </c>
      <c r="AQ2801" s="269"/>
      <c r="AR2801">
        <v>0</v>
      </c>
      <c r="AS2801">
        <v>5</v>
      </c>
    </row>
    <row r="2802" spans="1:45" ht="15" hidden="1" x14ac:dyDescent="0.25">
      <c r="A2802" s="266">
        <v>216645</v>
      </c>
      <c r="B2802" s="259" t="s">
        <v>457</v>
      </c>
      <c r="C2802" s="259" t="s">
        <v>205</v>
      </c>
      <c r="D2802" s="259" t="s">
        <v>207</v>
      </c>
      <c r="E2802" s="259" t="s">
        <v>207</v>
      </c>
      <c r="F2802" s="259" t="s">
        <v>205</v>
      </c>
      <c r="G2802" s="259" t="s">
        <v>206</v>
      </c>
      <c r="H2802" s="259" t="s">
        <v>206</v>
      </c>
      <c r="I2802" s="259" t="s">
        <v>206</v>
      </c>
      <c r="J2802" s="259" t="s">
        <v>207</v>
      </c>
      <c r="K2802" s="259" t="s">
        <v>206</v>
      </c>
      <c r="L2802" s="259" t="s">
        <v>206</v>
      </c>
      <c r="M2802" s="259" t="s">
        <v>344</v>
      </c>
      <c r="N2802" s="259" t="s">
        <v>344</v>
      </c>
      <c r="O2802" s="259" t="s">
        <v>344</v>
      </c>
      <c r="P2802" s="259" t="s">
        <v>344</v>
      </c>
      <c r="Q2802" s="259" t="s">
        <v>344</v>
      </c>
      <c r="R2802" s="259" t="s">
        <v>344</v>
      </c>
      <c r="S2802" s="259" t="s">
        <v>344</v>
      </c>
      <c r="T2802" s="259" t="s">
        <v>344</v>
      </c>
      <c r="U2802" s="259" t="s">
        <v>344</v>
      </c>
      <c r="V2802" s="259" t="s">
        <v>344</v>
      </c>
      <c r="W2802" s="259" t="s">
        <v>344</v>
      </c>
      <c r="X2802" s="259" t="s">
        <v>344</v>
      </c>
      <c r="Y2802" s="259" t="s">
        <v>344</v>
      </c>
      <c r="Z2802" s="259" t="s">
        <v>344</v>
      </c>
      <c r="AA2802" s="259" t="s">
        <v>344</v>
      </c>
      <c r="AB2802" s="259" t="s">
        <v>344</v>
      </c>
      <c r="AC2802" s="259" t="s">
        <v>344</v>
      </c>
      <c r="AD2802" s="259" t="s">
        <v>344</v>
      </c>
      <c r="AE2802" s="259" t="s">
        <v>344</v>
      </c>
      <c r="AF2802" s="259" t="s">
        <v>344</v>
      </c>
      <c r="AG2802" s="259" t="s">
        <v>344</v>
      </c>
      <c r="AH2802" s="259" t="s">
        <v>344</v>
      </c>
      <c r="AI2802" s="259" t="s">
        <v>344</v>
      </c>
      <c r="AJ2802" s="259" t="s">
        <v>344</v>
      </c>
      <c r="AK2802" s="259" t="s">
        <v>344</v>
      </c>
      <c r="AL2802" s="259" t="s">
        <v>344</v>
      </c>
      <c r="AM2802" s="259" t="s">
        <v>344</v>
      </c>
      <c r="AN2802" s="259" t="s">
        <v>344</v>
      </c>
      <c r="AO2802" s="259" t="s">
        <v>344</v>
      </c>
      <c r="AP2802" s="259" t="s">
        <v>344</v>
      </c>
      <c r="AQ2802" s="259"/>
      <c r="AR2802"/>
      <c r="AS2802">
        <v>3</v>
      </c>
    </row>
    <row r="2803" spans="1:45" ht="18.75" hidden="1" x14ac:dyDescent="0.45">
      <c r="A2803" s="268">
        <v>216646</v>
      </c>
      <c r="B2803" s="249" t="s">
        <v>457</v>
      </c>
      <c r="C2803" s="269" t="s">
        <v>205</v>
      </c>
      <c r="D2803" s="269" t="s">
        <v>207</v>
      </c>
      <c r="E2803" s="269" t="s">
        <v>205</v>
      </c>
      <c r="F2803" s="269" t="s">
        <v>205</v>
      </c>
      <c r="G2803" s="269" t="s">
        <v>207</v>
      </c>
      <c r="H2803" s="269" t="s">
        <v>205</v>
      </c>
      <c r="I2803" s="269" t="s">
        <v>205</v>
      </c>
      <c r="J2803" s="269" t="s">
        <v>205</v>
      </c>
      <c r="K2803" s="269" t="s">
        <v>205</v>
      </c>
      <c r="L2803" s="269" t="s">
        <v>205</v>
      </c>
      <c r="M2803" s="270" t="s">
        <v>344</v>
      </c>
      <c r="N2803" s="269" t="s">
        <v>344</v>
      </c>
      <c r="O2803" s="269" t="s">
        <v>344</v>
      </c>
      <c r="P2803" s="269" t="s">
        <v>344</v>
      </c>
      <c r="Q2803" s="269" t="s">
        <v>344</v>
      </c>
      <c r="R2803" s="269" t="s">
        <v>344</v>
      </c>
      <c r="S2803" s="269" t="s">
        <v>344</v>
      </c>
      <c r="T2803" s="269" t="s">
        <v>344</v>
      </c>
      <c r="U2803" s="269" t="s">
        <v>344</v>
      </c>
      <c r="V2803" s="269" t="s">
        <v>344</v>
      </c>
      <c r="W2803" s="269" t="s">
        <v>344</v>
      </c>
      <c r="X2803" s="270" t="s">
        <v>344</v>
      </c>
      <c r="Y2803" s="269" t="s">
        <v>344</v>
      </c>
      <c r="Z2803" s="269" t="s">
        <v>344</v>
      </c>
      <c r="AA2803" s="269" t="s">
        <v>344</v>
      </c>
      <c r="AB2803" s="269" t="s">
        <v>344</v>
      </c>
      <c r="AC2803" s="269" t="s">
        <v>344</v>
      </c>
      <c r="AD2803" s="269" t="s">
        <v>344</v>
      </c>
      <c r="AE2803" s="269" t="s">
        <v>344</v>
      </c>
      <c r="AF2803" s="269" t="s">
        <v>344</v>
      </c>
      <c r="AG2803" s="269" t="s">
        <v>344</v>
      </c>
      <c r="AH2803" s="269" t="s">
        <v>344</v>
      </c>
      <c r="AI2803" s="269" t="s">
        <v>344</v>
      </c>
      <c r="AJ2803" s="269" t="s">
        <v>344</v>
      </c>
      <c r="AK2803" s="269" t="s">
        <v>344</v>
      </c>
      <c r="AL2803" s="269" t="s">
        <v>344</v>
      </c>
      <c r="AM2803" s="269" t="s">
        <v>344</v>
      </c>
      <c r="AN2803" s="269" t="s">
        <v>344</v>
      </c>
      <c r="AO2803" s="269" t="s">
        <v>344</v>
      </c>
      <c r="AP2803" s="269" t="s">
        <v>344</v>
      </c>
      <c r="AQ2803" s="269"/>
      <c r="AR2803">
        <v>0</v>
      </c>
      <c r="AS2803">
        <v>3</v>
      </c>
    </row>
    <row r="2804" spans="1:45" ht="18.75" hidden="1" x14ac:dyDescent="0.45">
      <c r="A2804" s="268">
        <v>216647</v>
      </c>
      <c r="B2804" s="249" t="s">
        <v>458</v>
      </c>
      <c r="C2804" s="269" t="s">
        <v>207</v>
      </c>
      <c r="D2804" s="269" t="s">
        <v>207</v>
      </c>
      <c r="E2804" s="269" t="s">
        <v>207</v>
      </c>
      <c r="F2804" s="269" t="s">
        <v>207</v>
      </c>
      <c r="G2804" s="269" t="s">
        <v>207</v>
      </c>
      <c r="H2804" s="269" t="s">
        <v>207</v>
      </c>
      <c r="I2804" s="269" t="s">
        <v>207</v>
      </c>
      <c r="J2804" s="269" t="s">
        <v>207</v>
      </c>
      <c r="K2804" s="269" t="s">
        <v>207</v>
      </c>
      <c r="L2804" s="269" t="s">
        <v>207</v>
      </c>
      <c r="M2804" s="270" t="s">
        <v>206</v>
      </c>
      <c r="N2804" s="269" t="s">
        <v>207</v>
      </c>
      <c r="O2804" s="269" t="s">
        <v>207</v>
      </c>
      <c r="P2804" s="269" t="s">
        <v>207</v>
      </c>
      <c r="Q2804" s="269" t="s">
        <v>207</v>
      </c>
      <c r="R2804" s="269" t="s">
        <v>206</v>
      </c>
      <c r="S2804" s="269" t="s">
        <v>206</v>
      </c>
      <c r="T2804" s="269" t="s">
        <v>206</v>
      </c>
      <c r="U2804" s="269" t="s">
        <v>206</v>
      </c>
      <c r="V2804" s="269" t="s">
        <v>206</v>
      </c>
      <c r="W2804" s="269" t="s">
        <v>344</v>
      </c>
      <c r="X2804" s="270" t="s">
        <v>344</v>
      </c>
      <c r="Y2804" s="269" t="s">
        <v>344</v>
      </c>
      <c r="Z2804" s="269" t="s">
        <v>344</v>
      </c>
      <c r="AA2804" s="269" t="s">
        <v>344</v>
      </c>
      <c r="AB2804" s="269" t="s">
        <v>344</v>
      </c>
      <c r="AC2804" s="269" t="s">
        <v>344</v>
      </c>
      <c r="AD2804" s="269" t="s">
        <v>344</v>
      </c>
      <c r="AE2804" s="269" t="s">
        <v>344</v>
      </c>
      <c r="AF2804" s="269" t="s">
        <v>344</v>
      </c>
      <c r="AG2804" s="269" t="s">
        <v>344</v>
      </c>
      <c r="AH2804" s="269" t="s">
        <v>344</v>
      </c>
      <c r="AI2804" s="269" t="s">
        <v>344</v>
      </c>
      <c r="AJ2804" s="269" t="s">
        <v>344</v>
      </c>
      <c r="AK2804" s="269" t="s">
        <v>344</v>
      </c>
      <c r="AL2804" s="269" t="s">
        <v>344</v>
      </c>
      <c r="AM2804" s="269" t="s">
        <v>344</v>
      </c>
      <c r="AN2804" s="269" t="s">
        <v>344</v>
      </c>
      <c r="AO2804" s="269" t="s">
        <v>344</v>
      </c>
      <c r="AP2804" s="269" t="s">
        <v>344</v>
      </c>
      <c r="AQ2804" s="269"/>
      <c r="AR2804">
        <v>0</v>
      </c>
      <c r="AS2804">
        <v>5</v>
      </c>
    </row>
    <row r="2805" spans="1:45" ht="18.75" hidden="1" x14ac:dyDescent="0.45">
      <c r="A2805" s="267">
        <v>216648</v>
      </c>
      <c r="B2805" s="249" t="s">
        <v>458</v>
      </c>
      <c r="C2805" s="269" t="s">
        <v>207</v>
      </c>
      <c r="D2805" s="269" t="s">
        <v>205</v>
      </c>
      <c r="E2805" s="269" t="s">
        <v>207</v>
      </c>
      <c r="F2805" s="269" t="s">
        <v>207</v>
      </c>
      <c r="G2805" s="269" t="s">
        <v>205</v>
      </c>
      <c r="H2805" s="269" t="s">
        <v>207</v>
      </c>
      <c r="I2805" s="269" t="s">
        <v>207</v>
      </c>
      <c r="J2805" s="269" t="s">
        <v>207</v>
      </c>
      <c r="K2805" s="269" t="s">
        <v>207</v>
      </c>
      <c r="L2805" s="269" t="s">
        <v>207</v>
      </c>
      <c r="M2805" s="270" t="s">
        <v>206</v>
      </c>
      <c r="N2805" s="269" t="s">
        <v>207</v>
      </c>
      <c r="O2805" s="269" t="s">
        <v>207</v>
      </c>
      <c r="P2805" s="269" t="s">
        <v>207</v>
      </c>
      <c r="Q2805" s="269" t="s">
        <v>207</v>
      </c>
      <c r="R2805" s="269" t="s">
        <v>206</v>
      </c>
      <c r="S2805" s="269" t="s">
        <v>206</v>
      </c>
      <c r="T2805" s="269" t="s">
        <v>206</v>
      </c>
      <c r="U2805" s="269" t="s">
        <v>206</v>
      </c>
      <c r="V2805" s="269" t="s">
        <v>206</v>
      </c>
      <c r="W2805" s="269" t="s">
        <v>344</v>
      </c>
      <c r="X2805" s="270" t="s">
        <v>344</v>
      </c>
      <c r="Y2805" s="269" t="s">
        <v>344</v>
      </c>
      <c r="Z2805" s="269" t="s">
        <v>344</v>
      </c>
      <c r="AA2805" s="269" t="s">
        <v>344</v>
      </c>
      <c r="AB2805" s="269" t="s">
        <v>344</v>
      </c>
      <c r="AC2805" s="269" t="s">
        <v>344</v>
      </c>
      <c r="AD2805" s="269" t="s">
        <v>344</v>
      </c>
      <c r="AE2805" s="269" t="s">
        <v>344</v>
      </c>
      <c r="AF2805" s="269" t="s">
        <v>344</v>
      </c>
      <c r="AG2805" s="269" t="s">
        <v>344</v>
      </c>
      <c r="AH2805" s="269" t="s">
        <v>344</v>
      </c>
      <c r="AI2805" s="269" t="s">
        <v>344</v>
      </c>
      <c r="AJ2805" s="269" t="s">
        <v>344</v>
      </c>
      <c r="AK2805" s="269" t="s">
        <v>344</v>
      </c>
      <c r="AL2805" s="269" t="s">
        <v>344</v>
      </c>
      <c r="AM2805" s="269" t="s">
        <v>344</v>
      </c>
      <c r="AN2805" s="269" t="s">
        <v>344</v>
      </c>
      <c r="AO2805" s="269" t="s">
        <v>344</v>
      </c>
      <c r="AP2805" s="269" t="s">
        <v>344</v>
      </c>
      <c r="AQ2805" s="269"/>
      <c r="AR2805">
        <v>0</v>
      </c>
      <c r="AS2805">
        <v>5</v>
      </c>
    </row>
    <row r="2806" spans="1:45" ht="18.75" hidden="1" x14ac:dyDescent="0.45">
      <c r="A2806" s="268">
        <v>216649</v>
      </c>
      <c r="B2806" s="249" t="s">
        <v>458</v>
      </c>
      <c r="C2806" s="269" t="s">
        <v>207</v>
      </c>
      <c r="D2806" s="269" t="s">
        <v>207</v>
      </c>
      <c r="E2806" s="269" t="s">
        <v>207</v>
      </c>
      <c r="F2806" s="269" t="s">
        <v>207</v>
      </c>
      <c r="G2806" s="269" t="s">
        <v>207</v>
      </c>
      <c r="H2806" s="269" t="s">
        <v>207</v>
      </c>
      <c r="I2806" s="269" t="s">
        <v>207</v>
      </c>
      <c r="J2806" s="269" t="s">
        <v>207</v>
      </c>
      <c r="K2806" s="269" t="s">
        <v>207</v>
      </c>
      <c r="L2806" s="269" t="s">
        <v>207</v>
      </c>
      <c r="M2806" s="270" t="s">
        <v>206</v>
      </c>
      <c r="N2806" s="269" t="s">
        <v>207</v>
      </c>
      <c r="O2806" s="269" t="s">
        <v>207</v>
      </c>
      <c r="P2806" s="269" t="s">
        <v>207</v>
      </c>
      <c r="Q2806" s="269" t="s">
        <v>207</v>
      </c>
      <c r="R2806" s="269" t="s">
        <v>206</v>
      </c>
      <c r="S2806" s="269" t="s">
        <v>206</v>
      </c>
      <c r="T2806" s="269" t="s">
        <v>206</v>
      </c>
      <c r="U2806" s="269" t="s">
        <v>206</v>
      </c>
      <c r="V2806" s="269" t="s">
        <v>206</v>
      </c>
      <c r="W2806" s="269" t="s">
        <v>344</v>
      </c>
      <c r="X2806" s="270" t="s">
        <v>344</v>
      </c>
      <c r="Y2806" s="269" t="s">
        <v>344</v>
      </c>
      <c r="Z2806" s="269" t="s">
        <v>344</v>
      </c>
      <c r="AA2806" s="269" t="s">
        <v>344</v>
      </c>
      <c r="AB2806" s="269" t="s">
        <v>344</v>
      </c>
      <c r="AC2806" s="269" t="s">
        <v>344</v>
      </c>
      <c r="AD2806" s="269" t="s">
        <v>344</v>
      </c>
      <c r="AE2806" s="269" t="s">
        <v>344</v>
      </c>
      <c r="AF2806" s="269" t="s">
        <v>344</v>
      </c>
      <c r="AG2806" s="269" t="s">
        <v>344</v>
      </c>
      <c r="AH2806" s="269" t="s">
        <v>344</v>
      </c>
      <c r="AI2806" s="269" t="s">
        <v>344</v>
      </c>
      <c r="AJ2806" s="269" t="s">
        <v>344</v>
      </c>
      <c r="AK2806" s="269" t="s">
        <v>344</v>
      </c>
      <c r="AL2806" s="269" t="s">
        <v>344</v>
      </c>
      <c r="AM2806" s="269" t="s">
        <v>344</v>
      </c>
      <c r="AN2806" s="269" t="s">
        <v>344</v>
      </c>
      <c r="AO2806" s="269" t="s">
        <v>344</v>
      </c>
      <c r="AP2806" s="269" t="s">
        <v>344</v>
      </c>
      <c r="AQ2806" s="269"/>
      <c r="AR2806">
        <v>0</v>
      </c>
      <c r="AS2806">
        <v>5</v>
      </c>
    </row>
    <row r="2807" spans="1:45" ht="18.75" hidden="1" x14ac:dyDescent="0.45">
      <c r="A2807" s="268">
        <v>216650</v>
      </c>
      <c r="B2807" s="249" t="s">
        <v>458</v>
      </c>
      <c r="C2807" s="269" t="s">
        <v>205</v>
      </c>
      <c r="D2807" s="269" t="s">
        <v>207</v>
      </c>
      <c r="E2807" s="269" t="s">
        <v>207</v>
      </c>
      <c r="F2807" s="269" t="s">
        <v>205</v>
      </c>
      <c r="G2807" s="269" t="s">
        <v>207</v>
      </c>
      <c r="H2807" s="269" t="s">
        <v>207</v>
      </c>
      <c r="I2807" s="269" t="s">
        <v>207</v>
      </c>
      <c r="J2807" s="269" t="s">
        <v>207</v>
      </c>
      <c r="K2807" s="269" t="s">
        <v>207</v>
      </c>
      <c r="L2807" s="269" t="s">
        <v>207</v>
      </c>
      <c r="M2807" s="270" t="s">
        <v>206</v>
      </c>
      <c r="N2807" s="269" t="s">
        <v>207</v>
      </c>
      <c r="O2807" s="269" t="s">
        <v>207</v>
      </c>
      <c r="P2807" s="269" t="s">
        <v>206</v>
      </c>
      <c r="Q2807" s="269" t="s">
        <v>206</v>
      </c>
      <c r="R2807" s="269" t="s">
        <v>206</v>
      </c>
      <c r="S2807" s="269" t="s">
        <v>206</v>
      </c>
      <c r="T2807" s="269" t="s">
        <v>206</v>
      </c>
      <c r="U2807" s="269" t="s">
        <v>206</v>
      </c>
      <c r="V2807" s="269" t="s">
        <v>206</v>
      </c>
      <c r="W2807" s="269" t="s">
        <v>344</v>
      </c>
      <c r="X2807" s="270" t="s">
        <v>344</v>
      </c>
      <c r="Y2807" s="269" t="s">
        <v>344</v>
      </c>
      <c r="Z2807" s="269" t="s">
        <v>344</v>
      </c>
      <c r="AA2807" s="269" t="s">
        <v>344</v>
      </c>
      <c r="AB2807" s="269" t="s">
        <v>344</v>
      </c>
      <c r="AC2807" s="269" t="s">
        <v>344</v>
      </c>
      <c r="AD2807" s="269" t="s">
        <v>344</v>
      </c>
      <c r="AE2807" s="269" t="s">
        <v>344</v>
      </c>
      <c r="AF2807" s="269" t="s">
        <v>344</v>
      </c>
      <c r="AG2807" s="269" t="s">
        <v>344</v>
      </c>
      <c r="AH2807" s="269" t="s">
        <v>344</v>
      </c>
      <c r="AI2807" s="269" t="s">
        <v>344</v>
      </c>
      <c r="AJ2807" s="269" t="s">
        <v>344</v>
      </c>
      <c r="AK2807" s="269" t="s">
        <v>344</v>
      </c>
      <c r="AL2807" s="269" t="s">
        <v>344</v>
      </c>
      <c r="AM2807" s="269" t="s">
        <v>344</v>
      </c>
      <c r="AN2807" s="269" t="s">
        <v>344</v>
      </c>
      <c r="AO2807" s="269" t="s">
        <v>344</v>
      </c>
      <c r="AP2807" s="269" t="s">
        <v>344</v>
      </c>
      <c r="AQ2807" s="269"/>
      <c r="AR2807">
        <v>0</v>
      </c>
      <c r="AS2807">
        <v>5</v>
      </c>
    </row>
    <row r="2808" spans="1:45" ht="18.75" hidden="1" x14ac:dyDescent="0.45">
      <c r="A2808" s="268">
        <v>216651</v>
      </c>
      <c r="B2808" s="249" t="s">
        <v>458</v>
      </c>
      <c r="C2808" s="269" t="s">
        <v>207</v>
      </c>
      <c r="D2808" s="269" t="s">
        <v>207</v>
      </c>
      <c r="E2808" s="269" t="s">
        <v>207</v>
      </c>
      <c r="F2808" s="269" t="s">
        <v>207</v>
      </c>
      <c r="G2808" s="269" t="s">
        <v>207</v>
      </c>
      <c r="H2808" s="269" t="s">
        <v>207</v>
      </c>
      <c r="I2808" s="269" t="s">
        <v>207</v>
      </c>
      <c r="J2808" s="269" t="s">
        <v>207</v>
      </c>
      <c r="K2808" s="269" t="s">
        <v>207</v>
      </c>
      <c r="L2808" s="269" t="s">
        <v>207</v>
      </c>
      <c r="M2808" s="270" t="s">
        <v>206</v>
      </c>
      <c r="N2808" s="269" t="s">
        <v>207</v>
      </c>
      <c r="O2808" s="269" t="s">
        <v>207</v>
      </c>
      <c r="P2808" s="269" t="s">
        <v>207</v>
      </c>
      <c r="Q2808" s="269" t="s">
        <v>207</v>
      </c>
      <c r="R2808" s="269" t="s">
        <v>206</v>
      </c>
      <c r="S2808" s="269" t="s">
        <v>206</v>
      </c>
      <c r="T2808" s="269" t="s">
        <v>206</v>
      </c>
      <c r="U2808" s="269" t="s">
        <v>206</v>
      </c>
      <c r="V2808" s="269" t="s">
        <v>206</v>
      </c>
      <c r="W2808" s="269" t="s">
        <v>344</v>
      </c>
      <c r="X2808" s="270" t="s">
        <v>344</v>
      </c>
      <c r="Y2808" s="269" t="s">
        <v>344</v>
      </c>
      <c r="Z2808" s="269" t="s">
        <v>344</v>
      </c>
      <c r="AA2808" s="269" t="s">
        <v>344</v>
      </c>
      <c r="AB2808" s="269" t="s">
        <v>344</v>
      </c>
      <c r="AC2808" s="269" t="s">
        <v>344</v>
      </c>
      <c r="AD2808" s="269" t="s">
        <v>344</v>
      </c>
      <c r="AE2808" s="269" t="s">
        <v>344</v>
      </c>
      <c r="AF2808" s="269" t="s">
        <v>344</v>
      </c>
      <c r="AG2808" s="269" t="s">
        <v>344</v>
      </c>
      <c r="AH2808" s="269" t="s">
        <v>344</v>
      </c>
      <c r="AI2808" s="269" t="s">
        <v>344</v>
      </c>
      <c r="AJ2808" s="269" t="s">
        <v>344</v>
      </c>
      <c r="AK2808" s="269" t="s">
        <v>344</v>
      </c>
      <c r="AL2808" s="269" t="s">
        <v>344</v>
      </c>
      <c r="AM2808" s="269" t="s">
        <v>344</v>
      </c>
      <c r="AN2808" s="269" t="s">
        <v>344</v>
      </c>
      <c r="AO2808" s="269" t="s">
        <v>344</v>
      </c>
      <c r="AP2808" s="269" t="s">
        <v>344</v>
      </c>
      <c r="AQ2808" s="269"/>
      <c r="AR2808">
        <v>0</v>
      </c>
      <c r="AS2808">
        <v>5</v>
      </c>
    </row>
    <row r="2809" spans="1:45" ht="18.75" hidden="1" x14ac:dyDescent="0.45">
      <c r="A2809" s="268">
        <v>216652</v>
      </c>
      <c r="B2809" s="249" t="s">
        <v>457</v>
      </c>
      <c r="C2809" s="269" t="s">
        <v>207</v>
      </c>
      <c r="D2809" s="269" t="s">
        <v>207</v>
      </c>
      <c r="E2809" s="269" t="s">
        <v>207</v>
      </c>
      <c r="F2809" s="269" t="s">
        <v>205</v>
      </c>
      <c r="G2809" s="269" t="s">
        <v>207</v>
      </c>
      <c r="H2809" s="269" t="s">
        <v>206</v>
      </c>
      <c r="I2809" s="269" t="s">
        <v>206</v>
      </c>
      <c r="J2809" s="269" t="s">
        <v>206</v>
      </c>
      <c r="K2809" s="269" t="s">
        <v>206</v>
      </c>
      <c r="L2809" s="269" t="s">
        <v>207</v>
      </c>
      <c r="M2809" s="270" t="s">
        <v>344</v>
      </c>
      <c r="N2809" s="269" t="s">
        <v>344</v>
      </c>
      <c r="O2809" s="269" t="s">
        <v>344</v>
      </c>
      <c r="P2809" s="269" t="s">
        <v>344</v>
      </c>
      <c r="Q2809" s="269" t="s">
        <v>344</v>
      </c>
      <c r="R2809" s="269" t="s">
        <v>344</v>
      </c>
      <c r="S2809" s="269" t="s">
        <v>344</v>
      </c>
      <c r="T2809" s="269" t="s">
        <v>344</v>
      </c>
      <c r="U2809" s="269" t="s">
        <v>344</v>
      </c>
      <c r="V2809" s="269" t="s">
        <v>344</v>
      </c>
      <c r="W2809" s="269" t="s">
        <v>344</v>
      </c>
      <c r="X2809" s="270" t="s">
        <v>344</v>
      </c>
      <c r="Y2809" s="269" t="s">
        <v>344</v>
      </c>
      <c r="Z2809" s="269" t="s">
        <v>344</v>
      </c>
      <c r="AA2809" s="269" t="s">
        <v>344</v>
      </c>
      <c r="AB2809" s="269" t="s">
        <v>344</v>
      </c>
      <c r="AC2809" s="269" t="s">
        <v>344</v>
      </c>
      <c r="AD2809" s="269" t="s">
        <v>344</v>
      </c>
      <c r="AE2809" s="269" t="s">
        <v>344</v>
      </c>
      <c r="AF2809" s="269" t="s">
        <v>344</v>
      </c>
      <c r="AG2809" s="269" t="s">
        <v>344</v>
      </c>
      <c r="AH2809" s="269" t="s">
        <v>344</v>
      </c>
      <c r="AI2809" s="269" t="s">
        <v>344</v>
      </c>
      <c r="AJ2809" s="269" t="s">
        <v>344</v>
      </c>
      <c r="AK2809" s="269" t="s">
        <v>344</v>
      </c>
      <c r="AL2809" s="269" t="s">
        <v>344</v>
      </c>
      <c r="AM2809" s="269" t="s">
        <v>344</v>
      </c>
      <c r="AN2809" s="269" t="s">
        <v>344</v>
      </c>
      <c r="AO2809" s="269" t="s">
        <v>344</v>
      </c>
      <c r="AP2809" s="269" t="s">
        <v>344</v>
      </c>
      <c r="AQ2809" s="269"/>
      <c r="AR2809">
        <v>0</v>
      </c>
      <c r="AS2809">
        <v>3</v>
      </c>
    </row>
    <row r="2810" spans="1:45" ht="15" hidden="1" x14ac:dyDescent="0.25">
      <c r="A2810" s="266">
        <v>216653</v>
      </c>
      <c r="B2810" s="259" t="s">
        <v>457</v>
      </c>
      <c r="C2810" s="259" t="s">
        <v>207</v>
      </c>
      <c r="D2810" s="259" t="s">
        <v>207</v>
      </c>
      <c r="E2810" s="259" t="s">
        <v>206</v>
      </c>
      <c r="F2810" s="259" t="s">
        <v>206</v>
      </c>
      <c r="G2810" s="259" t="s">
        <v>206</v>
      </c>
      <c r="H2810" s="259" t="s">
        <v>206</v>
      </c>
      <c r="I2810" s="259" t="s">
        <v>206</v>
      </c>
      <c r="J2810" s="259" t="s">
        <v>206</v>
      </c>
      <c r="K2810" s="259" t="s">
        <v>206</v>
      </c>
      <c r="L2810" s="259" t="s">
        <v>206</v>
      </c>
      <c r="M2810" s="259" t="s">
        <v>344</v>
      </c>
      <c r="N2810" s="259" t="s">
        <v>344</v>
      </c>
      <c r="O2810" s="259" t="s">
        <v>344</v>
      </c>
      <c r="P2810" s="259" t="s">
        <v>344</v>
      </c>
      <c r="Q2810" s="259" t="s">
        <v>344</v>
      </c>
      <c r="R2810" s="259" t="s">
        <v>344</v>
      </c>
      <c r="S2810" s="259" t="s">
        <v>344</v>
      </c>
      <c r="T2810" s="259" t="s">
        <v>344</v>
      </c>
      <c r="U2810" s="259" t="s">
        <v>344</v>
      </c>
      <c r="V2810" s="259" t="s">
        <v>344</v>
      </c>
      <c r="W2810" s="259" t="s">
        <v>344</v>
      </c>
      <c r="X2810" s="259" t="s">
        <v>344</v>
      </c>
      <c r="Y2810" s="259" t="s">
        <v>344</v>
      </c>
      <c r="Z2810" s="259" t="s">
        <v>344</v>
      </c>
      <c r="AA2810" s="259" t="s">
        <v>344</v>
      </c>
      <c r="AB2810" s="259" t="s">
        <v>344</v>
      </c>
      <c r="AC2810" s="259" t="s">
        <v>344</v>
      </c>
      <c r="AD2810" s="259" t="s">
        <v>344</v>
      </c>
      <c r="AE2810" s="259" t="s">
        <v>344</v>
      </c>
      <c r="AF2810" s="259" t="s">
        <v>344</v>
      </c>
      <c r="AG2810" s="259" t="s">
        <v>344</v>
      </c>
      <c r="AH2810" s="259" t="s">
        <v>344</v>
      </c>
      <c r="AI2810" s="259" t="s">
        <v>344</v>
      </c>
      <c r="AJ2810" s="259" t="s">
        <v>344</v>
      </c>
      <c r="AK2810" s="259" t="s">
        <v>344</v>
      </c>
      <c r="AL2810" s="259" t="s">
        <v>344</v>
      </c>
      <c r="AM2810" s="259" t="s">
        <v>344</v>
      </c>
      <c r="AN2810" s="259" t="s">
        <v>344</v>
      </c>
      <c r="AO2810" s="259" t="s">
        <v>344</v>
      </c>
      <c r="AP2810" s="259" t="s">
        <v>344</v>
      </c>
      <c r="AQ2810" s="259"/>
      <c r="AR2810"/>
      <c r="AS2810">
        <v>3</v>
      </c>
    </row>
    <row r="2811" spans="1:45" ht="18.75" hidden="1" x14ac:dyDescent="0.45">
      <c r="A2811" s="268">
        <v>216654</v>
      </c>
      <c r="B2811" s="249" t="s">
        <v>457</v>
      </c>
      <c r="C2811" s="269" t="s">
        <v>206</v>
      </c>
      <c r="D2811" s="269" t="s">
        <v>207</v>
      </c>
      <c r="E2811" s="269" t="s">
        <v>205</v>
      </c>
      <c r="F2811" s="269" t="s">
        <v>206</v>
      </c>
      <c r="G2811" s="269" t="s">
        <v>206</v>
      </c>
      <c r="H2811" s="269" t="s">
        <v>207</v>
      </c>
      <c r="I2811" s="269" t="s">
        <v>207</v>
      </c>
      <c r="J2811" s="269" t="s">
        <v>207</v>
      </c>
      <c r="K2811" s="269" t="s">
        <v>207</v>
      </c>
      <c r="L2811" s="269" t="s">
        <v>207</v>
      </c>
      <c r="M2811" s="270" t="s">
        <v>344</v>
      </c>
      <c r="N2811" s="269" t="s">
        <v>344</v>
      </c>
      <c r="O2811" s="269" t="s">
        <v>344</v>
      </c>
      <c r="P2811" s="269" t="s">
        <v>344</v>
      </c>
      <c r="Q2811" s="269" t="s">
        <v>344</v>
      </c>
      <c r="R2811" s="269" t="s">
        <v>344</v>
      </c>
      <c r="S2811" s="269" t="s">
        <v>344</v>
      </c>
      <c r="T2811" s="269" t="s">
        <v>344</v>
      </c>
      <c r="U2811" s="269" t="s">
        <v>344</v>
      </c>
      <c r="V2811" s="269" t="s">
        <v>344</v>
      </c>
      <c r="W2811" s="269" t="s">
        <v>344</v>
      </c>
      <c r="X2811" s="270" t="s">
        <v>344</v>
      </c>
      <c r="Y2811" s="269" t="s">
        <v>344</v>
      </c>
      <c r="Z2811" s="269" t="s">
        <v>344</v>
      </c>
      <c r="AA2811" s="269" t="s">
        <v>344</v>
      </c>
      <c r="AB2811" s="269" t="s">
        <v>344</v>
      </c>
      <c r="AC2811" s="269" t="s">
        <v>344</v>
      </c>
      <c r="AD2811" s="269" t="s">
        <v>344</v>
      </c>
      <c r="AE2811" s="269" t="s">
        <v>344</v>
      </c>
      <c r="AF2811" s="269" t="s">
        <v>344</v>
      </c>
      <c r="AG2811" s="269" t="s">
        <v>344</v>
      </c>
      <c r="AH2811" s="269" t="s">
        <v>344</v>
      </c>
      <c r="AI2811" s="269" t="s">
        <v>344</v>
      </c>
      <c r="AJ2811" s="269" t="s">
        <v>344</v>
      </c>
      <c r="AK2811" s="269" t="s">
        <v>344</v>
      </c>
      <c r="AL2811" s="269" t="s">
        <v>344</v>
      </c>
      <c r="AM2811" s="269" t="s">
        <v>344</v>
      </c>
      <c r="AN2811" s="269" t="s">
        <v>344</v>
      </c>
      <c r="AO2811" s="269" t="s">
        <v>344</v>
      </c>
      <c r="AP2811" s="269" t="s">
        <v>344</v>
      </c>
      <c r="AQ2811" s="269"/>
      <c r="AR2811">
        <v>0</v>
      </c>
      <c r="AS2811">
        <v>4</v>
      </c>
    </row>
    <row r="2812" spans="1:45" ht="18.75" hidden="1" x14ac:dyDescent="0.45">
      <c r="A2812" s="267">
        <v>216655</v>
      </c>
      <c r="B2812" s="249" t="s">
        <v>457</v>
      </c>
      <c r="C2812" s="269" t="s">
        <v>207</v>
      </c>
      <c r="D2812" s="269" t="s">
        <v>205</v>
      </c>
      <c r="E2812" s="269" t="s">
        <v>205</v>
      </c>
      <c r="F2812" s="269" t="s">
        <v>207</v>
      </c>
      <c r="G2812" s="269" t="s">
        <v>206</v>
      </c>
      <c r="H2812" s="269" t="s">
        <v>207</v>
      </c>
      <c r="I2812" s="269" t="s">
        <v>207</v>
      </c>
      <c r="J2812" s="269" t="s">
        <v>205</v>
      </c>
      <c r="K2812" s="269" t="s">
        <v>207</v>
      </c>
      <c r="L2812" s="269" t="s">
        <v>205</v>
      </c>
      <c r="M2812" s="270" t="s">
        <v>344</v>
      </c>
      <c r="N2812" s="269" t="s">
        <v>344</v>
      </c>
      <c r="O2812" s="269" t="s">
        <v>344</v>
      </c>
      <c r="P2812" s="269" t="s">
        <v>344</v>
      </c>
      <c r="Q2812" s="269" t="s">
        <v>344</v>
      </c>
      <c r="R2812" s="269" t="s">
        <v>344</v>
      </c>
      <c r="S2812" s="269" t="s">
        <v>344</v>
      </c>
      <c r="T2812" s="269" t="s">
        <v>344</v>
      </c>
      <c r="U2812" s="269" t="s">
        <v>344</v>
      </c>
      <c r="V2812" s="269" t="s">
        <v>344</v>
      </c>
      <c r="W2812" s="269" t="s">
        <v>344</v>
      </c>
      <c r="X2812" s="270" t="s">
        <v>344</v>
      </c>
      <c r="Y2812" s="269" t="s">
        <v>344</v>
      </c>
      <c r="Z2812" s="269" t="s">
        <v>344</v>
      </c>
      <c r="AA2812" s="269" t="s">
        <v>344</v>
      </c>
      <c r="AB2812" s="269" t="s">
        <v>344</v>
      </c>
      <c r="AC2812" s="269" t="s">
        <v>344</v>
      </c>
      <c r="AD2812" s="269" t="s">
        <v>344</v>
      </c>
      <c r="AE2812" s="269" t="s">
        <v>344</v>
      </c>
      <c r="AF2812" s="269" t="s">
        <v>344</v>
      </c>
      <c r="AG2812" s="269" t="s">
        <v>344</v>
      </c>
      <c r="AH2812" s="269" t="s">
        <v>344</v>
      </c>
      <c r="AI2812" s="269" t="s">
        <v>344</v>
      </c>
      <c r="AJ2812" s="269" t="s">
        <v>344</v>
      </c>
      <c r="AK2812" s="269" t="s">
        <v>344</v>
      </c>
      <c r="AL2812" s="269" t="s">
        <v>344</v>
      </c>
      <c r="AM2812" s="269" t="s">
        <v>344</v>
      </c>
      <c r="AN2812" s="269" t="s">
        <v>344</v>
      </c>
      <c r="AO2812" s="269" t="s">
        <v>344</v>
      </c>
      <c r="AP2812" s="269" t="s">
        <v>344</v>
      </c>
      <c r="AQ2812" s="269"/>
      <c r="AR2812">
        <v>0</v>
      </c>
      <c r="AS2812">
        <v>3</v>
      </c>
    </row>
    <row r="2813" spans="1:45" ht="15" hidden="1" x14ac:dyDescent="0.25">
      <c r="A2813" s="266">
        <v>216656</v>
      </c>
      <c r="B2813" s="259" t="s">
        <v>457</v>
      </c>
      <c r="C2813" s="259" t="s">
        <v>207</v>
      </c>
      <c r="D2813" s="259" t="s">
        <v>207</v>
      </c>
      <c r="E2813" s="259" t="s">
        <v>206</v>
      </c>
      <c r="F2813" s="259" t="s">
        <v>207</v>
      </c>
      <c r="G2813" s="259" t="s">
        <v>207</v>
      </c>
      <c r="H2813" s="259" t="s">
        <v>206</v>
      </c>
      <c r="I2813" s="259" t="s">
        <v>206</v>
      </c>
      <c r="J2813" s="259" t="s">
        <v>206</v>
      </c>
      <c r="K2813" s="259" t="s">
        <v>206</v>
      </c>
      <c r="L2813" s="259" t="s">
        <v>206</v>
      </c>
      <c r="M2813" s="259" t="s">
        <v>344</v>
      </c>
      <c r="N2813" s="259" t="s">
        <v>344</v>
      </c>
      <c r="O2813" s="259" t="s">
        <v>344</v>
      </c>
      <c r="P2813" s="259" t="s">
        <v>344</v>
      </c>
      <c r="Q2813" s="259" t="s">
        <v>344</v>
      </c>
      <c r="R2813" s="259" t="s">
        <v>344</v>
      </c>
      <c r="S2813" s="259" t="s">
        <v>344</v>
      </c>
      <c r="T2813" s="259" t="s">
        <v>344</v>
      </c>
      <c r="U2813" s="259" t="s">
        <v>344</v>
      </c>
      <c r="V2813" s="259" t="s">
        <v>344</v>
      </c>
      <c r="W2813" s="259" t="s">
        <v>344</v>
      </c>
      <c r="X2813" s="259" t="s">
        <v>344</v>
      </c>
      <c r="Y2813" s="259" t="s">
        <v>344</v>
      </c>
      <c r="Z2813" s="259" t="s">
        <v>344</v>
      </c>
      <c r="AA2813" s="259" t="s">
        <v>344</v>
      </c>
      <c r="AB2813" s="259" t="s">
        <v>344</v>
      </c>
      <c r="AC2813" s="259" t="s">
        <v>344</v>
      </c>
      <c r="AD2813" s="259" t="s">
        <v>344</v>
      </c>
      <c r="AE2813" s="259" t="s">
        <v>344</v>
      </c>
      <c r="AF2813" s="259" t="s">
        <v>344</v>
      </c>
      <c r="AG2813" s="259" t="s">
        <v>344</v>
      </c>
      <c r="AH2813" s="259" t="s">
        <v>344</v>
      </c>
      <c r="AI2813" s="259" t="s">
        <v>344</v>
      </c>
      <c r="AJ2813" s="259" t="s">
        <v>344</v>
      </c>
      <c r="AK2813" s="259" t="s">
        <v>344</v>
      </c>
      <c r="AL2813" s="259" t="s">
        <v>344</v>
      </c>
      <c r="AM2813" s="259" t="s">
        <v>344</v>
      </c>
      <c r="AN2813" s="259" t="s">
        <v>344</v>
      </c>
      <c r="AO2813" s="259" t="s">
        <v>344</v>
      </c>
      <c r="AP2813" s="259" t="s">
        <v>344</v>
      </c>
      <c r="AQ2813" s="259"/>
      <c r="AR2813"/>
      <c r="AS2813">
        <v>3</v>
      </c>
    </row>
    <row r="2814" spans="1:45" ht="18.75" hidden="1" x14ac:dyDescent="0.45">
      <c r="A2814" s="268">
        <v>216657</v>
      </c>
      <c r="B2814" s="249" t="s">
        <v>458</v>
      </c>
      <c r="C2814" s="269" t="s">
        <v>206</v>
      </c>
      <c r="D2814" s="269" t="s">
        <v>207</v>
      </c>
      <c r="E2814" s="269" t="s">
        <v>207</v>
      </c>
      <c r="F2814" s="269" t="s">
        <v>205</v>
      </c>
      <c r="G2814" s="269" t="s">
        <v>207</v>
      </c>
      <c r="H2814" s="269" t="s">
        <v>206</v>
      </c>
      <c r="I2814" s="269" t="s">
        <v>207</v>
      </c>
      <c r="J2814" s="269" t="s">
        <v>207</v>
      </c>
      <c r="K2814" s="269" t="s">
        <v>207</v>
      </c>
      <c r="L2814" s="269" t="s">
        <v>207</v>
      </c>
      <c r="M2814" s="270" t="s">
        <v>206</v>
      </c>
      <c r="N2814" s="269" t="s">
        <v>207</v>
      </c>
      <c r="O2814" s="269" t="s">
        <v>207</v>
      </c>
      <c r="P2814" s="269" t="s">
        <v>207</v>
      </c>
      <c r="Q2814" s="269" t="s">
        <v>207</v>
      </c>
      <c r="R2814" s="269" t="s">
        <v>206</v>
      </c>
      <c r="S2814" s="269" t="s">
        <v>206</v>
      </c>
      <c r="T2814" s="269" t="s">
        <v>206</v>
      </c>
      <c r="U2814" s="269" t="s">
        <v>206</v>
      </c>
      <c r="V2814" s="269" t="s">
        <v>206</v>
      </c>
      <c r="W2814" s="269" t="s">
        <v>344</v>
      </c>
      <c r="X2814" s="270" t="s">
        <v>344</v>
      </c>
      <c r="Y2814" s="269" t="s">
        <v>344</v>
      </c>
      <c r="Z2814" s="269" t="s">
        <v>344</v>
      </c>
      <c r="AA2814" s="269" t="s">
        <v>344</v>
      </c>
      <c r="AB2814" s="269" t="s">
        <v>344</v>
      </c>
      <c r="AC2814" s="269" t="s">
        <v>344</v>
      </c>
      <c r="AD2814" s="269" t="s">
        <v>344</v>
      </c>
      <c r="AE2814" s="269" t="s">
        <v>344</v>
      </c>
      <c r="AF2814" s="269" t="s">
        <v>344</v>
      </c>
      <c r="AG2814" s="269" t="s">
        <v>344</v>
      </c>
      <c r="AH2814" s="269" t="s">
        <v>344</v>
      </c>
      <c r="AI2814" s="269" t="s">
        <v>344</v>
      </c>
      <c r="AJ2814" s="269" t="s">
        <v>344</v>
      </c>
      <c r="AK2814" s="269" t="s">
        <v>344</v>
      </c>
      <c r="AL2814" s="269" t="s">
        <v>344</v>
      </c>
      <c r="AM2814" s="269" t="s">
        <v>344</v>
      </c>
      <c r="AN2814" s="269" t="s">
        <v>344</v>
      </c>
      <c r="AO2814" s="269" t="s">
        <v>344</v>
      </c>
      <c r="AP2814" s="269" t="s">
        <v>344</v>
      </c>
      <c r="AQ2814" s="269"/>
      <c r="AR2814">
        <v>0</v>
      </c>
      <c r="AS2814">
        <v>5</v>
      </c>
    </row>
    <row r="2815" spans="1:45" ht="18.75" hidden="1" x14ac:dyDescent="0.45">
      <c r="A2815" s="268">
        <v>216658</v>
      </c>
      <c r="B2815" s="249" t="s">
        <v>457</v>
      </c>
      <c r="C2815" s="269" t="s">
        <v>205</v>
      </c>
      <c r="D2815" s="269" t="s">
        <v>207</v>
      </c>
      <c r="E2815" s="269" t="s">
        <v>205</v>
      </c>
      <c r="F2815" s="269" t="s">
        <v>205</v>
      </c>
      <c r="G2815" s="269" t="s">
        <v>206</v>
      </c>
      <c r="H2815" s="269" t="s">
        <v>206</v>
      </c>
      <c r="I2815" s="269" t="s">
        <v>207</v>
      </c>
      <c r="J2815" s="269" t="s">
        <v>207</v>
      </c>
      <c r="K2815" s="269" t="s">
        <v>205</v>
      </c>
      <c r="L2815" s="269" t="s">
        <v>207</v>
      </c>
      <c r="M2815" s="270" t="s">
        <v>344</v>
      </c>
      <c r="N2815" s="269" t="s">
        <v>344</v>
      </c>
      <c r="O2815" s="269" t="s">
        <v>344</v>
      </c>
      <c r="P2815" s="269" t="s">
        <v>344</v>
      </c>
      <c r="Q2815" s="269" t="s">
        <v>344</v>
      </c>
      <c r="R2815" s="269" t="s">
        <v>344</v>
      </c>
      <c r="S2815" s="269" t="s">
        <v>344</v>
      </c>
      <c r="T2815" s="269" t="s">
        <v>344</v>
      </c>
      <c r="U2815" s="269" t="s">
        <v>344</v>
      </c>
      <c r="V2815" s="269" t="s">
        <v>344</v>
      </c>
      <c r="W2815" s="269" t="s">
        <v>344</v>
      </c>
      <c r="X2815" s="270" t="s">
        <v>344</v>
      </c>
      <c r="Y2815" s="269" t="s">
        <v>344</v>
      </c>
      <c r="Z2815" s="269" t="s">
        <v>344</v>
      </c>
      <c r="AA2815" s="269" t="s">
        <v>344</v>
      </c>
      <c r="AB2815" s="269" t="s">
        <v>344</v>
      </c>
      <c r="AC2815" s="269" t="s">
        <v>344</v>
      </c>
      <c r="AD2815" s="269" t="s">
        <v>344</v>
      </c>
      <c r="AE2815" s="269" t="s">
        <v>344</v>
      </c>
      <c r="AF2815" s="269" t="s">
        <v>344</v>
      </c>
      <c r="AG2815" s="269" t="s">
        <v>344</v>
      </c>
      <c r="AH2815" s="269" t="s">
        <v>344</v>
      </c>
      <c r="AI2815" s="269" t="s">
        <v>344</v>
      </c>
      <c r="AJ2815" s="269" t="s">
        <v>344</v>
      </c>
      <c r="AK2815" s="269" t="s">
        <v>344</v>
      </c>
      <c r="AL2815" s="269" t="s">
        <v>344</v>
      </c>
      <c r="AM2815" s="269" t="s">
        <v>344</v>
      </c>
      <c r="AN2815" s="269" t="s">
        <v>344</v>
      </c>
      <c r="AO2815" s="269" t="s">
        <v>344</v>
      </c>
      <c r="AP2815" s="269" t="s">
        <v>344</v>
      </c>
      <c r="AQ2815" s="269"/>
      <c r="AR2815">
        <v>0</v>
      </c>
      <c r="AS2815">
        <v>3</v>
      </c>
    </row>
    <row r="2816" spans="1:45" ht="18.75" hidden="1" x14ac:dyDescent="0.45">
      <c r="A2816" s="268">
        <v>216659</v>
      </c>
      <c r="B2816" s="249" t="s">
        <v>457</v>
      </c>
      <c r="C2816" s="269" t="s">
        <v>205</v>
      </c>
      <c r="D2816" s="269" t="s">
        <v>207</v>
      </c>
      <c r="E2816" s="269" t="s">
        <v>207</v>
      </c>
      <c r="F2816" s="269" t="s">
        <v>207</v>
      </c>
      <c r="G2816" s="269" t="s">
        <v>207</v>
      </c>
      <c r="H2816" s="269" t="s">
        <v>207</v>
      </c>
      <c r="I2816" s="269" t="s">
        <v>207</v>
      </c>
      <c r="J2816" s="269" t="s">
        <v>207</v>
      </c>
      <c r="K2816" s="269" t="s">
        <v>207</v>
      </c>
      <c r="L2816" s="269" t="s">
        <v>207</v>
      </c>
      <c r="M2816" s="270" t="s">
        <v>344</v>
      </c>
      <c r="N2816" s="269" t="s">
        <v>344</v>
      </c>
      <c r="O2816" s="269" t="s">
        <v>344</v>
      </c>
      <c r="P2816" s="269" t="s">
        <v>344</v>
      </c>
      <c r="Q2816" s="269" t="s">
        <v>344</v>
      </c>
      <c r="R2816" s="269" t="s">
        <v>344</v>
      </c>
      <c r="S2816" s="269" t="s">
        <v>344</v>
      </c>
      <c r="T2816" s="269" t="s">
        <v>344</v>
      </c>
      <c r="U2816" s="269" t="s">
        <v>344</v>
      </c>
      <c r="V2816" s="269" t="s">
        <v>344</v>
      </c>
      <c r="W2816" s="269" t="s">
        <v>344</v>
      </c>
      <c r="X2816" s="270" t="s">
        <v>344</v>
      </c>
      <c r="Y2816" s="269" t="s">
        <v>344</v>
      </c>
      <c r="Z2816" s="269" t="s">
        <v>344</v>
      </c>
      <c r="AA2816" s="269" t="s">
        <v>344</v>
      </c>
      <c r="AB2816" s="269" t="s">
        <v>344</v>
      </c>
      <c r="AC2816" s="269" t="s">
        <v>344</v>
      </c>
      <c r="AD2816" s="269" t="s">
        <v>344</v>
      </c>
      <c r="AE2816" s="269" t="s">
        <v>344</v>
      </c>
      <c r="AF2816" s="269" t="s">
        <v>344</v>
      </c>
      <c r="AG2816" s="269" t="s">
        <v>344</v>
      </c>
      <c r="AH2816" s="269" t="s">
        <v>344</v>
      </c>
      <c r="AI2816" s="269" t="s">
        <v>344</v>
      </c>
      <c r="AJ2816" s="269" t="s">
        <v>344</v>
      </c>
      <c r="AK2816" s="269" t="s">
        <v>344</v>
      </c>
      <c r="AL2816" s="269" t="s">
        <v>344</v>
      </c>
      <c r="AM2816" s="269" t="s">
        <v>344</v>
      </c>
      <c r="AN2816" s="269" t="s">
        <v>344</v>
      </c>
      <c r="AO2816" s="269" t="s">
        <v>344</v>
      </c>
      <c r="AP2816" s="269" t="s">
        <v>344</v>
      </c>
      <c r="AQ2816" s="269"/>
      <c r="AR2816">
        <v>0</v>
      </c>
      <c r="AS2816">
        <v>3</v>
      </c>
    </row>
    <row r="2817" spans="1:45" ht="18.75" hidden="1" x14ac:dyDescent="0.45">
      <c r="A2817" s="268">
        <v>216660</v>
      </c>
      <c r="B2817" s="249" t="s">
        <v>458</v>
      </c>
      <c r="C2817" s="269" t="s">
        <v>207</v>
      </c>
      <c r="D2817" s="269" t="s">
        <v>207</v>
      </c>
      <c r="E2817" s="269" t="s">
        <v>207</v>
      </c>
      <c r="F2817" s="269" t="s">
        <v>207</v>
      </c>
      <c r="G2817" s="269" t="s">
        <v>207</v>
      </c>
      <c r="H2817" s="269" t="s">
        <v>207</v>
      </c>
      <c r="I2817" s="269" t="s">
        <v>207</v>
      </c>
      <c r="J2817" s="269" t="s">
        <v>207</v>
      </c>
      <c r="K2817" s="269" t="s">
        <v>207</v>
      </c>
      <c r="L2817" s="269" t="s">
        <v>207</v>
      </c>
      <c r="M2817" s="270" t="s">
        <v>206</v>
      </c>
      <c r="N2817" s="269" t="s">
        <v>206</v>
      </c>
      <c r="O2817" s="269" t="s">
        <v>207</v>
      </c>
      <c r="P2817" s="269" t="s">
        <v>206</v>
      </c>
      <c r="Q2817" s="269" t="s">
        <v>206</v>
      </c>
      <c r="R2817" s="269" t="s">
        <v>206</v>
      </c>
      <c r="S2817" s="269" t="s">
        <v>206</v>
      </c>
      <c r="T2817" s="269" t="s">
        <v>206</v>
      </c>
      <c r="U2817" s="269" t="s">
        <v>206</v>
      </c>
      <c r="V2817" s="269" t="s">
        <v>206</v>
      </c>
      <c r="W2817" s="269" t="s">
        <v>344</v>
      </c>
      <c r="X2817" s="270" t="s">
        <v>344</v>
      </c>
      <c r="Y2817" s="269" t="s">
        <v>344</v>
      </c>
      <c r="Z2817" s="269" t="s">
        <v>344</v>
      </c>
      <c r="AA2817" s="269" t="s">
        <v>344</v>
      </c>
      <c r="AB2817" s="269" t="s">
        <v>344</v>
      </c>
      <c r="AC2817" s="269" t="s">
        <v>344</v>
      </c>
      <c r="AD2817" s="269" t="s">
        <v>344</v>
      </c>
      <c r="AE2817" s="269" t="s">
        <v>344</v>
      </c>
      <c r="AF2817" s="269" t="s">
        <v>344</v>
      </c>
      <c r="AG2817" s="269" t="s">
        <v>344</v>
      </c>
      <c r="AH2817" s="269" t="s">
        <v>344</v>
      </c>
      <c r="AI2817" s="269" t="s">
        <v>344</v>
      </c>
      <c r="AJ2817" s="269" t="s">
        <v>344</v>
      </c>
      <c r="AK2817" s="269" t="s">
        <v>344</v>
      </c>
      <c r="AL2817" s="269" t="s">
        <v>344</v>
      </c>
      <c r="AM2817" s="269" t="s">
        <v>344</v>
      </c>
      <c r="AN2817" s="269" t="s">
        <v>344</v>
      </c>
      <c r="AO2817" s="269" t="s">
        <v>344</v>
      </c>
      <c r="AP2817" s="269" t="s">
        <v>344</v>
      </c>
      <c r="AQ2817" s="269"/>
      <c r="AR2817">
        <v>0</v>
      </c>
      <c r="AS2817">
        <v>5</v>
      </c>
    </row>
    <row r="2818" spans="1:45" ht="18.75" hidden="1" x14ac:dyDescent="0.45">
      <c r="A2818" s="267">
        <v>216661</v>
      </c>
      <c r="B2818" s="249" t="s">
        <v>458</v>
      </c>
      <c r="C2818" s="269" t="s">
        <v>206</v>
      </c>
      <c r="D2818" s="269" t="s">
        <v>207</v>
      </c>
      <c r="E2818" s="269" t="s">
        <v>207</v>
      </c>
      <c r="F2818" s="269" t="s">
        <v>206</v>
      </c>
      <c r="G2818" s="269" t="s">
        <v>207</v>
      </c>
      <c r="H2818" s="269" t="s">
        <v>207</v>
      </c>
      <c r="I2818" s="269" t="s">
        <v>207</v>
      </c>
      <c r="J2818" s="269" t="s">
        <v>207</v>
      </c>
      <c r="K2818" s="269" t="s">
        <v>207</v>
      </c>
      <c r="L2818" s="269" t="s">
        <v>206</v>
      </c>
      <c r="M2818" s="270" t="s">
        <v>206</v>
      </c>
      <c r="N2818" s="269" t="s">
        <v>206</v>
      </c>
      <c r="O2818" s="269" t="s">
        <v>206</v>
      </c>
      <c r="P2818" s="269" t="s">
        <v>207</v>
      </c>
      <c r="Q2818" s="269" t="s">
        <v>206</v>
      </c>
      <c r="R2818" s="269" t="s">
        <v>206</v>
      </c>
      <c r="S2818" s="269" t="s">
        <v>206</v>
      </c>
      <c r="T2818" s="269" t="s">
        <v>206</v>
      </c>
      <c r="U2818" s="269" t="s">
        <v>206</v>
      </c>
      <c r="V2818" s="269" t="s">
        <v>206</v>
      </c>
      <c r="W2818" s="269" t="s">
        <v>344</v>
      </c>
      <c r="X2818" s="270" t="s">
        <v>344</v>
      </c>
      <c r="Y2818" s="269" t="s">
        <v>344</v>
      </c>
      <c r="Z2818" s="269" t="s">
        <v>344</v>
      </c>
      <c r="AA2818" s="269" t="s">
        <v>344</v>
      </c>
      <c r="AB2818" s="269" t="s">
        <v>344</v>
      </c>
      <c r="AC2818" s="269" t="s">
        <v>344</v>
      </c>
      <c r="AD2818" s="269" t="s">
        <v>344</v>
      </c>
      <c r="AE2818" s="269" t="s">
        <v>344</v>
      </c>
      <c r="AF2818" s="269" t="s">
        <v>344</v>
      </c>
      <c r="AG2818" s="269" t="s">
        <v>344</v>
      </c>
      <c r="AH2818" s="269" t="s">
        <v>344</v>
      </c>
      <c r="AI2818" s="269" t="s">
        <v>344</v>
      </c>
      <c r="AJ2818" s="269" t="s">
        <v>344</v>
      </c>
      <c r="AK2818" s="269" t="s">
        <v>344</v>
      </c>
      <c r="AL2818" s="269" t="s">
        <v>344</v>
      </c>
      <c r="AM2818" s="269" t="s">
        <v>344</v>
      </c>
      <c r="AN2818" s="269" t="s">
        <v>344</v>
      </c>
      <c r="AO2818" s="269" t="s">
        <v>344</v>
      </c>
      <c r="AP2818" s="269" t="s">
        <v>344</v>
      </c>
      <c r="AQ2818" s="269"/>
      <c r="AR2818">
        <v>0</v>
      </c>
      <c r="AS2818">
        <v>5</v>
      </c>
    </row>
    <row r="2819" spans="1:45" ht="18.75" hidden="1" x14ac:dyDescent="0.45">
      <c r="A2819" s="268">
        <v>216662</v>
      </c>
      <c r="B2819" s="249" t="s">
        <v>457</v>
      </c>
      <c r="C2819" s="269" t="s">
        <v>205</v>
      </c>
      <c r="D2819" s="269" t="s">
        <v>207</v>
      </c>
      <c r="E2819" s="269" t="s">
        <v>205</v>
      </c>
      <c r="F2819" s="269" t="s">
        <v>207</v>
      </c>
      <c r="G2819" s="269" t="s">
        <v>206</v>
      </c>
      <c r="H2819" s="269" t="s">
        <v>206</v>
      </c>
      <c r="I2819" s="269" t="s">
        <v>207</v>
      </c>
      <c r="J2819" s="269" t="s">
        <v>207</v>
      </c>
      <c r="K2819" s="269" t="s">
        <v>207</v>
      </c>
      <c r="L2819" s="269" t="s">
        <v>207</v>
      </c>
      <c r="M2819" s="270" t="s">
        <v>344</v>
      </c>
      <c r="N2819" s="269" t="s">
        <v>344</v>
      </c>
      <c r="O2819" s="269" t="s">
        <v>344</v>
      </c>
      <c r="P2819" s="269" t="s">
        <v>344</v>
      </c>
      <c r="Q2819" s="269" t="s">
        <v>344</v>
      </c>
      <c r="R2819" s="269" t="s">
        <v>344</v>
      </c>
      <c r="S2819" s="269" t="s">
        <v>344</v>
      </c>
      <c r="T2819" s="269" t="s">
        <v>344</v>
      </c>
      <c r="U2819" s="269" t="s">
        <v>344</v>
      </c>
      <c r="V2819" s="269" t="s">
        <v>344</v>
      </c>
      <c r="W2819" s="269" t="s">
        <v>344</v>
      </c>
      <c r="X2819" s="270" t="s">
        <v>344</v>
      </c>
      <c r="Y2819" s="269" t="s">
        <v>344</v>
      </c>
      <c r="Z2819" s="269" t="s">
        <v>344</v>
      </c>
      <c r="AA2819" s="269" t="s">
        <v>344</v>
      </c>
      <c r="AB2819" s="269" t="s">
        <v>344</v>
      </c>
      <c r="AC2819" s="269" t="s">
        <v>344</v>
      </c>
      <c r="AD2819" s="269" t="s">
        <v>344</v>
      </c>
      <c r="AE2819" s="269" t="s">
        <v>344</v>
      </c>
      <c r="AF2819" s="269" t="s">
        <v>344</v>
      </c>
      <c r="AG2819" s="269" t="s">
        <v>344</v>
      </c>
      <c r="AH2819" s="269" t="s">
        <v>344</v>
      </c>
      <c r="AI2819" s="269" t="s">
        <v>344</v>
      </c>
      <c r="AJ2819" s="269" t="s">
        <v>344</v>
      </c>
      <c r="AK2819" s="269" t="s">
        <v>344</v>
      </c>
      <c r="AL2819" s="269" t="s">
        <v>344</v>
      </c>
      <c r="AM2819" s="269" t="s">
        <v>344</v>
      </c>
      <c r="AN2819" s="269" t="s">
        <v>344</v>
      </c>
      <c r="AO2819" s="269" t="s">
        <v>344</v>
      </c>
      <c r="AP2819" s="269" t="s">
        <v>344</v>
      </c>
      <c r="AQ2819" s="269"/>
      <c r="AR2819">
        <v>0</v>
      </c>
      <c r="AS2819">
        <v>3</v>
      </c>
    </row>
    <row r="2820" spans="1:45" ht="15" hidden="1" x14ac:dyDescent="0.25">
      <c r="A2820" s="266">
        <v>216663</v>
      </c>
      <c r="B2820" s="259" t="s">
        <v>457</v>
      </c>
      <c r="C2820" s="259" t="s">
        <v>207</v>
      </c>
      <c r="D2820" s="259" t="s">
        <v>207</v>
      </c>
      <c r="E2820" s="259" t="s">
        <v>207</v>
      </c>
      <c r="F2820" s="259" t="s">
        <v>207</v>
      </c>
      <c r="G2820" s="259" t="s">
        <v>207</v>
      </c>
      <c r="H2820" s="259" t="s">
        <v>206</v>
      </c>
      <c r="I2820" s="259" t="s">
        <v>206</v>
      </c>
      <c r="J2820" s="259" t="s">
        <v>206</v>
      </c>
      <c r="K2820" s="259" t="s">
        <v>206</v>
      </c>
      <c r="L2820" s="259" t="s">
        <v>206</v>
      </c>
      <c r="M2820" s="259" t="s">
        <v>344</v>
      </c>
      <c r="N2820" s="259" t="s">
        <v>344</v>
      </c>
      <c r="O2820" s="259" t="s">
        <v>344</v>
      </c>
      <c r="P2820" s="259" t="s">
        <v>344</v>
      </c>
      <c r="Q2820" s="259" t="s">
        <v>344</v>
      </c>
      <c r="R2820" s="259" t="s">
        <v>344</v>
      </c>
      <c r="S2820" s="259" t="s">
        <v>344</v>
      </c>
      <c r="T2820" s="259" t="s">
        <v>344</v>
      </c>
      <c r="U2820" s="259" t="s">
        <v>344</v>
      </c>
      <c r="V2820" s="259" t="s">
        <v>344</v>
      </c>
      <c r="W2820" s="259" t="s">
        <v>344</v>
      </c>
      <c r="X2820" s="259" t="s">
        <v>344</v>
      </c>
      <c r="Y2820" s="259" t="s">
        <v>344</v>
      </c>
      <c r="Z2820" s="259" t="s">
        <v>344</v>
      </c>
      <c r="AA2820" s="259" t="s">
        <v>344</v>
      </c>
      <c r="AB2820" s="259" t="s">
        <v>344</v>
      </c>
      <c r="AC2820" s="259" t="s">
        <v>344</v>
      </c>
      <c r="AD2820" s="259" t="s">
        <v>344</v>
      </c>
      <c r="AE2820" s="259" t="s">
        <v>344</v>
      </c>
      <c r="AF2820" s="259" t="s">
        <v>344</v>
      </c>
      <c r="AG2820" s="259" t="s">
        <v>344</v>
      </c>
      <c r="AH2820" s="259" t="s">
        <v>344</v>
      </c>
      <c r="AI2820" s="259" t="s">
        <v>344</v>
      </c>
      <c r="AJ2820" s="259" t="s">
        <v>344</v>
      </c>
      <c r="AK2820" s="259" t="s">
        <v>344</v>
      </c>
      <c r="AL2820" s="259" t="s">
        <v>344</v>
      </c>
      <c r="AM2820" s="259" t="s">
        <v>344</v>
      </c>
      <c r="AN2820" s="259" t="s">
        <v>344</v>
      </c>
      <c r="AO2820" s="259" t="s">
        <v>344</v>
      </c>
      <c r="AP2820" s="259" t="s">
        <v>344</v>
      </c>
      <c r="AQ2820" s="259"/>
      <c r="AR2820"/>
      <c r="AS2820">
        <v>3</v>
      </c>
    </row>
    <row r="2821" spans="1:45" ht="18.75" hidden="1" x14ac:dyDescent="0.45">
      <c r="A2821" s="268">
        <v>216664</v>
      </c>
      <c r="B2821" s="249" t="s">
        <v>458</v>
      </c>
      <c r="C2821" s="269" t="s">
        <v>207</v>
      </c>
      <c r="D2821" s="269" t="s">
        <v>207</v>
      </c>
      <c r="E2821" s="269" t="s">
        <v>207</v>
      </c>
      <c r="F2821" s="269" t="s">
        <v>205</v>
      </c>
      <c r="G2821" s="269" t="s">
        <v>207</v>
      </c>
      <c r="H2821" s="269" t="s">
        <v>207</v>
      </c>
      <c r="I2821" s="269" t="s">
        <v>207</v>
      </c>
      <c r="J2821" s="269" t="s">
        <v>207</v>
      </c>
      <c r="K2821" s="269" t="s">
        <v>207</v>
      </c>
      <c r="L2821" s="269" t="s">
        <v>207</v>
      </c>
      <c r="M2821" s="270" t="s">
        <v>206</v>
      </c>
      <c r="N2821" s="269" t="s">
        <v>207</v>
      </c>
      <c r="O2821" s="269" t="s">
        <v>207</v>
      </c>
      <c r="P2821" s="269" t="s">
        <v>207</v>
      </c>
      <c r="Q2821" s="269" t="s">
        <v>207</v>
      </c>
      <c r="R2821" s="269" t="s">
        <v>206</v>
      </c>
      <c r="S2821" s="269" t="s">
        <v>206</v>
      </c>
      <c r="T2821" s="269" t="s">
        <v>206</v>
      </c>
      <c r="U2821" s="269" t="s">
        <v>206</v>
      </c>
      <c r="V2821" s="269" t="s">
        <v>206</v>
      </c>
      <c r="W2821" s="269" t="s">
        <v>344</v>
      </c>
      <c r="X2821" s="270" t="s">
        <v>344</v>
      </c>
      <c r="Y2821" s="269" t="s">
        <v>344</v>
      </c>
      <c r="Z2821" s="269" t="s">
        <v>344</v>
      </c>
      <c r="AA2821" s="269" t="s">
        <v>344</v>
      </c>
      <c r="AB2821" s="269" t="s">
        <v>344</v>
      </c>
      <c r="AC2821" s="269" t="s">
        <v>344</v>
      </c>
      <c r="AD2821" s="269" t="s">
        <v>344</v>
      </c>
      <c r="AE2821" s="269" t="s">
        <v>344</v>
      </c>
      <c r="AF2821" s="269" t="s">
        <v>344</v>
      </c>
      <c r="AG2821" s="269" t="s">
        <v>344</v>
      </c>
      <c r="AH2821" s="269" t="s">
        <v>344</v>
      </c>
      <c r="AI2821" s="269" t="s">
        <v>344</v>
      </c>
      <c r="AJ2821" s="269" t="s">
        <v>344</v>
      </c>
      <c r="AK2821" s="269" t="s">
        <v>344</v>
      </c>
      <c r="AL2821" s="269" t="s">
        <v>344</v>
      </c>
      <c r="AM2821" s="269" t="s">
        <v>344</v>
      </c>
      <c r="AN2821" s="269" t="s">
        <v>344</v>
      </c>
      <c r="AO2821" s="269" t="s">
        <v>344</v>
      </c>
      <c r="AP2821" s="269" t="s">
        <v>344</v>
      </c>
      <c r="AQ2821" s="269"/>
      <c r="AR2821">
        <v>0</v>
      </c>
      <c r="AS2821">
        <v>5</v>
      </c>
    </row>
    <row r="2822" spans="1:45" ht="18.75" hidden="1" x14ac:dyDescent="0.45">
      <c r="A2822" s="268">
        <v>216665</v>
      </c>
      <c r="B2822" s="249" t="s">
        <v>458</v>
      </c>
      <c r="C2822" s="269" t="s">
        <v>205</v>
      </c>
      <c r="D2822" s="269" t="s">
        <v>207</v>
      </c>
      <c r="E2822" s="269" t="s">
        <v>207</v>
      </c>
      <c r="F2822" s="269" t="s">
        <v>207</v>
      </c>
      <c r="G2822" s="269" t="s">
        <v>207</v>
      </c>
      <c r="H2822" s="269" t="s">
        <v>207</v>
      </c>
      <c r="I2822" s="269" t="s">
        <v>207</v>
      </c>
      <c r="J2822" s="269" t="s">
        <v>207</v>
      </c>
      <c r="K2822" s="269" t="s">
        <v>207</v>
      </c>
      <c r="L2822" s="269" t="s">
        <v>207</v>
      </c>
      <c r="M2822" s="270" t="s">
        <v>206</v>
      </c>
      <c r="N2822" s="269" t="s">
        <v>207</v>
      </c>
      <c r="O2822" s="269" t="s">
        <v>207</v>
      </c>
      <c r="P2822" s="269" t="s">
        <v>207</v>
      </c>
      <c r="Q2822" s="269" t="s">
        <v>206</v>
      </c>
      <c r="R2822" s="269" t="s">
        <v>206</v>
      </c>
      <c r="S2822" s="269" t="s">
        <v>206</v>
      </c>
      <c r="T2822" s="269" t="s">
        <v>206</v>
      </c>
      <c r="U2822" s="269" t="s">
        <v>206</v>
      </c>
      <c r="V2822" s="269" t="s">
        <v>206</v>
      </c>
      <c r="W2822" s="269" t="s">
        <v>344</v>
      </c>
      <c r="X2822" s="270" t="s">
        <v>344</v>
      </c>
      <c r="Y2822" s="269" t="s">
        <v>344</v>
      </c>
      <c r="Z2822" s="269" t="s">
        <v>344</v>
      </c>
      <c r="AA2822" s="269" t="s">
        <v>344</v>
      </c>
      <c r="AB2822" s="269" t="s">
        <v>344</v>
      </c>
      <c r="AC2822" s="269" t="s">
        <v>344</v>
      </c>
      <c r="AD2822" s="269" t="s">
        <v>344</v>
      </c>
      <c r="AE2822" s="269" t="s">
        <v>344</v>
      </c>
      <c r="AF2822" s="269" t="s">
        <v>344</v>
      </c>
      <c r="AG2822" s="269" t="s">
        <v>344</v>
      </c>
      <c r="AH2822" s="269" t="s">
        <v>344</v>
      </c>
      <c r="AI2822" s="269" t="s">
        <v>344</v>
      </c>
      <c r="AJ2822" s="269" t="s">
        <v>344</v>
      </c>
      <c r="AK2822" s="269" t="s">
        <v>344</v>
      </c>
      <c r="AL2822" s="269" t="s">
        <v>344</v>
      </c>
      <c r="AM2822" s="269" t="s">
        <v>344</v>
      </c>
      <c r="AN2822" s="269" t="s">
        <v>344</v>
      </c>
      <c r="AO2822" s="269" t="s">
        <v>344</v>
      </c>
      <c r="AP2822" s="269" t="s">
        <v>344</v>
      </c>
      <c r="AQ2822" s="269"/>
      <c r="AR2822">
        <v>0</v>
      </c>
      <c r="AS2822">
        <v>5</v>
      </c>
    </row>
    <row r="2823" spans="1:45" ht="18.75" hidden="1" x14ac:dyDescent="0.45">
      <c r="A2823" s="268">
        <v>216666</v>
      </c>
      <c r="B2823" s="249" t="s">
        <v>458</v>
      </c>
      <c r="C2823" s="269" t="s">
        <v>207</v>
      </c>
      <c r="D2823" s="269" t="s">
        <v>207</v>
      </c>
      <c r="E2823" s="269" t="s">
        <v>207</v>
      </c>
      <c r="F2823" s="269" t="s">
        <v>207</v>
      </c>
      <c r="G2823" s="269" t="s">
        <v>207</v>
      </c>
      <c r="H2823" s="269" t="s">
        <v>206</v>
      </c>
      <c r="I2823" s="269" t="s">
        <v>207</v>
      </c>
      <c r="J2823" s="269" t="s">
        <v>207</v>
      </c>
      <c r="K2823" s="269" t="s">
        <v>207</v>
      </c>
      <c r="L2823" s="269" t="s">
        <v>207</v>
      </c>
      <c r="M2823" s="270" t="s">
        <v>206</v>
      </c>
      <c r="N2823" s="269" t="s">
        <v>207</v>
      </c>
      <c r="O2823" s="269" t="s">
        <v>207</v>
      </c>
      <c r="P2823" s="269" t="s">
        <v>207</v>
      </c>
      <c r="Q2823" s="269" t="s">
        <v>207</v>
      </c>
      <c r="R2823" s="269" t="s">
        <v>206</v>
      </c>
      <c r="S2823" s="269" t="s">
        <v>206</v>
      </c>
      <c r="T2823" s="269" t="s">
        <v>206</v>
      </c>
      <c r="U2823" s="269" t="s">
        <v>206</v>
      </c>
      <c r="V2823" s="269" t="s">
        <v>206</v>
      </c>
      <c r="W2823" s="269" t="s">
        <v>344</v>
      </c>
      <c r="X2823" s="270" t="s">
        <v>344</v>
      </c>
      <c r="Y2823" s="269" t="s">
        <v>344</v>
      </c>
      <c r="Z2823" s="269" t="s">
        <v>344</v>
      </c>
      <c r="AA2823" s="269" t="s">
        <v>344</v>
      </c>
      <c r="AB2823" s="269" t="s">
        <v>344</v>
      </c>
      <c r="AC2823" s="269" t="s">
        <v>344</v>
      </c>
      <c r="AD2823" s="269" t="s">
        <v>344</v>
      </c>
      <c r="AE2823" s="269" t="s">
        <v>344</v>
      </c>
      <c r="AF2823" s="269" t="s">
        <v>344</v>
      </c>
      <c r="AG2823" s="269" t="s">
        <v>344</v>
      </c>
      <c r="AH2823" s="269" t="s">
        <v>344</v>
      </c>
      <c r="AI2823" s="269" t="s">
        <v>344</v>
      </c>
      <c r="AJ2823" s="269" t="s">
        <v>344</v>
      </c>
      <c r="AK2823" s="269" t="s">
        <v>344</v>
      </c>
      <c r="AL2823" s="269" t="s">
        <v>344</v>
      </c>
      <c r="AM2823" s="269" t="s">
        <v>344</v>
      </c>
      <c r="AN2823" s="269" t="s">
        <v>344</v>
      </c>
      <c r="AO2823" s="269" t="s">
        <v>344</v>
      </c>
      <c r="AP2823" s="269" t="s">
        <v>344</v>
      </c>
      <c r="AQ2823" s="269"/>
      <c r="AR2823">
        <v>0</v>
      </c>
      <c r="AS2823">
        <v>5</v>
      </c>
    </row>
    <row r="2824" spans="1:45" ht="18.75" hidden="1" x14ac:dyDescent="0.45">
      <c r="A2824" s="268">
        <v>216667</v>
      </c>
      <c r="B2824" s="249" t="s">
        <v>457</v>
      </c>
      <c r="C2824" s="269" t="s">
        <v>207</v>
      </c>
      <c r="D2824" s="269" t="s">
        <v>207</v>
      </c>
      <c r="E2824" s="269" t="s">
        <v>207</v>
      </c>
      <c r="F2824" s="269" t="s">
        <v>207</v>
      </c>
      <c r="G2824" s="269" t="s">
        <v>207</v>
      </c>
      <c r="H2824" s="269" t="s">
        <v>205</v>
      </c>
      <c r="I2824" s="269" t="s">
        <v>205</v>
      </c>
      <c r="J2824" s="269" t="s">
        <v>207</v>
      </c>
      <c r="K2824" s="269" t="s">
        <v>205</v>
      </c>
      <c r="L2824" s="269" t="s">
        <v>207</v>
      </c>
      <c r="M2824" s="270" t="s">
        <v>344</v>
      </c>
      <c r="N2824" s="269" t="s">
        <v>344</v>
      </c>
      <c r="O2824" s="269" t="s">
        <v>344</v>
      </c>
      <c r="P2824" s="269" t="s">
        <v>344</v>
      </c>
      <c r="Q2824" s="269" t="s">
        <v>344</v>
      </c>
      <c r="R2824" s="269" t="s">
        <v>344</v>
      </c>
      <c r="S2824" s="269" t="s">
        <v>344</v>
      </c>
      <c r="T2824" s="269" t="s">
        <v>344</v>
      </c>
      <c r="U2824" s="269" t="s">
        <v>344</v>
      </c>
      <c r="V2824" s="269" t="s">
        <v>344</v>
      </c>
      <c r="W2824" s="269" t="s">
        <v>344</v>
      </c>
      <c r="X2824" s="270" t="s">
        <v>344</v>
      </c>
      <c r="Y2824" s="269" t="s">
        <v>344</v>
      </c>
      <c r="Z2824" s="269" t="s">
        <v>344</v>
      </c>
      <c r="AA2824" s="269" t="s">
        <v>344</v>
      </c>
      <c r="AB2824" s="269" t="s">
        <v>344</v>
      </c>
      <c r="AC2824" s="269" t="s">
        <v>344</v>
      </c>
      <c r="AD2824" s="269" t="s">
        <v>344</v>
      </c>
      <c r="AE2824" s="269" t="s">
        <v>344</v>
      </c>
      <c r="AF2824" s="269" t="s">
        <v>344</v>
      </c>
      <c r="AG2824" s="269" t="s">
        <v>344</v>
      </c>
      <c r="AH2824" s="269" t="s">
        <v>344</v>
      </c>
      <c r="AI2824" s="269" t="s">
        <v>344</v>
      </c>
      <c r="AJ2824" s="269" t="s">
        <v>344</v>
      </c>
      <c r="AK2824" s="269" t="s">
        <v>344</v>
      </c>
      <c r="AL2824" s="269" t="s">
        <v>344</v>
      </c>
      <c r="AM2824" s="269" t="s">
        <v>344</v>
      </c>
      <c r="AN2824" s="269" t="s">
        <v>344</v>
      </c>
      <c r="AO2824" s="269" t="s">
        <v>344</v>
      </c>
      <c r="AP2824" s="269" t="s">
        <v>344</v>
      </c>
      <c r="AQ2824" s="269"/>
      <c r="AR2824">
        <v>0</v>
      </c>
      <c r="AS2824">
        <v>3</v>
      </c>
    </row>
    <row r="2825" spans="1:45" ht="15" hidden="1" x14ac:dyDescent="0.25">
      <c r="A2825" s="266">
        <v>216668</v>
      </c>
      <c r="B2825" s="259" t="s">
        <v>457</v>
      </c>
      <c r="C2825" s="259" t="s">
        <v>205</v>
      </c>
      <c r="D2825" s="259" t="s">
        <v>205</v>
      </c>
      <c r="E2825" s="259" t="s">
        <v>205</v>
      </c>
      <c r="F2825" s="259" t="s">
        <v>205</v>
      </c>
      <c r="G2825" s="259" t="s">
        <v>207</v>
      </c>
      <c r="H2825" s="259" t="s">
        <v>207</v>
      </c>
      <c r="I2825" s="259" t="s">
        <v>206</v>
      </c>
      <c r="J2825" s="259" t="s">
        <v>207</v>
      </c>
      <c r="K2825" s="259" t="s">
        <v>207</v>
      </c>
      <c r="L2825" s="259" t="s">
        <v>207</v>
      </c>
      <c r="M2825" s="259" t="s">
        <v>344</v>
      </c>
      <c r="N2825" s="259" t="s">
        <v>344</v>
      </c>
      <c r="O2825" s="259" t="s">
        <v>344</v>
      </c>
      <c r="P2825" s="259" t="s">
        <v>344</v>
      </c>
      <c r="Q2825" s="259" t="s">
        <v>344</v>
      </c>
      <c r="R2825" s="259" t="s">
        <v>344</v>
      </c>
      <c r="S2825" s="259" t="s">
        <v>344</v>
      </c>
      <c r="T2825" s="259" t="s">
        <v>344</v>
      </c>
      <c r="U2825" s="259" t="s">
        <v>344</v>
      </c>
      <c r="V2825" s="259" t="s">
        <v>344</v>
      </c>
      <c r="W2825" s="259" t="s">
        <v>344</v>
      </c>
      <c r="X2825" s="259" t="s">
        <v>344</v>
      </c>
      <c r="Y2825" s="259" t="s">
        <v>344</v>
      </c>
      <c r="Z2825" s="259" t="s">
        <v>344</v>
      </c>
      <c r="AA2825" s="259" t="s">
        <v>344</v>
      </c>
      <c r="AB2825" s="259" t="s">
        <v>344</v>
      </c>
      <c r="AC2825" s="259" t="s">
        <v>344</v>
      </c>
      <c r="AD2825" s="259" t="s">
        <v>344</v>
      </c>
      <c r="AE2825" s="259" t="s">
        <v>344</v>
      </c>
      <c r="AF2825" s="259" t="s">
        <v>344</v>
      </c>
      <c r="AG2825" s="259" t="s">
        <v>344</v>
      </c>
      <c r="AH2825" s="259" t="s">
        <v>344</v>
      </c>
      <c r="AI2825" s="259" t="s">
        <v>344</v>
      </c>
      <c r="AJ2825" s="259" t="s">
        <v>344</v>
      </c>
      <c r="AK2825" s="259" t="s">
        <v>344</v>
      </c>
      <c r="AL2825" s="259" t="s">
        <v>344</v>
      </c>
      <c r="AM2825" s="259" t="s">
        <v>344</v>
      </c>
      <c r="AN2825" s="259" t="s">
        <v>344</v>
      </c>
      <c r="AO2825" s="259" t="s">
        <v>344</v>
      </c>
      <c r="AP2825" s="259" t="s">
        <v>344</v>
      </c>
      <c r="AQ2825" s="259"/>
      <c r="AR2825"/>
      <c r="AS2825">
        <v>5</v>
      </c>
    </row>
    <row r="2826" spans="1:45" ht="18.75" hidden="1" x14ac:dyDescent="0.45">
      <c r="A2826" s="268">
        <v>216669</v>
      </c>
      <c r="B2826" s="249" t="s">
        <v>458</v>
      </c>
      <c r="C2826" s="269" t="s">
        <v>207</v>
      </c>
      <c r="D2826" s="269" t="s">
        <v>207</v>
      </c>
      <c r="E2826" s="269" t="s">
        <v>207</v>
      </c>
      <c r="F2826" s="269" t="s">
        <v>207</v>
      </c>
      <c r="G2826" s="269" t="s">
        <v>205</v>
      </c>
      <c r="H2826" s="269" t="s">
        <v>206</v>
      </c>
      <c r="I2826" s="269" t="s">
        <v>207</v>
      </c>
      <c r="J2826" s="269" t="s">
        <v>207</v>
      </c>
      <c r="K2826" s="269" t="s">
        <v>207</v>
      </c>
      <c r="L2826" s="269" t="s">
        <v>206</v>
      </c>
      <c r="M2826" s="270" t="s">
        <v>206</v>
      </c>
      <c r="N2826" s="269" t="s">
        <v>207</v>
      </c>
      <c r="O2826" s="269" t="s">
        <v>207</v>
      </c>
      <c r="P2826" s="269" t="s">
        <v>206</v>
      </c>
      <c r="Q2826" s="269" t="s">
        <v>206</v>
      </c>
      <c r="R2826" s="269" t="s">
        <v>206</v>
      </c>
      <c r="S2826" s="269" t="s">
        <v>206</v>
      </c>
      <c r="T2826" s="269" t="s">
        <v>206</v>
      </c>
      <c r="U2826" s="269" t="s">
        <v>206</v>
      </c>
      <c r="V2826" s="269" t="s">
        <v>206</v>
      </c>
      <c r="W2826" s="269" t="s">
        <v>344</v>
      </c>
      <c r="X2826" s="270" t="s">
        <v>344</v>
      </c>
      <c r="Y2826" s="269" t="s">
        <v>344</v>
      </c>
      <c r="Z2826" s="269" t="s">
        <v>344</v>
      </c>
      <c r="AA2826" s="269" t="s">
        <v>344</v>
      </c>
      <c r="AB2826" s="269" t="s">
        <v>344</v>
      </c>
      <c r="AC2826" s="269" t="s">
        <v>344</v>
      </c>
      <c r="AD2826" s="269" t="s">
        <v>344</v>
      </c>
      <c r="AE2826" s="269" t="s">
        <v>344</v>
      </c>
      <c r="AF2826" s="269" t="s">
        <v>344</v>
      </c>
      <c r="AG2826" s="269" t="s">
        <v>344</v>
      </c>
      <c r="AH2826" s="269" t="s">
        <v>344</v>
      </c>
      <c r="AI2826" s="269" t="s">
        <v>344</v>
      </c>
      <c r="AJ2826" s="269" t="s">
        <v>344</v>
      </c>
      <c r="AK2826" s="269" t="s">
        <v>344</v>
      </c>
      <c r="AL2826" s="269" t="s">
        <v>344</v>
      </c>
      <c r="AM2826" s="269" t="s">
        <v>344</v>
      </c>
      <c r="AN2826" s="269" t="s">
        <v>344</v>
      </c>
      <c r="AO2826" s="269" t="s">
        <v>344</v>
      </c>
      <c r="AP2826" s="269" t="s">
        <v>344</v>
      </c>
      <c r="AQ2826" s="269"/>
      <c r="AR2826">
        <v>0</v>
      </c>
      <c r="AS2826">
        <v>5</v>
      </c>
    </row>
    <row r="2827" spans="1:45" ht="18.75" hidden="1" x14ac:dyDescent="0.45">
      <c r="A2827" s="268">
        <v>216670</v>
      </c>
      <c r="B2827" s="249" t="s">
        <v>458</v>
      </c>
      <c r="C2827" s="269" t="s">
        <v>205</v>
      </c>
      <c r="D2827" s="269" t="s">
        <v>207</v>
      </c>
      <c r="E2827" s="269" t="s">
        <v>207</v>
      </c>
      <c r="F2827" s="269" t="s">
        <v>205</v>
      </c>
      <c r="G2827" s="269" t="s">
        <v>207</v>
      </c>
      <c r="H2827" s="269" t="s">
        <v>207</v>
      </c>
      <c r="I2827" s="269" t="s">
        <v>207</v>
      </c>
      <c r="J2827" s="269" t="s">
        <v>207</v>
      </c>
      <c r="K2827" s="269" t="s">
        <v>207</v>
      </c>
      <c r="L2827" s="269" t="s">
        <v>207</v>
      </c>
      <c r="M2827" s="270" t="s">
        <v>206</v>
      </c>
      <c r="N2827" s="269" t="s">
        <v>207</v>
      </c>
      <c r="O2827" s="269" t="s">
        <v>207</v>
      </c>
      <c r="P2827" s="269" t="s">
        <v>207</v>
      </c>
      <c r="Q2827" s="269" t="s">
        <v>207</v>
      </c>
      <c r="R2827" s="269" t="s">
        <v>206</v>
      </c>
      <c r="S2827" s="269" t="s">
        <v>206</v>
      </c>
      <c r="T2827" s="269" t="s">
        <v>206</v>
      </c>
      <c r="U2827" s="269" t="s">
        <v>206</v>
      </c>
      <c r="V2827" s="269" t="s">
        <v>206</v>
      </c>
      <c r="W2827" s="269" t="s">
        <v>344</v>
      </c>
      <c r="X2827" s="270" t="s">
        <v>344</v>
      </c>
      <c r="Y2827" s="269" t="s">
        <v>344</v>
      </c>
      <c r="Z2827" s="269" t="s">
        <v>344</v>
      </c>
      <c r="AA2827" s="269" t="s">
        <v>344</v>
      </c>
      <c r="AB2827" s="269" t="s">
        <v>344</v>
      </c>
      <c r="AC2827" s="269" t="s">
        <v>344</v>
      </c>
      <c r="AD2827" s="269" t="s">
        <v>344</v>
      </c>
      <c r="AE2827" s="269" t="s">
        <v>344</v>
      </c>
      <c r="AF2827" s="269" t="s">
        <v>344</v>
      </c>
      <c r="AG2827" s="269" t="s">
        <v>344</v>
      </c>
      <c r="AH2827" s="269" t="s">
        <v>344</v>
      </c>
      <c r="AI2827" s="269" t="s">
        <v>344</v>
      </c>
      <c r="AJ2827" s="269" t="s">
        <v>344</v>
      </c>
      <c r="AK2827" s="269" t="s">
        <v>344</v>
      </c>
      <c r="AL2827" s="269" t="s">
        <v>344</v>
      </c>
      <c r="AM2827" s="269" t="s">
        <v>344</v>
      </c>
      <c r="AN2827" s="269" t="s">
        <v>344</v>
      </c>
      <c r="AO2827" s="269" t="s">
        <v>344</v>
      </c>
      <c r="AP2827" s="269" t="s">
        <v>344</v>
      </c>
      <c r="AQ2827" s="269"/>
      <c r="AR2827">
        <v>0</v>
      </c>
      <c r="AS2827">
        <v>5</v>
      </c>
    </row>
    <row r="2828" spans="1:45" ht="18.75" hidden="1" x14ac:dyDescent="0.45">
      <c r="A2828" s="267">
        <v>216671</v>
      </c>
      <c r="B2828" s="249" t="s">
        <v>458</v>
      </c>
      <c r="C2828" s="269" t="s">
        <v>207</v>
      </c>
      <c r="D2828" s="269" t="s">
        <v>207</v>
      </c>
      <c r="E2828" s="269" t="s">
        <v>207</v>
      </c>
      <c r="F2828" s="269" t="s">
        <v>207</v>
      </c>
      <c r="G2828" s="269" t="s">
        <v>207</v>
      </c>
      <c r="H2828" s="269" t="s">
        <v>207</v>
      </c>
      <c r="I2828" s="269" t="s">
        <v>205</v>
      </c>
      <c r="J2828" s="269" t="s">
        <v>207</v>
      </c>
      <c r="K2828" s="269" t="s">
        <v>207</v>
      </c>
      <c r="L2828" s="269" t="s">
        <v>206</v>
      </c>
      <c r="M2828" s="270" t="s">
        <v>206</v>
      </c>
      <c r="N2828" s="269" t="s">
        <v>207</v>
      </c>
      <c r="O2828" s="269" t="s">
        <v>207</v>
      </c>
      <c r="P2828" s="269" t="s">
        <v>207</v>
      </c>
      <c r="Q2828" s="269" t="s">
        <v>207</v>
      </c>
      <c r="R2828" s="269" t="s">
        <v>206</v>
      </c>
      <c r="S2828" s="269" t="s">
        <v>206</v>
      </c>
      <c r="T2828" s="269" t="s">
        <v>206</v>
      </c>
      <c r="U2828" s="269" t="s">
        <v>206</v>
      </c>
      <c r="V2828" s="269" t="s">
        <v>206</v>
      </c>
      <c r="W2828" s="269" t="s">
        <v>344</v>
      </c>
      <c r="X2828" s="270" t="s">
        <v>344</v>
      </c>
      <c r="Y2828" s="269" t="s">
        <v>344</v>
      </c>
      <c r="Z2828" s="269" t="s">
        <v>344</v>
      </c>
      <c r="AA2828" s="269" t="s">
        <v>344</v>
      </c>
      <c r="AB2828" s="269" t="s">
        <v>344</v>
      </c>
      <c r="AC2828" s="269" t="s">
        <v>344</v>
      </c>
      <c r="AD2828" s="269" t="s">
        <v>344</v>
      </c>
      <c r="AE2828" s="269" t="s">
        <v>344</v>
      </c>
      <c r="AF2828" s="269" t="s">
        <v>344</v>
      </c>
      <c r="AG2828" s="269" t="s">
        <v>344</v>
      </c>
      <c r="AH2828" s="269" t="s">
        <v>344</v>
      </c>
      <c r="AI2828" s="269" t="s">
        <v>344</v>
      </c>
      <c r="AJ2828" s="269" t="s">
        <v>344</v>
      </c>
      <c r="AK2828" s="269" t="s">
        <v>344</v>
      </c>
      <c r="AL2828" s="269" t="s">
        <v>344</v>
      </c>
      <c r="AM2828" s="269" t="s">
        <v>344</v>
      </c>
      <c r="AN2828" s="269" t="s">
        <v>344</v>
      </c>
      <c r="AO2828" s="269" t="s">
        <v>344</v>
      </c>
      <c r="AP2828" s="269" t="s">
        <v>344</v>
      </c>
      <c r="AQ2828" s="269"/>
      <c r="AR2828">
        <v>0</v>
      </c>
      <c r="AS2828">
        <v>5</v>
      </c>
    </row>
    <row r="2829" spans="1:45" ht="18.75" hidden="1" x14ac:dyDescent="0.45">
      <c r="A2829" s="268">
        <v>216672</v>
      </c>
      <c r="B2829" s="249" t="s">
        <v>458</v>
      </c>
      <c r="C2829" s="269" t="s">
        <v>207</v>
      </c>
      <c r="D2829" s="269" t="s">
        <v>207</v>
      </c>
      <c r="E2829" s="269" t="s">
        <v>207</v>
      </c>
      <c r="F2829" s="269" t="s">
        <v>205</v>
      </c>
      <c r="G2829" s="269" t="s">
        <v>207</v>
      </c>
      <c r="H2829" s="269" t="s">
        <v>207</v>
      </c>
      <c r="I2829" s="269" t="s">
        <v>207</v>
      </c>
      <c r="J2829" s="269" t="s">
        <v>207</v>
      </c>
      <c r="K2829" s="269" t="s">
        <v>207</v>
      </c>
      <c r="L2829" s="269" t="s">
        <v>207</v>
      </c>
      <c r="M2829" s="270" t="s">
        <v>206</v>
      </c>
      <c r="N2829" s="269" t="s">
        <v>207</v>
      </c>
      <c r="O2829" s="269" t="s">
        <v>207</v>
      </c>
      <c r="P2829" s="269" t="s">
        <v>207</v>
      </c>
      <c r="Q2829" s="269" t="s">
        <v>207</v>
      </c>
      <c r="R2829" s="269" t="s">
        <v>206</v>
      </c>
      <c r="S2829" s="269" t="s">
        <v>206</v>
      </c>
      <c r="T2829" s="269" t="s">
        <v>206</v>
      </c>
      <c r="U2829" s="269" t="s">
        <v>206</v>
      </c>
      <c r="V2829" s="269" t="s">
        <v>206</v>
      </c>
      <c r="W2829" s="269" t="s">
        <v>344</v>
      </c>
      <c r="X2829" s="270" t="s">
        <v>344</v>
      </c>
      <c r="Y2829" s="269" t="s">
        <v>344</v>
      </c>
      <c r="Z2829" s="269" t="s">
        <v>344</v>
      </c>
      <c r="AA2829" s="269" t="s">
        <v>344</v>
      </c>
      <c r="AB2829" s="269" t="s">
        <v>344</v>
      </c>
      <c r="AC2829" s="269" t="s">
        <v>344</v>
      </c>
      <c r="AD2829" s="269" t="s">
        <v>344</v>
      </c>
      <c r="AE2829" s="269" t="s">
        <v>344</v>
      </c>
      <c r="AF2829" s="269" t="s">
        <v>344</v>
      </c>
      <c r="AG2829" s="269" t="s">
        <v>344</v>
      </c>
      <c r="AH2829" s="269" t="s">
        <v>344</v>
      </c>
      <c r="AI2829" s="269" t="s">
        <v>344</v>
      </c>
      <c r="AJ2829" s="269" t="s">
        <v>344</v>
      </c>
      <c r="AK2829" s="269" t="s">
        <v>344</v>
      </c>
      <c r="AL2829" s="269" t="s">
        <v>344</v>
      </c>
      <c r="AM2829" s="269" t="s">
        <v>344</v>
      </c>
      <c r="AN2829" s="269" t="s">
        <v>344</v>
      </c>
      <c r="AO2829" s="269" t="s">
        <v>344</v>
      </c>
      <c r="AP2829" s="269" t="s">
        <v>344</v>
      </c>
      <c r="AQ2829" s="269"/>
      <c r="AR2829">
        <v>0</v>
      </c>
      <c r="AS2829">
        <v>5</v>
      </c>
    </row>
    <row r="2830" spans="1:45" ht="18.75" hidden="1" x14ac:dyDescent="0.45">
      <c r="A2830" s="268">
        <v>216673</v>
      </c>
      <c r="B2830" s="249" t="s">
        <v>457</v>
      </c>
      <c r="C2830" s="269" t="s">
        <v>207</v>
      </c>
      <c r="D2830" s="269" t="s">
        <v>205</v>
      </c>
      <c r="E2830" s="269" t="s">
        <v>205</v>
      </c>
      <c r="F2830" s="269" t="s">
        <v>207</v>
      </c>
      <c r="G2830" s="269" t="s">
        <v>205</v>
      </c>
      <c r="H2830" s="269" t="s">
        <v>206</v>
      </c>
      <c r="I2830" s="269" t="s">
        <v>207</v>
      </c>
      <c r="J2830" s="269" t="s">
        <v>206</v>
      </c>
      <c r="K2830" s="269" t="s">
        <v>205</v>
      </c>
      <c r="L2830" s="269" t="s">
        <v>207</v>
      </c>
      <c r="M2830" s="270" t="s">
        <v>344</v>
      </c>
      <c r="N2830" s="269" t="s">
        <v>344</v>
      </c>
      <c r="O2830" s="269" t="s">
        <v>344</v>
      </c>
      <c r="P2830" s="269" t="s">
        <v>344</v>
      </c>
      <c r="Q2830" s="269" t="s">
        <v>344</v>
      </c>
      <c r="R2830" s="269" t="s">
        <v>344</v>
      </c>
      <c r="S2830" s="269" t="s">
        <v>344</v>
      </c>
      <c r="T2830" s="269" t="s">
        <v>344</v>
      </c>
      <c r="U2830" s="269" t="s">
        <v>344</v>
      </c>
      <c r="V2830" s="269" t="s">
        <v>344</v>
      </c>
      <c r="W2830" s="269" t="s">
        <v>344</v>
      </c>
      <c r="X2830" s="270" t="s">
        <v>344</v>
      </c>
      <c r="Y2830" s="269" t="s">
        <v>344</v>
      </c>
      <c r="Z2830" s="269" t="s">
        <v>344</v>
      </c>
      <c r="AA2830" s="269" t="s">
        <v>344</v>
      </c>
      <c r="AB2830" s="269" t="s">
        <v>344</v>
      </c>
      <c r="AC2830" s="269" t="s">
        <v>344</v>
      </c>
      <c r="AD2830" s="269" t="s">
        <v>344</v>
      </c>
      <c r="AE2830" s="269" t="s">
        <v>344</v>
      </c>
      <c r="AF2830" s="269" t="s">
        <v>344</v>
      </c>
      <c r="AG2830" s="269" t="s">
        <v>344</v>
      </c>
      <c r="AH2830" s="269" t="s">
        <v>344</v>
      </c>
      <c r="AI2830" s="269" t="s">
        <v>344</v>
      </c>
      <c r="AJ2830" s="269" t="s">
        <v>344</v>
      </c>
      <c r="AK2830" s="269" t="s">
        <v>344</v>
      </c>
      <c r="AL2830" s="269" t="s">
        <v>344</v>
      </c>
      <c r="AM2830" s="269" t="s">
        <v>344</v>
      </c>
      <c r="AN2830" s="269" t="s">
        <v>344</v>
      </c>
      <c r="AO2830" s="269" t="s">
        <v>344</v>
      </c>
      <c r="AP2830" s="269" t="s">
        <v>344</v>
      </c>
      <c r="AQ2830" s="269"/>
      <c r="AR2830">
        <v>0</v>
      </c>
      <c r="AS2830">
        <v>3</v>
      </c>
    </row>
    <row r="2831" spans="1:45" ht="18.75" hidden="1" x14ac:dyDescent="0.45">
      <c r="A2831" s="267">
        <v>216674</v>
      </c>
      <c r="B2831" s="249" t="s">
        <v>458</v>
      </c>
      <c r="C2831" s="269" t="s">
        <v>205</v>
      </c>
      <c r="D2831" s="269" t="s">
        <v>207</v>
      </c>
      <c r="E2831" s="269" t="s">
        <v>207</v>
      </c>
      <c r="F2831" s="269" t="s">
        <v>205</v>
      </c>
      <c r="G2831" s="269" t="s">
        <v>207</v>
      </c>
      <c r="H2831" s="269" t="s">
        <v>207</v>
      </c>
      <c r="I2831" s="269" t="s">
        <v>207</v>
      </c>
      <c r="J2831" s="269" t="s">
        <v>207</v>
      </c>
      <c r="K2831" s="269" t="s">
        <v>207</v>
      </c>
      <c r="L2831" s="269" t="s">
        <v>207</v>
      </c>
      <c r="M2831" s="270" t="s">
        <v>206</v>
      </c>
      <c r="N2831" s="269" t="s">
        <v>207</v>
      </c>
      <c r="O2831" s="269" t="s">
        <v>207</v>
      </c>
      <c r="P2831" s="269" t="s">
        <v>207</v>
      </c>
      <c r="Q2831" s="269" t="s">
        <v>207</v>
      </c>
      <c r="R2831" s="269" t="s">
        <v>206</v>
      </c>
      <c r="S2831" s="269" t="s">
        <v>206</v>
      </c>
      <c r="T2831" s="269" t="s">
        <v>206</v>
      </c>
      <c r="U2831" s="269" t="s">
        <v>206</v>
      </c>
      <c r="V2831" s="269" t="s">
        <v>206</v>
      </c>
      <c r="W2831" s="269" t="s">
        <v>344</v>
      </c>
      <c r="X2831" s="270" t="s">
        <v>344</v>
      </c>
      <c r="Y2831" s="269" t="s">
        <v>344</v>
      </c>
      <c r="Z2831" s="269" t="s">
        <v>344</v>
      </c>
      <c r="AA2831" s="269" t="s">
        <v>344</v>
      </c>
      <c r="AB2831" s="269" t="s">
        <v>344</v>
      </c>
      <c r="AC2831" s="269" t="s">
        <v>344</v>
      </c>
      <c r="AD2831" s="269" t="s">
        <v>344</v>
      </c>
      <c r="AE2831" s="269" t="s">
        <v>344</v>
      </c>
      <c r="AF2831" s="269" t="s">
        <v>344</v>
      </c>
      <c r="AG2831" s="269" t="s">
        <v>344</v>
      </c>
      <c r="AH2831" s="269" t="s">
        <v>344</v>
      </c>
      <c r="AI2831" s="269" t="s">
        <v>344</v>
      </c>
      <c r="AJ2831" s="269" t="s">
        <v>344</v>
      </c>
      <c r="AK2831" s="269" t="s">
        <v>344</v>
      </c>
      <c r="AL2831" s="269" t="s">
        <v>344</v>
      </c>
      <c r="AM2831" s="269" t="s">
        <v>344</v>
      </c>
      <c r="AN2831" s="269" t="s">
        <v>344</v>
      </c>
      <c r="AO2831" s="269" t="s">
        <v>344</v>
      </c>
      <c r="AP2831" s="269" t="s">
        <v>344</v>
      </c>
      <c r="AQ2831" s="269"/>
      <c r="AR2831">
        <v>0</v>
      </c>
      <c r="AS2831">
        <v>5</v>
      </c>
    </row>
    <row r="2832" spans="1:45" ht="18.75" hidden="1" x14ac:dyDescent="0.45">
      <c r="A2832" s="268">
        <v>216675</v>
      </c>
      <c r="B2832" s="249" t="s">
        <v>460</v>
      </c>
      <c r="C2832" s="269" t="s">
        <v>205</v>
      </c>
      <c r="D2832" s="269" t="s">
        <v>205</v>
      </c>
      <c r="E2832" s="269" t="s">
        <v>205</v>
      </c>
      <c r="F2832" s="269" t="s">
        <v>205</v>
      </c>
      <c r="G2832" s="269" t="s">
        <v>207</v>
      </c>
      <c r="H2832" s="269" t="s">
        <v>207</v>
      </c>
      <c r="I2832" s="269" t="s">
        <v>205</v>
      </c>
      <c r="J2832" s="269" t="s">
        <v>207</v>
      </c>
      <c r="K2832" s="269" t="s">
        <v>207</v>
      </c>
      <c r="L2832" s="269" t="s">
        <v>207</v>
      </c>
      <c r="M2832" s="270" t="s">
        <v>206</v>
      </c>
      <c r="N2832" s="270" t="s">
        <v>206</v>
      </c>
      <c r="O2832" s="270" t="s">
        <v>206</v>
      </c>
      <c r="P2832" s="270" t="s">
        <v>206</v>
      </c>
      <c r="Q2832" s="270" t="s">
        <v>206</v>
      </c>
      <c r="R2832" s="269" t="s">
        <v>344</v>
      </c>
      <c r="S2832" s="269" t="s">
        <v>344</v>
      </c>
      <c r="T2832" s="269" t="s">
        <v>344</v>
      </c>
      <c r="U2832" s="269" t="s">
        <v>344</v>
      </c>
      <c r="V2832" s="269" t="s">
        <v>344</v>
      </c>
      <c r="W2832" s="269" t="s">
        <v>344</v>
      </c>
      <c r="X2832" s="270" t="s">
        <v>344</v>
      </c>
      <c r="Y2832" s="269" t="s">
        <v>344</v>
      </c>
      <c r="Z2832" s="269" t="s">
        <v>344</v>
      </c>
      <c r="AA2832" s="269" t="s">
        <v>344</v>
      </c>
      <c r="AB2832" s="269" t="s">
        <v>344</v>
      </c>
      <c r="AC2832" s="269" t="s">
        <v>344</v>
      </c>
      <c r="AD2832" s="269" t="s">
        <v>344</v>
      </c>
      <c r="AE2832" s="269" t="s">
        <v>344</v>
      </c>
      <c r="AF2832" s="269" t="s">
        <v>344</v>
      </c>
      <c r="AG2832" s="269" t="s">
        <v>344</v>
      </c>
      <c r="AH2832" s="269" t="s">
        <v>344</v>
      </c>
      <c r="AI2832" s="269" t="s">
        <v>344</v>
      </c>
      <c r="AJ2832" s="269" t="s">
        <v>344</v>
      </c>
      <c r="AK2832" s="269" t="s">
        <v>344</v>
      </c>
      <c r="AL2832" s="269" t="s">
        <v>344</v>
      </c>
      <c r="AM2832" s="269" t="s">
        <v>344</v>
      </c>
      <c r="AN2832" s="269" t="s">
        <v>344</v>
      </c>
      <c r="AO2832" s="269" t="s">
        <v>344</v>
      </c>
      <c r="AP2832" s="269" t="s">
        <v>344</v>
      </c>
      <c r="AQ2832" s="269"/>
      <c r="AR2832">
        <v>0</v>
      </c>
      <c r="AS2832">
        <v>6</v>
      </c>
    </row>
    <row r="2833" spans="1:45" ht="18.75" hidden="1" x14ac:dyDescent="0.45">
      <c r="A2833" s="267">
        <v>216676</v>
      </c>
      <c r="B2833" s="249" t="s">
        <v>458</v>
      </c>
      <c r="C2833" s="269" t="s">
        <v>206</v>
      </c>
      <c r="D2833" s="269" t="s">
        <v>207</v>
      </c>
      <c r="E2833" s="269" t="s">
        <v>207</v>
      </c>
      <c r="F2833" s="269" t="s">
        <v>205</v>
      </c>
      <c r="G2833" s="269" t="s">
        <v>205</v>
      </c>
      <c r="H2833" s="269" t="s">
        <v>207</v>
      </c>
      <c r="I2833" s="269" t="s">
        <v>207</v>
      </c>
      <c r="J2833" s="269" t="s">
        <v>207</v>
      </c>
      <c r="K2833" s="269" t="s">
        <v>207</v>
      </c>
      <c r="L2833" s="269" t="s">
        <v>207</v>
      </c>
      <c r="M2833" s="270" t="s">
        <v>206</v>
      </c>
      <c r="N2833" s="269" t="s">
        <v>207</v>
      </c>
      <c r="O2833" s="269" t="s">
        <v>207</v>
      </c>
      <c r="P2833" s="269" t="s">
        <v>207</v>
      </c>
      <c r="Q2833" s="269" t="s">
        <v>207</v>
      </c>
      <c r="R2833" s="269" t="s">
        <v>206</v>
      </c>
      <c r="S2833" s="269" t="s">
        <v>206</v>
      </c>
      <c r="T2833" s="269" t="s">
        <v>206</v>
      </c>
      <c r="U2833" s="269" t="s">
        <v>206</v>
      </c>
      <c r="V2833" s="269" t="s">
        <v>206</v>
      </c>
      <c r="W2833" s="269" t="s">
        <v>344</v>
      </c>
      <c r="X2833" s="270" t="s">
        <v>344</v>
      </c>
      <c r="Y2833" s="269" t="s">
        <v>344</v>
      </c>
      <c r="Z2833" s="269" t="s">
        <v>344</v>
      </c>
      <c r="AA2833" s="269" t="s">
        <v>344</v>
      </c>
      <c r="AB2833" s="269" t="s">
        <v>344</v>
      </c>
      <c r="AC2833" s="269" t="s">
        <v>344</v>
      </c>
      <c r="AD2833" s="269" t="s">
        <v>344</v>
      </c>
      <c r="AE2833" s="269" t="s">
        <v>344</v>
      </c>
      <c r="AF2833" s="269" t="s">
        <v>344</v>
      </c>
      <c r="AG2833" s="269" t="s">
        <v>344</v>
      </c>
      <c r="AH2833" s="269" t="s">
        <v>344</v>
      </c>
      <c r="AI2833" s="269" t="s">
        <v>344</v>
      </c>
      <c r="AJ2833" s="269" t="s">
        <v>344</v>
      </c>
      <c r="AK2833" s="269" t="s">
        <v>344</v>
      </c>
      <c r="AL2833" s="269" t="s">
        <v>344</v>
      </c>
      <c r="AM2833" s="269" t="s">
        <v>344</v>
      </c>
      <c r="AN2833" s="269" t="s">
        <v>344</v>
      </c>
      <c r="AO2833" s="269" t="s">
        <v>344</v>
      </c>
      <c r="AP2833" s="269" t="s">
        <v>344</v>
      </c>
      <c r="AQ2833" s="269"/>
      <c r="AR2833">
        <v>0</v>
      </c>
      <c r="AS2833">
        <v>5</v>
      </c>
    </row>
    <row r="2834" spans="1:45" ht="15" hidden="1" x14ac:dyDescent="0.25">
      <c r="A2834" s="266">
        <v>216677</v>
      </c>
      <c r="B2834" s="259" t="s">
        <v>457</v>
      </c>
      <c r="C2834" s="259" t="s">
        <v>207</v>
      </c>
      <c r="D2834" s="259" t="s">
        <v>205</v>
      </c>
      <c r="E2834" s="259" t="s">
        <v>205</v>
      </c>
      <c r="F2834" s="259" t="s">
        <v>207</v>
      </c>
      <c r="G2834" s="259" t="s">
        <v>205</v>
      </c>
      <c r="H2834" s="259" t="s">
        <v>207</v>
      </c>
      <c r="I2834" s="259" t="s">
        <v>206</v>
      </c>
      <c r="J2834" s="259" t="s">
        <v>207</v>
      </c>
      <c r="K2834" s="259" t="s">
        <v>207</v>
      </c>
      <c r="L2834" s="259" t="s">
        <v>206</v>
      </c>
      <c r="M2834" s="259" t="s">
        <v>344</v>
      </c>
      <c r="N2834" s="259" t="s">
        <v>344</v>
      </c>
      <c r="O2834" s="259" t="s">
        <v>344</v>
      </c>
      <c r="P2834" s="259" t="s">
        <v>344</v>
      </c>
      <c r="Q2834" s="259" t="s">
        <v>344</v>
      </c>
      <c r="R2834" s="259" t="s">
        <v>344</v>
      </c>
      <c r="S2834" s="259" t="s">
        <v>344</v>
      </c>
      <c r="T2834" s="259" t="s">
        <v>344</v>
      </c>
      <c r="U2834" s="259" t="s">
        <v>344</v>
      </c>
      <c r="V2834" s="259" t="s">
        <v>344</v>
      </c>
      <c r="W2834" s="259" t="s">
        <v>344</v>
      </c>
      <c r="X2834" s="259" t="s">
        <v>344</v>
      </c>
      <c r="Y2834" s="259" t="s">
        <v>344</v>
      </c>
      <c r="Z2834" s="259" t="s">
        <v>344</v>
      </c>
      <c r="AA2834" s="259" t="s">
        <v>344</v>
      </c>
      <c r="AB2834" s="259" t="s">
        <v>344</v>
      </c>
      <c r="AC2834" s="259" t="s">
        <v>344</v>
      </c>
      <c r="AD2834" s="259" t="s">
        <v>344</v>
      </c>
      <c r="AE2834" s="259" t="s">
        <v>344</v>
      </c>
      <c r="AF2834" s="259" t="s">
        <v>344</v>
      </c>
      <c r="AG2834" s="259" t="s">
        <v>344</v>
      </c>
      <c r="AH2834" s="259" t="s">
        <v>344</v>
      </c>
      <c r="AI2834" s="259" t="s">
        <v>344</v>
      </c>
      <c r="AJ2834" s="259" t="s">
        <v>344</v>
      </c>
      <c r="AK2834" s="259" t="s">
        <v>344</v>
      </c>
      <c r="AL2834" s="259" t="s">
        <v>344</v>
      </c>
      <c r="AM2834" s="259" t="s">
        <v>344</v>
      </c>
      <c r="AN2834" s="259" t="s">
        <v>344</v>
      </c>
      <c r="AO2834" s="259" t="s">
        <v>344</v>
      </c>
      <c r="AP2834" s="259" t="s">
        <v>344</v>
      </c>
      <c r="AQ2834" s="259"/>
      <c r="AR2834"/>
      <c r="AS2834">
        <v>3</v>
      </c>
    </row>
    <row r="2835" spans="1:45" ht="15" hidden="1" x14ac:dyDescent="0.25">
      <c r="A2835" s="266">
        <v>216678</v>
      </c>
      <c r="B2835" s="259" t="s">
        <v>457</v>
      </c>
      <c r="C2835" s="259" t="s">
        <v>207</v>
      </c>
      <c r="D2835" s="259" t="s">
        <v>207</v>
      </c>
      <c r="E2835" s="259" t="s">
        <v>205</v>
      </c>
      <c r="F2835" s="259" t="s">
        <v>205</v>
      </c>
      <c r="G2835" s="259" t="s">
        <v>206</v>
      </c>
      <c r="H2835" s="259" t="s">
        <v>206</v>
      </c>
      <c r="I2835" s="259" t="s">
        <v>207</v>
      </c>
      <c r="J2835" s="259" t="s">
        <v>207</v>
      </c>
      <c r="K2835" s="259" t="s">
        <v>207</v>
      </c>
      <c r="L2835" s="259" t="s">
        <v>207</v>
      </c>
      <c r="M2835" s="259" t="s">
        <v>344</v>
      </c>
      <c r="N2835" s="259" t="s">
        <v>344</v>
      </c>
      <c r="O2835" s="259" t="s">
        <v>344</v>
      </c>
      <c r="P2835" s="259" t="s">
        <v>344</v>
      </c>
      <c r="Q2835" s="259" t="s">
        <v>344</v>
      </c>
      <c r="R2835" s="259" t="s">
        <v>344</v>
      </c>
      <c r="S2835" s="259" t="s">
        <v>344</v>
      </c>
      <c r="T2835" s="259" t="s">
        <v>344</v>
      </c>
      <c r="U2835" s="259" t="s">
        <v>344</v>
      </c>
      <c r="V2835" s="259" t="s">
        <v>344</v>
      </c>
      <c r="W2835" s="259" t="s">
        <v>344</v>
      </c>
      <c r="X2835" s="259" t="s">
        <v>344</v>
      </c>
      <c r="Y2835" s="259" t="s">
        <v>344</v>
      </c>
      <c r="Z2835" s="259" t="s">
        <v>344</v>
      </c>
      <c r="AA2835" s="259" t="s">
        <v>344</v>
      </c>
      <c r="AB2835" s="259" t="s">
        <v>344</v>
      </c>
      <c r="AC2835" s="259" t="s">
        <v>344</v>
      </c>
      <c r="AD2835" s="259" t="s">
        <v>344</v>
      </c>
      <c r="AE2835" s="259" t="s">
        <v>344</v>
      </c>
      <c r="AF2835" s="259" t="s">
        <v>344</v>
      </c>
      <c r="AG2835" s="259" t="s">
        <v>344</v>
      </c>
      <c r="AH2835" s="259" t="s">
        <v>344</v>
      </c>
      <c r="AI2835" s="259" t="s">
        <v>344</v>
      </c>
      <c r="AJ2835" s="259" t="s">
        <v>344</v>
      </c>
      <c r="AK2835" s="259" t="s">
        <v>344</v>
      </c>
      <c r="AL2835" s="259" t="s">
        <v>344</v>
      </c>
      <c r="AM2835" s="259" t="s">
        <v>344</v>
      </c>
      <c r="AN2835" s="259" t="s">
        <v>344</v>
      </c>
      <c r="AO2835" s="259" t="s">
        <v>344</v>
      </c>
      <c r="AP2835" s="259" t="s">
        <v>344</v>
      </c>
      <c r="AQ2835" s="259"/>
      <c r="AR2835"/>
      <c r="AS2835">
        <v>3</v>
      </c>
    </row>
    <row r="2836" spans="1:45" ht="18.75" hidden="1" x14ac:dyDescent="0.45">
      <c r="A2836" s="268">
        <v>216679</v>
      </c>
      <c r="B2836" s="249" t="s">
        <v>458</v>
      </c>
      <c r="C2836" s="269" t="s">
        <v>207</v>
      </c>
      <c r="D2836" s="269" t="s">
        <v>207</v>
      </c>
      <c r="E2836" s="269" t="s">
        <v>207</v>
      </c>
      <c r="F2836" s="269" t="s">
        <v>205</v>
      </c>
      <c r="G2836" s="269" t="s">
        <v>207</v>
      </c>
      <c r="H2836" s="269" t="s">
        <v>207</v>
      </c>
      <c r="I2836" s="269" t="s">
        <v>207</v>
      </c>
      <c r="J2836" s="269" t="s">
        <v>207</v>
      </c>
      <c r="K2836" s="269" t="s">
        <v>207</v>
      </c>
      <c r="L2836" s="269" t="s">
        <v>207</v>
      </c>
      <c r="M2836" s="270" t="s">
        <v>206</v>
      </c>
      <c r="N2836" s="269" t="s">
        <v>207</v>
      </c>
      <c r="O2836" s="269" t="s">
        <v>207</v>
      </c>
      <c r="P2836" s="269" t="s">
        <v>207</v>
      </c>
      <c r="Q2836" s="269" t="s">
        <v>207</v>
      </c>
      <c r="R2836" s="269" t="s">
        <v>206</v>
      </c>
      <c r="S2836" s="269" t="s">
        <v>206</v>
      </c>
      <c r="T2836" s="269" t="s">
        <v>206</v>
      </c>
      <c r="U2836" s="269" t="s">
        <v>206</v>
      </c>
      <c r="V2836" s="269" t="s">
        <v>206</v>
      </c>
      <c r="W2836" s="269" t="s">
        <v>344</v>
      </c>
      <c r="X2836" s="270" t="s">
        <v>344</v>
      </c>
      <c r="Y2836" s="269" t="s">
        <v>344</v>
      </c>
      <c r="Z2836" s="269" t="s">
        <v>344</v>
      </c>
      <c r="AA2836" s="269" t="s">
        <v>344</v>
      </c>
      <c r="AB2836" s="269" t="s">
        <v>344</v>
      </c>
      <c r="AC2836" s="269" t="s">
        <v>344</v>
      </c>
      <c r="AD2836" s="269" t="s">
        <v>344</v>
      </c>
      <c r="AE2836" s="269" t="s">
        <v>344</v>
      </c>
      <c r="AF2836" s="269" t="s">
        <v>344</v>
      </c>
      <c r="AG2836" s="269" t="s">
        <v>344</v>
      </c>
      <c r="AH2836" s="269" t="s">
        <v>344</v>
      </c>
      <c r="AI2836" s="269" t="s">
        <v>344</v>
      </c>
      <c r="AJ2836" s="269" t="s">
        <v>344</v>
      </c>
      <c r="AK2836" s="269" t="s">
        <v>344</v>
      </c>
      <c r="AL2836" s="269" t="s">
        <v>344</v>
      </c>
      <c r="AM2836" s="269" t="s">
        <v>344</v>
      </c>
      <c r="AN2836" s="269" t="s">
        <v>344</v>
      </c>
      <c r="AO2836" s="269" t="s">
        <v>344</v>
      </c>
      <c r="AP2836" s="269" t="s">
        <v>344</v>
      </c>
      <c r="AQ2836" s="269"/>
      <c r="AR2836">
        <v>0</v>
      </c>
      <c r="AS2836">
        <v>5</v>
      </c>
    </row>
    <row r="2837" spans="1:45" ht="18.75" hidden="1" x14ac:dyDescent="0.45">
      <c r="A2837" s="267">
        <v>216680</v>
      </c>
      <c r="B2837" s="249" t="s">
        <v>457</v>
      </c>
      <c r="C2837" s="269" t="s">
        <v>205</v>
      </c>
      <c r="D2837" s="269" t="s">
        <v>206</v>
      </c>
      <c r="E2837" s="269" t="s">
        <v>205</v>
      </c>
      <c r="F2837" s="269" t="s">
        <v>205</v>
      </c>
      <c r="G2837" s="269" t="s">
        <v>207</v>
      </c>
      <c r="H2837" s="269" t="s">
        <v>206</v>
      </c>
      <c r="I2837" s="269" t="s">
        <v>206</v>
      </c>
      <c r="J2837" s="269" t="s">
        <v>206</v>
      </c>
      <c r="K2837" s="269" t="s">
        <v>206</v>
      </c>
      <c r="L2837" s="269" t="s">
        <v>206</v>
      </c>
      <c r="M2837" s="270" t="s">
        <v>344</v>
      </c>
      <c r="N2837" s="269" t="s">
        <v>344</v>
      </c>
      <c r="O2837" s="269" t="s">
        <v>344</v>
      </c>
      <c r="P2837" s="269" t="s">
        <v>344</v>
      </c>
      <c r="Q2837" s="269" t="s">
        <v>344</v>
      </c>
      <c r="R2837" s="269" t="s">
        <v>344</v>
      </c>
      <c r="S2837" s="269" t="s">
        <v>344</v>
      </c>
      <c r="T2837" s="269" t="s">
        <v>344</v>
      </c>
      <c r="U2837" s="269" t="s">
        <v>344</v>
      </c>
      <c r="V2837" s="269" t="s">
        <v>344</v>
      </c>
      <c r="W2837" s="269" t="s">
        <v>344</v>
      </c>
      <c r="X2837" s="270" t="s">
        <v>344</v>
      </c>
      <c r="Y2837" s="269" t="s">
        <v>344</v>
      </c>
      <c r="Z2837" s="269" t="s">
        <v>344</v>
      </c>
      <c r="AA2837" s="269" t="s">
        <v>344</v>
      </c>
      <c r="AB2837" s="269" t="s">
        <v>344</v>
      </c>
      <c r="AC2837" s="269" t="s">
        <v>344</v>
      </c>
      <c r="AD2837" s="269" t="s">
        <v>344</v>
      </c>
      <c r="AE2837" s="269" t="s">
        <v>344</v>
      </c>
      <c r="AF2837" s="269" t="s">
        <v>344</v>
      </c>
      <c r="AG2837" s="269" t="s">
        <v>344</v>
      </c>
      <c r="AH2837" s="269" t="s">
        <v>344</v>
      </c>
      <c r="AI2837" s="269" t="s">
        <v>344</v>
      </c>
      <c r="AJ2837" s="269" t="s">
        <v>344</v>
      </c>
      <c r="AK2837" s="269" t="s">
        <v>344</v>
      </c>
      <c r="AL2837" s="269" t="s">
        <v>344</v>
      </c>
      <c r="AM2837" s="269" t="s">
        <v>344</v>
      </c>
      <c r="AN2837" s="269" t="s">
        <v>344</v>
      </c>
      <c r="AO2837" s="269" t="s">
        <v>344</v>
      </c>
      <c r="AP2837" s="269" t="s">
        <v>344</v>
      </c>
      <c r="AQ2837" s="269"/>
      <c r="AR2837">
        <v>0</v>
      </c>
      <c r="AS2837">
        <v>3</v>
      </c>
    </row>
    <row r="2838" spans="1:45" ht="15" hidden="1" x14ac:dyDescent="0.25">
      <c r="A2838" s="266">
        <v>216681</v>
      </c>
      <c r="B2838" s="259" t="s">
        <v>457</v>
      </c>
      <c r="C2838" s="259" t="s">
        <v>207</v>
      </c>
      <c r="D2838" s="259" t="s">
        <v>206</v>
      </c>
      <c r="E2838" s="259" t="s">
        <v>207</v>
      </c>
      <c r="F2838" s="259" t="s">
        <v>206</v>
      </c>
      <c r="G2838" s="259" t="s">
        <v>206</v>
      </c>
      <c r="H2838" s="259" t="s">
        <v>206</v>
      </c>
      <c r="I2838" s="259" t="s">
        <v>207</v>
      </c>
      <c r="J2838" s="259" t="s">
        <v>206</v>
      </c>
      <c r="K2838" s="259" t="s">
        <v>206</v>
      </c>
      <c r="L2838" s="259" t="s">
        <v>207</v>
      </c>
      <c r="M2838" s="259" t="s">
        <v>344</v>
      </c>
      <c r="N2838" s="259" t="s">
        <v>344</v>
      </c>
      <c r="O2838" s="259" t="s">
        <v>344</v>
      </c>
      <c r="P2838" s="259" t="s">
        <v>344</v>
      </c>
      <c r="Q2838" s="259" t="s">
        <v>344</v>
      </c>
      <c r="R2838" s="259" t="s">
        <v>344</v>
      </c>
      <c r="S2838" s="259" t="s">
        <v>344</v>
      </c>
      <c r="T2838" s="259" t="s">
        <v>344</v>
      </c>
      <c r="U2838" s="259" t="s">
        <v>344</v>
      </c>
      <c r="V2838" s="259" t="s">
        <v>344</v>
      </c>
      <c r="W2838" s="259" t="s">
        <v>344</v>
      </c>
      <c r="X2838" s="259" t="s">
        <v>344</v>
      </c>
      <c r="Y2838" s="259" t="s">
        <v>344</v>
      </c>
      <c r="Z2838" s="259" t="s">
        <v>344</v>
      </c>
      <c r="AA2838" s="259" t="s">
        <v>344</v>
      </c>
      <c r="AB2838" s="259" t="s">
        <v>344</v>
      </c>
      <c r="AC2838" s="259" t="s">
        <v>344</v>
      </c>
      <c r="AD2838" s="259" t="s">
        <v>344</v>
      </c>
      <c r="AE2838" s="259" t="s">
        <v>344</v>
      </c>
      <c r="AF2838" s="259" t="s">
        <v>344</v>
      </c>
      <c r="AG2838" s="259" t="s">
        <v>344</v>
      </c>
      <c r="AH2838" s="259" t="s">
        <v>344</v>
      </c>
      <c r="AI2838" s="259" t="s">
        <v>344</v>
      </c>
      <c r="AJ2838" s="259" t="s">
        <v>344</v>
      </c>
      <c r="AK2838" s="259" t="s">
        <v>344</v>
      </c>
      <c r="AL2838" s="259" t="s">
        <v>344</v>
      </c>
      <c r="AM2838" s="259" t="s">
        <v>344</v>
      </c>
      <c r="AN2838" s="259" t="s">
        <v>344</v>
      </c>
      <c r="AO2838" s="259" t="s">
        <v>344</v>
      </c>
      <c r="AP2838" s="259" t="s">
        <v>344</v>
      </c>
      <c r="AQ2838" s="259"/>
      <c r="AR2838"/>
      <c r="AS2838">
        <v>3</v>
      </c>
    </row>
    <row r="2839" spans="1:45" ht="18.75" hidden="1" x14ac:dyDescent="0.45">
      <c r="A2839" s="268">
        <v>216682</v>
      </c>
      <c r="B2839" s="249" t="s">
        <v>460</v>
      </c>
      <c r="C2839" s="269" t="s">
        <v>207</v>
      </c>
      <c r="D2839" s="269" t="s">
        <v>207</v>
      </c>
      <c r="E2839" s="269" t="s">
        <v>207</v>
      </c>
      <c r="F2839" s="269" t="s">
        <v>205</v>
      </c>
      <c r="G2839" s="269" t="s">
        <v>207</v>
      </c>
      <c r="H2839" s="269" t="s">
        <v>205</v>
      </c>
      <c r="I2839" s="269" t="s">
        <v>205</v>
      </c>
      <c r="J2839" s="269" t="s">
        <v>207</v>
      </c>
      <c r="K2839" s="269" t="s">
        <v>205</v>
      </c>
      <c r="L2839" s="269" t="s">
        <v>207</v>
      </c>
      <c r="M2839" s="270" t="s">
        <v>206</v>
      </c>
      <c r="N2839" s="270" t="s">
        <v>206</v>
      </c>
      <c r="O2839" s="270" t="s">
        <v>206</v>
      </c>
      <c r="P2839" s="270" t="s">
        <v>206</v>
      </c>
      <c r="Q2839" s="270" t="s">
        <v>206</v>
      </c>
      <c r="R2839" s="269" t="s">
        <v>344</v>
      </c>
      <c r="S2839" s="269" t="s">
        <v>344</v>
      </c>
      <c r="T2839" s="269" t="s">
        <v>344</v>
      </c>
      <c r="U2839" s="269" t="s">
        <v>344</v>
      </c>
      <c r="V2839" s="269" t="s">
        <v>344</v>
      </c>
      <c r="W2839" s="269" t="s">
        <v>344</v>
      </c>
      <c r="X2839" s="270" t="s">
        <v>344</v>
      </c>
      <c r="Y2839" s="269" t="s">
        <v>344</v>
      </c>
      <c r="Z2839" s="269" t="s">
        <v>344</v>
      </c>
      <c r="AA2839" s="269" t="s">
        <v>344</v>
      </c>
      <c r="AB2839" s="269" t="s">
        <v>344</v>
      </c>
      <c r="AC2839" s="269" t="s">
        <v>344</v>
      </c>
      <c r="AD2839" s="269" t="s">
        <v>344</v>
      </c>
      <c r="AE2839" s="269" t="s">
        <v>344</v>
      </c>
      <c r="AF2839" s="269" t="s">
        <v>344</v>
      </c>
      <c r="AG2839" s="269" t="s">
        <v>344</v>
      </c>
      <c r="AH2839" s="269" t="s">
        <v>344</v>
      </c>
      <c r="AI2839" s="269" t="s">
        <v>344</v>
      </c>
      <c r="AJ2839" s="269" t="s">
        <v>344</v>
      </c>
      <c r="AK2839" s="269" t="s">
        <v>344</v>
      </c>
      <c r="AL2839" s="269" t="s">
        <v>344</v>
      </c>
      <c r="AM2839" s="269" t="s">
        <v>344</v>
      </c>
      <c r="AN2839" s="269" t="s">
        <v>344</v>
      </c>
      <c r="AO2839" s="269" t="s">
        <v>344</v>
      </c>
      <c r="AP2839" s="269" t="s">
        <v>344</v>
      </c>
      <c r="AQ2839" s="269"/>
      <c r="AR2839">
        <v>0</v>
      </c>
      <c r="AS2839">
        <v>6</v>
      </c>
    </row>
    <row r="2840" spans="1:45" ht="18.75" hidden="1" x14ac:dyDescent="0.45">
      <c r="A2840" s="267">
        <v>216683</v>
      </c>
      <c r="B2840" s="249" t="s">
        <v>457</v>
      </c>
      <c r="C2840" s="269" t="s">
        <v>205</v>
      </c>
      <c r="D2840" s="269" t="s">
        <v>205</v>
      </c>
      <c r="E2840" s="269" t="s">
        <v>205</v>
      </c>
      <c r="F2840" s="269" t="s">
        <v>205</v>
      </c>
      <c r="G2840" s="269" t="s">
        <v>205</v>
      </c>
      <c r="H2840" s="269" t="s">
        <v>205</v>
      </c>
      <c r="I2840" s="269" t="s">
        <v>205</v>
      </c>
      <c r="J2840" s="269" t="s">
        <v>205</v>
      </c>
      <c r="K2840" s="269" t="s">
        <v>205</v>
      </c>
      <c r="L2840" s="269" t="s">
        <v>205</v>
      </c>
      <c r="M2840" s="270" t="s">
        <v>344</v>
      </c>
      <c r="N2840" s="269" t="s">
        <v>344</v>
      </c>
      <c r="O2840" s="269" t="s">
        <v>344</v>
      </c>
      <c r="P2840" s="269" t="s">
        <v>344</v>
      </c>
      <c r="Q2840" s="269" t="s">
        <v>344</v>
      </c>
      <c r="R2840" s="269" t="s">
        <v>344</v>
      </c>
      <c r="S2840" s="269" t="s">
        <v>344</v>
      </c>
      <c r="T2840" s="269" t="s">
        <v>344</v>
      </c>
      <c r="U2840" s="269" t="s">
        <v>344</v>
      </c>
      <c r="V2840" s="269" t="s">
        <v>344</v>
      </c>
      <c r="W2840" s="269" t="s">
        <v>344</v>
      </c>
      <c r="X2840" s="270" t="s">
        <v>344</v>
      </c>
      <c r="Y2840" s="269" t="s">
        <v>344</v>
      </c>
      <c r="Z2840" s="269" t="s">
        <v>344</v>
      </c>
      <c r="AA2840" s="269" t="s">
        <v>344</v>
      </c>
      <c r="AB2840" s="269" t="s">
        <v>344</v>
      </c>
      <c r="AC2840" s="269" t="s">
        <v>344</v>
      </c>
      <c r="AD2840" s="269" t="s">
        <v>344</v>
      </c>
      <c r="AE2840" s="269" t="s">
        <v>344</v>
      </c>
      <c r="AF2840" s="269" t="s">
        <v>344</v>
      </c>
      <c r="AG2840" s="269" t="s">
        <v>344</v>
      </c>
      <c r="AH2840" s="269" t="s">
        <v>344</v>
      </c>
      <c r="AI2840" s="269" t="s">
        <v>344</v>
      </c>
      <c r="AJ2840" s="269" t="s">
        <v>344</v>
      </c>
      <c r="AK2840" s="269" t="s">
        <v>344</v>
      </c>
      <c r="AL2840" s="269" t="s">
        <v>344</v>
      </c>
      <c r="AM2840" s="269" t="s">
        <v>344</v>
      </c>
      <c r="AN2840" s="269" t="s">
        <v>344</v>
      </c>
      <c r="AO2840" s="269" t="s">
        <v>344</v>
      </c>
      <c r="AP2840" s="269" t="s">
        <v>344</v>
      </c>
      <c r="AQ2840" s="269"/>
      <c r="AR2840">
        <v>0</v>
      </c>
      <c r="AS2840">
        <v>3</v>
      </c>
    </row>
    <row r="2841" spans="1:45" ht="18.75" hidden="1" x14ac:dyDescent="0.45">
      <c r="A2841" s="268">
        <v>216684</v>
      </c>
      <c r="B2841" s="249" t="s">
        <v>458</v>
      </c>
      <c r="C2841" s="269" t="s">
        <v>207</v>
      </c>
      <c r="D2841" s="269" t="s">
        <v>207</v>
      </c>
      <c r="E2841" s="269" t="s">
        <v>207</v>
      </c>
      <c r="F2841" s="269" t="s">
        <v>207</v>
      </c>
      <c r="G2841" s="269" t="s">
        <v>207</v>
      </c>
      <c r="H2841" s="269" t="s">
        <v>207</v>
      </c>
      <c r="I2841" s="269" t="s">
        <v>207</v>
      </c>
      <c r="J2841" s="269" t="s">
        <v>207</v>
      </c>
      <c r="K2841" s="269" t="s">
        <v>207</v>
      </c>
      <c r="L2841" s="269" t="s">
        <v>207</v>
      </c>
      <c r="M2841" s="270" t="s">
        <v>206</v>
      </c>
      <c r="N2841" s="269" t="s">
        <v>207</v>
      </c>
      <c r="O2841" s="269" t="s">
        <v>207</v>
      </c>
      <c r="P2841" s="269" t="s">
        <v>207</v>
      </c>
      <c r="Q2841" s="269" t="s">
        <v>206</v>
      </c>
      <c r="R2841" s="269" t="s">
        <v>206</v>
      </c>
      <c r="S2841" s="269" t="s">
        <v>206</v>
      </c>
      <c r="T2841" s="269" t="s">
        <v>206</v>
      </c>
      <c r="U2841" s="269" t="s">
        <v>206</v>
      </c>
      <c r="V2841" s="269" t="s">
        <v>206</v>
      </c>
      <c r="W2841" s="269" t="s">
        <v>344</v>
      </c>
      <c r="X2841" s="270" t="s">
        <v>344</v>
      </c>
      <c r="Y2841" s="269" t="s">
        <v>344</v>
      </c>
      <c r="Z2841" s="269" t="s">
        <v>344</v>
      </c>
      <c r="AA2841" s="269" t="s">
        <v>344</v>
      </c>
      <c r="AB2841" s="269" t="s">
        <v>344</v>
      </c>
      <c r="AC2841" s="269" t="s">
        <v>344</v>
      </c>
      <c r="AD2841" s="269" t="s">
        <v>344</v>
      </c>
      <c r="AE2841" s="269" t="s">
        <v>344</v>
      </c>
      <c r="AF2841" s="269" t="s">
        <v>344</v>
      </c>
      <c r="AG2841" s="269" t="s">
        <v>344</v>
      </c>
      <c r="AH2841" s="269" t="s">
        <v>344</v>
      </c>
      <c r="AI2841" s="269" t="s">
        <v>344</v>
      </c>
      <c r="AJ2841" s="269" t="s">
        <v>344</v>
      </c>
      <c r="AK2841" s="269" t="s">
        <v>344</v>
      </c>
      <c r="AL2841" s="269" t="s">
        <v>344</v>
      </c>
      <c r="AM2841" s="269" t="s">
        <v>344</v>
      </c>
      <c r="AN2841" s="269" t="s">
        <v>344</v>
      </c>
      <c r="AO2841" s="269" t="s">
        <v>344</v>
      </c>
      <c r="AP2841" s="269" t="s">
        <v>344</v>
      </c>
      <c r="AQ2841" s="269"/>
      <c r="AR2841">
        <v>0</v>
      </c>
      <c r="AS2841">
        <v>5</v>
      </c>
    </row>
    <row r="2842" spans="1:45" ht="18.75" hidden="1" x14ac:dyDescent="0.45">
      <c r="A2842" s="267">
        <v>216685</v>
      </c>
      <c r="B2842" s="249" t="s">
        <v>457</v>
      </c>
      <c r="C2842" s="269" t="s">
        <v>205</v>
      </c>
      <c r="D2842" s="269" t="s">
        <v>207</v>
      </c>
      <c r="E2842" s="269" t="s">
        <v>205</v>
      </c>
      <c r="F2842" s="269" t="s">
        <v>205</v>
      </c>
      <c r="G2842" s="269" t="s">
        <v>207</v>
      </c>
      <c r="H2842" s="269" t="s">
        <v>206</v>
      </c>
      <c r="I2842" s="269" t="s">
        <v>207</v>
      </c>
      <c r="J2842" s="269" t="s">
        <v>207</v>
      </c>
      <c r="K2842" s="269" t="s">
        <v>207</v>
      </c>
      <c r="L2842" s="269" t="s">
        <v>206</v>
      </c>
      <c r="M2842" s="270" t="s">
        <v>344</v>
      </c>
      <c r="N2842" s="269" t="s">
        <v>344</v>
      </c>
      <c r="O2842" s="269" t="s">
        <v>344</v>
      </c>
      <c r="P2842" s="269" t="s">
        <v>344</v>
      </c>
      <c r="Q2842" s="269" t="s">
        <v>344</v>
      </c>
      <c r="R2842" s="269" t="s">
        <v>344</v>
      </c>
      <c r="S2842" s="269" t="s">
        <v>344</v>
      </c>
      <c r="T2842" s="269" t="s">
        <v>344</v>
      </c>
      <c r="U2842" s="269" t="s">
        <v>344</v>
      </c>
      <c r="V2842" s="269" t="s">
        <v>344</v>
      </c>
      <c r="W2842" s="269" t="s">
        <v>344</v>
      </c>
      <c r="X2842" s="270" t="s">
        <v>344</v>
      </c>
      <c r="Y2842" s="269" t="s">
        <v>344</v>
      </c>
      <c r="Z2842" s="269" t="s">
        <v>344</v>
      </c>
      <c r="AA2842" s="269" t="s">
        <v>344</v>
      </c>
      <c r="AB2842" s="269" t="s">
        <v>344</v>
      </c>
      <c r="AC2842" s="269" t="s">
        <v>344</v>
      </c>
      <c r="AD2842" s="269" t="s">
        <v>344</v>
      </c>
      <c r="AE2842" s="269" t="s">
        <v>344</v>
      </c>
      <c r="AF2842" s="269" t="s">
        <v>344</v>
      </c>
      <c r="AG2842" s="269" t="s">
        <v>344</v>
      </c>
      <c r="AH2842" s="269" t="s">
        <v>344</v>
      </c>
      <c r="AI2842" s="269" t="s">
        <v>344</v>
      </c>
      <c r="AJ2842" s="269" t="s">
        <v>344</v>
      </c>
      <c r="AK2842" s="269" t="s">
        <v>344</v>
      </c>
      <c r="AL2842" s="269" t="s">
        <v>344</v>
      </c>
      <c r="AM2842" s="269" t="s">
        <v>344</v>
      </c>
      <c r="AN2842" s="269" t="s">
        <v>344</v>
      </c>
      <c r="AO2842" s="269" t="s">
        <v>344</v>
      </c>
      <c r="AP2842" s="269" t="s">
        <v>344</v>
      </c>
      <c r="AQ2842" s="269"/>
      <c r="AR2842">
        <v>0</v>
      </c>
      <c r="AS2842">
        <v>3</v>
      </c>
    </row>
    <row r="2843" spans="1:45" ht="18.75" hidden="1" x14ac:dyDescent="0.45">
      <c r="A2843" s="268">
        <v>216686</v>
      </c>
      <c r="B2843" s="249" t="s">
        <v>458</v>
      </c>
      <c r="C2843" s="269" t="s">
        <v>207</v>
      </c>
      <c r="D2843" s="269" t="s">
        <v>207</v>
      </c>
      <c r="E2843" s="269" t="s">
        <v>207</v>
      </c>
      <c r="F2843" s="269" t="s">
        <v>207</v>
      </c>
      <c r="G2843" s="269" t="s">
        <v>207</v>
      </c>
      <c r="H2843" s="269" t="s">
        <v>207</v>
      </c>
      <c r="I2843" s="269" t="s">
        <v>207</v>
      </c>
      <c r="J2843" s="269" t="s">
        <v>207</v>
      </c>
      <c r="K2843" s="269" t="s">
        <v>207</v>
      </c>
      <c r="L2843" s="269" t="s">
        <v>207</v>
      </c>
      <c r="M2843" s="270" t="s">
        <v>206</v>
      </c>
      <c r="N2843" s="269" t="s">
        <v>207</v>
      </c>
      <c r="O2843" s="269" t="s">
        <v>207</v>
      </c>
      <c r="P2843" s="269" t="s">
        <v>207</v>
      </c>
      <c r="Q2843" s="269" t="s">
        <v>207</v>
      </c>
      <c r="R2843" s="269" t="s">
        <v>206</v>
      </c>
      <c r="S2843" s="269" t="s">
        <v>206</v>
      </c>
      <c r="T2843" s="269" t="s">
        <v>206</v>
      </c>
      <c r="U2843" s="269" t="s">
        <v>206</v>
      </c>
      <c r="V2843" s="269" t="s">
        <v>206</v>
      </c>
      <c r="W2843" s="269" t="s">
        <v>344</v>
      </c>
      <c r="X2843" s="270" t="s">
        <v>344</v>
      </c>
      <c r="Y2843" s="269" t="s">
        <v>344</v>
      </c>
      <c r="Z2843" s="269" t="s">
        <v>344</v>
      </c>
      <c r="AA2843" s="269" t="s">
        <v>344</v>
      </c>
      <c r="AB2843" s="269" t="s">
        <v>344</v>
      </c>
      <c r="AC2843" s="269" t="s">
        <v>344</v>
      </c>
      <c r="AD2843" s="269" t="s">
        <v>344</v>
      </c>
      <c r="AE2843" s="269" t="s">
        <v>344</v>
      </c>
      <c r="AF2843" s="269" t="s">
        <v>344</v>
      </c>
      <c r="AG2843" s="269" t="s">
        <v>344</v>
      </c>
      <c r="AH2843" s="269" t="s">
        <v>344</v>
      </c>
      <c r="AI2843" s="269" t="s">
        <v>344</v>
      </c>
      <c r="AJ2843" s="269" t="s">
        <v>344</v>
      </c>
      <c r="AK2843" s="269" t="s">
        <v>344</v>
      </c>
      <c r="AL2843" s="269" t="s">
        <v>344</v>
      </c>
      <c r="AM2843" s="269" t="s">
        <v>344</v>
      </c>
      <c r="AN2843" s="269" t="s">
        <v>344</v>
      </c>
      <c r="AO2843" s="269" t="s">
        <v>344</v>
      </c>
      <c r="AP2843" s="269" t="s">
        <v>344</v>
      </c>
      <c r="AQ2843" s="269"/>
      <c r="AR2843">
        <v>0</v>
      </c>
      <c r="AS2843">
        <v>5</v>
      </c>
    </row>
    <row r="2844" spans="1:45" ht="15" hidden="1" x14ac:dyDescent="0.25">
      <c r="A2844" s="266">
        <v>216687</v>
      </c>
      <c r="B2844" s="259" t="s">
        <v>457</v>
      </c>
      <c r="C2844" s="259" t="s">
        <v>206</v>
      </c>
      <c r="D2844" s="259" t="s">
        <v>207</v>
      </c>
      <c r="E2844" s="259" t="s">
        <v>207</v>
      </c>
      <c r="F2844" s="259" t="s">
        <v>206</v>
      </c>
      <c r="G2844" s="259" t="s">
        <v>207</v>
      </c>
      <c r="H2844" s="259" t="s">
        <v>206</v>
      </c>
      <c r="I2844" s="259" t="s">
        <v>206</v>
      </c>
      <c r="J2844" s="259" t="s">
        <v>206</v>
      </c>
      <c r="K2844" s="259" t="s">
        <v>206</v>
      </c>
      <c r="L2844" s="259" t="s">
        <v>206</v>
      </c>
      <c r="M2844" s="259" t="s">
        <v>344</v>
      </c>
      <c r="N2844" s="259" t="s">
        <v>344</v>
      </c>
      <c r="O2844" s="259" t="s">
        <v>344</v>
      </c>
      <c r="P2844" s="259" t="s">
        <v>344</v>
      </c>
      <c r="Q2844" s="259" t="s">
        <v>344</v>
      </c>
      <c r="R2844" s="259" t="s">
        <v>344</v>
      </c>
      <c r="S2844" s="259" t="s">
        <v>344</v>
      </c>
      <c r="T2844" s="259" t="s">
        <v>344</v>
      </c>
      <c r="U2844" s="259" t="s">
        <v>344</v>
      </c>
      <c r="V2844" s="259" t="s">
        <v>344</v>
      </c>
      <c r="W2844" s="259" t="s">
        <v>344</v>
      </c>
      <c r="X2844" s="259" t="s">
        <v>344</v>
      </c>
      <c r="Y2844" s="259" t="s">
        <v>344</v>
      </c>
      <c r="Z2844" s="259" t="s">
        <v>344</v>
      </c>
      <c r="AA2844" s="259" t="s">
        <v>344</v>
      </c>
      <c r="AB2844" s="259" t="s">
        <v>344</v>
      </c>
      <c r="AC2844" s="259" t="s">
        <v>344</v>
      </c>
      <c r="AD2844" s="259" t="s">
        <v>344</v>
      </c>
      <c r="AE2844" s="259" t="s">
        <v>344</v>
      </c>
      <c r="AF2844" s="259" t="s">
        <v>344</v>
      </c>
      <c r="AG2844" s="259" t="s">
        <v>344</v>
      </c>
      <c r="AH2844" s="259" t="s">
        <v>344</v>
      </c>
      <c r="AI2844" s="259" t="s">
        <v>344</v>
      </c>
      <c r="AJ2844" s="259" t="s">
        <v>344</v>
      </c>
      <c r="AK2844" s="259" t="s">
        <v>344</v>
      </c>
      <c r="AL2844" s="259" t="s">
        <v>344</v>
      </c>
      <c r="AM2844" s="259" t="s">
        <v>344</v>
      </c>
      <c r="AN2844" s="259" t="s">
        <v>344</v>
      </c>
      <c r="AO2844" s="259" t="s">
        <v>344</v>
      </c>
      <c r="AP2844" s="259" t="s">
        <v>344</v>
      </c>
      <c r="AQ2844" s="259"/>
      <c r="AR2844"/>
      <c r="AS2844">
        <v>3</v>
      </c>
    </row>
    <row r="2845" spans="1:45" ht="15" hidden="1" x14ac:dyDescent="0.25">
      <c r="A2845" s="266">
        <v>216688</v>
      </c>
      <c r="B2845" s="259" t="s">
        <v>457</v>
      </c>
      <c r="C2845" s="259" t="s">
        <v>207</v>
      </c>
      <c r="D2845" s="259" t="s">
        <v>207</v>
      </c>
      <c r="E2845" s="259" t="s">
        <v>205</v>
      </c>
      <c r="F2845" s="259" t="s">
        <v>205</v>
      </c>
      <c r="G2845" s="259" t="s">
        <v>205</v>
      </c>
      <c r="H2845" s="259" t="s">
        <v>207</v>
      </c>
      <c r="I2845" s="259" t="s">
        <v>207</v>
      </c>
      <c r="J2845" s="259" t="s">
        <v>207</v>
      </c>
      <c r="K2845" s="259" t="s">
        <v>207</v>
      </c>
      <c r="L2845" s="259" t="s">
        <v>207</v>
      </c>
      <c r="M2845" s="259" t="s">
        <v>344</v>
      </c>
      <c r="N2845" s="259" t="s">
        <v>344</v>
      </c>
      <c r="O2845" s="259" t="s">
        <v>344</v>
      </c>
      <c r="P2845" s="259" t="s">
        <v>344</v>
      </c>
      <c r="Q2845" s="259" t="s">
        <v>344</v>
      </c>
      <c r="R2845" s="259" t="s">
        <v>344</v>
      </c>
      <c r="S2845" s="259" t="s">
        <v>344</v>
      </c>
      <c r="T2845" s="259" t="s">
        <v>344</v>
      </c>
      <c r="U2845" s="259" t="s">
        <v>344</v>
      </c>
      <c r="V2845" s="259" t="s">
        <v>344</v>
      </c>
      <c r="W2845" s="259" t="s">
        <v>344</v>
      </c>
      <c r="X2845" s="259" t="s">
        <v>344</v>
      </c>
      <c r="Y2845" s="259" t="s">
        <v>344</v>
      </c>
      <c r="Z2845" s="259" t="s">
        <v>344</v>
      </c>
      <c r="AA2845" s="259" t="s">
        <v>344</v>
      </c>
      <c r="AB2845" s="259" t="s">
        <v>344</v>
      </c>
      <c r="AC2845" s="259" t="s">
        <v>344</v>
      </c>
      <c r="AD2845" s="259" t="s">
        <v>344</v>
      </c>
      <c r="AE2845" s="259" t="s">
        <v>344</v>
      </c>
      <c r="AF2845" s="259" t="s">
        <v>344</v>
      </c>
      <c r="AG2845" s="259" t="s">
        <v>344</v>
      </c>
      <c r="AH2845" s="259" t="s">
        <v>344</v>
      </c>
      <c r="AI2845" s="259" t="s">
        <v>344</v>
      </c>
      <c r="AJ2845" s="259" t="s">
        <v>344</v>
      </c>
      <c r="AK2845" s="259" t="s">
        <v>344</v>
      </c>
      <c r="AL2845" s="259" t="s">
        <v>344</v>
      </c>
      <c r="AM2845" s="259" t="s">
        <v>344</v>
      </c>
      <c r="AN2845" s="259" t="s">
        <v>344</v>
      </c>
      <c r="AO2845" s="259" t="s">
        <v>344</v>
      </c>
      <c r="AP2845" s="259" t="s">
        <v>344</v>
      </c>
      <c r="AQ2845" s="259"/>
      <c r="AR2845"/>
      <c r="AS2845">
        <v>3</v>
      </c>
    </row>
    <row r="2846" spans="1:45" ht="18.75" hidden="1" x14ac:dyDescent="0.45">
      <c r="A2846" s="268">
        <v>216689</v>
      </c>
      <c r="B2846" s="249" t="s">
        <v>460</v>
      </c>
      <c r="C2846" s="269" t="s">
        <v>207</v>
      </c>
      <c r="D2846" s="269" t="s">
        <v>207</v>
      </c>
      <c r="E2846" s="269" t="s">
        <v>207</v>
      </c>
      <c r="F2846" s="269" t="s">
        <v>207</v>
      </c>
      <c r="G2846" s="269" t="s">
        <v>207</v>
      </c>
      <c r="H2846" s="269" t="s">
        <v>207</v>
      </c>
      <c r="I2846" s="269" t="s">
        <v>206</v>
      </c>
      <c r="J2846" s="269" t="s">
        <v>206</v>
      </c>
      <c r="K2846" s="269" t="s">
        <v>206</v>
      </c>
      <c r="L2846" s="269" t="s">
        <v>206</v>
      </c>
      <c r="M2846" s="270" t="s">
        <v>206</v>
      </c>
      <c r="N2846" s="270" t="s">
        <v>206</v>
      </c>
      <c r="O2846" s="270" t="s">
        <v>206</v>
      </c>
      <c r="P2846" s="270" t="s">
        <v>206</v>
      </c>
      <c r="Q2846" s="270" t="s">
        <v>206</v>
      </c>
      <c r="R2846" s="269" t="s">
        <v>344</v>
      </c>
      <c r="S2846" s="269" t="s">
        <v>344</v>
      </c>
      <c r="T2846" s="269" t="s">
        <v>344</v>
      </c>
      <c r="U2846" s="269" t="s">
        <v>344</v>
      </c>
      <c r="V2846" s="269" t="s">
        <v>344</v>
      </c>
      <c r="W2846" s="269" t="s">
        <v>344</v>
      </c>
      <c r="X2846" s="270" t="s">
        <v>344</v>
      </c>
      <c r="Y2846" s="269" t="s">
        <v>344</v>
      </c>
      <c r="Z2846" s="269" t="s">
        <v>344</v>
      </c>
      <c r="AA2846" s="269" t="s">
        <v>344</v>
      </c>
      <c r="AB2846" s="269" t="s">
        <v>344</v>
      </c>
      <c r="AC2846" s="269" t="s">
        <v>344</v>
      </c>
      <c r="AD2846" s="269" t="s">
        <v>344</v>
      </c>
      <c r="AE2846" s="269" t="s">
        <v>344</v>
      </c>
      <c r="AF2846" s="269" t="s">
        <v>344</v>
      </c>
      <c r="AG2846" s="269" t="s">
        <v>344</v>
      </c>
      <c r="AH2846" s="269" t="s">
        <v>344</v>
      </c>
      <c r="AI2846" s="269" t="s">
        <v>344</v>
      </c>
      <c r="AJ2846" s="269" t="s">
        <v>344</v>
      </c>
      <c r="AK2846" s="269" t="s">
        <v>344</v>
      </c>
      <c r="AL2846" s="269" t="s">
        <v>344</v>
      </c>
      <c r="AM2846" s="269" t="s">
        <v>344</v>
      </c>
      <c r="AN2846" s="269" t="s">
        <v>344</v>
      </c>
      <c r="AO2846" s="269" t="s">
        <v>344</v>
      </c>
      <c r="AP2846" s="269" t="s">
        <v>344</v>
      </c>
      <c r="AQ2846" s="269"/>
      <c r="AR2846">
        <v>0</v>
      </c>
      <c r="AS2846">
        <v>6</v>
      </c>
    </row>
    <row r="2847" spans="1:45" ht="15" hidden="1" x14ac:dyDescent="0.25">
      <c r="A2847" s="266">
        <v>216690</v>
      </c>
      <c r="B2847" s="259" t="s">
        <v>457</v>
      </c>
      <c r="C2847" s="259" t="s">
        <v>205</v>
      </c>
      <c r="D2847" s="259" t="s">
        <v>207</v>
      </c>
      <c r="E2847" s="259" t="s">
        <v>205</v>
      </c>
      <c r="F2847" s="259" t="s">
        <v>205</v>
      </c>
      <c r="G2847" s="259" t="s">
        <v>205</v>
      </c>
      <c r="H2847" s="259" t="s">
        <v>207</v>
      </c>
      <c r="I2847" s="259" t="s">
        <v>207</v>
      </c>
      <c r="J2847" s="259" t="s">
        <v>206</v>
      </c>
      <c r="K2847" s="259" t="s">
        <v>207</v>
      </c>
      <c r="L2847" s="259" t="s">
        <v>206</v>
      </c>
      <c r="M2847" s="259" t="s">
        <v>344</v>
      </c>
      <c r="N2847" s="259" t="s">
        <v>344</v>
      </c>
      <c r="O2847" s="259" t="s">
        <v>344</v>
      </c>
      <c r="P2847" s="259" t="s">
        <v>344</v>
      </c>
      <c r="Q2847" s="259" t="s">
        <v>344</v>
      </c>
      <c r="R2847" s="259" t="s">
        <v>344</v>
      </c>
      <c r="S2847" s="259" t="s">
        <v>344</v>
      </c>
      <c r="T2847" s="259" t="s">
        <v>344</v>
      </c>
      <c r="U2847" s="259" t="s">
        <v>344</v>
      </c>
      <c r="V2847" s="259" t="s">
        <v>344</v>
      </c>
      <c r="W2847" s="259" t="s">
        <v>344</v>
      </c>
      <c r="X2847" s="259" t="s">
        <v>344</v>
      </c>
      <c r="Y2847" s="259" t="s">
        <v>344</v>
      </c>
      <c r="Z2847" s="259" t="s">
        <v>344</v>
      </c>
      <c r="AA2847" s="259" t="s">
        <v>344</v>
      </c>
      <c r="AB2847" s="259" t="s">
        <v>344</v>
      </c>
      <c r="AC2847" s="259" t="s">
        <v>344</v>
      </c>
      <c r="AD2847" s="259" t="s">
        <v>344</v>
      </c>
      <c r="AE2847" s="259" t="s">
        <v>344</v>
      </c>
      <c r="AF2847" s="259" t="s">
        <v>344</v>
      </c>
      <c r="AG2847" s="259" t="s">
        <v>344</v>
      </c>
      <c r="AH2847" s="259" t="s">
        <v>344</v>
      </c>
      <c r="AI2847" s="259" t="s">
        <v>344</v>
      </c>
      <c r="AJ2847" s="259" t="s">
        <v>344</v>
      </c>
      <c r="AK2847" s="259" t="s">
        <v>344</v>
      </c>
      <c r="AL2847" s="259" t="s">
        <v>344</v>
      </c>
      <c r="AM2847" s="259" t="s">
        <v>344</v>
      </c>
      <c r="AN2847" s="259" t="s">
        <v>344</v>
      </c>
      <c r="AO2847" s="259" t="s">
        <v>344</v>
      </c>
      <c r="AP2847" s="259" t="s">
        <v>344</v>
      </c>
      <c r="AQ2847" s="259"/>
      <c r="AR2847"/>
      <c r="AS2847">
        <v>3</v>
      </c>
    </row>
    <row r="2848" spans="1:45" ht="15" hidden="1" x14ac:dyDescent="0.25">
      <c r="A2848" s="266">
        <v>216691</v>
      </c>
      <c r="B2848" s="259" t="s">
        <v>457</v>
      </c>
      <c r="C2848" s="259" t="s">
        <v>207</v>
      </c>
      <c r="D2848" s="259" t="s">
        <v>207</v>
      </c>
      <c r="E2848" s="259" t="s">
        <v>207</v>
      </c>
      <c r="F2848" s="259" t="s">
        <v>207</v>
      </c>
      <c r="G2848" s="259" t="s">
        <v>207</v>
      </c>
      <c r="H2848" s="259" t="s">
        <v>206</v>
      </c>
      <c r="I2848" s="259" t="s">
        <v>206</v>
      </c>
      <c r="J2848" s="259" t="s">
        <v>206</v>
      </c>
      <c r="K2848" s="259" t="s">
        <v>206</v>
      </c>
      <c r="L2848" s="259" t="s">
        <v>206</v>
      </c>
      <c r="M2848" s="259" t="s">
        <v>344</v>
      </c>
      <c r="N2848" s="259" t="s">
        <v>344</v>
      </c>
      <c r="O2848" s="259" t="s">
        <v>344</v>
      </c>
      <c r="P2848" s="259" t="s">
        <v>344</v>
      </c>
      <c r="Q2848" s="259" t="s">
        <v>344</v>
      </c>
      <c r="R2848" s="259" t="s">
        <v>344</v>
      </c>
      <c r="S2848" s="259" t="s">
        <v>344</v>
      </c>
      <c r="T2848" s="259" t="s">
        <v>344</v>
      </c>
      <c r="U2848" s="259" t="s">
        <v>344</v>
      </c>
      <c r="V2848" s="259" t="s">
        <v>344</v>
      </c>
      <c r="W2848" s="259" t="s">
        <v>344</v>
      </c>
      <c r="X2848" s="259" t="s">
        <v>344</v>
      </c>
      <c r="Y2848" s="259" t="s">
        <v>344</v>
      </c>
      <c r="Z2848" s="259" t="s">
        <v>344</v>
      </c>
      <c r="AA2848" s="259" t="s">
        <v>344</v>
      </c>
      <c r="AB2848" s="259" t="s">
        <v>344</v>
      </c>
      <c r="AC2848" s="259" t="s">
        <v>344</v>
      </c>
      <c r="AD2848" s="259" t="s">
        <v>344</v>
      </c>
      <c r="AE2848" s="259" t="s">
        <v>344</v>
      </c>
      <c r="AF2848" s="259" t="s">
        <v>344</v>
      </c>
      <c r="AG2848" s="259" t="s">
        <v>344</v>
      </c>
      <c r="AH2848" s="259" t="s">
        <v>344</v>
      </c>
      <c r="AI2848" s="259" t="s">
        <v>344</v>
      </c>
      <c r="AJ2848" s="259" t="s">
        <v>344</v>
      </c>
      <c r="AK2848" s="259" t="s">
        <v>344</v>
      </c>
      <c r="AL2848" s="259" t="s">
        <v>344</v>
      </c>
      <c r="AM2848" s="259" t="s">
        <v>344</v>
      </c>
      <c r="AN2848" s="259" t="s">
        <v>344</v>
      </c>
      <c r="AO2848" s="259" t="s">
        <v>344</v>
      </c>
      <c r="AP2848" s="259" t="s">
        <v>344</v>
      </c>
      <c r="AQ2848" s="259"/>
      <c r="AR2848"/>
      <c r="AS2848">
        <v>3</v>
      </c>
    </row>
    <row r="2849" spans="1:45" ht="15" hidden="1" x14ac:dyDescent="0.25">
      <c r="A2849" s="266">
        <v>216692</v>
      </c>
      <c r="B2849" s="259" t="s">
        <v>457</v>
      </c>
      <c r="C2849" s="259" t="s">
        <v>207</v>
      </c>
      <c r="D2849" s="259" t="s">
        <v>207</v>
      </c>
      <c r="E2849" s="259" t="s">
        <v>207</v>
      </c>
      <c r="F2849" s="259" t="s">
        <v>207</v>
      </c>
      <c r="G2849" s="259" t="s">
        <v>207</v>
      </c>
      <c r="H2849" s="259" t="s">
        <v>206</v>
      </c>
      <c r="I2849" s="259" t="s">
        <v>206</v>
      </c>
      <c r="J2849" s="259" t="s">
        <v>206</v>
      </c>
      <c r="K2849" s="259" t="s">
        <v>206</v>
      </c>
      <c r="L2849" s="259" t="s">
        <v>206</v>
      </c>
      <c r="M2849" s="259" t="s">
        <v>344</v>
      </c>
      <c r="N2849" s="259" t="s">
        <v>344</v>
      </c>
      <c r="O2849" s="259" t="s">
        <v>344</v>
      </c>
      <c r="P2849" s="259" t="s">
        <v>344</v>
      </c>
      <c r="Q2849" s="259" t="s">
        <v>344</v>
      </c>
      <c r="R2849" s="259" t="s">
        <v>344</v>
      </c>
      <c r="S2849" s="259" t="s">
        <v>344</v>
      </c>
      <c r="T2849" s="259" t="s">
        <v>344</v>
      </c>
      <c r="U2849" s="259" t="s">
        <v>344</v>
      </c>
      <c r="V2849" s="259" t="s">
        <v>344</v>
      </c>
      <c r="W2849" s="259" t="s">
        <v>344</v>
      </c>
      <c r="X2849" s="259" t="s">
        <v>344</v>
      </c>
      <c r="Y2849" s="259" t="s">
        <v>344</v>
      </c>
      <c r="Z2849" s="259" t="s">
        <v>344</v>
      </c>
      <c r="AA2849" s="259" t="s">
        <v>344</v>
      </c>
      <c r="AB2849" s="259" t="s">
        <v>344</v>
      </c>
      <c r="AC2849" s="259" t="s">
        <v>344</v>
      </c>
      <c r="AD2849" s="259" t="s">
        <v>344</v>
      </c>
      <c r="AE2849" s="259" t="s">
        <v>344</v>
      </c>
      <c r="AF2849" s="259" t="s">
        <v>344</v>
      </c>
      <c r="AG2849" s="259" t="s">
        <v>344</v>
      </c>
      <c r="AH2849" s="259" t="s">
        <v>344</v>
      </c>
      <c r="AI2849" s="259" t="s">
        <v>344</v>
      </c>
      <c r="AJ2849" s="259" t="s">
        <v>344</v>
      </c>
      <c r="AK2849" s="259" t="s">
        <v>344</v>
      </c>
      <c r="AL2849" s="259" t="s">
        <v>344</v>
      </c>
      <c r="AM2849" s="259" t="s">
        <v>344</v>
      </c>
      <c r="AN2849" s="259" t="s">
        <v>344</v>
      </c>
      <c r="AO2849" s="259" t="s">
        <v>344</v>
      </c>
      <c r="AP2849" s="259" t="s">
        <v>344</v>
      </c>
      <c r="AQ2849" s="259"/>
      <c r="AR2849"/>
      <c r="AS2849">
        <v>3</v>
      </c>
    </row>
    <row r="2850" spans="1:45" ht="18.75" hidden="1" x14ac:dyDescent="0.45">
      <c r="A2850" s="268">
        <v>216693</v>
      </c>
      <c r="B2850" s="249" t="s">
        <v>458</v>
      </c>
      <c r="C2850" s="269" t="s">
        <v>207</v>
      </c>
      <c r="D2850" s="269" t="s">
        <v>207</v>
      </c>
      <c r="E2850" s="269" t="s">
        <v>207</v>
      </c>
      <c r="F2850" s="269" t="s">
        <v>207</v>
      </c>
      <c r="G2850" s="269" t="s">
        <v>207</v>
      </c>
      <c r="H2850" s="269" t="s">
        <v>207</v>
      </c>
      <c r="I2850" s="269" t="s">
        <v>207</v>
      </c>
      <c r="J2850" s="269" t="s">
        <v>207</v>
      </c>
      <c r="K2850" s="269" t="s">
        <v>207</v>
      </c>
      <c r="L2850" s="269" t="s">
        <v>205</v>
      </c>
      <c r="M2850" s="270" t="s">
        <v>206</v>
      </c>
      <c r="N2850" s="269" t="s">
        <v>206</v>
      </c>
      <c r="O2850" s="269" t="s">
        <v>207</v>
      </c>
      <c r="P2850" s="269" t="s">
        <v>207</v>
      </c>
      <c r="Q2850" s="269" t="s">
        <v>206</v>
      </c>
      <c r="R2850" s="269" t="s">
        <v>206</v>
      </c>
      <c r="S2850" s="269" t="s">
        <v>206</v>
      </c>
      <c r="T2850" s="269" t="s">
        <v>206</v>
      </c>
      <c r="U2850" s="269" t="s">
        <v>206</v>
      </c>
      <c r="V2850" s="269" t="s">
        <v>206</v>
      </c>
      <c r="W2850" s="269" t="s">
        <v>344</v>
      </c>
      <c r="X2850" s="270" t="s">
        <v>344</v>
      </c>
      <c r="Y2850" s="269" t="s">
        <v>344</v>
      </c>
      <c r="Z2850" s="269" t="s">
        <v>344</v>
      </c>
      <c r="AA2850" s="269" t="s">
        <v>344</v>
      </c>
      <c r="AB2850" s="269" t="s">
        <v>344</v>
      </c>
      <c r="AC2850" s="269" t="s">
        <v>344</v>
      </c>
      <c r="AD2850" s="269" t="s">
        <v>344</v>
      </c>
      <c r="AE2850" s="269" t="s">
        <v>344</v>
      </c>
      <c r="AF2850" s="269" t="s">
        <v>344</v>
      </c>
      <c r="AG2850" s="269" t="s">
        <v>344</v>
      </c>
      <c r="AH2850" s="269" t="s">
        <v>344</v>
      </c>
      <c r="AI2850" s="269" t="s">
        <v>344</v>
      </c>
      <c r="AJ2850" s="269" t="s">
        <v>344</v>
      </c>
      <c r="AK2850" s="269" t="s">
        <v>344</v>
      </c>
      <c r="AL2850" s="269" t="s">
        <v>344</v>
      </c>
      <c r="AM2850" s="269" t="s">
        <v>344</v>
      </c>
      <c r="AN2850" s="269" t="s">
        <v>344</v>
      </c>
      <c r="AO2850" s="269" t="s">
        <v>344</v>
      </c>
      <c r="AP2850" s="269" t="s">
        <v>344</v>
      </c>
      <c r="AQ2850" s="269"/>
      <c r="AR2850">
        <v>0</v>
      </c>
      <c r="AS2850">
        <v>5</v>
      </c>
    </row>
    <row r="2851" spans="1:45" ht="15" hidden="1" x14ac:dyDescent="0.25">
      <c r="A2851" s="266">
        <v>216694</v>
      </c>
      <c r="B2851" s="259" t="s">
        <v>457</v>
      </c>
      <c r="C2851" s="259" t="s">
        <v>207</v>
      </c>
      <c r="D2851" s="259" t="s">
        <v>207</v>
      </c>
      <c r="E2851" s="259" t="s">
        <v>207</v>
      </c>
      <c r="F2851" s="259" t="s">
        <v>206</v>
      </c>
      <c r="G2851" s="259" t="s">
        <v>206</v>
      </c>
      <c r="H2851" s="259" t="s">
        <v>206</v>
      </c>
      <c r="I2851" s="259" t="s">
        <v>206</v>
      </c>
      <c r="J2851" s="259" t="s">
        <v>206</v>
      </c>
      <c r="K2851" s="259" t="s">
        <v>206</v>
      </c>
      <c r="L2851" s="259" t="s">
        <v>206</v>
      </c>
      <c r="M2851" s="259" t="s">
        <v>344</v>
      </c>
      <c r="N2851" s="259" t="s">
        <v>344</v>
      </c>
      <c r="O2851" s="259" t="s">
        <v>344</v>
      </c>
      <c r="P2851" s="259" t="s">
        <v>344</v>
      </c>
      <c r="Q2851" s="259" t="s">
        <v>344</v>
      </c>
      <c r="R2851" s="259" t="s">
        <v>344</v>
      </c>
      <c r="S2851" s="259" t="s">
        <v>344</v>
      </c>
      <c r="T2851" s="259" t="s">
        <v>344</v>
      </c>
      <c r="U2851" s="259" t="s">
        <v>344</v>
      </c>
      <c r="V2851" s="259" t="s">
        <v>344</v>
      </c>
      <c r="W2851" s="259" t="s">
        <v>344</v>
      </c>
      <c r="X2851" s="259" t="s">
        <v>344</v>
      </c>
      <c r="Y2851" s="259" t="s">
        <v>344</v>
      </c>
      <c r="Z2851" s="259" t="s">
        <v>344</v>
      </c>
      <c r="AA2851" s="259" t="s">
        <v>344</v>
      </c>
      <c r="AB2851" s="259" t="s">
        <v>344</v>
      </c>
      <c r="AC2851" s="259" t="s">
        <v>344</v>
      </c>
      <c r="AD2851" s="259" t="s">
        <v>344</v>
      </c>
      <c r="AE2851" s="259" t="s">
        <v>344</v>
      </c>
      <c r="AF2851" s="259" t="s">
        <v>344</v>
      </c>
      <c r="AG2851" s="259" t="s">
        <v>344</v>
      </c>
      <c r="AH2851" s="259" t="s">
        <v>344</v>
      </c>
      <c r="AI2851" s="259" t="s">
        <v>344</v>
      </c>
      <c r="AJ2851" s="259" t="s">
        <v>344</v>
      </c>
      <c r="AK2851" s="259" t="s">
        <v>344</v>
      </c>
      <c r="AL2851" s="259" t="s">
        <v>344</v>
      </c>
      <c r="AM2851" s="259" t="s">
        <v>344</v>
      </c>
      <c r="AN2851" s="259" t="s">
        <v>344</v>
      </c>
      <c r="AO2851" s="259" t="s">
        <v>344</v>
      </c>
      <c r="AP2851" s="259" t="s">
        <v>344</v>
      </c>
      <c r="AQ2851" s="259"/>
      <c r="AR2851"/>
      <c r="AS2851">
        <v>3</v>
      </c>
    </row>
    <row r="2852" spans="1:45" ht="18.75" hidden="1" x14ac:dyDescent="0.45">
      <c r="A2852" s="267">
        <v>216695</v>
      </c>
      <c r="B2852" s="249" t="s">
        <v>457</v>
      </c>
      <c r="C2852" s="269">
        <v>0</v>
      </c>
      <c r="D2852" s="269">
        <v>0</v>
      </c>
      <c r="E2852" s="269">
        <v>0</v>
      </c>
      <c r="F2852" s="269">
        <v>0</v>
      </c>
      <c r="G2852" s="269">
        <v>0</v>
      </c>
      <c r="H2852" s="269">
        <v>0</v>
      </c>
      <c r="I2852" s="269">
        <v>0</v>
      </c>
      <c r="J2852" s="269">
        <v>0</v>
      </c>
      <c r="K2852" s="269">
        <v>0</v>
      </c>
      <c r="L2852" s="269">
        <v>0</v>
      </c>
      <c r="M2852" s="270">
        <v>0</v>
      </c>
      <c r="N2852" s="269">
        <v>0</v>
      </c>
      <c r="O2852" s="269">
        <v>0</v>
      </c>
      <c r="P2852" s="269">
        <v>0</v>
      </c>
      <c r="Q2852" s="269">
        <v>0</v>
      </c>
      <c r="R2852" s="269">
        <v>0</v>
      </c>
      <c r="S2852" s="269">
        <v>0</v>
      </c>
      <c r="T2852" s="269">
        <v>0</v>
      </c>
      <c r="U2852" s="269">
        <v>0</v>
      </c>
      <c r="V2852" s="269">
        <v>0</v>
      </c>
      <c r="W2852" s="269">
        <v>0</v>
      </c>
      <c r="X2852" s="270">
        <v>0</v>
      </c>
      <c r="Y2852" s="269">
        <v>0</v>
      </c>
      <c r="Z2852" s="269">
        <v>0</v>
      </c>
      <c r="AA2852" s="269">
        <v>0</v>
      </c>
      <c r="AB2852" s="269">
        <v>0</v>
      </c>
      <c r="AC2852" s="269">
        <v>0</v>
      </c>
      <c r="AD2852" s="269">
        <v>0</v>
      </c>
      <c r="AE2852" s="269">
        <v>0</v>
      </c>
      <c r="AF2852" s="269">
        <v>0</v>
      </c>
      <c r="AG2852" s="269">
        <v>0</v>
      </c>
      <c r="AH2852" s="269">
        <v>0</v>
      </c>
      <c r="AI2852" s="269">
        <v>0</v>
      </c>
      <c r="AJ2852" s="269">
        <v>0</v>
      </c>
      <c r="AK2852" s="269">
        <v>0</v>
      </c>
      <c r="AL2852" s="269">
        <v>0</v>
      </c>
      <c r="AM2852" s="269">
        <v>0</v>
      </c>
      <c r="AN2852" s="269">
        <v>0</v>
      </c>
      <c r="AO2852" s="269">
        <v>0</v>
      </c>
      <c r="AP2852" s="269">
        <v>0</v>
      </c>
      <c r="AQ2852" s="269"/>
      <c r="AR2852">
        <v>0</v>
      </c>
      <c r="AS2852">
        <v>5</v>
      </c>
    </row>
    <row r="2853" spans="1:45" ht="18.75" hidden="1" x14ac:dyDescent="0.45">
      <c r="A2853" s="268">
        <v>216696</v>
      </c>
      <c r="B2853" s="249" t="s">
        <v>457</v>
      </c>
      <c r="C2853" s="269" t="s">
        <v>207</v>
      </c>
      <c r="D2853" s="269" t="s">
        <v>205</v>
      </c>
      <c r="E2853" s="269" t="s">
        <v>207</v>
      </c>
      <c r="F2853" s="269" t="s">
        <v>207</v>
      </c>
      <c r="G2853" s="269" t="s">
        <v>207</v>
      </c>
      <c r="H2853" s="269" t="s">
        <v>205</v>
      </c>
      <c r="I2853" s="269" t="s">
        <v>207</v>
      </c>
      <c r="J2853" s="269" t="s">
        <v>207</v>
      </c>
      <c r="K2853" s="269" t="s">
        <v>207</v>
      </c>
      <c r="L2853" s="269" t="s">
        <v>206</v>
      </c>
      <c r="M2853" s="270" t="s">
        <v>344</v>
      </c>
      <c r="N2853" s="269" t="s">
        <v>344</v>
      </c>
      <c r="O2853" s="269" t="s">
        <v>344</v>
      </c>
      <c r="P2853" s="269" t="s">
        <v>344</v>
      </c>
      <c r="Q2853" s="269" t="s">
        <v>344</v>
      </c>
      <c r="R2853" s="269" t="s">
        <v>344</v>
      </c>
      <c r="S2853" s="269" t="s">
        <v>344</v>
      </c>
      <c r="T2853" s="269" t="s">
        <v>344</v>
      </c>
      <c r="U2853" s="269" t="s">
        <v>344</v>
      </c>
      <c r="V2853" s="269" t="s">
        <v>344</v>
      </c>
      <c r="W2853" s="269" t="s">
        <v>344</v>
      </c>
      <c r="X2853" s="270" t="s">
        <v>344</v>
      </c>
      <c r="Y2853" s="269" t="s">
        <v>344</v>
      </c>
      <c r="Z2853" s="269" t="s">
        <v>344</v>
      </c>
      <c r="AA2853" s="269" t="s">
        <v>344</v>
      </c>
      <c r="AB2853" s="269" t="s">
        <v>344</v>
      </c>
      <c r="AC2853" s="269" t="s">
        <v>344</v>
      </c>
      <c r="AD2853" s="269" t="s">
        <v>344</v>
      </c>
      <c r="AE2853" s="269" t="s">
        <v>344</v>
      </c>
      <c r="AF2853" s="269" t="s">
        <v>344</v>
      </c>
      <c r="AG2853" s="269" t="s">
        <v>344</v>
      </c>
      <c r="AH2853" s="269" t="s">
        <v>344</v>
      </c>
      <c r="AI2853" s="269" t="s">
        <v>344</v>
      </c>
      <c r="AJ2853" s="269" t="s">
        <v>344</v>
      </c>
      <c r="AK2853" s="269" t="s">
        <v>344</v>
      </c>
      <c r="AL2853" s="269" t="s">
        <v>344</v>
      </c>
      <c r="AM2853" s="269" t="s">
        <v>344</v>
      </c>
      <c r="AN2853" s="269" t="s">
        <v>344</v>
      </c>
      <c r="AO2853" s="269" t="s">
        <v>344</v>
      </c>
      <c r="AP2853" s="269" t="s">
        <v>344</v>
      </c>
      <c r="AQ2853" s="269"/>
      <c r="AR2853">
        <v>0</v>
      </c>
      <c r="AS2853">
        <v>3</v>
      </c>
    </row>
    <row r="2854" spans="1:45" ht="18.75" hidden="1" x14ac:dyDescent="0.45">
      <c r="A2854" s="268">
        <v>216697</v>
      </c>
      <c r="B2854" s="249" t="s">
        <v>457</v>
      </c>
      <c r="C2854" s="269" t="s">
        <v>205</v>
      </c>
      <c r="D2854" s="269" t="s">
        <v>207</v>
      </c>
      <c r="E2854" s="269" t="s">
        <v>205</v>
      </c>
      <c r="F2854" s="269" t="s">
        <v>205</v>
      </c>
      <c r="G2854" s="269" t="s">
        <v>205</v>
      </c>
      <c r="H2854" s="269" t="s">
        <v>205</v>
      </c>
      <c r="I2854" s="269" t="s">
        <v>207</v>
      </c>
      <c r="J2854" s="269" t="s">
        <v>207</v>
      </c>
      <c r="K2854" s="269" t="s">
        <v>207</v>
      </c>
      <c r="L2854" s="269" t="s">
        <v>207</v>
      </c>
      <c r="M2854" s="270" t="s">
        <v>344</v>
      </c>
      <c r="N2854" s="269" t="s">
        <v>344</v>
      </c>
      <c r="O2854" s="269" t="s">
        <v>344</v>
      </c>
      <c r="P2854" s="269" t="s">
        <v>344</v>
      </c>
      <c r="Q2854" s="269" t="s">
        <v>344</v>
      </c>
      <c r="R2854" s="269" t="s">
        <v>344</v>
      </c>
      <c r="S2854" s="269" t="s">
        <v>344</v>
      </c>
      <c r="T2854" s="269" t="s">
        <v>344</v>
      </c>
      <c r="U2854" s="269" t="s">
        <v>344</v>
      </c>
      <c r="V2854" s="269" t="s">
        <v>344</v>
      </c>
      <c r="W2854" s="269" t="s">
        <v>344</v>
      </c>
      <c r="X2854" s="270" t="s">
        <v>344</v>
      </c>
      <c r="Y2854" s="269" t="s">
        <v>344</v>
      </c>
      <c r="Z2854" s="269" t="s">
        <v>344</v>
      </c>
      <c r="AA2854" s="269" t="s">
        <v>344</v>
      </c>
      <c r="AB2854" s="269" t="s">
        <v>344</v>
      </c>
      <c r="AC2854" s="269" t="s">
        <v>344</v>
      </c>
      <c r="AD2854" s="269" t="s">
        <v>344</v>
      </c>
      <c r="AE2854" s="269" t="s">
        <v>344</v>
      </c>
      <c r="AF2854" s="269" t="s">
        <v>344</v>
      </c>
      <c r="AG2854" s="269" t="s">
        <v>344</v>
      </c>
      <c r="AH2854" s="269" t="s">
        <v>344</v>
      </c>
      <c r="AI2854" s="269" t="s">
        <v>344</v>
      </c>
      <c r="AJ2854" s="269" t="s">
        <v>344</v>
      </c>
      <c r="AK2854" s="269" t="s">
        <v>344</v>
      </c>
      <c r="AL2854" s="269" t="s">
        <v>344</v>
      </c>
      <c r="AM2854" s="269" t="s">
        <v>344</v>
      </c>
      <c r="AN2854" s="269" t="s">
        <v>344</v>
      </c>
      <c r="AO2854" s="269" t="s">
        <v>344</v>
      </c>
      <c r="AP2854" s="269" t="s">
        <v>344</v>
      </c>
      <c r="AQ2854" s="269"/>
      <c r="AR2854">
        <v>0</v>
      </c>
      <c r="AS2854">
        <v>3</v>
      </c>
    </row>
    <row r="2855" spans="1:45" ht="18.75" hidden="1" x14ac:dyDescent="0.45">
      <c r="A2855" s="268">
        <v>216698</v>
      </c>
      <c r="B2855" s="249" t="s">
        <v>457</v>
      </c>
      <c r="C2855" s="269" t="s">
        <v>207</v>
      </c>
      <c r="D2855" s="269" t="s">
        <v>205</v>
      </c>
      <c r="E2855" s="269" t="s">
        <v>207</v>
      </c>
      <c r="F2855" s="269" t="s">
        <v>205</v>
      </c>
      <c r="G2855" s="269" t="s">
        <v>205</v>
      </c>
      <c r="H2855" s="269" t="s">
        <v>206</v>
      </c>
      <c r="I2855" s="269" t="s">
        <v>206</v>
      </c>
      <c r="J2855" s="269" t="s">
        <v>206</v>
      </c>
      <c r="K2855" s="269" t="s">
        <v>207</v>
      </c>
      <c r="L2855" s="269" t="s">
        <v>207</v>
      </c>
      <c r="M2855" s="270" t="s">
        <v>344</v>
      </c>
      <c r="N2855" s="269" t="s">
        <v>344</v>
      </c>
      <c r="O2855" s="269" t="s">
        <v>344</v>
      </c>
      <c r="P2855" s="269" t="s">
        <v>344</v>
      </c>
      <c r="Q2855" s="269" t="s">
        <v>344</v>
      </c>
      <c r="R2855" s="269" t="s">
        <v>344</v>
      </c>
      <c r="S2855" s="269" t="s">
        <v>344</v>
      </c>
      <c r="T2855" s="269" t="s">
        <v>344</v>
      </c>
      <c r="U2855" s="269" t="s">
        <v>344</v>
      </c>
      <c r="V2855" s="269" t="s">
        <v>344</v>
      </c>
      <c r="W2855" s="269" t="s">
        <v>344</v>
      </c>
      <c r="X2855" s="270" t="s">
        <v>344</v>
      </c>
      <c r="Y2855" s="269" t="s">
        <v>344</v>
      </c>
      <c r="Z2855" s="269" t="s">
        <v>344</v>
      </c>
      <c r="AA2855" s="269" t="s">
        <v>344</v>
      </c>
      <c r="AB2855" s="269" t="s">
        <v>344</v>
      </c>
      <c r="AC2855" s="269" t="s">
        <v>344</v>
      </c>
      <c r="AD2855" s="269" t="s">
        <v>344</v>
      </c>
      <c r="AE2855" s="269" t="s">
        <v>344</v>
      </c>
      <c r="AF2855" s="269" t="s">
        <v>344</v>
      </c>
      <c r="AG2855" s="269" t="s">
        <v>344</v>
      </c>
      <c r="AH2855" s="269" t="s">
        <v>344</v>
      </c>
      <c r="AI2855" s="269" t="s">
        <v>344</v>
      </c>
      <c r="AJ2855" s="269" t="s">
        <v>344</v>
      </c>
      <c r="AK2855" s="269" t="s">
        <v>344</v>
      </c>
      <c r="AL2855" s="269" t="s">
        <v>344</v>
      </c>
      <c r="AM2855" s="269" t="s">
        <v>344</v>
      </c>
      <c r="AN2855" s="269" t="s">
        <v>344</v>
      </c>
      <c r="AO2855" s="269" t="s">
        <v>344</v>
      </c>
      <c r="AP2855" s="269" t="s">
        <v>344</v>
      </c>
      <c r="AQ2855" s="269"/>
      <c r="AR2855">
        <v>0</v>
      </c>
      <c r="AS2855">
        <v>3</v>
      </c>
    </row>
    <row r="2856" spans="1:45" ht="18.75" hidden="1" x14ac:dyDescent="0.45">
      <c r="A2856" s="268">
        <v>216699</v>
      </c>
      <c r="B2856" s="249" t="s">
        <v>460</v>
      </c>
      <c r="C2856" s="269" t="s">
        <v>207</v>
      </c>
      <c r="D2856" s="269" t="s">
        <v>207</v>
      </c>
      <c r="E2856" s="269" t="s">
        <v>207</v>
      </c>
      <c r="F2856" s="269" t="s">
        <v>205</v>
      </c>
      <c r="G2856" s="269" t="s">
        <v>205</v>
      </c>
      <c r="H2856" s="269" t="s">
        <v>207</v>
      </c>
      <c r="I2856" s="269" t="s">
        <v>205</v>
      </c>
      <c r="J2856" s="269" t="s">
        <v>207</v>
      </c>
      <c r="K2856" s="269" t="s">
        <v>207</v>
      </c>
      <c r="L2856" s="269" t="s">
        <v>205</v>
      </c>
      <c r="M2856" s="270" t="s">
        <v>206</v>
      </c>
      <c r="N2856" s="270" t="s">
        <v>206</v>
      </c>
      <c r="O2856" s="270" t="s">
        <v>206</v>
      </c>
      <c r="P2856" s="270" t="s">
        <v>206</v>
      </c>
      <c r="Q2856" s="270" t="s">
        <v>206</v>
      </c>
      <c r="R2856" s="269" t="s">
        <v>344</v>
      </c>
      <c r="S2856" s="269" t="s">
        <v>344</v>
      </c>
      <c r="T2856" s="269" t="s">
        <v>344</v>
      </c>
      <c r="U2856" s="269" t="s">
        <v>344</v>
      </c>
      <c r="V2856" s="269" t="s">
        <v>344</v>
      </c>
      <c r="W2856" s="269" t="s">
        <v>344</v>
      </c>
      <c r="X2856" s="270" t="s">
        <v>344</v>
      </c>
      <c r="Y2856" s="269" t="s">
        <v>344</v>
      </c>
      <c r="Z2856" s="269" t="s">
        <v>344</v>
      </c>
      <c r="AA2856" s="269" t="s">
        <v>344</v>
      </c>
      <c r="AB2856" s="269" t="s">
        <v>344</v>
      </c>
      <c r="AC2856" s="269" t="s">
        <v>344</v>
      </c>
      <c r="AD2856" s="269" t="s">
        <v>344</v>
      </c>
      <c r="AE2856" s="269" t="s">
        <v>344</v>
      </c>
      <c r="AF2856" s="269" t="s">
        <v>344</v>
      </c>
      <c r="AG2856" s="269" t="s">
        <v>344</v>
      </c>
      <c r="AH2856" s="269" t="s">
        <v>344</v>
      </c>
      <c r="AI2856" s="269" t="s">
        <v>344</v>
      </c>
      <c r="AJ2856" s="269" t="s">
        <v>344</v>
      </c>
      <c r="AK2856" s="269" t="s">
        <v>344</v>
      </c>
      <c r="AL2856" s="269" t="s">
        <v>344</v>
      </c>
      <c r="AM2856" s="269" t="s">
        <v>344</v>
      </c>
      <c r="AN2856" s="269" t="s">
        <v>344</v>
      </c>
      <c r="AO2856" s="269" t="s">
        <v>344</v>
      </c>
      <c r="AP2856" s="269" t="s">
        <v>344</v>
      </c>
      <c r="AQ2856" s="269"/>
      <c r="AR2856">
        <v>0</v>
      </c>
      <c r="AS2856">
        <v>6</v>
      </c>
    </row>
    <row r="2857" spans="1:45" ht="15" hidden="1" x14ac:dyDescent="0.25">
      <c r="A2857" s="266">
        <v>216700</v>
      </c>
      <c r="B2857" s="259" t="s">
        <v>457</v>
      </c>
      <c r="C2857" s="259" t="s">
        <v>207</v>
      </c>
      <c r="D2857" s="259" t="s">
        <v>207</v>
      </c>
      <c r="E2857" s="259" t="s">
        <v>205</v>
      </c>
      <c r="F2857" s="259" t="s">
        <v>205</v>
      </c>
      <c r="G2857" s="259" t="s">
        <v>207</v>
      </c>
      <c r="H2857" s="259" t="s">
        <v>206</v>
      </c>
      <c r="I2857" s="259" t="s">
        <v>206</v>
      </c>
      <c r="J2857" s="259" t="s">
        <v>207</v>
      </c>
      <c r="K2857" s="259" t="s">
        <v>207</v>
      </c>
      <c r="L2857" s="259" t="s">
        <v>207</v>
      </c>
      <c r="M2857" s="259" t="s">
        <v>344</v>
      </c>
      <c r="N2857" s="259" t="s">
        <v>344</v>
      </c>
      <c r="O2857" s="259" t="s">
        <v>344</v>
      </c>
      <c r="P2857" s="259" t="s">
        <v>344</v>
      </c>
      <c r="Q2857" s="259" t="s">
        <v>344</v>
      </c>
      <c r="R2857" s="259" t="s">
        <v>344</v>
      </c>
      <c r="S2857" s="259" t="s">
        <v>344</v>
      </c>
      <c r="T2857" s="259" t="s">
        <v>344</v>
      </c>
      <c r="U2857" s="259" t="s">
        <v>344</v>
      </c>
      <c r="V2857" s="259" t="s">
        <v>344</v>
      </c>
      <c r="W2857" s="259" t="s">
        <v>344</v>
      </c>
      <c r="X2857" s="259" t="s">
        <v>344</v>
      </c>
      <c r="Y2857" s="259" t="s">
        <v>344</v>
      </c>
      <c r="Z2857" s="259" t="s">
        <v>344</v>
      </c>
      <c r="AA2857" s="259" t="s">
        <v>344</v>
      </c>
      <c r="AB2857" s="259" t="s">
        <v>344</v>
      </c>
      <c r="AC2857" s="259" t="s">
        <v>344</v>
      </c>
      <c r="AD2857" s="259" t="s">
        <v>344</v>
      </c>
      <c r="AE2857" s="259" t="s">
        <v>344</v>
      </c>
      <c r="AF2857" s="259" t="s">
        <v>344</v>
      </c>
      <c r="AG2857" s="259" t="s">
        <v>344</v>
      </c>
      <c r="AH2857" s="259" t="s">
        <v>344</v>
      </c>
      <c r="AI2857" s="259" t="s">
        <v>344</v>
      </c>
      <c r="AJ2857" s="259" t="s">
        <v>344</v>
      </c>
      <c r="AK2857" s="259" t="s">
        <v>344</v>
      </c>
      <c r="AL2857" s="259" t="s">
        <v>344</v>
      </c>
      <c r="AM2857" s="259" t="s">
        <v>344</v>
      </c>
      <c r="AN2857" s="259" t="s">
        <v>344</v>
      </c>
      <c r="AO2857" s="259" t="s">
        <v>344</v>
      </c>
      <c r="AP2857" s="259" t="s">
        <v>344</v>
      </c>
      <c r="AQ2857" s="259"/>
      <c r="AR2857"/>
      <c r="AS2857">
        <v>3</v>
      </c>
    </row>
    <row r="2858" spans="1:45" ht="15" hidden="1" x14ac:dyDescent="0.25">
      <c r="A2858" s="266">
        <v>216701</v>
      </c>
      <c r="B2858" s="259" t="s">
        <v>457</v>
      </c>
      <c r="C2858" s="259" t="s">
        <v>205</v>
      </c>
      <c r="D2858" s="259" t="s">
        <v>205</v>
      </c>
      <c r="E2858" s="259" t="s">
        <v>205</v>
      </c>
      <c r="F2858" s="259" t="s">
        <v>205</v>
      </c>
      <c r="G2858" s="259" t="s">
        <v>207</v>
      </c>
      <c r="H2858" s="259" t="s">
        <v>207</v>
      </c>
      <c r="I2858" s="259" t="s">
        <v>207</v>
      </c>
      <c r="J2858" s="259" t="s">
        <v>207</v>
      </c>
      <c r="K2858" s="259" t="s">
        <v>207</v>
      </c>
      <c r="L2858" s="259" t="s">
        <v>207</v>
      </c>
      <c r="M2858" s="259" t="s">
        <v>344</v>
      </c>
      <c r="N2858" s="259" t="s">
        <v>344</v>
      </c>
      <c r="O2858" s="259" t="s">
        <v>344</v>
      </c>
      <c r="P2858" s="259" t="s">
        <v>344</v>
      </c>
      <c r="Q2858" s="259" t="s">
        <v>344</v>
      </c>
      <c r="R2858" s="259" t="s">
        <v>344</v>
      </c>
      <c r="S2858" s="259" t="s">
        <v>344</v>
      </c>
      <c r="T2858" s="259" t="s">
        <v>344</v>
      </c>
      <c r="U2858" s="259" t="s">
        <v>344</v>
      </c>
      <c r="V2858" s="259" t="s">
        <v>344</v>
      </c>
      <c r="W2858" s="259" t="s">
        <v>344</v>
      </c>
      <c r="X2858" s="259" t="s">
        <v>344</v>
      </c>
      <c r="Y2858" s="259" t="s">
        <v>344</v>
      </c>
      <c r="Z2858" s="259" t="s">
        <v>344</v>
      </c>
      <c r="AA2858" s="259" t="s">
        <v>344</v>
      </c>
      <c r="AB2858" s="259" t="s">
        <v>344</v>
      </c>
      <c r="AC2858" s="259" t="s">
        <v>344</v>
      </c>
      <c r="AD2858" s="259" t="s">
        <v>344</v>
      </c>
      <c r="AE2858" s="259" t="s">
        <v>344</v>
      </c>
      <c r="AF2858" s="259" t="s">
        <v>344</v>
      </c>
      <c r="AG2858" s="259" t="s">
        <v>344</v>
      </c>
      <c r="AH2858" s="259" t="s">
        <v>344</v>
      </c>
      <c r="AI2858" s="259" t="s">
        <v>344</v>
      </c>
      <c r="AJ2858" s="259" t="s">
        <v>344</v>
      </c>
      <c r="AK2858" s="259" t="s">
        <v>344</v>
      </c>
      <c r="AL2858" s="259" t="s">
        <v>344</v>
      </c>
      <c r="AM2858" s="259" t="s">
        <v>344</v>
      </c>
      <c r="AN2858" s="259" t="s">
        <v>344</v>
      </c>
      <c r="AO2858" s="259" t="s">
        <v>344</v>
      </c>
      <c r="AP2858" s="259" t="s">
        <v>344</v>
      </c>
      <c r="AQ2858" s="259"/>
      <c r="AR2858"/>
      <c r="AS2858">
        <v>3</v>
      </c>
    </row>
    <row r="2859" spans="1:45" ht="18.75" hidden="1" x14ac:dyDescent="0.45">
      <c r="A2859" s="268">
        <v>216702</v>
      </c>
      <c r="B2859" s="249" t="s">
        <v>458</v>
      </c>
      <c r="C2859" s="269" t="s">
        <v>207</v>
      </c>
      <c r="D2859" s="269" t="s">
        <v>207</v>
      </c>
      <c r="E2859" s="269" t="s">
        <v>207</v>
      </c>
      <c r="F2859" s="269" t="s">
        <v>207</v>
      </c>
      <c r="G2859" s="269" t="s">
        <v>207</v>
      </c>
      <c r="H2859" s="269" t="s">
        <v>207</v>
      </c>
      <c r="I2859" s="269" t="s">
        <v>207</v>
      </c>
      <c r="J2859" s="269" t="s">
        <v>207</v>
      </c>
      <c r="K2859" s="269" t="s">
        <v>207</v>
      </c>
      <c r="L2859" s="269" t="s">
        <v>207</v>
      </c>
      <c r="M2859" s="270" t="s">
        <v>206</v>
      </c>
      <c r="N2859" s="269" t="s">
        <v>207</v>
      </c>
      <c r="O2859" s="269" t="s">
        <v>207</v>
      </c>
      <c r="P2859" s="269" t="s">
        <v>207</v>
      </c>
      <c r="Q2859" s="269" t="s">
        <v>207</v>
      </c>
      <c r="R2859" s="269" t="s">
        <v>206</v>
      </c>
      <c r="S2859" s="269" t="s">
        <v>206</v>
      </c>
      <c r="T2859" s="269" t="s">
        <v>206</v>
      </c>
      <c r="U2859" s="269" t="s">
        <v>206</v>
      </c>
      <c r="V2859" s="269" t="s">
        <v>206</v>
      </c>
      <c r="W2859" s="269" t="s">
        <v>344</v>
      </c>
      <c r="X2859" s="270" t="s">
        <v>344</v>
      </c>
      <c r="Y2859" s="269" t="s">
        <v>344</v>
      </c>
      <c r="Z2859" s="269" t="s">
        <v>344</v>
      </c>
      <c r="AA2859" s="269" t="s">
        <v>344</v>
      </c>
      <c r="AB2859" s="269" t="s">
        <v>344</v>
      </c>
      <c r="AC2859" s="269" t="s">
        <v>344</v>
      </c>
      <c r="AD2859" s="269" t="s">
        <v>344</v>
      </c>
      <c r="AE2859" s="269" t="s">
        <v>344</v>
      </c>
      <c r="AF2859" s="269" t="s">
        <v>344</v>
      </c>
      <c r="AG2859" s="269" t="s">
        <v>344</v>
      </c>
      <c r="AH2859" s="269" t="s">
        <v>344</v>
      </c>
      <c r="AI2859" s="269" t="s">
        <v>344</v>
      </c>
      <c r="AJ2859" s="269" t="s">
        <v>344</v>
      </c>
      <c r="AK2859" s="269" t="s">
        <v>344</v>
      </c>
      <c r="AL2859" s="269" t="s">
        <v>344</v>
      </c>
      <c r="AM2859" s="269" t="s">
        <v>344</v>
      </c>
      <c r="AN2859" s="269" t="s">
        <v>344</v>
      </c>
      <c r="AO2859" s="269" t="s">
        <v>344</v>
      </c>
      <c r="AP2859" s="269" t="s">
        <v>344</v>
      </c>
      <c r="AQ2859" s="269"/>
      <c r="AR2859">
        <v>0</v>
      </c>
      <c r="AS2859">
        <v>5</v>
      </c>
    </row>
    <row r="2860" spans="1:45" ht="18.75" hidden="1" x14ac:dyDescent="0.45">
      <c r="A2860" s="268">
        <v>216703</v>
      </c>
      <c r="B2860" s="249" t="s">
        <v>458</v>
      </c>
      <c r="C2860" s="269" t="s">
        <v>207</v>
      </c>
      <c r="D2860" s="269" t="s">
        <v>207</v>
      </c>
      <c r="E2860" s="269" t="s">
        <v>207</v>
      </c>
      <c r="F2860" s="269" t="s">
        <v>207</v>
      </c>
      <c r="G2860" s="269" t="s">
        <v>207</v>
      </c>
      <c r="H2860" s="269" t="s">
        <v>207</v>
      </c>
      <c r="I2860" s="269" t="s">
        <v>207</v>
      </c>
      <c r="J2860" s="269" t="s">
        <v>207</v>
      </c>
      <c r="K2860" s="269" t="s">
        <v>207</v>
      </c>
      <c r="L2860" s="269" t="s">
        <v>207</v>
      </c>
      <c r="M2860" s="270" t="s">
        <v>206</v>
      </c>
      <c r="N2860" s="269" t="s">
        <v>207</v>
      </c>
      <c r="O2860" s="269" t="s">
        <v>207</v>
      </c>
      <c r="P2860" s="269" t="s">
        <v>207</v>
      </c>
      <c r="Q2860" s="269" t="s">
        <v>207</v>
      </c>
      <c r="R2860" s="269" t="s">
        <v>206</v>
      </c>
      <c r="S2860" s="269" t="s">
        <v>206</v>
      </c>
      <c r="T2860" s="269" t="s">
        <v>206</v>
      </c>
      <c r="U2860" s="269" t="s">
        <v>206</v>
      </c>
      <c r="V2860" s="269" t="s">
        <v>206</v>
      </c>
      <c r="W2860" s="269" t="s">
        <v>344</v>
      </c>
      <c r="X2860" s="270" t="s">
        <v>344</v>
      </c>
      <c r="Y2860" s="269" t="s">
        <v>344</v>
      </c>
      <c r="Z2860" s="269" t="s">
        <v>344</v>
      </c>
      <c r="AA2860" s="269" t="s">
        <v>344</v>
      </c>
      <c r="AB2860" s="269" t="s">
        <v>344</v>
      </c>
      <c r="AC2860" s="269" t="s">
        <v>344</v>
      </c>
      <c r="AD2860" s="269" t="s">
        <v>344</v>
      </c>
      <c r="AE2860" s="269" t="s">
        <v>344</v>
      </c>
      <c r="AF2860" s="269" t="s">
        <v>344</v>
      </c>
      <c r="AG2860" s="269" t="s">
        <v>344</v>
      </c>
      <c r="AH2860" s="269" t="s">
        <v>344</v>
      </c>
      <c r="AI2860" s="269" t="s">
        <v>344</v>
      </c>
      <c r="AJ2860" s="269" t="s">
        <v>344</v>
      </c>
      <c r="AK2860" s="269" t="s">
        <v>344</v>
      </c>
      <c r="AL2860" s="269" t="s">
        <v>344</v>
      </c>
      <c r="AM2860" s="269" t="s">
        <v>344</v>
      </c>
      <c r="AN2860" s="269" t="s">
        <v>344</v>
      </c>
      <c r="AO2860" s="269" t="s">
        <v>344</v>
      </c>
      <c r="AP2860" s="269" t="s">
        <v>344</v>
      </c>
      <c r="AQ2860" s="269"/>
      <c r="AR2860">
        <v>0</v>
      </c>
      <c r="AS2860">
        <v>5</v>
      </c>
    </row>
    <row r="2861" spans="1:45" ht="18.75" hidden="1" x14ac:dyDescent="0.45">
      <c r="A2861" s="268">
        <v>216704</v>
      </c>
      <c r="B2861" s="249" t="s">
        <v>458</v>
      </c>
      <c r="C2861" s="269" t="s">
        <v>207</v>
      </c>
      <c r="D2861" s="269" t="s">
        <v>207</v>
      </c>
      <c r="E2861" s="269" t="s">
        <v>207</v>
      </c>
      <c r="F2861" s="269" t="s">
        <v>207</v>
      </c>
      <c r="G2861" s="269" t="s">
        <v>207</v>
      </c>
      <c r="H2861" s="269" t="s">
        <v>207</v>
      </c>
      <c r="I2861" s="269" t="s">
        <v>207</v>
      </c>
      <c r="J2861" s="269" t="s">
        <v>207</v>
      </c>
      <c r="K2861" s="269" t="s">
        <v>207</v>
      </c>
      <c r="L2861" s="269" t="s">
        <v>207</v>
      </c>
      <c r="M2861" s="270" t="s">
        <v>206</v>
      </c>
      <c r="N2861" s="269" t="s">
        <v>207</v>
      </c>
      <c r="O2861" s="269" t="s">
        <v>207</v>
      </c>
      <c r="P2861" s="269" t="s">
        <v>207</v>
      </c>
      <c r="Q2861" s="269" t="s">
        <v>207</v>
      </c>
      <c r="R2861" s="269" t="s">
        <v>206</v>
      </c>
      <c r="S2861" s="269" t="s">
        <v>206</v>
      </c>
      <c r="T2861" s="269" t="s">
        <v>206</v>
      </c>
      <c r="U2861" s="269" t="s">
        <v>206</v>
      </c>
      <c r="V2861" s="269" t="s">
        <v>206</v>
      </c>
      <c r="W2861" s="269" t="s">
        <v>344</v>
      </c>
      <c r="X2861" s="270" t="s">
        <v>344</v>
      </c>
      <c r="Y2861" s="269" t="s">
        <v>344</v>
      </c>
      <c r="Z2861" s="269" t="s">
        <v>344</v>
      </c>
      <c r="AA2861" s="269" t="s">
        <v>344</v>
      </c>
      <c r="AB2861" s="269" t="s">
        <v>344</v>
      </c>
      <c r="AC2861" s="269" t="s">
        <v>344</v>
      </c>
      <c r="AD2861" s="269" t="s">
        <v>344</v>
      </c>
      <c r="AE2861" s="269" t="s">
        <v>344</v>
      </c>
      <c r="AF2861" s="269" t="s">
        <v>344</v>
      </c>
      <c r="AG2861" s="269" t="s">
        <v>344</v>
      </c>
      <c r="AH2861" s="269" t="s">
        <v>344</v>
      </c>
      <c r="AI2861" s="269" t="s">
        <v>344</v>
      </c>
      <c r="AJ2861" s="269" t="s">
        <v>344</v>
      </c>
      <c r="AK2861" s="269" t="s">
        <v>344</v>
      </c>
      <c r="AL2861" s="269" t="s">
        <v>344</v>
      </c>
      <c r="AM2861" s="269" t="s">
        <v>344</v>
      </c>
      <c r="AN2861" s="269" t="s">
        <v>344</v>
      </c>
      <c r="AO2861" s="269" t="s">
        <v>344</v>
      </c>
      <c r="AP2861" s="269" t="s">
        <v>344</v>
      </c>
      <c r="AQ2861" s="269"/>
      <c r="AR2861">
        <v>0</v>
      </c>
      <c r="AS2861">
        <v>5</v>
      </c>
    </row>
    <row r="2862" spans="1:45" ht="18.75" hidden="1" x14ac:dyDescent="0.45">
      <c r="A2862" s="268">
        <v>216705</v>
      </c>
      <c r="B2862" s="249" t="s">
        <v>457</v>
      </c>
      <c r="C2862" s="269" t="s">
        <v>205</v>
      </c>
      <c r="D2862" s="269" t="s">
        <v>207</v>
      </c>
      <c r="E2862" s="269" t="s">
        <v>205</v>
      </c>
      <c r="F2862" s="269" t="s">
        <v>205</v>
      </c>
      <c r="G2862" s="269" t="s">
        <v>206</v>
      </c>
      <c r="H2862" s="269" t="s">
        <v>206</v>
      </c>
      <c r="I2862" s="269" t="s">
        <v>207</v>
      </c>
      <c r="J2862" s="269" t="s">
        <v>207</v>
      </c>
      <c r="K2862" s="269" t="s">
        <v>205</v>
      </c>
      <c r="L2862" s="269" t="s">
        <v>205</v>
      </c>
      <c r="M2862" s="270" t="s">
        <v>344</v>
      </c>
      <c r="N2862" s="269" t="s">
        <v>344</v>
      </c>
      <c r="O2862" s="269" t="s">
        <v>344</v>
      </c>
      <c r="P2862" s="269" t="s">
        <v>344</v>
      </c>
      <c r="Q2862" s="269" t="s">
        <v>344</v>
      </c>
      <c r="R2862" s="269" t="s">
        <v>344</v>
      </c>
      <c r="S2862" s="269" t="s">
        <v>344</v>
      </c>
      <c r="T2862" s="269" t="s">
        <v>344</v>
      </c>
      <c r="U2862" s="269" t="s">
        <v>344</v>
      </c>
      <c r="V2862" s="269" t="s">
        <v>344</v>
      </c>
      <c r="W2862" s="269" t="s">
        <v>344</v>
      </c>
      <c r="X2862" s="270" t="s">
        <v>344</v>
      </c>
      <c r="Y2862" s="269" t="s">
        <v>344</v>
      </c>
      <c r="Z2862" s="269" t="s">
        <v>344</v>
      </c>
      <c r="AA2862" s="269" t="s">
        <v>344</v>
      </c>
      <c r="AB2862" s="269" t="s">
        <v>344</v>
      </c>
      <c r="AC2862" s="269" t="s">
        <v>344</v>
      </c>
      <c r="AD2862" s="269" t="s">
        <v>344</v>
      </c>
      <c r="AE2862" s="269" t="s">
        <v>344</v>
      </c>
      <c r="AF2862" s="269" t="s">
        <v>344</v>
      </c>
      <c r="AG2862" s="269" t="s">
        <v>344</v>
      </c>
      <c r="AH2862" s="269" t="s">
        <v>344</v>
      </c>
      <c r="AI2862" s="269" t="s">
        <v>344</v>
      </c>
      <c r="AJ2862" s="269" t="s">
        <v>344</v>
      </c>
      <c r="AK2862" s="269" t="s">
        <v>344</v>
      </c>
      <c r="AL2862" s="269" t="s">
        <v>344</v>
      </c>
      <c r="AM2862" s="269" t="s">
        <v>344</v>
      </c>
      <c r="AN2862" s="269" t="s">
        <v>344</v>
      </c>
      <c r="AO2862" s="269" t="s">
        <v>344</v>
      </c>
      <c r="AP2862" s="269" t="s">
        <v>344</v>
      </c>
      <c r="AQ2862" s="269"/>
      <c r="AR2862">
        <v>0</v>
      </c>
      <c r="AS2862">
        <v>3</v>
      </c>
    </row>
    <row r="2863" spans="1:45" ht="15" hidden="1" x14ac:dyDescent="0.25">
      <c r="A2863" s="266">
        <v>216706</v>
      </c>
      <c r="B2863" s="259" t="s">
        <v>457</v>
      </c>
      <c r="C2863" s="259" t="s">
        <v>207</v>
      </c>
      <c r="D2863" s="259" t="s">
        <v>206</v>
      </c>
      <c r="E2863" s="259" t="s">
        <v>206</v>
      </c>
      <c r="F2863" s="259" t="s">
        <v>207</v>
      </c>
      <c r="G2863" s="259" t="s">
        <v>207</v>
      </c>
      <c r="H2863" s="259" t="s">
        <v>206</v>
      </c>
      <c r="I2863" s="259" t="s">
        <v>206</v>
      </c>
      <c r="J2863" s="259" t="s">
        <v>206</v>
      </c>
      <c r="K2863" s="259" t="s">
        <v>206</v>
      </c>
      <c r="L2863" s="259" t="s">
        <v>206</v>
      </c>
      <c r="M2863" s="259" t="s">
        <v>344</v>
      </c>
      <c r="N2863" s="259" t="s">
        <v>344</v>
      </c>
      <c r="O2863" s="259" t="s">
        <v>344</v>
      </c>
      <c r="P2863" s="259" t="s">
        <v>344</v>
      </c>
      <c r="Q2863" s="259" t="s">
        <v>344</v>
      </c>
      <c r="R2863" s="259" t="s">
        <v>344</v>
      </c>
      <c r="S2863" s="259" t="s">
        <v>344</v>
      </c>
      <c r="T2863" s="259" t="s">
        <v>344</v>
      </c>
      <c r="U2863" s="259" t="s">
        <v>344</v>
      </c>
      <c r="V2863" s="259" t="s">
        <v>344</v>
      </c>
      <c r="W2863" s="259" t="s">
        <v>344</v>
      </c>
      <c r="X2863" s="259" t="s">
        <v>344</v>
      </c>
      <c r="Y2863" s="259" t="s">
        <v>344</v>
      </c>
      <c r="Z2863" s="259" t="s">
        <v>344</v>
      </c>
      <c r="AA2863" s="259" t="s">
        <v>344</v>
      </c>
      <c r="AB2863" s="259" t="s">
        <v>344</v>
      </c>
      <c r="AC2863" s="259" t="s">
        <v>344</v>
      </c>
      <c r="AD2863" s="259" t="s">
        <v>344</v>
      </c>
      <c r="AE2863" s="259" t="s">
        <v>344</v>
      </c>
      <c r="AF2863" s="259" t="s">
        <v>344</v>
      </c>
      <c r="AG2863" s="259" t="s">
        <v>344</v>
      </c>
      <c r="AH2863" s="259" t="s">
        <v>344</v>
      </c>
      <c r="AI2863" s="259" t="s">
        <v>344</v>
      </c>
      <c r="AJ2863" s="259" t="s">
        <v>344</v>
      </c>
      <c r="AK2863" s="259" t="s">
        <v>344</v>
      </c>
      <c r="AL2863" s="259" t="s">
        <v>344</v>
      </c>
      <c r="AM2863" s="259" t="s">
        <v>344</v>
      </c>
      <c r="AN2863" s="259" t="s">
        <v>344</v>
      </c>
      <c r="AO2863" s="259" t="s">
        <v>344</v>
      </c>
      <c r="AP2863" s="259" t="s">
        <v>344</v>
      </c>
      <c r="AQ2863" s="259"/>
      <c r="AR2863"/>
      <c r="AS2863">
        <v>3</v>
      </c>
    </row>
    <row r="2864" spans="1:45" ht="18.75" hidden="1" x14ac:dyDescent="0.45">
      <c r="A2864" s="268">
        <v>216707</v>
      </c>
      <c r="B2864" s="249" t="s">
        <v>457</v>
      </c>
      <c r="C2864" s="269">
        <v>0</v>
      </c>
      <c r="D2864" s="269">
        <v>0</v>
      </c>
      <c r="E2864" s="269">
        <v>0</v>
      </c>
      <c r="F2864" s="269">
        <v>0</v>
      </c>
      <c r="G2864" s="269">
        <v>0</v>
      </c>
      <c r="H2864" s="269">
        <v>0</v>
      </c>
      <c r="I2864" s="269">
        <v>0</v>
      </c>
      <c r="J2864" s="269">
        <v>0</v>
      </c>
      <c r="K2864" s="269">
        <v>0</v>
      </c>
      <c r="L2864" s="269">
        <v>0</v>
      </c>
      <c r="M2864" s="270">
        <v>0</v>
      </c>
      <c r="N2864" s="269">
        <v>0</v>
      </c>
      <c r="O2864" s="269">
        <v>0</v>
      </c>
      <c r="P2864" s="269">
        <v>0</v>
      </c>
      <c r="Q2864" s="269">
        <v>0</v>
      </c>
      <c r="R2864" s="269">
        <v>0</v>
      </c>
      <c r="S2864" s="269">
        <v>0</v>
      </c>
      <c r="T2864" s="269">
        <v>0</v>
      </c>
      <c r="U2864" s="269">
        <v>0</v>
      </c>
      <c r="V2864" s="269">
        <v>0</v>
      </c>
      <c r="W2864" s="269">
        <v>0</v>
      </c>
      <c r="X2864" s="270">
        <v>0</v>
      </c>
      <c r="Y2864" s="269">
        <v>0</v>
      </c>
      <c r="Z2864" s="269">
        <v>0</v>
      </c>
      <c r="AA2864" s="269">
        <v>0</v>
      </c>
      <c r="AB2864" s="269">
        <v>0</v>
      </c>
      <c r="AC2864" s="269">
        <v>0</v>
      </c>
      <c r="AD2864" s="269">
        <v>0</v>
      </c>
      <c r="AE2864" s="269">
        <v>0</v>
      </c>
      <c r="AF2864" s="269">
        <v>0</v>
      </c>
      <c r="AG2864" s="269">
        <v>0</v>
      </c>
      <c r="AH2864" s="269">
        <v>0</v>
      </c>
      <c r="AI2864" s="269">
        <v>0</v>
      </c>
      <c r="AJ2864" s="269">
        <v>0</v>
      </c>
      <c r="AK2864" s="269">
        <v>0</v>
      </c>
      <c r="AL2864" s="269">
        <v>0</v>
      </c>
      <c r="AM2864" s="269">
        <v>0</v>
      </c>
      <c r="AN2864" s="269">
        <v>0</v>
      </c>
      <c r="AO2864" s="269">
        <v>0</v>
      </c>
      <c r="AP2864" s="269">
        <v>0</v>
      </c>
      <c r="AQ2864" s="269"/>
      <c r="AR2864">
        <v>0</v>
      </c>
      <c r="AS2864">
        <v>5</v>
      </c>
    </row>
    <row r="2865" spans="1:45" ht="18.75" hidden="1" x14ac:dyDescent="0.45">
      <c r="A2865" s="268">
        <v>216708</v>
      </c>
      <c r="B2865" s="249" t="s">
        <v>457</v>
      </c>
      <c r="C2865" s="269" t="s">
        <v>207</v>
      </c>
      <c r="D2865" s="269" t="s">
        <v>207</v>
      </c>
      <c r="E2865" s="269" t="s">
        <v>205</v>
      </c>
      <c r="F2865" s="269" t="s">
        <v>205</v>
      </c>
      <c r="G2865" s="269" t="s">
        <v>207</v>
      </c>
      <c r="H2865" s="269" t="s">
        <v>206</v>
      </c>
      <c r="I2865" s="269" t="s">
        <v>206</v>
      </c>
      <c r="J2865" s="269" t="s">
        <v>206</v>
      </c>
      <c r="K2865" s="269" t="s">
        <v>206</v>
      </c>
      <c r="L2865" s="269" t="s">
        <v>206</v>
      </c>
      <c r="M2865" s="270" t="s">
        <v>344</v>
      </c>
      <c r="N2865" s="269" t="s">
        <v>344</v>
      </c>
      <c r="O2865" s="269" t="s">
        <v>344</v>
      </c>
      <c r="P2865" s="269" t="s">
        <v>344</v>
      </c>
      <c r="Q2865" s="269" t="s">
        <v>344</v>
      </c>
      <c r="R2865" s="269" t="s">
        <v>344</v>
      </c>
      <c r="S2865" s="269" t="s">
        <v>344</v>
      </c>
      <c r="T2865" s="269" t="s">
        <v>344</v>
      </c>
      <c r="U2865" s="269" t="s">
        <v>344</v>
      </c>
      <c r="V2865" s="269" t="s">
        <v>344</v>
      </c>
      <c r="W2865" s="269" t="s">
        <v>344</v>
      </c>
      <c r="X2865" s="270" t="s">
        <v>344</v>
      </c>
      <c r="Y2865" s="269" t="s">
        <v>344</v>
      </c>
      <c r="Z2865" s="269" t="s">
        <v>344</v>
      </c>
      <c r="AA2865" s="269" t="s">
        <v>344</v>
      </c>
      <c r="AB2865" s="269" t="s">
        <v>344</v>
      </c>
      <c r="AC2865" s="269" t="s">
        <v>344</v>
      </c>
      <c r="AD2865" s="269" t="s">
        <v>344</v>
      </c>
      <c r="AE2865" s="269" t="s">
        <v>344</v>
      </c>
      <c r="AF2865" s="269" t="s">
        <v>344</v>
      </c>
      <c r="AG2865" s="269" t="s">
        <v>344</v>
      </c>
      <c r="AH2865" s="269" t="s">
        <v>344</v>
      </c>
      <c r="AI2865" s="269" t="s">
        <v>344</v>
      </c>
      <c r="AJ2865" s="269" t="s">
        <v>344</v>
      </c>
      <c r="AK2865" s="269" t="s">
        <v>344</v>
      </c>
      <c r="AL2865" s="269" t="s">
        <v>344</v>
      </c>
      <c r="AM2865" s="269" t="s">
        <v>344</v>
      </c>
      <c r="AN2865" s="269" t="s">
        <v>344</v>
      </c>
      <c r="AO2865" s="269" t="s">
        <v>344</v>
      </c>
      <c r="AP2865" s="269" t="s">
        <v>344</v>
      </c>
      <c r="AQ2865" s="269"/>
      <c r="AR2865">
        <v>0</v>
      </c>
      <c r="AS2865">
        <v>3</v>
      </c>
    </row>
    <row r="2866" spans="1:45" ht="18.75" hidden="1" x14ac:dyDescent="0.45">
      <c r="A2866" s="268">
        <v>216709</v>
      </c>
      <c r="B2866" s="249" t="s">
        <v>458</v>
      </c>
      <c r="C2866" s="269" t="s">
        <v>205</v>
      </c>
      <c r="D2866" s="269" t="s">
        <v>207</v>
      </c>
      <c r="E2866" s="269" t="s">
        <v>207</v>
      </c>
      <c r="F2866" s="269" t="s">
        <v>205</v>
      </c>
      <c r="G2866" s="269" t="s">
        <v>207</v>
      </c>
      <c r="H2866" s="269" t="s">
        <v>205</v>
      </c>
      <c r="I2866" s="269" t="s">
        <v>205</v>
      </c>
      <c r="J2866" s="269" t="s">
        <v>205</v>
      </c>
      <c r="K2866" s="269" t="s">
        <v>207</v>
      </c>
      <c r="L2866" s="269" t="s">
        <v>207</v>
      </c>
      <c r="M2866" s="270" t="s">
        <v>206</v>
      </c>
      <c r="N2866" s="269" t="s">
        <v>207</v>
      </c>
      <c r="O2866" s="269" t="s">
        <v>207</v>
      </c>
      <c r="P2866" s="269" t="s">
        <v>207</v>
      </c>
      <c r="Q2866" s="269" t="s">
        <v>207</v>
      </c>
      <c r="R2866" s="269" t="s">
        <v>206</v>
      </c>
      <c r="S2866" s="269" t="s">
        <v>206</v>
      </c>
      <c r="T2866" s="269" t="s">
        <v>206</v>
      </c>
      <c r="U2866" s="269" t="s">
        <v>206</v>
      </c>
      <c r="V2866" s="269" t="s">
        <v>206</v>
      </c>
      <c r="W2866" s="269" t="s">
        <v>344</v>
      </c>
      <c r="X2866" s="270" t="s">
        <v>344</v>
      </c>
      <c r="Y2866" s="269" t="s">
        <v>344</v>
      </c>
      <c r="Z2866" s="269" t="s">
        <v>344</v>
      </c>
      <c r="AA2866" s="269" t="s">
        <v>344</v>
      </c>
      <c r="AB2866" s="269" t="s">
        <v>344</v>
      </c>
      <c r="AC2866" s="269" t="s">
        <v>344</v>
      </c>
      <c r="AD2866" s="269" t="s">
        <v>344</v>
      </c>
      <c r="AE2866" s="269" t="s">
        <v>344</v>
      </c>
      <c r="AF2866" s="269" t="s">
        <v>344</v>
      </c>
      <c r="AG2866" s="269" t="s">
        <v>344</v>
      </c>
      <c r="AH2866" s="269" t="s">
        <v>344</v>
      </c>
      <c r="AI2866" s="269" t="s">
        <v>344</v>
      </c>
      <c r="AJ2866" s="269" t="s">
        <v>344</v>
      </c>
      <c r="AK2866" s="269" t="s">
        <v>344</v>
      </c>
      <c r="AL2866" s="269" t="s">
        <v>344</v>
      </c>
      <c r="AM2866" s="269" t="s">
        <v>344</v>
      </c>
      <c r="AN2866" s="269" t="s">
        <v>344</v>
      </c>
      <c r="AO2866" s="269" t="s">
        <v>344</v>
      </c>
      <c r="AP2866" s="269" t="s">
        <v>344</v>
      </c>
      <c r="AQ2866" s="269"/>
      <c r="AR2866">
        <v>0</v>
      </c>
      <c r="AS2866">
        <v>5</v>
      </c>
    </row>
    <row r="2867" spans="1:45" ht="18.75" hidden="1" x14ac:dyDescent="0.45">
      <c r="A2867" s="268">
        <v>216710</v>
      </c>
      <c r="B2867" s="249" t="s">
        <v>458</v>
      </c>
      <c r="C2867" s="269" t="s">
        <v>205</v>
      </c>
      <c r="D2867" s="269" t="s">
        <v>207</v>
      </c>
      <c r="E2867" s="269" t="s">
        <v>207</v>
      </c>
      <c r="F2867" s="269" t="s">
        <v>205</v>
      </c>
      <c r="G2867" s="269" t="s">
        <v>207</v>
      </c>
      <c r="H2867" s="269" t="s">
        <v>205</v>
      </c>
      <c r="I2867" s="269" t="s">
        <v>205</v>
      </c>
      <c r="J2867" s="269" t="s">
        <v>207</v>
      </c>
      <c r="K2867" s="269" t="s">
        <v>207</v>
      </c>
      <c r="L2867" s="269" t="s">
        <v>205</v>
      </c>
      <c r="M2867" s="270" t="s">
        <v>206</v>
      </c>
      <c r="N2867" s="269" t="s">
        <v>206</v>
      </c>
      <c r="O2867" s="269" t="s">
        <v>206</v>
      </c>
      <c r="P2867" s="269" t="s">
        <v>206</v>
      </c>
      <c r="Q2867" s="269" t="s">
        <v>206</v>
      </c>
      <c r="R2867" s="269" t="s">
        <v>206</v>
      </c>
      <c r="S2867" s="269" t="s">
        <v>206</v>
      </c>
      <c r="T2867" s="269" t="s">
        <v>206</v>
      </c>
      <c r="U2867" s="269" t="s">
        <v>206</v>
      </c>
      <c r="V2867" s="269" t="s">
        <v>206</v>
      </c>
      <c r="W2867" s="269" t="s">
        <v>344</v>
      </c>
      <c r="X2867" s="270" t="s">
        <v>344</v>
      </c>
      <c r="Y2867" s="269" t="s">
        <v>344</v>
      </c>
      <c r="Z2867" s="269" t="s">
        <v>344</v>
      </c>
      <c r="AA2867" s="269" t="s">
        <v>344</v>
      </c>
      <c r="AB2867" s="269" t="s">
        <v>344</v>
      </c>
      <c r="AC2867" s="269" t="s">
        <v>344</v>
      </c>
      <c r="AD2867" s="269" t="s">
        <v>344</v>
      </c>
      <c r="AE2867" s="269" t="s">
        <v>344</v>
      </c>
      <c r="AF2867" s="269" t="s">
        <v>344</v>
      </c>
      <c r="AG2867" s="269" t="s">
        <v>344</v>
      </c>
      <c r="AH2867" s="269" t="s">
        <v>344</v>
      </c>
      <c r="AI2867" s="269" t="s">
        <v>344</v>
      </c>
      <c r="AJ2867" s="269" t="s">
        <v>344</v>
      </c>
      <c r="AK2867" s="269" t="s">
        <v>344</v>
      </c>
      <c r="AL2867" s="269" t="s">
        <v>344</v>
      </c>
      <c r="AM2867" s="269" t="s">
        <v>344</v>
      </c>
      <c r="AN2867" s="269" t="s">
        <v>344</v>
      </c>
      <c r="AO2867" s="269" t="s">
        <v>344</v>
      </c>
      <c r="AP2867" s="269" t="s">
        <v>344</v>
      </c>
      <c r="AQ2867" s="269"/>
      <c r="AR2867">
        <v>0</v>
      </c>
      <c r="AS2867">
        <v>5</v>
      </c>
    </row>
    <row r="2868" spans="1:45" ht="15" hidden="1" x14ac:dyDescent="0.25">
      <c r="A2868" s="266">
        <v>216711</v>
      </c>
      <c r="B2868" s="259" t="s">
        <v>457</v>
      </c>
      <c r="C2868" s="259" t="s">
        <v>207</v>
      </c>
      <c r="D2868" s="259" t="s">
        <v>207</v>
      </c>
      <c r="E2868" s="259" t="s">
        <v>207</v>
      </c>
      <c r="F2868" s="259" t="s">
        <v>207</v>
      </c>
      <c r="G2868" s="259" t="s">
        <v>207</v>
      </c>
      <c r="H2868" s="259" t="s">
        <v>206</v>
      </c>
      <c r="I2868" s="259" t="s">
        <v>206</v>
      </c>
      <c r="J2868" s="259" t="s">
        <v>207</v>
      </c>
      <c r="K2868" s="259" t="s">
        <v>206</v>
      </c>
      <c r="L2868" s="259" t="s">
        <v>207</v>
      </c>
      <c r="M2868" s="259" t="s">
        <v>344</v>
      </c>
      <c r="N2868" s="259" t="s">
        <v>344</v>
      </c>
      <c r="O2868" s="259" t="s">
        <v>344</v>
      </c>
      <c r="P2868" s="259" t="s">
        <v>344</v>
      </c>
      <c r="Q2868" s="259" t="s">
        <v>344</v>
      </c>
      <c r="R2868" s="259" t="s">
        <v>344</v>
      </c>
      <c r="S2868" s="259" t="s">
        <v>344</v>
      </c>
      <c r="T2868" s="259" t="s">
        <v>344</v>
      </c>
      <c r="U2868" s="259" t="s">
        <v>344</v>
      </c>
      <c r="V2868" s="259" t="s">
        <v>344</v>
      </c>
      <c r="W2868" s="259" t="s">
        <v>344</v>
      </c>
      <c r="X2868" s="259" t="s">
        <v>344</v>
      </c>
      <c r="Y2868" s="259" t="s">
        <v>344</v>
      </c>
      <c r="Z2868" s="259" t="s">
        <v>344</v>
      </c>
      <c r="AA2868" s="259" t="s">
        <v>344</v>
      </c>
      <c r="AB2868" s="259" t="s">
        <v>344</v>
      </c>
      <c r="AC2868" s="259" t="s">
        <v>344</v>
      </c>
      <c r="AD2868" s="259" t="s">
        <v>344</v>
      </c>
      <c r="AE2868" s="259" t="s">
        <v>344</v>
      </c>
      <c r="AF2868" s="259" t="s">
        <v>344</v>
      </c>
      <c r="AG2868" s="259" t="s">
        <v>344</v>
      </c>
      <c r="AH2868" s="259" t="s">
        <v>344</v>
      </c>
      <c r="AI2868" s="259" t="s">
        <v>344</v>
      </c>
      <c r="AJ2868" s="259" t="s">
        <v>344</v>
      </c>
      <c r="AK2868" s="259" t="s">
        <v>344</v>
      </c>
      <c r="AL2868" s="259" t="s">
        <v>344</v>
      </c>
      <c r="AM2868" s="259" t="s">
        <v>344</v>
      </c>
      <c r="AN2868" s="259" t="s">
        <v>344</v>
      </c>
      <c r="AO2868" s="259" t="s">
        <v>344</v>
      </c>
      <c r="AP2868" s="259" t="s">
        <v>344</v>
      </c>
      <c r="AQ2868" s="259"/>
      <c r="AR2868"/>
      <c r="AS2868">
        <v>3</v>
      </c>
    </row>
    <row r="2869" spans="1:45" ht="18.75" hidden="1" x14ac:dyDescent="0.45">
      <c r="A2869" s="268">
        <v>216712</v>
      </c>
      <c r="B2869" s="249" t="s">
        <v>458</v>
      </c>
      <c r="C2869" s="269" t="s">
        <v>207</v>
      </c>
      <c r="D2869" s="269" t="s">
        <v>207</v>
      </c>
      <c r="E2869" s="269" t="s">
        <v>207</v>
      </c>
      <c r="F2869" s="269" t="s">
        <v>207</v>
      </c>
      <c r="G2869" s="269" t="s">
        <v>207</v>
      </c>
      <c r="H2869" s="269" t="s">
        <v>207</v>
      </c>
      <c r="I2869" s="269" t="s">
        <v>206</v>
      </c>
      <c r="J2869" s="269" t="s">
        <v>207</v>
      </c>
      <c r="K2869" s="269" t="s">
        <v>206</v>
      </c>
      <c r="L2869" s="269" t="s">
        <v>207</v>
      </c>
      <c r="M2869" s="270" t="s">
        <v>206</v>
      </c>
      <c r="N2869" s="269" t="s">
        <v>207</v>
      </c>
      <c r="O2869" s="269" t="s">
        <v>206</v>
      </c>
      <c r="P2869" s="269" t="s">
        <v>206</v>
      </c>
      <c r="Q2869" s="269" t="s">
        <v>207</v>
      </c>
      <c r="R2869" s="269" t="s">
        <v>206</v>
      </c>
      <c r="S2869" s="269" t="s">
        <v>206</v>
      </c>
      <c r="T2869" s="269" t="s">
        <v>206</v>
      </c>
      <c r="U2869" s="269" t="s">
        <v>206</v>
      </c>
      <c r="V2869" s="269" t="s">
        <v>206</v>
      </c>
      <c r="W2869" s="269" t="s">
        <v>344</v>
      </c>
      <c r="X2869" s="270" t="s">
        <v>344</v>
      </c>
      <c r="Y2869" s="269" t="s">
        <v>344</v>
      </c>
      <c r="Z2869" s="269" t="s">
        <v>344</v>
      </c>
      <c r="AA2869" s="269" t="s">
        <v>344</v>
      </c>
      <c r="AB2869" s="269" t="s">
        <v>344</v>
      </c>
      <c r="AC2869" s="269" t="s">
        <v>344</v>
      </c>
      <c r="AD2869" s="269" t="s">
        <v>344</v>
      </c>
      <c r="AE2869" s="269" t="s">
        <v>344</v>
      </c>
      <c r="AF2869" s="269" t="s">
        <v>344</v>
      </c>
      <c r="AG2869" s="269" t="s">
        <v>344</v>
      </c>
      <c r="AH2869" s="269" t="s">
        <v>344</v>
      </c>
      <c r="AI2869" s="269" t="s">
        <v>344</v>
      </c>
      <c r="AJ2869" s="269" t="s">
        <v>344</v>
      </c>
      <c r="AK2869" s="269" t="s">
        <v>344</v>
      </c>
      <c r="AL2869" s="269" t="s">
        <v>344</v>
      </c>
      <c r="AM2869" s="269" t="s">
        <v>344</v>
      </c>
      <c r="AN2869" s="269" t="s">
        <v>344</v>
      </c>
      <c r="AO2869" s="269" t="s">
        <v>344</v>
      </c>
      <c r="AP2869" s="269" t="s">
        <v>344</v>
      </c>
      <c r="AQ2869" s="269"/>
      <c r="AR2869">
        <v>0</v>
      </c>
      <c r="AS2869">
        <v>5</v>
      </c>
    </row>
    <row r="2870" spans="1:45" ht="15" hidden="1" x14ac:dyDescent="0.25">
      <c r="A2870" s="266">
        <v>216713</v>
      </c>
      <c r="B2870" s="259" t="s">
        <v>460</v>
      </c>
      <c r="C2870" s="259" t="s">
        <v>207</v>
      </c>
      <c r="D2870" s="259" t="s">
        <v>205</v>
      </c>
      <c r="E2870" s="259" t="s">
        <v>205</v>
      </c>
      <c r="F2870" s="259" t="s">
        <v>207</v>
      </c>
      <c r="G2870" s="259" t="s">
        <v>207</v>
      </c>
      <c r="H2870" s="259" t="s">
        <v>206</v>
      </c>
      <c r="I2870" s="259" t="s">
        <v>206</v>
      </c>
      <c r="J2870" s="259" t="s">
        <v>207</v>
      </c>
      <c r="K2870" s="259" t="s">
        <v>207</v>
      </c>
      <c r="L2870" s="259" t="s">
        <v>206</v>
      </c>
      <c r="M2870" s="259" t="s">
        <v>206</v>
      </c>
      <c r="N2870" s="259" t="s">
        <v>206</v>
      </c>
      <c r="O2870" s="259" t="s">
        <v>206</v>
      </c>
      <c r="P2870" s="259" t="s">
        <v>206</v>
      </c>
      <c r="Q2870" s="259" t="s">
        <v>206</v>
      </c>
      <c r="R2870" s="259" t="s">
        <v>344</v>
      </c>
      <c r="S2870" s="259" t="s">
        <v>344</v>
      </c>
      <c r="T2870" s="259" t="s">
        <v>344</v>
      </c>
      <c r="U2870" s="259" t="s">
        <v>344</v>
      </c>
      <c r="V2870" s="259" t="s">
        <v>344</v>
      </c>
      <c r="W2870" s="259" t="s">
        <v>344</v>
      </c>
      <c r="X2870" s="259" t="s">
        <v>344</v>
      </c>
      <c r="Y2870" s="259" t="s">
        <v>344</v>
      </c>
      <c r="Z2870" s="259" t="s">
        <v>344</v>
      </c>
      <c r="AA2870" s="259" t="s">
        <v>344</v>
      </c>
      <c r="AB2870" s="259" t="s">
        <v>344</v>
      </c>
      <c r="AC2870" s="259" t="s">
        <v>344</v>
      </c>
      <c r="AD2870" s="259" t="s">
        <v>344</v>
      </c>
      <c r="AE2870" s="259" t="s">
        <v>344</v>
      </c>
      <c r="AF2870" s="259" t="s">
        <v>344</v>
      </c>
      <c r="AG2870" s="259" t="s">
        <v>344</v>
      </c>
      <c r="AH2870" s="259" t="s">
        <v>344</v>
      </c>
      <c r="AI2870" s="259" t="s">
        <v>344</v>
      </c>
      <c r="AJ2870" s="259" t="s">
        <v>344</v>
      </c>
      <c r="AK2870" s="259" t="s">
        <v>344</v>
      </c>
      <c r="AL2870" s="259" t="s">
        <v>344</v>
      </c>
      <c r="AM2870" s="259" t="s">
        <v>344</v>
      </c>
      <c r="AN2870" s="259" t="s">
        <v>344</v>
      </c>
      <c r="AO2870" s="259" t="s">
        <v>344</v>
      </c>
      <c r="AP2870" s="259" t="s">
        <v>344</v>
      </c>
      <c r="AQ2870" s="259"/>
      <c r="AR2870"/>
      <c r="AS2870">
        <v>5</v>
      </c>
    </row>
    <row r="2871" spans="1:45" ht="15" hidden="1" x14ac:dyDescent="0.25">
      <c r="A2871" s="266">
        <v>216714</v>
      </c>
      <c r="B2871" s="259" t="s">
        <v>460</v>
      </c>
      <c r="C2871" s="259" t="s">
        <v>207</v>
      </c>
      <c r="D2871" s="259" t="s">
        <v>207</v>
      </c>
      <c r="E2871" s="259" t="s">
        <v>207</v>
      </c>
      <c r="F2871" s="259" t="s">
        <v>207</v>
      </c>
      <c r="G2871" s="259" t="s">
        <v>207</v>
      </c>
      <c r="H2871" s="259" t="s">
        <v>207</v>
      </c>
      <c r="I2871" s="259" t="s">
        <v>207</v>
      </c>
      <c r="J2871" s="259" t="s">
        <v>207</v>
      </c>
      <c r="K2871" s="259" t="s">
        <v>207</v>
      </c>
      <c r="L2871" s="259" t="s">
        <v>207</v>
      </c>
      <c r="M2871" s="259" t="s">
        <v>206</v>
      </c>
      <c r="N2871" s="259" t="s">
        <v>206</v>
      </c>
      <c r="O2871" s="259" t="s">
        <v>206</v>
      </c>
      <c r="P2871" s="259" t="s">
        <v>206</v>
      </c>
      <c r="Q2871" s="259" t="s">
        <v>206</v>
      </c>
      <c r="R2871" s="259" t="s">
        <v>344</v>
      </c>
      <c r="S2871" s="259" t="s">
        <v>344</v>
      </c>
      <c r="T2871" s="259" t="s">
        <v>344</v>
      </c>
      <c r="U2871" s="259" t="s">
        <v>344</v>
      </c>
      <c r="V2871" s="259" t="s">
        <v>344</v>
      </c>
      <c r="W2871" s="259" t="s">
        <v>344</v>
      </c>
      <c r="X2871" s="259" t="s">
        <v>344</v>
      </c>
      <c r="Y2871" s="259" t="s">
        <v>344</v>
      </c>
      <c r="Z2871" s="259" t="s">
        <v>344</v>
      </c>
      <c r="AA2871" s="259" t="s">
        <v>344</v>
      </c>
      <c r="AB2871" s="259" t="s">
        <v>344</v>
      </c>
      <c r="AC2871" s="259" t="s">
        <v>344</v>
      </c>
      <c r="AD2871" s="259" t="s">
        <v>344</v>
      </c>
      <c r="AE2871" s="259" t="s">
        <v>344</v>
      </c>
      <c r="AF2871" s="259" t="s">
        <v>344</v>
      </c>
      <c r="AG2871" s="259" t="s">
        <v>344</v>
      </c>
      <c r="AH2871" s="259" t="s">
        <v>344</v>
      </c>
      <c r="AI2871" s="259" t="s">
        <v>344</v>
      </c>
      <c r="AJ2871" s="259" t="s">
        <v>344</v>
      </c>
      <c r="AK2871" s="259" t="s">
        <v>344</v>
      </c>
      <c r="AL2871" s="259" t="s">
        <v>344</v>
      </c>
      <c r="AM2871" s="259" t="s">
        <v>344</v>
      </c>
      <c r="AN2871" s="259" t="s">
        <v>344</v>
      </c>
      <c r="AO2871" s="259" t="s">
        <v>344</v>
      </c>
      <c r="AP2871" s="259" t="s">
        <v>344</v>
      </c>
      <c r="AQ2871" s="259"/>
      <c r="AR2871"/>
      <c r="AS2871">
        <v>5</v>
      </c>
    </row>
    <row r="2872" spans="1:45" ht="18.75" hidden="1" x14ac:dyDescent="0.45">
      <c r="A2872" s="268">
        <v>216715</v>
      </c>
      <c r="B2872" s="249" t="s">
        <v>458</v>
      </c>
      <c r="C2872" s="269" t="s">
        <v>207</v>
      </c>
      <c r="D2872" s="269" t="s">
        <v>207</v>
      </c>
      <c r="E2872" s="269" t="s">
        <v>207</v>
      </c>
      <c r="F2872" s="269" t="s">
        <v>205</v>
      </c>
      <c r="G2872" s="269" t="s">
        <v>206</v>
      </c>
      <c r="H2872" s="269" t="s">
        <v>206</v>
      </c>
      <c r="I2872" s="269" t="s">
        <v>205</v>
      </c>
      <c r="J2872" s="269" t="s">
        <v>207</v>
      </c>
      <c r="K2872" s="269" t="s">
        <v>207</v>
      </c>
      <c r="L2872" s="269" t="s">
        <v>207</v>
      </c>
      <c r="M2872" s="270" t="s">
        <v>206</v>
      </c>
      <c r="N2872" s="269" t="s">
        <v>207</v>
      </c>
      <c r="O2872" s="269" t="s">
        <v>207</v>
      </c>
      <c r="P2872" s="269" t="s">
        <v>206</v>
      </c>
      <c r="Q2872" s="269" t="s">
        <v>207</v>
      </c>
      <c r="R2872" s="269" t="s">
        <v>206</v>
      </c>
      <c r="S2872" s="269" t="s">
        <v>206</v>
      </c>
      <c r="T2872" s="269" t="s">
        <v>206</v>
      </c>
      <c r="U2872" s="269" t="s">
        <v>206</v>
      </c>
      <c r="V2872" s="269" t="s">
        <v>206</v>
      </c>
      <c r="W2872" s="269" t="s">
        <v>344</v>
      </c>
      <c r="X2872" s="270" t="s">
        <v>344</v>
      </c>
      <c r="Y2872" s="269" t="s">
        <v>344</v>
      </c>
      <c r="Z2872" s="269" t="s">
        <v>344</v>
      </c>
      <c r="AA2872" s="269" t="s">
        <v>344</v>
      </c>
      <c r="AB2872" s="269" t="s">
        <v>344</v>
      </c>
      <c r="AC2872" s="269" t="s">
        <v>344</v>
      </c>
      <c r="AD2872" s="269" t="s">
        <v>344</v>
      </c>
      <c r="AE2872" s="269" t="s">
        <v>344</v>
      </c>
      <c r="AF2872" s="269" t="s">
        <v>344</v>
      </c>
      <c r="AG2872" s="269" t="s">
        <v>344</v>
      </c>
      <c r="AH2872" s="269" t="s">
        <v>344</v>
      </c>
      <c r="AI2872" s="269" t="s">
        <v>344</v>
      </c>
      <c r="AJ2872" s="269" t="s">
        <v>344</v>
      </c>
      <c r="AK2872" s="269" t="s">
        <v>344</v>
      </c>
      <c r="AL2872" s="269" t="s">
        <v>344</v>
      </c>
      <c r="AM2872" s="269" t="s">
        <v>344</v>
      </c>
      <c r="AN2872" s="269" t="s">
        <v>344</v>
      </c>
      <c r="AO2872" s="269" t="s">
        <v>344</v>
      </c>
      <c r="AP2872" s="269" t="s">
        <v>344</v>
      </c>
      <c r="AQ2872" s="269"/>
      <c r="AR2872">
        <v>0</v>
      </c>
      <c r="AS2872">
        <v>5</v>
      </c>
    </row>
    <row r="2873" spans="1:45" ht="18.75" hidden="1" x14ac:dyDescent="0.45">
      <c r="A2873" s="268">
        <v>216716</v>
      </c>
      <c r="B2873" s="249" t="s">
        <v>457</v>
      </c>
      <c r="C2873" s="269" t="s">
        <v>207</v>
      </c>
      <c r="D2873" s="269" t="s">
        <v>205</v>
      </c>
      <c r="E2873" s="269" t="s">
        <v>205</v>
      </c>
      <c r="F2873" s="269" t="s">
        <v>207</v>
      </c>
      <c r="G2873" s="269" t="s">
        <v>205</v>
      </c>
      <c r="H2873" s="269" t="s">
        <v>207</v>
      </c>
      <c r="I2873" s="269" t="s">
        <v>207</v>
      </c>
      <c r="J2873" s="269" t="s">
        <v>205</v>
      </c>
      <c r="K2873" s="269" t="s">
        <v>207</v>
      </c>
      <c r="L2873" s="269" t="s">
        <v>207</v>
      </c>
      <c r="M2873" s="270" t="s">
        <v>344</v>
      </c>
      <c r="N2873" s="269" t="s">
        <v>344</v>
      </c>
      <c r="O2873" s="269" t="s">
        <v>344</v>
      </c>
      <c r="P2873" s="269" t="s">
        <v>344</v>
      </c>
      <c r="Q2873" s="269" t="s">
        <v>344</v>
      </c>
      <c r="R2873" s="269" t="s">
        <v>344</v>
      </c>
      <c r="S2873" s="269" t="s">
        <v>344</v>
      </c>
      <c r="T2873" s="269" t="s">
        <v>344</v>
      </c>
      <c r="U2873" s="269" t="s">
        <v>344</v>
      </c>
      <c r="V2873" s="269" t="s">
        <v>344</v>
      </c>
      <c r="W2873" s="269" t="s">
        <v>344</v>
      </c>
      <c r="X2873" s="270" t="s">
        <v>344</v>
      </c>
      <c r="Y2873" s="269" t="s">
        <v>344</v>
      </c>
      <c r="Z2873" s="269" t="s">
        <v>344</v>
      </c>
      <c r="AA2873" s="269" t="s">
        <v>344</v>
      </c>
      <c r="AB2873" s="269" t="s">
        <v>344</v>
      </c>
      <c r="AC2873" s="269" t="s">
        <v>344</v>
      </c>
      <c r="AD2873" s="269" t="s">
        <v>344</v>
      </c>
      <c r="AE2873" s="269" t="s">
        <v>344</v>
      </c>
      <c r="AF2873" s="269" t="s">
        <v>344</v>
      </c>
      <c r="AG2873" s="269" t="s">
        <v>344</v>
      </c>
      <c r="AH2873" s="269" t="s">
        <v>344</v>
      </c>
      <c r="AI2873" s="269" t="s">
        <v>344</v>
      </c>
      <c r="AJ2873" s="269" t="s">
        <v>344</v>
      </c>
      <c r="AK2873" s="269" t="s">
        <v>344</v>
      </c>
      <c r="AL2873" s="269" t="s">
        <v>344</v>
      </c>
      <c r="AM2873" s="269" t="s">
        <v>344</v>
      </c>
      <c r="AN2873" s="269" t="s">
        <v>344</v>
      </c>
      <c r="AO2873" s="269" t="s">
        <v>344</v>
      </c>
      <c r="AP2873" s="269" t="s">
        <v>344</v>
      </c>
      <c r="AQ2873" s="269"/>
      <c r="AR2873">
        <v>0</v>
      </c>
      <c r="AS2873">
        <v>3</v>
      </c>
    </row>
    <row r="2874" spans="1:45" ht="15" hidden="1" x14ac:dyDescent="0.25">
      <c r="A2874" s="266">
        <v>216717</v>
      </c>
      <c r="B2874" s="259" t="s">
        <v>457</v>
      </c>
      <c r="C2874" s="259" t="s">
        <v>206</v>
      </c>
      <c r="D2874" s="259" t="s">
        <v>207</v>
      </c>
      <c r="E2874" s="259" t="s">
        <v>207</v>
      </c>
      <c r="F2874" s="259" t="s">
        <v>206</v>
      </c>
      <c r="G2874" s="259" t="s">
        <v>206</v>
      </c>
      <c r="H2874" s="259" t="s">
        <v>206</v>
      </c>
      <c r="I2874" s="259" t="s">
        <v>206</v>
      </c>
      <c r="J2874" s="259" t="s">
        <v>206</v>
      </c>
      <c r="K2874" s="259" t="s">
        <v>206</v>
      </c>
      <c r="L2874" s="259" t="s">
        <v>206</v>
      </c>
      <c r="M2874" s="259" t="s">
        <v>344</v>
      </c>
      <c r="N2874" s="259" t="s">
        <v>344</v>
      </c>
      <c r="O2874" s="259" t="s">
        <v>344</v>
      </c>
      <c r="P2874" s="259" t="s">
        <v>344</v>
      </c>
      <c r="Q2874" s="259" t="s">
        <v>344</v>
      </c>
      <c r="R2874" s="259" t="s">
        <v>344</v>
      </c>
      <c r="S2874" s="259" t="s">
        <v>344</v>
      </c>
      <c r="T2874" s="259" t="s">
        <v>344</v>
      </c>
      <c r="U2874" s="259" t="s">
        <v>344</v>
      </c>
      <c r="V2874" s="259" t="s">
        <v>344</v>
      </c>
      <c r="W2874" s="259" t="s">
        <v>344</v>
      </c>
      <c r="X2874" s="259" t="s">
        <v>344</v>
      </c>
      <c r="Y2874" s="259" t="s">
        <v>344</v>
      </c>
      <c r="Z2874" s="259" t="s">
        <v>344</v>
      </c>
      <c r="AA2874" s="259" t="s">
        <v>344</v>
      </c>
      <c r="AB2874" s="259" t="s">
        <v>344</v>
      </c>
      <c r="AC2874" s="259" t="s">
        <v>344</v>
      </c>
      <c r="AD2874" s="259" t="s">
        <v>344</v>
      </c>
      <c r="AE2874" s="259" t="s">
        <v>344</v>
      </c>
      <c r="AF2874" s="259" t="s">
        <v>344</v>
      </c>
      <c r="AG2874" s="259" t="s">
        <v>344</v>
      </c>
      <c r="AH2874" s="259" t="s">
        <v>344</v>
      </c>
      <c r="AI2874" s="259" t="s">
        <v>344</v>
      </c>
      <c r="AJ2874" s="259" t="s">
        <v>344</v>
      </c>
      <c r="AK2874" s="259" t="s">
        <v>344</v>
      </c>
      <c r="AL2874" s="259" t="s">
        <v>344</v>
      </c>
      <c r="AM2874" s="259" t="s">
        <v>344</v>
      </c>
      <c r="AN2874" s="259" t="s">
        <v>344</v>
      </c>
      <c r="AO2874" s="259" t="s">
        <v>344</v>
      </c>
      <c r="AP2874" s="259" t="s">
        <v>344</v>
      </c>
      <c r="AQ2874" s="259"/>
      <c r="AR2874"/>
      <c r="AS2874">
        <v>3</v>
      </c>
    </row>
    <row r="2875" spans="1:45" ht="18.75" hidden="1" x14ac:dyDescent="0.45">
      <c r="A2875" s="268">
        <v>216718</v>
      </c>
      <c r="B2875" s="249" t="s">
        <v>458</v>
      </c>
      <c r="C2875" s="269" t="s">
        <v>205</v>
      </c>
      <c r="D2875" s="269" t="s">
        <v>207</v>
      </c>
      <c r="E2875" s="269" t="s">
        <v>207</v>
      </c>
      <c r="F2875" s="269" t="s">
        <v>207</v>
      </c>
      <c r="G2875" s="269" t="s">
        <v>207</v>
      </c>
      <c r="H2875" s="269" t="s">
        <v>207</v>
      </c>
      <c r="I2875" s="269" t="s">
        <v>207</v>
      </c>
      <c r="J2875" s="269" t="s">
        <v>207</v>
      </c>
      <c r="K2875" s="269" t="s">
        <v>207</v>
      </c>
      <c r="L2875" s="269" t="s">
        <v>207</v>
      </c>
      <c r="M2875" s="270" t="s">
        <v>206</v>
      </c>
      <c r="N2875" s="269" t="s">
        <v>207</v>
      </c>
      <c r="O2875" s="269" t="s">
        <v>207</v>
      </c>
      <c r="P2875" s="269" t="s">
        <v>207</v>
      </c>
      <c r="Q2875" s="269" t="s">
        <v>207</v>
      </c>
      <c r="R2875" s="269" t="s">
        <v>206</v>
      </c>
      <c r="S2875" s="269" t="s">
        <v>206</v>
      </c>
      <c r="T2875" s="269" t="s">
        <v>206</v>
      </c>
      <c r="U2875" s="269" t="s">
        <v>206</v>
      </c>
      <c r="V2875" s="269" t="s">
        <v>206</v>
      </c>
      <c r="W2875" s="269" t="s">
        <v>344</v>
      </c>
      <c r="X2875" s="270" t="s">
        <v>344</v>
      </c>
      <c r="Y2875" s="269" t="s">
        <v>344</v>
      </c>
      <c r="Z2875" s="269" t="s">
        <v>344</v>
      </c>
      <c r="AA2875" s="269" t="s">
        <v>344</v>
      </c>
      <c r="AB2875" s="269" t="s">
        <v>344</v>
      </c>
      <c r="AC2875" s="269" t="s">
        <v>344</v>
      </c>
      <c r="AD2875" s="269" t="s">
        <v>344</v>
      </c>
      <c r="AE2875" s="269" t="s">
        <v>344</v>
      </c>
      <c r="AF2875" s="269" t="s">
        <v>344</v>
      </c>
      <c r="AG2875" s="269" t="s">
        <v>344</v>
      </c>
      <c r="AH2875" s="269" t="s">
        <v>344</v>
      </c>
      <c r="AI2875" s="269" t="s">
        <v>344</v>
      </c>
      <c r="AJ2875" s="269" t="s">
        <v>344</v>
      </c>
      <c r="AK2875" s="269" t="s">
        <v>344</v>
      </c>
      <c r="AL2875" s="269" t="s">
        <v>344</v>
      </c>
      <c r="AM2875" s="269" t="s">
        <v>344</v>
      </c>
      <c r="AN2875" s="269" t="s">
        <v>344</v>
      </c>
      <c r="AO2875" s="269" t="s">
        <v>344</v>
      </c>
      <c r="AP2875" s="269" t="s">
        <v>344</v>
      </c>
      <c r="AQ2875" s="269"/>
      <c r="AR2875">
        <v>0</v>
      </c>
      <c r="AS2875">
        <v>5</v>
      </c>
    </row>
    <row r="2876" spans="1:45" ht="18.75" hidden="1" x14ac:dyDescent="0.45">
      <c r="A2876" s="272">
        <v>216719</v>
      </c>
      <c r="B2876" s="249" t="s">
        <v>457</v>
      </c>
      <c r="C2876" s="269" t="s">
        <v>207</v>
      </c>
      <c r="D2876" s="269" t="s">
        <v>205</v>
      </c>
      <c r="E2876" s="269" t="s">
        <v>205</v>
      </c>
      <c r="F2876" s="269" t="s">
        <v>207</v>
      </c>
      <c r="G2876" s="269" t="s">
        <v>207</v>
      </c>
      <c r="H2876" s="269" t="s">
        <v>207</v>
      </c>
      <c r="I2876" s="269" t="s">
        <v>207</v>
      </c>
      <c r="J2876" s="269" t="s">
        <v>207</v>
      </c>
      <c r="K2876" s="269" t="s">
        <v>207</v>
      </c>
      <c r="L2876" s="269" t="s">
        <v>207</v>
      </c>
      <c r="M2876" s="270" t="s">
        <v>344</v>
      </c>
      <c r="N2876" s="269" t="s">
        <v>344</v>
      </c>
      <c r="O2876" s="269" t="s">
        <v>344</v>
      </c>
      <c r="P2876" s="269" t="s">
        <v>344</v>
      </c>
      <c r="Q2876" s="269" t="s">
        <v>344</v>
      </c>
      <c r="R2876" s="269" t="s">
        <v>344</v>
      </c>
      <c r="S2876" s="269" t="s">
        <v>344</v>
      </c>
      <c r="T2876" s="269" t="s">
        <v>344</v>
      </c>
      <c r="U2876" s="269" t="s">
        <v>344</v>
      </c>
      <c r="V2876" s="269" t="s">
        <v>344</v>
      </c>
      <c r="W2876" s="269" t="s">
        <v>344</v>
      </c>
      <c r="X2876" s="270" t="s">
        <v>344</v>
      </c>
      <c r="Y2876" s="269" t="s">
        <v>344</v>
      </c>
      <c r="Z2876" s="269" t="s">
        <v>344</v>
      </c>
      <c r="AA2876" s="269" t="s">
        <v>344</v>
      </c>
      <c r="AB2876" s="269" t="s">
        <v>344</v>
      </c>
      <c r="AC2876" s="269" t="s">
        <v>344</v>
      </c>
      <c r="AD2876" s="269" t="s">
        <v>344</v>
      </c>
      <c r="AE2876" s="269" t="s">
        <v>344</v>
      </c>
      <c r="AF2876" s="269" t="s">
        <v>344</v>
      </c>
      <c r="AG2876" s="269" t="s">
        <v>344</v>
      </c>
      <c r="AH2876" s="269" t="s">
        <v>344</v>
      </c>
      <c r="AI2876" s="269" t="s">
        <v>344</v>
      </c>
      <c r="AJ2876" s="269" t="s">
        <v>344</v>
      </c>
      <c r="AK2876" s="269" t="s">
        <v>344</v>
      </c>
      <c r="AL2876" s="269" t="s">
        <v>344</v>
      </c>
      <c r="AM2876" s="269" t="s">
        <v>344</v>
      </c>
      <c r="AN2876" s="269" t="s">
        <v>344</v>
      </c>
      <c r="AO2876" s="269" t="s">
        <v>344</v>
      </c>
      <c r="AP2876" s="269" t="s">
        <v>344</v>
      </c>
      <c r="AQ2876" s="269"/>
      <c r="AR2876">
        <v>0</v>
      </c>
      <c r="AS2876">
        <v>3</v>
      </c>
    </row>
    <row r="2877" spans="1:45" ht="15" hidden="1" x14ac:dyDescent="0.25">
      <c r="A2877" s="266">
        <v>216720</v>
      </c>
      <c r="B2877" s="259" t="s">
        <v>457</v>
      </c>
      <c r="C2877" s="259" t="s">
        <v>206</v>
      </c>
      <c r="D2877" s="259" t="s">
        <v>207</v>
      </c>
      <c r="E2877" s="259" t="s">
        <v>207</v>
      </c>
      <c r="F2877" s="259" t="s">
        <v>206</v>
      </c>
      <c r="G2877" s="259" t="s">
        <v>206</v>
      </c>
      <c r="H2877" s="259" t="s">
        <v>206</v>
      </c>
      <c r="I2877" s="259" t="s">
        <v>206</v>
      </c>
      <c r="J2877" s="259" t="s">
        <v>206</v>
      </c>
      <c r="K2877" s="259" t="s">
        <v>206</v>
      </c>
      <c r="L2877" s="259" t="s">
        <v>206</v>
      </c>
      <c r="M2877" s="259" t="s">
        <v>344</v>
      </c>
      <c r="N2877" s="259" t="s">
        <v>344</v>
      </c>
      <c r="O2877" s="259" t="s">
        <v>344</v>
      </c>
      <c r="P2877" s="259" t="s">
        <v>344</v>
      </c>
      <c r="Q2877" s="259" t="s">
        <v>344</v>
      </c>
      <c r="R2877" s="259" t="s">
        <v>344</v>
      </c>
      <c r="S2877" s="259" t="s">
        <v>344</v>
      </c>
      <c r="T2877" s="259" t="s">
        <v>344</v>
      </c>
      <c r="U2877" s="259" t="s">
        <v>344</v>
      </c>
      <c r="V2877" s="259" t="s">
        <v>344</v>
      </c>
      <c r="W2877" s="259" t="s">
        <v>344</v>
      </c>
      <c r="X2877" s="259" t="s">
        <v>344</v>
      </c>
      <c r="Y2877" s="259" t="s">
        <v>344</v>
      </c>
      <c r="Z2877" s="259" t="s">
        <v>344</v>
      </c>
      <c r="AA2877" s="259" t="s">
        <v>344</v>
      </c>
      <c r="AB2877" s="259" t="s">
        <v>344</v>
      </c>
      <c r="AC2877" s="259" t="s">
        <v>344</v>
      </c>
      <c r="AD2877" s="259" t="s">
        <v>344</v>
      </c>
      <c r="AE2877" s="259" t="s">
        <v>344</v>
      </c>
      <c r="AF2877" s="259" t="s">
        <v>344</v>
      </c>
      <c r="AG2877" s="259" t="s">
        <v>344</v>
      </c>
      <c r="AH2877" s="259" t="s">
        <v>344</v>
      </c>
      <c r="AI2877" s="259" t="s">
        <v>344</v>
      </c>
      <c r="AJ2877" s="259" t="s">
        <v>344</v>
      </c>
      <c r="AK2877" s="259" t="s">
        <v>344</v>
      </c>
      <c r="AL2877" s="259" t="s">
        <v>344</v>
      </c>
      <c r="AM2877" s="259" t="s">
        <v>344</v>
      </c>
      <c r="AN2877" s="259" t="s">
        <v>344</v>
      </c>
      <c r="AO2877" s="259" t="s">
        <v>344</v>
      </c>
      <c r="AP2877" s="259" t="s">
        <v>344</v>
      </c>
      <c r="AQ2877" s="259"/>
      <c r="AR2877"/>
      <c r="AS2877">
        <v>3</v>
      </c>
    </row>
    <row r="2878" spans="1:45" ht="18.75" hidden="1" x14ac:dyDescent="0.45">
      <c r="A2878" s="267">
        <v>216721</v>
      </c>
      <c r="B2878" s="249" t="s">
        <v>457</v>
      </c>
      <c r="C2878" s="269" t="s">
        <v>205</v>
      </c>
      <c r="D2878" s="269" t="s">
        <v>205</v>
      </c>
      <c r="E2878" s="269" t="s">
        <v>205</v>
      </c>
      <c r="F2878" s="269" t="s">
        <v>205</v>
      </c>
      <c r="G2878" s="269" t="s">
        <v>205</v>
      </c>
      <c r="H2878" s="269" t="s">
        <v>205</v>
      </c>
      <c r="I2878" s="269" t="s">
        <v>205</v>
      </c>
      <c r="J2878" s="269" t="s">
        <v>205</v>
      </c>
      <c r="K2878" s="269" t="s">
        <v>205</v>
      </c>
      <c r="L2878" s="269" t="s">
        <v>205</v>
      </c>
      <c r="M2878" s="270" t="s">
        <v>344</v>
      </c>
      <c r="N2878" s="269" t="s">
        <v>344</v>
      </c>
      <c r="O2878" s="269" t="s">
        <v>344</v>
      </c>
      <c r="P2878" s="269" t="s">
        <v>344</v>
      </c>
      <c r="Q2878" s="269" t="s">
        <v>344</v>
      </c>
      <c r="R2878" s="269" t="s">
        <v>344</v>
      </c>
      <c r="S2878" s="269" t="s">
        <v>344</v>
      </c>
      <c r="T2878" s="269" t="s">
        <v>344</v>
      </c>
      <c r="U2878" s="269" t="s">
        <v>344</v>
      </c>
      <c r="V2878" s="269" t="s">
        <v>344</v>
      </c>
      <c r="W2878" s="269" t="s">
        <v>344</v>
      </c>
      <c r="X2878" s="270" t="s">
        <v>344</v>
      </c>
      <c r="Y2878" s="269" t="s">
        <v>344</v>
      </c>
      <c r="Z2878" s="269" t="s">
        <v>344</v>
      </c>
      <c r="AA2878" s="269" t="s">
        <v>344</v>
      </c>
      <c r="AB2878" s="269" t="s">
        <v>344</v>
      </c>
      <c r="AC2878" s="269" t="s">
        <v>344</v>
      </c>
      <c r="AD2878" s="269" t="s">
        <v>344</v>
      </c>
      <c r="AE2878" s="269" t="s">
        <v>344</v>
      </c>
      <c r="AF2878" s="269" t="s">
        <v>344</v>
      </c>
      <c r="AG2878" s="269" t="s">
        <v>344</v>
      </c>
      <c r="AH2878" s="269" t="s">
        <v>344</v>
      </c>
      <c r="AI2878" s="269" t="s">
        <v>344</v>
      </c>
      <c r="AJ2878" s="269" t="s">
        <v>344</v>
      </c>
      <c r="AK2878" s="269" t="s">
        <v>344</v>
      </c>
      <c r="AL2878" s="269" t="s">
        <v>344</v>
      </c>
      <c r="AM2878" s="269" t="s">
        <v>344</v>
      </c>
      <c r="AN2878" s="269" t="s">
        <v>344</v>
      </c>
      <c r="AO2878" s="269" t="s">
        <v>344</v>
      </c>
      <c r="AP2878" s="269" t="s">
        <v>344</v>
      </c>
      <c r="AQ2878" s="269"/>
      <c r="AR2878">
        <v>0</v>
      </c>
      <c r="AS2878">
        <v>3</v>
      </c>
    </row>
    <row r="2879" spans="1:45" ht="15" hidden="1" x14ac:dyDescent="0.25">
      <c r="A2879" s="266">
        <v>216722</v>
      </c>
      <c r="B2879" s="259" t="s">
        <v>457</v>
      </c>
      <c r="C2879" s="259" t="s">
        <v>206</v>
      </c>
      <c r="D2879" s="259" t="s">
        <v>207</v>
      </c>
      <c r="E2879" s="259" t="s">
        <v>207</v>
      </c>
      <c r="F2879" s="259" t="s">
        <v>207</v>
      </c>
      <c r="G2879" s="259" t="s">
        <v>206</v>
      </c>
      <c r="H2879" s="259" t="s">
        <v>206</v>
      </c>
      <c r="I2879" s="259" t="s">
        <v>206</v>
      </c>
      <c r="J2879" s="259" t="s">
        <v>206</v>
      </c>
      <c r="K2879" s="259" t="s">
        <v>206</v>
      </c>
      <c r="L2879" s="259" t="s">
        <v>206</v>
      </c>
      <c r="M2879" s="259" t="s">
        <v>344</v>
      </c>
      <c r="N2879" s="259" t="s">
        <v>344</v>
      </c>
      <c r="O2879" s="259" t="s">
        <v>344</v>
      </c>
      <c r="P2879" s="259" t="s">
        <v>344</v>
      </c>
      <c r="Q2879" s="259" t="s">
        <v>344</v>
      </c>
      <c r="R2879" s="259" t="s">
        <v>344</v>
      </c>
      <c r="S2879" s="259" t="s">
        <v>344</v>
      </c>
      <c r="T2879" s="259" t="s">
        <v>344</v>
      </c>
      <c r="U2879" s="259" t="s">
        <v>344</v>
      </c>
      <c r="V2879" s="259" t="s">
        <v>344</v>
      </c>
      <c r="W2879" s="259" t="s">
        <v>344</v>
      </c>
      <c r="X2879" s="259" t="s">
        <v>344</v>
      </c>
      <c r="Y2879" s="259" t="s">
        <v>344</v>
      </c>
      <c r="Z2879" s="259" t="s">
        <v>344</v>
      </c>
      <c r="AA2879" s="259" t="s">
        <v>344</v>
      </c>
      <c r="AB2879" s="259" t="s">
        <v>344</v>
      </c>
      <c r="AC2879" s="259" t="s">
        <v>344</v>
      </c>
      <c r="AD2879" s="259" t="s">
        <v>344</v>
      </c>
      <c r="AE2879" s="259" t="s">
        <v>344</v>
      </c>
      <c r="AF2879" s="259" t="s">
        <v>344</v>
      </c>
      <c r="AG2879" s="259" t="s">
        <v>344</v>
      </c>
      <c r="AH2879" s="259" t="s">
        <v>344</v>
      </c>
      <c r="AI2879" s="259" t="s">
        <v>344</v>
      </c>
      <c r="AJ2879" s="259" t="s">
        <v>344</v>
      </c>
      <c r="AK2879" s="259" t="s">
        <v>344</v>
      </c>
      <c r="AL2879" s="259" t="s">
        <v>344</v>
      </c>
      <c r="AM2879" s="259" t="s">
        <v>344</v>
      </c>
      <c r="AN2879" s="259" t="s">
        <v>344</v>
      </c>
      <c r="AO2879" s="259" t="s">
        <v>344</v>
      </c>
      <c r="AP2879" s="259" t="s">
        <v>344</v>
      </c>
      <c r="AQ2879" s="259"/>
      <c r="AR2879"/>
      <c r="AS2879">
        <v>3</v>
      </c>
    </row>
    <row r="2880" spans="1:45" ht="18.75" hidden="1" x14ac:dyDescent="0.45">
      <c r="A2880" s="271">
        <v>216723</v>
      </c>
      <c r="B2880" s="249" t="s">
        <v>457</v>
      </c>
      <c r="C2880" s="269" t="s">
        <v>207</v>
      </c>
      <c r="D2880" s="269" t="s">
        <v>207</v>
      </c>
      <c r="E2880" s="269" t="s">
        <v>205</v>
      </c>
      <c r="F2880" s="269" t="s">
        <v>207</v>
      </c>
      <c r="G2880" s="269" t="s">
        <v>207</v>
      </c>
      <c r="H2880" s="269" t="s">
        <v>206</v>
      </c>
      <c r="I2880" s="269" t="s">
        <v>206</v>
      </c>
      <c r="J2880" s="269" t="s">
        <v>207</v>
      </c>
      <c r="K2880" s="269" t="s">
        <v>206</v>
      </c>
      <c r="L2880" s="269" t="s">
        <v>206</v>
      </c>
      <c r="M2880" s="270" t="s">
        <v>344</v>
      </c>
      <c r="N2880" s="269" t="s">
        <v>344</v>
      </c>
      <c r="O2880" s="269" t="s">
        <v>344</v>
      </c>
      <c r="P2880" s="269" t="s">
        <v>344</v>
      </c>
      <c r="Q2880" s="269" t="s">
        <v>344</v>
      </c>
      <c r="R2880" s="269" t="s">
        <v>344</v>
      </c>
      <c r="S2880" s="269" t="s">
        <v>344</v>
      </c>
      <c r="T2880" s="269" t="s">
        <v>344</v>
      </c>
      <c r="U2880" s="269" t="s">
        <v>344</v>
      </c>
      <c r="V2880" s="269" t="s">
        <v>344</v>
      </c>
      <c r="W2880" s="269" t="s">
        <v>344</v>
      </c>
      <c r="X2880" s="270" t="s">
        <v>344</v>
      </c>
      <c r="Y2880" s="269" t="s">
        <v>344</v>
      </c>
      <c r="Z2880" s="269" t="s">
        <v>344</v>
      </c>
      <c r="AA2880" s="269" t="s">
        <v>344</v>
      </c>
      <c r="AB2880" s="269" t="s">
        <v>344</v>
      </c>
      <c r="AC2880" s="269" t="s">
        <v>344</v>
      </c>
      <c r="AD2880" s="269" t="s">
        <v>344</v>
      </c>
      <c r="AE2880" s="269" t="s">
        <v>344</v>
      </c>
      <c r="AF2880" s="269" t="s">
        <v>344</v>
      </c>
      <c r="AG2880" s="269" t="s">
        <v>344</v>
      </c>
      <c r="AH2880" s="269" t="s">
        <v>344</v>
      </c>
      <c r="AI2880" s="269" t="s">
        <v>344</v>
      </c>
      <c r="AJ2880" s="269" t="s">
        <v>344</v>
      </c>
      <c r="AK2880" s="269" t="s">
        <v>344</v>
      </c>
      <c r="AL2880" s="269" t="s">
        <v>344</v>
      </c>
      <c r="AM2880" s="269" t="s">
        <v>344</v>
      </c>
      <c r="AN2880" s="269" t="s">
        <v>344</v>
      </c>
      <c r="AO2880" s="269" t="s">
        <v>344</v>
      </c>
      <c r="AP2880" s="269" t="s">
        <v>344</v>
      </c>
      <c r="AQ2880" s="269"/>
      <c r="AR2880">
        <v>0</v>
      </c>
      <c r="AS2880">
        <v>3</v>
      </c>
    </row>
    <row r="2881" spans="1:45" ht="15" hidden="1" x14ac:dyDescent="0.25">
      <c r="A2881" s="266">
        <v>216725</v>
      </c>
      <c r="B2881" s="259" t="s">
        <v>457</v>
      </c>
      <c r="C2881" s="259" t="s">
        <v>206</v>
      </c>
      <c r="D2881" s="259" t="s">
        <v>207</v>
      </c>
      <c r="E2881" s="259" t="s">
        <v>207</v>
      </c>
      <c r="F2881" s="259" t="s">
        <v>206</v>
      </c>
      <c r="G2881" s="259" t="s">
        <v>207</v>
      </c>
      <c r="H2881" s="259" t="s">
        <v>206</v>
      </c>
      <c r="I2881" s="259" t="s">
        <v>206</v>
      </c>
      <c r="J2881" s="259" t="s">
        <v>206</v>
      </c>
      <c r="K2881" s="259" t="s">
        <v>206</v>
      </c>
      <c r="L2881" s="259" t="s">
        <v>206</v>
      </c>
      <c r="M2881" s="259" t="s">
        <v>344</v>
      </c>
      <c r="N2881" s="259" t="s">
        <v>344</v>
      </c>
      <c r="O2881" s="259" t="s">
        <v>344</v>
      </c>
      <c r="P2881" s="259" t="s">
        <v>344</v>
      </c>
      <c r="Q2881" s="259" t="s">
        <v>344</v>
      </c>
      <c r="R2881" s="259" t="s">
        <v>344</v>
      </c>
      <c r="S2881" s="259" t="s">
        <v>344</v>
      </c>
      <c r="T2881" s="259" t="s">
        <v>344</v>
      </c>
      <c r="U2881" s="259" t="s">
        <v>344</v>
      </c>
      <c r="V2881" s="259" t="s">
        <v>344</v>
      </c>
      <c r="W2881" s="259" t="s">
        <v>344</v>
      </c>
      <c r="X2881" s="259" t="s">
        <v>344</v>
      </c>
      <c r="Y2881" s="259" t="s">
        <v>344</v>
      </c>
      <c r="Z2881" s="259" t="s">
        <v>344</v>
      </c>
      <c r="AA2881" s="259" t="s">
        <v>344</v>
      </c>
      <c r="AB2881" s="259" t="s">
        <v>344</v>
      </c>
      <c r="AC2881" s="259" t="s">
        <v>344</v>
      </c>
      <c r="AD2881" s="259" t="s">
        <v>344</v>
      </c>
      <c r="AE2881" s="259" t="s">
        <v>344</v>
      </c>
      <c r="AF2881" s="259" t="s">
        <v>344</v>
      </c>
      <c r="AG2881" s="259" t="s">
        <v>344</v>
      </c>
      <c r="AH2881" s="259" t="s">
        <v>344</v>
      </c>
      <c r="AI2881" s="259" t="s">
        <v>344</v>
      </c>
      <c r="AJ2881" s="259" t="s">
        <v>344</v>
      </c>
      <c r="AK2881" s="259" t="s">
        <v>344</v>
      </c>
      <c r="AL2881" s="259" t="s">
        <v>344</v>
      </c>
      <c r="AM2881" s="259" t="s">
        <v>344</v>
      </c>
      <c r="AN2881" s="259" t="s">
        <v>344</v>
      </c>
      <c r="AO2881" s="259" t="s">
        <v>344</v>
      </c>
      <c r="AP2881" s="259" t="s">
        <v>344</v>
      </c>
      <c r="AQ2881" s="259"/>
      <c r="AR2881"/>
      <c r="AS2881">
        <v>3</v>
      </c>
    </row>
    <row r="2882" spans="1:45" ht="15" hidden="1" x14ac:dyDescent="0.25">
      <c r="A2882" s="266">
        <v>216726</v>
      </c>
      <c r="B2882" s="259" t="s">
        <v>457</v>
      </c>
      <c r="C2882" s="259" t="s">
        <v>207</v>
      </c>
      <c r="D2882" s="259" t="s">
        <v>207</v>
      </c>
      <c r="E2882" s="259" t="s">
        <v>207</v>
      </c>
      <c r="F2882" s="259" t="s">
        <v>206</v>
      </c>
      <c r="G2882" s="259" t="s">
        <v>206</v>
      </c>
      <c r="H2882" s="259" t="s">
        <v>206</v>
      </c>
      <c r="I2882" s="259" t="s">
        <v>206</v>
      </c>
      <c r="J2882" s="259" t="s">
        <v>206</v>
      </c>
      <c r="K2882" s="259" t="s">
        <v>206</v>
      </c>
      <c r="L2882" s="259" t="s">
        <v>206</v>
      </c>
      <c r="M2882" s="259" t="s">
        <v>344</v>
      </c>
      <c r="N2882" s="259" t="s">
        <v>344</v>
      </c>
      <c r="O2882" s="259" t="s">
        <v>344</v>
      </c>
      <c r="P2882" s="259" t="s">
        <v>344</v>
      </c>
      <c r="Q2882" s="259" t="s">
        <v>344</v>
      </c>
      <c r="R2882" s="259" t="s">
        <v>344</v>
      </c>
      <c r="S2882" s="259" t="s">
        <v>344</v>
      </c>
      <c r="T2882" s="259" t="s">
        <v>344</v>
      </c>
      <c r="U2882" s="259" t="s">
        <v>344</v>
      </c>
      <c r="V2882" s="259" t="s">
        <v>344</v>
      </c>
      <c r="W2882" s="259" t="s">
        <v>344</v>
      </c>
      <c r="X2882" s="259" t="s">
        <v>344</v>
      </c>
      <c r="Y2882" s="259" t="s">
        <v>344</v>
      </c>
      <c r="Z2882" s="259" t="s">
        <v>344</v>
      </c>
      <c r="AA2882" s="259" t="s">
        <v>344</v>
      </c>
      <c r="AB2882" s="259" t="s">
        <v>344</v>
      </c>
      <c r="AC2882" s="259" t="s">
        <v>344</v>
      </c>
      <c r="AD2882" s="259" t="s">
        <v>344</v>
      </c>
      <c r="AE2882" s="259" t="s">
        <v>344</v>
      </c>
      <c r="AF2882" s="259" t="s">
        <v>344</v>
      </c>
      <c r="AG2882" s="259" t="s">
        <v>344</v>
      </c>
      <c r="AH2882" s="259" t="s">
        <v>344</v>
      </c>
      <c r="AI2882" s="259" t="s">
        <v>344</v>
      </c>
      <c r="AJ2882" s="259" t="s">
        <v>344</v>
      </c>
      <c r="AK2882" s="259" t="s">
        <v>344</v>
      </c>
      <c r="AL2882" s="259" t="s">
        <v>344</v>
      </c>
      <c r="AM2882" s="259" t="s">
        <v>344</v>
      </c>
      <c r="AN2882" s="259" t="s">
        <v>344</v>
      </c>
      <c r="AO2882" s="259" t="s">
        <v>344</v>
      </c>
      <c r="AP2882" s="259" t="s">
        <v>344</v>
      </c>
      <c r="AQ2882" s="259"/>
      <c r="AR2882"/>
      <c r="AS2882">
        <v>3</v>
      </c>
    </row>
    <row r="2883" spans="1:45" ht="15" hidden="1" x14ac:dyDescent="0.25">
      <c r="A2883" s="266">
        <v>216727</v>
      </c>
      <c r="B2883" s="259" t="s">
        <v>457</v>
      </c>
      <c r="C2883" s="259" t="s">
        <v>207</v>
      </c>
      <c r="D2883" s="259" t="s">
        <v>207</v>
      </c>
      <c r="E2883" s="259" t="s">
        <v>207</v>
      </c>
      <c r="F2883" s="259" t="s">
        <v>207</v>
      </c>
      <c r="G2883" s="259" t="s">
        <v>207</v>
      </c>
      <c r="H2883" s="259" t="s">
        <v>206</v>
      </c>
      <c r="I2883" s="259" t="s">
        <v>206</v>
      </c>
      <c r="J2883" s="259" t="s">
        <v>206</v>
      </c>
      <c r="K2883" s="259" t="s">
        <v>206</v>
      </c>
      <c r="L2883" s="259" t="s">
        <v>206</v>
      </c>
      <c r="M2883" s="259" t="s">
        <v>344</v>
      </c>
      <c r="N2883" s="259" t="s">
        <v>344</v>
      </c>
      <c r="O2883" s="259" t="s">
        <v>344</v>
      </c>
      <c r="P2883" s="259" t="s">
        <v>344</v>
      </c>
      <c r="Q2883" s="259" t="s">
        <v>344</v>
      </c>
      <c r="R2883" s="259" t="s">
        <v>344</v>
      </c>
      <c r="S2883" s="259" t="s">
        <v>344</v>
      </c>
      <c r="T2883" s="259" t="s">
        <v>344</v>
      </c>
      <c r="U2883" s="259" t="s">
        <v>344</v>
      </c>
      <c r="V2883" s="259" t="s">
        <v>344</v>
      </c>
      <c r="W2883" s="259" t="s">
        <v>344</v>
      </c>
      <c r="X2883" s="259" t="s">
        <v>344</v>
      </c>
      <c r="Y2883" s="259" t="s">
        <v>344</v>
      </c>
      <c r="Z2883" s="259" t="s">
        <v>344</v>
      </c>
      <c r="AA2883" s="259" t="s">
        <v>344</v>
      </c>
      <c r="AB2883" s="259" t="s">
        <v>344</v>
      </c>
      <c r="AC2883" s="259" t="s">
        <v>344</v>
      </c>
      <c r="AD2883" s="259" t="s">
        <v>344</v>
      </c>
      <c r="AE2883" s="259" t="s">
        <v>344</v>
      </c>
      <c r="AF2883" s="259" t="s">
        <v>344</v>
      </c>
      <c r="AG2883" s="259" t="s">
        <v>344</v>
      </c>
      <c r="AH2883" s="259" t="s">
        <v>344</v>
      </c>
      <c r="AI2883" s="259" t="s">
        <v>344</v>
      </c>
      <c r="AJ2883" s="259" t="s">
        <v>344</v>
      </c>
      <c r="AK2883" s="259" t="s">
        <v>344</v>
      </c>
      <c r="AL2883" s="259" t="s">
        <v>344</v>
      </c>
      <c r="AM2883" s="259" t="s">
        <v>344</v>
      </c>
      <c r="AN2883" s="259" t="s">
        <v>344</v>
      </c>
      <c r="AO2883" s="259" t="s">
        <v>344</v>
      </c>
      <c r="AP2883" s="259" t="s">
        <v>344</v>
      </c>
      <c r="AQ2883" s="259"/>
      <c r="AR2883"/>
      <c r="AS2883">
        <v>3</v>
      </c>
    </row>
    <row r="2884" spans="1:45" ht="18.75" hidden="1" x14ac:dyDescent="0.45">
      <c r="A2884" s="268">
        <v>216728</v>
      </c>
      <c r="B2884" s="249" t="s">
        <v>457</v>
      </c>
      <c r="C2884" s="269" t="s">
        <v>205</v>
      </c>
      <c r="D2884" s="269" t="s">
        <v>207</v>
      </c>
      <c r="E2884" s="269" t="s">
        <v>207</v>
      </c>
      <c r="F2884" s="269" t="s">
        <v>205</v>
      </c>
      <c r="G2884" s="269" t="s">
        <v>207</v>
      </c>
      <c r="H2884" s="269" t="s">
        <v>207</v>
      </c>
      <c r="I2884" s="269" t="s">
        <v>205</v>
      </c>
      <c r="J2884" s="269" t="s">
        <v>207</v>
      </c>
      <c r="K2884" s="269" t="s">
        <v>207</v>
      </c>
      <c r="L2884" s="269" t="s">
        <v>205</v>
      </c>
      <c r="M2884" s="270" t="s">
        <v>344</v>
      </c>
      <c r="N2884" s="269" t="s">
        <v>344</v>
      </c>
      <c r="O2884" s="269" t="s">
        <v>344</v>
      </c>
      <c r="P2884" s="269" t="s">
        <v>344</v>
      </c>
      <c r="Q2884" s="269" t="s">
        <v>344</v>
      </c>
      <c r="R2884" s="269" t="s">
        <v>344</v>
      </c>
      <c r="S2884" s="269" t="s">
        <v>344</v>
      </c>
      <c r="T2884" s="269" t="s">
        <v>344</v>
      </c>
      <c r="U2884" s="269" t="s">
        <v>344</v>
      </c>
      <c r="V2884" s="269" t="s">
        <v>344</v>
      </c>
      <c r="W2884" s="269" t="s">
        <v>344</v>
      </c>
      <c r="X2884" s="270" t="s">
        <v>344</v>
      </c>
      <c r="Y2884" s="269" t="s">
        <v>344</v>
      </c>
      <c r="Z2884" s="269" t="s">
        <v>344</v>
      </c>
      <c r="AA2884" s="269" t="s">
        <v>344</v>
      </c>
      <c r="AB2884" s="269" t="s">
        <v>344</v>
      </c>
      <c r="AC2884" s="269" t="s">
        <v>344</v>
      </c>
      <c r="AD2884" s="269" t="s">
        <v>344</v>
      </c>
      <c r="AE2884" s="269" t="s">
        <v>344</v>
      </c>
      <c r="AF2884" s="269" t="s">
        <v>344</v>
      </c>
      <c r="AG2884" s="269" t="s">
        <v>344</v>
      </c>
      <c r="AH2884" s="269" t="s">
        <v>344</v>
      </c>
      <c r="AI2884" s="269" t="s">
        <v>344</v>
      </c>
      <c r="AJ2884" s="269" t="s">
        <v>344</v>
      </c>
      <c r="AK2884" s="269" t="s">
        <v>344</v>
      </c>
      <c r="AL2884" s="269" t="s">
        <v>344</v>
      </c>
      <c r="AM2884" s="269" t="s">
        <v>344</v>
      </c>
      <c r="AN2884" s="269" t="s">
        <v>344</v>
      </c>
      <c r="AO2884" s="269" t="s">
        <v>344</v>
      </c>
      <c r="AP2884" s="269" t="s">
        <v>344</v>
      </c>
      <c r="AQ2884" s="269"/>
      <c r="AR2884">
        <v>0</v>
      </c>
      <c r="AS2884">
        <v>3</v>
      </c>
    </row>
    <row r="2885" spans="1:45" ht="15" hidden="1" x14ac:dyDescent="0.25">
      <c r="A2885" s="266">
        <v>216729</v>
      </c>
      <c r="B2885" s="259" t="s">
        <v>457</v>
      </c>
      <c r="C2885" s="259" t="s">
        <v>207</v>
      </c>
      <c r="D2885" s="259" t="s">
        <v>207</v>
      </c>
      <c r="E2885" s="259" t="s">
        <v>207</v>
      </c>
      <c r="F2885" s="259" t="s">
        <v>206</v>
      </c>
      <c r="G2885" s="259" t="s">
        <v>206</v>
      </c>
      <c r="H2885" s="259" t="s">
        <v>206</v>
      </c>
      <c r="I2885" s="259" t="s">
        <v>206</v>
      </c>
      <c r="J2885" s="259" t="s">
        <v>206</v>
      </c>
      <c r="K2885" s="259" t="s">
        <v>206</v>
      </c>
      <c r="L2885" s="259" t="s">
        <v>206</v>
      </c>
      <c r="M2885" s="259" t="s">
        <v>344</v>
      </c>
      <c r="N2885" s="259" t="s">
        <v>344</v>
      </c>
      <c r="O2885" s="259" t="s">
        <v>344</v>
      </c>
      <c r="P2885" s="259" t="s">
        <v>344</v>
      </c>
      <c r="Q2885" s="259" t="s">
        <v>344</v>
      </c>
      <c r="R2885" s="259" t="s">
        <v>344</v>
      </c>
      <c r="S2885" s="259" t="s">
        <v>344</v>
      </c>
      <c r="T2885" s="259" t="s">
        <v>344</v>
      </c>
      <c r="U2885" s="259" t="s">
        <v>344</v>
      </c>
      <c r="V2885" s="259" t="s">
        <v>344</v>
      </c>
      <c r="W2885" s="259" t="s">
        <v>344</v>
      </c>
      <c r="X2885" s="259" t="s">
        <v>344</v>
      </c>
      <c r="Y2885" s="259" t="s">
        <v>344</v>
      </c>
      <c r="Z2885" s="259" t="s">
        <v>344</v>
      </c>
      <c r="AA2885" s="259" t="s">
        <v>344</v>
      </c>
      <c r="AB2885" s="259" t="s">
        <v>344</v>
      </c>
      <c r="AC2885" s="259" t="s">
        <v>344</v>
      </c>
      <c r="AD2885" s="259" t="s">
        <v>344</v>
      </c>
      <c r="AE2885" s="259" t="s">
        <v>344</v>
      </c>
      <c r="AF2885" s="259" t="s">
        <v>344</v>
      </c>
      <c r="AG2885" s="259" t="s">
        <v>344</v>
      </c>
      <c r="AH2885" s="259" t="s">
        <v>344</v>
      </c>
      <c r="AI2885" s="259" t="s">
        <v>344</v>
      </c>
      <c r="AJ2885" s="259" t="s">
        <v>344</v>
      </c>
      <c r="AK2885" s="259" t="s">
        <v>344</v>
      </c>
      <c r="AL2885" s="259" t="s">
        <v>344</v>
      </c>
      <c r="AM2885" s="259" t="s">
        <v>344</v>
      </c>
      <c r="AN2885" s="259" t="s">
        <v>344</v>
      </c>
      <c r="AO2885" s="259" t="s">
        <v>344</v>
      </c>
      <c r="AP2885" s="259" t="s">
        <v>344</v>
      </c>
      <c r="AQ2885" s="259"/>
      <c r="AR2885"/>
      <c r="AS2885">
        <v>3</v>
      </c>
    </row>
    <row r="2886" spans="1:45" ht="15" hidden="1" x14ac:dyDescent="0.25">
      <c r="A2886" s="266">
        <v>216730</v>
      </c>
      <c r="B2886" s="259" t="s">
        <v>457</v>
      </c>
      <c r="C2886" s="259" t="s">
        <v>207</v>
      </c>
      <c r="D2886" s="259" t="s">
        <v>207</v>
      </c>
      <c r="E2886" s="259" t="s">
        <v>207</v>
      </c>
      <c r="F2886" s="259" t="s">
        <v>207</v>
      </c>
      <c r="G2886" s="259" t="s">
        <v>207</v>
      </c>
      <c r="H2886" s="259" t="s">
        <v>206</v>
      </c>
      <c r="I2886" s="259" t="s">
        <v>206</v>
      </c>
      <c r="J2886" s="259" t="s">
        <v>206</v>
      </c>
      <c r="K2886" s="259" t="s">
        <v>206</v>
      </c>
      <c r="L2886" s="259" t="s">
        <v>206</v>
      </c>
      <c r="M2886" s="259" t="s">
        <v>344</v>
      </c>
      <c r="N2886" s="259" t="s">
        <v>344</v>
      </c>
      <c r="O2886" s="259" t="s">
        <v>344</v>
      </c>
      <c r="P2886" s="259" t="s">
        <v>344</v>
      </c>
      <c r="Q2886" s="259" t="s">
        <v>344</v>
      </c>
      <c r="R2886" s="259" t="s">
        <v>344</v>
      </c>
      <c r="S2886" s="259" t="s">
        <v>344</v>
      </c>
      <c r="T2886" s="259" t="s">
        <v>344</v>
      </c>
      <c r="U2886" s="259" t="s">
        <v>344</v>
      </c>
      <c r="V2886" s="259" t="s">
        <v>344</v>
      </c>
      <c r="W2886" s="259" t="s">
        <v>344</v>
      </c>
      <c r="X2886" s="259" t="s">
        <v>344</v>
      </c>
      <c r="Y2886" s="259" t="s">
        <v>344</v>
      </c>
      <c r="Z2886" s="259" t="s">
        <v>344</v>
      </c>
      <c r="AA2886" s="259" t="s">
        <v>344</v>
      </c>
      <c r="AB2886" s="259" t="s">
        <v>344</v>
      </c>
      <c r="AC2886" s="259" t="s">
        <v>344</v>
      </c>
      <c r="AD2886" s="259" t="s">
        <v>344</v>
      </c>
      <c r="AE2886" s="259" t="s">
        <v>344</v>
      </c>
      <c r="AF2886" s="259" t="s">
        <v>344</v>
      </c>
      <c r="AG2886" s="259" t="s">
        <v>344</v>
      </c>
      <c r="AH2886" s="259" t="s">
        <v>344</v>
      </c>
      <c r="AI2886" s="259" t="s">
        <v>344</v>
      </c>
      <c r="AJ2886" s="259" t="s">
        <v>344</v>
      </c>
      <c r="AK2886" s="259" t="s">
        <v>344</v>
      </c>
      <c r="AL2886" s="259" t="s">
        <v>344</v>
      </c>
      <c r="AM2886" s="259" t="s">
        <v>344</v>
      </c>
      <c r="AN2886" s="259" t="s">
        <v>344</v>
      </c>
      <c r="AO2886" s="259" t="s">
        <v>344</v>
      </c>
      <c r="AP2886" s="259" t="s">
        <v>344</v>
      </c>
      <c r="AQ2886" s="259"/>
      <c r="AR2886"/>
      <c r="AS2886">
        <v>3</v>
      </c>
    </row>
    <row r="2887" spans="1:45" ht="15" hidden="1" x14ac:dyDescent="0.25">
      <c r="A2887" s="266">
        <v>216731</v>
      </c>
      <c r="B2887" s="259" t="s">
        <v>457</v>
      </c>
      <c r="C2887" s="259" t="s">
        <v>207</v>
      </c>
      <c r="D2887" s="259" t="s">
        <v>206</v>
      </c>
      <c r="E2887" s="259" t="s">
        <v>207</v>
      </c>
      <c r="F2887" s="259" t="s">
        <v>207</v>
      </c>
      <c r="G2887" s="259" t="s">
        <v>207</v>
      </c>
      <c r="H2887" s="259" t="s">
        <v>206</v>
      </c>
      <c r="I2887" s="259" t="s">
        <v>206</v>
      </c>
      <c r="J2887" s="259" t="s">
        <v>206</v>
      </c>
      <c r="K2887" s="259" t="s">
        <v>206</v>
      </c>
      <c r="L2887" s="259" t="s">
        <v>206</v>
      </c>
      <c r="M2887" s="259" t="s">
        <v>344</v>
      </c>
      <c r="N2887" s="259" t="s">
        <v>344</v>
      </c>
      <c r="O2887" s="259" t="s">
        <v>344</v>
      </c>
      <c r="P2887" s="259" t="s">
        <v>344</v>
      </c>
      <c r="Q2887" s="259" t="s">
        <v>344</v>
      </c>
      <c r="R2887" s="259" t="s">
        <v>344</v>
      </c>
      <c r="S2887" s="259" t="s">
        <v>344</v>
      </c>
      <c r="T2887" s="259" t="s">
        <v>344</v>
      </c>
      <c r="U2887" s="259" t="s">
        <v>344</v>
      </c>
      <c r="V2887" s="259" t="s">
        <v>344</v>
      </c>
      <c r="W2887" s="259" t="s">
        <v>344</v>
      </c>
      <c r="X2887" s="259" t="s">
        <v>344</v>
      </c>
      <c r="Y2887" s="259" t="s">
        <v>344</v>
      </c>
      <c r="Z2887" s="259" t="s">
        <v>344</v>
      </c>
      <c r="AA2887" s="259" t="s">
        <v>344</v>
      </c>
      <c r="AB2887" s="259" t="s">
        <v>344</v>
      </c>
      <c r="AC2887" s="259" t="s">
        <v>344</v>
      </c>
      <c r="AD2887" s="259" t="s">
        <v>344</v>
      </c>
      <c r="AE2887" s="259" t="s">
        <v>344</v>
      </c>
      <c r="AF2887" s="259" t="s">
        <v>344</v>
      </c>
      <c r="AG2887" s="259" t="s">
        <v>344</v>
      </c>
      <c r="AH2887" s="259" t="s">
        <v>344</v>
      </c>
      <c r="AI2887" s="259" t="s">
        <v>344</v>
      </c>
      <c r="AJ2887" s="259" t="s">
        <v>344</v>
      </c>
      <c r="AK2887" s="259" t="s">
        <v>344</v>
      </c>
      <c r="AL2887" s="259" t="s">
        <v>344</v>
      </c>
      <c r="AM2887" s="259" t="s">
        <v>344</v>
      </c>
      <c r="AN2887" s="259" t="s">
        <v>344</v>
      </c>
      <c r="AO2887" s="259" t="s">
        <v>344</v>
      </c>
      <c r="AP2887" s="259" t="s">
        <v>344</v>
      </c>
      <c r="AQ2887" s="259"/>
      <c r="AR2887"/>
      <c r="AS2887">
        <v>3</v>
      </c>
    </row>
    <row r="2888" spans="1:45" ht="18.75" hidden="1" x14ac:dyDescent="0.45">
      <c r="A2888" s="268">
        <v>216732</v>
      </c>
      <c r="B2888" s="249" t="s">
        <v>458</v>
      </c>
      <c r="C2888" s="269" t="s">
        <v>205</v>
      </c>
      <c r="D2888" s="269" t="s">
        <v>207</v>
      </c>
      <c r="E2888" s="269" t="s">
        <v>207</v>
      </c>
      <c r="F2888" s="269" t="s">
        <v>207</v>
      </c>
      <c r="G2888" s="269" t="s">
        <v>207</v>
      </c>
      <c r="H2888" s="269" t="s">
        <v>206</v>
      </c>
      <c r="I2888" s="269" t="s">
        <v>207</v>
      </c>
      <c r="J2888" s="269" t="s">
        <v>207</v>
      </c>
      <c r="K2888" s="269" t="s">
        <v>207</v>
      </c>
      <c r="L2888" s="269" t="s">
        <v>207</v>
      </c>
      <c r="M2888" s="270" t="s">
        <v>206</v>
      </c>
      <c r="N2888" s="269" t="s">
        <v>207</v>
      </c>
      <c r="O2888" s="269" t="s">
        <v>207</v>
      </c>
      <c r="P2888" s="269" t="s">
        <v>207</v>
      </c>
      <c r="Q2888" s="269" t="s">
        <v>207</v>
      </c>
      <c r="R2888" s="269" t="s">
        <v>206</v>
      </c>
      <c r="S2888" s="269" t="s">
        <v>206</v>
      </c>
      <c r="T2888" s="269" t="s">
        <v>206</v>
      </c>
      <c r="U2888" s="269" t="s">
        <v>206</v>
      </c>
      <c r="V2888" s="269" t="s">
        <v>206</v>
      </c>
      <c r="W2888" s="269" t="s">
        <v>344</v>
      </c>
      <c r="X2888" s="270" t="s">
        <v>344</v>
      </c>
      <c r="Y2888" s="269" t="s">
        <v>344</v>
      </c>
      <c r="Z2888" s="269" t="s">
        <v>344</v>
      </c>
      <c r="AA2888" s="269" t="s">
        <v>344</v>
      </c>
      <c r="AB2888" s="269" t="s">
        <v>344</v>
      </c>
      <c r="AC2888" s="269" t="s">
        <v>344</v>
      </c>
      <c r="AD2888" s="269" t="s">
        <v>344</v>
      </c>
      <c r="AE2888" s="269" t="s">
        <v>344</v>
      </c>
      <c r="AF2888" s="269" t="s">
        <v>344</v>
      </c>
      <c r="AG2888" s="269" t="s">
        <v>344</v>
      </c>
      <c r="AH2888" s="269" t="s">
        <v>344</v>
      </c>
      <c r="AI2888" s="269" t="s">
        <v>344</v>
      </c>
      <c r="AJ2888" s="269" t="s">
        <v>344</v>
      </c>
      <c r="AK2888" s="269" t="s">
        <v>344</v>
      </c>
      <c r="AL2888" s="269" t="s">
        <v>344</v>
      </c>
      <c r="AM2888" s="269" t="s">
        <v>344</v>
      </c>
      <c r="AN2888" s="269" t="s">
        <v>344</v>
      </c>
      <c r="AO2888" s="269" t="s">
        <v>344</v>
      </c>
      <c r="AP2888" s="269" t="s">
        <v>344</v>
      </c>
      <c r="AQ2888" s="269"/>
      <c r="AR2888">
        <v>0</v>
      </c>
      <c r="AS2888">
        <v>5</v>
      </c>
    </row>
    <row r="2889" spans="1:45" ht="15" hidden="1" x14ac:dyDescent="0.25">
      <c r="A2889" s="266">
        <v>216733</v>
      </c>
      <c r="B2889" s="259" t="s">
        <v>457</v>
      </c>
      <c r="C2889" s="259" t="s">
        <v>207</v>
      </c>
      <c r="D2889" s="259" t="s">
        <v>207</v>
      </c>
      <c r="E2889" s="259" t="s">
        <v>207</v>
      </c>
      <c r="F2889" s="259" t="s">
        <v>207</v>
      </c>
      <c r="G2889" s="259" t="s">
        <v>207</v>
      </c>
      <c r="H2889" s="259" t="s">
        <v>206</v>
      </c>
      <c r="I2889" s="259" t="s">
        <v>206</v>
      </c>
      <c r="J2889" s="259" t="s">
        <v>206</v>
      </c>
      <c r="K2889" s="259" t="s">
        <v>206</v>
      </c>
      <c r="L2889" s="259" t="s">
        <v>206</v>
      </c>
      <c r="M2889" s="259" t="s">
        <v>344</v>
      </c>
      <c r="N2889" s="259" t="s">
        <v>344</v>
      </c>
      <c r="O2889" s="259" t="s">
        <v>344</v>
      </c>
      <c r="P2889" s="259" t="s">
        <v>344</v>
      </c>
      <c r="Q2889" s="259" t="s">
        <v>344</v>
      </c>
      <c r="R2889" s="259" t="s">
        <v>344</v>
      </c>
      <c r="S2889" s="259" t="s">
        <v>344</v>
      </c>
      <c r="T2889" s="259" t="s">
        <v>344</v>
      </c>
      <c r="U2889" s="259" t="s">
        <v>344</v>
      </c>
      <c r="V2889" s="259" t="s">
        <v>344</v>
      </c>
      <c r="W2889" s="259" t="s">
        <v>344</v>
      </c>
      <c r="X2889" s="259" t="s">
        <v>344</v>
      </c>
      <c r="Y2889" s="259" t="s">
        <v>344</v>
      </c>
      <c r="Z2889" s="259" t="s">
        <v>344</v>
      </c>
      <c r="AA2889" s="259" t="s">
        <v>344</v>
      </c>
      <c r="AB2889" s="259" t="s">
        <v>344</v>
      </c>
      <c r="AC2889" s="259" t="s">
        <v>344</v>
      </c>
      <c r="AD2889" s="259" t="s">
        <v>344</v>
      </c>
      <c r="AE2889" s="259" t="s">
        <v>344</v>
      </c>
      <c r="AF2889" s="259" t="s">
        <v>344</v>
      </c>
      <c r="AG2889" s="259" t="s">
        <v>344</v>
      </c>
      <c r="AH2889" s="259" t="s">
        <v>344</v>
      </c>
      <c r="AI2889" s="259" t="s">
        <v>344</v>
      </c>
      <c r="AJ2889" s="259" t="s">
        <v>344</v>
      </c>
      <c r="AK2889" s="259" t="s">
        <v>344</v>
      </c>
      <c r="AL2889" s="259" t="s">
        <v>344</v>
      </c>
      <c r="AM2889" s="259" t="s">
        <v>344</v>
      </c>
      <c r="AN2889" s="259" t="s">
        <v>344</v>
      </c>
      <c r="AO2889" s="259" t="s">
        <v>344</v>
      </c>
      <c r="AP2889" s="259" t="s">
        <v>344</v>
      </c>
      <c r="AQ2889" s="259"/>
      <c r="AR2889"/>
      <c r="AS2889">
        <v>3</v>
      </c>
    </row>
    <row r="2890" spans="1:45" ht="18.75" hidden="1" x14ac:dyDescent="0.45">
      <c r="A2890" s="268">
        <v>216734</v>
      </c>
      <c r="B2890" s="249" t="s">
        <v>458</v>
      </c>
      <c r="C2890" s="269" t="s">
        <v>207</v>
      </c>
      <c r="D2890" s="269" t="s">
        <v>207</v>
      </c>
      <c r="E2890" s="269" t="s">
        <v>207</v>
      </c>
      <c r="F2890" s="269" t="s">
        <v>205</v>
      </c>
      <c r="G2890" s="269" t="s">
        <v>205</v>
      </c>
      <c r="H2890" s="269" t="s">
        <v>205</v>
      </c>
      <c r="I2890" s="269" t="s">
        <v>207</v>
      </c>
      <c r="J2890" s="269" t="s">
        <v>207</v>
      </c>
      <c r="K2890" s="269" t="s">
        <v>205</v>
      </c>
      <c r="L2890" s="269" t="s">
        <v>207</v>
      </c>
      <c r="M2890" s="270" t="s">
        <v>206</v>
      </c>
      <c r="N2890" s="269" t="s">
        <v>207</v>
      </c>
      <c r="O2890" s="269" t="s">
        <v>207</v>
      </c>
      <c r="P2890" s="269" t="s">
        <v>207</v>
      </c>
      <c r="Q2890" s="269" t="s">
        <v>207</v>
      </c>
      <c r="R2890" s="269" t="s">
        <v>206</v>
      </c>
      <c r="S2890" s="269" t="s">
        <v>206</v>
      </c>
      <c r="T2890" s="269" t="s">
        <v>206</v>
      </c>
      <c r="U2890" s="269" t="s">
        <v>206</v>
      </c>
      <c r="V2890" s="269" t="s">
        <v>206</v>
      </c>
      <c r="W2890" s="269" t="s">
        <v>344</v>
      </c>
      <c r="X2890" s="270" t="s">
        <v>344</v>
      </c>
      <c r="Y2890" s="269" t="s">
        <v>344</v>
      </c>
      <c r="Z2890" s="269" t="s">
        <v>344</v>
      </c>
      <c r="AA2890" s="269" t="s">
        <v>344</v>
      </c>
      <c r="AB2890" s="269" t="s">
        <v>344</v>
      </c>
      <c r="AC2890" s="269" t="s">
        <v>344</v>
      </c>
      <c r="AD2890" s="269" t="s">
        <v>344</v>
      </c>
      <c r="AE2890" s="269" t="s">
        <v>344</v>
      </c>
      <c r="AF2890" s="269" t="s">
        <v>344</v>
      </c>
      <c r="AG2890" s="269" t="s">
        <v>344</v>
      </c>
      <c r="AH2890" s="269" t="s">
        <v>344</v>
      </c>
      <c r="AI2890" s="269" t="s">
        <v>344</v>
      </c>
      <c r="AJ2890" s="269" t="s">
        <v>344</v>
      </c>
      <c r="AK2890" s="269" t="s">
        <v>344</v>
      </c>
      <c r="AL2890" s="269" t="s">
        <v>344</v>
      </c>
      <c r="AM2890" s="269" t="s">
        <v>344</v>
      </c>
      <c r="AN2890" s="269" t="s">
        <v>344</v>
      </c>
      <c r="AO2890" s="269" t="s">
        <v>344</v>
      </c>
      <c r="AP2890" s="269" t="s">
        <v>344</v>
      </c>
      <c r="AQ2890" s="269"/>
      <c r="AR2890">
        <v>0</v>
      </c>
      <c r="AS2890">
        <v>5</v>
      </c>
    </row>
    <row r="2891" spans="1:45" ht="18.75" hidden="1" x14ac:dyDescent="0.45">
      <c r="A2891" s="267">
        <v>216735</v>
      </c>
      <c r="B2891" s="249" t="s">
        <v>458</v>
      </c>
      <c r="C2891" s="269" t="s">
        <v>205</v>
      </c>
      <c r="D2891" s="269" t="s">
        <v>207</v>
      </c>
      <c r="E2891" s="269" t="s">
        <v>207</v>
      </c>
      <c r="F2891" s="269" t="s">
        <v>207</v>
      </c>
      <c r="G2891" s="269" t="s">
        <v>207</v>
      </c>
      <c r="H2891" s="269" t="s">
        <v>206</v>
      </c>
      <c r="I2891" s="269" t="s">
        <v>207</v>
      </c>
      <c r="J2891" s="269" t="s">
        <v>207</v>
      </c>
      <c r="K2891" s="269" t="s">
        <v>207</v>
      </c>
      <c r="L2891" s="269" t="s">
        <v>205</v>
      </c>
      <c r="M2891" s="270" t="s">
        <v>206</v>
      </c>
      <c r="N2891" s="269" t="s">
        <v>207</v>
      </c>
      <c r="O2891" s="269" t="s">
        <v>207</v>
      </c>
      <c r="P2891" s="269" t="s">
        <v>206</v>
      </c>
      <c r="Q2891" s="269" t="s">
        <v>206</v>
      </c>
      <c r="R2891" s="269" t="s">
        <v>206</v>
      </c>
      <c r="S2891" s="269" t="s">
        <v>206</v>
      </c>
      <c r="T2891" s="269" t="s">
        <v>206</v>
      </c>
      <c r="U2891" s="269" t="s">
        <v>206</v>
      </c>
      <c r="V2891" s="269" t="s">
        <v>206</v>
      </c>
      <c r="W2891" s="269" t="s">
        <v>344</v>
      </c>
      <c r="X2891" s="270" t="s">
        <v>344</v>
      </c>
      <c r="Y2891" s="269" t="s">
        <v>344</v>
      </c>
      <c r="Z2891" s="269" t="s">
        <v>344</v>
      </c>
      <c r="AA2891" s="269" t="s">
        <v>344</v>
      </c>
      <c r="AB2891" s="269" t="s">
        <v>344</v>
      </c>
      <c r="AC2891" s="269" t="s">
        <v>344</v>
      </c>
      <c r="AD2891" s="269" t="s">
        <v>344</v>
      </c>
      <c r="AE2891" s="269" t="s">
        <v>344</v>
      </c>
      <c r="AF2891" s="269" t="s">
        <v>344</v>
      </c>
      <c r="AG2891" s="269" t="s">
        <v>344</v>
      </c>
      <c r="AH2891" s="269" t="s">
        <v>344</v>
      </c>
      <c r="AI2891" s="269" t="s">
        <v>344</v>
      </c>
      <c r="AJ2891" s="269" t="s">
        <v>344</v>
      </c>
      <c r="AK2891" s="269" t="s">
        <v>344</v>
      </c>
      <c r="AL2891" s="269" t="s">
        <v>344</v>
      </c>
      <c r="AM2891" s="269" t="s">
        <v>344</v>
      </c>
      <c r="AN2891" s="269" t="s">
        <v>344</v>
      </c>
      <c r="AO2891" s="269" t="s">
        <v>344</v>
      </c>
      <c r="AP2891" s="269" t="s">
        <v>344</v>
      </c>
      <c r="AQ2891" s="269"/>
      <c r="AR2891">
        <v>0</v>
      </c>
      <c r="AS2891">
        <v>5</v>
      </c>
    </row>
    <row r="2892" spans="1:45" ht="18.75" hidden="1" x14ac:dyDescent="0.45">
      <c r="A2892" s="268">
        <v>216736</v>
      </c>
      <c r="B2892" s="249" t="s">
        <v>458</v>
      </c>
      <c r="C2892" s="269" t="s">
        <v>207</v>
      </c>
      <c r="D2892" s="269" t="s">
        <v>207</v>
      </c>
      <c r="E2892" s="269" t="s">
        <v>207</v>
      </c>
      <c r="F2892" s="269" t="s">
        <v>205</v>
      </c>
      <c r="G2892" s="269" t="s">
        <v>207</v>
      </c>
      <c r="H2892" s="269" t="s">
        <v>207</v>
      </c>
      <c r="I2892" s="269" t="s">
        <v>207</v>
      </c>
      <c r="J2892" s="269" t="s">
        <v>207</v>
      </c>
      <c r="K2892" s="269" t="s">
        <v>207</v>
      </c>
      <c r="L2892" s="269" t="s">
        <v>207</v>
      </c>
      <c r="M2892" s="270" t="s">
        <v>206</v>
      </c>
      <c r="N2892" s="269" t="s">
        <v>207</v>
      </c>
      <c r="O2892" s="269" t="s">
        <v>207</v>
      </c>
      <c r="P2892" s="269" t="s">
        <v>207</v>
      </c>
      <c r="Q2892" s="269" t="s">
        <v>207</v>
      </c>
      <c r="R2892" s="269" t="s">
        <v>206</v>
      </c>
      <c r="S2892" s="269" t="s">
        <v>206</v>
      </c>
      <c r="T2892" s="269" t="s">
        <v>206</v>
      </c>
      <c r="U2892" s="269" t="s">
        <v>206</v>
      </c>
      <c r="V2892" s="269" t="s">
        <v>206</v>
      </c>
      <c r="W2892" s="269" t="s">
        <v>344</v>
      </c>
      <c r="X2892" s="270" t="s">
        <v>344</v>
      </c>
      <c r="Y2892" s="269" t="s">
        <v>344</v>
      </c>
      <c r="Z2892" s="269" t="s">
        <v>344</v>
      </c>
      <c r="AA2892" s="269" t="s">
        <v>344</v>
      </c>
      <c r="AB2892" s="269" t="s">
        <v>344</v>
      </c>
      <c r="AC2892" s="269" t="s">
        <v>344</v>
      </c>
      <c r="AD2892" s="269" t="s">
        <v>344</v>
      </c>
      <c r="AE2892" s="269" t="s">
        <v>344</v>
      </c>
      <c r="AF2892" s="269" t="s">
        <v>344</v>
      </c>
      <c r="AG2892" s="269" t="s">
        <v>344</v>
      </c>
      <c r="AH2892" s="269" t="s">
        <v>344</v>
      </c>
      <c r="AI2892" s="269" t="s">
        <v>344</v>
      </c>
      <c r="AJ2892" s="269" t="s">
        <v>344</v>
      </c>
      <c r="AK2892" s="269" t="s">
        <v>344</v>
      </c>
      <c r="AL2892" s="269" t="s">
        <v>344</v>
      </c>
      <c r="AM2892" s="269" t="s">
        <v>344</v>
      </c>
      <c r="AN2892" s="269" t="s">
        <v>344</v>
      </c>
      <c r="AO2892" s="269" t="s">
        <v>344</v>
      </c>
      <c r="AP2892" s="269" t="s">
        <v>344</v>
      </c>
      <c r="AQ2892" s="269"/>
      <c r="AR2892">
        <v>0</v>
      </c>
      <c r="AS2892">
        <v>5</v>
      </c>
    </row>
    <row r="2893" spans="1:45" ht="18.75" hidden="1" x14ac:dyDescent="0.45">
      <c r="A2893" s="267">
        <v>216737</v>
      </c>
      <c r="B2893" s="249" t="s">
        <v>457</v>
      </c>
      <c r="C2893" s="269" t="s">
        <v>205</v>
      </c>
      <c r="D2893" s="269" t="s">
        <v>207</v>
      </c>
      <c r="E2893" s="269" t="s">
        <v>205</v>
      </c>
      <c r="F2893" s="269" t="s">
        <v>206</v>
      </c>
      <c r="G2893" s="269" t="s">
        <v>207</v>
      </c>
      <c r="H2893" s="269" t="s">
        <v>207</v>
      </c>
      <c r="I2893" s="269" t="s">
        <v>207</v>
      </c>
      <c r="J2893" s="269" t="s">
        <v>207</v>
      </c>
      <c r="K2893" s="269" t="s">
        <v>207</v>
      </c>
      <c r="L2893" s="269" t="s">
        <v>206</v>
      </c>
      <c r="M2893" s="270" t="s">
        <v>344</v>
      </c>
      <c r="N2893" s="269" t="s">
        <v>344</v>
      </c>
      <c r="O2893" s="269" t="s">
        <v>344</v>
      </c>
      <c r="P2893" s="269" t="s">
        <v>344</v>
      </c>
      <c r="Q2893" s="269" t="s">
        <v>344</v>
      </c>
      <c r="R2893" s="269" t="s">
        <v>344</v>
      </c>
      <c r="S2893" s="269" t="s">
        <v>344</v>
      </c>
      <c r="T2893" s="269" t="s">
        <v>344</v>
      </c>
      <c r="U2893" s="269" t="s">
        <v>344</v>
      </c>
      <c r="V2893" s="269" t="s">
        <v>344</v>
      </c>
      <c r="W2893" s="269" t="s">
        <v>344</v>
      </c>
      <c r="X2893" s="270" t="s">
        <v>344</v>
      </c>
      <c r="Y2893" s="269" t="s">
        <v>344</v>
      </c>
      <c r="Z2893" s="269" t="s">
        <v>344</v>
      </c>
      <c r="AA2893" s="269" t="s">
        <v>344</v>
      </c>
      <c r="AB2893" s="269" t="s">
        <v>344</v>
      </c>
      <c r="AC2893" s="269" t="s">
        <v>344</v>
      </c>
      <c r="AD2893" s="269" t="s">
        <v>344</v>
      </c>
      <c r="AE2893" s="269" t="s">
        <v>344</v>
      </c>
      <c r="AF2893" s="269" t="s">
        <v>344</v>
      </c>
      <c r="AG2893" s="269" t="s">
        <v>344</v>
      </c>
      <c r="AH2893" s="269" t="s">
        <v>344</v>
      </c>
      <c r="AI2893" s="269" t="s">
        <v>344</v>
      </c>
      <c r="AJ2893" s="269" t="s">
        <v>344</v>
      </c>
      <c r="AK2893" s="269" t="s">
        <v>344</v>
      </c>
      <c r="AL2893" s="269" t="s">
        <v>344</v>
      </c>
      <c r="AM2893" s="269" t="s">
        <v>344</v>
      </c>
      <c r="AN2893" s="269" t="s">
        <v>344</v>
      </c>
      <c r="AO2893" s="269" t="s">
        <v>344</v>
      </c>
      <c r="AP2893" s="269" t="s">
        <v>344</v>
      </c>
      <c r="AQ2893" s="269"/>
      <c r="AR2893">
        <v>0</v>
      </c>
      <c r="AS2893">
        <v>3</v>
      </c>
    </row>
    <row r="2894" spans="1:45" ht="18.75" hidden="1" x14ac:dyDescent="0.45">
      <c r="A2894" s="267">
        <v>216738</v>
      </c>
      <c r="B2894" s="249" t="s">
        <v>457</v>
      </c>
      <c r="C2894" s="269" t="s">
        <v>205</v>
      </c>
      <c r="D2894" s="269" t="s">
        <v>205</v>
      </c>
      <c r="E2894" s="269" t="s">
        <v>205</v>
      </c>
      <c r="F2894" s="269" t="s">
        <v>205</v>
      </c>
      <c r="G2894" s="269" t="s">
        <v>205</v>
      </c>
      <c r="H2894" s="269" t="s">
        <v>206</v>
      </c>
      <c r="I2894" s="269" t="s">
        <v>206</v>
      </c>
      <c r="J2894" s="269" t="s">
        <v>206</v>
      </c>
      <c r="K2894" s="269" t="s">
        <v>206</v>
      </c>
      <c r="L2894" s="269" t="s">
        <v>206</v>
      </c>
      <c r="M2894" s="270" t="s">
        <v>344</v>
      </c>
      <c r="N2894" s="269" t="s">
        <v>344</v>
      </c>
      <c r="O2894" s="269" t="s">
        <v>344</v>
      </c>
      <c r="P2894" s="269" t="s">
        <v>344</v>
      </c>
      <c r="Q2894" s="269" t="s">
        <v>344</v>
      </c>
      <c r="R2894" s="269" t="s">
        <v>344</v>
      </c>
      <c r="S2894" s="269" t="s">
        <v>344</v>
      </c>
      <c r="T2894" s="269" t="s">
        <v>344</v>
      </c>
      <c r="U2894" s="269" t="s">
        <v>344</v>
      </c>
      <c r="V2894" s="269" t="s">
        <v>344</v>
      </c>
      <c r="W2894" s="269" t="s">
        <v>344</v>
      </c>
      <c r="X2894" s="270" t="s">
        <v>344</v>
      </c>
      <c r="Y2894" s="269" t="s">
        <v>344</v>
      </c>
      <c r="Z2894" s="269" t="s">
        <v>344</v>
      </c>
      <c r="AA2894" s="269" t="s">
        <v>344</v>
      </c>
      <c r="AB2894" s="269" t="s">
        <v>344</v>
      </c>
      <c r="AC2894" s="269" t="s">
        <v>344</v>
      </c>
      <c r="AD2894" s="269" t="s">
        <v>344</v>
      </c>
      <c r="AE2894" s="269" t="s">
        <v>344</v>
      </c>
      <c r="AF2894" s="269" t="s">
        <v>344</v>
      </c>
      <c r="AG2894" s="269" t="s">
        <v>344</v>
      </c>
      <c r="AH2894" s="269" t="s">
        <v>344</v>
      </c>
      <c r="AI2894" s="269" t="s">
        <v>344</v>
      </c>
      <c r="AJ2894" s="269" t="s">
        <v>344</v>
      </c>
      <c r="AK2894" s="269" t="s">
        <v>344</v>
      </c>
      <c r="AL2894" s="269" t="s">
        <v>344</v>
      </c>
      <c r="AM2894" s="269" t="s">
        <v>344</v>
      </c>
      <c r="AN2894" s="269" t="s">
        <v>344</v>
      </c>
      <c r="AO2894" s="269" t="s">
        <v>344</v>
      </c>
      <c r="AP2894" s="269" t="s">
        <v>344</v>
      </c>
      <c r="AQ2894" s="269"/>
      <c r="AR2894">
        <v>0</v>
      </c>
      <c r="AS2894">
        <v>5</v>
      </c>
    </row>
    <row r="2895" spans="1:45" ht="18.75" hidden="1" x14ac:dyDescent="0.45">
      <c r="A2895" s="267">
        <v>216739</v>
      </c>
      <c r="B2895" s="249" t="s">
        <v>457</v>
      </c>
      <c r="C2895" s="269" t="s">
        <v>207</v>
      </c>
      <c r="D2895" s="269" t="s">
        <v>207</v>
      </c>
      <c r="E2895" s="269" t="s">
        <v>205</v>
      </c>
      <c r="F2895" s="269" t="s">
        <v>205</v>
      </c>
      <c r="G2895" s="269" t="s">
        <v>207</v>
      </c>
      <c r="H2895" s="269" t="s">
        <v>206</v>
      </c>
      <c r="I2895" s="269" t="s">
        <v>207</v>
      </c>
      <c r="J2895" s="269" t="s">
        <v>205</v>
      </c>
      <c r="K2895" s="269" t="s">
        <v>205</v>
      </c>
      <c r="L2895" s="269" t="s">
        <v>207</v>
      </c>
      <c r="M2895" s="270" t="s">
        <v>344</v>
      </c>
      <c r="N2895" s="269" t="s">
        <v>344</v>
      </c>
      <c r="O2895" s="269" t="s">
        <v>344</v>
      </c>
      <c r="P2895" s="269" t="s">
        <v>344</v>
      </c>
      <c r="Q2895" s="269" t="s">
        <v>344</v>
      </c>
      <c r="R2895" s="269" t="s">
        <v>344</v>
      </c>
      <c r="S2895" s="269" t="s">
        <v>344</v>
      </c>
      <c r="T2895" s="269" t="s">
        <v>344</v>
      </c>
      <c r="U2895" s="269" t="s">
        <v>344</v>
      </c>
      <c r="V2895" s="269" t="s">
        <v>344</v>
      </c>
      <c r="W2895" s="269" t="s">
        <v>344</v>
      </c>
      <c r="X2895" s="270" t="s">
        <v>344</v>
      </c>
      <c r="Y2895" s="269" t="s">
        <v>344</v>
      </c>
      <c r="Z2895" s="269" t="s">
        <v>344</v>
      </c>
      <c r="AA2895" s="269" t="s">
        <v>344</v>
      </c>
      <c r="AB2895" s="269" t="s">
        <v>344</v>
      </c>
      <c r="AC2895" s="269" t="s">
        <v>344</v>
      </c>
      <c r="AD2895" s="269" t="s">
        <v>344</v>
      </c>
      <c r="AE2895" s="269" t="s">
        <v>344</v>
      </c>
      <c r="AF2895" s="269" t="s">
        <v>344</v>
      </c>
      <c r="AG2895" s="269" t="s">
        <v>344</v>
      </c>
      <c r="AH2895" s="269" t="s">
        <v>344</v>
      </c>
      <c r="AI2895" s="269" t="s">
        <v>344</v>
      </c>
      <c r="AJ2895" s="269" t="s">
        <v>344</v>
      </c>
      <c r="AK2895" s="269" t="s">
        <v>344</v>
      </c>
      <c r="AL2895" s="269" t="s">
        <v>344</v>
      </c>
      <c r="AM2895" s="269" t="s">
        <v>344</v>
      </c>
      <c r="AN2895" s="269" t="s">
        <v>344</v>
      </c>
      <c r="AO2895" s="269" t="s">
        <v>344</v>
      </c>
      <c r="AP2895" s="269" t="s">
        <v>344</v>
      </c>
      <c r="AQ2895" s="269"/>
      <c r="AR2895">
        <v>0</v>
      </c>
      <c r="AS2895">
        <v>3</v>
      </c>
    </row>
    <row r="2896" spans="1:45" ht="15" hidden="1" x14ac:dyDescent="0.25">
      <c r="A2896" s="266">
        <v>216740</v>
      </c>
      <c r="B2896" s="259" t="s">
        <v>457</v>
      </c>
      <c r="C2896" s="259" t="s">
        <v>206</v>
      </c>
      <c r="D2896" s="259" t="s">
        <v>207</v>
      </c>
      <c r="E2896" s="259" t="s">
        <v>207</v>
      </c>
      <c r="F2896" s="259" t="s">
        <v>205</v>
      </c>
      <c r="G2896" s="259" t="s">
        <v>207</v>
      </c>
      <c r="H2896" s="259" t="s">
        <v>206</v>
      </c>
      <c r="I2896" s="259" t="s">
        <v>206</v>
      </c>
      <c r="J2896" s="259" t="s">
        <v>207</v>
      </c>
      <c r="K2896" s="259" t="s">
        <v>207</v>
      </c>
      <c r="L2896" s="259" t="s">
        <v>206</v>
      </c>
      <c r="M2896" s="259" t="s">
        <v>344</v>
      </c>
      <c r="N2896" s="259" t="s">
        <v>344</v>
      </c>
      <c r="O2896" s="259" t="s">
        <v>344</v>
      </c>
      <c r="P2896" s="259" t="s">
        <v>344</v>
      </c>
      <c r="Q2896" s="259" t="s">
        <v>344</v>
      </c>
      <c r="R2896" s="259" t="s">
        <v>344</v>
      </c>
      <c r="S2896" s="259" t="s">
        <v>344</v>
      </c>
      <c r="T2896" s="259" t="s">
        <v>344</v>
      </c>
      <c r="U2896" s="259" t="s">
        <v>344</v>
      </c>
      <c r="V2896" s="259" t="s">
        <v>344</v>
      </c>
      <c r="W2896" s="259" t="s">
        <v>344</v>
      </c>
      <c r="X2896" s="259" t="s">
        <v>344</v>
      </c>
      <c r="Y2896" s="259" t="s">
        <v>344</v>
      </c>
      <c r="Z2896" s="259" t="s">
        <v>344</v>
      </c>
      <c r="AA2896" s="259" t="s">
        <v>344</v>
      </c>
      <c r="AB2896" s="259" t="s">
        <v>344</v>
      </c>
      <c r="AC2896" s="259" t="s">
        <v>344</v>
      </c>
      <c r="AD2896" s="259" t="s">
        <v>344</v>
      </c>
      <c r="AE2896" s="259" t="s">
        <v>344</v>
      </c>
      <c r="AF2896" s="259" t="s">
        <v>344</v>
      </c>
      <c r="AG2896" s="259" t="s">
        <v>344</v>
      </c>
      <c r="AH2896" s="259" t="s">
        <v>344</v>
      </c>
      <c r="AI2896" s="259" t="s">
        <v>344</v>
      </c>
      <c r="AJ2896" s="259" t="s">
        <v>344</v>
      </c>
      <c r="AK2896" s="259" t="s">
        <v>344</v>
      </c>
      <c r="AL2896" s="259" t="s">
        <v>344</v>
      </c>
      <c r="AM2896" s="259" t="s">
        <v>344</v>
      </c>
      <c r="AN2896" s="259" t="s">
        <v>344</v>
      </c>
      <c r="AO2896" s="259" t="s">
        <v>344</v>
      </c>
      <c r="AP2896" s="259" t="s">
        <v>344</v>
      </c>
      <c r="AQ2896" s="259"/>
      <c r="AR2896"/>
      <c r="AS2896">
        <v>3</v>
      </c>
    </row>
    <row r="2897" spans="1:45" ht="18.75" hidden="1" x14ac:dyDescent="0.45">
      <c r="A2897" s="267">
        <v>216741</v>
      </c>
      <c r="B2897" s="249" t="s">
        <v>458</v>
      </c>
      <c r="C2897" s="269" t="s">
        <v>205</v>
      </c>
      <c r="D2897" s="269" t="s">
        <v>207</v>
      </c>
      <c r="E2897" s="269" t="s">
        <v>207</v>
      </c>
      <c r="F2897" s="269" t="s">
        <v>207</v>
      </c>
      <c r="G2897" s="269" t="s">
        <v>207</v>
      </c>
      <c r="H2897" s="269" t="s">
        <v>207</v>
      </c>
      <c r="I2897" s="269" t="s">
        <v>205</v>
      </c>
      <c r="J2897" s="269" t="s">
        <v>207</v>
      </c>
      <c r="K2897" s="269" t="s">
        <v>207</v>
      </c>
      <c r="L2897" s="269" t="s">
        <v>207</v>
      </c>
      <c r="M2897" s="270" t="s">
        <v>206</v>
      </c>
      <c r="N2897" s="269" t="s">
        <v>207</v>
      </c>
      <c r="O2897" s="269" t="s">
        <v>207</v>
      </c>
      <c r="P2897" s="269" t="s">
        <v>207</v>
      </c>
      <c r="Q2897" s="269" t="s">
        <v>207</v>
      </c>
      <c r="R2897" s="269" t="s">
        <v>206</v>
      </c>
      <c r="S2897" s="269" t="s">
        <v>206</v>
      </c>
      <c r="T2897" s="269" t="s">
        <v>206</v>
      </c>
      <c r="U2897" s="269" t="s">
        <v>206</v>
      </c>
      <c r="V2897" s="269" t="s">
        <v>206</v>
      </c>
      <c r="W2897" s="269" t="s">
        <v>344</v>
      </c>
      <c r="X2897" s="270" t="s">
        <v>344</v>
      </c>
      <c r="Y2897" s="269" t="s">
        <v>344</v>
      </c>
      <c r="Z2897" s="269" t="s">
        <v>344</v>
      </c>
      <c r="AA2897" s="269" t="s">
        <v>344</v>
      </c>
      <c r="AB2897" s="269" t="s">
        <v>344</v>
      </c>
      <c r="AC2897" s="269" t="s">
        <v>344</v>
      </c>
      <c r="AD2897" s="269" t="s">
        <v>344</v>
      </c>
      <c r="AE2897" s="269" t="s">
        <v>344</v>
      </c>
      <c r="AF2897" s="269" t="s">
        <v>344</v>
      </c>
      <c r="AG2897" s="269" t="s">
        <v>344</v>
      </c>
      <c r="AH2897" s="269" t="s">
        <v>344</v>
      </c>
      <c r="AI2897" s="269" t="s">
        <v>344</v>
      </c>
      <c r="AJ2897" s="269" t="s">
        <v>344</v>
      </c>
      <c r="AK2897" s="269" t="s">
        <v>344</v>
      </c>
      <c r="AL2897" s="269" t="s">
        <v>344</v>
      </c>
      <c r="AM2897" s="269" t="s">
        <v>344</v>
      </c>
      <c r="AN2897" s="269" t="s">
        <v>344</v>
      </c>
      <c r="AO2897" s="269" t="s">
        <v>344</v>
      </c>
      <c r="AP2897" s="269" t="s">
        <v>344</v>
      </c>
      <c r="AQ2897" s="269"/>
      <c r="AR2897">
        <v>0</v>
      </c>
      <c r="AS2897">
        <v>5</v>
      </c>
    </row>
    <row r="2898" spans="1:45" ht="15" hidden="1" x14ac:dyDescent="0.25">
      <c r="A2898" s="266">
        <v>216742</v>
      </c>
      <c r="B2898" s="259" t="s">
        <v>457</v>
      </c>
      <c r="C2898" s="259" t="s">
        <v>207</v>
      </c>
      <c r="D2898" s="259" t="s">
        <v>207</v>
      </c>
      <c r="E2898" s="259" t="s">
        <v>207</v>
      </c>
      <c r="F2898" s="259" t="s">
        <v>206</v>
      </c>
      <c r="G2898" s="259" t="s">
        <v>207</v>
      </c>
      <c r="H2898" s="259" t="s">
        <v>206</v>
      </c>
      <c r="I2898" s="259" t="s">
        <v>206</v>
      </c>
      <c r="J2898" s="259" t="s">
        <v>206</v>
      </c>
      <c r="K2898" s="259" t="s">
        <v>206</v>
      </c>
      <c r="L2898" s="259" t="s">
        <v>206</v>
      </c>
      <c r="M2898" s="259" t="s">
        <v>344</v>
      </c>
      <c r="N2898" s="259" t="s">
        <v>344</v>
      </c>
      <c r="O2898" s="259" t="s">
        <v>344</v>
      </c>
      <c r="P2898" s="259" t="s">
        <v>344</v>
      </c>
      <c r="Q2898" s="259" t="s">
        <v>344</v>
      </c>
      <c r="R2898" s="259" t="s">
        <v>344</v>
      </c>
      <c r="S2898" s="259" t="s">
        <v>344</v>
      </c>
      <c r="T2898" s="259" t="s">
        <v>344</v>
      </c>
      <c r="U2898" s="259" t="s">
        <v>344</v>
      </c>
      <c r="V2898" s="259" t="s">
        <v>344</v>
      </c>
      <c r="W2898" s="259" t="s">
        <v>344</v>
      </c>
      <c r="X2898" s="259" t="s">
        <v>344</v>
      </c>
      <c r="Y2898" s="259" t="s">
        <v>344</v>
      </c>
      <c r="Z2898" s="259" t="s">
        <v>344</v>
      </c>
      <c r="AA2898" s="259" t="s">
        <v>344</v>
      </c>
      <c r="AB2898" s="259" t="s">
        <v>344</v>
      </c>
      <c r="AC2898" s="259" t="s">
        <v>344</v>
      </c>
      <c r="AD2898" s="259" t="s">
        <v>344</v>
      </c>
      <c r="AE2898" s="259" t="s">
        <v>344</v>
      </c>
      <c r="AF2898" s="259" t="s">
        <v>344</v>
      </c>
      <c r="AG2898" s="259" t="s">
        <v>344</v>
      </c>
      <c r="AH2898" s="259" t="s">
        <v>344</v>
      </c>
      <c r="AI2898" s="259" t="s">
        <v>344</v>
      </c>
      <c r="AJ2898" s="259" t="s">
        <v>344</v>
      </c>
      <c r="AK2898" s="259" t="s">
        <v>344</v>
      </c>
      <c r="AL2898" s="259" t="s">
        <v>344</v>
      </c>
      <c r="AM2898" s="259" t="s">
        <v>344</v>
      </c>
      <c r="AN2898" s="259" t="s">
        <v>344</v>
      </c>
      <c r="AO2898" s="259" t="s">
        <v>344</v>
      </c>
      <c r="AP2898" s="259" t="s">
        <v>344</v>
      </c>
      <c r="AQ2898" s="259"/>
      <c r="AR2898"/>
      <c r="AS2898">
        <v>3</v>
      </c>
    </row>
    <row r="2899" spans="1:45" ht="18.75" hidden="1" x14ac:dyDescent="0.45">
      <c r="A2899" s="268">
        <v>216743</v>
      </c>
      <c r="B2899" s="249" t="s">
        <v>458</v>
      </c>
      <c r="C2899" s="269" t="s">
        <v>207</v>
      </c>
      <c r="D2899" s="269" t="s">
        <v>207</v>
      </c>
      <c r="E2899" s="269" t="s">
        <v>207</v>
      </c>
      <c r="F2899" s="269" t="s">
        <v>207</v>
      </c>
      <c r="G2899" s="269" t="s">
        <v>206</v>
      </c>
      <c r="H2899" s="269" t="s">
        <v>206</v>
      </c>
      <c r="I2899" s="269" t="s">
        <v>207</v>
      </c>
      <c r="J2899" s="269" t="s">
        <v>206</v>
      </c>
      <c r="K2899" s="269" t="s">
        <v>207</v>
      </c>
      <c r="L2899" s="269" t="s">
        <v>207</v>
      </c>
      <c r="M2899" s="270" t="s">
        <v>206</v>
      </c>
      <c r="N2899" s="269" t="s">
        <v>206</v>
      </c>
      <c r="O2899" s="269" t="s">
        <v>206</v>
      </c>
      <c r="P2899" s="269" t="s">
        <v>206</v>
      </c>
      <c r="Q2899" s="269" t="s">
        <v>206</v>
      </c>
      <c r="R2899" s="269" t="s">
        <v>206</v>
      </c>
      <c r="S2899" s="269" t="s">
        <v>206</v>
      </c>
      <c r="T2899" s="269" t="s">
        <v>206</v>
      </c>
      <c r="U2899" s="269" t="s">
        <v>206</v>
      </c>
      <c r="V2899" s="269" t="s">
        <v>206</v>
      </c>
      <c r="W2899" s="269" t="s">
        <v>344</v>
      </c>
      <c r="X2899" s="270" t="s">
        <v>344</v>
      </c>
      <c r="Y2899" s="269" t="s">
        <v>344</v>
      </c>
      <c r="Z2899" s="269" t="s">
        <v>344</v>
      </c>
      <c r="AA2899" s="269" t="s">
        <v>344</v>
      </c>
      <c r="AB2899" s="269" t="s">
        <v>344</v>
      </c>
      <c r="AC2899" s="269" t="s">
        <v>344</v>
      </c>
      <c r="AD2899" s="269" t="s">
        <v>344</v>
      </c>
      <c r="AE2899" s="269" t="s">
        <v>344</v>
      </c>
      <c r="AF2899" s="269" t="s">
        <v>344</v>
      </c>
      <c r="AG2899" s="269" t="s">
        <v>344</v>
      </c>
      <c r="AH2899" s="269" t="s">
        <v>344</v>
      </c>
      <c r="AI2899" s="269" t="s">
        <v>344</v>
      </c>
      <c r="AJ2899" s="269" t="s">
        <v>344</v>
      </c>
      <c r="AK2899" s="269" t="s">
        <v>344</v>
      </c>
      <c r="AL2899" s="269" t="s">
        <v>344</v>
      </c>
      <c r="AM2899" s="269" t="s">
        <v>344</v>
      </c>
      <c r="AN2899" s="269" t="s">
        <v>344</v>
      </c>
      <c r="AO2899" s="269" t="s">
        <v>344</v>
      </c>
      <c r="AP2899" s="269" t="s">
        <v>344</v>
      </c>
      <c r="AQ2899" s="269"/>
      <c r="AR2899">
        <v>0</v>
      </c>
      <c r="AS2899">
        <v>6</v>
      </c>
    </row>
    <row r="2900" spans="1:45" ht="18.75" hidden="1" x14ac:dyDescent="0.45">
      <c r="A2900" s="268">
        <v>216744</v>
      </c>
      <c r="B2900" s="249" t="s">
        <v>458</v>
      </c>
      <c r="C2900" s="269" t="s">
        <v>207</v>
      </c>
      <c r="D2900" s="269" t="s">
        <v>207</v>
      </c>
      <c r="E2900" s="269" t="s">
        <v>207</v>
      </c>
      <c r="F2900" s="269" t="s">
        <v>206</v>
      </c>
      <c r="G2900" s="269" t="s">
        <v>206</v>
      </c>
      <c r="H2900" s="269" t="s">
        <v>206</v>
      </c>
      <c r="I2900" s="269" t="s">
        <v>207</v>
      </c>
      <c r="J2900" s="269" t="s">
        <v>206</v>
      </c>
      <c r="K2900" s="269" t="s">
        <v>207</v>
      </c>
      <c r="L2900" s="269" t="s">
        <v>207</v>
      </c>
      <c r="M2900" s="270" t="s">
        <v>206</v>
      </c>
      <c r="N2900" s="269" t="s">
        <v>207</v>
      </c>
      <c r="O2900" s="269" t="s">
        <v>206</v>
      </c>
      <c r="P2900" s="269" t="s">
        <v>206</v>
      </c>
      <c r="Q2900" s="269" t="s">
        <v>207</v>
      </c>
      <c r="R2900" s="269" t="s">
        <v>206</v>
      </c>
      <c r="S2900" s="269" t="s">
        <v>206</v>
      </c>
      <c r="T2900" s="269" t="s">
        <v>206</v>
      </c>
      <c r="U2900" s="269" t="s">
        <v>206</v>
      </c>
      <c r="V2900" s="269" t="s">
        <v>206</v>
      </c>
      <c r="W2900" s="269" t="s">
        <v>344</v>
      </c>
      <c r="X2900" s="270" t="s">
        <v>344</v>
      </c>
      <c r="Y2900" s="269" t="s">
        <v>344</v>
      </c>
      <c r="Z2900" s="269" t="s">
        <v>344</v>
      </c>
      <c r="AA2900" s="269" t="s">
        <v>344</v>
      </c>
      <c r="AB2900" s="269" t="s">
        <v>344</v>
      </c>
      <c r="AC2900" s="269" t="s">
        <v>344</v>
      </c>
      <c r="AD2900" s="269" t="s">
        <v>344</v>
      </c>
      <c r="AE2900" s="269" t="s">
        <v>344</v>
      </c>
      <c r="AF2900" s="269" t="s">
        <v>344</v>
      </c>
      <c r="AG2900" s="269" t="s">
        <v>344</v>
      </c>
      <c r="AH2900" s="269" t="s">
        <v>344</v>
      </c>
      <c r="AI2900" s="269" t="s">
        <v>344</v>
      </c>
      <c r="AJ2900" s="269" t="s">
        <v>344</v>
      </c>
      <c r="AK2900" s="269" t="s">
        <v>344</v>
      </c>
      <c r="AL2900" s="269" t="s">
        <v>344</v>
      </c>
      <c r="AM2900" s="269" t="s">
        <v>344</v>
      </c>
      <c r="AN2900" s="269" t="s">
        <v>344</v>
      </c>
      <c r="AO2900" s="269" t="s">
        <v>344</v>
      </c>
      <c r="AP2900" s="269" t="s">
        <v>344</v>
      </c>
      <c r="AQ2900" s="269"/>
      <c r="AR2900">
        <v>0</v>
      </c>
      <c r="AS2900">
        <v>5</v>
      </c>
    </row>
    <row r="2901" spans="1:45" ht="15" hidden="1" x14ac:dyDescent="0.25">
      <c r="A2901" s="266">
        <v>216745</v>
      </c>
      <c r="B2901" s="259" t="s">
        <v>457</v>
      </c>
      <c r="C2901" s="259" t="s">
        <v>205</v>
      </c>
      <c r="D2901" s="259" t="s">
        <v>207</v>
      </c>
      <c r="E2901" s="259" t="s">
        <v>205</v>
      </c>
      <c r="F2901" s="259" t="s">
        <v>206</v>
      </c>
      <c r="G2901" s="259" t="s">
        <v>207</v>
      </c>
      <c r="H2901" s="259" t="s">
        <v>206</v>
      </c>
      <c r="I2901" s="259" t="s">
        <v>206</v>
      </c>
      <c r="J2901" s="259" t="s">
        <v>207</v>
      </c>
      <c r="K2901" s="259" t="s">
        <v>207</v>
      </c>
      <c r="L2901" s="259" t="s">
        <v>206</v>
      </c>
      <c r="M2901" s="259" t="s">
        <v>344</v>
      </c>
      <c r="N2901" s="259" t="s">
        <v>344</v>
      </c>
      <c r="O2901" s="259" t="s">
        <v>344</v>
      </c>
      <c r="P2901" s="259" t="s">
        <v>344</v>
      </c>
      <c r="Q2901" s="259" t="s">
        <v>344</v>
      </c>
      <c r="R2901" s="259" t="s">
        <v>344</v>
      </c>
      <c r="S2901" s="259" t="s">
        <v>344</v>
      </c>
      <c r="T2901" s="259" t="s">
        <v>344</v>
      </c>
      <c r="U2901" s="259" t="s">
        <v>344</v>
      </c>
      <c r="V2901" s="259" t="s">
        <v>344</v>
      </c>
      <c r="W2901" s="259" t="s">
        <v>344</v>
      </c>
      <c r="X2901" s="259" t="s">
        <v>344</v>
      </c>
      <c r="Y2901" s="259" t="s">
        <v>344</v>
      </c>
      <c r="Z2901" s="259" t="s">
        <v>344</v>
      </c>
      <c r="AA2901" s="259" t="s">
        <v>344</v>
      </c>
      <c r="AB2901" s="259" t="s">
        <v>344</v>
      </c>
      <c r="AC2901" s="259" t="s">
        <v>344</v>
      </c>
      <c r="AD2901" s="259" t="s">
        <v>344</v>
      </c>
      <c r="AE2901" s="259" t="s">
        <v>344</v>
      </c>
      <c r="AF2901" s="259" t="s">
        <v>344</v>
      </c>
      <c r="AG2901" s="259" t="s">
        <v>344</v>
      </c>
      <c r="AH2901" s="259" t="s">
        <v>344</v>
      </c>
      <c r="AI2901" s="259" t="s">
        <v>344</v>
      </c>
      <c r="AJ2901" s="259" t="s">
        <v>344</v>
      </c>
      <c r="AK2901" s="259" t="s">
        <v>344</v>
      </c>
      <c r="AL2901" s="259" t="s">
        <v>344</v>
      </c>
      <c r="AM2901" s="259" t="s">
        <v>344</v>
      </c>
      <c r="AN2901" s="259" t="s">
        <v>344</v>
      </c>
      <c r="AO2901" s="259" t="s">
        <v>344</v>
      </c>
      <c r="AP2901" s="259" t="s">
        <v>344</v>
      </c>
      <c r="AQ2901" s="259"/>
      <c r="AR2901"/>
      <c r="AS2901">
        <v>3</v>
      </c>
    </row>
    <row r="2902" spans="1:45" ht="18.75" hidden="1" x14ac:dyDescent="0.45">
      <c r="A2902" s="268">
        <v>216746</v>
      </c>
      <c r="B2902" s="249" t="s">
        <v>458</v>
      </c>
      <c r="C2902" s="269" t="s">
        <v>205</v>
      </c>
      <c r="D2902" s="269" t="s">
        <v>207</v>
      </c>
      <c r="E2902" s="269" t="s">
        <v>207</v>
      </c>
      <c r="F2902" s="269" t="s">
        <v>207</v>
      </c>
      <c r="G2902" s="269" t="s">
        <v>205</v>
      </c>
      <c r="H2902" s="269" t="s">
        <v>205</v>
      </c>
      <c r="I2902" s="269" t="s">
        <v>207</v>
      </c>
      <c r="J2902" s="269" t="s">
        <v>205</v>
      </c>
      <c r="K2902" s="269" t="s">
        <v>207</v>
      </c>
      <c r="L2902" s="269" t="s">
        <v>207</v>
      </c>
      <c r="M2902" s="270" t="s">
        <v>206</v>
      </c>
      <c r="N2902" s="269" t="s">
        <v>207</v>
      </c>
      <c r="O2902" s="269" t="s">
        <v>207</v>
      </c>
      <c r="P2902" s="269" t="s">
        <v>207</v>
      </c>
      <c r="Q2902" s="269" t="s">
        <v>207</v>
      </c>
      <c r="R2902" s="269" t="s">
        <v>206</v>
      </c>
      <c r="S2902" s="269" t="s">
        <v>206</v>
      </c>
      <c r="T2902" s="269" t="s">
        <v>206</v>
      </c>
      <c r="U2902" s="269" t="s">
        <v>206</v>
      </c>
      <c r="V2902" s="269" t="s">
        <v>206</v>
      </c>
      <c r="W2902" s="269" t="s">
        <v>344</v>
      </c>
      <c r="X2902" s="270" t="s">
        <v>344</v>
      </c>
      <c r="Y2902" s="269" t="s">
        <v>344</v>
      </c>
      <c r="Z2902" s="269" t="s">
        <v>344</v>
      </c>
      <c r="AA2902" s="269" t="s">
        <v>344</v>
      </c>
      <c r="AB2902" s="269" t="s">
        <v>344</v>
      </c>
      <c r="AC2902" s="269" t="s">
        <v>344</v>
      </c>
      <c r="AD2902" s="269" t="s">
        <v>344</v>
      </c>
      <c r="AE2902" s="269" t="s">
        <v>344</v>
      </c>
      <c r="AF2902" s="269" t="s">
        <v>344</v>
      </c>
      <c r="AG2902" s="269" t="s">
        <v>344</v>
      </c>
      <c r="AH2902" s="269" t="s">
        <v>344</v>
      </c>
      <c r="AI2902" s="269" t="s">
        <v>344</v>
      </c>
      <c r="AJ2902" s="269" t="s">
        <v>344</v>
      </c>
      <c r="AK2902" s="269" t="s">
        <v>344</v>
      </c>
      <c r="AL2902" s="269" t="s">
        <v>344</v>
      </c>
      <c r="AM2902" s="269" t="s">
        <v>344</v>
      </c>
      <c r="AN2902" s="269" t="s">
        <v>344</v>
      </c>
      <c r="AO2902" s="269" t="s">
        <v>344</v>
      </c>
      <c r="AP2902" s="269" t="s">
        <v>344</v>
      </c>
      <c r="AQ2902" s="269"/>
      <c r="AR2902">
        <v>0</v>
      </c>
      <c r="AS2902">
        <v>5</v>
      </c>
    </row>
    <row r="2903" spans="1:45" ht="18.75" hidden="1" x14ac:dyDescent="0.45">
      <c r="A2903" s="268">
        <v>216747</v>
      </c>
      <c r="B2903" s="249" t="s">
        <v>458</v>
      </c>
      <c r="C2903" s="269" t="s">
        <v>207</v>
      </c>
      <c r="D2903" s="269" t="s">
        <v>207</v>
      </c>
      <c r="E2903" s="269" t="s">
        <v>207</v>
      </c>
      <c r="F2903" s="269" t="s">
        <v>205</v>
      </c>
      <c r="G2903" s="269" t="s">
        <v>207</v>
      </c>
      <c r="H2903" s="269" t="s">
        <v>207</v>
      </c>
      <c r="I2903" s="269" t="s">
        <v>207</v>
      </c>
      <c r="J2903" s="269" t="s">
        <v>207</v>
      </c>
      <c r="K2903" s="269" t="s">
        <v>207</v>
      </c>
      <c r="L2903" s="269" t="s">
        <v>207</v>
      </c>
      <c r="M2903" s="270" t="s">
        <v>206</v>
      </c>
      <c r="N2903" s="269" t="s">
        <v>207</v>
      </c>
      <c r="O2903" s="269" t="s">
        <v>207</v>
      </c>
      <c r="P2903" s="269" t="s">
        <v>207</v>
      </c>
      <c r="Q2903" s="269" t="s">
        <v>207</v>
      </c>
      <c r="R2903" s="269" t="s">
        <v>206</v>
      </c>
      <c r="S2903" s="269" t="s">
        <v>206</v>
      </c>
      <c r="T2903" s="269" t="s">
        <v>206</v>
      </c>
      <c r="U2903" s="269" t="s">
        <v>206</v>
      </c>
      <c r="V2903" s="269" t="s">
        <v>206</v>
      </c>
      <c r="W2903" s="269" t="s">
        <v>344</v>
      </c>
      <c r="X2903" s="270" t="s">
        <v>344</v>
      </c>
      <c r="Y2903" s="269" t="s">
        <v>344</v>
      </c>
      <c r="Z2903" s="269" t="s">
        <v>344</v>
      </c>
      <c r="AA2903" s="269" t="s">
        <v>344</v>
      </c>
      <c r="AB2903" s="269" t="s">
        <v>344</v>
      </c>
      <c r="AC2903" s="269" t="s">
        <v>344</v>
      </c>
      <c r="AD2903" s="269" t="s">
        <v>344</v>
      </c>
      <c r="AE2903" s="269" t="s">
        <v>344</v>
      </c>
      <c r="AF2903" s="269" t="s">
        <v>344</v>
      </c>
      <c r="AG2903" s="269" t="s">
        <v>344</v>
      </c>
      <c r="AH2903" s="269" t="s">
        <v>344</v>
      </c>
      <c r="AI2903" s="269" t="s">
        <v>344</v>
      </c>
      <c r="AJ2903" s="269" t="s">
        <v>344</v>
      </c>
      <c r="AK2903" s="269" t="s">
        <v>344</v>
      </c>
      <c r="AL2903" s="269" t="s">
        <v>344</v>
      </c>
      <c r="AM2903" s="269" t="s">
        <v>344</v>
      </c>
      <c r="AN2903" s="269" t="s">
        <v>344</v>
      </c>
      <c r="AO2903" s="269" t="s">
        <v>344</v>
      </c>
      <c r="AP2903" s="269" t="s">
        <v>344</v>
      </c>
      <c r="AQ2903" s="269"/>
      <c r="AR2903">
        <v>0</v>
      </c>
      <c r="AS2903">
        <v>5</v>
      </c>
    </row>
    <row r="2904" spans="1:45" ht="15" hidden="1" x14ac:dyDescent="0.25">
      <c r="A2904" s="266">
        <v>216748</v>
      </c>
      <c r="B2904" s="259" t="s">
        <v>457</v>
      </c>
      <c r="C2904" s="259" t="s">
        <v>206</v>
      </c>
      <c r="D2904" s="259" t="s">
        <v>206</v>
      </c>
      <c r="E2904" s="259" t="s">
        <v>206</v>
      </c>
      <c r="F2904" s="259" t="s">
        <v>207</v>
      </c>
      <c r="G2904" s="259" t="s">
        <v>207</v>
      </c>
      <c r="H2904" s="259" t="s">
        <v>206</v>
      </c>
      <c r="I2904" s="259" t="s">
        <v>206</v>
      </c>
      <c r="J2904" s="259" t="s">
        <v>206</v>
      </c>
      <c r="K2904" s="259" t="s">
        <v>206</v>
      </c>
      <c r="L2904" s="259" t="s">
        <v>206</v>
      </c>
      <c r="M2904" s="259" t="s">
        <v>344</v>
      </c>
      <c r="N2904" s="259" t="s">
        <v>344</v>
      </c>
      <c r="O2904" s="259" t="s">
        <v>344</v>
      </c>
      <c r="P2904" s="259" t="s">
        <v>344</v>
      </c>
      <c r="Q2904" s="259" t="s">
        <v>344</v>
      </c>
      <c r="R2904" s="259" t="s">
        <v>344</v>
      </c>
      <c r="S2904" s="259" t="s">
        <v>344</v>
      </c>
      <c r="T2904" s="259" t="s">
        <v>344</v>
      </c>
      <c r="U2904" s="259" t="s">
        <v>344</v>
      </c>
      <c r="V2904" s="259" t="s">
        <v>344</v>
      </c>
      <c r="W2904" s="259" t="s">
        <v>344</v>
      </c>
      <c r="X2904" s="259" t="s">
        <v>344</v>
      </c>
      <c r="Y2904" s="259" t="s">
        <v>344</v>
      </c>
      <c r="Z2904" s="259" t="s">
        <v>344</v>
      </c>
      <c r="AA2904" s="259" t="s">
        <v>344</v>
      </c>
      <c r="AB2904" s="259" t="s">
        <v>344</v>
      </c>
      <c r="AC2904" s="259" t="s">
        <v>344</v>
      </c>
      <c r="AD2904" s="259" t="s">
        <v>344</v>
      </c>
      <c r="AE2904" s="259" t="s">
        <v>344</v>
      </c>
      <c r="AF2904" s="259" t="s">
        <v>344</v>
      </c>
      <c r="AG2904" s="259" t="s">
        <v>344</v>
      </c>
      <c r="AH2904" s="259" t="s">
        <v>344</v>
      </c>
      <c r="AI2904" s="259" t="s">
        <v>344</v>
      </c>
      <c r="AJ2904" s="259" t="s">
        <v>344</v>
      </c>
      <c r="AK2904" s="259" t="s">
        <v>344</v>
      </c>
      <c r="AL2904" s="259" t="s">
        <v>344</v>
      </c>
      <c r="AM2904" s="259" t="s">
        <v>344</v>
      </c>
      <c r="AN2904" s="259" t="s">
        <v>344</v>
      </c>
      <c r="AO2904" s="259" t="s">
        <v>344</v>
      </c>
      <c r="AP2904" s="259" t="s">
        <v>344</v>
      </c>
      <c r="AQ2904" s="259"/>
      <c r="AR2904"/>
      <c r="AS2904">
        <v>1</v>
      </c>
    </row>
    <row r="2905" spans="1:45" ht="18.75" hidden="1" x14ac:dyDescent="0.45">
      <c r="A2905" s="267">
        <v>216749</v>
      </c>
      <c r="B2905" s="249" t="s">
        <v>457</v>
      </c>
      <c r="C2905" s="269" t="s">
        <v>205</v>
      </c>
      <c r="D2905" s="269" t="s">
        <v>207</v>
      </c>
      <c r="E2905" s="269" t="s">
        <v>205</v>
      </c>
      <c r="F2905" s="269" t="s">
        <v>207</v>
      </c>
      <c r="G2905" s="269" t="s">
        <v>205</v>
      </c>
      <c r="H2905" s="269" t="s">
        <v>206</v>
      </c>
      <c r="I2905" s="269" t="s">
        <v>207</v>
      </c>
      <c r="J2905" s="269" t="s">
        <v>205</v>
      </c>
      <c r="K2905" s="269" t="s">
        <v>207</v>
      </c>
      <c r="L2905" s="269" t="s">
        <v>207</v>
      </c>
      <c r="M2905" s="270" t="s">
        <v>344</v>
      </c>
      <c r="N2905" s="269" t="s">
        <v>344</v>
      </c>
      <c r="O2905" s="269" t="s">
        <v>344</v>
      </c>
      <c r="P2905" s="269" t="s">
        <v>344</v>
      </c>
      <c r="Q2905" s="269" t="s">
        <v>344</v>
      </c>
      <c r="R2905" s="269" t="s">
        <v>344</v>
      </c>
      <c r="S2905" s="269" t="s">
        <v>344</v>
      </c>
      <c r="T2905" s="269" t="s">
        <v>344</v>
      </c>
      <c r="U2905" s="269" t="s">
        <v>344</v>
      </c>
      <c r="V2905" s="269" t="s">
        <v>344</v>
      </c>
      <c r="W2905" s="269" t="s">
        <v>344</v>
      </c>
      <c r="X2905" s="270" t="s">
        <v>344</v>
      </c>
      <c r="Y2905" s="269" t="s">
        <v>344</v>
      </c>
      <c r="Z2905" s="269" t="s">
        <v>344</v>
      </c>
      <c r="AA2905" s="269" t="s">
        <v>344</v>
      </c>
      <c r="AB2905" s="269" t="s">
        <v>344</v>
      </c>
      <c r="AC2905" s="269" t="s">
        <v>344</v>
      </c>
      <c r="AD2905" s="269" t="s">
        <v>344</v>
      </c>
      <c r="AE2905" s="269" t="s">
        <v>344</v>
      </c>
      <c r="AF2905" s="269" t="s">
        <v>344</v>
      </c>
      <c r="AG2905" s="269" t="s">
        <v>344</v>
      </c>
      <c r="AH2905" s="269" t="s">
        <v>344</v>
      </c>
      <c r="AI2905" s="269" t="s">
        <v>344</v>
      </c>
      <c r="AJ2905" s="269" t="s">
        <v>344</v>
      </c>
      <c r="AK2905" s="269" t="s">
        <v>344</v>
      </c>
      <c r="AL2905" s="269" t="s">
        <v>344</v>
      </c>
      <c r="AM2905" s="269" t="s">
        <v>344</v>
      </c>
      <c r="AN2905" s="269" t="s">
        <v>344</v>
      </c>
      <c r="AO2905" s="269" t="s">
        <v>344</v>
      </c>
      <c r="AP2905" s="269" t="s">
        <v>344</v>
      </c>
      <c r="AQ2905" s="269"/>
      <c r="AR2905">
        <v>0</v>
      </c>
      <c r="AS2905">
        <v>3</v>
      </c>
    </row>
    <row r="2906" spans="1:45" ht="15" hidden="1" x14ac:dyDescent="0.25">
      <c r="A2906" s="266">
        <v>216750</v>
      </c>
      <c r="B2906" s="259" t="s">
        <v>457</v>
      </c>
      <c r="C2906" s="259" t="s">
        <v>207</v>
      </c>
      <c r="D2906" s="259" t="s">
        <v>207</v>
      </c>
      <c r="E2906" s="259" t="s">
        <v>207</v>
      </c>
      <c r="F2906" s="259" t="s">
        <v>205</v>
      </c>
      <c r="G2906" s="259" t="s">
        <v>207</v>
      </c>
      <c r="H2906" s="259" t="s">
        <v>206</v>
      </c>
      <c r="I2906" s="259" t="s">
        <v>206</v>
      </c>
      <c r="J2906" s="259" t="s">
        <v>206</v>
      </c>
      <c r="K2906" s="259" t="s">
        <v>206</v>
      </c>
      <c r="L2906" s="259" t="s">
        <v>206</v>
      </c>
      <c r="M2906" s="259" t="s">
        <v>344</v>
      </c>
      <c r="N2906" s="259" t="s">
        <v>344</v>
      </c>
      <c r="O2906" s="259" t="s">
        <v>344</v>
      </c>
      <c r="P2906" s="259" t="s">
        <v>344</v>
      </c>
      <c r="Q2906" s="259" t="s">
        <v>344</v>
      </c>
      <c r="R2906" s="259" t="s">
        <v>344</v>
      </c>
      <c r="S2906" s="259" t="s">
        <v>344</v>
      </c>
      <c r="T2906" s="259" t="s">
        <v>344</v>
      </c>
      <c r="U2906" s="259" t="s">
        <v>344</v>
      </c>
      <c r="V2906" s="259" t="s">
        <v>344</v>
      </c>
      <c r="W2906" s="259" t="s">
        <v>344</v>
      </c>
      <c r="X2906" s="259" t="s">
        <v>344</v>
      </c>
      <c r="Y2906" s="259" t="s">
        <v>344</v>
      </c>
      <c r="Z2906" s="259" t="s">
        <v>344</v>
      </c>
      <c r="AA2906" s="259" t="s">
        <v>344</v>
      </c>
      <c r="AB2906" s="259" t="s">
        <v>344</v>
      </c>
      <c r="AC2906" s="259" t="s">
        <v>344</v>
      </c>
      <c r="AD2906" s="259" t="s">
        <v>344</v>
      </c>
      <c r="AE2906" s="259" t="s">
        <v>344</v>
      </c>
      <c r="AF2906" s="259" t="s">
        <v>344</v>
      </c>
      <c r="AG2906" s="259" t="s">
        <v>344</v>
      </c>
      <c r="AH2906" s="259" t="s">
        <v>344</v>
      </c>
      <c r="AI2906" s="259" t="s">
        <v>344</v>
      </c>
      <c r="AJ2906" s="259" t="s">
        <v>344</v>
      </c>
      <c r="AK2906" s="259" t="s">
        <v>344</v>
      </c>
      <c r="AL2906" s="259" t="s">
        <v>344</v>
      </c>
      <c r="AM2906" s="259" t="s">
        <v>344</v>
      </c>
      <c r="AN2906" s="259" t="s">
        <v>344</v>
      </c>
      <c r="AO2906" s="259" t="s">
        <v>344</v>
      </c>
      <c r="AP2906" s="259" t="s">
        <v>344</v>
      </c>
      <c r="AQ2906" s="259"/>
      <c r="AR2906"/>
      <c r="AS2906">
        <v>3</v>
      </c>
    </row>
    <row r="2907" spans="1:45" ht="15" hidden="1" x14ac:dyDescent="0.25">
      <c r="A2907" s="266">
        <v>216751</v>
      </c>
      <c r="B2907" s="259" t="s">
        <v>457</v>
      </c>
      <c r="C2907" s="259" t="s">
        <v>207</v>
      </c>
      <c r="D2907" s="259" t="s">
        <v>207</v>
      </c>
      <c r="E2907" s="259" t="s">
        <v>207</v>
      </c>
      <c r="F2907" s="259" t="s">
        <v>207</v>
      </c>
      <c r="G2907" s="259" t="s">
        <v>206</v>
      </c>
      <c r="H2907" s="259" t="s">
        <v>206</v>
      </c>
      <c r="I2907" s="259" t="s">
        <v>206</v>
      </c>
      <c r="J2907" s="259" t="s">
        <v>206</v>
      </c>
      <c r="K2907" s="259" t="s">
        <v>206</v>
      </c>
      <c r="L2907" s="259" t="s">
        <v>206</v>
      </c>
      <c r="M2907" s="259" t="s">
        <v>344</v>
      </c>
      <c r="N2907" s="259" t="s">
        <v>344</v>
      </c>
      <c r="O2907" s="259" t="s">
        <v>344</v>
      </c>
      <c r="P2907" s="259" t="s">
        <v>344</v>
      </c>
      <c r="Q2907" s="259" t="s">
        <v>344</v>
      </c>
      <c r="R2907" s="259" t="s">
        <v>344</v>
      </c>
      <c r="S2907" s="259" t="s">
        <v>344</v>
      </c>
      <c r="T2907" s="259" t="s">
        <v>344</v>
      </c>
      <c r="U2907" s="259" t="s">
        <v>344</v>
      </c>
      <c r="V2907" s="259" t="s">
        <v>344</v>
      </c>
      <c r="W2907" s="259" t="s">
        <v>344</v>
      </c>
      <c r="X2907" s="259" t="s">
        <v>344</v>
      </c>
      <c r="Y2907" s="259" t="s">
        <v>344</v>
      </c>
      <c r="Z2907" s="259" t="s">
        <v>344</v>
      </c>
      <c r="AA2907" s="259" t="s">
        <v>344</v>
      </c>
      <c r="AB2907" s="259" t="s">
        <v>344</v>
      </c>
      <c r="AC2907" s="259" t="s">
        <v>344</v>
      </c>
      <c r="AD2907" s="259" t="s">
        <v>344</v>
      </c>
      <c r="AE2907" s="259" t="s">
        <v>344</v>
      </c>
      <c r="AF2907" s="259" t="s">
        <v>344</v>
      </c>
      <c r="AG2907" s="259" t="s">
        <v>344</v>
      </c>
      <c r="AH2907" s="259" t="s">
        <v>344</v>
      </c>
      <c r="AI2907" s="259" t="s">
        <v>344</v>
      </c>
      <c r="AJ2907" s="259" t="s">
        <v>344</v>
      </c>
      <c r="AK2907" s="259" t="s">
        <v>344</v>
      </c>
      <c r="AL2907" s="259" t="s">
        <v>344</v>
      </c>
      <c r="AM2907" s="259" t="s">
        <v>344</v>
      </c>
      <c r="AN2907" s="259" t="s">
        <v>344</v>
      </c>
      <c r="AO2907" s="259" t="s">
        <v>344</v>
      </c>
      <c r="AP2907" s="259" t="s">
        <v>344</v>
      </c>
      <c r="AQ2907" s="259"/>
      <c r="AR2907"/>
      <c r="AS2907">
        <v>3</v>
      </c>
    </row>
    <row r="2908" spans="1:45" ht="18.75" hidden="1" x14ac:dyDescent="0.45">
      <c r="A2908" s="268">
        <v>216752</v>
      </c>
      <c r="B2908" s="249" t="s">
        <v>458</v>
      </c>
      <c r="C2908" s="269" t="s">
        <v>207</v>
      </c>
      <c r="D2908" s="269" t="s">
        <v>207</v>
      </c>
      <c r="E2908" s="269" t="s">
        <v>207</v>
      </c>
      <c r="F2908" s="269" t="s">
        <v>205</v>
      </c>
      <c r="G2908" s="269" t="s">
        <v>205</v>
      </c>
      <c r="H2908" s="269" t="s">
        <v>207</v>
      </c>
      <c r="I2908" s="269" t="s">
        <v>207</v>
      </c>
      <c r="J2908" s="269" t="s">
        <v>207</v>
      </c>
      <c r="K2908" s="269" t="s">
        <v>207</v>
      </c>
      <c r="L2908" s="269" t="s">
        <v>207</v>
      </c>
      <c r="M2908" s="270" t="s">
        <v>206</v>
      </c>
      <c r="N2908" s="269" t="s">
        <v>207</v>
      </c>
      <c r="O2908" s="269" t="s">
        <v>207</v>
      </c>
      <c r="P2908" s="269" t="s">
        <v>206</v>
      </c>
      <c r="Q2908" s="269" t="s">
        <v>207</v>
      </c>
      <c r="R2908" s="269" t="s">
        <v>206</v>
      </c>
      <c r="S2908" s="269" t="s">
        <v>206</v>
      </c>
      <c r="T2908" s="269" t="s">
        <v>206</v>
      </c>
      <c r="U2908" s="269" t="s">
        <v>206</v>
      </c>
      <c r="V2908" s="269" t="s">
        <v>206</v>
      </c>
      <c r="W2908" s="269" t="s">
        <v>344</v>
      </c>
      <c r="X2908" s="270" t="s">
        <v>344</v>
      </c>
      <c r="Y2908" s="269" t="s">
        <v>344</v>
      </c>
      <c r="Z2908" s="269" t="s">
        <v>344</v>
      </c>
      <c r="AA2908" s="269" t="s">
        <v>344</v>
      </c>
      <c r="AB2908" s="269" t="s">
        <v>344</v>
      </c>
      <c r="AC2908" s="269" t="s">
        <v>344</v>
      </c>
      <c r="AD2908" s="269" t="s">
        <v>344</v>
      </c>
      <c r="AE2908" s="269" t="s">
        <v>344</v>
      </c>
      <c r="AF2908" s="269" t="s">
        <v>344</v>
      </c>
      <c r="AG2908" s="269" t="s">
        <v>344</v>
      </c>
      <c r="AH2908" s="269" t="s">
        <v>344</v>
      </c>
      <c r="AI2908" s="269" t="s">
        <v>344</v>
      </c>
      <c r="AJ2908" s="269" t="s">
        <v>344</v>
      </c>
      <c r="AK2908" s="269" t="s">
        <v>344</v>
      </c>
      <c r="AL2908" s="269" t="s">
        <v>344</v>
      </c>
      <c r="AM2908" s="269" t="s">
        <v>344</v>
      </c>
      <c r="AN2908" s="269" t="s">
        <v>344</v>
      </c>
      <c r="AO2908" s="269" t="s">
        <v>344</v>
      </c>
      <c r="AP2908" s="269" t="s">
        <v>344</v>
      </c>
      <c r="AQ2908" s="269"/>
      <c r="AR2908">
        <v>0</v>
      </c>
      <c r="AS2908">
        <v>5</v>
      </c>
    </row>
    <row r="2909" spans="1:45" ht="18.75" hidden="1" x14ac:dyDescent="0.45">
      <c r="A2909" s="267">
        <v>216753</v>
      </c>
      <c r="B2909" s="249" t="s">
        <v>458</v>
      </c>
      <c r="C2909" s="269" t="s">
        <v>207</v>
      </c>
      <c r="D2909" s="269" t="s">
        <v>207</v>
      </c>
      <c r="E2909" s="269" t="s">
        <v>207</v>
      </c>
      <c r="F2909" s="269" t="s">
        <v>207</v>
      </c>
      <c r="G2909" s="269" t="s">
        <v>207</v>
      </c>
      <c r="H2909" s="269" t="s">
        <v>206</v>
      </c>
      <c r="I2909" s="269" t="s">
        <v>207</v>
      </c>
      <c r="J2909" s="269" t="s">
        <v>206</v>
      </c>
      <c r="K2909" s="269" t="s">
        <v>207</v>
      </c>
      <c r="L2909" s="269" t="s">
        <v>207</v>
      </c>
      <c r="M2909" s="270" t="s">
        <v>206</v>
      </c>
      <c r="N2909" s="269" t="s">
        <v>206</v>
      </c>
      <c r="O2909" s="269" t="s">
        <v>207</v>
      </c>
      <c r="P2909" s="269" t="s">
        <v>206</v>
      </c>
      <c r="Q2909" s="269" t="s">
        <v>206</v>
      </c>
      <c r="R2909" s="269" t="s">
        <v>206</v>
      </c>
      <c r="S2909" s="269" t="s">
        <v>206</v>
      </c>
      <c r="T2909" s="269" t="s">
        <v>206</v>
      </c>
      <c r="U2909" s="269" t="s">
        <v>206</v>
      </c>
      <c r="V2909" s="269" t="s">
        <v>206</v>
      </c>
      <c r="W2909" s="269" t="s">
        <v>344</v>
      </c>
      <c r="X2909" s="270" t="s">
        <v>344</v>
      </c>
      <c r="Y2909" s="269" t="s">
        <v>344</v>
      </c>
      <c r="Z2909" s="269" t="s">
        <v>344</v>
      </c>
      <c r="AA2909" s="269" t="s">
        <v>344</v>
      </c>
      <c r="AB2909" s="269" t="s">
        <v>344</v>
      </c>
      <c r="AC2909" s="269" t="s">
        <v>344</v>
      </c>
      <c r="AD2909" s="269" t="s">
        <v>344</v>
      </c>
      <c r="AE2909" s="269" t="s">
        <v>344</v>
      </c>
      <c r="AF2909" s="269" t="s">
        <v>344</v>
      </c>
      <c r="AG2909" s="269" t="s">
        <v>344</v>
      </c>
      <c r="AH2909" s="269" t="s">
        <v>344</v>
      </c>
      <c r="AI2909" s="269" t="s">
        <v>344</v>
      </c>
      <c r="AJ2909" s="269" t="s">
        <v>344</v>
      </c>
      <c r="AK2909" s="269" t="s">
        <v>344</v>
      </c>
      <c r="AL2909" s="269" t="s">
        <v>344</v>
      </c>
      <c r="AM2909" s="269" t="s">
        <v>344</v>
      </c>
      <c r="AN2909" s="269" t="s">
        <v>344</v>
      </c>
      <c r="AO2909" s="269" t="s">
        <v>344</v>
      </c>
      <c r="AP2909" s="269" t="s">
        <v>344</v>
      </c>
      <c r="AQ2909" s="269"/>
      <c r="AR2909">
        <v>0</v>
      </c>
      <c r="AS2909">
        <v>5</v>
      </c>
    </row>
    <row r="2910" spans="1:45" ht="15" hidden="1" x14ac:dyDescent="0.25">
      <c r="A2910" s="266">
        <v>216754</v>
      </c>
      <c r="B2910" s="259" t="s">
        <v>457</v>
      </c>
      <c r="C2910" s="259" t="s">
        <v>207</v>
      </c>
      <c r="D2910" s="259" t="s">
        <v>207</v>
      </c>
      <c r="E2910" s="259" t="s">
        <v>207</v>
      </c>
      <c r="F2910" s="259" t="s">
        <v>207</v>
      </c>
      <c r="G2910" s="259" t="s">
        <v>207</v>
      </c>
      <c r="H2910" s="259" t="s">
        <v>206</v>
      </c>
      <c r="I2910" s="259" t="s">
        <v>206</v>
      </c>
      <c r="J2910" s="259" t="s">
        <v>206</v>
      </c>
      <c r="K2910" s="259" t="s">
        <v>206</v>
      </c>
      <c r="L2910" s="259" t="s">
        <v>206</v>
      </c>
      <c r="M2910" s="259" t="s">
        <v>344</v>
      </c>
      <c r="N2910" s="259" t="s">
        <v>344</v>
      </c>
      <c r="O2910" s="259" t="s">
        <v>344</v>
      </c>
      <c r="P2910" s="259" t="s">
        <v>344</v>
      </c>
      <c r="Q2910" s="259" t="s">
        <v>344</v>
      </c>
      <c r="R2910" s="259" t="s">
        <v>344</v>
      </c>
      <c r="S2910" s="259" t="s">
        <v>344</v>
      </c>
      <c r="T2910" s="259" t="s">
        <v>344</v>
      </c>
      <c r="U2910" s="259" t="s">
        <v>344</v>
      </c>
      <c r="V2910" s="259" t="s">
        <v>344</v>
      </c>
      <c r="W2910" s="259" t="s">
        <v>344</v>
      </c>
      <c r="X2910" s="259" t="s">
        <v>344</v>
      </c>
      <c r="Y2910" s="259" t="s">
        <v>344</v>
      </c>
      <c r="Z2910" s="259" t="s">
        <v>344</v>
      </c>
      <c r="AA2910" s="259" t="s">
        <v>344</v>
      </c>
      <c r="AB2910" s="259" t="s">
        <v>344</v>
      </c>
      <c r="AC2910" s="259" t="s">
        <v>344</v>
      </c>
      <c r="AD2910" s="259" t="s">
        <v>344</v>
      </c>
      <c r="AE2910" s="259" t="s">
        <v>344</v>
      </c>
      <c r="AF2910" s="259" t="s">
        <v>344</v>
      </c>
      <c r="AG2910" s="259" t="s">
        <v>344</v>
      </c>
      <c r="AH2910" s="259" t="s">
        <v>344</v>
      </c>
      <c r="AI2910" s="259" t="s">
        <v>344</v>
      </c>
      <c r="AJ2910" s="259" t="s">
        <v>344</v>
      </c>
      <c r="AK2910" s="259" t="s">
        <v>344</v>
      </c>
      <c r="AL2910" s="259" t="s">
        <v>344</v>
      </c>
      <c r="AM2910" s="259" t="s">
        <v>344</v>
      </c>
      <c r="AN2910" s="259" t="s">
        <v>344</v>
      </c>
      <c r="AO2910" s="259" t="s">
        <v>344</v>
      </c>
      <c r="AP2910" s="259" t="s">
        <v>344</v>
      </c>
      <c r="AQ2910" s="259"/>
      <c r="AR2910"/>
      <c r="AS2910">
        <v>3</v>
      </c>
    </row>
    <row r="2911" spans="1:45" ht="18.75" hidden="1" x14ac:dyDescent="0.45">
      <c r="A2911" s="268">
        <v>216755</v>
      </c>
      <c r="B2911" s="249" t="s">
        <v>458</v>
      </c>
      <c r="C2911" s="269" t="s">
        <v>207</v>
      </c>
      <c r="D2911" s="269" t="s">
        <v>207</v>
      </c>
      <c r="E2911" s="269" t="s">
        <v>207</v>
      </c>
      <c r="F2911" s="269" t="s">
        <v>207</v>
      </c>
      <c r="G2911" s="269" t="s">
        <v>207</v>
      </c>
      <c r="H2911" s="269" t="s">
        <v>207</v>
      </c>
      <c r="I2911" s="269" t="s">
        <v>207</v>
      </c>
      <c r="J2911" s="269" t="s">
        <v>207</v>
      </c>
      <c r="K2911" s="269" t="s">
        <v>207</v>
      </c>
      <c r="L2911" s="269" t="s">
        <v>207</v>
      </c>
      <c r="M2911" s="270" t="s">
        <v>206</v>
      </c>
      <c r="N2911" s="269" t="s">
        <v>207</v>
      </c>
      <c r="O2911" s="269" t="s">
        <v>207</v>
      </c>
      <c r="P2911" s="269" t="s">
        <v>207</v>
      </c>
      <c r="Q2911" s="269" t="s">
        <v>207</v>
      </c>
      <c r="R2911" s="269" t="s">
        <v>206</v>
      </c>
      <c r="S2911" s="269" t="s">
        <v>206</v>
      </c>
      <c r="T2911" s="269" t="s">
        <v>206</v>
      </c>
      <c r="U2911" s="269" t="s">
        <v>206</v>
      </c>
      <c r="V2911" s="269" t="s">
        <v>206</v>
      </c>
      <c r="W2911" s="269" t="s">
        <v>344</v>
      </c>
      <c r="X2911" s="270" t="s">
        <v>344</v>
      </c>
      <c r="Y2911" s="269" t="s">
        <v>344</v>
      </c>
      <c r="Z2911" s="269" t="s">
        <v>344</v>
      </c>
      <c r="AA2911" s="269" t="s">
        <v>344</v>
      </c>
      <c r="AB2911" s="269" t="s">
        <v>344</v>
      </c>
      <c r="AC2911" s="269" t="s">
        <v>344</v>
      </c>
      <c r="AD2911" s="269" t="s">
        <v>344</v>
      </c>
      <c r="AE2911" s="269" t="s">
        <v>344</v>
      </c>
      <c r="AF2911" s="269" t="s">
        <v>344</v>
      </c>
      <c r="AG2911" s="269" t="s">
        <v>344</v>
      </c>
      <c r="AH2911" s="269" t="s">
        <v>344</v>
      </c>
      <c r="AI2911" s="269" t="s">
        <v>344</v>
      </c>
      <c r="AJ2911" s="269" t="s">
        <v>344</v>
      </c>
      <c r="AK2911" s="269" t="s">
        <v>344</v>
      </c>
      <c r="AL2911" s="269" t="s">
        <v>344</v>
      </c>
      <c r="AM2911" s="269" t="s">
        <v>344</v>
      </c>
      <c r="AN2911" s="269" t="s">
        <v>344</v>
      </c>
      <c r="AO2911" s="269" t="s">
        <v>344</v>
      </c>
      <c r="AP2911" s="269" t="s">
        <v>344</v>
      </c>
      <c r="AQ2911" s="269"/>
      <c r="AR2911">
        <v>0</v>
      </c>
      <c r="AS2911">
        <v>5</v>
      </c>
    </row>
    <row r="2912" spans="1:45" ht="18.75" hidden="1" x14ac:dyDescent="0.45">
      <c r="A2912" s="268">
        <v>216756</v>
      </c>
      <c r="B2912" s="249" t="s">
        <v>457</v>
      </c>
      <c r="C2912" s="269" t="s">
        <v>205</v>
      </c>
      <c r="D2912" s="269" t="s">
        <v>207</v>
      </c>
      <c r="E2912" s="269" t="s">
        <v>205</v>
      </c>
      <c r="F2912" s="269" t="s">
        <v>207</v>
      </c>
      <c r="G2912" s="269" t="s">
        <v>207</v>
      </c>
      <c r="H2912" s="269" t="s">
        <v>206</v>
      </c>
      <c r="I2912" s="269" t="s">
        <v>206</v>
      </c>
      <c r="J2912" s="269" t="s">
        <v>207</v>
      </c>
      <c r="K2912" s="269" t="s">
        <v>205</v>
      </c>
      <c r="L2912" s="269" t="s">
        <v>205</v>
      </c>
      <c r="M2912" s="270" t="s">
        <v>344</v>
      </c>
      <c r="N2912" s="269" t="s">
        <v>344</v>
      </c>
      <c r="O2912" s="269" t="s">
        <v>344</v>
      </c>
      <c r="P2912" s="269" t="s">
        <v>344</v>
      </c>
      <c r="Q2912" s="269" t="s">
        <v>344</v>
      </c>
      <c r="R2912" s="269" t="s">
        <v>344</v>
      </c>
      <c r="S2912" s="269" t="s">
        <v>344</v>
      </c>
      <c r="T2912" s="269" t="s">
        <v>344</v>
      </c>
      <c r="U2912" s="269" t="s">
        <v>344</v>
      </c>
      <c r="V2912" s="269" t="s">
        <v>344</v>
      </c>
      <c r="W2912" s="269" t="s">
        <v>344</v>
      </c>
      <c r="X2912" s="270" t="s">
        <v>344</v>
      </c>
      <c r="Y2912" s="269" t="s">
        <v>344</v>
      </c>
      <c r="Z2912" s="269" t="s">
        <v>344</v>
      </c>
      <c r="AA2912" s="269" t="s">
        <v>344</v>
      </c>
      <c r="AB2912" s="269" t="s">
        <v>344</v>
      </c>
      <c r="AC2912" s="269" t="s">
        <v>344</v>
      </c>
      <c r="AD2912" s="269" t="s">
        <v>344</v>
      </c>
      <c r="AE2912" s="269" t="s">
        <v>344</v>
      </c>
      <c r="AF2912" s="269" t="s">
        <v>344</v>
      </c>
      <c r="AG2912" s="269" t="s">
        <v>344</v>
      </c>
      <c r="AH2912" s="269" t="s">
        <v>344</v>
      </c>
      <c r="AI2912" s="269" t="s">
        <v>344</v>
      </c>
      <c r="AJ2912" s="269" t="s">
        <v>344</v>
      </c>
      <c r="AK2912" s="269" t="s">
        <v>344</v>
      </c>
      <c r="AL2912" s="269" t="s">
        <v>344</v>
      </c>
      <c r="AM2912" s="269" t="s">
        <v>344</v>
      </c>
      <c r="AN2912" s="269" t="s">
        <v>344</v>
      </c>
      <c r="AO2912" s="269" t="s">
        <v>344</v>
      </c>
      <c r="AP2912" s="269" t="s">
        <v>344</v>
      </c>
      <c r="AQ2912" s="269"/>
      <c r="AR2912">
        <v>0</v>
      </c>
      <c r="AS2912">
        <v>3</v>
      </c>
    </row>
    <row r="2913" spans="1:45" ht="15" hidden="1" x14ac:dyDescent="0.25">
      <c r="A2913" s="266">
        <v>216757</v>
      </c>
      <c r="B2913" s="259" t="s">
        <v>457</v>
      </c>
      <c r="C2913" s="259" t="s">
        <v>206</v>
      </c>
      <c r="D2913" s="259" t="s">
        <v>207</v>
      </c>
      <c r="E2913" s="259" t="s">
        <v>207</v>
      </c>
      <c r="F2913" s="259" t="s">
        <v>206</v>
      </c>
      <c r="G2913" s="259" t="s">
        <v>207</v>
      </c>
      <c r="H2913" s="259" t="s">
        <v>206</v>
      </c>
      <c r="I2913" s="259" t="s">
        <v>206</v>
      </c>
      <c r="J2913" s="259" t="s">
        <v>206</v>
      </c>
      <c r="K2913" s="259" t="s">
        <v>206</v>
      </c>
      <c r="L2913" s="259" t="s">
        <v>206</v>
      </c>
      <c r="M2913" s="259" t="s">
        <v>344</v>
      </c>
      <c r="N2913" s="259" t="s">
        <v>344</v>
      </c>
      <c r="O2913" s="259" t="s">
        <v>344</v>
      </c>
      <c r="P2913" s="259" t="s">
        <v>344</v>
      </c>
      <c r="Q2913" s="259" t="s">
        <v>344</v>
      </c>
      <c r="R2913" s="259" t="s">
        <v>344</v>
      </c>
      <c r="S2913" s="259" t="s">
        <v>344</v>
      </c>
      <c r="T2913" s="259" t="s">
        <v>344</v>
      </c>
      <c r="U2913" s="259" t="s">
        <v>344</v>
      </c>
      <c r="V2913" s="259" t="s">
        <v>344</v>
      </c>
      <c r="W2913" s="259" t="s">
        <v>344</v>
      </c>
      <c r="X2913" s="259" t="s">
        <v>344</v>
      </c>
      <c r="Y2913" s="259" t="s">
        <v>344</v>
      </c>
      <c r="Z2913" s="259" t="s">
        <v>344</v>
      </c>
      <c r="AA2913" s="259" t="s">
        <v>344</v>
      </c>
      <c r="AB2913" s="259" t="s">
        <v>344</v>
      </c>
      <c r="AC2913" s="259" t="s">
        <v>344</v>
      </c>
      <c r="AD2913" s="259" t="s">
        <v>344</v>
      </c>
      <c r="AE2913" s="259" t="s">
        <v>344</v>
      </c>
      <c r="AF2913" s="259" t="s">
        <v>344</v>
      </c>
      <c r="AG2913" s="259" t="s">
        <v>344</v>
      </c>
      <c r="AH2913" s="259" t="s">
        <v>344</v>
      </c>
      <c r="AI2913" s="259" t="s">
        <v>344</v>
      </c>
      <c r="AJ2913" s="259" t="s">
        <v>344</v>
      </c>
      <c r="AK2913" s="259" t="s">
        <v>344</v>
      </c>
      <c r="AL2913" s="259" t="s">
        <v>344</v>
      </c>
      <c r="AM2913" s="259" t="s">
        <v>344</v>
      </c>
      <c r="AN2913" s="259" t="s">
        <v>344</v>
      </c>
      <c r="AO2913" s="259" t="s">
        <v>344</v>
      </c>
      <c r="AP2913" s="259" t="s">
        <v>344</v>
      </c>
      <c r="AQ2913" s="259"/>
      <c r="AR2913"/>
      <c r="AS2913">
        <v>3</v>
      </c>
    </row>
    <row r="2914" spans="1:45" ht="18.75" hidden="1" x14ac:dyDescent="0.45">
      <c r="A2914" s="268">
        <v>216758</v>
      </c>
      <c r="B2914" s="249" t="s">
        <v>458</v>
      </c>
      <c r="C2914" s="269"/>
      <c r="D2914" s="269"/>
      <c r="E2914" s="269"/>
      <c r="F2914" s="269"/>
      <c r="G2914" s="269"/>
      <c r="H2914" s="269"/>
      <c r="I2914" s="269"/>
      <c r="J2914" s="269"/>
      <c r="K2914" s="269"/>
      <c r="L2914" s="269"/>
      <c r="M2914" s="270"/>
      <c r="N2914" s="269"/>
      <c r="O2914" s="269"/>
      <c r="P2914" s="269"/>
      <c r="Q2914" s="269"/>
      <c r="R2914" s="269"/>
      <c r="S2914" s="269"/>
      <c r="T2914" s="269"/>
      <c r="U2914" s="269"/>
      <c r="V2914" s="269"/>
      <c r="W2914" s="269"/>
      <c r="X2914" s="270"/>
      <c r="Y2914" s="269"/>
      <c r="Z2914" s="269"/>
      <c r="AA2914" s="269"/>
      <c r="AB2914" s="269"/>
      <c r="AC2914" s="269"/>
      <c r="AD2914" s="269"/>
      <c r="AE2914" s="269"/>
      <c r="AF2914" s="269"/>
      <c r="AG2914" s="269"/>
      <c r="AH2914" s="269"/>
      <c r="AI2914" s="269"/>
      <c r="AJ2914" s="269"/>
      <c r="AK2914" s="269"/>
      <c r="AL2914" s="269"/>
      <c r="AM2914" s="269"/>
      <c r="AN2914" s="269"/>
      <c r="AO2914" s="269"/>
      <c r="AP2914" s="269"/>
      <c r="AQ2914" s="269"/>
      <c r="AR2914">
        <v>0</v>
      </c>
      <c r="AS2914">
        <v>5</v>
      </c>
    </row>
    <row r="2915" spans="1:45" ht="18.75" hidden="1" x14ac:dyDescent="0.45">
      <c r="A2915" s="268">
        <v>216759</v>
      </c>
      <c r="B2915" s="249" t="s">
        <v>457</v>
      </c>
      <c r="C2915" s="269" t="s">
        <v>207</v>
      </c>
      <c r="D2915" s="269" t="s">
        <v>207</v>
      </c>
      <c r="E2915" s="269" t="s">
        <v>205</v>
      </c>
      <c r="F2915" s="269" t="s">
        <v>205</v>
      </c>
      <c r="G2915" s="269" t="s">
        <v>207</v>
      </c>
      <c r="H2915" s="269" t="s">
        <v>207</v>
      </c>
      <c r="I2915" s="269" t="s">
        <v>207</v>
      </c>
      <c r="J2915" s="269" t="s">
        <v>205</v>
      </c>
      <c r="K2915" s="269" t="s">
        <v>205</v>
      </c>
      <c r="L2915" s="269" t="s">
        <v>207</v>
      </c>
      <c r="M2915" s="270" t="s">
        <v>344</v>
      </c>
      <c r="N2915" s="269" t="s">
        <v>344</v>
      </c>
      <c r="O2915" s="269" t="s">
        <v>344</v>
      </c>
      <c r="P2915" s="269" t="s">
        <v>344</v>
      </c>
      <c r="Q2915" s="269" t="s">
        <v>344</v>
      </c>
      <c r="R2915" s="269" t="s">
        <v>344</v>
      </c>
      <c r="S2915" s="269" t="s">
        <v>344</v>
      </c>
      <c r="T2915" s="269" t="s">
        <v>344</v>
      </c>
      <c r="U2915" s="269" t="s">
        <v>344</v>
      </c>
      <c r="V2915" s="269" t="s">
        <v>344</v>
      </c>
      <c r="W2915" s="269" t="s">
        <v>344</v>
      </c>
      <c r="X2915" s="270" t="s">
        <v>344</v>
      </c>
      <c r="Y2915" s="269" t="s">
        <v>344</v>
      </c>
      <c r="Z2915" s="269" t="s">
        <v>344</v>
      </c>
      <c r="AA2915" s="269" t="s">
        <v>344</v>
      </c>
      <c r="AB2915" s="269" t="s">
        <v>344</v>
      </c>
      <c r="AC2915" s="269" t="s">
        <v>344</v>
      </c>
      <c r="AD2915" s="269" t="s">
        <v>344</v>
      </c>
      <c r="AE2915" s="269" t="s">
        <v>344</v>
      </c>
      <c r="AF2915" s="269" t="s">
        <v>344</v>
      </c>
      <c r="AG2915" s="269" t="s">
        <v>344</v>
      </c>
      <c r="AH2915" s="269" t="s">
        <v>344</v>
      </c>
      <c r="AI2915" s="269" t="s">
        <v>344</v>
      </c>
      <c r="AJ2915" s="269" t="s">
        <v>344</v>
      </c>
      <c r="AK2915" s="269" t="s">
        <v>344</v>
      </c>
      <c r="AL2915" s="269" t="s">
        <v>344</v>
      </c>
      <c r="AM2915" s="269" t="s">
        <v>344</v>
      </c>
      <c r="AN2915" s="269" t="s">
        <v>344</v>
      </c>
      <c r="AO2915" s="269" t="s">
        <v>344</v>
      </c>
      <c r="AP2915" s="269" t="s">
        <v>344</v>
      </c>
      <c r="AQ2915" s="269"/>
      <c r="AR2915">
        <v>0</v>
      </c>
      <c r="AS2915">
        <v>3</v>
      </c>
    </row>
    <row r="2916" spans="1:45" ht="18.75" hidden="1" x14ac:dyDescent="0.45">
      <c r="A2916" s="268">
        <v>216760</v>
      </c>
      <c r="B2916" s="249" t="s">
        <v>457</v>
      </c>
      <c r="C2916" s="269" t="s">
        <v>207</v>
      </c>
      <c r="D2916" s="269" t="s">
        <v>207</v>
      </c>
      <c r="E2916" s="269" t="s">
        <v>207</v>
      </c>
      <c r="F2916" s="269" t="s">
        <v>205</v>
      </c>
      <c r="G2916" s="269" t="s">
        <v>205</v>
      </c>
      <c r="H2916" s="269" t="s">
        <v>207</v>
      </c>
      <c r="I2916" s="269" t="s">
        <v>205</v>
      </c>
      <c r="J2916" s="269" t="s">
        <v>205</v>
      </c>
      <c r="K2916" s="269" t="s">
        <v>205</v>
      </c>
      <c r="L2916" s="269" t="s">
        <v>207</v>
      </c>
      <c r="M2916" s="270" t="s">
        <v>344</v>
      </c>
      <c r="N2916" s="269" t="s">
        <v>344</v>
      </c>
      <c r="O2916" s="269" t="s">
        <v>344</v>
      </c>
      <c r="P2916" s="269" t="s">
        <v>344</v>
      </c>
      <c r="Q2916" s="269" t="s">
        <v>344</v>
      </c>
      <c r="R2916" s="269" t="s">
        <v>344</v>
      </c>
      <c r="S2916" s="269" t="s">
        <v>344</v>
      </c>
      <c r="T2916" s="269" t="s">
        <v>344</v>
      </c>
      <c r="U2916" s="269" t="s">
        <v>344</v>
      </c>
      <c r="V2916" s="269" t="s">
        <v>344</v>
      </c>
      <c r="W2916" s="269" t="s">
        <v>344</v>
      </c>
      <c r="X2916" s="270" t="s">
        <v>344</v>
      </c>
      <c r="Y2916" s="269" t="s">
        <v>344</v>
      </c>
      <c r="Z2916" s="269" t="s">
        <v>344</v>
      </c>
      <c r="AA2916" s="269" t="s">
        <v>344</v>
      </c>
      <c r="AB2916" s="269" t="s">
        <v>344</v>
      </c>
      <c r="AC2916" s="269" t="s">
        <v>344</v>
      </c>
      <c r="AD2916" s="269" t="s">
        <v>344</v>
      </c>
      <c r="AE2916" s="269" t="s">
        <v>344</v>
      </c>
      <c r="AF2916" s="269" t="s">
        <v>344</v>
      </c>
      <c r="AG2916" s="269" t="s">
        <v>344</v>
      </c>
      <c r="AH2916" s="269" t="s">
        <v>344</v>
      </c>
      <c r="AI2916" s="269" t="s">
        <v>344</v>
      </c>
      <c r="AJ2916" s="269" t="s">
        <v>344</v>
      </c>
      <c r="AK2916" s="269" t="s">
        <v>344</v>
      </c>
      <c r="AL2916" s="269" t="s">
        <v>344</v>
      </c>
      <c r="AM2916" s="269" t="s">
        <v>344</v>
      </c>
      <c r="AN2916" s="269" t="s">
        <v>344</v>
      </c>
      <c r="AO2916" s="269" t="s">
        <v>344</v>
      </c>
      <c r="AP2916" s="269" t="s">
        <v>344</v>
      </c>
      <c r="AQ2916" s="269"/>
      <c r="AR2916">
        <v>0</v>
      </c>
      <c r="AS2916">
        <v>3</v>
      </c>
    </row>
    <row r="2917" spans="1:45" ht="18.75" hidden="1" x14ac:dyDescent="0.45">
      <c r="A2917" s="268">
        <v>216761</v>
      </c>
      <c r="B2917" s="249" t="s">
        <v>457</v>
      </c>
      <c r="C2917" s="269" t="s">
        <v>207</v>
      </c>
      <c r="D2917" s="269" t="s">
        <v>207</v>
      </c>
      <c r="E2917" s="269" t="s">
        <v>205</v>
      </c>
      <c r="F2917" s="269" t="s">
        <v>205</v>
      </c>
      <c r="G2917" s="269" t="s">
        <v>207</v>
      </c>
      <c r="H2917" s="269" t="s">
        <v>207</v>
      </c>
      <c r="I2917" s="269" t="s">
        <v>205</v>
      </c>
      <c r="J2917" s="269" t="s">
        <v>206</v>
      </c>
      <c r="K2917" s="269" t="s">
        <v>207</v>
      </c>
      <c r="L2917" s="269" t="s">
        <v>205</v>
      </c>
      <c r="M2917" s="270" t="s">
        <v>344</v>
      </c>
      <c r="N2917" s="269" t="s">
        <v>344</v>
      </c>
      <c r="O2917" s="269" t="s">
        <v>344</v>
      </c>
      <c r="P2917" s="269" t="s">
        <v>344</v>
      </c>
      <c r="Q2917" s="269" t="s">
        <v>344</v>
      </c>
      <c r="R2917" s="269" t="s">
        <v>344</v>
      </c>
      <c r="S2917" s="269" t="s">
        <v>344</v>
      </c>
      <c r="T2917" s="269" t="s">
        <v>344</v>
      </c>
      <c r="U2917" s="269" t="s">
        <v>344</v>
      </c>
      <c r="V2917" s="269" t="s">
        <v>344</v>
      </c>
      <c r="W2917" s="269" t="s">
        <v>344</v>
      </c>
      <c r="X2917" s="270" t="s">
        <v>344</v>
      </c>
      <c r="Y2917" s="269" t="s">
        <v>344</v>
      </c>
      <c r="Z2917" s="269" t="s">
        <v>344</v>
      </c>
      <c r="AA2917" s="269" t="s">
        <v>344</v>
      </c>
      <c r="AB2917" s="269" t="s">
        <v>344</v>
      </c>
      <c r="AC2917" s="269" t="s">
        <v>344</v>
      </c>
      <c r="AD2917" s="269" t="s">
        <v>344</v>
      </c>
      <c r="AE2917" s="269" t="s">
        <v>344</v>
      </c>
      <c r="AF2917" s="269" t="s">
        <v>344</v>
      </c>
      <c r="AG2917" s="269" t="s">
        <v>344</v>
      </c>
      <c r="AH2917" s="269" t="s">
        <v>344</v>
      </c>
      <c r="AI2917" s="269" t="s">
        <v>344</v>
      </c>
      <c r="AJ2917" s="269" t="s">
        <v>344</v>
      </c>
      <c r="AK2917" s="269" t="s">
        <v>344</v>
      </c>
      <c r="AL2917" s="269" t="s">
        <v>344</v>
      </c>
      <c r="AM2917" s="269" t="s">
        <v>344</v>
      </c>
      <c r="AN2917" s="269" t="s">
        <v>344</v>
      </c>
      <c r="AO2917" s="269" t="s">
        <v>344</v>
      </c>
      <c r="AP2917" s="269" t="s">
        <v>344</v>
      </c>
      <c r="AQ2917" s="269"/>
      <c r="AR2917">
        <v>0</v>
      </c>
      <c r="AS2917">
        <v>3</v>
      </c>
    </row>
    <row r="2918" spans="1:45" ht="18.75" hidden="1" x14ac:dyDescent="0.45">
      <c r="A2918" s="268">
        <v>216762</v>
      </c>
      <c r="B2918" s="249" t="s">
        <v>458</v>
      </c>
      <c r="C2918" s="269" t="s">
        <v>205</v>
      </c>
      <c r="D2918" s="269" t="s">
        <v>207</v>
      </c>
      <c r="E2918" s="269" t="s">
        <v>205</v>
      </c>
      <c r="F2918" s="269" t="s">
        <v>207</v>
      </c>
      <c r="G2918" s="269" t="s">
        <v>207</v>
      </c>
      <c r="H2918" s="269" t="s">
        <v>205</v>
      </c>
      <c r="I2918" s="269" t="s">
        <v>207</v>
      </c>
      <c r="J2918" s="269" t="s">
        <v>207</v>
      </c>
      <c r="K2918" s="269" t="s">
        <v>207</v>
      </c>
      <c r="L2918" s="269" t="s">
        <v>207</v>
      </c>
      <c r="M2918" s="270" t="s">
        <v>206</v>
      </c>
      <c r="N2918" s="269" t="s">
        <v>207</v>
      </c>
      <c r="O2918" s="269" t="s">
        <v>207</v>
      </c>
      <c r="P2918" s="269" t="s">
        <v>207</v>
      </c>
      <c r="Q2918" s="269" t="s">
        <v>207</v>
      </c>
      <c r="R2918" s="269" t="s">
        <v>206</v>
      </c>
      <c r="S2918" s="269" t="s">
        <v>206</v>
      </c>
      <c r="T2918" s="269" t="s">
        <v>206</v>
      </c>
      <c r="U2918" s="269" t="s">
        <v>206</v>
      </c>
      <c r="V2918" s="269" t="s">
        <v>206</v>
      </c>
      <c r="W2918" s="269" t="s">
        <v>344</v>
      </c>
      <c r="X2918" s="270" t="s">
        <v>344</v>
      </c>
      <c r="Y2918" s="269" t="s">
        <v>344</v>
      </c>
      <c r="Z2918" s="269" t="s">
        <v>344</v>
      </c>
      <c r="AA2918" s="269" t="s">
        <v>344</v>
      </c>
      <c r="AB2918" s="269" t="s">
        <v>344</v>
      </c>
      <c r="AC2918" s="269" t="s">
        <v>344</v>
      </c>
      <c r="AD2918" s="269" t="s">
        <v>344</v>
      </c>
      <c r="AE2918" s="269" t="s">
        <v>344</v>
      </c>
      <c r="AF2918" s="269" t="s">
        <v>344</v>
      </c>
      <c r="AG2918" s="269" t="s">
        <v>344</v>
      </c>
      <c r="AH2918" s="269" t="s">
        <v>344</v>
      </c>
      <c r="AI2918" s="269" t="s">
        <v>344</v>
      </c>
      <c r="AJ2918" s="269" t="s">
        <v>344</v>
      </c>
      <c r="AK2918" s="269" t="s">
        <v>344</v>
      </c>
      <c r="AL2918" s="269" t="s">
        <v>344</v>
      </c>
      <c r="AM2918" s="269" t="s">
        <v>344</v>
      </c>
      <c r="AN2918" s="269" t="s">
        <v>344</v>
      </c>
      <c r="AO2918" s="269" t="s">
        <v>344</v>
      </c>
      <c r="AP2918" s="269" t="s">
        <v>344</v>
      </c>
      <c r="AQ2918" s="269"/>
      <c r="AR2918">
        <v>0</v>
      </c>
      <c r="AS2918">
        <v>5</v>
      </c>
    </row>
    <row r="2919" spans="1:45" ht="15" hidden="1" x14ac:dyDescent="0.25">
      <c r="A2919" s="266">
        <v>216763</v>
      </c>
      <c r="B2919" s="259" t="s">
        <v>457</v>
      </c>
      <c r="C2919" s="259" t="s">
        <v>206</v>
      </c>
      <c r="D2919" s="259" t="s">
        <v>207</v>
      </c>
      <c r="E2919" s="259" t="s">
        <v>207</v>
      </c>
      <c r="F2919" s="259" t="s">
        <v>207</v>
      </c>
      <c r="G2919" s="259" t="s">
        <v>206</v>
      </c>
      <c r="H2919" s="259" t="s">
        <v>206</v>
      </c>
      <c r="I2919" s="259" t="s">
        <v>206</v>
      </c>
      <c r="J2919" s="259" t="s">
        <v>206</v>
      </c>
      <c r="K2919" s="259" t="s">
        <v>206</v>
      </c>
      <c r="L2919" s="259" t="s">
        <v>206</v>
      </c>
      <c r="M2919" s="259" t="s">
        <v>344</v>
      </c>
      <c r="N2919" s="259" t="s">
        <v>344</v>
      </c>
      <c r="O2919" s="259" t="s">
        <v>344</v>
      </c>
      <c r="P2919" s="259" t="s">
        <v>344</v>
      </c>
      <c r="Q2919" s="259" t="s">
        <v>344</v>
      </c>
      <c r="R2919" s="259" t="s">
        <v>344</v>
      </c>
      <c r="S2919" s="259" t="s">
        <v>344</v>
      </c>
      <c r="T2919" s="259" t="s">
        <v>344</v>
      </c>
      <c r="U2919" s="259" t="s">
        <v>344</v>
      </c>
      <c r="V2919" s="259" t="s">
        <v>344</v>
      </c>
      <c r="W2919" s="259" t="s">
        <v>344</v>
      </c>
      <c r="X2919" s="259" t="s">
        <v>344</v>
      </c>
      <c r="Y2919" s="259" t="s">
        <v>344</v>
      </c>
      <c r="Z2919" s="259" t="s">
        <v>344</v>
      </c>
      <c r="AA2919" s="259" t="s">
        <v>344</v>
      </c>
      <c r="AB2919" s="259" t="s">
        <v>344</v>
      </c>
      <c r="AC2919" s="259" t="s">
        <v>344</v>
      </c>
      <c r="AD2919" s="259" t="s">
        <v>344</v>
      </c>
      <c r="AE2919" s="259" t="s">
        <v>344</v>
      </c>
      <c r="AF2919" s="259" t="s">
        <v>344</v>
      </c>
      <c r="AG2919" s="259" t="s">
        <v>344</v>
      </c>
      <c r="AH2919" s="259" t="s">
        <v>344</v>
      </c>
      <c r="AI2919" s="259" t="s">
        <v>344</v>
      </c>
      <c r="AJ2919" s="259" t="s">
        <v>344</v>
      </c>
      <c r="AK2919" s="259" t="s">
        <v>344</v>
      </c>
      <c r="AL2919" s="259" t="s">
        <v>344</v>
      </c>
      <c r="AM2919" s="259" t="s">
        <v>344</v>
      </c>
      <c r="AN2919" s="259" t="s">
        <v>344</v>
      </c>
      <c r="AO2919" s="259" t="s">
        <v>344</v>
      </c>
      <c r="AP2919" s="259" t="s">
        <v>344</v>
      </c>
      <c r="AQ2919" s="259"/>
      <c r="AR2919"/>
      <c r="AS2919">
        <v>1</v>
      </c>
    </row>
    <row r="2920" spans="1:45" ht="18.75" hidden="1" x14ac:dyDescent="0.45">
      <c r="A2920" s="268">
        <v>216764</v>
      </c>
      <c r="B2920" s="249" t="s">
        <v>458</v>
      </c>
      <c r="C2920" s="269" t="s">
        <v>207</v>
      </c>
      <c r="D2920" s="269" t="s">
        <v>207</v>
      </c>
      <c r="E2920" s="269" t="s">
        <v>207</v>
      </c>
      <c r="F2920" s="269" t="s">
        <v>207</v>
      </c>
      <c r="G2920" s="269" t="s">
        <v>207</v>
      </c>
      <c r="H2920" s="269" t="s">
        <v>207</v>
      </c>
      <c r="I2920" s="269" t="s">
        <v>207</v>
      </c>
      <c r="J2920" s="269" t="s">
        <v>207</v>
      </c>
      <c r="K2920" s="269" t="s">
        <v>207</v>
      </c>
      <c r="L2920" s="269" t="s">
        <v>207</v>
      </c>
      <c r="M2920" s="270" t="s">
        <v>206</v>
      </c>
      <c r="N2920" s="269" t="s">
        <v>207</v>
      </c>
      <c r="O2920" s="269" t="s">
        <v>207</v>
      </c>
      <c r="P2920" s="269" t="s">
        <v>207</v>
      </c>
      <c r="Q2920" s="269" t="s">
        <v>207</v>
      </c>
      <c r="R2920" s="269" t="s">
        <v>206</v>
      </c>
      <c r="S2920" s="269" t="s">
        <v>206</v>
      </c>
      <c r="T2920" s="269" t="s">
        <v>206</v>
      </c>
      <c r="U2920" s="269" t="s">
        <v>206</v>
      </c>
      <c r="V2920" s="269" t="s">
        <v>206</v>
      </c>
      <c r="W2920" s="269" t="s">
        <v>344</v>
      </c>
      <c r="X2920" s="270" t="s">
        <v>344</v>
      </c>
      <c r="Y2920" s="269" t="s">
        <v>344</v>
      </c>
      <c r="Z2920" s="269" t="s">
        <v>344</v>
      </c>
      <c r="AA2920" s="269" t="s">
        <v>344</v>
      </c>
      <c r="AB2920" s="269" t="s">
        <v>344</v>
      </c>
      <c r="AC2920" s="269" t="s">
        <v>344</v>
      </c>
      <c r="AD2920" s="269" t="s">
        <v>344</v>
      </c>
      <c r="AE2920" s="269" t="s">
        <v>344</v>
      </c>
      <c r="AF2920" s="269" t="s">
        <v>344</v>
      </c>
      <c r="AG2920" s="269" t="s">
        <v>344</v>
      </c>
      <c r="AH2920" s="269" t="s">
        <v>344</v>
      </c>
      <c r="AI2920" s="269" t="s">
        <v>344</v>
      </c>
      <c r="AJ2920" s="269" t="s">
        <v>344</v>
      </c>
      <c r="AK2920" s="269" t="s">
        <v>344</v>
      </c>
      <c r="AL2920" s="269" t="s">
        <v>344</v>
      </c>
      <c r="AM2920" s="269" t="s">
        <v>344</v>
      </c>
      <c r="AN2920" s="269" t="s">
        <v>344</v>
      </c>
      <c r="AO2920" s="269" t="s">
        <v>344</v>
      </c>
      <c r="AP2920" s="269" t="s">
        <v>344</v>
      </c>
      <c r="AQ2920" s="269"/>
      <c r="AR2920">
        <v>0</v>
      </c>
      <c r="AS2920">
        <v>5</v>
      </c>
    </row>
    <row r="2921" spans="1:45" ht="18.75" hidden="1" x14ac:dyDescent="0.45">
      <c r="A2921" s="268">
        <v>216765</v>
      </c>
      <c r="B2921" s="249" t="s">
        <v>458</v>
      </c>
      <c r="C2921" s="269" t="s">
        <v>207</v>
      </c>
      <c r="D2921" s="269" t="s">
        <v>205</v>
      </c>
      <c r="E2921" s="269" t="s">
        <v>207</v>
      </c>
      <c r="F2921" s="269" t="s">
        <v>207</v>
      </c>
      <c r="G2921" s="269" t="s">
        <v>205</v>
      </c>
      <c r="H2921" s="269" t="s">
        <v>206</v>
      </c>
      <c r="I2921" s="269" t="s">
        <v>207</v>
      </c>
      <c r="J2921" s="269" t="s">
        <v>207</v>
      </c>
      <c r="K2921" s="269" t="s">
        <v>207</v>
      </c>
      <c r="L2921" s="269" t="s">
        <v>207</v>
      </c>
      <c r="M2921" s="270" t="s">
        <v>206</v>
      </c>
      <c r="N2921" s="269" t="s">
        <v>207</v>
      </c>
      <c r="O2921" s="269" t="s">
        <v>207</v>
      </c>
      <c r="P2921" s="269" t="s">
        <v>207</v>
      </c>
      <c r="Q2921" s="269" t="s">
        <v>207</v>
      </c>
      <c r="R2921" s="269" t="s">
        <v>206</v>
      </c>
      <c r="S2921" s="269" t="s">
        <v>206</v>
      </c>
      <c r="T2921" s="269" t="s">
        <v>206</v>
      </c>
      <c r="U2921" s="269" t="s">
        <v>206</v>
      </c>
      <c r="V2921" s="269" t="s">
        <v>206</v>
      </c>
      <c r="W2921" s="269" t="s">
        <v>344</v>
      </c>
      <c r="X2921" s="270" t="s">
        <v>344</v>
      </c>
      <c r="Y2921" s="269" t="s">
        <v>344</v>
      </c>
      <c r="Z2921" s="269" t="s">
        <v>344</v>
      </c>
      <c r="AA2921" s="269" t="s">
        <v>344</v>
      </c>
      <c r="AB2921" s="269" t="s">
        <v>344</v>
      </c>
      <c r="AC2921" s="269" t="s">
        <v>344</v>
      </c>
      <c r="AD2921" s="269" t="s">
        <v>344</v>
      </c>
      <c r="AE2921" s="269" t="s">
        <v>344</v>
      </c>
      <c r="AF2921" s="269" t="s">
        <v>344</v>
      </c>
      <c r="AG2921" s="269" t="s">
        <v>344</v>
      </c>
      <c r="AH2921" s="269" t="s">
        <v>344</v>
      </c>
      <c r="AI2921" s="269" t="s">
        <v>344</v>
      </c>
      <c r="AJ2921" s="269" t="s">
        <v>344</v>
      </c>
      <c r="AK2921" s="269" t="s">
        <v>344</v>
      </c>
      <c r="AL2921" s="269" t="s">
        <v>344</v>
      </c>
      <c r="AM2921" s="269" t="s">
        <v>344</v>
      </c>
      <c r="AN2921" s="269" t="s">
        <v>344</v>
      </c>
      <c r="AO2921" s="269" t="s">
        <v>344</v>
      </c>
      <c r="AP2921" s="269" t="s">
        <v>344</v>
      </c>
      <c r="AQ2921" s="269"/>
      <c r="AR2921">
        <v>0</v>
      </c>
      <c r="AS2921">
        <v>5</v>
      </c>
    </row>
    <row r="2922" spans="1:45" ht="15" hidden="1" x14ac:dyDescent="0.25">
      <c r="A2922" s="266">
        <v>216767</v>
      </c>
      <c r="B2922" s="259" t="s">
        <v>457</v>
      </c>
      <c r="C2922" s="259" t="s">
        <v>206</v>
      </c>
      <c r="D2922" s="259" t="s">
        <v>206</v>
      </c>
      <c r="E2922" s="259" t="s">
        <v>207</v>
      </c>
      <c r="F2922" s="259" t="s">
        <v>207</v>
      </c>
      <c r="G2922" s="259" t="s">
        <v>206</v>
      </c>
      <c r="H2922" s="259" t="s">
        <v>206</v>
      </c>
      <c r="I2922" s="259" t="s">
        <v>206</v>
      </c>
      <c r="J2922" s="259" t="s">
        <v>206</v>
      </c>
      <c r="K2922" s="259" t="s">
        <v>206</v>
      </c>
      <c r="L2922" s="259" t="s">
        <v>206</v>
      </c>
      <c r="M2922" s="259" t="s">
        <v>344</v>
      </c>
      <c r="N2922" s="259" t="s">
        <v>344</v>
      </c>
      <c r="O2922" s="259" t="s">
        <v>344</v>
      </c>
      <c r="P2922" s="259" t="s">
        <v>344</v>
      </c>
      <c r="Q2922" s="259" t="s">
        <v>344</v>
      </c>
      <c r="R2922" s="259" t="s">
        <v>344</v>
      </c>
      <c r="S2922" s="259" t="s">
        <v>344</v>
      </c>
      <c r="T2922" s="259" t="s">
        <v>344</v>
      </c>
      <c r="U2922" s="259" t="s">
        <v>344</v>
      </c>
      <c r="V2922" s="259" t="s">
        <v>344</v>
      </c>
      <c r="W2922" s="259" t="s">
        <v>344</v>
      </c>
      <c r="X2922" s="259" t="s">
        <v>344</v>
      </c>
      <c r="Y2922" s="259" t="s">
        <v>344</v>
      </c>
      <c r="Z2922" s="259" t="s">
        <v>344</v>
      </c>
      <c r="AA2922" s="259" t="s">
        <v>344</v>
      </c>
      <c r="AB2922" s="259" t="s">
        <v>344</v>
      </c>
      <c r="AC2922" s="259" t="s">
        <v>344</v>
      </c>
      <c r="AD2922" s="259" t="s">
        <v>344</v>
      </c>
      <c r="AE2922" s="259" t="s">
        <v>344</v>
      </c>
      <c r="AF2922" s="259" t="s">
        <v>344</v>
      </c>
      <c r="AG2922" s="259" t="s">
        <v>344</v>
      </c>
      <c r="AH2922" s="259" t="s">
        <v>344</v>
      </c>
      <c r="AI2922" s="259" t="s">
        <v>344</v>
      </c>
      <c r="AJ2922" s="259" t="s">
        <v>344</v>
      </c>
      <c r="AK2922" s="259" t="s">
        <v>344</v>
      </c>
      <c r="AL2922" s="259" t="s">
        <v>344</v>
      </c>
      <c r="AM2922" s="259" t="s">
        <v>344</v>
      </c>
      <c r="AN2922" s="259" t="s">
        <v>344</v>
      </c>
      <c r="AO2922" s="259" t="s">
        <v>344</v>
      </c>
      <c r="AP2922" s="259" t="s">
        <v>344</v>
      </c>
      <c r="AQ2922" s="259"/>
      <c r="AR2922"/>
      <c r="AS2922">
        <v>3</v>
      </c>
    </row>
    <row r="2923" spans="1:45" ht="15" hidden="1" x14ac:dyDescent="0.25">
      <c r="A2923" s="273">
        <v>216769</v>
      </c>
      <c r="B2923" s="249" t="s">
        <v>457</v>
      </c>
      <c r="C2923" s="269" t="s">
        <v>207</v>
      </c>
      <c r="D2923" s="269" t="s">
        <v>207</v>
      </c>
      <c r="E2923" s="269" t="s">
        <v>207</v>
      </c>
      <c r="F2923" s="269" t="s">
        <v>207</v>
      </c>
      <c r="G2923" s="269" t="s">
        <v>206</v>
      </c>
      <c r="H2923" s="269" t="s">
        <v>206</v>
      </c>
      <c r="I2923" s="269" t="s">
        <v>206</v>
      </c>
      <c r="J2923" s="269" t="s">
        <v>206</v>
      </c>
      <c r="K2923" s="269" t="s">
        <v>206</v>
      </c>
      <c r="L2923" s="269" t="s">
        <v>206</v>
      </c>
      <c r="M2923" s="270"/>
      <c r="N2923" s="269"/>
      <c r="O2923" s="269"/>
      <c r="P2923" s="269"/>
      <c r="Q2923" s="269"/>
      <c r="R2923" s="269"/>
      <c r="S2923" s="269"/>
      <c r="T2923" s="269"/>
      <c r="U2923" s="269"/>
      <c r="V2923" s="269"/>
      <c r="W2923" s="269"/>
      <c r="X2923" s="270"/>
      <c r="Y2923" s="269"/>
      <c r="Z2923" s="269"/>
      <c r="AA2923" s="269"/>
      <c r="AB2923" s="269"/>
      <c r="AC2923" s="269"/>
      <c r="AD2923" s="269"/>
      <c r="AE2923" s="269"/>
      <c r="AF2923" s="269"/>
      <c r="AG2923" s="269"/>
      <c r="AH2923" s="269"/>
      <c r="AI2923" s="269"/>
      <c r="AJ2923" s="269"/>
      <c r="AK2923" s="269"/>
      <c r="AL2923" s="269"/>
      <c r="AM2923" s="269"/>
      <c r="AN2923" s="269"/>
      <c r="AO2923" s="269"/>
      <c r="AP2923" s="269"/>
      <c r="AQ2923" s="269"/>
      <c r="AR2923">
        <v>0</v>
      </c>
      <c r="AS2923">
        <v>5</v>
      </c>
    </row>
    <row r="2924" spans="1:45" ht="15" hidden="1" x14ac:dyDescent="0.25">
      <c r="A2924" s="273">
        <v>216770</v>
      </c>
      <c r="B2924" s="249" t="s">
        <v>457</v>
      </c>
      <c r="C2924" s="269" t="s">
        <v>207</v>
      </c>
      <c r="D2924" s="269" t="s">
        <v>207</v>
      </c>
      <c r="E2924" s="269" t="s">
        <v>207</v>
      </c>
      <c r="F2924" s="269" t="s">
        <v>207</v>
      </c>
      <c r="G2924" s="269" t="s">
        <v>206</v>
      </c>
      <c r="H2924" s="269" t="s">
        <v>206</v>
      </c>
      <c r="I2924" s="269" t="s">
        <v>206</v>
      </c>
      <c r="J2924" s="269" t="s">
        <v>206</v>
      </c>
      <c r="K2924" s="269" t="s">
        <v>206</v>
      </c>
      <c r="L2924" s="269" t="s">
        <v>206</v>
      </c>
      <c r="M2924" s="270"/>
      <c r="N2924" s="269"/>
      <c r="O2924" s="269"/>
      <c r="P2924" s="269"/>
      <c r="Q2924" s="269"/>
      <c r="R2924" s="269"/>
      <c r="S2924" s="269"/>
      <c r="T2924" s="269"/>
      <c r="U2924" s="269"/>
      <c r="V2924" s="269"/>
      <c r="W2924" s="269"/>
      <c r="X2924" s="270"/>
      <c r="Y2924" s="269"/>
      <c r="Z2924" s="269"/>
      <c r="AA2924" s="269"/>
      <c r="AB2924" s="269"/>
      <c r="AC2924" s="269"/>
      <c r="AD2924" s="269"/>
      <c r="AE2924" s="269"/>
      <c r="AF2924" s="269"/>
      <c r="AG2924" s="269"/>
      <c r="AH2924" s="269"/>
      <c r="AI2924" s="269"/>
      <c r="AJ2924" s="269"/>
      <c r="AK2924" s="269"/>
      <c r="AL2924" s="269"/>
      <c r="AM2924" s="269"/>
      <c r="AN2924" s="269"/>
      <c r="AO2924" s="269"/>
      <c r="AP2924" s="269"/>
      <c r="AQ2924" s="269"/>
      <c r="AR2924">
        <v>0</v>
      </c>
      <c r="AS2924">
        <v>5</v>
      </c>
    </row>
    <row r="2925" spans="1:45" ht="15" hidden="1" x14ac:dyDescent="0.25">
      <c r="A2925" s="273">
        <v>216771</v>
      </c>
      <c r="B2925" s="249" t="s">
        <v>457</v>
      </c>
      <c r="C2925" s="269" t="s">
        <v>206</v>
      </c>
      <c r="D2925" s="269" t="s">
        <v>207</v>
      </c>
      <c r="E2925" s="269" t="s">
        <v>207</v>
      </c>
      <c r="F2925" s="269" t="s">
        <v>206</v>
      </c>
      <c r="G2925" s="269" t="s">
        <v>206</v>
      </c>
      <c r="H2925" s="269" t="s">
        <v>206</v>
      </c>
      <c r="I2925" s="269" t="s">
        <v>206</v>
      </c>
      <c r="J2925" s="269" t="s">
        <v>206</v>
      </c>
      <c r="K2925" s="269" t="s">
        <v>206</v>
      </c>
      <c r="L2925" s="269" t="s">
        <v>206</v>
      </c>
      <c r="M2925" s="270"/>
      <c r="N2925" s="269"/>
      <c r="O2925" s="269"/>
      <c r="P2925" s="269"/>
      <c r="Q2925" s="269"/>
      <c r="R2925" s="269"/>
      <c r="S2925" s="269"/>
      <c r="T2925" s="269"/>
      <c r="U2925" s="269"/>
      <c r="V2925" s="269"/>
      <c r="W2925" s="269"/>
      <c r="X2925" s="270"/>
      <c r="Y2925" s="269"/>
      <c r="Z2925" s="269"/>
      <c r="AA2925" s="269"/>
      <c r="AB2925" s="269"/>
      <c r="AC2925" s="269"/>
      <c r="AD2925" s="269"/>
      <c r="AE2925" s="269"/>
      <c r="AF2925" s="269"/>
      <c r="AG2925" s="269"/>
      <c r="AH2925" s="269"/>
      <c r="AI2925" s="269"/>
      <c r="AJ2925" s="269"/>
      <c r="AK2925" s="269"/>
      <c r="AL2925" s="269"/>
      <c r="AM2925" s="269"/>
      <c r="AN2925" s="269"/>
      <c r="AO2925" s="269"/>
      <c r="AP2925" s="269"/>
      <c r="AQ2925" s="269"/>
      <c r="AR2925">
        <v>0</v>
      </c>
      <c r="AS2925">
        <v>5</v>
      </c>
    </row>
    <row r="2926" spans="1:45" ht="15" hidden="1" x14ac:dyDescent="0.25">
      <c r="A2926" s="273">
        <v>216772</v>
      </c>
      <c r="B2926" s="249" t="s">
        <v>457</v>
      </c>
      <c r="C2926" s="269" t="s">
        <v>207</v>
      </c>
      <c r="D2926" s="269" t="s">
        <v>207</v>
      </c>
      <c r="E2926" s="269" t="s">
        <v>207</v>
      </c>
      <c r="F2926" s="269" t="s">
        <v>207</v>
      </c>
      <c r="G2926" s="269" t="s">
        <v>206</v>
      </c>
      <c r="H2926" s="269" t="s">
        <v>206</v>
      </c>
      <c r="I2926" s="269" t="s">
        <v>206</v>
      </c>
      <c r="J2926" s="269" t="s">
        <v>206</v>
      </c>
      <c r="K2926" s="269" t="s">
        <v>206</v>
      </c>
      <c r="L2926" s="269" t="s">
        <v>206</v>
      </c>
      <c r="M2926" s="270"/>
      <c r="N2926" s="269"/>
      <c r="O2926" s="269"/>
      <c r="P2926" s="269"/>
      <c r="Q2926" s="269"/>
      <c r="R2926" s="269"/>
      <c r="S2926" s="269"/>
      <c r="T2926" s="269"/>
      <c r="U2926" s="269"/>
      <c r="V2926" s="269"/>
      <c r="W2926" s="269"/>
      <c r="X2926" s="270"/>
      <c r="Y2926" s="269"/>
      <c r="Z2926" s="269"/>
      <c r="AA2926" s="269"/>
      <c r="AB2926" s="269"/>
      <c r="AC2926" s="269"/>
      <c r="AD2926" s="269"/>
      <c r="AE2926" s="269"/>
      <c r="AF2926" s="269"/>
      <c r="AG2926" s="269"/>
      <c r="AH2926" s="269"/>
      <c r="AI2926" s="269"/>
      <c r="AJ2926" s="269"/>
      <c r="AK2926" s="269"/>
      <c r="AL2926" s="269"/>
      <c r="AM2926" s="269"/>
      <c r="AN2926" s="269"/>
      <c r="AO2926" s="269"/>
      <c r="AP2926" s="269"/>
      <c r="AQ2926" s="269"/>
      <c r="AR2926">
        <v>0</v>
      </c>
      <c r="AS2926">
        <v>5</v>
      </c>
    </row>
    <row r="2927" spans="1:45" ht="15" hidden="1" x14ac:dyDescent="0.25">
      <c r="A2927" s="273">
        <v>216773</v>
      </c>
      <c r="B2927" s="249" t="s">
        <v>457</v>
      </c>
      <c r="C2927" s="269" t="s">
        <v>207</v>
      </c>
      <c r="D2927" s="269" t="s">
        <v>207</v>
      </c>
      <c r="E2927" s="269" t="s">
        <v>207</v>
      </c>
      <c r="F2927" s="269" t="s">
        <v>207</v>
      </c>
      <c r="G2927" s="269" t="s">
        <v>206</v>
      </c>
      <c r="H2927" s="269" t="s">
        <v>206</v>
      </c>
      <c r="I2927" s="269" t="s">
        <v>206</v>
      </c>
      <c r="J2927" s="269" t="s">
        <v>206</v>
      </c>
      <c r="K2927" s="269" t="s">
        <v>206</v>
      </c>
      <c r="L2927" s="269" t="s">
        <v>206</v>
      </c>
      <c r="M2927" s="270"/>
      <c r="N2927" s="269"/>
      <c r="O2927" s="269"/>
      <c r="P2927" s="269"/>
      <c r="Q2927" s="269"/>
      <c r="R2927" s="269"/>
      <c r="S2927" s="269"/>
      <c r="T2927" s="269"/>
      <c r="U2927" s="269"/>
      <c r="V2927" s="269"/>
      <c r="W2927" s="269"/>
      <c r="X2927" s="270"/>
      <c r="Y2927" s="269"/>
      <c r="Z2927" s="269"/>
      <c r="AA2927" s="269"/>
      <c r="AB2927" s="269"/>
      <c r="AC2927" s="269"/>
      <c r="AD2927" s="269"/>
      <c r="AE2927" s="269"/>
      <c r="AF2927" s="269"/>
      <c r="AG2927" s="269"/>
      <c r="AH2927" s="269"/>
      <c r="AI2927" s="269"/>
      <c r="AJ2927" s="269"/>
      <c r="AK2927" s="269"/>
      <c r="AL2927" s="269"/>
      <c r="AM2927" s="269"/>
      <c r="AN2927" s="269"/>
      <c r="AO2927" s="269"/>
      <c r="AP2927" s="269"/>
      <c r="AQ2927" s="269"/>
      <c r="AR2927">
        <v>0</v>
      </c>
      <c r="AS2927">
        <v>5</v>
      </c>
    </row>
    <row r="2928" spans="1:45" ht="15" hidden="1" x14ac:dyDescent="0.25">
      <c r="A2928" s="273">
        <v>216774</v>
      </c>
      <c r="B2928" s="249" t="s">
        <v>457</v>
      </c>
      <c r="C2928" s="269" t="s">
        <v>206</v>
      </c>
      <c r="D2928" s="269" t="s">
        <v>207</v>
      </c>
      <c r="E2928" s="269" t="s">
        <v>207</v>
      </c>
      <c r="F2928" s="269" t="s">
        <v>207</v>
      </c>
      <c r="G2928" s="269" t="s">
        <v>206</v>
      </c>
      <c r="H2928" s="269" t="s">
        <v>206</v>
      </c>
      <c r="I2928" s="269" t="s">
        <v>206</v>
      </c>
      <c r="J2928" s="269" t="s">
        <v>206</v>
      </c>
      <c r="K2928" s="269" t="s">
        <v>206</v>
      </c>
      <c r="L2928" s="269" t="s">
        <v>206</v>
      </c>
      <c r="M2928" s="270"/>
      <c r="N2928" s="269"/>
      <c r="O2928" s="269"/>
      <c r="P2928" s="269"/>
      <c r="Q2928" s="269"/>
      <c r="R2928" s="269"/>
      <c r="S2928" s="269"/>
      <c r="T2928" s="269"/>
      <c r="U2928" s="269"/>
      <c r="V2928" s="269"/>
      <c r="W2928" s="269"/>
      <c r="X2928" s="270"/>
      <c r="Y2928" s="269"/>
      <c r="Z2928" s="269"/>
      <c r="AA2928" s="269"/>
      <c r="AB2928" s="269"/>
      <c r="AC2928" s="269"/>
      <c r="AD2928" s="269"/>
      <c r="AE2928" s="269"/>
      <c r="AF2928" s="269"/>
      <c r="AG2928" s="269"/>
      <c r="AH2928" s="269"/>
      <c r="AI2928" s="269"/>
      <c r="AJ2928" s="269"/>
      <c r="AK2928" s="269"/>
      <c r="AL2928" s="269"/>
      <c r="AM2928" s="269"/>
      <c r="AN2928" s="269"/>
      <c r="AO2928" s="269"/>
      <c r="AP2928" s="269"/>
      <c r="AQ2928" s="269"/>
      <c r="AR2928">
        <v>0</v>
      </c>
      <c r="AS2928">
        <v>5</v>
      </c>
    </row>
    <row r="2929" spans="1:45" ht="15" hidden="1" x14ac:dyDescent="0.25">
      <c r="A2929" s="273">
        <v>216775</v>
      </c>
      <c r="B2929" s="249" t="s">
        <v>457</v>
      </c>
      <c r="C2929" s="269" t="s">
        <v>207</v>
      </c>
      <c r="D2929" s="269" t="s">
        <v>207</v>
      </c>
      <c r="E2929" s="269" t="s">
        <v>207</v>
      </c>
      <c r="F2929" s="269" t="s">
        <v>207</v>
      </c>
      <c r="G2929" s="269" t="s">
        <v>206</v>
      </c>
      <c r="H2929" s="269" t="s">
        <v>206</v>
      </c>
      <c r="I2929" s="269" t="s">
        <v>206</v>
      </c>
      <c r="J2929" s="269" t="s">
        <v>206</v>
      </c>
      <c r="K2929" s="269" t="s">
        <v>206</v>
      </c>
      <c r="L2929" s="269" t="s">
        <v>206</v>
      </c>
      <c r="M2929" s="270"/>
      <c r="N2929" s="269"/>
      <c r="O2929" s="269"/>
      <c r="P2929" s="269"/>
      <c r="Q2929" s="269"/>
      <c r="R2929" s="269"/>
      <c r="S2929" s="269"/>
      <c r="T2929" s="269"/>
      <c r="U2929" s="269"/>
      <c r="V2929" s="269"/>
      <c r="W2929" s="269"/>
      <c r="X2929" s="270"/>
      <c r="Y2929" s="269"/>
      <c r="Z2929" s="269"/>
      <c r="AA2929" s="269"/>
      <c r="AB2929" s="269"/>
      <c r="AC2929" s="269"/>
      <c r="AD2929" s="269"/>
      <c r="AE2929" s="269"/>
      <c r="AF2929" s="269"/>
      <c r="AG2929" s="269"/>
      <c r="AH2929" s="269"/>
      <c r="AI2929" s="269"/>
      <c r="AJ2929" s="269"/>
      <c r="AK2929" s="269"/>
      <c r="AL2929" s="269"/>
      <c r="AM2929" s="269"/>
      <c r="AN2929" s="269"/>
      <c r="AO2929" s="269"/>
      <c r="AP2929" s="269"/>
      <c r="AQ2929" s="269"/>
      <c r="AR2929">
        <v>0</v>
      </c>
      <c r="AS2929">
        <v>5</v>
      </c>
    </row>
    <row r="2930" spans="1:45" ht="15" hidden="1" x14ac:dyDescent="0.25">
      <c r="A2930" s="273">
        <v>216776</v>
      </c>
      <c r="B2930" s="249" t="s">
        <v>457</v>
      </c>
      <c r="C2930" s="269" t="s">
        <v>207</v>
      </c>
      <c r="D2930" s="269" t="s">
        <v>207</v>
      </c>
      <c r="E2930" s="269" t="s">
        <v>207</v>
      </c>
      <c r="F2930" s="269" t="s">
        <v>207</v>
      </c>
      <c r="G2930" s="269" t="s">
        <v>206</v>
      </c>
      <c r="H2930" s="269" t="s">
        <v>206</v>
      </c>
      <c r="I2930" s="269" t="s">
        <v>206</v>
      </c>
      <c r="J2930" s="269" t="s">
        <v>206</v>
      </c>
      <c r="K2930" s="269" t="s">
        <v>206</v>
      </c>
      <c r="L2930" s="269" t="s">
        <v>206</v>
      </c>
      <c r="M2930" s="270"/>
      <c r="N2930" s="269"/>
      <c r="O2930" s="269"/>
      <c r="P2930" s="269"/>
      <c r="Q2930" s="269"/>
      <c r="R2930" s="269"/>
      <c r="S2930" s="269"/>
      <c r="T2930" s="269"/>
      <c r="U2930" s="269"/>
      <c r="V2930" s="269"/>
      <c r="W2930" s="269"/>
      <c r="X2930" s="270"/>
      <c r="Y2930" s="269"/>
      <c r="Z2930" s="269"/>
      <c r="AA2930" s="269"/>
      <c r="AB2930" s="269"/>
      <c r="AC2930" s="269"/>
      <c r="AD2930" s="269"/>
      <c r="AE2930" s="269"/>
      <c r="AF2930" s="269"/>
      <c r="AG2930" s="269"/>
      <c r="AH2930" s="269"/>
      <c r="AI2930" s="269"/>
      <c r="AJ2930" s="269"/>
      <c r="AK2930" s="269"/>
      <c r="AL2930" s="269"/>
      <c r="AM2930" s="269"/>
      <c r="AN2930" s="269"/>
      <c r="AO2930" s="269"/>
      <c r="AP2930" s="269"/>
      <c r="AQ2930" s="269"/>
      <c r="AR2930">
        <v>0</v>
      </c>
      <c r="AS2930">
        <v>5</v>
      </c>
    </row>
    <row r="2931" spans="1:45" ht="15" hidden="1" x14ac:dyDescent="0.25">
      <c r="A2931" s="273">
        <v>216777</v>
      </c>
      <c r="B2931" s="249" t="s">
        <v>457</v>
      </c>
      <c r="C2931" s="269" t="s">
        <v>206</v>
      </c>
      <c r="D2931" s="269" t="s">
        <v>206</v>
      </c>
      <c r="E2931" s="269" t="s">
        <v>206</v>
      </c>
      <c r="F2931" s="269" t="s">
        <v>206</v>
      </c>
      <c r="G2931" s="269" t="s">
        <v>206</v>
      </c>
      <c r="H2931" s="269" t="s">
        <v>206</v>
      </c>
      <c r="I2931" s="269" t="s">
        <v>206</v>
      </c>
      <c r="J2931" s="269" t="s">
        <v>206</v>
      </c>
      <c r="K2931" s="269" t="s">
        <v>206</v>
      </c>
      <c r="L2931" s="269" t="s">
        <v>206</v>
      </c>
      <c r="M2931" s="270"/>
      <c r="N2931" s="269"/>
      <c r="O2931" s="269"/>
      <c r="P2931" s="269"/>
      <c r="Q2931" s="269"/>
      <c r="R2931" s="269"/>
      <c r="S2931" s="269"/>
      <c r="T2931" s="269"/>
      <c r="U2931" s="269"/>
      <c r="V2931" s="269"/>
      <c r="W2931" s="269"/>
      <c r="X2931" s="270"/>
      <c r="Y2931" s="269"/>
      <c r="Z2931" s="269"/>
      <c r="AA2931" s="269"/>
      <c r="AB2931" s="269"/>
      <c r="AC2931" s="269"/>
      <c r="AD2931" s="269"/>
      <c r="AE2931" s="269"/>
      <c r="AF2931" s="269"/>
      <c r="AG2931" s="269"/>
      <c r="AH2931" s="269"/>
      <c r="AI2931" s="269"/>
      <c r="AJ2931" s="269"/>
      <c r="AK2931" s="269"/>
      <c r="AL2931" s="269"/>
      <c r="AM2931" s="269"/>
      <c r="AN2931" s="269"/>
      <c r="AO2931" s="269"/>
      <c r="AP2931" s="269"/>
      <c r="AQ2931" s="269"/>
      <c r="AR2931">
        <v>0</v>
      </c>
      <c r="AS2931">
        <v>5</v>
      </c>
    </row>
    <row r="2932" spans="1:45" ht="15" hidden="1" x14ac:dyDescent="0.25">
      <c r="A2932" s="273">
        <v>216778</v>
      </c>
      <c r="B2932" s="249" t="s">
        <v>457</v>
      </c>
      <c r="C2932" s="269" t="s">
        <v>207</v>
      </c>
      <c r="D2932" s="269" t="s">
        <v>207</v>
      </c>
      <c r="E2932" s="269" t="s">
        <v>207</v>
      </c>
      <c r="F2932" s="269" t="s">
        <v>207</v>
      </c>
      <c r="G2932" s="269" t="s">
        <v>206</v>
      </c>
      <c r="H2932" s="269" t="s">
        <v>206</v>
      </c>
      <c r="I2932" s="269" t="s">
        <v>206</v>
      </c>
      <c r="J2932" s="269" t="s">
        <v>206</v>
      </c>
      <c r="K2932" s="269" t="s">
        <v>206</v>
      </c>
      <c r="L2932" s="269" t="s">
        <v>206</v>
      </c>
      <c r="M2932" s="270"/>
      <c r="N2932" s="269"/>
      <c r="O2932" s="269"/>
      <c r="P2932" s="269"/>
      <c r="Q2932" s="269"/>
      <c r="R2932" s="269"/>
      <c r="S2932" s="269"/>
      <c r="T2932" s="269"/>
      <c r="U2932" s="269"/>
      <c r="V2932" s="269"/>
      <c r="W2932" s="269"/>
      <c r="X2932" s="270"/>
      <c r="Y2932" s="269"/>
      <c r="Z2932" s="269"/>
      <c r="AA2932" s="269"/>
      <c r="AB2932" s="269"/>
      <c r="AC2932" s="269"/>
      <c r="AD2932" s="269"/>
      <c r="AE2932" s="269"/>
      <c r="AF2932" s="269"/>
      <c r="AG2932" s="269"/>
      <c r="AH2932" s="269"/>
      <c r="AI2932" s="269"/>
      <c r="AJ2932" s="269"/>
      <c r="AK2932" s="269"/>
      <c r="AL2932" s="269"/>
      <c r="AM2932" s="269"/>
      <c r="AN2932" s="269"/>
      <c r="AO2932" s="269"/>
      <c r="AP2932" s="269"/>
      <c r="AQ2932" s="269"/>
      <c r="AR2932">
        <v>0</v>
      </c>
      <c r="AS2932">
        <v>5</v>
      </c>
    </row>
    <row r="2933" spans="1:45" ht="15" hidden="1" x14ac:dyDescent="0.25">
      <c r="A2933" s="273">
        <v>216779</v>
      </c>
      <c r="B2933" s="249" t="s">
        <v>457</v>
      </c>
      <c r="C2933" s="269" t="s">
        <v>207</v>
      </c>
      <c r="D2933" s="269" t="s">
        <v>207</v>
      </c>
      <c r="E2933" s="269" t="s">
        <v>207</v>
      </c>
      <c r="F2933" s="269" t="s">
        <v>207</v>
      </c>
      <c r="G2933" s="269" t="s">
        <v>206</v>
      </c>
      <c r="H2933" s="269" t="s">
        <v>206</v>
      </c>
      <c r="I2933" s="269" t="s">
        <v>206</v>
      </c>
      <c r="J2933" s="269" t="s">
        <v>206</v>
      </c>
      <c r="K2933" s="269" t="s">
        <v>206</v>
      </c>
      <c r="L2933" s="269" t="s">
        <v>206</v>
      </c>
      <c r="M2933" s="270"/>
      <c r="N2933" s="269"/>
      <c r="O2933" s="269"/>
      <c r="P2933" s="269"/>
      <c r="Q2933" s="269"/>
      <c r="R2933" s="269"/>
      <c r="S2933" s="269"/>
      <c r="T2933" s="269"/>
      <c r="U2933" s="269"/>
      <c r="V2933" s="269"/>
      <c r="W2933" s="269"/>
      <c r="X2933" s="270"/>
      <c r="Y2933" s="269"/>
      <c r="Z2933" s="269"/>
      <c r="AA2933" s="269"/>
      <c r="AB2933" s="269"/>
      <c r="AC2933" s="269"/>
      <c r="AD2933" s="269"/>
      <c r="AE2933" s="269"/>
      <c r="AF2933" s="269"/>
      <c r="AG2933" s="269"/>
      <c r="AH2933" s="269"/>
      <c r="AI2933" s="269"/>
      <c r="AJ2933" s="269"/>
      <c r="AK2933" s="269"/>
      <c r="AL2933" s="269"/>
      <c r="AM2933" s="269"/>
      <c r="AN2933" s="269"/>
      <c r="AO2933" s="269"/>
      <c r="AP2933" s="269"/>
      <c r="AQ2933" s="269"/>
      <c r="AR2933">
        <v>0</v>
      </c>
      <c r="AS2933">
        <v>5</v>
      </c>
    </row>
    <row r="2934" spans="1:45" ht="15" hidden="1" x14ac:dyDescent="0.25">
      <c r="A2934" s="273">
        <v>216780</v>
      </c>
      <c r="B2934" s="249" t="s">
        <v>457</v>
      </c>
      <c r="C2934" s="269" t="s">
        <v>207</v>
      </c>
      <c r="D2934" s="269" t="s">
        <v>207</v>
      </c>
      <c r="E2934" s="269" t="s">
        <v>207</v>
      </c>
      <c r="F2934" s="269" t="s">
        <v>207</v>
      </c>
      <c r="G2934" s="269" t="s">
        <v>206</v>
      </c>
      <c r="H2934" s="269" t="s">
        <v>206</v>
      </c>
      <c r="I2934" s="269" t="s">
        <v>206</v>
      </c>
      <c r="J2934" s="269" t="s">
        <v>206</v>
      </c>
      <c r="K2934" s="269" t="s">
        <v>206</v>
      </c>
      <c r="L2934" s="269" t="s">
        <v>206</v>
      </c>
      <c r="M2934" s="270"/>
      <c r="N2934" s="269"/>
      <c r="O2934" s="269"/>
      <c r="P2934" s="269"/>
      <c r="Q2934" s="269"/>
      <c r="R2934" s="269"/>
      <c r="S2934" s="269"/>
      <c r="T2934" s="269"/>
      <c r="U2934" s="269"/>
      <c r="V2934" s="269"/>
      <c r="W2934" s="269"/>
      <c r="X2934" s="270"/>
      <c r="Y2934" s="269"/>
      <c r="Z2934" s="269"/>
      <c r="AA2934" s="269"/>
      <c r="AB2934" s="269"/>
      <c r="AC2934" s="269"/>
      <c r="AD2934" s="269"/>
      <c r="AE2934" s="269"/>
      <c r="AF2934" s="269"/>
      <c r="AG2934" s="269"/>
      <c r="AH2934" s="269"/>
      <c r="AI2934" s="269"/>
      <c r="AJ2934" s="269"/>
      <c r="AK2934" s="269"/>
      <c r="AL2934" s="269"/>
      <c r="AM2934" s="269"/>
      <c r="AN2934" s="269"/>
      <c r="AO2934" s="269"/>
      <c r="AP2934" s="269"/>
      <c r="AQ2934" s="269"/>
      <c r="AR2934">
        <v>0</v>
      </c>
      <c r="AS2934">
        <v>5</v>
      </c>
    </row>
    <row r="2935" spans="1:45" ht="15" hidden="1" x14ac:dyDescent="0.25">
      <c r="A2935" s="273">
        <v>216781</v>
      </c>
      <c r="B2935" s="249" t="s">
        <v>457</v>
      </c>
      <c r="C2935" s="269" t="s">
        <v>207</v>
      </c>
      <c r="D2935" s="269" t="s">
        <v>207</v>
      </c>
      <c r="E2935" s="269" t="s">
        <v>206</v>
      </c>
      <c r="F2935" s="269" t="s">
        <v>206</v>
      </c>
      <c r="G2935" s="269" t="s">
        <v>206</v>
      </c>
      <c r="H2935" s="269" t="s">
        <v>206</v>
      </c>
      <c r="I2935" s="269" t="s">
        <v>206</v>
      </c>
      <c r="J2935" s="269" t="s">
        <v>206</v>
      </c>
      <c r="K2935" s="269" t="s">
        <v>206</v>
      </c>
      <c r="L2935" s="269" t="s">
        <v>206</v>
      </c>
      <c r="M2935" s="270"/>
      <c r="N2935" s="269"/>
      <c r="O2935" s="269"/>
      <c r="P2935" s="269"/>
      <c r="Q2935" s="269"/>
      <c r="R2935" s="269"/>
      <c r="S2935" s="269"/>
      <c r="T2935" s="269"/>
      <c r="U2935" s="269"/>
      <c r="V2935" s="269"/>
      <c r="W2935" s="269"/>
      <c r="X2935" s="270"/>
      <c r="Y2935" s="269"/>
      <c r="Z2935" s="269"/>
      <c r="AA2935" s="269"/>
      <c r="AB2935" s="269"/>
      <c r="AC2935" s="269"/>
      <c r="AD2935" s="269"/>
      <c r="AE2935" s="269"/>
      <c r="AF2935" s="269"/>
      <c r="AG2935" s="269"/>
      <c r="AH2935" s="269"/>
      <c r="AI2935" s="269"/>
      <c r="AJ2935" s="269"/>
      <c r="AK2935" s="269"/>
      <c r="AL2935" s="269"/>
      <c r="AM2935" s="269"/>
      <c r="AN2935" s="269"/>
      <c r="AO2935" s="269"/>
      <c r="AP2935" s="269"/>
      <c r="AQ2935" s="269"/>
      <c r="AR2935">
        <v>0</v>
      </c>
      <c r="AS2935">
        <v>5</v>
      </c>
    </row>
    <row r="2936" spans="1:45" ht="15" hidden="1" x14ac:dyDescent="0.25">
      <c r="A2936" s="273">
        <v>216782</v>
      </c>
      <c r="B2936" s="249" t="s">
        <v>457</v>
      </c>
      <c r="C2936" s="269" t="s">
        <v>207</v>
      </c>
      <c r="D2936" s="269" t="s">
        <v>207</v>
      </c>
      <c r="E2936" s="269" t="s">
        <v>207</v>
      </c>
      <c r="F2936" s="269" t="s">
        <v>207</v>
      </c>
      <c r="G2936" s="269" t="s">
        <v>206</v>
      </c>
      <c r="H2936" s="269" t="s">
        <v>206</v>
      </c>
      <c r="I2936" s="269" t="s">
        <v>206</v>
      </c>
      <c r="J2936" s="269" t="s">
        <v>206</v>
      </c>
      <c r="K2936" s="269" t="s">
        <v>206</v>
      </c>
      <c r="L2936" s="269" t="s">
        <v>206</v>
      </c>
      <c r="M2936" s="270"/>
      <c r="N2936" s="269"/>
      <c r="O2936" s="269"/>
      <c r="P2936" s="269"/>
      <c r="Q2936" s="269"/>
      <c r="R2936" s="269"/>
      <c r="S2936" s="269"/>
      <c r="T2936" s="269"/>
      <c r="U2936" s="269"/>
      <c r="V2936" s="269"/>
      <c r="W2936" s="269"/>
      <c r="X2936" s="270"/>
      <c r="Y2936" s="269"/>
      <c r="Z2936" s="269"/>
      <c r="AA2936" s="269"/>
      <c r="AB2936" s="269"/>
      <c r="AC2936" s="269"/>
      <c r="AD2936" s="269"/>
      <c r="AE2936" s="269"/>
      <c r="AF2936" s="269"/>
      <c r="AG2936" s="269"/>
      <c r="AH2936" s="269"/>
      <c r="AI2936" s="269"/>
      <c r="AJ2936" s="269"/>
      <c r="AK2936" s="269"/>
      <c r="AL2936" s="269"/>
      <c r="AM2936" s="269"/>
      <c r="AN2936" s="269"/>
      <c r="AO2936" s="269"/>
      <c r="AP2936" s="269"/>
      <c r="AQ2936" s="269"/>
      <c r="AR2936">
        <v>0</v>
      </c>
      <c r="AS2936">
        <v>5</v>
      </c>
    </row>
    <row r="2937" spans="1:45" ht="15" hidden="1" x14ac:dyDescent="0.25">
      <c r="A2937" s="273">
        <v>216783</v>
      </c>
      <c r="B2937" s="249" t="s">
        <v>457</v>
      </c>
      <c r="C2937" s="269" t="s">
        <v>207</v>
      </c>
      <c r="D2937" s="269" t="s">
        <v>206</v>
      </c>
      <c r="E2937" s="269" t="s">
        <v>207</v>
      </c>
      <c r="F2937" s="269" t="s">
        <v>206</v>
      </c>
      <c r="G2937" s="269" t="s">
        <v>206</v>
      </c>
      <c r="H2937" s="269" t="s">
        <v>206</v>
      </c>
      <c r="I2937" s="269" t="s">
        <v>206</v>
      </c>
      <c r="J2937" s="269" t="s">
        <v>206</v>
      </c>
      <c r="K2937" s="269" t="s">
        <v>206</v>
      </c>
      <c r="L2937" s="269" t="s">
        <v>206</v>
      </c>
      <c r="M2937" s="270"/>
      <c r="N2937" s="269"/>
      <c r="O2937" s="269"/>
      <c r="P2937" s="269"/>
      <c r="Q2937" s="269"/>
      <c r="R2937" s="269"/>
      <c r="S2937" s="269"/>
      <c r="T2937" s="269"/>
      <c r="U2937" s="269"/>
      <c r="V2937" s="269"/>
      <c r="W2937" s="269"/>
      <c r="X2937" s="270"/>
      <c r="Y2937" s="269"/>
      <c r="Z2937" s="269"/>
      <c r="AA2937" s="269"/>
      <c r="AB2937" s="269"/>
      <c r="AC2937" s="269"/>
      <c r="AD2937" s="269"/>
      <c r="AE2937" s="269"/>
      <c r="AF2937" s="269"/>
      <c r="AG2937" s="269"/>
      <c r="AH2937" s="269"/>
      <c r="AI2937" s="269"/>
      <c r="AJ2937" s="269"/>
      <c r="AK2937" s="269"/>
      <c r="AL2937" s="269"/>
      <c r="AM2937" s="269"/>
      <c r="AN2937" s="269"/>
      <c r="AO2937" s="269"/>
      <c r="AP2937" s="269"/>
      <c r="AQ2937" s="269"/>
      <c r="AR2937">
        <v>0</v>
      </c>
      <c r="AS2937">
        <v>5</v>
      </c>
    </row>
    <row r="2938" spans="1:45" ht="15" hidden="1" x14ac:dyDescent="0.25">
      <c r="A2938" s="273">
        <v>216784</v>
      </c>
      <c r="B2938" s="249" t="s">
        <v>457</v>
      </c>
      <c r="C2938" s="269" t="s">
        <v>207</v>
      </c>
      <c r="D2938" s="269" t="s">
        <v>207</v>
      </c>
      <c r="E2938" s="269" t="s">
        <v>207</v>
      </c>
      <c r="F2938" s="269" t="s">
        <v>207</v>
      </c>
      <c r="G2938" s="269" t="s">
        <v>206</v>
      </c>
      <c r="H2938" s="269" t="s">
        <v>206</v>
      </c>
      <c r="I2938" s="269" t="s">
        <v>206</v>
      </c>
      <c r="J2938" s="269" t="s">
        <v>206</v>
      </c>
      <c r="K2938" s="269" t="s">
        <v>206</v>
      </c>
      <c r="L2938" s="269" t="s">
        <v>206</v>
      </c>
      <c r="M2938" s="270"/>
      <c r="N2938" s="269"/>
      <c r="O2938" s="269"/>
      <c r="P2938" s="269"/>
      <c r="Q2938" s="269"/>
      <c r="R2938" s="269"/>
      <c r="S2938" s="269"/>
      <c r="T2938" s="269"/>
      <c r="U2938" s="269"/>
      <c r="V2938" s="269"/>
      <c r="W2938" s="269"/>
      <c r="X2938" s="270"/>
      <c r="Y2938" s="269"/>
      <c r="Z2938" s="269"/>
      <c r="AA2938" s="269"/>
      <c r="AB2938" s="269"/>
      <c r="AC2938" s="269"/>
      <c r="AD2938" s="269"/>
      <c r="AE2938" s="269"/>
      <c r="AF2938" s="269"/>
      <c r="AG2938" s="269"/>
      <c r="AH2938" s="269"/>
      <c r="AI2938" s="269"/>
      <c r="AJ2938" s="269"/>
      <c r="AK2938" s="269"/>
      <c r="AL2938" s="269"/>
      <c r="AM2938" s="269"/>
      <c r="AN2938" s="269"/>
      <c r="AO2938" s="269"/>
      <c r="AP2938" s="269"/>
      <c r="AQ2938" s="269"/>
      <c r="AR2938">
        <v>0</v>
      </c>
      <c r="AS2938">
        <v>5</v>
      </c>
    </row>
    <row r="2939" spans="1:45" ht="15" hidden="1" x14ac:dyDescent="0.25">
      <c r="A2939" s="273">
        <v>216785</v>
      </c>
      <c r="B2939" s="249" t="s">
        <v>457</v>
      </c>
      <c r="C2939" s="269" t="s">
        <v>206</v>
      </c>
      <c r="D2939" s="269" t="s">
        <v>207</v>
      </c>
      <c r="E2939" s="269" t="s">
        <v>207</v>
      </c>
      <c r="F2939" s="269" t="s">
        <v>207</v>
      </c>
      <c r="G2939" s="269" t="s">
        <v>206</v>
      </c>
      <c r="H2939" s="269" t="s">
        <v>206</v>
      </c>
      <c r="I2939" s="269" t="s">
        <v>206</v>
      </c>
      <c r="J2939" s="269" t="s">
        <v>206</v>
      </c>
      <c r="K2939" s="269" t="s">
        <v>206</v>
      </c>
      <c r="L2939" s="269" t="s">
        <v>206</v>
      </c>
      <c r="M2939" s="270"/>
      <c r="N2939" s="269"/>
      <c r="O2939" s="269"/>
      <c r="P2939" s="269"/>
      <c r="Q2939" s="269"/>
      <c r="R2939" s="269"/>
      <c r="S2939" s="269"/>
      <c r="T2939" s="269"/>
      <c r="U2939" s="269"/>
      <c r="V2939" s="269"/>
      <c r="W2939" s="269"/>
      <c r="X2939" s="270"/>
      <c r="Y2939" s="269"/>
      <c r="Z2939" s="269"/>
      <c r="AA2939" s="269"/>
      <c r="AB2939" s="269"/>
      <c r="AC2939" s="269"/>
      <c r="AD2939" s="269"/>
      <c r="AE2939" s="269"/>
      <c r="AF2939" s="269"/>
      <c r="AG2939" s="269"/>
      <c r="AH2939" s="269"/>
      <c r="AI2939" s="269"/>
      <c r="AJ2939" s="269"/>
      <c r="AK2939" s="269"/>
      <c r="AL2939" s="269"/>
      <c r="AM2939" s="269"/>
      <c r="AN2939" s="269"/>
      <c r="AO2939" s="269"/>
      <c r="AP2939" s="269"/>
      <c r="AQ2939" s="269"/>
      <c r="AR2939">
        <v>0</v>
      </c>
      <c r="AS2939">
        <v>5</v>
      </c>
    </row>
    <row r="2940" spans="1:45" ht="15" hidden="1" x14ac:dyDescent="0.25">
      <c r="A2940" s="273">
        <v>216786</v>
      </c>
      <c r="B2940" s="249" t="s">
        <v>457</v>
      </c>
      <c r="C2940" s="269" t="s">
        <v>206</v>
      </c>
      <c r="D2940" s="269" t="s">
        <v>207</v>
      </c>
      <c r="E2940" s="269" t="s">
        <v>207</v>
      </c>
      <c r="F2940" s="269" t="s">
        <v>207</v>
      </c>
      <c r="G2940" s="269" t="s">
        <v>206</v>
      </c>
      <c r="H2940" s="269" t="s">
        <v>206</v>
      </c>
      <c r="I2940" s="269" t="s">
        <v>206</v>
      </c>
      <c r="J2940" s="269" t="s">
        <v>206</v>
      </c>
      <c r="K2940" s="269" t="s">
        <v>206</v>
      </c>
      <c r="L2940" s="269" t="s">
        <v>206</v>
      </c>
      <c r="M2940" s="270"/>
      <c r="N2940" s="269"/>
      <c r="O2940" s="269"/>
      <c r="P2940" s="269"/>
      <c r="Q2940" s="269"/>
      <c r="R2940" s="269"/>
      <c r="S2940" s="269"/>
      <c r="T2940" s="269"/>
      <c r="U2940" s="269"/>
      <c r="V2940" s="269"/>
      <c r="W2940" s="269"/>
      <c r="X2940" s="270"/>
      <c r="Y2940" s="269"/>
      <c r="Z2940" s="269"/>
      <c r="AA2940" s="269"/>
      <c r="AB2940" s="269"/>
      <c r="AC2940" s="269"/>
      <c r="AD2940" s="269"/>
      <c r="AE2940" s="269"/>
      <c r="AF2940" s="269"/>
      <c r="AG2940" s="269"/>
      <c r="AH2940" s="269"/>
      <c r="AI2940" s="269"/>
      <c r="AJ2940" s="269"/>
      <c r="AK2940" s="269"/>
      <c r="AL2940" s="269"/>
      <c r="AM2940" s="269"/>
      <c r="AN2940" s="269"/>
      <c r="AO2940" s="269"/>
      <c r="AP2940" s="269"/>
      <c r="AQ2940" s="269"/>
      <c r="AR2940">
        <v>0</v>
      </c>
      <c r="AS2940">
        <v>5</v>
      </c>
    </row>
    <row r="2941" spans="1:45" ht="15" hidden="1" x14ac:dyDescent="0.25">
      <c r="A2941" s="273">
        <v>216787</v>
      </c>
      <c r="B2941" s="249" t="s">
        <v>457</v>
      </c>
      <c r="C2941" s="269" t="s">
        <v>207</v>
      </c>
      <c r="D2941" s="269" t="s">
        <v>207</v>
      </c>
      <c r="E2941" s="269" t="s">
        <v>207</v>
      </c>
      <c r="F2941" s="269" t="s">
        <v>207</v>
      </c>
      <c r="G2941" s="269" t="s">
        <v>206</v>
      </c>
      <c r="H2941" s="269" t="s">
        <v>206</v>
      </c>
      <c r="I2941" s="269" t="s">
        <v>206</v>
      </c>
      <c r="J2941" s="269" t="s">
        <v>206</v>
      </c>
      <c r="K2941" s="269" t="s">
        <v>206</v>
      </c>
      <c r="L2941" s="269" t="s">
        <v>206</v>
      </c>
      <c r="M2941" s="270"/>
      <c r="N2941" s="269"/>
      <c r="O2941" s="269"/>
      <c r="P2941" s="269"/>
      <c r="Q2941" s="269"/>
      <c r="R2941" s="269"/>
      <c r="S2941" s="269"/>
      <c r="T2941" s="269"/>
      <c r="U2941" s="269"/>
      <c r="V2941" s="269"/>
      <c r="W2941" s="269"/>
      <c r="X2941" s="270"/>
      <c r="Y2941" s="269"/>
      <c r="Z2941" s="269"/>
      <c r="AA2941" s="269"/>
      <c r="AB2941" s="269"/>
      <c r="AC2941" s="269"/>
      <c r="AD2941" s="269"/>
      <c r="AE2941" s="269"/>
      <c r="AF2941" s="269"/>
      <c r="AG2941" s="269"/>
      <c r="AH2941" s="269"/>
      <c r="AI2941" s="269"/>
      <c r="AJ2941" s="269"/>
      <c r="AK2941" s="269"/>
      <c r="AL2941" s="269"/>
      <c r="AM2941" s="269"/>
      <c r="AN2941" s="269"/>
      <c r="AO2941" s="269"/>
      <c r="AP2941" s="269"/>
      <c r="AQ2941" s="269"/>
      <c r="AR2941">
        <v>0</v>
      </c>
      <c r="AS2941">
        <v>5</v>
      </c>
    </row>
    <row r="2942" spans="1:45" ht="15" hidden="1" x14ac:dyDescent="0.25">
      <c r="A2942" s="273">
        <v>216788</v>
      </c>
      <c r="B2942" s="249" t="s">
        <v>457</v>
      </c>
      <c r="C2942" s="269" t="s">
        <v>206</v>
      </c>
      <c r="D2942" s="269" t="s">
        <v>207</v>
      </c>
      <c r="E2942" s="269" t="s">
        <v>207</v>
      </c>
      <c r="F2942" s="269" t="s">
        <v>206</v>
      </c>
      <c r="G2942" s="269" t="s">
        <v>206</v>
      </c>
      <c r="H2942" s="269" t="s">
        <v>206</v>
      </c>
      <c r="I2942" s="269" t="s">
        <v>206</v>
      </c>
      <c r="J2942" s="269" t="s">
        <v>206</v>
      </c>
      <c r="K2942" s="269" t="s">
        <v>206</v>
      </c>
      <c r="L2942" s="269" t="s">
        <v>206</v>
      </c>
      <c r="M2942" s="270"/>
      <c r="N2942" s="269"/>
      <c r="O2942" s="269"/>
      <c r="P2942" s="269"/>
      <c r="Q2942" s="269"/>
      <c r="R2942" s="269"/>
      <c r="S2942" s="269"/>
      <c r="T2942" s="269"/>
      <c r="U2942" s="269"/>
      <c r="V2942" s="269"/>
      <c r="W2942" s="269"/>
      <c r="X2942" s="270"/>
      <c r="Y2942" s="269"/>
      <c r="Z2942" s="269"/>
      <c r="AA2942" s="269"/>
      <c r="AB2942" s="269"/>
      <c r="AC2942" s="269"/>
      <c r="AD2942" s="269"/>
      <c r="AE2942" s="269"/>
      <c r="AF2942" s="269"/>
      <c r="AG2942" s="269"/>
      <c r="AH2942" s="269"/>
      <c r="AI2942" s="269"/>
      <c r="AJ2942" s="269"/>
      <c r="AK2942" s="269"/>
      <c r="AL2942" s="269"/>
      <c r="AM2942" s="269"/>
      <c r="AN2942" s="269"/>
      <c r="AO2942" s="269"/>
      <c r="AP2942" s="269"/>
      <c r="AQ2942" s="269"/>
      <c r="AR2942">
        <v>0</v>
      </c>
      <c r="AS2942">
        <v>5</v>
      </c>
    </row>
    <row r="2943" spans="1:45" ht="15" hidden="1" x14ac:dyDescent="0.25">
      <c r="A2943" s="273">
        <v>216789</v>
      </c>
      <c r="B2943" s="249" t="s">
        <v>457</v>
      </c>
      <c r="C2943" s="269" t="s">
        <v>207</v>
      </c>
      <c r="D2943" s="269" t="s">
        <v>207</v>
      </c>
      <c r="E2943" s="269" t="s">
        <v>207</v>
      </c>
      <c r="F2943" s="269" t="s">
        <v>207</v>
      </c>
      <c r="G2943" s="269" t="s">
        <v>206</v>
      </c>
      <c r="H2943" s="269" t="s">
        <v>206</v>
      </c>
      <c r="I2943" s="269" t="s">
        <v>206</v>
      </c>
      <c r="J2943" s="269" t="s">
        <v>206</v>
      </c>
      <c r="K2943" s="269" t="s">
        <v>206</v>
      </c>
      <c r="L2943" s="269" t="s">
        <v>206</v>
      </c>
      <c r="M2943" s="270"/>
      <c r="N2943" s="269"/>
      <c r="O2943" s="269"/>
      <c r="P2943" s="269"/>
      <c r="Q2943" s="269"/>
      <c r="R2943" s="269"/>
      <c r="S2943" s="269"/>
      <c r="T2943" s="269"/>
      <c r="U2943" s="269"/>
      <c r="V2943" s="269"/>
      <c r="W2943" s="269"/>
      <c r="X2943" s="270"/>
      <c r="Y2943" s="269"/>
      <c r="Z2943" s="269"/>
      <c r="AA2943" s="269"/>
      <c r="AB2943" s="269"/>
      <c r="AC2943" s="269"/>
      <c r="AD2943" s="269"/>
      <c r="AE2943" s="269"/>
      <c r="AF2943" s="269"/>
      <c r="AG2943" s="269"/>
      <c r="AH2943" s="269"/>
      <c r="AI2943" s="269"/>
      <c r="AJ2943" s="269"/>
      <c r="AK2943" s="269"/>
      <c r="AL2943" s="269"/>
      <c r="AM2943" s="269"/>
      <c r="AN2943" s="269"/>
      <c r="AO2943" s="269"/>
      <c r="AP2943" s="269"/>
      <c r="AQ2943" s="269"/>
      <c r="AR2943">
        <v>0</v>
      </c>
      <c r="AS2943">
        <v>5</v>
      </c>
    </row>
    <row r="2944" spans="1:45" ht="15" hidden="1" x14ac:dyDescent="0.25">
      <c r="A2944" s="273">
        <v>216790</v>
      </c>
      <c r="B2944" s="249" t="s">
        <v>457</v>
      </c>
      <c r="C2944" s="269" t="s">
        <v>207</v>
      </c>
      <c r="D2944" s="269" t="s">
        <v>207</v>
      </c>
      <c r="E2944" s="269" t="s">
        <v>207</v>
      </c>
      <c r="F2944" s="269" t="s">
        <v>207</v>
      </c>
      <c r="G2944" s="269" t="s">
        <v>206</v>
      </c>
      <c r="H2944" s="269" t="s">
        <v>206</v>
      </c>
      <c r="I2944" s="269" t="s">
        <v>206</v>
      </c>
      <c r="J2944" s="269" t="s">
        <v>206</v>
      </c>
      <c r="K2944" s="269" t="s">
        <v>206</v>
      </c>
      <c r="L2944" s="269" t="s">
        <v>206</v>
      </c>
      <c r="M2944" s="270"/>
      <c r="N2944" s="269"/>
      <c r="O2944" s="269"/>
      <c r="P2944" s="269"/>
      <c r="Q2944" s="269"/>
      <c r="R2944" s="269"/>
      <c r="S2944" s="269"/>
      <c r="T2944" s="269"/>
      <c r="U2944" s="269"/>
      <c r="V2944" s="269"/>
      <c r="W2944" s="269"/>
      <c r="X2944" s="270"/>
      <c r="Y2944" s="269"/>
      <c r="Z2944" s="269"/>
      <c r="AA2944" s="269"/>
      <c r="AB2944" s="269"/>
      <c r="AC2944" s="269"/>
      <c r="AD2944" s="269"/>
      <c r="AE2944" s="269"/>
      <c r="AF2944" s="269"/>
      <c r="AG2944" s="269"/>
      <c r="AH2944" s="269"/>
      <c r="AI2944" s="269"/>
      <c r="AJ2944" s="269"/>
      <c r="AK2944" s="269"/>
      <c r="AL2944" s="269"/>
      <c r="AM2944" s="269"/>
      <c r="AN2944" s="269"/>
      <c r="AO2944" s="269"/>
      <c r="AP2944" s="269"/>
      <c r="AQ2944" s="269"/>
      <c r="AR2944">
        <v>0</v>
      </c>
      <c r="AS2944">
        <v>5</v>
      </c>
    </row>
    <row r="2945" spans="1:45" ht="15" hidden="1" x14ac:dyDescent="0.25">
      <c r="A2945" s="273">
        <v>216791</v>
      </c>
      <c r="B2945" s="249" t="s">
        <v>457</v>
      </c>
      <c r="C2945" s="269" t="s">
        <v>207</v>
      </c>
      <c r="D2945" s="269" t="s">
        <v>207</v>
      </c>
      <c r="E2945" s="269" t="s">
        <v>207</v>
      </c>
      <c r="F2945" s="269" t="s">
        <v>207</v>
      </c>
      <c r="G2945" s="269" t="s">
        <v>206</v>
      </c>
      <c r="H2945" s="269" t="s">
        <v>206</v>
      </c>
      <c r="I2945" s="269" t="s">
        <v>206</v>
      </c>
      <c r="J2945" s="269" t="s">
        <v>206</v>
      </c>
      <c r="K2945" s="269" t="s">
        <v>206</v>
      </c>
      <c r="L2945" s="269" t="s">
        <v>206</v>
      </c>
      <c r="M2945" s="270"/>
      <c r="N2945" s="269"/>
      <c r="O2945" s="269"/>
      <c r="P2945" s="269"/>
      <c r="Q2945" s="269"/>
      <c r="R2945" s="269"/>
      <c r="S2945" s="269"/>
      <c r="T2945" s="269"/>
      <c r="U2945" s="269"/>
      <c r="V2945" s="269"/>
      <c r="W2945" s="269"/>
      <c r="X2945" s="270"/>
      <c r="Y2945" s="269"/>
      <c r="Z2945" s="269"/>
      <c r="AA2945" s="269"/>
      <c r="AB2945" s="269"/>
      <c r="AC2945" s="269"/>
      <c r="AD2945" s="269"/>
      <c r="AE2945" s="269"/>
      <c r="AF2945" s="269"/>
      <c r="AG2945" s="269"/>
      <c r="AH2945" s="269"/>
      <c r="AI2945" s="269"/>
      <c r="AJ2945" s="269"/>
      <c r="AK2945" s="269"/>
      <c r="AL2945" s="269"/>
      <c r="AM2945" s="269"/>
      <c r="AN2945" s="269"/>
      <c r="AO2945" s="269"/>
      <c r="AP2945" s="269"/>
      <c r="AQ2945" s="269"/>
      <c r="AR2945">
        <v>0</v>
      </c>
      <c r="AS2945">
        <v>5</v>
      </c>
    </row>
    <row r="2946" spans="1:45" ht="15" hidden="1" x14ac:dyDescent="0.25">
      <c r="A2946" s="273">
        <v>216792</v>
      </c>
      <c r="B2946" s="249" t="s">
        <v>457</v>
      </c>
      <c r="C2946" s="269" t="s">
        <v>206</v>
      </c>
      <c r="D2946" s="269" t="s">
        <v>207</v>
      </c>
      <c r="E2946" s="269" t="s">
        <v>206</v>
      </c>
      <c r="F2946" s="269" t="s">
        <v>207</v>
      </c>
      <c r="G2946" s="269" t="s">
        <v>206</v>
      </c>
      <c r="H2946" s="269" t="s">
        <v>206</v>
      </c>
      <c r="I2946" s="269" t="s">
        <v>206</v>
      </c>
      <c r="J2946" s="269" t="s">
        <v>206</v>
      </c>
      <c r="K2946" s="269" t="s">
        <v>206</v>
      </c>
      <c r="L2946" s="269" t="s">
        <v>206</v>
      </c>
      <c r="M2946" s="270"/>
      <c r="N2946" s="269"/>
      <c r="O2946" s="269"/>
      <c r="P2946" s="269"/>
      <c r="Q2946" s="269"/>
      <c r="R2946" s="269"/>
      <c r="S2946" s="269"/>
      <c r="T2946" s="269"/>
      <c r="U2946" s="269"/>
      <c r="V2946" s="269"/>
      <c r="W2946" s="269"/>
      <c r="X2946" s="270"/>
      <c r="Y2946" s="269"/>
      <c r="Z2946" s="269"/>
      <c r="AA2946" s="269"/>
      <c r="AB2946" s="269"/>
      <c r="AC2946" s="269"/>
      <c r="AD2946" s="269"/>
      <c r="AE2946" s="269"/>
      <c r="AF2946" s="269"/>
      <c r="AG2946" s="269"/>
      <c r="AH2946" s="269"/>
      <c r="AI2946" s="269"/>
      <c r="AJ2946" s="269"/>
      <c r="AK2946" s="269"/>
      <c r="AL2946" s="269"/>
      <c r="AM2946" s="269"/>
      <c r="AN2946" s="269"/>
      <c r="AO2946" s="269"/>
      <c r="AP2946" s="269"/>
      <c r="AQ2946" s="269"/>
      <c r="AR2946">
        <v>0</v>
      </c>
      <c r="AS2946">
        <v>5</v>
      </c>
    </row>
    <row r="2947" spans="1:45" ht="15" hidden="1" x14ac:dyDescent="0.25">
      <c r="A2947" s="273">
        <v>216793</v>
      </c>
      <c r="B2947" s="249" t="s">
        <v>457</v>
      </c>
      <c r="C2947" s="269" t="s">
        <v>207</v>
      </c>
      <c r="D2947" s="269" t="s">
        <v>207</v>
      </c>
      <c r="E2947" s="269" t="s">
        <v>207</v>
      </c>
      <c r="F2947" s="269" t="s">
        <v>207</v>
      </c>
      <c r="G2947" s="269" t="s">
        <v>206</v>
      </c>
      <c r="H2947" s="269" t="s">
        <v>206</v>
      </c>
      <c r="I2947" s="269" t="s">
        <v>206</v>
      </c>
      <c r="J2947" s="269" t="s">
        <v>206</v>
      </c>
      <c r="K2947" s="269" t="s">
        <v>206</v>
      </c>
      <c r="L2947" s="269" t="s">
        <v>206</v>
      </c>
      <c r="M2947" s="270"/>
      <c r="N2947" s="269"/>
      <c r="O2947" s="269"/>
      <c r="P2947" s="269"/>
      <c r="Q2947" s="269"/>
      <c r="R2947" s="269"/>
      <c r="S2947" s="269"/>
      <c r="T2947" s="269"/>
      <c r="U2947" s="269"/>
      <c r="V2947" s="269"/>
      <c r="W2947" s="269"/>
      <c r="X2947" s="270"/>
      <c r="Y2947" s="269"/>
      <c r="Z2947" s="269"/>
      <c r="AA2947" s="269"/>
      <c r="AB2947" s="269"/>
      <c r="AC2947" s="269"/>
      <c r="AD2947" s="269"/>
      <c r="AE2947" s="269"/>
      <c r="AF2947" s="269"/>
      <c r="AG2947" s="269"/>
      <c r="AH2947" s="269"/>
      <c r="AI2947" s="269"/>
      <c r="AJ2947" s="269"/>
      <c r="AK2947" s="269"/>
      <c r="AL2947" s="269"/>
      <c r="AM2947" s="269"/>
      <c r="AN2947" s="269"/>
      <c r="AO2947" s="269"/>
      <c r="AP2947" s="269"/>
      <c r="AQ2947" s="269"/>
      <c r="AR2947">
        <v>0</v>
      </c>
      <c r="AS2947">
        <v>5</v>
      </c>
    </row>
    <row r="2948" spans="1:45" ht="15" hidden="1" x14ac:dyDescent="0.25">
      <c r="A2948" s="273">
        <v>216794</v>
      </c>
      <c r="B2948" s="249" t="s">
        <v>457</v>
      </c>
      <c r="C2948" s="269" t="s">
        <v>207</v>
      </c>
      <c r="D2948" s="269" t="s">
        <v>206</v>
      </c>
      <c r="E2948" s="269" t="s">
        <v>207</v>
      </c>
      <c r="F2948" s="269" t="s">
        <v>207</v>
      </c>
      <c r="G2948" s="269" t="s">
        <v>206</v>
      </c>
      <c r="H2948" s="269" t="s">
        <v>206</v>
      </c>
      <c r="I2948" s="269" t="s">
        <v>206</v>
      </c>
      <c r="J2948" s="269" t="s">
        <v>206</v>
      </c>
      <c r="K2948" s="269" t="s">
        <v>206</v>
      </c>
      <c r="L2948" s="269" t="s">
        <v>206</v>
      </c>
      <c r="M2948" s="270"/>
      <c r="N2948" s="269"/>
      <c r="O2948" s="269"/>
      <c r="P2948" s="269"/>
      <c r="Q2948" s="269"/>
      <c r="R2948" s="269"/>
      <c r="S2948" s="269"/>
      <c r="T2948" s="269"/>
      <c r="U2948" s="269"/>
      <c r="V2948" s="269"/>
      <c r="W2948" s="269"/>
      <c r="X2948" s="270"/>
      <c r="Y2948" s="269"/>
      <c r="Z2948" s="269"/>
      <c r="AA2948" s="269"/>
      <c r="AB2948" s="269"/>
      <c r="AC2948" s="269"/>
      <c r="AD2948" s="269"/>
      <c r="AE2948" s="269"/>
      <c r="AF2948" s="269"/>
      <c r="AG2948" s="269"/>
      <c r="AH2948" s="269"/>
      <c r="AI2948" s="269"/>
      <c r="AJ2948" s="269"/>
      <c r="AK2948" s="269"/>
      <c r="AL2948" s="269"/>
      <c r="AM2948" s="269"/>
      <c r="AN2948" s="269"/>
      <c r="AO2948" s="269"/>
      <c r="AP2948" s="269"/>
      <c r="AQ2948" s="269"/>
      <c r="AR2948">
        <v>0</v>
      </c>
      <c r="AS2948">
        <v>5</v>
      </c>
    </row>
    <row r="2949" spans="1:45" ht="15" hidden="1" x14ac:dyDescent="0.25">
      <c r="A2949" s="273">
        <v>216795</v>
      </c>
      <c r="B2949" s="249" t="s">
        <v>457</v>
      </c>
      <c r="C2949" s="269" t="s">
        <v>206</v>
      </c>
      <c r="D2949" s="269" t="s">
        <v>207</v>
      </c>
      <c r="E2949" s="269" t="s">
        <v>207</v>
      </c>
      <c r="F2949" s="269" t="s">
        <v>207</v>
      </c>
      <c r="G2949" s="269" t="s">
        <v>206</v>
      </c>
      <c r="H2949" s="269" t="s">
        <v>206</v>
      </c>
      <c r="I2949" s="269" t="s">
        <v>206</v>
      </c>
      <c r="J2949" s="269" t="s">
        <v>206</v>
      </c>
      <c r="K2949" s="269" t="s">
        <v>206</v>
      </c>
      <c r="L2949" s="269" t="s">
        <v>206</v>
      </c>
      <c r="M2949" s="270"/>
      <c r="N2949" s="269"/>
      <c r="O2949" s="269"/>
      <c r="P2949" s="269"/>
      <c r="Q2949" s="269"/>
      <c r="R2949" s="269"/>
      <c r="S2949" s="269"/>
      <c r="T2949" s="269"/>
      <c r="U2949" s="269"/>
      <c r="V2949" s="269"/>
      <c r="W2949" s="269"/>
      <c r="X2949" s="270"/>
      <c r="Y2949" s="269"/>
      <c r="Z2949" s="269"/>
      <c r="AA2949" s="269"/>
      <c r="AB2949" s="269"/>
      <c r="AC2949" s="269"/>
      <c r="AD2949" s="269"/>
      <c r="AE2949" s="269"/>
      <c r="AF2949" s="269"/>
      <c r="AG2949" s="269"/>
      <c r="AH2949" s="269"/>
      <c r="AI2949" s="269"/>
      <c r="AJ2949" s="269"/>
      <c r="AK2949" s="269"/>
      <c r="AL2949" s="269"/>
      <c r="AM2949" s="269"/>
      <c r="AN2949" s="269"/>
      <c r="AO2949" s="269"/>
      <c r="AP2949" s="269"/>
      <c r="AQ2949" s="269"/>
      <c r="AR2949">
        <v>0</v>
      </c>
      <c r="AS2949">
        <v>5</v>
      </c>
    </row>
    <row r="2950" spans="1:45" ht="15" hidden="1" x14ac:dyDescent="0.25">
      <c r="A2950" s="273">
        <v>216796</v>
      </c>
      <c r="B2950" s="249" t="s">
        <v>457</v>
      </c>
      <c r="C2950" s="269" t="s">
        <v>207</v>
      </c>
      <c r="D2950" s="269" t="s">
        <v>207</v>
      </c>
      <c r="E2950" s="269" t="s">
        <v>206</v>
      </c>
      <c r="F2950" s="269" t="s">
        <v>206</v>
      </c>
      <c r="G2950" s="269" t="s">
        <v>206</v>
      </c>
      <c r="H2950" s="269" t="s">
        <v>206</v>
      </c>
      <c r="I2950" s="269" t="s">
        <v>206</v>
      </c>
      <c r="J2950" s="269" t="s">
        <v>206</v>
      </c>
      <c r="K2950" s="269" t="s">
        <v>206</v>
      </c>
      <c r="L2950" s="269" t="s">
        <v>206</v>
      </c>
      <c r="M2950" s="270"/>
      <c r="N2950" s="269"/>
      <c r="O2950" s="269"/>
      <c r="P2950" s="269"/>
      <c r="Q2950" s="269"/>
      <c r="R2950" s="269"/>
      <c r="S2950" s="269"/>
      <c r="T2950" s="269"/>
      <c r="U2950" s="269"/>
      <c r="V2950" s="269"/>
      <c r="W2950" s="269"/>
      <c r="X2950" s="270"/>
      <c r="Y2950" s="269"/>
      <c r="Z2950" s="269"/>
      <c r="AA2950" s="269"/>
      <c r="AB2950" s="269"/>
      <c r="AC2950" s="269"/>
      <c r="AD2950" s="269"/>
      <c r="AE2950" s="269"/>
      <c r="AF2950" s="269"/>
      <c r="AG2950" s="269"/>
      <c r="AH2950" s="269"/>
      <c r="AI2950" s="269"/>
      <c r="AJ2950" s="269"/>
      <c r="AK2950" s="269"/>
      <c r="AL2950" s="269"/>
      <c r="AM2950" s="269"/>
      <c r="AN2950" s="269"/>
      <c r="AO2950" s="269"/>
      <c r="AP2950" s="269"/>
      <c r="AQ2950" s="269"/>
      <c r="AR2950">
        <v>0</v>
      </c>
      <c r="AS2950">
        <v>5</v>
      </c>
    </row>
    <row r="2951" spans="1:45" ht="15" hidden="1" x14ac:dyDescent="0.25">
      <c r="A2951" s="273">
        <v>216797</v>
      </c>
      <c r="B2951" s="249" t="s">
        <v>457</v>
      </c>
      <c r="C2951" s="269" t="s">
        <v>207</v>
      </c>
      <c r="D2951" s="269" t="s">
        <v>207</v>
      </c>
      <c r="E2951" s="269" t="s">
        <v>207</v>
      </c>
      <c r="F2951" s="269" t="s">
        <v>207</v>
      </c>
      <c r="G2951" s="269" t="s">
        <v>206</v>
      </c>
      <c r="H2951" s="269" t="s">
        <v>206</v>
      </c>
      <c r="I2951" s="269" t="s">
        <v>206</v>
      </c>
      <c r="J2951" s="269" t="s">
        <v>206</v>
      </c>
      <c r="K2951" s="269" t="s">
        <v>206</v>
      </c>
      <c r="L2951" s="269" t="s">
        <v>206</v>
      </c>
      <c r="M2951" s="270"/>
      <c r="N2951" s="269"/>
      <c r="O2951" s="269"/>
      <c r="P2951" s="269"/>
      <c r="Q2951" s="269"/>
      <c r="R2951" s="269"/>
      <c r="S2951" s="269"/>
      <c r="T2951" s="269"/>
      <c r="U2951" s="269"/>
      <c r="V2951" s="269"/>
      <c r="W2951" s="269"/>
      <c r="X2951" s="270"/>
      <c r="Y2951" s="269"/>
      <c r="Z2951" s="269"/>
      <c r="AA2951" s="269"/>
      <c r="AB2951" s="269"/>
      <c r="AC2951" s="269"/>
      <c r="AD2951" s="269"/>
      <c r="AE2951" s="269"/>
      <c r="AF2951" s="269"/>
      <c r="AG2951" s="269"/>
      <c r="AH2951" s="269"/>
      <c r="AI2951" s="269"/>
      <c r="AJ2951" s="269"/>
      <c r="AK2951" s="269"/>
      <c r="AL2951" s="269"/>
      <c r="AM2951" s="269"/>
      <c r="AN2951" s="269"/>
      <c r="AO2951" s="269"/>
      <c r="AP2951" s="269"/>
      <c r="AQ2951" s="269"/>
      <c r="AR2951">
        <v>0</v>
      </c>
      <c r="AS2951">
        <v>5</v>
      </c>
    </row>
    <row r="2952" spans="1:45" ht="15" hidden="1" x14ac:dyDescent="0.25">
      <c r="A2952" s="273">
        <v>216798</v>
      </c>
      <c r="B2952" s="249" t="s">
        <v>457</v>
      </c>
      <c r="C2952" s="269" t="s">
        <v>207</v>
      </c>
      <c r="D2952" s="269" t="s">
        <v>207</v>
      </c>
      <c r="E2952" s="269" t="s">
        <v>207</v>
      </c>
      <c r="F2952" s="269" t="s">
        <v>207</v>
      </c>
      <c r="G2952" s="269" t="s">
        <v>206</v>
      </c>
      <c r="H2952" s="269" t="s">
        <v>206</v>
      </c>
      <c r="I2952" s="269" t="s">
        <v>206</v>
      </c>
      <c r="J2952" s="269" t="s">
        <v>206</v>
      </c>
      <c r="K2952" s="269" t="s">
        <v>206</v>
      </c>
      <c r="L2952" s="269" t="s">
        <v>206</v>
      </c>
      <c r="M2952" s="270"/>
      <c r="N2952" s="269"/>
      <c r="O2952" s="269"/>
      <c r="P2952" s="269"/>
      <c r="Q2952" s="269"/>
      <c r="R2952" s="269"/>
      <c r="S2952" s="269"/>
      <c r="T2952" s="269"/>
      <c r="U2952" s="269"/>
      <c r="V2952" s="269"/>
      <c r="W2952" s="269"/>
      <c r="X2952" s="270"/>
      <c r="Y2952" s="269"/>
      <c r="Z2952" s="269"/>
      <c r="AA2952" s="269"/>
      <c r="AB2952" s="269"/>
      <c r="AC2952" s="269"/>
      <c r="AD2952" s="269"/>
      <c r="AE2952" s="269"/>
      <c r="AF2952" s="269"/>
      <c r="AG2952" s="269"/>
      <c r="AH2952" s="269"/>
      <c r="AI2952" s="269"/>
      <c r="AJ2952" s="269"/>
      <c r="AK2952" s="269"/>
      <c r="AL2952" s="269"/>
      <c r="AM2952" s="269"/>
      <c r="AN2952" s="269"/>
      <c r="AO2952" s="269"/>
      <c r="AP2952" s="269"/>
      <c r="AQ2952" s="269"/>
      <c r="AR2952">
        <v>0</v>
      </c>
      <c r="AS2952">
        <v>5</v>
      </c>
    </row>
    <row r="2953" spans="1:45" ht="15" hidden="1" x14ac:dyDescent="0.25">
      <c r="A2953" s="273">
        <v>216800</v>
      </c>
      <c r="B2953" s="249" t="s">
        <v>457</v>
      </c>
      <c r="C2953" s="269" t="s">
        <v>207</v>
      </c>
      <c r="D2953" s="269" t="s">
        <v>207</v>
      </c>
      <c r="E2953" s="269" t="s">
        <v>207</v>
      </c>
      <c r="F2953" s="269" t="s">
        <v>207</v>
      </c>
      <c r="G2953" s="269" t="s">
        <v>206</v>
      </c>
      <c r="H2953" s="269" t="s">
        <v>206</v>
      </c>
      <c r="I2953" s="269" t="s">
        <v>206</v>
      </c>
      <c r="J2953" s="269" t="s">
        <v>206</v>
      </c>
      <c r="K2953" s="269" t="s">
        <v>206</v>
      </c>
      <c r="L2953" s="269" t="s">
        <v>206</v>
      </c>
      <c r="M2953" s="270"/>
      <c r="N2953" s="269"/>
      <c r="O2953" s="269"/>
      <c r="P2953" s="269"/>
      <c r="Q2953" s="269"/>
      <c r="R2953" s="269"/>
      <c r="S2953" s="269"/>
      <c r="T2953" s="269"/>
      <c r="U2953" s="269"/>
      <c r="V2953" s="269"/>
      <c r="W2953" s="269"/>
      <c r="X2953" s="270"/>
      <c r="Y2953" s="269"/>
      <c r="Z2953" s="269"/>
      <c r="AA2953" s="269"/>
      <c r="AB2953" s="269"/>
      <c r="AC2953" s="269"/>
      <c r="AD2953" s="269"/>
      <c r="AE2953" s="269"/>
      <c r="AF2953" s="269"/>
      <c r="AG2953" s="269"/>
      <c r="AH2953" s="269"/>
      <c r="AI2953" s="269"/>
      <c r="AJ2953" s="269"/>
      <c r="AK2953" s="269"/>
      <c r="AL2953" s="269"/>
      <c r="AM2953" s="269"/>
      <c r="AN2953" s="269"/>
      <c r="AO2953" s="269"/>
      <c r="AP2953" s="269"/>
      <c r="AQ2953" s="269"/>
      <c r="AR2953">
        <v>0</v>
      </c>
      <c r="AS2953">
        <v>5</v>
      </c>
    </row>
    <row r="2954" spans="1:45" ht="15" hidden="1" x14ac:dyDescent="0.25">
      <c r="A2954" s="273">
        <v>216801</v>
      </c>
      <c r="B2954" s="249" t="s">
        <v>457</v>
      </c>
      <c r="C2954" s="269" t="s">
        <v>207</v>
      </c>
      <c r="D2954" s="269" t="s">
        <v>206</v>
      </c>
      <c r="E2954" s="269" t="s">
        <v>206</v>
      </c>
      <c r="F2954" s="269" t="s">
        <v>206</v>
      </c>
      <c r="G2954" s="269" t="s">
        <v>206</v>
      </c>
      <c r="H2954" s="269" t="s">
        <v>206</v>
      </c>
      <c r="I2954" s="269" t="s">
        <v>206</v>
      </c>
      <c r="J2954" s="269" t="s">
        <v>206</v>
      </c>
      <c r="K2954" s="269" t="s">
        <v>206</v>
      </c>
      <c r="L2954" s="269" t="s">
        <v>206</v>
      </c>
      <c r="M2954" s="270"/>
      <c r="N2954" s="269"/>
      <c r="O2954" s="269"/>
      <c r="P2954" s="269"/>
      <c r="Q2954" s="269"/>
      <c r="R2954" s="269"/>
      <c r="S2954" s="269"/>
      <c r="T2954" s="269"/>
      <c r="U2954" s="269"/>
      <c r="V2954" s="269"/>
      <c r="W2954" s="269"/>
      <c r="X2954" s="270"/>
      <c r="Y2954" s="269"/>
      <c r="Z2954" s="269"/>
      <c r="AA2954" s="269"/>
      <c r="AB2954" s="269"/>
      <c r="AC2954" s="269"/>
      <c r="AD2954" s="269"/>
      <c r="AE2954" s="269"/>
      <c r="AF2954" s="269"/>
      <c r="AG2954" s="269"/>
      <c r="AH2954" s="269"/>
      <c r="AI2954" s="269"/>
      <c r="AJ2954" s="269"/>
      <c r="AK2954" s="269"/>
      <c r="AL2954" s="269"/>
      <c r="AM2954" s="269"/>
      <c r="AN2954" s="269"/>
      <c r="AO2954" s="269"/>
      <c r="AP2954" s="269"/>
      <c r="AQ2954" s="269"/>
      <c r="AR2954">
        <v>0</v>
      </c>
      <c r="AS2954">
        <v>5</v>
      </c>
    </row>
    <row r="2955" spans="1:45" ht="15" hidden="1" x14ac:dyDescent="0.25">
      <c r="A2955" s="273">
        <v>216802</v>
      </c>
      <c r="B2955" s="249" t="s">
        <v>457</v>
      </c>
      <c r="C2955" s="269" t="s">
        <v>207</v>
      </c>
      <c r="D2955" s="269" t="s">
        <v>207</v>
      </c>
      <c r="E2955" s="269" t="s">
        <v>207</v>
      </c>
      <c r="F2955" s="269" t="s">
        <v>207</v>
      </c>
      <c r="G2955" s="269" t="s">
        <v>206</v>
      </c>
      <c r="H2955" s="269" t="s">
        <v>206</v>
      </c>
      <c r="I2955" s="269" t="s">
        <v>206</v>
      </c>
      <c r="J2955" s="269" t="s">
        <v>206</v>
      </c>
      <c r="K2955" s="269" t="s">
        <v>206</v>
      </c>
      <c r="L2955" s="269" t="s">
        <v>206</v>
      </c>
      <c r="M2955" s="270"/>
      <c r="N2955" s="269"/>
      <c r="O2955" s="269"/>
      <c r="P2955" s="269"/>
      <c r="Q2955" s="269"/>
      <c r="R2955" s="269"/>
      <c r="S2955" s="269"/>
      <c r="T2955" s="269"/>
      <c r="U2955" s="269"/>
      <c r="V2955" s="269"/>
      <c r="W2955" s="269"/>
      <c r="X2955" s="270"/>
      <c r="Y2955" s="269"/>
      <c r="Z2955" s="269"/>
      <c r="AA2955" s="269"/>
      <c r="AB2955" s="269"/>
      <c r="AC2955" s="269"/>
      <c r="AD2955" s="269"/>
      <c r="AE2955" s="269"/>
      <c r="AF2955" s="269"/>
      <c r="AG2955" s="269"/>
      <c r="AH2955" s="269"/>
      <c r="AI2955" s="269"/>
      <c r="AJ2955" s="269"/>
      <c r="AK2955" s="269"/>
      <c r="AL2955" s="269"/>
      <c r="AM2955" s="269"/>
      <c r="AN2955" s="269"/>
      <c r="AO2955" s="269"/>
      <c r="AP2955" s="269"/>
      <c r="AQ2955" s="269"/>
      <c r="AR2955">
        <v>0</v>
      </c>
      <c r="AS2955">
        <v>5</v>
      </c>
    </row>
    <row r="2956" spans="1:45" ht="15" hidden="1" x14ac:dyDescent="0.25">
      <c r="A2956" s="273">
        <v>216803</v>
      </c>
      <c r="B2956" s="249" t="s">
        <v>457</v>
      </c>
      <c r="C2956" s="269" t="s">
        <v>206</v>
      </c>
      <c r="D2956" s="269" t="s">
        <v>207</v>
      </c>
      <c r="E2956" s="269" t="s">
        <v>207</v>
      </c>
      <c r="F2956" s="269" t="s">
        <v>207</v>
      </c>
      <c r="G2956" s="269" t="s">
        <v>206</v>
      </c>
      <c r="H2956" s="269" t="s">
        <v>206</v>
      </c>
      <c r="I2956" s="269" t="s">
        <v>206</v>
      </c>
      <c r="J2956" s="269" t="s">
        <v>206</v>
      </c>
      <c r="K2956" s="269" t="s">
        <v>206</v>
      </c>
      <c r="L2956" s="269" t="s">
        <v>206</v>
      </c>
      <c r="M2956" s="270"/>
      <c r="N2956" s="269"/>
      <c r="O2956" s="269"/>
      <c r="P2956" s="269"/>
      <c r="Q2956" s="269"/>
      <c r="R2956" s="269"/>
      <c r="S2956" s="269"/>
      <c r="T2956" s="269"/>
      <c r="U2956" s="269"/>
      <c r="V2956" s="269"/>
      <c r="W2956" s="269"/>
      <c r="X2956" s="270"/>
      <c r="Y2956" s="269"/>
      <c r="Z2956" s="269"/>
      <c r="AA2956" s="269"/>
      <c r="AB2956" s="269"/>
      <c r="AC2956" s="269"/>
      <c r="AD2956" s="269"/>
      <c r="AE2956" s="269"/>
      <c r="AF2956" s="269"/>
      <c r="AG2956" s="269"/>
      <c r="AH2956" s="269"/>
      <c r="AI2956" s="269"/>
      <c r="AJ2956" s="269"/>
      <c r="AK2956" s="269"/>
      <c r="AL2956" s="269"/>
      <c r="AM2956" s="269"/>
      <c r="AN2956" s="269"/>
      <c r="AO2956" s="269"/>
      <c r="AP2956" s="269"/>
      <c r="AQ2956" s="269"/>
      <c r="AR2956">
        <v>0</v>
      </c>
      <c r="AS2956">
        <v>5</v>
      </c>
    </row>
    <row r="2957" spans="1:45" ht="15" hidden="1" x14ac:dyDescent="0.25">
      <c r="A2957" s="273">
        <v>216804</v>
      </c>
      <c r="B2957" s="249" t="s">
        <v>457</v>
      </c>
      <c r="C2957" s="269" t="s">
        <v>206</v>
      </c>
      <c r="D2957" s="269" t="s">
        <v>207</v>
      </c>
      <c r="E2957" s="269" t="s">
        <v>207</v>
      </c>
      <c r="F2957" s="269" t="s">
        <v>207</v>
      </c>
      <c r="G2957" s="269" t="s">
        <v>206</v>
      </c>
      <c r="H2957" s="269" t="s">
        <v>206</v>
      </c>
      <c r="I2957" s="269" t="s">
        <v>206</v>
      </c>
      <c r="J2957" s="269" t="s">
        <v>206</v>
      </c>
      <c r="K2957" s="269" t="s">
        <v>206</v>
      </c>
      <c r="L2957" s="269" t="s">
        <v>206</v>
      </c>
      <c r="M2957" s="270"/>
      <c r="N2957" s="269"/>
      <c r="O2957" s="269"/>
      <c r="P2957" s="269"/>
      <c r="Q2957" s="269"/>
      <c r="R2957" s="269"/>
      <c r="S2957" s="269"/>
      <c r="T2957" s="269"/>
      <c r="U2957" s="269"/>
      <c r="V2957" s="269"/>
      <c r="W2957" s="269"/>
      <c r="X2957" s="270"/>
      <c r="Y2957" s="269"/>
      <c r="Z2957" s="269"/>
      <c r="AA2957" s="269"/>
      <c r="AB2957" s="269"/>
      <c r="AC2957" s="269"/>
      <c r="AD2957" s="269"/>
      <c r="AE2957" s="269"/>
      <c r="AF2957" s="269"/>
      <c r="AG2957" s="269"/>
      <c r="AH2957" s="269"/>
      <c r="AI2957" s="269"/>
      <c r="AJ2957" s="269"/>
      <c r="AK2957" s="269"/>
      <c r="AL2957" s="269"/>
      <c r="AM2957" s="269"/>
      <c r="AN2957" s="269"/>
      <c r="AO2957" s="269"/>
      <c r="AP2957" s="269"/>
      <c r="AQ2957" s="269"/>
      <c r="AR2957">
        <v>0</v>
      </c>
      <c r="AS2957">
        <v>5</v>
      </c>
    </row>
    <row r="2958" spans="1:45" ht="15" hidden="1" x14ac:dyDescent="0.25">
      <c r="A2958" s="273">
        <v>216805</v>
      </c>
      <c r="B2958" s="249" t="s">
        <v>457</v>
      </c>
      <c r="C2958" s="269" t="s">
        <v>207</v>
      </c>
      <c r="D2958" s="269" t="s">
        <v>207</v>
      </c>
      <c r="E2958" s="269" t="s">
        <v>206</v>
      </c>
      <c r="F2958" s="269" t="s">
        <v>206</v>
      </c>
      <c r="G2958" s="269" t="s">
        <v>206</v>
      </c>
      <c r="H2958" s="269" t="s">
        <v>206</v>
      </c>
      <c r="I2958" s="269" t="s">
        <v>206</v>
      </c>
      <c r="J2958" s="269" t="s">
        <v>206</v>
      </c>
      <c r="K2958" s="269" t="s">
        <v>206</v>
      </c>
      <c r="L2958" s="269" t="s">
        <v>206</v>
      </c>
      <c r="M2958" s="270"/>
      <c r="N2958" s="269"/>
      <c r="O2958" s="269"/>
      <c r="P2958" s="269"/>
      <c r="Q2958" s="269"/>
      <c r="R2958" s="269"/>
      <c r="S2958" s="269"/>
      <c r="T2958" s="269"/>
      <c r="U2958" s="269"/>
      <c r="V2958" s="269"/>
      <c r="W2958" s="269"/>
      <c r="X2958" s="270"/>
      <c r="Y2958" s="269"/>
      <c r="Z2958" s="269"/>
      <c r="AA2958" s="269"/>
      <c r="AB2958" s="269"/>
      <c r="AC2958" s="269"/>
      <c r="AD2958" s="269"/>
      <c r="AE2958" s="269"/>
      <c r="AF2958" s="269"/>
      <c r="AG2958" s="269"/>
      <c r="AH2958" s="269"/>
      <c r="AI2958" s="269"/>
      <c r="AJ2958" s="269"/>
      <c r="AK2958" s="269"/>
      <c r="AL2958" s="269"/>
      <c r="AM2958" s="269"/>
      <c r="AN2958" s="269"/>
      <c r="AO2958" s="269"/>
      <c r="AP2958" s="269"/>
      <c r="AQ2958" s="269"/>
      <c r="AR2958">
        <v>0</v>
      </c>
      <c r="AS2958">
        <v>5</v>
      </c>
    </row>
    <row r="2959" spans="1:45" ht="15" hidden="1" x14ac:dyDescent="0.25">
      <c r="A2959" s="273">
        <v>216806</v>
      </c>
      <c r="B2959" s="249" t="s">
        <v>457</v>
      </c>
      <c r="C2959" s="269" t="s">
        <v>206</v>
      </c>
      <c r="D2959" s="269" t="s">
        <v>207</v>
      </c>
      <c r="E2959" s="269" t="s">
        <v>207</v>
      </c>
      <c r="F2959" s="269" t="s">
        <v>207</v>
      </c>
      <c r="G2959" s="269" t="s">
        <v>206</v>
      </c>
      <c r="H2959" s="269" t="s">
        <v>206</v>
      </c>
      <c r="I2959" s="269" t="s">
        <v>206</v>
      </c>
      <c r="J2959" s="269" t="s">
        <v>206</v>
      </c>
      <c r="K2959" s="269" t="s">
        <v>206</v>
      </c>
      <c r="L2959" s="269" t="s">
        <v>206</v>
      </c>
      <c r="M2959" s="270"/>
      <c r="N2959" s="269"/>
      <c r="O2959" s="269"/>
      <c r="P2959" s="269"/>
      <c r="Q2959" s="269"/>
      <c r="R2959" s="269"/>
      <c r="S2959" s="269"/>
      <c r="T2959" s="269"/>
      <c r="U2959" s="269"/>
      <c r="V2959" s="269"/>
      <c r="W2959" s="269"/>
      <c r="X2959" s="270"/>
      <c r="Y2959" s="269"/>
      <c r="Z2959" s="269"/>
      <c r="AA2959" s="269"/>
      <c r="AB2959" s="269"/>
      <c r="AC2959" s="269"/>
      <c r="AD2959" s="269"/>
      <c r="AE2959" s="269"/>
      <c r="AF2959" s="269"/>
      <c r="AG2959" s="269"/>
      <c r="AH2959" s="269"/>
      <c r="AI2959" s="269"/>
      <c r="AJ2959" s="269"/>
      <c r="AK2959" s="269"/>
      <c r="AL2959" s="269"/>
      <c r="AM2959" s="269"/>
      <c r="AN2959" s="269"/>
      <c r="AO2959" s="269"/>
      <c r="AP2959" s="269"/>
      <c r="AQ2959" s="269"/>
      <c r="AR2959">
        <v>0</v>
      </c>
      <c r="AS2959">
        <v>5</v>
      </c>
    </row>
    <row r="2960" spans="1:45" ht="15" hidden="1" x14ac:dyDescent="0.25">
      <c r="A2960" s="273">
        <v>216807</v>
      </c>
      <c r="B2960" s="249" t="s">
        <v>457</v>
      </c>
      <c r="C2960" s="269" t="s">
        <v>207</v>
      </c>
      <c r="D2960" s="269" t="s">
        <v>207</v>
      </c>
      <c r="E2960" s="269" t="s">
        <v>207</v>
      </c>
      <c r="F2960" s="269" t="s">
        <v>207</v>
      </c>
      <c r="G2960" s="269" t="s">
        <v>206</v>
      </c>
      <c r="H2960" s="269" t="s">
        <v>206</v>
      </c>
      <c r="I2960" s="269" t="s">
        <v>206</v>
      </c>
      <c r="J2960" s="269" t="s">
        <v>206</v>
      </c>
      <c r="K2960" s="269" t="s">
        <v>206</v>
      </c>
      <c r="L2960" s="269" t="s">
        <v>206</v>
      </c>
      <c r="M2960" s="270"/>
      <c r="N2960" s="269"/>
      <c r="O2960" s="269"/>
      <c r="P2960" s="269"/>
      <c r="Q2960" s="269"/>
      <c r="R2960" s="269"/>
      <c r="S2960" s="269"/>
      <c r="T2960" s="269"/>
      <c r="U2960" s="269"/>
      <c r="V2960" s="269"/>
      <c r="W2960" s="269"/>
      <c r="X2960" s="270"/>
      <c r="Y2960" s="269"/>
      <c r="Z2960" s="269"/>
      <c r="AA2960" s="269"/>
      <c r="AB2960" s="269"/>
      <c r="AC2960" s="269"/>
      <c r="AD2960" s="269"/>
      <c r="AE2960" s="269"/>
      <c r="AF2960" s="269"/>
      <c r="AG2960" s="269"/>
      <c r="AH2960" s="269"/>
      <c r="AI2960" s="269"/>
      <c r="AJ2960" s="269"/>
      <c r="AK2960" s="269"/>
      <c r="AL2960" s="269"/>
      <c r="AM2960" s="269"/>
      <c r="AN2960" s="269"/>
      <c r="AO2960" s="269"/>
      <c r="AP2960" s="269"/>
      <c r="AQ2960" s="269"/>
      <c r="AR2960">
        <v>0</v>
      </c>
      <c r="AS2960">
        <v>5</v>
      </c>
    </row>
    <row r="2961" spans="1:45" ht="15" hidden="1" x14ac:dyDescent="0.25">
      <c r="A2961" s="273">
        <v>216808</v>
      </c>
      <c r="B2961" s="249" t="s">
        <v>457</v>
      </c>
      <c r="C2961" s="269" t="s">
        <v>206</v>
      </c>
      <c r="D2961" s="269" t="s">
        <v>207</v>
      </c>
      <c r="E2961" s="269" t="s">
        <v>207</v>
      </c>
      <c r="F2961" s="269" t="s">
        <v>207</v>
      </c>
      <c r="G2961" s="269" t="s">
        <v>206</v>
      </c>
      <c r="H2961" s="269" t="s">
        <v>206</v>
      </c>
      <c r="I2961" s="269" t="s">
        <v>206</v>
      </c>
      <c r="J2961" s="269" t="s">
        <v>206</v>
      </c>
      <c r="K2961" s="269" t="s">
        <v>206</v>
      </c>
      <c r="L2961" s="269" t="s">
        <v>206</v>
      </c>
      <c r="M2961" s="270"/>
      <c r="N2961" s="269"/>
      <c r="O2961" s="269"/>
      <c r="P2961" s="269"/>
      <c r="Q2961" s="269"/>
      <c r="R2961" s="269"/>
      <c r="S2961" s="269"/>
      <c r="T2961" s="269"/>
      <c r="U2961" s="269"/>
      <c r="V2961" s="269"/>
      <c r="W2961" s="269"/>
      <c r="X2961" s="270"/>
      <c r="Y2961" s="269"/>
      <c r="Z2961" s="269"/>
      <c r="AA2961" s="269"/>
      <c r="AB2961" s="269"/>
      <c r="AC2961" s="269"/>
      <c r="AD2961" s="269"/>
      <c r="AE2961" s="269"/>
      <c r="AF2961" s="269"/>
      <c r="AG2961" s="269"/>
      <c r="AH2961" s="269"/>
      <c r="AI2961" s="269"/>
      <c r="AJ2961" s="269"/>
      <c r="AK2961" s="269"/>
      <c r="AL2961" s="269"/>
      <c r="AM2961" s="269"/>
      <c r="AN2961" s="269"/>
      <c r="AO2961" s="269"/>
      <c r="AP2961" s="269"/>
      <c r="AQ2961" s="269"/>
      <c r="AR2961">
        <v>0</v>
      </c>
      <c r="AS2961">
        <v>5</v>
      </c>
    </row>
    <row r="2962" spans="1:45" ht="15" hidden="1" x14ac:dyDescent="0.25">
      <c r="A2962" s="273">
        <v>216809</v>
      </c>
      <c r="B2962" s="249" t="s">
        <v>457</v>
      </c>
      <c r="C2962" s="269" t="s">
        <v>207</v>
      </c>
      <c r="D2962" s="269" t="s">
        <v>207</v>
      </c>
      <c r="E2962" s="269" t="s">
        <v>344</v>
      </c>
      <c r="F2962" s="269" t="s">
        <v>344</v>
      </c>
      <c r="G2962" s="269" t="s">
        <v>206</v>
      </c>
      <c r="H2962" s="269" t="s">
        <v>206</v>
      </c>
      <c r="I2962" s="269" t="s">
        <v>206</v>
      </c>
      <c r="J2962" s="269" t="s">
        <v>206</v>
      </c>
      <c r="K2962" s="269" t="s">
        <v>206</v>
      </c>
      <c r="L2962" s="269" t="s">
        <v>206</v>
      </c>
      <c r="M2962" s="270"/>
      <c r="N2962" s="269"/>
      <c r="O2962" s="269"/>
      <c r="P2962" s="269"/>
      <c r="Q2962" s="269"/>
      <c r="R2962" s="269"/>
      <c r="S2962" s="269"/>
      <c r="T2962" s="269"/>
      <c r="U2962" s="269"/>
      <c r="V2962" s="269"/>
      <c r="W2962" s="269"/>
      <c r="X2962" s="270"/>
      <c r="Y2962" s="269"/>
      <c r="Z2962" s="269"/>
      <c r="AA2962" s="269"/>
      <c r="AB2962" s="269"/>
      <c r="AC2962" s="269"/>
      <c r="AD2962" s="269"/>
      <c r="AE2962" s="269"/>
      <c r="AF2962" s="269"/>
      <c r="AG2962" s="269"/>
      <c r="AH2962" s="269"/>
      <c r="AI2962" s="269"/>
      <c r="AJ2962" s="269"/>
      <c r="AK2962" s="269"/>
      <c r="AL2962" s="269"/>
      <c r="AM2962" s="269"/>
      <c r="AN2962" s="269"/>
      <c r="AO2962" s="269"/>
      <c r="AP2962" s="269"/>
      <c r="AQ2962" s="269"/>
      <c r="AR2962">
        <v>0</v>
      </c>
      <c r="AS2962">
        <v>5</v>
      </c>
    </row>
    <row r="2963" spans="1:45" ht="15" hidden="1" x14ac:dyDescent="0.25">
      <c r="A2963" s="273">
        <v>216810</v>
      </c>
      <c r="B2963" s="249" t="s">
        <v>457</v>
      </c>
      <c r="C2963" s="269" t="s">
        <v>207</v>
      </c>
      <c r="D2963" s="269" t="s">
        <v>207</v>
      </c>
      <c r="E2963" s="269" t="s">
        <v>207</v>
      </c>
      <c r="F2963" s="269" t="s">
        <v>207</v>
      </c>
      <c r="G2963" s="269" t="s">
        <v>206</v>
      </c>
      <c r="H2963" s="269" t="s">
        <v>206</v>
      </c>
      <c r="I2963" s="269" t="s">
        <v>206</v>
      </c>
      <c r="J2963" s="269" t="s">
        <v>206</v>
      </c>
      <c r="K2963" s="269" t="s">
        <v>206</v>
      </c>
      <c r="L2963" s="269" t="s">
        <v>206</v>
      </c>
      <c r="M2963" s="270"/>
      <c r="N2963" s="269"/>
      <c r="O2963" s="269"/>
      <c r="P2963" s="269"/>
      <c r="Q2963" s="269"/>
      <c r="R2963" s="269"/>
      <c r="S2963" s="269"/>
      <c r="T2963" s="269"/>
      <c r="U2963" s="269"/>
      <c r="V2963" s="269"/>
      <c r="W2963" s="269"/>
      <c r="X2963" s="270"/>
      <c r="Y2963" s="269"/>
      <c r="Z2963" s="269"/>
      <c r="AA2963" s="269"/>
      <c r="AB2963" s="269"/>
      <c r="AC2963" s="269"/>
      <c r="AD2963" s="269"/>
      <c r="AE2963" s="269"/>
      <c r="AF2963" s="269"/>
      <c r="AG2963" s="269"/>
      <c r="AH2963" s="269"/>
      <c r="AI2963" s="269"/>
      <c r="AJ2963" s="269"/>
      <c r="AK2963" s="269"/>
      <c r="AL2963" s="269"/>
      <c r="AM2963" s="269"/>
      <c r="AN2963" s="269"/>
      <c r="AO2963" s="269"/>
      <c r="AP2963" s="269"/>
      <c r="AQ2963" s="269"/>
      <c r="AR2963">
        <v>0</v>
      </c>
      <c r="AS2963">
        <v>5</v>
      </c>
    </row>
    <row r="2964" spans="1:45" ht="15" hidden="1" x14ac:dyDescent="0.25">
      <c r="A2964" s="273">
        <v>216811</v>
      </c>
      <c r="B2964" s="249" t="s">
        <v>457</v>
      </c>
      <c r="C2964" s="269" t="s">
        <v>207</v>
      </c>
      <c r="D2964" s="269" t="s">
        <v>207</v>
      </c>
      <c r="E2964" s="269" t="s">
        <v>207</v>
      </c>
      <c r="F2964" s="269" t="s">
        <v>207</v>
      </c>
      <c r="G2964" s="269" t="s">
        <v>206</v>
      </c>
      <c r="H2964" s="269" t="s">
        <v>206</v>
      </c>
      <c r="I2964" s="269" t="s">
        <v>206</v>
      </c>
      <c r="J2964" s="269" t="s">
        <v>206</v>
      </c>
      <c r="K2964" s="269" t="s">
        <v>206</v>
      </c>
      <c r="L2964" s="269" t="s">
        <v>206</v>
      </c>
      <c r="M2964" s="270"/>
      <c r="N2964" s="269"/>
      <c r="O2964" s="269"/>
      <c r="P2964" s="269"/>
      <c r="Q2964" s="269"/>
      <c r="R2964" s="269"/>
      <c r="S2964" s="269"/>
      <c r="T2964" s="269"/>
      <c r="U2964" s="269"/>
      <c r="V2964" s="269"/>
      <c r="W2964" s="269"/>
      <c r="X2964" s="270"/>
      <c r="Y2964" s="269"/>
      <c r="Z2964" s="269"/>
      <c r="AA2964" s="269"/>
      <c r="AB2964" s="269"/>
      <c r="AC2964" s="269"/>
      <c r="AD2964" s="269"/>
      <c r="AE2964" s="269"/>
      <c r="AF2964" s="269"/>
      <c r="AG2964" s="269"/>
      <c r="AH2964" s="269"/>
      <c r="AI2964" s="269"/>
      <c r="AJ2964" s="269"/>
      <c r="AK2964" s="269"/>
      <c r="AL2964" s="269"/>
      <c r="AM2964" s="269"/>
      <c r="AN2964" s="269"/>
      <c r="AO2964" s="269"/>
      <c r="AP2964" s="269"/>
      <c r="AQ2964" s="269"/>
      <c r="AR2964">
        <v>0</v>
      </c>
      <c r="AS2964">
        <v>5</v>
      </c>
    </row>
    <row r="2965" spans="1:45" ht="15" hidden="1" x14ac:dyDescent="0.25">
      <c r="A2965" s="273">
        <v>216812</v>
      </c>
      <c r="B2965" s="249" t="s">
        <v>457</v>
      </c>
      <c r="C2965" s="269" t="s">
        <v>207</v>
      </c>
      <c r="D2965" s="269" t="s">
        <v>207</v>
      </c>
      <c r="E2965" s="269" t="s">
        <v>207</v>
      </c>
      <c r="F2965" s="269" t="s">
        <v>207</v>
      </c>
      <c r="G2965" s="269" t="s">
        <v>206</v>
      </c>
      <c r="H2965" s="269" t="s">
        <v>206</v>
      </c>
      <c r="I2965" s="269" t="s">
        <v>206</v>
      </c>
      <c r="J2965" s="269" t="s">
        <v>206</v>
      </c>
      <c r="K2965" s="269" t="s">
        <v>206</v>
      </c>
      <c r="L2965" s="269" t="s">
        <v>206</v>
      </c>
      <c r="M2965" s="270"/>
      <c r="N2965" s="269"/>
      <c r="O2965" s="269"/>
      <c r="P2965" s="269"/>
      <c r="Q2965" s="269"/>
      <c r="R2965" s="269"/>
      <c r="S2965" s="269"/>
      <c r="T2965" s="269"/>
      <c r="U2965" s="269"/>
      <c r="V2965" s="269"/>
      <c r="W2965" s="269"/>
      <c r="X2965" s="270"/>
      <c r="Y2965" s="269"/>
      <c r="Z2965" s="269"/>
      <c r="AA2965" s="269"/>
      <c r="AB2965" s="269"/>
      <c r="AC2965" s="269"/>
      <c r="AD2965" s="269"/>
      <c r="AE2965" s="269"/>
      <c r="AF2965" s="269"/>
      <c r="AG2965" s="269"/>
      <c r="AH2965" s="269"/>
      <c r="AI2965" s="269"/>
      <c r="AJ2965" s="269"/>
      <c r="AK2965" s="269"/>
      <c r="AL2965" s="269"/>
      <c r="AM2965" s="269"/>
      <c r="AN2965" s="269"/>
      <c r="AO2965" s="269"/>
      <c r="AP2965" s="269"/>
      <c r="AQ2965" s="269"/>
      <c r="AR2965">
        <v>0</v>
      </c>
      <c r="AS2965">
        <v>5</v>
      </c>
    </row>
    <row r="2966" spans="1:45" ht="15" hidden="1" x14ac:dyDescent="0.25">
      <c r="A2966" s="273">
        <v>216813</v>
      </c>
      <c r="B2966" s="249" t="s">
        <v>457</v>
      </c>
      <c r="C2966" s="269" t="s">
        <v>207</v>
      </c>
      <c r="D2966" s="269" t="s">
        <v>207</v>
      </c>
      <c r="E2966" s="269" t="s">
        <v>207</v>
      </c>
      <c r="F2966" s="269" t="s">
        <v>207</v>
      </c>
      <c r="G2966" s="269" t="s">
        <v>206</v>
      </c>
      <c r="H2966" s="269" t="s">
        <v>206</v>
      </c>
      <c r="I2966" s="269" t="s">
        <v>206</v>
      </c>
      <c r="J2966" s="269" t="s">
        <v>206</v>
      </c>
      <c r="K2966" s="269" t="s">
        <v>206</v>
      </c>
      <c r="L2966" s="269" t="s">
        <v>206</v>
      </c>
      <c r="M2966" s="270"/>
      <c r="N2966" s="269"/>
      <c r="O2966" s="269"/>
      <c r="P2966" s="269"/>
      <c r="Q2966" s="269"/>
      <c r="R2966" s="269"/>
      <c r="S2966" s="269"/>
      <c r="T2966" s="269"/>
      <c r="U2966" s="269"/>
      <c r="V2966" s="269"/>
      <c r="W2966" s="269"/>
      <c r="X2966" s="270"/>
      <c r="Y2966" s="269"/>
      <c r="Z2966" s="269"/>
      <c r="AA2966" s="269"/>
      <c r="AB2966" s="269"/>
      <c r="AC2966" s="269"/>
      <c r="AD2966" s="269"/>
      <c r="AE2966" s="269"/>
      <c r="AF2966" s="269"/>
      <c r="AG2966" s="269"/>
      <c r="AH2966" s="269"/>
      <c r="AI2966" s="269"/>
      <c r="AJ2966" s="269"/>
      <c r="AK2966" s="269"/>
      <c r="AL2966" s="269"/>
      <c r="AM2966" s="269"/>
      <c r="AN2966" s="269"/>
      <c r="AO2966" s="269"/>
      <c r="AP2966" s="269"/>
      <c r="AQ2966" s="269"/>
      <c r="AR2966">
        <v>0</v>
      </c>
      <c r="AS2966">
        <v>5</v>
      </c>
    </row>
    <row r="2967" spans="1:45" ht="15" hidden="1" x14ac:dyDescent="0.25">
      <c r="A2967" s="273">
        <v>216814</v>
      </c>
      <c r="B2967" s="249" t="s">
        <v>457</v>
      </c>
      <c r="C2967" s="269" t="s">
        <v>207</v>
      </c>
      <c r="D2967" s="269" t="s">
        <v>207</v>
      </c>
      <c r="E2967" s="269" t="s">
        <v>207</v>
      </c>
      <c r="F2967" s="269" t="s">
        <v>207</v>
      </c>
      <c r="G2967" s="269" t="s">
        <v>206</v>
      </c>
      <c r="H2967" s="269" t="s">
        <v>206</v>
      </c>
      <c r="I2967" s="269" t="s">
        <v>206</v>
      </c>
      <c r="J2967" s="269" t="s">
        <v>206</v>
      </c>
      <c r="K2967" s="269" t="s">
        <v>206</v>
      </c>
      <c r="L2967" s="269" t="s">
        <v>206</v>
      </c>
      <c r="M2967" s="270"/>
      <c r="N2967" s="269"/>
      <c r="O2967" s="269"/>
      <c r="P2967" s="269"/>
      <c r="Q2967" s="269"/>
      <c r="R2967" s="269"/>
      <c r="S2967" s="269"/>
      <c r="T2967" s="269"/>
      <c r="U2967" s="269"/>
      <c r="V2967" s="269"/>
      <c r="W2967" s="269"/>
      <c r="X2967" s="270"/>
      <c r="Y2967" s="269"/>
      <c r="Z2967" s="269"/>
      <c r="AA2967" s="269"/>
      <c r="AB2967" s="269"/>
      <c r="AC2967" s="269"/>
      <c r="AD2967" s="269"/>
      <c r="AE2967" s="269"/>
      <c r="AF2967" s="269"/>
      <c r="AG2967" s="269"/>
      <c r="AH2967" s="269"/>
      <c r="AI2967" s="269"/>
      <c r="AJ2967" s="269"/>
      <c r="AK2967" s="269"/>
      <c r="AL2967" s="269"/>
      <c r="AM2967" s="269"/>
      <c r="AN2967" s="269"/>
      <c r="AO2967" s="269"/>
      <c r="AP2967" s="269"/>
      <c r="AQ2967" s="269"/>
      <c r="AR2967">
        <v>0</v>
      </c>
      <c r="AS2967">
        <v>5</v>
      </c>
    </row>
    <row r="2968" spans="1:45" ht="15" hidden="1" x14ac:dyDescent="0.25">
      <c r="A2968" s="273">
        <v>216815</v>
      </c>
      <c r="B2968" s="249" t="s">
        <v>457</v>
      </c>
      <c r="C2968" s="269" t="s">
        <v>206</v>
      </c>
      <c r="D2968" s="269" t="s">
        <v>207</v>
      </c>
      <c r="E2968" s="269" t="s">
        <v>206</v>
      </c>
      <c r="F2968" s="269" t="s">
        <v>206</v>
      </c>
      <c r="G2968" s="269" t="s">
        <v>206</v>
      </c>
      <c r="H2968" s="269" t="s">
        <v>206</v>
      </c>
      <c r="I2968" s="269" t="s">
        <v>206</v>
      </c>
      <c r="J2968" s="269" t="s">
        <v>206</v>
      </c>
      <c r="K2968" s="269" t="s">
        <v>206</v>
      </c>
      <c r="L2968" s="269" t="s">
        <v>206</v>
      </c>
      <c r="M2968" s="270"/>
      <c r="N2968" s="269"/>
      <c r="O2968" s="269"/>
      <c r="P2968" s="269"/>
      <c r="Q2968" s="269"/>
      <c r="R2968" s="269"/>
      <c r="S2968" s="269"/>
      <c r="T2968" s="269"/>
      <c r="U2968" s="269"/>
      <c r="V2968" s="269"/>
      <c r="W2968" s="269"/>
      <c r="X2968" s="270"/>
      <c r="Y2968" s="269"/>
      <c r="Z2968" s="269"/>
      <c r="AA2968" s="269"/>
      <c r="AB2968" s="269"/>
      <c r="AC2968" s="269"/>
      <c r="AD2968" s="269"/>
      <c r="AE2968" s="269"/>
      <c r="AF2968" s="269"/>
      <c r="AG2968" s="269"/>
      <c r="AH2968" s="269"/>
      <c r="AI2968" s="269"/>
      <c r="AJ2968" s="269"/>
      <c r="AK2968" s="269"/>
      <c r="AL2968" s="269"/>
      <c r="AM2968" s="269"/>
      <c r="AN2968" s="269"/>
      <c r="AO2968" s="269"/>
      <c r="AP2968" s="269"/>
      <c r="AQ2968" s="269"/>
      <c r="AR2968">
        <v>0</v>
      </c>
      <c r="AS2968">
        <v>5</v>
      </c>
    </row>
    <row r="2969" spans="1:45" ht="15" hidden="1" x14ac:dyDescent="0.25">
      <c r="A2969" s="273">
        <v>216816</v>
      </c>
      <c r="B2969" s="249" t="s">
        <v>457</v>
      </c>
      <c r="C2969" s="269" t="s">
        <v>207</v>
      </c>
      <c r="D2969" s="269" t="s">
        <v>206</v>
      </c>
      <c r="E2969" s="269" t="s">
        <v>207</v>
      </c>
      <c r="F2969" s="269" t="s">
        <v>206</v>
      </c>
      <c r="G2969" s="269" t="s">
        <v>206</v>
      </c>
      <c r="H2969" s="269" t="s">
        <v>206</v>
      </c>
      <c r="I2969" s="269" t="s">
        <v>206</v>
      </c>
      <c r="J2969" s="269" t="s">
        <v>206</v>
      </c>
      <c r="K2969" s="269" t="s">
        <v>206</v>
      </c>
      <c r="L2969" s="269" t="s">
        <v>206</v>
      </c>
      <c r="M2969" s="270"/>
      <c r="N2969" s="269"/>
      <c r="O2969" s="269"/>
      <c r="P2969" s="269"/>
      <c r="Q2969" s="269"/>
      <c r="R2969" s="269"/>
      <c r="S2969" s="269"/>
      <c r="T2969" s="269"/>
      <c r="U2969" s="269"/>
      <c r="V2969" s="269"/>
      <c r="W2969" s="269"/>
      <c r="X2969" s="270"/>
      <c r="Y2969" s="269"/>
      <c r="Z2969" s="269"/>
      <c r="AA2969" s="269"/>
      <c r="AB2969" s="269"/>
      <c r="AC2969" s="269"/>
      <c r="AD2969" s="269"/>
      <c r="AE2969" s="269"/>
      <c r="AF2969" s="269"/>
      <c r="AG2969" s="269"/>
      <c r="AH2969" s="269"/>
      <c r="AI2969" s="269"/>
      <c r="AJ2969" s="269"/>
      <c r="AK2969" s="269"/>
      <c r="AL2969" s="269"/>
      <c r="AM2969" s="269"/>
      <c r="AN2969" s="269"/>
      <c r="AO2969" s="269"/>
      <c r="AP2969" s="269"/>
      <c r="AQ2969" s="269"/>
      <c r="AR2969">
        <v>0</v>
      </c>
      <c r="AS2969">
        <v>5</v>
      </c>
    </row>
    <row r="2970" spans="1:45" ht="15" hidden="1" x14ac:dyDescent="0.25">
      <c r="A2970" s="273">
        <v>216817</v>
      </c>
      <c r="B2970" s="249" t="s">
        <v>457</v>
      </c>
      <c r="C2970" s="269" t="s">
        <v>207</v>
      </c>
      <c r="D2970" s="269" t="s">
        <v>207</v>
      </c>
      <c r="E2970" s="269" t="s">
        <v>207</v>
      </c>
      <c r="F2970" s="269" t="s">
        <v>206</v>
      </c>
      <c r="G2970" s="269" t="s">
        <v>206</v>
      </c>
      <c r="H2970" s="269" t="s">
        <v>206</v>
      </c>
      <c r="I2970" s="269" t="s">
        <v>206</v>
      </c>
      <c r="J2970" s="269" t="s">
        <v>206</v>
      </c>
      <c r="K2970" s="269" t="s">
        <v>206</v>
      </c>
      <c r="L2970" s="269" t="s">
        <v>206</v>
      </c>
      <c r="M2970" s="270"/>
      <c r="N2970" s="269"/>
      <c r="O2970" s="269"/>
      <c r="P2970" s="269"/>
      <c r="Q2970" s="269"/>
      <c r="R2970" s="269"/>
      <c r="S2970" s="269"/>
      <c r="T2970" s="269"/>
      <c r="U2970" s="269"/>
      <c r="V2970" s="269"/>
      <c r="W2970" s="269"/>
      <c r="X2970" s="270"/>
      <c r="Y2970" s="269"/>
      <c r="Z2970" s="269"/>
      <c r="AA2970" s="269"/>
      <c r="AB2970" s="269"/>
      <c r="AC2970" s="269"/>
      <c r="AD2970" s="269"/>
      <c r="AE2970" s="269"/>
      <c r="AF2970" s="269"/>
      <c r="AG2970" s="269"/>
      <c r="AH2970" s="269"/>
      <c r="AI2970" s="269"/>
      <c r="AJ2970" s="269"/>
      <c r="AK2970" s="269"/>
      <c r="AL2970" s="269"/>
      <c r="AM2970" s="269"/>
      <c r="AN2970" s="269"/>
      <c r="AO2970" s="269"/>
      <c r="AP2970" s="269"/>
      <c r="AQ2970" s="269"/>
      <c r="AR2970">
        <v>0</v>
      </c>
      <c r="AS2970">
        <v>5</v>
      </c>
    </row>
    <row r="2971" spans="1:45" ht="15" hidden="1" x14ac:dyDescent="0.25">
      <c r="A2971" s="273">
        <v>216818</v>
      </c>
      <c r="B2971" s="249" t="s">
        <v>457</v>
      </c>
      <c r="C2971" s="269" t="s">
        <v>206</v>
      </c>
      <c r="D2971" s="269" t="s">
        <v>207</v>
      </c>
      <c r="E2971" s="269" t="s">
        <v>207</v>
      </c>
      <c r="F2971" s="269" t="s">
        <v>206</v>
      </c>
      <c r="G2971" s="269" t="s">
        <v>206</v>
      </c>
      <c r="H2971" s="269" t="s">
        <v>206</v>
      </c>
      <c r="I2971" s="269" t="s">
        <v>206</v>
      </c>
      <c r="J2971" s="269" t="s">
        <v>206</v>
      </c>
      <c r="K2971" s="269" t="s">
        <v>206</v>
      </c>
      <c r="L2971" s="269" t="s">
        <v>206</v>
      </c>
      <c r="M2971" s="270"/>
      <c r="N2971" s="269"/>
      <c r="O2971" s="269"/>
      <c r="P2971" s="269"/>
      <c r="Q2971" s="269"/>
      <c r="R2971" s="269"/>
      <c r="S2971" s="269"/>
      <c r="T2971" s="269"/>
      <c r="U2971" s="269"/>
      <c r="V2971" s="269"/>
      <c r="W2971" s="269"/>
      <c r="X2971" s="270"/>
      <c r="Y2971" s="269"/>
      <c r="Z2971" s="269"/>
      <c r="AA2971" s="269"/>
      <c r="AB2971" s="269"/>
      <c r="AC2971" s="269"/>
      <c r="AD2971" s="269"/>
      <c r="AE2971" s="269"/>
      <c r="AF2971" s="269"/>
      <c r="AG2971" s="269"/>
      <c r="AH2971" s="269"/>
      <c r="AI2971" s="269"/>
      <c r="AJ2971" s="269"/>
      <c r="AK2971" s="269"/>
      <c r="AL2971" s="269"/>
      <c r="AM2971" s="269"/>
      <c r="AN2971" s="269"/>
      <c r="AO2971" s="269"/>
      <c r="AP2971" s="269"/>
      <c r="AQ2971" s="269"/>
      <c r="AR2971">
        <v>0</v>
      </c>
      <c r="AS2971">
        <v>5</v>
      </c>
    </row>
    <row r="2972" spans="1:45" ht="15" hidden="1" x14ac:dyDescent="0.25">
      <c r="A2972" s="273">
        <v>216819</v>
      </c>
      <c r="B2972" s="249" t="s">
        <v>457</v>
      </c>
      <c r="C2972" s="269" t="s">
        <v>207</v>
      </c>
      <c r="D2972" s="269" t="s">
        <v>207</v>
      </c>
      <c r="E2972" s="269" t="s">
        <v>207</v>
      </c>
      <c r="F2972" s="269" t="s">
        <v>207</v>
      </c>
      <c r="G2972" s="269" t="s">
        <v>206</v>
      </c>
      <c r="H2972" s="269" t="s">
        <v>206</v>
      </c>
      <c r="I2972" s="269" t="s">
        <v>206</v>
      </c>
      <c r="J2972" s="269" t="s">
        <v>206</v>
      </c>
      <c r="K2972" s="269" t="s">
        <v>206</v>
      </c>
      <c r="L2972" s="269" t="s">
        <v>206</v>
      </c>
      <c r="M2972" s="270"/>
      <c r="N2972" s="269"/>
      <c r="O2972" s="269"/>
      <c r="P2972" s="269"/>
      <c r="Q2972" s="269"/>
      <c r="R2972" s="269"/>
      <c r="S2972" s="269"/>
      <c r="T2972" s="269"/>
      <c r="U2972" s="269"/>
      <c r="V2972" s="269"/>
      <c r="W2972" s="269"/>
      <c r="X2972" s="270"/>
      <c r="Y2972" s="269"/>
      <c r="Z2972" s="269"/>
      <c r="AA2972" s="269"/>
      <c r="AB2972" s="269"/>
      <c r="AC2972" s="269"/>
      <c r="AD2972" s="269"/>
      <c r="AE2972" s="269"/>
      <c r="AF2972" s="269"/>
      <c r="AG2972" s="269"/>
      <c r="AH2972" s="269"/>
      <c r="AI2972" s="269"/>
      <c r="AJ2972" s="269"/>
      <c r="AK2972" s="269"/>
      <c r="AL2972" s="269"/>
      <c r="AM2972" s="269"/>
      <c r="AN2972" s="269"/>
      <c r="AO2972" s="269"/>
      <c r="AP2972" s="269"/>
      <c r="AQ2972" s="269"/>
      <c r="AR2972">
        <v>0</v>
      </c>
      <c r="AS2972">
        <v>5</v>
      </c>
    </row>
    <row r="2973" spans="1:45" ht="15" hidden="1" x14ac:dyDescent="0.25">
      <c r="A2973" s="273">
        <v>216820</v>
      </c>
      <c r="B2973" s="249" t="s">
        <v>457</v>
      </c>
      <c r="C2973" s="269" t="s">
        <v>207</v>
      </c>
      <c r="D2973" s="269" t="s">
        <v>207</v>
      </c>
      <c r="E2973" s="269" t="s">
        <v>207</v>
      </c>
      <c r="F2973" s="269" t="s">
        <v>207</v>
      </c>
      <c r="G2973" s="269" t="s">
        <v>206</v>
      </c>
      <c r="H2973" s="269" t="s">
        <v>206</v>
      </c>
      <c r="I2973" s="269" t="s">
        <v>206</v>
      </c>
      <c r="J2973" s="269" t="s">
        <v>206</v>
      </c>
      <c r="K2973" s="269" t="s">
        <v>206</v>
      </c>
      <c r="L2973" s="269" t="s">
        <v>206</v>
      </c>
      <c r="M2973" s="270"/>
      <c r="N2973" s="269"/>
      <c r="O2973" s="269"/>
      <c r="P2973" s="269"/>
      <c r="Q2973" s="269"/>
      <c r="R2973" s="269"/>
      <c r="S2973" s="269"/>
      <c r="T2973" s="269"/>
      <c r="U2973" s="269"/>
      <c r="V2973" s="269"/>
      <c r="W2973" s="269"/>
      <c r="X2973" s="270"/>
      <c r="Y2973" s="269"/>
      <c r="Z2973" s="269"/>
      <c r="AA2973" s="269"/>
      <c r="AB2973" s="269"/>
      <c r="AC2973" s="269"/>
      <c r="AD2973" s="269"/>
      <c r="AE2973" s="269"/>
      <c r="AF2973" s="269"/>
      <c r="AG2973" s="269"/>
      <c r="AH2973" s="269"/>
      <c r="AI2973" s="269"/>
      <c r="AJ2973" s="269"/>
      <c r="AK2973" s="269"/>
      <c r="AL2973" s="269"/>
      <c r="AM2973" s="269"/>
      <c r="AN2973" s="269"/>
      <c r="AO2973" s="269"/>
      <c r="AP2973" s="269"/>
      <c r="AQ2973" s="269"/>
      <c r="AR2973">
        <v>0</v>
      </c>
      <c r="AS2973">
        <v>5</v>
      </c>
    </row>
    <row r="2974" spans="1:45" ht="15" hidden="1" x14ac:dyDescent="0.25">
      <c r="A2974" s="273">
        <v>216821</v>
      </c>
      <c r="B2974" s="249" t="s">
        <v>457</v>
      </c>
      <c r="C2974" s="269" t="s">
        <v>206</v>
      </c>
      <c r="D2974" s="269" t="s">
        <v>207</v>
      </c>
      <c r="E2974" s="269" t="s">
        <v>207</v>
      </c>
      <c r="F2974" s="269" t="s">
        <v>206</v>
      </c>
      <c r="G2974" s="269" t="s">
        <v>206</v>
      </c>
      <c r="H2974" s="269" t="s">
        <v>206</v>
      </c>
      <c r="I2974" s="269" t="s">
        <v>206</v>
      </c>
      <c r="J2974" s="269" t="s">
        <v>206</v>
      </c>
      <c r="K2974" s="269" t="s">
        <v>206</v>
      </c>
      <c r="L2974" s="269" t="s">
        <v>206</v>
      </c>
      <c r="M2974" s="270"/>
      <c r="N2974" s="269"/>
      <c r="O2974" s="269"/>
      <c r="P2974" s="269"/>
      <c r="Q2974" s="269"/>
      <c r="R2974" s="269"/>
      <c r="S2974" s="269"/>
      <c r="T2974" s="269"/>
      <c r="U2974" s="269"/>
      <c r="V2974" s="269"/>
      <c r="W2974" s="269"/>
      <c r="X2974" s="270"/>
      <c r="Y2974" s="269"/>
      <c r="Z2974" s="269"/>
      <c r="AA2974" s="269"/>
      <c r="AB2974" s="269"/>
      <c r="AC2974" s="269"/>
      <c r="AD2974" s="269"/>
      <c r="AE2974" s="269"/>
      <c r="AF2974" s="269"/>
      <c r="AG2974" s="269"/>
      <c r="AH2974" s="269"/>
      <c r="AI2974" s="269"/>
      <c r="AJ2974" s="269"/>
      <c r="AK2974" s="269"/>
      <c r="AL2974" s="269"/>
      <c r="AM2974" s="269"/>
      <c r="AN2974" s="269"/>
      <c r="AO2974" s="269"/>
      <c r="AP2974" s="269"/>
      <c r="AQ2974" s="269"/>
      <c r="AR2974">
        <v>0</v>
      </c>
      <c r="AS2974">
        <v>5</v>
      </c>
    </row>
    <row r="2975" spans="1:45" ht="15" hidden="1" x14ac:dyDescent="0.25">
      <c r="A2975" s="273">
        <v>216822</v>
      </c>
      <c r="B2975" s="249" t="s">
        <v>457</v>
      </c>
      <c r="C2975" s="269" t="s">
        <v>206</v>
      </c>
      <c r="D2975" s="269" t="s">
        <v>207</v>
      </c>
      <c r="E2975" s="269" t="s">
        <v>207</v>
      </c>
      <c r="F2975" s="269" t="s">
        <v>206</v>
      </c>
      <c r="G2975" s="269" t="s">
        <v>206</v>
      </c>
      <c r="H2975" s="269" t="s">
        <v>206</v>
      </c>
      <c r="I2975" s="269" t="s">
        <v>206</v>
      </c>
      <c r="J2975" s="269" t="s">
        <v>206</v>
      </c>
      <c r="K2975" s="269" t="s">
        <v>206</v>
      </c>
      <c r="L2975" s="269" t="s">
        <v>206</v>
      </c>
      <c r="M2975" s="270"/>
      <c r="N2975" s="269"/>
      <c r="O2975" s="269"/>
      <c r="P2975" s="269"/>
      <c r="Q2975" s="269"/>
      <c r="R2975" s="269"/>
      <c r="S2975" s="269"/>
      <c r="T2975" s="269"/>
      <c r="U2975" s="269"/>
      <c r="V2975" s="269"/>
      <c r="W2975" s="269"/>
      <c r="X2975" s="270"/>
      <c r="Y2975" s="269"/>
      <c r="Z2975" s="269"/>
      <c r="AA2975" s="269"/>
      <c r="AB2975" s="269"/>
      <c r="AC2975" s="269"/>
      <c r="AD2975" s="269"/>
      <c r="AE2975" s="269"/>
      <c r="AF2975" s="269"/>
      <c r="AG2975" s="269"/>
      <c r="AH2975" s="269"/>
      <c r="AI2975" s="269"/>
      <c r="AJ2975" s="269"/>
      <c r="AK2975" s="269"/>
      <c r="AL2975" s="269"/>
      <c r="AM2975" s="269"/>
      <c r="AN2975" s="269"/>
      <c r="AO2975" s="269"/>
      <c r="AP2975" s="269"/>
      <c r="AQ2975" s="269"/>
      <c r="AR2975">
        <v>0</v>
      </c>
      <c r="AS2975">
        <v>5</v>
      </c>
    </row>
    <row r="2976" spans="1:45" ht="15" hidden="1" x14ac:dyDescent="0.25">
      <c r="A2976" s="273">
        <v>216823</v>
      </c>
      <c r="B2976" s="249" t="s">
        <v>457</v>
      </c>
      <c r="C2976" s="269" t="s">
        <v>207</v>
      </c>
      <c r="D2976" s="269" t="s">
        <v>207</v>
      </c>
      <c r="E2976" s="269" t="s">
        <v>207</v>
      </c>
      <c r="F2976" s="269" t="s">
        <v>207</v>
      </c>
      <c r="G2976" s="269" t="s">
        <v>206</v>
      </c>
      <c r="H2976" s="269" t="s">
        <v>206</v>
      </c>
      <c r="I2976" s="269" t="s">
        <v>206</v>
      </c>
      <c r="J2976" s="269" t="s">
        <v>206</v>
      </c>
      <c r="K2976" s="269" t="s">
        <v>206</v>
      </c>
      <c r="L2976" s="269" t="s">
        <v>206</v>
      </c>
      <c r="M2976" s="270"/>
      <c r="N2976" s="269"/>
      <c r="O2976" s="269"/>
      <c r="P2976" s="269"/>
      <c r="Q2976" s="269"/>
      <c r="R2976" s="269"/>
      <c r="S2976" s="269"/>
      <c r="T2976" s="269"/>
      <c r="U2976" s="269"/>
      <c r="V2976" s="269"/>
      <c r="W2976" s="269"/>
      <c r="X2976" s="270"/>
      <c r="Y2976" s="269"/>
      <c r="Z2976" s="269"/>
      <c r="AA2976" s="269"/>
      <c r="AB2976" s="269"/>
      <c r="AC2976" s="269"/>
      <c r="AD2976" s="269"/>
      <c r="AE2976" s="269"/>
      <c r="AF2976" s="269"/>
      <c r="AG2976" s="269"/>
      <c r="AH2976" s="269"/>
      <c r="AI2976" s="269"/>
      <c r="AJ2976" s="269"/>
      <c r="AK2976" s="269"/>
      <c r="AL2976" s="269"/>
      <c r="AM2976" s="269"/>
      <c r="AN2976" s="269"/>
      <c r="AO2976" s="269"/>
      <c r="AP2976" s="269"/>
      <c r="AQ2976" s="269"/>
      <c r="AR2976">
        <v>0</v>
      </c>
      <c r="AS2976">
        <v>5</v>
      </c>
    </row>
    <row r="2977" spans="1:45" ht="15" hidden="1" x14ac:dyDescent="0.25">
      <c r="A2977" s="273">
        <v>216824</v>
      </c>
      <c r="B2977" s="249" t="s">
        <v>457</v>
      </c>
      <c r="C2977" s="269" t="s">
        <v>207</v>
      </c>
      <c r="D2977" s="269" t="s">
        <v>207</v>
      </c>
      <c r="E2977" s="269" t="s">
        <v>207</v>
      </c>
      <c r="F2977" s="269" t="s">
        <v>207</v>
      </c>
      <c r="G2977" s="269" t="s">
        <v>206</v>
      </c>
      <c r="H2977" s="269" t="s">
        <v>206</v>
      </c>
      <c r="I2977" s="269" t="s">
        <v>206</v>
      </c>
      <c r="J2977" s="269" t="s">
        <v>206</v>
      </c>
      <c r="K2977" s="269" t="s">
        <v>206</v>
      </c>
      <c r="L2977" s="269" t="s">
        <v>206</v>
      </c>
      <c r="M2977" s="270"/>
      <c r="N2977" s="269"/>
      <c r="O2977" s="269"/>
      <c r="P2977" s="269"/>
      <c r="Q2977" s="269"/>
      <c r="R2977" s="269"/>
      <c r="S2977" s="269"/>
      <c r="T2977" s="269"/>
      <c r="U2977" s="269"/>
      <c r="V2977" s="269"/>
      <c r="W2977" s="269"/>
      <c r="X2977" s="270"/>
      <c r="Y2977" s="269"/>
      <c r="Z2977" s="269"/>
      <c r="AA2977" s="269"/>
      <c r="AB2977" s="269"/>
      <c r="AC2977" s="269"/>
      <c r="AD2977" s="269"/>
      <c r="AE2977" s="269"/>
      <c r="AF2977" s="269"/>
      <c r="AG2977" s="269"/>
      <c r="AH2977" s="269"/>
      <c r="AI2977" s="269"/>
      <c r="AJ2977" s="269"/>
      <c r="AK2977" s="269"/>
      <c r="AL2977" s="269"/>
      <c r="AM2977" s="269"/>
      <c r="AN2977" s="269"/>
      <c r="AO2977" s="269"/>
      <c r="AP2977" s="269"/>
      <c r="AQ2977" s="269"/>
      <c r="AR2977">
        <v>0</v>
      </c>
      <c r="AS2977">
        <v>5</v>
      </c>
    </row>
    <row r="2978" spans="1:45" ht="15" hidden="1" x14ac:dyDescent="0.25">
      <c r="A2978" s="273">
        <v>216825</v>
      </c>
      <c r="B2978" s="249" t="s">
        <v>457</v>
      </c>
      <c r="C2978" s="269" t="s">
        <v>207</v>
      </c>
      <c r="D2978" s="269" t="s">
        <v>207</v>
      </c>
      <c r="E2978" s="269" t="s">
        <v>207</v>
      </c>
      <c r="F2978" s="269" t="s">
        <v>207</v>
      </c>
      <c r="G2978" s="269" t="s">
        <v>206</v>
      </c>
      <c r="H2978" s="269" t="s">
        <v>206</v>
      </c>
      <c r="I2978" s="269" t="s">
        <v>206</v>
      </c>
      <c r="J2978" s="269" t="s">
        <v>206</v>
      </c>
      <c r="K2978" s="269" t="s">
        <v>206</v>
      </c>
      <c r="L2978" s="269" t="s">
        <v>206</v>
      </c>
      <c r="M2978" s="270"/>
      <c r="N2978" s="269"/>
      <c r="O2978" s="269"/>
      <c r="P2978" s="269"/>
      <c r="Q2978" s="269"/>
      <c r="R2978" s="269"/>
      <c r="S2978" s="269"/>
      <c r="T2978" s="269"/>
      <c r="U2978" s="269"/>
      <c r="V2978" s="269"/>
      <c r="W2978" s="269"/>
      <c r="X2978" s="270"/>
      <c r="Y2978" s="269"/>
      <c r="Z2978" s="269"/>
      <c r="AA2978" s="269"/>
      <c r="AB2978" s="269"/>
      <c r="AC2978" s="269"/>
      <c r="AD2978" s="269"/>
      <c r="AE2978" s="269"/>
      <c r="AF2978" s="269"/>
      <c r="AG2978" s="269"/>
      <c r="AH2978" s="269"/>
      <c r="AI2978" s="269"/>
      <c r="AJ2978" s="269"/>
      <c r="AK2978" s="269"/>
      <c r="AL2978" s="269"/>
      <c r="AM2978" s="269"/>
      <c r="AN2978" s="269"/>
      <c r="AO2978" s="269"/>
      <c r="AP2978" s="269"/>
      <c r="AQ2978" s="269"/>
      <c r="AR2978">
        <v>0</v>
      </c>
      <c r="AS2978">
        <v>5</v>
      </c>
    </row>
    <row r="2979" spans="1:45" ht="15" hidden="1" x14ac:dyDescent="0.25">
      <c r="A2979" s="273">
        <v>216826</v>
      </c>
      <c r="B2979" s="249" t="s">
        <v>457</v>
      </c>
      <c r="C2979" s="269" t="s">
        <v>207</v>
      </c>
      <c r="D2979" s="269" t="s">
        <v>207</v>
      </c>
      <c r="E2979" s="269" t="s">
        <v>207</v>
      </c>
      <c r="F2979" s="269" t="s">
        <v>207</v>
      </c>
      <c r="G2979" s="269" t="s">
        <v>206</v>
      </c>
      <c r="H2979" s="269" t="s">
        <v>206</v>
      </c>
      <c r="I2979" s="269" t="s">
        <v>206</v>
      </c>
      <c r="J2979" s="269" t="s">
        <v>206</v>
      </c>
      <c r="K2979" s="269" t="s">
        <v>206</v>
      </c>
      <c r="L2979" s="269" t="s">
        <v>206</v>
      </c>
      <c r="M2979" s="270"/>
      <c r="N2979" s="269"/>
      <c r="O2979" s="269"/>
      <c r="P2979" s="269"/>
      <c r="Q2979" s="269"/>
      <c r="R2979" s="269"/>
      <c r="S2979" s="269"/>
      <c r="T2979" s="269"/>
      <c r="U2979" s="269"/>
      <c r="V2979" s="269"/>
      <c r="W2979" s="269"/>
      <c r="X2979" s="270"/>
      <c r="Y2979" s="269"/>
      <c r="Z2979" s="269"/>
      <c r="AA2979" s="269"/>
      <c r="AB2979" s="269"/>
      <c r="AC2979" s="269"/>
      <c r="AD2979" s="269"/>
      <c r="AE2979" s="269"/>
      <c r="AF2979" s="269"/>
      <c r="AG2979" s="269"/>
      <c r="AH2979" s="269"/>
      <c r="AI2979" s="269"/>
      <c r="AJ2979" s="269"/>
      <c r="AK2979" s="269"/>
      <c r="AL2979" s="269"/>
      <c r="AM2979" s="269"/>
      <c r="AN2979" s="269"/>
      <c r="AO2979" s="269"/>
      <c r="AP2979" s="269"/>
      <c r="AQ2979" s="269"/>
      <c r="AR2979">
        <v>0</v>
      </c>
      <c r="AS2979">
        <v>5</v>
      </c>
    </row>
    <row r="2980" spans="1:45" ht="15" hidden="1" x14ac:dyDescent="0.25">
      <c r="A2980" s="273">
        <v>216827</v>
      </c>
      <c r="B2980" s="249" t="s">
        <v>457</v>
      </c>
      <c r="C2980" s="269" t="s">
        <v>207</v>
      </c>
      <c r="D2980" s="269" t="s">
        <v>207</v>
      </c>
      <c r="E2980" s="269" t="s">
        <v>207</v>
      </c>
      <c r="F2980" s="269" t="s">
        <v>207</v>
      </c>
      <c r="G2980" s="269" t="s">
        <v>206</v>
      </c>
      <c r="H2980" s="269" t="s">
        <v>206</v>
      </c>
      <c r="I2980" s="269" t="s">
        <v>206</v>
      </c>
      <c r="J2980" s="269" t="s">
        <v>206</v>
      </c>
      <c r="K2980" s="269" t="s">
        <v>206</v>
      </c>
      <c r="L2980" s="269" t="s">
        <v>206</v>
      </c>
      <c r="M2980" s="270"/>
      <c r="N2980" s="269"/>
      <c r="O2980" s="269"/>
      <c r="P2980" s="269"/>
      <c r="Q2980" s="269"/>
      <c r="R2980" s="269"/>
      <c r="S2980" s="269"/>
      <c r="T2980" s="269"/>
      <c r="U2980" s="269"/>
      <c r="V2980" s="269"/>
      <c r="W2980" s="269"/>
      <c r="X2980" s="270"/>
      <c r="Y2980" s="269"/>
      <c r="Z2980" s="269"/>
      <c r="AA2980" s="269"/>
      <c r="AB2980" s="269"/>
      <c r="AC2980" s="269"/>
      <c r="AD2980" s="269"/>
      <c r="AE2980" s="269"/>
      <c r="AF2980" s="269"/>
      <c r="AG2980" s="269"/>
      <c r="AH2980" s="269"/>
      <c r="AI2980" s="269"/>
      <c r="AJ2980" s="269"/>
      <c r="AK2980" s="269"/>
      <c r="AL2980" s="269"/>
      <c r="AM2980" s="269"/>
      <c r="AN2980" s="269"/>
      <c r="AO2980" s="269"/>
      <c r="AP2980" s="269"/>
      <c r="AQ2980" s="269"/>
      <c r="AR2980">
        <v>0</v>
      </c>
      <c r="AS2980">
        <v>5</v>
      </c>
    </row>
    <row r="2981" spans="1:45" ht="15" hidden="1" x14ac:dyDescent="0.25">
      <c r="A2981" s="273">
        <v>216828</v>
      </c>
      <c r="B2981" s="249" t="s">
        <v>457</v>
      </c>
      <c r="C2981" s="269" t="s">
        <v>207</v>
      </c>
      <c r="D2981" s="269" t="s">
        <v>207</v>
      </c>
      <c r="E2981" s="269" t="s">
        <v>207</v>
      </c>
      <c r="F2981" s="269" t="s">
        <v>207</v>
      </c>
      <c r="G2981" s="269" t="s">
        <v>206</v>
      </c>
      <c r="H2981" s="269" t="s">
        <v>206</v>
      </c>
      <c r="I2981" s="269" t="s">
        <v>206</v>
      </c>
      <c r="J2981" s="269" t="s">
        <v>206</v>
      </c>
      <c r="K2981" s="269" t="s">
        <v>206</v>
      </c>
      <c r="L2981" s="269" t="s">
        <v>206</v>
      </c>
      <c r="M2981" s="270"/>
      <c r="N2981" s="269"/>
      <c r="O2981" s="269"/>
      <c r="P2981" s="269"/>
      <c r="Q2981" s="269"/>
      <c r="R2981" s="269"/>
      <c r="S2981" s="269"/>
      <c r="T2981" s="269"/>
      <c r="U2981" s="269"/>
      <c r="V2981" s="269"/>
      <c r="W2981" s="269"/>
      <c r="X2981" s="270"/>
      <c r="Y2981" s="269"/>
      <c r="Z2981" s="269"/>
      <c r="AA2981" s="269"/>
      <c r="AB2981" s="269"/>
      <c r="AC2981" s="269"/>
      <c r="AD2981" s="269"/>
      <c r="AE2981" s="269"/>
      <c r="AF2981" s="269"/>
      <c r="AG2981" s="269"/>
      <c r="AH2981" s="269"/>
      <c r="AI2981" s="269"/>
      <c r="AJ2981" s="269"/>
      <c r="AK2981" s="269"/>
      <c r="AL2981" s="269"/>
      <c r="AM2981" s="269"/>
      <c r="AN2981" s="269"/>
      <c r="AO2981" s="269"/>
      <c r="AP2981" s="269"/>
      <c r="AQ2981" s="269"/>
      <c r="AR2981">
        <v>0</v>
      </c>
      <c r="AS2981">
        <v>5</v>
      </c>
    </row>
    <row r="2982" spans="1:45" ht="15" hidden="1" x14ac:dyDescent="0.25">
      <c r="A2982" s="273">
        <v>216829</v>
      </c>
      <c r="B2982" s="249" t="s">
        <v>457</v>
      </c>
      <c r="C2982" s="269" t="s">
        <v>207</v>
      </c>
      <c r="D2982" s="269" t="s">
        <v>206</v>
      </c>
      <c r="E2982" s="269" t="s">
        <v>207</v>
      </c>
      <c r="F2982" s="269" t="s">
        <v>206</v>
      </c>
      <c r="G2982" s="269" t="s">
        <v>206</v>
      </c>
      <c r="H2982" s="269" t="s">
        <v>206</v>
      </c>
      <c r="I2982" s="269" t="s">
        <v>206</v>
      </c>
      <c r="J2982" s="269" t="s">
        <v>206</v>
      </c>
      <c r="K2982" s="269" t="s">
        <v>206</v>
      </c>
      <c r="L2982" s="269" t="s">
        <v>206</v>
      </c>
      <c r="M2982" s="270"/>
      <c r="N2982" s="269"/>
      <c r="O2982" s="269"/>
      <c r="P2982" s="269"/>
      <c r="Q2982" s="269"/>
      <c r="R2982" s="269"/>
      <c r="S2982" s="269"/>
      <c r="T2982" s="269"/>
      <c r="U2982" s="269"/>
      <c r="V2982" s="269"/>
      <c r="W2982" s="269"/>
      <c r="X2982" s="270"/>
      <c r="Y2982" s="269"/>
      <c r="Z2982" s="269"/>
      <c r="AA2982" s="269"/>
      <c r="AB2982" s="269"/>
      <c r="AC2982" s="269"/>
      <c r="AD2982" s="269"/>
      <c r="AE2982" s="269"/>
      <c r="AF2982" s="269"/>
      <c r="AG2982" s="269"/>
      <c r="AH2982" s="269"/>
      <c r="AI2982" s="269"/>
      <c r="AJ2982" s="269"/>
      <c r="AK2982" s="269"/>
      <c r="AL2982" s="269"/>
      <c r="AM2982" s="269"/>
      <c r="AN2982" s="269"/>
      <c r="AO2982" s="269"/>
      <c r="AP2982" s="269"/>
      <c r="AQ2982" s="269"/>
      <c r="AR2982">
        <v>0</v>
      </c>
      <c r="AS2982">
        <v>5</v>
      </c>
    </row>
    <row r="2983" spans="1:45" ht="15" hidden="1" x14ac:dyDescent="0.25">
      <c r="A2983" s="273">
        <v>216830</v>
      </c>
      <c r="B2983" s="249" t="s">
        <v>457</v>
      </c>
      <c r="C2983" s="269" t="s">
        <v>207</v>
      </c>
      <c r="D2983" s="269" t="s">
        <v>207</v>
      </c>
      <c r="E2983" s="269" t="s">
        <v>207</v>
      </c>
      <c r="F2983" s="269" t="s">
        <v>207</v>
      </c>
      <c r="G2983" s="269" t="s">
        <v>206</v>
      </c>
      <c r="H2983" s="269" t="s">
        <v>206</v>
      </c>
      <c r="I2983" s="269" t="s">
        <v>206</v>
      </c>
      <c r="J2983" s="269" t="s">
        <v>206</v>
      </c>
      <c r="K2983" s="269" t="s">
        <v>206</v>
      </c>
      <c r="L2983" s="269" t="s">
        <v>206</v>
      </c>
      <c r="M2983" s="270"/>
      <c r="N2983" s="269"/>
      <c r="O2983" s="269"/>
      <c r="P2983" s="269"/>
      <c r="Q2983" s="269"/>
      <c r="R2983" s="269"/>
      <c r="S2983" s="269"/>
      <c r="T2983" s="269"/>
      <c r="U2983" s="269"/>
      <c r="V2983" s="269"/>
      <c r="W2983" s="269"/>
      <c r="X2983" s="270"/>
      <c r="Y2983" s="269"/>
      <c r="Z2983" s="269"/>
      <c r="AA2983" s="269"/>
      <c r="AB2983" s="269"/>
      <c r="AC2983" s="269"/>
      <c r="AD2983" s="269"/>
      <c r="AE2983" s="269"/>
      <c r="AF2983" s="269"/>
      <c r="AG2983" s="269"/>
      <c r="AH2983" s="269"/>
      <c r="AI2983" s="269"/>
      <c r="AJ2983" s="269"/>
      <c r="AK2983" s="269"/>
      <c r="AL2983" s="269"/>
      <c r="AM2983" s="269"/>
      <c r="AN2983" s="269"/>
      <c r="AO2983" s="269"/>
      <c r="AP2983" s="269"/>
      <c r="AQ2983" s="269"/>
      <c r="AR2983">
        <v>0</v>
      </c>
      <c r="AS2983">
        <v>5</v>
      </c>
    </row>
    <row r="2984" spans="1:45" ht="15" hidden="1" x14ac:dyDescent="0.25">
      <c r="A2984" s="273">
        <v>216831</v>
      </c>
      <c r="B2984" s="249" t="s">
        <v>457</v>
      </c>
      <c r="C2984" s="269" t="s">
        <v>206</v>
      </c>
      <c r="D2984" s="269" t="s">
        <v>207</v>
      </c>
      <c r="E2984" s="269" t="s">
        <v>207</v>
      </c>
      <c r="F2984" s="269" t="s">
        <v>207</v>
      </c>
      <c r="G2984" s="269" t="s">
        <v>206</v>
      </c>
      <c r="H2984" s="269" t="s">
        <v>206</v>
      </c>
      <c r="I2984" s="269" t="s">
        <v>206</v>
      </c>
      <c r="J2984" s="269" t="s">
        <v>206</v>
      </c>
      <c r="K2984" s="269" t="s">
        <v>206</v>
      </c>
      <c r="L2984" s="269" t="s">
        <v>206</v>
      </c>
      <c r="M2984" s="270"/>
      <c r="N2984" s="269"/>
      <c r="O2984" s="269"/>
      <c r="P2984" s="269"/>
      <c r="Q2984" s="269"/>
      <c r="R2984" s="269"/>
      <c r="S2984" s="269"/>
      <c r="T2984" s="269"/>
      <c r="U2984" s="269"/>
      <c r="V2984" s="269"/>
      <c r="W2984" s="269"/>
      <c r="X2984" s="270"/>
      <c r="Y2984" s="269"/>
      <c r="Z2984" s="269"/>
      <c r="AA2984" s="269"/>
      <c r="AB2984" s="269"/>
      <c r="AC2984" s="269"/>
      <c r="AD2984" s="269"/>
      <c r="AE2984" s="269"/>
      <c r="AF2984" s="269"/>
      <c r="AG2984" s="269"/>
      <c r="AH2984" s="269"/>
      <c r="AI2984" s="269"/>
      <c r="AJ2984" s="269"/>
      <c r="AK2984" s="269"/>
      <c r="AL2984" s="269"/>
      <c r="AM2984" s="269"/>
      <c r="AN2984" s="269"/>
      <c r="AO2984" s="269"/>
      <c r="AP2984" s="269"/>
      <c r="AQ2984" s="269"/>
      <c r="AR2984">
        <v>0</v>
      </c>
      <c r="AS2984">
        <v>5</v>
      </c>
    </row>
    <row r="2985" spans="1:45" ht="15" hidden="1" x14ac:dyDescent="0.25">
      <c r="A2985" s="273">
        <v>216832</v>
      </c>
      <c r="B2985" s="249" t="s">
        <v>457</v>
      </c>
      <c r="C2985" s="269" t="s">
        <v>207</v>
      </c>
      <c r="D2985" s="269" t="s">
        <v>207</v>
      </c>
      <c r="E2985" s="269" t="s">
        <v>207</v>
      </c>
      <c r="F2985" s="269" t="s">
        <v>207</v>
      </c>
      <c r="G2985" s="269" t="s">
        <v>206</v>
      </c>
      <c r="H2985" s="269" t="s">
        <v>206</v>
      </c>
      <c r="I2985" s="269" t="s">
        <v>206</v>
      </c>
      <c r="J2985" s="269" t="s">
        <v>206</v>
      </c>
      <c r="K2985" s="269" t="s">
        <v>206</v>
      </c>
      <c r="L2985" s="269" t="s">
        <v>206</v>
      </c>
      <c r="M2985" s="270"/>
      <c r="N2985" s="269"/>
      <c r="O2985" s="269"/>
      <c r="P2985" s="269"/>
      <c r="Q2985" s="269"/>
      <c r="R2985" s="269"/>
      <c r="S2985" s="269"/>
      <c r="T2985" s="269"/>
      <c r="U2985" s="269"/>
      <c r="V2985" s="269"/>
      <c r="W2985" s="269"/>
      <c r="X2985" s="270"/>
      <c r="Y2985" s="269"/>
      <c r="Z2985" s="269"/>
      <c r="AA2985" s="269"/>
      <c r="AB2985" s="269"/>
      <c r="AC2985" s="269"/>
      <c r="AD2985" s="269"/>
      <c r="AE2985" s="269"/>
      <c r="AF2985" s="269"/>
      <c r="AG2985" s="269"/>
      <c r="AH2985" s="269"/>
      <c r="AI2985" s="269"/>
      <c r="AJ2985" s="269"/>
      <c r="AK2985" s="269"/>
      <c r="AL2985" s="269"/>
      <c r="AM2985" s="269"/>
      <c r="AN2985" s="269"/>
      <c r="AO2985" s="269"/>
      <c r="AP2985" s="269"/>
      <c r="AQ2985" s="269"/>
      <c r="AR2985">
        <v>0</v>
      </c>
      <c r="AS2985">
        <v>5</v>
      </c>
    </row>
    <row r="2986" spans="1:45" ht="15" hidden="1" x14ac:dyDescent="0.25">
      <c r="A2986" s="273">
        <v>216833</v>
      </c>
      <c r="B2986" s="249" t="s">
        <v>457</v>
      </c>
      <c r="C2986" s="269" t="s">
        <v>207</v>
      </c>
      <c r="D2986" s="269" t="s">
        <v>207</v>
      </c>
      <c r="E2986" s="269" t="s">
        <v>207</v>
      </c>
      <c r="F2986" s="269" t="s">
        <v>206</v>
      </c>
      <c r="G2986" s="269" t="s">
        <v>206</v>
      </c>
      <c r="H2986" s="269" t="s">
        <v>206</v>
      </c>
      <c r="I2986" s="269" t="s">
        <v>206</v>
      </c>
      <c r="J2986" s="269" t="s">
        <v>206</v>
      </c>
      <c r="K2986" s="269" t="s">
        <v>206</v>
      </c>
      <c r="L2986" s="269" t="s">
        <v>206</v>
      </c>
      <c r="M2986" s="270"/>
      <c r="N2986" s="269"/>
      <c r="O2986" s="269"/>
      <c r="P2986" s="269"/>
      <c r="Q2986" s="269"/>
      <c r="R2986" s="269"/>
      <c r="S2986" s="269"/>
      <c r="T2986" s="269"/>
      <c r="U2986" s="269"/>
      <c r="V2986" s="269"/>
      <c r="W2986" s="269"/>
      <c r="X2986" s="270"/>
      <c r="Y2986" s="269"/>
      <c r="Z2986" s="269"/>
      <c r="AA2986" s="269"/>
      <c r="AB2986" s="269"/>
      <c r="AC2986" s="269"/>
      <c r="AD2986" s="269"/>
      <c r="AE2986" s="269"/>
      <c r="AF2986" s="269"/>
      <c r="AG2986" s="269"/>
      <c r="AH2986" s="269"/>
      <c r="AI2986" s="269"/>
      <c r="AJ2986" s="269"/>
      <c r="AK2986" s="269"/>
      <c r="AL2986" s="269"/>
      <c r="AM2986" s="269"/>
      <c r="AN2986" s="269"/>
      <c r="AO2986" s="269"/>
      <c r="AP2986" s="269"/>
      <c r="AQ2986" s="269"/>
      <c r="AR2986">
        <v>0</v>
      </c>
      <c r="AS2986">
        <v>5</v>
      </c>
    </row>
    <row r="2987" spans="1:45" ht="15" hidden="1" x14ac:dyDescent="0.25">
      <c r="A2987" s="273">
        <v>216834</v>
      </c>
      <c r="B2987" s="249" t="s">
        <v>457</v>
      </c>
      <c r="C2987" s="269" t="s">
        <v>206</v>
      </c>
      <c r="D2987" s="269" t="s">
        <v>206</v>
      </c>
      <c r="E2987" s="269" t="s">
        <v>206</v>
      </c>
      <c r="F2987" s="269" t="s">
        <v>206</v>
      </c>
      <c r="G2987" s="269" t="s">
        <v>206</v>
      </c>
      <c r="H2987" s="269" t="s">
        <v>206</v>
      </c>
      <c r="I2987" s="269" t="s">
        <v>206</v>
      </c>
      <c r="J2987" s="269" t="s">
        <v>206</v>
      </c>
      <c r="K2987" s="269" t="s">
        <v>206</v>
      </c>
      <c r="L2987" s="269" t="s">
        <v>206</v>
      </c>
      <c r="M2987" s="270"/>
      <c r="N2987" s="269"/>
      <c r="O2987" s="269"/>
      <c r="P2987" s="269"/>
      <c r="Q2987" s="269"/>
      <c r="R2987" s="269"/>
      <c r="S2987" s="269"/>
      <c r="T2987" s="269"/>
      <c r="U2987" s="269"/>
      <c r="V2987" s="269"/>
      <c r="W2987" s="269"/>
      <c r="X2987" s="270"/>
      <c r="Y2987" s="269"/>
      <c r="Z2987" s="269"/>
      <c r="AA2987" s="269"/>
      <c r="AB2987" s="269"/>
      <c r="AC2987" s="269"/>
      <c r="AD2987" s="269"/>
      <c r="AE2987" s="269"/>
      <c r="AF2987" s="269"/>
      <c r="AG2987" s="269"/>
      <c r="AH2987" s="269"/>
      <c r="AI2987" s="269"/>
      <c r="AJ2987" s="269"/>
      <c r="AK2987" s="269"/>
      <c r="AL2987" s="269"/>
      <c r="AM2987" s="269"/>
      <c r="AN2987" s="269"/>
      <c r="AO2987" s="269"/>
      <c r="AP2987" s="269"/>
      <c r="AQ2987" s="269"/>
      <c r="AR2987">
        <v>0</v>
      </c>
      <c r="AS2987">
        <v>6</v>
      </c>
    </row>
    <row r="2988" spans="1:45" ht="15" hidden="1" x14ac:dyDescent="0.25">
      <c r="A2988" s="273">
        <v>216835</v>
      </c>
      <c r="B2988" s="249" t="s">
        <v>457</v>
      </c>
      <c r="C2988" s="269" t="s">
        <v>207</v>
      </c>
      <c r="D2988" s="269" t="s">
        <v>206</v>
      </c>
      <c r="E2988" s="269" t="s">
        <v>207</v>
      </c>
      <c r="F2988" s="269" t="s">
        <v>207</v>
      </c>
      <c r="G2988" s="269" t="s">
        <v>206</v>
      </c>
      <c r="H2988" s="269" t="s">
        <v>206</v>
      </c>
      <c r="I2988" s="269" t="s">
        <v>206</v>
      </c>
      <c r="J2988" s="269" t="s">
        <v>206</v>
      </c>
      <c r="K2988" s="269" t="s">
        <v>206</v>
      </c>
      <c r="L2988" s="269" t="s">
        <v>206</v>
      </c>
      <c r="M2988" s="270"/>
      <c r="N2988" s="269"/>
      <c r="O2988" s="269"/>
      <c r="P2988" s="269"/>
      <c r="Q2988" s="269"/>
      <c r="R2988" s="269"/>
      <c r="S2988" s="269"/>
      <c r="T2988" s="269"/>
      <c r="U2988" s="269"/>
      <c r="V2988" s="269"/>
      <c r="W2988" s="269"/>
      <c r="X2988" s="270"/>
      <c r="Y2988" s="269"/>
      <c r="Z2988" s="269"/>
      <c r="AA2988" s="269"/>
      <c r="AB2988" s="269"/>
      <c r="AC2988" s="269"/>
      <c r="AD2988" s="269"/>
      <c r="AE2988" s="269"/>
      <c r="AF2988" s="269"/>
      <c r="AG2988" s="269"/>
      <c r="AH2988" s="269"/>
      <c r="AI2988" s="269"/>
      <c r="AJ2988" s="269"/>
      <c r="AK2988" s="269"/>
      <c r="AL2988" s="269"/>
      <c r="AM2988" s="269"/>
      <c r="AN2988" s="269"/>
      <c r="AO2988" s="269"/>
      <c r="AP2988" s="269"/>
      <c r="AQ2988" s="269"/>
      <c r="AR2988">
        <v>0</v>
      </c>
      <c r="AS2988">
        <v>5</v>
      </c>
    </row>
    <row r="2989" spans="1:45" ht="15" hidden="1" x14ac:dyDescent="0.25">
      <c r="A2989" s="273">
        <v>216836</v>
      </c>
      <c r="B2989" s="249" t="s">
        <v>457</v>
      </c>
      <c r="C2989" s="269" t="s">
        <v>207</v>
      </c>
      <c r="D2989" s="269" t="s">
        <v>206</v>
      </c>
      <c r="E2989" s="269" t="s">
        <v>207</v>
      </c>
      <c r="F2989" s="269" t="s">
        <v>207</v>
      </c>
      <c r="G2989" s="269" t="s">
        <v>206</v>
      </c>
      <c r="H2989" s="269" t="s">
        <v>206</v>
      </c>
      <c r="I2989" s="269" t="s">
        <v>206</v>
      </c>
      <c r="J2989" s="269" t="s">
        <v>206</v>
      </c>
      <c r="K2989" s="269" t="s">
        <v>206</v>
      </c>
      <c r="L2989" s="269" t="s">
        <v>206</v>
      </c>
      <c r="M2989" s="270"/>
      <c r="N2989" s="269"/>
      <c r="O2989" s="269"/>
      <c r="P2989" s="269"/>
      <c r="Q2989" s="269"/>
      <c r="R2989" s="269"/>
      <c r="S2989" s="269"/>
      <c r="T2989" s="269"/>
      <c r="U2989" s="269"/>
      <c r="V2989" s="269"/>
      <c r="W2989" s="269"/>
      <c r="X2989" s="270"/>
      <c r="Y2989" s="269"/>
      <c r="Z2989" s="269"/>
      <c r="AA2989" s="269"/>
      <c r="AB2989" s="269"/>
      <c r="AC2989" s="269"/>
      <c r="AD2989" s="269"/>
      <c r="AE2989" s="269"/>
      <c r="AF2989" s="269"/>
      <c r="AG2989" s="269"/>
      <c r="AH2989" s="269"/>
      <c r="AI2989" s="269"/>
      <c r="AJ2989" s="269"/>
      <c r="AK2989" s="269"/>
      <c r="AL2989" s="269"/>
      <c r="AM2989" s="269"/>
      <c r="AN2989" s="269"/>
      <c r="AO2989" s="269"/>
      <c r="AP2989" s="269"/>
      <c r="AQ2989" s="269"/>
      <c r="AR2989">
        <v>0</v>
      </c>
      <c r="AS2989">
        <v>5</v>
      </c>
    </row>
    <row r="2990" spans="1:45" ht="15" hidden="1" x14ac:dyDescent="0.25">
      <c r="A2990" s="273">
        <v>216837</v>
      </c>
      <c r="B2990" s="249" t="s">
        <v>457</v>
      </c>
      <c r="C2990" s="269" t="s">
        <v>207</v>
      </c>
      <c r="D2990" s="269" t="s">
        <v>207</v>
      </c>
      <c r="E2990" s="269" t="s">
        <v>207</v>
      </c>
      <c r="F2990" s="269" t="s">
        <v>206</v>
      </c>
      <c r="G2990" s="269" t="s">
        <v>206</v>
      </c>
      <c r="H2990" s="269" t="s">
        <v>206</v>
      </c>
      <c r="I2990" s="269" t="s">
        <v>206</v>
      </c>
      <c r="J2990" s="269" t="s">
        <v>206</v>
      </c>
      <c r="K2990" s="269" t="s">
        <v>206</v>
      </c>
      <c r="L2990" s="269" t="s">
        <v>206</v>
      </c>
      <c r="M2990" s="270"/>
      <c r="N2990" s="269"/>
      <c r="O2990" s="269"/>
      <c r="P2990" s="269"/>
      <c r="Q2990" s="269"/>
      <c r="R2990" s="269"/>
      <c r="S2990" s="269"/>
      <c r="T2990" s="269"/>
      <c r="U2990" s="269"/>
      <c r="V2990" s="269"/>
      <c r="W2990" s="269"/>
      <c r="X2990" s="270"/>
      <c r="Y2990" s="269"/>
      <c r="Z2990" s="269"/>
      <c r="AA2990" s="269"/>
      <c r="AB2990" s="269"/>
      <c r="AC2990" s="269"/>
      <c r="AD2990" s="269"/>
      <c r="AE2990" s="269"/>
      <c r="AF2990" s="269"/>
      <c r="AG2990" s="269"/>
      <c r="AH2990" s="269"/>
      <c r="AI2990" s="269"/>
      <c r="AJ2990" s="269"/>
      <c r="AK2990" s="269"/>
      <c r="AL2990" s="269"/>
      <c r="AM2990" s="269"/>
      <c r="AN2990" s="269"/>
      <c r="AO2990" s="269"/>
      <c r="AP2990" s="269"/>
      <c r="AQ2990" s="269"/>
      <c r="AR2990">
        <v>0</v>
      </c>
      <c r="AS2990">
        <v>5</v>
      </c>
    </row>
    <row r="2991" spans="1:45" ht="15" hidden="1" x14ac:dyDescent="0.25">
      <c r="A2991" s="273">
        <v>216838</v>
      </c>
      <c r="B2991" s="249" t="s">
        <v>457</v>
      </c>
      <c r="C2991" s="269" t="s">
        <v>207</v>
      </c>
      <c r="D2991" s="269" t="s">
        <v>207</v>
      </c>
      <c r="E2991" s="269" t="s">
        <v>207</v>
      </c>
      <c r="F2991" s="269" t="s">
        <v>207</v>
      </c>
      <c r="G2991" s="269" t="s">
        <v>206</v>
      </c>
      <c r="H2991" s="269" t="s">
        <v>206</v>
      </c>
      <c r="I2991" s="269" t="s">
        <v>206</v>
      </c>
      <c r="J2991" s="269" t="s">
        <v>206</v>
      </c>
      <c r="K2991" s="269" t="s">
        <v>206</v>
      </c>
      <c r="L2991" s="269" t="s">
        <v>206</v>
      </c>
      <c r="M2991" s="270"/>
      <c r="N2991" s="269"/>
      <c r="O2991" s="269"/>
      <c r="P2991" s="269"/>
      <c r="Q2991" s="269"/>
      <c r="R2991" s="269"/>
      <c r="S2991" s="269"/>
      <c r="T2991" s="269"/>
      <c r="U2991" s="269"/>
      <c r="V2991" s="269"/>
      <c r="W2991" s="269"/>
      <c r="X2991" s="270"/>
      <c r="Y2991" s="269"/>
      <c r="Z2991" s="269"/>
      <c r="AA2991" s="269"/>
      <c r="AB2991" s="269"/>
      <c r="AC2991" s="269"/>
      <c r="AD2991" s="269"/>
      <c r="AE2991" s="269"/>
      <c r="AF2991" s="269"/>
      <c r="AG2991" s="269"/>
      <c r="AH2991" s="269"/>
      <c r="AI2991" s="269"/>
      <c r="AJ2991" s="269"/>
      <c r="AK2991" s="269"/>
      <c r="AL2991" s="269"/>
      <c r="AM2991" s="269"/>
      <c r="AN2991" s="269"/>
      <c r="AO2991" s="269"/>
      <c r="AP2991" s="269"/>
      <c r="AQ2991" s="269"/>
      <c r="AR2991">
        <v>0</v>
      </c>
      <c r="AS2991">
        <v>5</v>
      </c>
    </row>
    <row r="2992" spans="1:45" ht="15" hidden="1" x14ac:dyDescent="0.25">
      <c r="A2992" s="273">
        <v>216839</v>
      </c>
      <c r="B2992" s="249" t="s">
        <v>457</v>
      </c>
      <c r="C2992" s="269" t="s">
        <v>207</v>
      </c>
      <c r="D2992" s="269" t="s">
        <v>207</v>
      </c>
      <c r="E2992" s="269" t="s">
        <v>207</v>
      </c>
      <c r="F2992" s="269" t="s">
        <v>207</v>
      </c>
      <c r="G2992" s="269" t="s">
        <v>206</v>
      </c>
      <c r="H2992" s="269" t="s">
        <v>206</v>
      </c>
      <c r="I2992" s="269" t="s">
        <v>206</v>
      </c>
      <c r="J2992" s="269" t="s">
        <v>206</v>
      </c>
      <c r="K2992" s="269" t="s">
        <v>206</v>
      </c>
      <c r="L2992" s="269" t="s">
        <v>206</v>
      </c>
      <c r="M2992" s="270"/>
      <c r="N2992" s="269"/>
      <c r="O2992" s="269"/>
      <c r="P2992" s="269"/>
      <c r="Q2992" s="269"/>
      <c r="R2992" s="269"/>
      <c r="S2992" s="269"/>
      <c r="T2992" s="269"/>
      <c r="U2992" s="269"/>
      <c r="V2992" s="269"/>
      <c r="W2992" s="269"/>
      <c r="X2992" s="270"/>
      <c r="Y2992" s="269"/>
      <c r="Z2992" s="269"/>
      <c r="AA2992" s="269"/>
      <c r="AB2992" s="269"/>
      <c r="AC2992" s="269"/>
      <c r="AD2992" s="269"/>
      <c r="AE2992" s="269"/>
      <c r="AF2992" s="269"/>
      <c r="AG2992" s="269"/>
      <c r="AH2992" s="269"/>
      <c r="AI2992" s="269"/>
      <c r="AJ2992" s="269"/>
      <c r="AK2992" s="269"/>
      <c r="AL2992" s="269"/>
      <c r="AM2992" s="269"/>
      <c r="AN2992" s="269"/>
      <c r="AO2992" s="269"/>
      <c r="AP2992" s="269"/>
      <c r="AQ2992" s="269"/>
      <c r="AR2992">
        <v>0</v>
      </c>
      <c r="AS2992">
        <v>5</v>
      </c>
    </row>
    <row r="2993" spans="1:45" ht="15" hidden="1" x14ac:dyDescent="0.25">
      <c r="A2993" s="273">
        <v>216840</v>
      </c>
      <c r="B2993" s="249" t="s">
        <v>457</v>
      </c>
      <c r="C2993" s="269" t="s">
        <v>207</v>
      </c>
      <c r="D2993" s="269" t="s">
        <v>207</v>
      </c>
      <c r="E2993" s="269" t="s">
        <v>207</v>
      </c>
      <c r="F2993" s="269" t="s">
        <v>207</v>
      </c>
      <c r="G2993" s="269" t="s">
        <v>206</v>
      </c>
      <c r="H2993" s="269" t="s">
        <v>206</v>
      </c>
      <c r="I2993" s="269" t="s">
        <v>206</v>
      </c>
      <c r="J2993" s="269" t="s">
        <v>206</v>
      </c>
      <c r="K2993" s="269" t="s">
        <v>206</v>
      </c>
      <c r="L2993" s="269" t="s">
        <v>206</v>
      </c>
      <c r="M2993" s="270"/>
      <c r="N2993" s="269"/>
      <c r="O2993" s="269"/>
      <c r="P2993" s="269"/>
      <c r="Q2993" s="269"/>
      <c r="R2993" s="269"/>
      <c r="S2993" s="269"/>
      <c r="T2993" s="269"/>
      <c r="U2993" s="269"/>
      <c r="V2993" s="269"/>
      <c r="W2993" s="269"/>
      <c r="X2993" s="270"/>
      <c r="Y2993" s="269"/>
      <c r="Z2993" s="269"/>
      <c r="AA2993" s="269"/>
      <c r="AB2993" s="269"/>
      <c r="AC2993" s="269"/>
      <c r="AD2993" s="269"/>
      <c r="AE2993" s="269"/>
      <c r="AF2993" s="269"/>
      <c r="AG2993" s="269"/>
      <c r="AH2993" s="269"/>
      <c r="AI2993" s="269"/>
      <c r="AJ2993" s="269"/>
      <c r="AK2993" s="269"/>
      <c r="AL2993" s="269"/>
      <c r="AM2993" s="269"/>
      <c r="AN2993" s="269"/>
      <c r="AO2993" s="269"/>
      <c r="AP2993" s="269"/>
      <c r="AQ2993" s="269"/>
      <c r="AR2993">
        <v>0</v>
      </c>
      <c r="AS2993">
        <v>5</v>
      </c>
    </row>
    <row r="2994" spans="1:45" ht="15" hidden="1" x14ac:dyDescent="0.25">
      <c r="A2994" s="273">
        <v>216841</v>
      </c>
      <c r="B2994" s="249" t="s">
        <v>457</v>
      </c>
      <c r="C2994" s="269" t="s">
        <v>207</v>
      </c>
      <c r="D2994" s="269" t="s">
        <v>207</v>
      </c>
      <c r="E2994" s="269" t="s">
        <v>206</v>
      </c>
      <c r="F2994" s="269" t="s">
        <v>207</v>
      </c>
      <c r="G2994" s="269" t="s">
        <v>206</v>
      </c>
      <c r="H2994" s="269" t="s">
        <v>206</v>
      </c>
      <c r="I2994" s="269" t="s">
        <v>206</v>
      </c>
      <c r="J2994" s="269" t="s">
        <v>206</v>
      </c>
      <c r="K2994" s="269" t="s">
        <v>206</v>
      </c>
      <c r="L2994" s="269" t="s">
        <v>206</v>
      </c>
      <c r="M2994" s="270"/>
      <c r="N2994" s="269"/>
      <c r="O2994" s="269"/>
      <c r="P2994" s="269"/>
      <c r="Q2994" s="269"/>
      <c r="R2994" s="269"/>
      <c r="S2994" s="269"/>
      <c r="T2994" s="269"/>
      <c r="U2994" s="269"/>
      <c r="V2994" s="269"/>
      <c r="W2994" s="269"/>
      <c r="X2994" s="270"/>
      <c r="Y2994" s="269"/>
      <c r="Z2994" s="269"/>
      <c r="AA2994" s="269"/>
      <c r="AB2994" s="269"/>
      <c r="AC2994" s="269"/>
      <c r="AD2994" s="269"/>
      <c r="AE2994" s="269"/>
      <c r="AF2994" s="269"/>
      <c r="AG2994" s="269"/>
      <c r="AH2994" s="269"/>
      <c r="AI2994" s="269"/>
      <c r="AJ2994" s="269"/>
      <c r="AK2994" s="269"/>
      <c r="AL2994" s="269"/>
      <c r="AM2994" s="269"/>
      <c r="AN2994" s="269"/>
      <c r="AO2994" s="269"/>
      <c r="AP2994" s="269"/>
      <c r="AQ2994" s="269"/>
      <c r="AR2994">
        <v>0</v>
      </c>
      <c r="AS2994">
        <v>5</v>
      </c>
    </row>
    <row r="2995" spans="1:45" ht="15" hidden="1" x14ac:dyDescent="0.25">
      <c r="A2995" s="273">
        <v>216842</v>
      </c>
      <c r="B2995" s="249" t="s">
        <v>457</v>
      </c>
      <c r="C2995" s="269" t="s">
        <v>207</v>
      </c>
      <c r="D2995" s="269" t="s">
        <v>207</v>
      </c>
      <c r="E2995" s="269" t="s">
        <v>207</v>
      </c>
      <c r="F2995" s="269" t="s">
        <v>207</v>
      </c>
      <c r="G2995" s="269" t="s">
        <v>206</v>
      </c>
      <c r="H2995" s="269" t="s">
        <v>206</v>
      </c>
      <c r="I2995" s="269" t="s">
        <v>206</v>
      </c>
      <c r="J2995" s="269" t="s">
        <v>206</v>
      </c>
      <c r="K2995" s="269" t="s">
        <v>206</v>
      </c>
      <c r="L2995" s="269" t="s">
        <v>206</v>
      </c>
      <c r="M2995" s="270"/>
      <c r="N2995" s="269"/>
      <c r="O2995" s="269"/>
      <c r="P2995" s="269"/>
      <c r="Q2995" s="269"/>
      <c r="R2995" s="269"/>
      <c r="S2995" s="269"/>
      <c r="T2995" s="269"/>
      <c r="U2995" s="269"/>
      <c r="V2995" s="269"/>
      <c r="W2995" s="269"/>
      <c r="X2995" s="270"/>
      <c r="Y2995" s="269"/>
      <c r="Z2995" s="269"/>
      <c r="AA2995" s="269"/>
      <c r="AB2995" s="269"/>
      <c r="AC2995" s="269"/>
      <c r="AD2995" s="269"/>
      <c r="AE2995" s="269"/>
      <c r="AF2995" s="269"/>
      <c r="AG2995" s="269"/>
      <c r="AH2995" s="269"/>
      <c r="AI2995" s="269"/>
      <c r="AJ2995" s="269"/>
      <c r="AK2995" s="269"/>
      <c r="AL2995" s="269"/>
      <c r="AM2995" s="269"/>
      <c r="AN2995" s="269"/>
      <c r="AO2995" s="269"/>
      <c r="AP2995" s="269"/>
      <c r="AQ2995" s="269"/>
      <c r="AR2995">
        <v>0</v>
      </c>
      <c r="AS2995">
        <v>5</v>
      </c>
    </row>
    <row r="2996" spans="1:45" ht="15" hidden="1" x14ac:dyDescent="0.25">
      <c r="A2996" s="273">
        <v>216843</v>
      </c>
      <c r="B2996" s="249" t="s">
        <v>457</v>
      </c>
      <c r="C2996" s="269" t="s">
        <v>206</v>
      </c>
      <c r="D2996" s="269" t="s">
        <v>207</v>
      </c>
      <c r="E2996" s="269" t="s">
        <v>207</v>
      </c>
      <c r="F2996" s="269" t="s">
        <v>206</v>
      </c>
      <c r="G2996" s="269" t="s">
        <v>206</v>
      </c>
      <c r="H2996" s="269" t="s">
        <v>206</v>
      </c>
      <c r="I2996" s="269" t="s">
        <v>206</v>
      </c>
      <c r="J2996" s="269" t="s">
        <v>206</v>
      </c>
      <c r="K2996" s="269" t="s">
        <v>206</v>
      </c>
      <c r="L2996" s="269" t="s">
        <v>206</v>
      </c>
      <c r="M2996" s="270"/>
      <c r="N2996" s="269"/>
      <c r="O2996" s="269"/>
      <c r="P2996" s="269"/>
      <c r="Q2996" s="269"/>
      <c r="R2996" s="269"/>
      <c r="S2996" s="269"/>
      <c r="T2996" s="269"/>
      <c r="U2996" s="269"/>
      <c r="V2996" s="269"/>
      <c r="W2996" s="269"/>
      <c r="X2996" s="270"/>
      <c r="Y2996" s="269"/>
      <c r="Z2996" s="269"/>
      <c r="AA2996" s="269"/>
      <c r="AB2996" s="269"/>
      <c r="AC2996" s="269"/>
      <c r="AD2996" s="269"/>
      <c r="AE2996" s="269"/>
      <c r="AF2996" s="269"/>
      <c r="AG2996" s="269"/>
      <c r="AH2996" s="269"/>
      <c r="AI2996" s="269"/>
      <c r="AJ2996" s="269"/>
      <c r="AK2996" s="269"/>
      <c r="AL2996" s="269"/>
      <c r="AM2996" s="269"/>
      <c r="AN2996" s="269"/>
      <c r="AO2996" s="269"/>
      <c r="AP2996" s="269"/>
      <c r="AQ2996" s="269"/>
      <c r="AR2996">
        <v>0</v>
      </c>
      <c r="AS2996">
        <v>5</v>
      </c>
    </row>
    <row r="2997" spans="1:45" ht="15" hidden="1" x14ac:dyDescent="0.25">
      <c r="A2997" s="273">
        <v>216844</v>
      </c>
      <c r="B2997" s="249" t="s">
        <v>457</v>
      </c>
      <c r="C2997" s="269" t="s">
        <v>207</v>
      </c>
      <c r="D2997" s="269" t="s">
        <v>207</v>
      </c>
      <c r="E2997" s="269" t="s">
        <v>207</v>
      </c>
      <c r="F2997" s="269" t="s">
        <v>207</v>
      </c>
      <c r="G2997" s="269" t="s">
        <v>206</v>
      </c>
      <c r="H2997" s="269" t="s">
        <v>206</v>
      </c>
      <c r="I2997" s="269" t="s">
        <v>206</v>
      </c>
      <c r="J2997" s="269" t="s">
        <v>206</v>
      </c>
      <c r="K2997" s="269" t="s">
        <v>206</v>
      </c>
      <c r="L2997" s="269" t="s">
        <v>206</v>
      </c>
      <c r="M2997" s="270"/>
      <c r="N2997" s="269"/>
      <c r="O2997" s="269"/>
      <c r="P2997" s="269"/>
      <c r="Q2997" s="269"/>
      <c r="R2997" s="269"/>
      <c r="S2997" s="269"/>
      <c r="T2997" s="269"/>
      <c r="U2997" s="269"/>
      <c r="V2997" s="269"/>
      <c r="W2997" s="269"/>
      <c r="X2997" s="270"/>
      <c r="Y2997" s="269"/>
      <c r="Z2997" s="269"/>
      <c r="AA2997" s="269"/>
      <c r="AB2997" s="269"/>
      <c r="AC2997" s="269"/>
      <c r="AD2997" s="269"/>
      <c r="AE2997" s="269"/>
      <c r="AF2997" s="269"/>
      <c r="AG2997" s="269"/>
      <c r="AH2997" s="269"/>
      <c r="AI2997" s="269"/>
      <c r="AJ2997" s="269"/>
      <c r="AK2997" s="269"/>
      <c r="AL2997" s="269"/>
      <c r="AM2997" s="269"/>
      <c r="AN2997" s="269"/>
      <c r="AO2997" s="269"/>
      <c r="AP2997" s="269"/>
      <c r="AQ2997" s="269"/>
      <c r="AR2997">
        <v>0</v>
      </c>
      <c r="AS2997">
        <v>5</v>
      </c>
    </row>
    <row r="2998" spans="1:45" ht="15" hidden="1" x14ac:dyDescent="0.25">
      <c r="A2998" s="273">
        <v>216845</v>
      </c>
      <c r="B2998" s="249" t="s">
        <v>457</v>
      </c>
      <c r="C2998" s="269" t="s">
        <v>206</v>
      </c>
      <c r="D2998" s="269" t="s">
        <v>207</v>
      </c>
      <c r="E2998" s="269" t="s">
        <v>207</v>
      </c>
      <c r="F2998" s="269" t="s">
        <v>206</v>
      </c>
      <c r="G2998" s="269" t="s">
        <v>206</v>
      </c>
      <c r="H2998" s="269" t="s">
        <v>206</v>
      </c>
      <c r="I2998" s="269" t="s">
        <v>206</v>
      </c>
      <c r="J2998" s="269" t="s">
        <v>206</v>
      </c>
      <c r="K2998" s="269" t="s">
        <v>206</v>
      </c>
      <c r="L2998" s="269" t="s">
        <v>206</v>
      </c>
      <c r="M2998" s="270"/>
      <c r="N2998" s="269"/>
      <c r="O2998" s="269"/>
      <c r="P2998" s="269"/>
      <c r="Q2998" s="269"/>
      <c r="R2998" s="269"/>
      <c r="S2998" s="269"/>
      <c r="T2998" s="269"/>
      <c r="U2998" s="269"/>
      <c r="V2998" s="269"/>
      <c r="W2998" s="269"/>
      <c r="X2998" s="270"/>
      <c r="Y2998" s="269"/>
      <c r="Z2998" s="269"/>
      <c r="AA2998" s="269"/>
      <c r="AB2998" s="269"/>
      <c r="AC2998" s="269"/>
      <c r="AD2998" s="269"/>
      <c r="AE2998" s="269"/>
      <c r="AF2998" s="269"/>
      <c r="AG2998" s="269"/>
      <c r="AH2998" s="269"/>
      <c r="AI2998" s="269"/>
      <c r="AJ2998" s="269"/>
      <c r="AK2998" s="269"/>
      <c r="AL2998" s="269"/>
      <c r="AM2998" s="269"/>
      <c r="AN2998" s="269"/>
      <c r="AO2998" s="269"/>
      <c r="AP2998" s="269"/>
      <c r="AQ2998" s="269"/>
      <c r="AR2998">
        <v>0</v>
      </c>
      <c r="AS2998">
        <v>5</v>
      </c>
    </row>
    <row r="2999" spans="1:45" ht="15" hidden="1" x14ac:dyDescent="0.25">
      <c r="A2999" s="273">
        <v>216846</v>
      </c>
      <c r="B2999" s="249" t="s">
        <v>457</v>
      </c>
      <c r="C2999" s="269" t="s">
        <v>207</v>
      </c>
      <c r="D2999" s="269" t="s">
        <v>207</v>
      </c>
      <c r="E2999" s="269" t="s">
        <v>206</v>
      </c>
      <c r="F2999" s="269" t="s">
        <v>206</v>
      </c>
      <c r="G2999" s="269" t="s">
        <v>206</v>
      </c>
      <c r="H2999" s="269" t="s">
        <v>206</v>
      </c>
      <c r="I2999" s="269" t="s">
        <v>206</v>
      </c>
      <c r="J2999" s="269" t="s">
        <v>206</v>
      </c>
      <c r="K2999" s="269" t="s">
        <v>206</v>
      </c>
      <c r="L2999" s="269" t="s">
        <v>206</v>
      </c>
      <c r="M2999" s="270"/>
      <c r="N2999" s="269"/>
      <c r="O2999" s="269"/>
      <c r="P2999" s="269"/>
      <c r="Q2999" s="269"/>
      <c r="R2999" s="269"/>
      <c r="S2999" s="269"/>
      <c r="T2999" s="269"/>
      <c r="U2999" s="269"/>
      <c r="V2999" s="269"/>
      <c r="W2999" s="269"/>
      <c r="X2999" s="270"/>
      <c r="Y2999" s="269"/>
      <c r="Z2999" s="269"/>
      <c r="AA2999" s="269"/>
      <c r="AB2999" s="269"/>
      <c r="AC2999" s="269"/>
      <c r="AD2999" s="269"/>
      <c r="AE2999" s="269"/>
      <c r="AF2999" s="269"/>
      <c r="AG2999" s="269"/>
      <c r="AH2999" s="269"/>
      <c r="AI2999" s="269"/>
      <c r="AJ2999" s="269"/>
      <c r="AK2999" s="269"/>
      <c r="AL2999" s="269"/>
      <c r="AM2999" s="269"/>
      <c r="AN2999" s="269"/>
      <c r="AO2999" s="269"/>
      <c r="AP2999" s="269"/>
      <c r="AQ2999" s="269"/>
      <c r="AR2999">
        <v>0</v>
      </c>
      <c r="AS2999">
        <v>5</v>
      </c>
    </row>
    <row r="3000" spans="1:45" ht="15" hidden="1" x14ac:dyDescent="0.25">
      <c r="A3000" s="273">
        <v>216847</v>
      </c>
      <c r="B3000" s="249" t="s">
        <v>457</v>
      </c>
      <c r="C3000" s="269" t="s">
        <v>207</v>
      </c>
      <c r="D3000" s="269" t="s">
        <v>207</v>
      </c>
      <c r="E3000" s="269" t="s">
        <v>207</v>
      </c>
      <c r="F3000" s="269" t="s">
        <v>207</v>
      </c>
      <c r="G3000" s="269" t="s">
        <v>206</v>
      </c>
      <c r="H3000" s="269" t="s">
        <v>206</v>
      </c>
      <c r="I3000" s="269" t="s">
        <v>206</v>
      </c>
      <c r="J3000" s="269" t="s">
        <v>206</v>
      </c>
      <c r="K3000" s="269" t="s">
        <v>206</v>
      </c>
      <c r="L3000" s="269" t="s">
        <v>206</v>
      </c>
      <c r="M3000" s="270"/>
      <c r="N3000" s="269"/>
      <c r="O3000" s="269"/>
      <c r="P3000" s="269"/>
      <c r="Q3000" s="269"/>
      <c r="R3000" s="269"/>
      <c r="S3000" s="269"/>
      <c r="T3000" s="269"/>
      <c r="U3000" s="269"/>
      <c r="V3000" s="269"/>
      <c r="W3000" s="269"/>
      <c r="X3000" s="270"/>
      <c r="Y3000" s="269"/>
      <c r="Z3000" s="269"/>
      <c r="AA3000" s="269"/>
      <c r="AB3000" s="269"/>
      <c r="AC3000" s="269"/>
      <c r="AD3000" s="269"/>
      <c r="AE3000" s="269"/>
      <c r="AF3000" s="269"/>
      <c r="AG3000" s="269"/>
      <c r="AH3000" s="269"/>
      <c r="AI3000" s="269"/>
      <c r="AJ3000" s="269"/>
      <c r="AK3000" s="269"/>
      <c r="AL3000" s="269"/>
      <c r="AM3000" s="269"/>
      <c r="AN3000" s="269"/>
      <c r="AO3000" s="269"/>
      <c r="AP3000" s="269"/>
      <c r="AQ3000" s="269"/>
      <c r="AR3000">
        <v>0</v>
      </c>
      <c r="AS3000">
        <v>5</v>
      </c>
    </row>
    <row r="3001" spans="1:45" ht="15" hidden="1" x14ac:dyDescent="0.25">
      <c r="A3001" s="273">
        <v>216848</v>
      </c>
      <c r="B3001" s="249" t="s">
        <v>457</v>
      </c>
      <c r="C3001" s="269" t="s">
        <v>206</v>
      </c>
      <c r="D3001" s="269" t="s">
        <v>206</v>
      </c>
      <c r="E3001" s="269" t="s">
        <v>207</v>
      </c>
      <c r="F3001" s="269" t="s">
        <v>207</v>
      </c>
      <c r="G3001" s="269" t="s">
        <v>206</v>
      </c>
      <c r="H3001" s="269" t="s">
        <v>206</v>
      </c>
      <c r="I3001" s="269" t="s">
        <v>206</v>
      </c>
      <c r="J3001" s="269" t="s">
        <v>206</v>
      </c>
      <c r="K3001" s="269" t="s">
        <v>206</v>
      </c>
      <c r="L3001" s="269" t="s">
        <v>206</v>
      </c>
      <c r="M3001" s="270"/>
      <c r="N3001" s="269"/>
      <c r="O3001" s="269"/>
      <c r="P3001" s="269"/>
      <c r="Q3001" s="269"/>
      <c r="R3001" s="269"/>
      <c r="S3001" s="269"/>
      <c r="T3001" s="269"/>
      <c r="U3001" s="269"/>
      <c r="V3001" s="269"/>
      <c r="W3001" s="269"/>
      <c r="X3001" s="270"/>
      <c r="Y3001" s="269"/>
      <c r="Z3001" s="269"/>
      <c r="AA3001" s="269"/>
      <c r="AB3001" s="269"/>
      <c r="AC3001" s="269"/>
      <c r="AD3001" s="269"/>
      <c r="AE3001" s="269"/>
      <c r="AF3001" s="269"/>
      <c r="AG3001" s="269"/>
      <c r="AH3001" s="269"/>
      <c r="AI3001" s="269"/>
      <c r="AJ3001" s="269"/>
      <c r="AK3001" s="269"/>
      <c r="AL3001" s="269"/>
      <c r="AM3001" s="269"/>
      <c r="AN3001" s="269"/>
      <c r="AO3001" s="269"/>
      <c r="AP3001" s="269"/>
      <c r="AQ3001" s="269"/>
      <c r="AR3001">
        <v>0</v>
      </c>
      <c r="AS3001">
        <v>5</v>
      </c>
    </row>
    <row r="3002" spans="1:45" ht="15" hidden="1" x14ac:dyDescent="0.25">
      <c r="A3002" s="273">
        <v>216849</v>
      </c>
      <c r="B3002" s="249" t="s">
        <v>457</v>
      </c>
      <c r="C3002" s="269" t="s">
        <v>207</v>
      </c>
      <c r="D3002" s="269" t="s">
        <v>207</v>
      </c>
      <c r="E3002" s="269" t="s">
        <v>206</v>
      </c>
      <c r="F3002" s="269" t="s">
        <v>206</v>
      </c>
      <c r="G3002" s="269" t="s">
        <v>206</v>
      </c>
      <c r="H3002" s="269" t="s">
        <v>206</v>
      </c>
      <c r="I3002" s="269" t="s">
        <v>206</v>
      </c>
      <c r="J3002" s="269" t="s">
        <v>206</v>
      </c>
      <c r="K3002" s="269" t="s">
        <v>206</v>
      </c>
      <c r="L3002" s="269" t="s">
        <v>206</v>
      </c>
      <c r="M3002" s="270"/>
      <c r="N3002" s="269"/>
      <c r="O3002" s="269"/>
      <c r="P3002" s="269"/>
      <c r="Q3002" s="269"/>
      <c r="R3002" s="269"/>
      <c r="S3002" s="269"/>
      <c r="T3002" s="269"/>
      <c r="U3002" s="269"/>
      <c r="V3002" s="269"/>
      <c r="W3002" s="269"/>
      <c r="X3002" s="270"/>
      <c r="Y3002" s="269"/>
      <c r="Z3002" s="269"/>
      <c r="AA3002" s="269"/>
      <c r="AB3002" s="269"/>
      <c r="AC3002" s="269"/>
      <c r="AD3002" s="269"/>
      <c r="AE3002" s="269"/>
      <c r="AF3002" s="269"/>
      <c r="AG3002" s="269"/>
      <c r="AH3002" s="269"/>
      <c r="AI3002" s="269"/>
      <c r="AJ3002" s="269"/>
      <c r="AK3002" s="269"/>
      <c r="AL3002" s="269"/>
      <c r="AM3002" s="269"/>
      <c r="AN3002" s="269"/>
      <c r="AO3002" s="269"/>
      <c r="AP3002" s="269"/>
      <c r="AQ3002" s="269"/>
      <c r="AR3002">
        <v>0</v>
      </c>
      <c r="AS3002">
        <v>5</v>
      </c>
    </row>
    <row r="3003" spans="1:45" ht="15" hidden="1" x14ac:dyDescent="0.25">
      <c r="A3003" s="273">
        <v>216850</v>
      </c>
      <c r="B3003" s="249" t="s">
        <v>457</v>
      </c>
      <c r="C3003" s="269" t="s">
        <v>207</v>
      </c>
      <c r="D3003" s="269" t="s">
        <v>207</v>
      </c>
      <c r="E3003" s="269" t="s">
        <v>207</v>
      </c>
      <c r="F3003" s="269" t="s">
        <v>207</v>
      </c>
      <c r="G3003" s="269" t="s">
        <v>206</v>
      </c>
      <c r="H3003" s="269" t="s">
        <v>206</v>
      </c>
      <c r="I3003" s="269" t="s">
        <v>206</v>
      </c>
      <c r="J3003" s="269" t="s">
        <v>206</v>
      </c>
      <c r="K3003" s="269" t="s">
        <v>206</v>
      </c>
      <c r="L3003" s="269" t="s">
        <v>206</v>
      </c>
      <c r="M3003" s="270"/>
      <c r="N3003" s="269"/>
      <c r="O3003" s="269"/>
      <c r="P3003" s="269"/>
      <c r="Q3003" s="269"/>
      <c r="R3003" s="269"/>
      <c r="S3003" s="269"/>
      <c r="T3003" s="269"/>
      <c r="U3003" s="269"/>
      <c r="V3003" s="269"/>
      <c r="W3003" s="269"/>
      <c r="X3003" s="270"/>
      <c r="Y3003" s="269"/>
      <c r="Z3003" s="269"/>
      <c r="AA3003" s="269"/>
      <c r="AB3003" s="269"/>
      <c r="AC3003" s="269"/>
      <c r="AD3003" s="269"/>
      <c r="AE3003" s="269"/>
      <c r="AF3003" s="269"/>
      <c r="AG3003" s="269"/>
      <c r="AH3003" s="269"/>
      <c r="AI3003" s="269"/>
      <c r="AJ3003" s="269"/>
      <c r="AK3003" s="269"/>
      <c r="AL3003" s="269"/>
      <c r="AM3003" s="269"/>
      <c r="AN3003" s="269"/>
      <c r="AO3003" s="269"/>
      <c r="AP3003" s="269"/>
      <c r="AQ3003" s="269"/>
      <c r="AR3003">
        <v>0</v>
      </c>
      <c r="AS3003">
        <v>5</v>
      </c>
    </row>
    <row r="3004" spans="1:45" ht="15" hidden="1" x14ac:dyDescent="0.25">
      <c r="A3004" s="273">
        <v>216851</v>
      </c>
      <c r="B3004" s="249" t="s">
        <v>457</v>
      </c>
      <c r="C3004" s="269" t="s">
        <v>207</v>
      </c>
      <c r="D3004" s="269" t="s">
        <v>206</v>
      </c>
      <c r="E3004" s="269" t="s">
        <v>206</v>
      </c>
      <c r="F3004" s="269" t="s">
        <v>207</v>
      </c>
      <c r="G3004" s="269" t="s">
        <v>206</v>
      </c>
      <c r="H3004" s="269" t="s">
        <v>206</v>
      </c>
      <c r="I3004" s="269" t="s">
        <v>206</v>
      </c>
      <c r="J3004" s="269" t="s">
        <v>206</v>
      </c>
      <c r="K3004" s="269" t="s">
        <v>206</v>
      </c>
      <c r="L3004" s="269" t="s">
        <v>206</v>
      </c>
      <c r="M3004" s="270"/>
      <c r="N3004" s="269"/>
      <c r="O3004" s="269"/>
      <c r="P3004" s="269"/>
      <c r="Q3004" s="269"/>
      <c r="R3004" s="269"/>
      <c r="S3004" s="269"/>
      <c r="T3004" s="269"/>
      <c r="U3004" s="269"/>
      <c r="V3004" s="269"/>
      <c r="W3004" s="269"/>
      <c r="X3004" s="270"/>
      <c r="Y3004" s="269"/>
      <c r="Z3004" s="269"/>
      <c r="AA3004" s="269"/>
      <c r="AB3004" s="269"/>
      <c r="AC3004" s="269"/>
      <c r="AD3004" s="269"/>
      <c r="AE3004" s="269"/>
      <c r="AF3004" s="269"/>
      <c r="AG3004" s="269"/>
      <c r="AH3004" s="269"/>
      <c r="AI3004" s="269"/>
      <c r="AJ3004" s="269"/>
      <c r="AK3004" s="269"/>
      <c r="AL3004" s="269"/>
      <c r="AM3004" s="269"/>
      <c r="AN3004" s="269"/>
      <c r="AO3004" s="269"/>
      <c r="AP3004" s="269"/>
      <c r="AQ3004" s="269"/>
      <c r="AR3004">
        <v>0</v>
      </c>
      <c r="AS3004">
        <v>5</v>
      </c>
    </row>
    <row r="3005" spans="1:45" ht="15" hidden="1" x14ac:dyDescent="0.25">
      <c r="A3005" s="273">
        <v>216852</v>
      </c>
      <c r="B3005" s="249" t="s">
        <v>457</v>
      </c>
      <c r="C3005" s="269" t="s">
        <v>207</v>
      </c>
      <c r="D3005" s="269" t="s">
        <v>206</v>
      </c>
      <c r="E3005" s="269" t="s">
        <v>207</v>
      </c>
      <c r="F3005" s="269" t="s">
        <v>207</v>
      </c>
      <c r="G3005" s="269" t="s">
        <v>206</v>
      </c>
      <c r="H3005" s="269" t="s">
        <v>206</v>
      </c>
      <c r="I3005" s="269" t="s">
        <v>206</v>
      </c>
      <c r="J3005" s="269" t="s">
        <v>206</v>
      </c>
      <c r="K3005" s="269" t="s">
        <v>206</v>
      </c>
      <c r="L3005" s="269" t="s">
        <v>206</v>
      </c>
      <c r="M3005" s="270"/>
      <c r="N3005" s="269"/>
      <c r="O3005" s="269"/>
      <c r="P3005" s="269"/>
      <c r="Q3005" s="269"/>
      <c r="R3005" s="269"/>
      <c r="S3005" s="269"/>
      <c r="T3005" s="269"/>
      <c r="U3005" s="269"/>
      <c r="V3005" s="269"/>
      <c r="W3005" s="269"/>
      <c r="X3005" s="270"/>
      <c r="Y3005" s="269"/>
      <c r="Z3005" s="269"/>
      <c r="AA3005" s="269"/>
      <c r="AB3005" s="269"/>
      <c r="AC3005" s="269"/>
      <c r="AD3005" s="269"/>
      <c r="AE3005" s="269"/>
      <c r="AF3005" s="269"/>
      <c r="AG3005" s="269"/>
      <c r="AH3005" s="269"/>
      <c r="AI3005" s="269"/>
      <c r="AJ3005" s="269"/>
      <c r="AK3005" s="269"/>
      <c r="AL3005" s="269"/>
      <c r="AM3005" s="269"/>
      <c r="AN3005" s="269"/>
      <c r="AO3005" s="269"/>
      <c r="AP3005" s="269"/>
      <c r="AQ3005" s="269"/>
      <c r="AR3005">
        <v>0</v>
      </c>
      <c r="AS3005">
        <v>5</v>
      </c>
    </row>
    <row r="3006" spans="1:45" ht="15" hidden="1" x14ac:dyDescent="0.25">
      <c r="A3006" s="273">
        <v>216853</v>
      </c>
      <c r="B3006" s="249" t="s">
        <v>457</v>
      </c>
      <c r="C3006" s="269" t="s">
        <v>207</v>
      </c>
      <c r="D3006" s="269" t="s">
        <v>207</v>
      </c>
      <c r="E3006" s="269" t="s">
        <v>207</v>
      </c>
      <c r="F3006" s="269" t="s">
        <v>206</v>
      </c>
      <c r="G3006" s="269" t="s">
        <v>206</v>
      </c>
      <c r="H3006" s="269" t="s">
        <v>206</v>
      </c>
      <c r="I3006" s="269" t="s">
        <v>206</v>
      </c>
      <c r="J3006" s="269" t="s">
        <v>206</v>
      </c>
      <c r="K3006" s="269" t="s">
        <v>206</v>
      </c>
      <c r="L3006" s="269" t="s">
        <v>206</v>
      </c>
      <c r="M3006" s="270"/>
      <c r="N3006" s="269"/>
      <c r="O3006" s="269"/>
      <c r="P3006" s="269"/>
      <c r="Q3006" s="269"/>
      <c r="R3006" s="269"/>
      <c r="S3006" s="269"/>
      <c r="T3006" s="269"/>
      <c r="U3006" s="269"/>
      <c r="V3006" s="269"/>
      <c r="W3006" s="269"/>
      <c r="X3006" s="270"/>
      <c r="Y3006" s="269"/>
      <c r="Z3006" s="269"/>
      <c r="AA3006" s="269"/>
      <c r="AB3006" s="269"/>
      <c r="AC3006" s="269"/>
      <c r="AD3006" s="269"/>
      <c r="AE3006" s="269"/>
      <c r="AF3006" s="269"/>
      <c r="AG3006" s="269"/>
      <c r="AH3006" s="269"/>
      <c r="AI3006" s="269"/>
      <c r="AJ3006" s="269"/>
      <c r="AK3006" s="269"/>
      <c r="AL3006" s="269"/>
      <c r="AM3006" s="269"/>
      <c r="AN3006" s="269"/>
      <c r="AO3006" s="269"/>
      <c r="AP3006" s="269"/>
      <c r="AQ3006" s="269"/>
      <c r="AR3006">
        <v>0</v>
      </c>
      <c r="AS3006">
        <v>5</v>
      </c>
    </row>
    <row r="3007" spans="1:45" ht="15" hidden="1" x14ac:dyDescent="0.25">
      <c r="A3007" s="273">
        <v>216854</v>
      </c>
      <c r="B3007" s="249" t="s">
        <v>457</v>
      </c>
      <c r="C3007" s="269" t="s">
        <v>206</v>
      </c>
      <c r="D3007" s="269" t="s">
        <v>206</v>
      </c>
      <c r="E3007" s="269" t="s">
        <v>206</v>
      </c>
      <c r="F3007" s="269" t="s">
        <v>207</v>
      </c>
      <c r="G3007" s="269" t="s">
        <v>206</v>
      </c>
      <c r="H3007" s="269" t="s">
        <v>206</v>
      </c>
      <c r="I3007" s="269" t="s">
        <v>206</v>
      </c>
      <c r="J3007" s="269" t="s">
        <v>206</v>
      </c>
      <c r="K3007" s="269" t="s">
        <v>206</v>
      </c>
      <c r="L3007" s="269" t="s">
        <v>206</v>
      </c>
      <c r="M3007" s="270"/>
      <c r="N3007" s="269"/>
      <c r="O3007" s="269"/>
      <c r="P3007" s="269"/>
      <c r="Q3007" s="269"/>
      <c r="R3007" s="269"/>
      <c r="S3007" s="269"/>
      <c r="T3007" s="269"/>
      <c r="U3007" s="269"/>
      <c r="V3007" s="269"/>
      <c r="W3007" s="269"/>
      <c r="X3007" s="270"/>
      <c r="Y3007" s="269"/>
      <c r="Z3007" s="269"/>
      <c r="AA3007" s="269"/>
      <c r="AB3007" s="269"/>
      <c r="AC3007" s="269"/>
      <c r="AD3007" s="269"/>
      <c r="AE3007" s="269"/>
      <c r="AF3007" s="269"/>
      <c r="AG3007" s="269"/>
      <c r="AH3007" s="269"/>
      <c r="AI3007" s="269"/>
      <c r="AJ3007" s="269"/>
      <c r="AK3007" s="269"/>
      <c r="AL3007" s="269"/>
      <c r="AM3007" s="269"/>
      <c r="AN3007" s="269"/>
      <c r="AO3007" s="269"/>
      <c r="AP3007" s="269"/>
      <c r="AQ3007" s="269"/>
      <c r="AR3007">
        <v>0</v>
      </c>
      <c r="AS3007">
        <v>5</v>
      </c>
    </row>
    <row r="3008" spans="1:45" ht="15" hidden="1" x14ac:dyDescent="0.25">
      <c r="A3008" s="273">
        <v>216855</v>
      </c>
      <c r="B3008" s="249" t="s">
        <v>457</v>
      </c>
      <c r="C3008" s="269" t="s">
        <v>206</v>
      </c>
      <c r="D3008" s="269" t="s">
        <v>207</v>
      </c>
      <c r="E3008" s="269" t="s">
        <v>207</v>
      </c>
      <c r="F3008" s="269" t="s">
        <v>207</v>
      </c>
      <c r="G3008" s="269" t="s">
        <v>206</v>
      </c>
      <c r="H3008" s="269" t="s">
        <v>206</v>
      </c>
      <c r="I3008" s="269" t="s">
        <v>206</v>
      </c>
      <c r="J3008" s="269" t="s">
        <v>206</v>
      </c>
      <c r="K3008" s="269" t="s">
        <v>206</v>
      </c>
      <c r="L3008" s="269" t="s">
        <v>206</v>
      </c>
      <c r="M3008" s="270"/>
      <c r="N3008" s="269"/>
      <c r="O3008" s="269"/>
      <c r="P3008" s="269"/>
      <c r="Q3008" s="269"/>
      <c r="R3008" s="269"/>
      <c r="S3008" s="269"/>
      <c r="T3008" s="269"/>
      <c r="U3008" s="269"/>
      <c r="V3008" s="269"/>
      <c r="W3008" s="269"/>
      <c r="X3008" s="270"/>
      <c r="Y3008" s="269"/>
      <c r="Z3008" s="269"/>
      <c r="AA3008" s="269"/>
      <c r="AB3008" s="269"/>
      <c r="AC3008" s="269"/>
      <c r="AD3008" s="269"/>
      <c r="AE3008" s="269"/>
      <c r="AF3008" s="269"/>
      <c r="AG3008" s="269"/>
      <c r="AH3008" s="269"/>
      <c r="AI3008" s="269"/>
      <c r="AJ3008" s="269"/>
      <c r="AK3008" s="269"/>
      <c r="AL3008" s="269"/>
      <c r="AM3008" s="269"/>
      <c r="AN3008" s="269"/>
      <c r="AO3008" s="269"/>
      <c r="AP3008" s="269"/>
      <c r="AQ3008" s="269"/>
      <c r="AR3008">
        <v>0</v>
      </c>
      <c r="AS3008">
        <v>5</v>
      </c>
    </row>
    <row r="3009" spans="1:45" ht="15" hidden="1" x14ac:dyDescent="0.25">
      <c r="A3009" s="273">
        <v>216856</v>
      </c>
      <c r="B3009" s="249" t="s">
        <v>457</v>
      </c>
      <c r="C3009" s="269" t="s">
        <v>207</v>
      </c>
      <c r="D3009" s="269" t="s">
        <v>207</v>
      </c>
      <c r="E3009" s="269" t="s">
        <v>207</v>
      </c>
      <c r="F3009" s="269" t="s">
        <v>207</v>
      </c>
      <c r="G3009" s="269" t="s">
        <v>206</v>
      </c>
      <c r="H3009" s="269" t="s">
        <v>206</v>
      </c>
      <c r="I3009" s="269" t="s">
        <v>206</v>
      </c>
      <c r="J3009" s="269" t="s">
        <v>206</v>
      </c>
      <c r="K3009" s="269" t="s">
        <v>206</v>
      </c>
      <c r="L3009" s="269" t="s">
        <v>206</v>
      </c>
      <c r="M3009" s="270"/>
      <c r="N3009" s="269"/>
      <c r="O3009" s="269"/>
      <c r="P3009" s="269"/>
      <c r="Q3009" s="269"/>
      <c r="R3009" s="269"/>
      <c r="S3009" s="269"/>
      <c r="T3009" s="269"/>
      <c r="U3009" s="269"/>
      <c r="V3009" s="269"/>
      <c r="W3009" s="269"/>
      <c r="X3009" s="270"/>
      <c r="Y3009" s="269"/>
      <c r="Z3009" s="269"/>
      <c r="AA3009" s="269"/>
      <c r="AB3009" s="269"/>
      <c r="AC3009" s="269"/>
      <c r="AD3009" s="269"/>
      <c r="AE3009" s="269"/>
      <c r="AF3009" s="269"/>
      <c r="AG3009" s="269"/>
      <c r="AH3009" s="269"/>
      <c r="AI3009" s="269"/>
      <c r="AJ3009" s="269"/>
      <c r="AK3009" s="269"/>
      <c r="AL3009" s="269"/>
      <c r="AM3009" s="269"/>
      <c r="AN3009" s="269"/>
      <c r="AO3009" s="269"/>
      <c r="AP3009" s="269"/>
      <c r="AQ3009" s="269"/>
      <c r="AR3009">
        <v>0</v>
      </c>
      <c r="AS3009">
        <v>5</v>
      </c>
    </row>
    <row r="3010" spans="1:45" ht="15" hidden="1" x14ac:dyDescent="0.25">
      <c r="A3010" s="273">
        <v>216857</v>
      </c>
      <c r="B3010" s="249" t="s">
        <v>457</v>
      </c>
      <c r="C3010" s="269" t="s">
        <v>206</v>
      </c>
      <c r="D3010" s="269" t="s">
        <v>207</v>
      </c>
      <c r="E3010" s="269" t="s">
        <v>207</v>
      </c>
      <c r="F3010" s="269" t="s">
        <v>206</v>
      </c>
      <c r="G3010" s="269" t="s">
        <v>206</v>
      </c>
      <c r="H3010" s="269" t="s">
        <v>206</v>
      </c>
      <c r="I3010" s="269" t="s">
        <v>206</v>
      </c>
      <c r="J3010" s="269" t="s">
        <v>206</v>
      </c>
      <c r="K3010" s="269" t="s">
        <v>206</v>
      </c>
      <c r="L3010" s="269" t="s">
        <v>206</v>
      </c>
      <c r="M3010" s="270"/>
      <c r="N3010" s="269"/>
      <c r="O3010" s="269"/>
      <c r="P3010" s="269"/>
      <c r="Q3010" s="269"/>
      <c r="R3010" s="269"/>
      <c r="S3010" s="269"/>
      <c r="T3010" s="269"/>
      <c r="U3010" s="269"/>
      <c r="V3010" s="269"/>
      <c r="W3010" s="269"/>
      <c r="X3010" s="270"/>
      <c r="Y3010" s="269"/>
      <c r="Z3010" s="269"/>
      <c r="AA3010" s="269"/>
      <c r="AB3010" s="269"/>
      <c r="AC3010" s="269"/>
      <c r="AD3010" s="269"/>
      <c r="AE3010" s="269"/>
      <c r="AF3010" s="269"/>
      <c r="AG3010" s="269"/>
      <c r="AH3010" s="269"/>
      <c r="AI3010" s="269"/>
      <c r="AJ3010" s="269"/>
      <c r="AK3010" s="269"/>
      <c r="AL3010" s="269"/>
      <c r="AM3010" s="269"/>
      <c r="AN3010" s="269"/>
      <c r="AO3010" s="269"/>
      <c r="AP3010" s="269"/>
      <c r="AQ3010" s="269"/>
      <c r="AR3010">
        <v>0</v>
      </c>
      <c r="AS3010">
        <v>5</v>
      </c>
    </row>
    <row r="3011" spans="1:45" ht="15" hidden="1" x14ac:dyDescent="0.25">
      <c r="A3011" s="273">
        <v>216858</v>
      </c>
      <c r="B3011" s="249" t="s">
        <v>457</v>
      </c>
      <c r="C3011" s="269" t="s">
        <v>207</v>
      </c>
      <c r="D3011" s="269" t="s">
        <v>207</v>
      </c>
      <c r="E3011" s="269" t="s">
        <v>207</v>
      </c>
      <c r="F3011" s="269" t="s">
        <v>207</v>
      </c>
      <c r="G3011" s="269" t="s">
        <v>206</v>
      </c>
      <c r="H3011" s="269" t="s">
        <v>206</v>
      </c>
      <c r="I3011" s="269" t="s">
        <v>206</v>
      </c>
      <c r="J3011" s="269" t="s">
        <v>206</v>
      </c>
      <c r="K3011" s="269" t="s">
        <v>206</v>
      </c>
      <c r="L3011" s="269" t="s">
        <v>206</v>
      </c>
      <c r="M3011" s="270"/>
      <c r="N3011" s="269"/>
      <c r="O3011" s="269"/>
      <c r="P3011" s="269"/>
      <c r="Q3011" s="269"/>
      <c r="R3011" s="269"/>
      <c r="S3011" s="269"/>
      <c r="T3011" s="269"/>
      <c r="U3011" s="269"/>
      <c r="V3011" s="269"/>
      <c r="W3011" s="269"/>
      <c r="X3011" s="270"/>
      <c r="Y3011" s="269"/>
      <c r="Z3011" s="269"/>
      <c r="AA3011" s="269"/>
      <c r="AB3011" s="269"/>
      <c r="AC3011" s="269"/>
      <c r="AD3011" s="269"/>
      <c r="AE3011" s="269"/>
      <c r="AF3011" s="269"/>
      <c r="AG3011" s="269"/>
      <c r="AH3011" s="269"/>
      <c r="AI3011" s="269"/>
      <c r="AJ3011" s="269"/>
      <c r="AK3011" s="269"/>
      <c r="AL3011" s="269"/>
      <c r="AM3011" s="269"/>
      <c r="AN3011" s="269"/>
      <c r="AO3011" s="269"/>
      <c r="AP3011" s="269"/>
      <c r="AQ3011" s="269"/>
      <c r="AR3011">
        <v>0</v>
      </c>
      <c r="AS3011">
        <v>5</v>
      </c>
    </row>
    <row r="3012" spans="1:45" ht="15" hidden="1" x14ac:dyDescent="0.25">
      <c r="A3012" s="273">
        <v>216859</v>
      </c>
      <c r="B3012" s="249" t="s">
        <v>457</v>
      </c>
      <c r="C3012" s="269" t="s">
        <v>207</v>
      </c>
      <c r="D3012" s="269" t="s">
        <v>207</v>
      </c>
      <c r="E3012" s="269" t="s">
        <v>207</v>
      </c>
      <c r="F3012" s="269" t="s">
        <v>207</v>
      </c>
      <c r="G3012" s="269" t="s">
        <v>206</v>
      </c>
      <c r="H3012" s="269" t="s">
        <v>206</v>
      </c>
      <c r="I3012" s="269" t="s">
        <v>206</v>
      </c>
      <c r="J3012" s="269" t="s">
        <v>206</v>
      </c>
      <c r="K3012" s="269" t="s">
        <v>206</v>
      </c>
      <c r="L3012" s="269" t="s">
        <v>206</v>
      </c>
      <c r="M3012" s="270"/>
      <c r="N3012" s="269"/>
      <c r="O3012" s="269"/>
      <c r="P3012" s="269"/>
      <c r="Q3012" s="269"/>
      <c r="R3012" s="269"/>
      <c r="S3012" s="269"/>
      <c r="T3012" s="269"/>
      <c r="U3012" s="269"/>
      <c r="V3012" s="269"/>
      <c r="W3012" s="269"/>
      <c r="X3012" s="270"/>
      <c r="Y3012" s="269"/>
      <c r="Z3012" s="269"/>
      <c r="AA3012" s="269"/>
      <c r="AB3012" s="269"/>
      <c r="AC3012" s="269"/>
      <c r="AD3012" s="269"/>
      <c r="AE3012" s="269"/>
      <c r="AF3012" s="269"/>
      <c r="AG3012" s="269"/>
      <c r="AH3012" s="269"/>
      <c r="AI3012" s="269"/>
      <c r="AJ3012" s="269"/>
      <c r="AK3012" s="269"/>
      <c r="AL3012" s="269"/>
      <c r="AM3012" s="269"/>
      <c r="AN3012" s="269"/>
      <c r="AO3012" s="269"/>
      <c r="AP3012" s="269"/>
      <c r="AQ3012" s="269"/>
      <c r="AR3012">
        <v>0</v>
      </c>
      <c r="AS3012">
        <v>5</v>
      </c>
    </row>
    <row r="3013" spans="1:45" ht="15" hidden="1" x14ac:dyDescent="0.25">
      <c r="A3013" s="273">
        <v>216860</v>
      </c>
      <c r="B3013" s="249" t="s">
        <v>457</v>
      </c>
      <c r="C3013" s="269" t="s">
        <v>207</v>
      </c>
      <c r="D3013" s="269" t="s">
        <v>207</v>
      </c>
      <c r="E3013" s="269" t="s">
        <v>207</v>
      </c>
      <c r="F3013" s="269" t="s">
        <v>207</v>
      </c>
      <c r="G3013" s="269" t="s">
        <v>206</v>
      </c>
      <c r="H3013" s="269" t="s">
        <v>206</v>
      </c>
      <c r="I3013" s="269" t="s">
        <v>206</v>
      </c>
      <c r="J3013" s="269" t="s">
        <v>206</v>
      </c>
      <c r="K3013" s="269" t="s">
        <v>206</v>
      </c>
      <c r="L3013" s="269" t="s">
        <v>206</v>
      </c>
      <c r="M3013" s="270"/>
      <c r="N3013" s="269"/>
      <c r="O3013" s="269"/>
      <c r="P3013" s="269"/>
      <c r="Q3013" s="269"/>
      <c r="R3013" s="269"/>
      <c r="S3013" s="269"/>
      <c r="T3013" s="269"/>
      <c r="U3013" s="269"/>
      <c r="V3013" s="269"/>
      <c r="W3013" s="269"/>
      <c r="X3013" s="270"/>
      <c r="Y3013" s="269"/>
      <c r="Z3013" s="269"/>
      <c r="AA3013" s="269"/>
      <c r="AB3013" s="269"/>
      <c r="AC3013" s="269"/>
      <c r="AD3013" s="269"/>
      <c r="AE3013" s="269"/>
      <c r="AF3013" s="269"/>
      <c r="AG3013" s="269"/>
      <c r="AH3013" s="269"/>
      <c r="AI3013" s="269"/>
      <c r="AJ3013" s="269"/>
      <c r="AK3013" s="269"/>
      <c r="AL3013" s="269"/>
      <c r="AM3013" s="269"/>
      <c r="AN3013" s="269"/>
      <c r="AO3013" s="269"/>
      <c r="AP3013" s="269"/>
      <c r="AQ3013" s="269"/>
      <c r="AR3013">
        <v>0</v>
      </c>
      <c r="AS3013">
        <v>5</v>
      </c>
    </row>
    <row r="3014" spans="1:45" ht="15" hidden="1" x14ac:dyDescent="0.25">
      <c r="A3014" s="273">
        <v>216861</v>
      </c>
      <c r="B3014" s="249" t="s">
        <v>457</v>
      </c>
      <c r="C3014" s="269" t="s">
        <v>207</v>
      </c>
      <c r="D3014" s="269" t="s">
        <v>207</v>
      </c>
      <c r="E3014" s="269" t="s">
        <v>207</v>
      </c>
      <c r="F3014" s="269" t="s">
        <v>207</v>
      </c>
      <c r="G3014" s="269" t="s">
        <v>206</v>
      </c>
      <c r="H3014" s="269" t="s">
        <v>206</v>
      </c>
      <c r="I3014" s="269" t="s">
        <v>206</v>
      </c>
      <c r="J3014" s="269" t="s">
        <v>206</v>
      </c>
      <c r="K3014" s="269" t="s">
        <v>206</v>
      </c>
      <c r="L3014" s="269" t="s">
        <v>206</v>
      </c>
      <c r="M3014" s="270"/>
      <c r="N3014" s="269"/>
      <c r="O3014" s="269"/>
      <c r="P3014" s="269"/>
      <c r="Q3014" s="269"/>
      <c r="R3014" s="269"/>
      <c r="S3014" s="269"/>
      <c r="T3014" s="269"/>
      <c r="U3014" s="269"/>
      <c r="V3014" s="269"/>
      <c r="W3014" s="269"/>
      <c r="X3014" s="270"/>
      <c r="Y3014" s="269"/>
      <c r="Z3014" s="269"/>
      <c r="AA3014" s="269"/>
      <c r="AB3014" s="269"/>
      <c r="AC3014" s="269"/>
      <c r="AD3014" s="269"/>
      <c r="AE3014" s="269"/>
      <c r="AF3014" s="269"/>
      <c r="AG3014" s="269"/>
      <c r="AH3014" s="269"/>
      <c r="AI3014" s="269"/>
      <c r="AJ3014" s="269"/>
      <c r="AK3014" s="269"/>
      <c r="AL3014" s="269"/>
      <c r="AM3014" s="269"/>
      <c r="AN3014" s="269"/>
      <c r="AO3014" s="269"/>
      <c r="AP3014" s="269"/>
      <c r="AQ3014" s="269"/>
      <c r="AR3014">
        <v>0</v>
      </c>
      <c r="AS3014">
        <v>5</v>
      </c>
    </row>
    <row r="3015" spans="1:45" ht="15" hidden="1" x14ac:dyDescent="0.25">
      <c r="A3015" s="273">
        <v>216862</v>
      </c>
      <c r="B3015" s="249" t="s">
        <v>457</v>
      </c>
      <c r="C3015" s="269" t="s">
        <v>207</v>
      </c>
      <c r="D3015" s="269" t="s">
        <v>206</v>
      </c>
      <c r="E3015" s="269" t="s">
        <v>207</v>
      </c>
      <c r="F3015" s="269" t="s">
        <v>207</v>
      </c>
      <c r="G3015" s="269" t="s">
        <v>206</v>
      </c>
      <c r="H3015" s="269" t="s">
        <v>206</v>
      </c>
      <c r="I3015" s="269" t="s">
        <v>206</v>
      </c>
      <c r="J3015" s="269" t="s">
        <v>206</v>
      </c>
      <c r="K3015" s="269" t="s">
        <v>206</v>
      </c>
      <c r="L3015" s="269" t="s">
        <v>206</v>
      </c>
      <c r="M3015" s="270"/>
      <c r="N3015" s="269"/>
      <c r="O3015" s="269"/>
      <c r="P3015" s="269"/>
      <c r="Q3015" s="269"/>
      <c r="R3015" s="269"/>
      <c r="S3015" s="269"/>
      <c r="T3015" s="269"/>
      <c r="U3015" s="269"/>
      <c r="V3015" s="269"/>
      <c r="W3015" s="269"/>
      <c r="X3015" s="270"/>
      <c r="Y3015" s="269"/>
      <c r="Z3015" s="269"/>
      <c r="AA3015" s="269"/>
      <c r="AB3015" s="269"/>
      <c r="AC3015" s="269"/>
      <c r="AD3015" s="269"/>
      <c r="AE3015" s="269"/>
      <c r="AF3015" s="269"/>
      <c r="AG3015" s="269"/>
      <c r="AH3015" s="269"/>
      <c r="AI3015" s="269"/>
      <c r="AJ3015" s="269"/>
      <c r="AK3015" s="269"/>
      <c r="AL3015" s="269"/>
      <c r="AM3015" s="269"/>
      <c r="AN3015" s="269"/>
      <c r="AO3015" s="269"/>
      <c r="AP3015" s="269"/>
      <c r="AQ3015" s="269"/>
      <c r="AR3015">
        <v>0</v>
      </c>
      <c r="AS3015">
        <v>5</v>
      </c>
    </row>
    <row r="3016" spans="1:45" ht="15" hidden="1" x14ac:dyDescent="0.25">
      <c r="A3016" s="273">
        <v>216863</v>
      </c>
      <c r="B3016" s="249" t="s">
        <v>457</v>
      </c>
      <c r="C3016" s="269" t="s">
        <v>206</v>
      </c>
      <c r="D3016" s="269" t="s">
        <v>207</v>
      </c>
      <c r="E3016" s="269" t="s">
        <v>207</v>
      </c>
      <c r="F3016" s="269" t="s">
        <v>206</v>
      </c>
      <c r="G3016" s="269" t="s">
        <v>206</v>
      </c>
      <c r="H3016" s="269" t="s">
        <v>206</v>
      </c>
      <c r="I3016" s="269" t="s">
        <v>206</v>
      </c>
      <c r="J3016" s="269" t="s">
        <v>206</v>
      </c>
      <c r="K3016" s="269" t="s">
        <v>206</v>
      </c>
      <c r="L3016" s="269" t="s">
        <v>206</v>
      </c>
      <c r="M3016" s="270"/>
      <c r="N3016" s="269"/>
      <c r="O3016" s="269"/>
      <c r="P3016" s="269"/>
      <c r="Q3016" s="269"/>
      <c r="R3016" s="269"/>
      <c r="S3016" s="269"/>
      <c r="T3016" s="269"/>
      <c r="U3016" s="269"/>
      <c r="V3016" s="269"/>
      <c r="W3016" s="269"/>
      <c r="X3016" s="270"/>
      <c r="Y3016" s="269"/>
      <c r="Z3016" s="269"/>
      <c r="AA3016" s="269"/>
      <c r="AB3016" s="269"/>
      <c r="AC3016" s="269"/>
      <c r="AD3016" s="269"/>
      <c r="AE3016" s="269"/>
      <c r="AF3016" s="269"/>
      <c r="AG3016" s="269"/>
      <c r="AH3016" s="269"/>
      <c r="AI3016" s="269"/>
      <c r="AJ3016" s="269"/>
      <c r="AK3016" s="269"/>
      <c r="AL3016" s="269"/>
      <c r="AM3016" s="269"/>
      <c r="AN3016" s="269"/>
      <c r="AO3016" s="269"/>
      <c r="AP3016" s="269"/>
      <c r="AQ3016" s="269"/>
      <c r="AR3016">
        <v>0</v>
      </c>
      <c r="AS3016">
        <v>5</v>
      </c>
    </row>
    <row r="3017" spans="1:45" ht="15" hidden="1" x14ac:dyDescent="0.25">
      <c r="A3017" s="273">
        <v>216864</v>
      </c>
      <c r="B3017" s="249" t="s">
        <v>457</v>
      </c>
      <c r="C3017" s="269" t="s">
        <v>207</v>
      </c>
      <c r="D3017" s="269" t="s">
        <v>207</v>
      </c>
      <c r="E3017" s="269" t="s">
        <v>207</v>
      </c>
      <c r="F3017" s="269" t="s">
        <v>207</v>
      </c>
      <c r="G3017" s="269" t="s">
        <v>206</v>
      </c>
      <c r="H3017" s="269" t="s">
        <v>206</v>
      </c>
      <c r="I3017" s="269" t="s">
        <v>206</v>
      </c>
      <c r="J3017" s="269" t="s">
        <v>206</v>
      </c>
      <c r="K3017" s="269" t="s">
        <v>206</v>
      </c>
      <c r="L3017" s="269" t="s">
        <v>206</v>
      </c>
      <c r="M3017" s="270"/>
      <c r="N3017" s="269"/>
      <c r="O3017" s="269"/>
      <c r="P3017" s="269"/>
      <c r="Q3017" s="269"/>
      <c r="R3017" s="269"/>
      <c r="S3017" s="269"/>
      <c r="T3017" s="269"/>
      <c r="U3017" s="269"/>
      <c r="V3017" s="269"/>
      <c r="W3017" s="269"/>
      <c r="X3017" s="270"/>
      <c r="Y3017" s="269"/>
      <c r="Z3017" s="269"/>
      <c r="AA3017" s="269"/>
      <c r="AB3017" s="269"/>
      <c r="AC3017" s="269"/>
      <c r="AD3017" s="269"/>
      <c r="AE3017" s="269"/>
      <c r="AF3017" s="269"/>
      <c r="AG3017" s="269"/>
      <c r="AH3017" s="269"/>
      <c r="AI3017" s="269"/>
      <c r="AJ3017" s="269"/>
      <c r="AK3017" s="269"/>
      <c r="AL3017" s="269"/>
      <c r="AM3017" s="269"/>
      <c r="AN3017" s="269"/>
      <c r="AO3017" s="269"/>
      <c r="AP3017" s="269"/>
      <c r="AQ3017" s="269"/>
      <c r="AR3017">
        <v>0</v>
      </c>
      <c r="AS3017">
        <v>5</v>
      </c>
    </row>
    <row r="3018" spans="1:45" ht="15" hidden="1" x14ac:dyDescent="0.25">
      <c r="A3018" s="273">
        <v>216865</v>
      </c>
      <c r="B3018" s="249" t="s">
        <v>457</v>
      </c>
      <c r="C3018" s="269" t="s">
        <v>207</v>
      </c>
      <c r="D3018" s="269" t="s">
        <v>207</v>
      </c>
      <c r="E3018" s="269" t="s">
        <v>207</v>
      </c>
      <c r="F3018" s="269" t="s">
        <v>207</v>
      </c>
      <c r="G3018" s="269" t="s">
        <v>206</v>
      </c>
      <c r="H3018" s="269" t="s">
        <v>206</v>
      </c>
      <c r="I3018" s="269" t="s">
        <v>206</v>
      </c>
      <c r="J3018" s="269" t="s">
        <v>206</v>
      </c>
      <c r="K3018" s="269" t="s">
        <v>206</v>
      </c>
      <c r="L3018" s="269" t="s">
        <v>206</v>
      </c>
      <c r="M3018" s="270"/>
      <c r="N3018" s="269"/>
      <c r="O3018" s="269"/>
      <c r="P3018" s="269"/>
      <c r="Q3018" s="269"/>
      <c r="R3018" s="269"/>
      <c r="S3018" s="269"/>
      <c r="T3018" s="269"/>
      <c r="U3018" s="269"/>
      <c r="V3018" s="269"/>
      <c r="W3018" s="269"/>
      <c r="X3018" s="270"/>
      <c r="Y3018" s="269"/>
      <c r="Z3018" s="269"/>
      <c r="AA3018" s="269"/>
      <c r="AB3018" s="269"/>
      <c r="AC3018" s="269"/>
      <c r="AD3018" s="269"/>
      <c r="AE3018" s="269"/>
      <c r="AF3018" s="269"/>
      <c r="AG3018" s="269"/>
      <c r="AH3018" s="269"/>
      <c r="AI3018" s="269"/>
      <c r="AJ3018" s="269"/>
      <c r="AK3018" s="269"/>
      <c r="AL3018" s="269"/>
      <c r="AM3018" s="269"/>
      <c r="AN3018" s="269"/>
      <c r="AO3018" s="269"/>
      <c r="AP3018" s="269"/>
      <c r="AQ3018" s="269"/>
      <c r="AR3018">
        <v>0</v>
      </c>
      <c r="AS3018">
        <v>5</v>
      </c>
    </row>
    <row r="3019" spans="1:45" ht="15" hidden="1" x14ac:dyDescent="0.25">
      <c r="A3019" s="273">
        <v>216866</v>
      </c>
      <c r="B3019" s="249" t="s">
        <v>457</v>
      </c>
      <c r="C3019" s="269" t="s">
        <v>207</v>
      </c>
      <c r="D3019" s="269" t="s">
        <v>207</v>
      </c>
      <c r="E3019" s="269" t="s">
        <v>207</v>
      </c>
      <c r="F3019" s="269" t="s">
        <v>207</v>
      </c>
      <c r="G3019" s="269" t="s">
        <v>206</v>
      </c>
      <c r="H3019" s="269" t="s">
        <v>206</v>
      </c>
      <c r="I3019" s="269" t="s">
        <v>206</v>
      </c>
      <c r="J3019" s="269" t="s">
        <v>206</v>
      </c>
      <c r="K3019" s="269" t="s">
        <v>206</v>
      </c>
      <c r="L3019" s="269" t="s">
        <v>206</v>
      </c>
      <c r="M3019" s="270"/>
      <c r="N3019" s="269"/>
      <c r="O3019" s="269"/>
      <c r="P3019" s="269"/>
      <c r="Q3019" s="269"/>
      <c r="R3019" s="269"/>
      <c r="S3019" s="269"/>
      <c r="T3019" s="269"/>
      <c r="U3019" s="269"/>
      <c r="V3019" s="269"/>
      <c r="W3019" s="269"/>
      <c r="X3019" s="270"/>
      <c r="Y3019" s="269"/>
      <c r="Z3019" s="269"/>
      <c r="AA3019" s="269"/>
      <c r="AB3019" s="269"/>
      <c r="AC3019" s="269"/>
      <c r="AD3019" s="269"/>
      <c r="AE3019" s="269"/>
      <c r="AF3019" s="269"/>
      <c r="AG3019" s="269"/>
      <c r="AH3019" s="269"/>
      <c r="AI3019" s="269"/>
      <c r="AJ3019" s="269"/>
      <c r="AK3019" s="269"/>
      <c r="AL3019" s="269"/>
      <c r="AM3019" s="269"/>
      <c r="AN3019" s="269"/>
      <c r="AO3019" s="269"/>
      <c r="AP3019" s="269"/>
      <c r="AQ3019" s="269"/>
      <c r="AR3019">
        <v>0</v>
      </c>
      <c r="AS3019">
        <v>5</v>
      </c>
    </row>
    <row r="3020" spans="1:45" ht="15" hidden="1" x14ac:dyDescent="0.25">
      <c r="A3020" s="273">
        <v>216867</v>
      </c>
      <c r="B3020" s="249" t="s">
        <v>457</v>
      </c>
      <c r="C3020" s="269" t="s">
        <v>207</v>
      </c>
      <c r="D3020" s="269" t="s">
        <v>207</v>
      </c>
      <c r="E3020" s="269" t="s">
        <v>207</v>
      </c>
      <c r="F3020" s="269" t="s">
        <v>207</v>
      </c>
      <c r="G3020" s="269" t="s">
        <v>206</v>
      </c>
      <c r="H3020" s="269" t="s">
        <v>206</v>
      </c>
      <c r="I3020" s="269" t="s">
        <v>206</v>
      </c>
      <c r="J3020" s="269" t="s">
        <v>206</v>
      </c>
      <c r="K3020" s="269" t="s">
        <v>206</v>
      </c>
      <c r="L3020" s="269" t="s">
        <v>206</v>
      </c>
      <c r="M3020" s="270"/>
      <c r="N3020" s="269"/>
      <c r="O3020" s="269"/>
      <c r="P3020" s="269"/>
      <c r="Q3020" s="269"/>
      <c r="R3020" s="269"/>
      <c r="S3020" s="269"/>
      <c r="T3020" s="269"/>
      <c r="U3020" s="269"/>
      <c r="V3020" s="269"/>
      <c r="W3020" s="269"/>
      <c r="X3020" s="270"/>
      <c r="Y3020" s="269"/>
      <c r="Z3020" s="269"/>
      <c r="AA3020" s="269"/>
      <c r="AB3020" s="269"/>
      <c r="AC3020" s="269"/>
      <c r="AD3020" s="269"/>
      <c r="AE3020" s="269"/>
      <c r="AF3020" s="269"/>
      <c r="AG3020" s="269"/>
      <c r="AH3020" s="269"/>
      <c r="AI3020" s="269"/>
      <c r="AJ3020" s="269"/>
      <c r="AK3020" s="269"/>
      <c r="AL3020" s="269"/>
      <c r="AM3020" s="269"/>
      <c r="AN3020" s="269"/>
      <c r="AO3020" s="269"/>
      <c r="AP3020" s="269"/>
      <c r="AQ3020" s="269"/>
      <c r="AR3020">
        <v>0</v>
      </c>
      <c r="AS3020">
        <v>5</v>
      </c>
    </row>
    <row r="3021" spans="1:45" ht="15" hidden="1" x14ac:dyDescent="0.25">
      <c r="A3021" s="273">
        <v>216868</v>
      </c>
      <c r="B3021" s="249" t="s">
        <v>457</v>
      </c>
      <c r="C3021" s="269" t="s">
        <v>207</v>
      </c>
      <c r="D3021" s="269" t="s">
        <v>206</v>
      </c>
      <c r="E3021" s="269" t="s">
        <v>206</v>
      </c>
      <c r="F3021" s="269" t="s">
        <v>207</v>
      </c>
      <c r="G3021" s="269" t="s">
        <v>206</v>
      </c>
      <c r="H3021" s="269" t="s">
        <v>206</v>
      </c>
      <c r="I3021" s="269" t="s">
        <v>206</v>
      </c>
      <c r="J3021" s="269" t="s">
        <v>206</v>
      </c>
      <c r="K3021" s="269" t="s">
        <v>206</v>
      </c>
      <c r="L3021" s="269" t="s">
        <v>206</v>
      </c>
      <c r="M3021" s="270"/>
      <c r="N3021" s="269"/>
      <c r="O3021" s="269"/>
      <c r="P3021" s="269"/>
      <c r="Q3021" s="269"/>
      <c r="R3021" s="269"/>
      <c r="S3021" s="269"/>
      <c r="T3021" s="269"/>
      <c r="U3021" s="269"/>
      <c r="V3021" s="269"/>
      <c r="W3021" s="269"/>
      <c r="X3021" s="270"/>
      <c r="Y3021" s="269"/>
      <c r="Z3021" s="269"/>
      <c r="AA3021" s="269"/>
      <c r="AB3021" s="269"/>
      <c r="AC3021" s="269"/>
      <c r="AD3021" s="269"/>
      <c r="AE3021" s="269"/>
      <c r="AF3021" s="269"/>
      <c r="AG3021" s="269"/>
      <c r="AH3021" s="269"/>
      <c r="AI3021" s="269"/>
      <c r="AJ3021" s="269"/>
      <c r="AK3021" s="269"/>
      <c r="AL3021" s="269"/>
      <c r="AM3021" s="269"/>
      <c r="AN3021" s="269"/>
      <c r="AO3021" s="269"/>
      <c r="AP3021" s="269"/>
      <c r="AQ3021" s="269"/>
      <c r="AR3021">
        <v>0</v>
      </c>
      <c r="AS3021">
        <v>5</v>
      </c>
    </row>
    <row r="3022" spans="1:45" ht="15" hidden="1" x14ac:dyDescent="0.25">
      <c r="A3022" s="273">
        <v>216869</v>
      </c>
      <c r="B3022" s="249" t="s">
        <v>457</v>
      </c>
      <c r="C3022" s="269" t="s">
        <v>206</v>
      </c>
      <c r="D3022" s="269" t="s">
        <v>207</v>
      </c>
      <c r="E3022" s="269" t="s">
        <v>207</v>
      </c>
      <c r="F3022" s="269" t="s">
        <v>207</v>
      </c>
      <c r="G3022" s="269" t="s">
        <v>206</v>
      </c>
      <c r="H3022" s="269" t="s">
        <v>206</v>
      </c>
      <c r="I3022" s="269" t="s">
        <v>206</v>
      </c>
      <c r="J3022" s="269" t="s">
        <v>206</v>
      </c>
      <c r="K3022" s="269" t="s">
        <v>206</v>
      </c>
      <c r="L3022" s="269" t="s">
        <v>206</v>
      </c>
      <c r="M3022" s="270"/>
      <c r="N3022" s="269"/>
      <c r="O3022" s="269"/>
      <c r="P3022" s="269"/>
      <c r="Q3022" s="269"/>
      <c r="R3022" s="269"/>
      <c r="S3022" s="269"/>
      <c r="T3022" s="269"/>
      <c r="U3022" s="269"/>
      <c r="V3022" s="269"/>
      <c r="W3022" s="269"/>
      <c r="X3022" s="270"/>
      <c r="Y3022" s="269"/>
      <c r="Z3022" s="269"/>
      <c r="AA3022" s="269"/>
      <c r="AB3022" s="269"/>
      <c r="AC3022" s="269"/>
      <c r="AD3022" s="269"/>
      <c r="AE3022" s="269"/>
      <c r="AF3022" s="269"/>
      <c r="AG3022" s="269"/>
      <c r="AH3022" s="269"/>
      <c r="AI3022" s="269"/>
      <c r="AJ3022" s="269"/>
      <c r="AK3022" s="269"/>
      <c r="AL3022" s="269"/>
      <c r="AM3022" s="269"/>
      <c r="AN3022" s="269"/>
      <c r="AO3022" s="269"/>
      <c r="AP3022" s="269"/>
      <c r="AQ3022" s="269"/>
      <c r="AR3022">
        <v>0</v>
      </c>
      <c r="AS3022">
        <v>5</v>
      </c>
    </row>
    <row r="3023" spans="1:45" ht="15" hidden="1" x14ac:dyDescent="0.25">
      <c r="A3023" s="273">
        <v>216870</v>
      </c>
      <c r="B3023" s="249" t="s">
        <v>457</v>
      </c>
      <c r="C3023" s="269" t="s">
        <v>207</v>
      </c>
      <c r="D3023" s="269" t="s">
        <v>207</v>
      </c>
      <c r="E3023" s="269" t="s">
        <v>207</v>
      </c>
      <c r="F3023" s="269" t="s">
        <v>207</v>
      </c>
      <c r="G3023" s="269" t="s">
        <v>206</v>
      </c>
      <c r="H3023" s="269" t="s">
        <v>206</v>
      </c>
      <c r="I3023" s="269" t="s">
        <v>206</v>
      </c>
      <c r="J3023" s="269" t="s">
        <v>206</v>
      </c>
      <c r="K3023" s="269" t="s">
        <v>206</v>
      </c>
      <c r="L3023" s="269" t="s">
        <v>206</v>
      </c>
      <c r="M3023" s="270"/>
      <c r="N3023" s="269"/>
      <c r="O3023" s="269"/>
      <c r="P3023" s="269"/>
      <c r="Q3023" s="269"/>
      <c r="R3023" s="269"/>
      <c r="S3023" s="269"/>
      <c r="T3023" s="269"/>
      <c r="U3023" s="269"/>
      <c r="V3023" s="269"/>
      <c r="W3023" s="269"/>
      <c r="X3023" s="270"/>
      <c r="Y3023" s="269"/>
      <c r="Z3023" s="269"/>
      <c r="AA3023" s="269"/>
      <c r="AB3023" s="269"/>
      <c r="AC3023" s="269"/>
      <c r="AD3023" s="269"/>
      <c r="AE3023" s="269"/>
      <c r="AF3023" s="269"/>
      <c r="AG3023" s="269"/>
      <c r="AH3023" s="269"/>
      <c r="AI3023" s="269"/>
      <c r="AJ3023" s="269"/>
      <c r="AK3023" s="269"/>
      <c r="AL3023" s="269"/>
      <c r="AM3023" s="269"/>
      <c r="AN3023" s="269"/>
      <c r="AO3023" s="269"/>
      <c r="AP3023" s="269"/>
      <c r="AQ3023" s="269"/>
      <c r="AR3023">
        <v>0</v>
      </c>
      <c r="AS3023">
        <v>5</v>
      </c>
    </row>
    <row r="3024" spans="1:45" ht="15" hidden="1" x14ac:dyDescent="0.25">
      <c r="A3024" s="273">
        <v>216871</v>
      </c>
      <c r="B3024" s="249" t="s">
        <v>457</v>
      </c>
      <c r="C3024" s="269" t="s">
        <v>207</v>
      </c>
      <c r="D3024" s="269" t="s">
        <v>207</v>
      </c>
      <c r="E3024" s="269" t="s">
        <v>207</v>
      </c>
      <c r="F3024" s="269" t="s">
        <v>207</v>
      </c>
      <c r="G3024" s="269" t="s">
        <v>206</v>
      </c>
      <c r="H3024" s="269" t="s">
        <v>206</v>
      </c>
      <c r="I3024" s="269" t="s">
        <v>206</v>
      </c>
      <c r="J3024" s="269" t="s">
        <v>206</v>
      </c>
      <c r="K3024" s="269" t="s">
        <v>206</v>
      </c>
      <c r="L3024" s="269" t="s">
        <v>206</v>
      </c>
      <c r="M3024" s="270"/>
      <c r="N3024" s="269"/>
      <c r="O3024" s="269"/>
      <c r="P3024" s="269"/>
      <c r="Q3024" s="269"/>
      <c r="R3024" s="269"/>
      <c r="S3024" s="269"/>
      <c r="T3024" s="269"/>
      <c r="U3024" s="269"/>
      <c r="V3024" s="269"/>
      <c r="W3024" s="269"/>
      <c r="X3024" s="270"/>
      <c r="Y3024" s="269"/>
      <c r="Z3024" s="269"/>
      <c r="AA3024" s="269"/>
      <c r="AB3024" s="269"/>
      <c r="AC3024" s="269"/>
      <c r="AD3024" s="269"/>
      <c r="AE3024" s="269"/>
      <c r="AF3024" s="269"/>
      <c r="AG3024" s="269"/>
      <c r="AH3024" s="269"/>
      <c r="AI3024" s="269"/>
      <c r="AJ3024" s="269"/>
      <c r="AK3024" s="269"/>
      <c r="AL3024" s="269"/>
      <c r="AM3024" s="269"/>
      <c r="AN3024" s="269"/>
      <c r="AO3024" s="269"/>
      <c r="AP3024" s="269"/>
      <c r="AQ3024" s="269"/>
      <c r="AR3024">
        <v>0</v>
      </c>
      <c r="AS3024">
        <v>5</v>
      </c>
    </row>
    <row r="3025" spans="1:45" ht="15" hidden="1" x14ac:dyDescent="0.25">
      <c r="A3025" s="273">
        <v>216872</v>
      </c>
      <c r="B3025" s="249" t="s">
        <v>457</v>
      </c>
      <c r="C3025" s="269" t="s">
        <v>207</v>
      </c>
      <c r="D3025" s="269" t="s">
        <v>207</v>
      </c>
      <c r="E3025" s="269" t="s">
        <v>207</v>
      </c>
      <c r="F3025" s="269" t="s">
        <v>207</v>
      </c>
      <c r="G3025" s="269" t="s">
        <v>206</v>
      </c>
      <c r="H3025" s="269" t="s">
        <v>206</v>
      </c>
      <c r="I3025" s="269" t="s">
        <v>206</v>
      </c>
      <c r="J3025" s="269" t="s">
        <v>206</v>
      </c>
      <c r="K3025" s="269" t="s">
        <v>206</v>
      </c>
      <c r="L3025" s="269" t="s">
        <v>206</v>
      </c>
      <c r="M3025" s="270"/>
      <c r="N3025" s="269"/>
      <c r="O3025" s="269"/>
      <c r="P3025" s="269"/>
      <c r="Q3025" s="269"/>
      <c r="R3025" s="269"/>
      <c r="S3025" s="269"/>
      <c r="T3025" s="269"/>
      <c r="U3025" s="269"/>
      <c r="V3025" s="269"/>
      <c r="W3025" s="269"/>
      <c r="X3025" s="270"/>
      <c r="Y3025" s="269"/>
      <c r="Z3025" s="269"/>
      <c r="AA3025" s="269"/>
      <c r="AB3025" s="269"/>
      <c r="AC3025" s="269"/>
      <c r="AD3025" s="269"/>
      <c r="AE3025" s="269"/>
      <c r="AF3025" s="269"/>
      <c r="AG3025" s="269"/>
      <c r="AH3025" s="269"/>
      <c r="AI3025" s="269"/>
      <c r="AJ3025" s="269"/>
      <c r="AK3025" s="269"/>
      <c r="AL3025" s="269"/>
      <c r="AM3025" s="269"/>
      <c r="AN3025" s="269"/>
      <c r="AO3025" s="269"/>
      <c r="AP3025" s="269"/>
      <c r="AQ3025" s="269"/>
      <c r="AR3025">
        <v>0</v>
      </c>
      <c r="AS3025">
        <v>5</v>
      </c>
    </row>
    <row r="3026" spans="1:45" ht="15" hidden="1" x14ac:dyDescent="0.25">
      <c r="A3026" s="273">
        <v>216874</v>
      </c>
      <c r="B3026" s="249" t="s">
        <v>457</v>
      </c>
      <c r="C3026" s="269" t="s">
        <v>207</v>
      </c>
      <c r="D3026" s="269" t="s">
        <v>207</v>
      </c>
      <c r="E3026" s="269" t="s">
        <v>207</v>
      </c>
      <c r="F3026" s="269" t="s">
        <v>206</v>
      </c>
      <c r="G3026" s="269" t="s">
        <v>206</v>
      </c>
      <c r="H3026" s="269" t="s">
        <v>206</v>
      </c>
      <c r="I3026" s="269" t="s">
        <v>206</v>
      </c>
      <c r="J3026" s="269" t="s">
        <v>206</v>
      </c>
      <c r="K3026" s="269" t="s">
        <v>206</v>
      </c>
      <c r="L3026" s="269" t="s">
        <v>206</v>
      </c>
      <c r="M3026" s="270"/>
      <c r="N3026" s="269"/>
      <c r="O3026" s="269"/>
      <c r="P3026" s="269"/>
      <c r="Q3026" s="269"/>
      <c r="R3026" s="269"/>
      <c r="S3026" s="269"/>
      <c r="T3026" s="269"/>
      <c r="U3026" s="269"/>
      <c r="V3026" s="269"/>
      <c r="W3026" s="269"/>
      <c r="X3026" s="270"/>
      <c r="Y3026" s="269"/>
      <c r="Z3026" s="269"/>
      <c r="AA3026" s="269"/>
      <c r="AB3026" s="269"/>
      <c r="AC3026" s="269"/>
      <c r="AD3026" s="269"/>
      <c r="AE3026" s="269"/>
      <c r="AF3026" s="269"/>
      <c r="AG3026" s="269"/>
      <c r="AH3026" s="269"/>
      <c r="AI3026" s="269"/>
      <c r="AJ3026" s="269"/>
      <c r="AK3026" s="269"/>
      <c r="AL3026" s="269"/>
      <c r="AM3026" s="269"/>
      <c r="AN3026" s="269"/>
      <c r="AO3026" s="269"/>
      <c r="AP3026" s="269"/>
      <c r="AQ3026" s="269"/>
      <c r="AR3026">
        <v>0</v>
      </c>
      <c r="AS3026">
        <v>5</v>
      </c>
    </row>
    <row r="3027" spans="1:45" ht="15" hidden="1" x14ac:dyDescent="0.25">
      <c r="A3027" s="273">
        <v>216875</v>
      </c>
      <c r="B3027" s="249" t="s">
        <v>457</v>
      </c>
      <c r="C3027" s="269" t="s">
        <v>207</v>
      </c>
      <c r="D3027" s="269" t="s">
        <v>207</v>
      </c>
      <c r="E3027" s="269" t="s">
        <v>207</v>
      </c>
      <c r="F3027" s="269" t="s">
        <v>207</v>
      </c>
      <c r="G3027" s="269" t="s">
        <v>206</v>
      </c>
      <c r="H3027" s="269" t="s">
        <v>206</v>
      </c>
      <c r="I3027" s="269" t="s">
        <v>206</v>
      </c>
      <c r="J3027" s="269" t="s">
        <v>206</v>
      </c>
      <c r="K3027" s="269" t="s">
        <v>206</v>
      </c>
      <c r="L3027" s="269" t="s">
        <v>206</v>
      </c>
      <c r="M3027" s="270"/>
      <c r="N3027" s="269"/>
      <c r="O3027" s="269"/>
      <c r="P3027" s="269"/>
      <c r="Q3027" s="269"/>
      <c r="R3027" s="269"/>
      <c r="S3027" s="269"/>
      <c r="T3027" s="269"/>
      <c r="U3027" s="269"/>
      <c r="V3027" s="269"/>
      <c r="W3027" s="269"/>
      <c r="X3027" s="270"/>
      <c r="Y3027" s="269"/>
      <c r="Z3027" s="269"/>
      <c r="AA3027" s="269"/>
      <c r="AB3027" s="269"/>
      <c r="AC3027" s="269"/>
      <c r="AD3027" s="269"/>
      <c r="AE3027" s="269"/>
      <c r="AF3027" s="269"/>
      <c r="AG3027" s="269"/>
      <c r="AH3027" s="269"/>
      <c r="AI3027" s="269"/>
      <c r="AJ3027" s="269"/>
      <c r="AK3027" s="269"/>
      <c r="AL3027" s="269"/>
      <c r="AM3027" s="269"/>
      <c r="AN3027" s="269"/>
      <c r="AO3027" s="269"/>
      <c r="AP3027" s="269"/>
      <c r="AQ3027" s="269"/>
      <c r="AR3027">
        <v>0</v>
      </c>
      <c r="AS3027">
        <v>5</v>
      </c>
    </row>
    <row r="3028" spans="1:45" ht="15" hidden="1" x14ac:dyDescent="0.25">
      <c r="A3028" s="273">
        <v>216876</v>
      </c>
      <c r="B3028" s="249" t="s">
        <v>457</v>
      </c>
      <c r="C3028" s="269" t="s">
        <v>207</v>
      </c>
      <c r="D3028" s="269" t="s">
        <v>207</v>
      </c>
      <c r="E3028" s="269" t="s">
        <v>207</v>
      </c>
      <c r="F3028" s="269" t="s">
        <v>207</v>
      </c>
      <c r="G3028" s="269" t="s">
        <v>206</v>
      </c>
      <c r="H3028" s="269" t="s">
        <v>206</v>
      </c>
      <c r="I3028" s="269" t="s">
        <v>206</v>
      </c>
      <c r="J3028" s="269" t="s">
        <v>206</v>
      </c>
      <c r="K3028" s="269" t="s">
        <v>206</v>
      </c>
      <c r="L3028" s="269" t="s">
        <v>206</v>
      </c>
      <c r="M3028" s="270"/>
      <c r="N3028" s="269"/>
      <c r="O3028" s="269"/>
      <c r="P3028" s="269"/>
      <c r="Q3028" s="269"/>
      <c r="R3028" s="269"/>
      <c r="S3028" s="269"/>
      <c r="T3028" s="269"/>
      <c r="U3028" s="269"/>
      <c r="V3028" s="269"/>
      <c r="W3028" s="269"/>
      <c r="X3028" s="270"/>
      <c r="Y3028" s="269"/>
      <c r="Z3028" s="269"/>
      <c r="AA3028" s="269"/>
      <c r="AB3028" s="269"/>
      <c r="AC3028" s="269"/>
      <c r="AD3028" s="269"/>
      <c r="AE3028" s="269"/>
      <c r="AF3028" s="269"/>
      <c r="AG3028" s="269"/>
      <c r="AH3028" s="269"/>
      <c r="AI3028" s="269"/>
      <c r="AJ3028" s="269"/>
      <c r="AK3028" s="269"/>
      <c r="AL3028" s="269"/>
      <c r="AM3028" s="269"/>
      <c r="AN3028" s="269"/>
      <c r="AO3028" s="269"/>
      <c r="AP3028" s="269"/>
      <c r="AQ3028" s="269"/>
      <c r="AR3028">
        <v>0</v>
      </c>
      <c r="AS3028">
        <v>5</v>
      </c>
    </row>
    <row r="3029" spans="1:45" ht="15" hidden="1" x14ac:dyDescent="0.25">
      <c r="A3029" s="273">
        <v>216877</v>
      </c>
      <c r="B3029" s="249" t="s">
        <v>457</v>
      </c>
      <c r="C3029" s="269" t="s">
        <v>207</v>
      </c>
      <c r="D3029" s="269" t="s">
        <v>207</v>
      </c>
      <c r="E3029" s="269" t="s">
        <v>207</v>
      </c>
      <c r="F3029" s="269" t="s">
        <v>207</v>
      </c>
      <c r="G3029" s="269" t="s">
        <v>206</v>
      </c>
      <c r="H3029" s="269" t="s">
        <v>206</v>
      </c>
      <c r="I3029" s="269" t="s">
        <v>206</v>
      </c>
      <c r="J3029" s="269" t="s">
        <v>206</v>
      </c>
      <c r="K3029" s="269" t="s">
        <v>206</v>
      </c>
      <c r="L3029" s="269" t="s">
        <v>206</v>
      </c>
      <c r="M3029" s="270"/>
      <c r="N3029" s="269"/>
      <c r="O3029" s="269"/>
      <c r="P3029" s="269"/>
      <c r="Q3029" s="269"/>
      <c r="R3029" s="269"/>
      <c r="S3029" s="269"/>
      <c r="T3029" s="269"/>
      <c r="U3029" s="269"/>
      <c r="V3029" s="269"/>
      <c r="W3029" s="269"/>
      <c r="X3029" s="270"/>
      <c r="Y3029" s="269"/>
      <c r="Z3029" s="269"/>
      <c r="AA3029" s="269"/>
      <c r="AB3029" s="269"/>
      <c r="AC3029" s="269"/>
      <c r="AD3029" s="269"/>
      <c r="AE3029" s="269"/>
      <c r="AF3029" s="269"/>
      <c r="AG3029" s="269"/>
      <c r="AH3029" s="269"/>
      <c r="AI3029" s="269"/>
      <c r="AJ3029" s="269"/>
      <c r="AK3029" s="269"/>
      <c r="AL3029" s="269"/>
      <c r="AM3029" s="269"/>
      <c r="AN3029" s="269"/>
      <c r="AO3029" s="269"/>
      <c r="AP3029" s="269"/>
      <c r="AQ3029" s="269"/>
      <c r="AR3029">
        <v>0</v>
      </c>
      <c r="AS3029">
        <v>5</v>
      </c>
    </row>
    <row r="3030" spans="1:45" ht="15" hidden="1" x14ac:dyDescent="0.25">
      <c r="A3030" s="273">
        <v>216878</v>
      </c>
      <c r="B3030" s="249" t="s">
        <v>457</v>
      </c>
      <c r="C3030" s="269" t="s">
        <v>207</v>
      </c>
      <c r="D3030" s="269" t="s">
        <v>206</v>
      </c>
      <c r="E3030" s="269" t="s">
        <v>207</v>
      </c>
      <c r="F3030" s="269" t="s">
        <v>206</v>
      </c>
      <c r="G3030" s="269" t="s">
        <v>206</v>
      </c>
      <c r="H3030" s="269" t="s">
        <v>206</v>
      </c>
      <c r="I3030" s="269" t="s">
        <v>206</v>
      </c>
      <c r="J3030" s="269" t="s">
        <v>206</v>
      </c>
      <c r="K3030" s="269" t="s">
        <v>206</v>
      </c>
      <c r="L3030" s="269" t="s">
        <v>206</v>
      </c>
      <c r="M3030" s="270"/>
      <c r="N3030" s="269"/>
      <c r="O3030" s="269"/>
      <c r="P3030" s="269"/>
      <c r="Q3030" s="269"/>
      <c r="R3030" s="269"/>
      <c r="S3030" s="269"/>
      <c r="T3030" s="269"/>
      <c r="U3030" s="269"/>
      <c r="V3030" s="269"/>
      <c r="W3030" s="269"/>
      <c r="X3030" s="270"/>
      <c r="Y3030" s="269"/>
      <c r="Z3030" s="269"/>
      <c r="AA3030" s="269"/>
      <c r="AB3030" s="269"/>
      <c r="AC3030" s="269"/>
      <c r="AD3030" s="269"/>
      <c r="AE3030" s="269"/>
      <c r="AF3030" s="269"/>
      <c r="AG3030" s="269"/>
      <c r="AH3030" s="269"/>
      <c r="AI3030" s="269"/>
      <c r="AJ3030" s="269"/>
      <c r="AK3030" s="269"/>
      <c r="AL3030" s="269"/>
      <c r="AM3030" s="269"/>
      <c r="AN3030" s="269"/>
      <c r="AO3030" s="269"/>
      <c r="AP3030" s="269"/>
      <c r="AQ3030" s="269"/>
      <c r="AR3030">
        <v>0</v>
      </c>
      <c r="AS3030">
        <v>5</v>
      </c>
    </row>
    <row r="3031" spans="1:45" ht="15" hidden="1" x14ac:dyDescent="0.25">
      <c r="A3031" s="273">
        <v>216879</v>
      </c>
      <c r="B3031" s="249" t="s">
        <v>457</v>
      </c>
      <c r="C3031" s="269" t="s">
        <v>207</v>
      </c>
      <c r="D3031" s="269" t="s">
        <v>207</v>
      </c>
      <c r="E3031" s="269" t="s">
        <v>207</v>
      </c>
      <c r="F3031" s="269" t="s">
        <v>207</v>
      </c>
      <c r="G3031" s="269" t="s">
        <v>206</v>
      </c>
      <c r="H3031" s="269" t="s">
        <v>206</v>
      </c>
      <c r="I3031" s="269" t="s">
        <v>206</v>
      </c>
      <c r="J3031" s="269" t="s">
        <v>206</v>
      </c>
      <c r="K3031" s="269" t="s">
        <v>206</v>
      </c>
      <c r="L3031" s="269" t="s">
        <v>206</v>
      </c>
      <c r="M3031" s="270"/>
      <c r="N3031" s="269"/>
      <c r="O3031" s="269"/>
      <c r="P3031" s="269"/>
      <c r="Q3031" s="269"/>
      <c r="R3031" s="269"/>
      <c r="S3031" s="269"/>
      <c r="T3031" s="269"/>
      <c r="U3031" s="269"/>
      <c r="V3031" s="269"/>
      <c r="W3031" s="269"/>
      <c r="X3031" s="270"/>
      <c r="Y3031" s="269"/>
      <c r="Z3031" s="269"/>
      <c r="AA3031" s="269"/>
      <c r="AB3031" s="269"/>
      <c r="AC3031" s="269"/>
      <c r="AD3031" s="269"/>
      <c r="AE3031" s="269"/>
      <c r="AF3031" s="269"/>
      <c r="AG3031" s="269"/>
      <c r="AH3031" s="269"/>
      <c r="AI3031" s="269"/>
      <c r="AJ3031" s="269"/>
      <c r="AK3031" s="269"/>
      <c r="AL3031" s="269"/>
      <c r="AM3031" s="269"/>
      <c r="AN3031" s="269"/>
      <c r="AO3031" s="269"/>
      <c r="AP3031" s="269"/>
      <c r="AQ3031" s="269"/>
      <c r="AR3031">
        <v>0</v>
      </c>
      <c r="AS3031">
        <v>5</v>
      </c>
    </row>
    <row r="3032" spans="1:45" ht="15" hidden="1" x14ac:dyDescent="0.25">
      <c r="A3032" s="273">
        <v>216880</v>
      </c>
      <c r="B3032" s="249" t="s">
        <v>457</v>
      </c>
      <c r="C3032" s="269" t="s">
        <v>207</v>
      </c>
      <c r="D3032" s="269" t="s">
        <v>207</v>
      </c>
      <c r="E3032" s="269" t="s">
        <v>207</v>
      </c>
      <c r="F3032" s="269" t="s">
        <v>206</v>
      </c>
      <c r="G3032" s="269" t="s">
        <v>206</v>
      </c>
      <c r="H3032" s="269" t="s">
        <v>206</v>
      </c>
      <c r="I3032" s="269" t="s">
        <v>206</v>
      </c>
      <c r="J3032" s="269" t="s">
        <v>206</v>
      </c>
      <c r="K3032" s="269" t="s">
        <v>206</v>
      </c>
      <c r="L3032" s="269" t="s">
        <v>206</v>
      </c>
      <c r="M3032" s="270"/>
      <c r="N3032" s="269"/>
      <c r="O3032" s="269"/>
      <c r="P3032" s="269"/>
      <c r="Q3032" s="269"/>
      <c r="R3032" s="269"/>
      <c r="S3032" s="269"/>
      <c r="T3032" s="269"/>
      <c r="U3032" s="269"/>
      <c r="V3032" s="269"/>
      <c r="W3032" s="269"/>
      <c r="X3032" s="270"/>
      <c r="Y3032" s="269"/>
      <c r="Z3032" s="269"/>
      <c r="AA3032" s="269"/>
      <c r="AB3032" s="269"/>
      <c r="AC3032" s="269"/>
      <c r="AD3032" s="269"/>
      <c r="AE3032" s="269"/>
      <c r="AF3032" s="269"/>
      <c r="AG3032" s="269"/>
      <c r="AH3032" s="269"/>
      <c r="AI3032" s="269"/>
      <c r="AJ3032" s="269"/>
      <c r="AK3032" s="269"/>
      <c r="AL3032" s="269"/>
      <c r="AM3032" s="269"/>
      <c r="AN3032" s="269"/>
      <c r="AO3032" s="269"/>
      <c r="AP3032" s="269"/>
      <c r="AQ3032" s="269"/>
      <c r="AR3032">
        <v>0</v>
      </c>
      <c r="AS3032">
        <v>5</v>
      </c>
    </row>
    <row r="3033" spans="1:45" ht="15" hidden="1" x14ac:dyDescent="0.25">
      <c r="A3033" s="273">
        <v>216881</v>
      </c>
      <c r="B3033" s="249" t="s">
        <v>457</v>
      </c>
      <c r="C3033" s="269" t="s">
        <v>207</v>
      </c>
      <c r="D3033" s="269" t="s">
        <v>206</v>
      </c>
      <c r="E3033" s="269" t="s">
        <v>207</v>
      </c>
      <c r="F3033" s="269" t="s">
        <v>207</v>
      </c>
      <c r="G3033" s="269" t="s">
        <v>206</v>
      </c>
      <c r="H3033" s="269" t="s">
        <v>206</v>
      </c>
      <c r="I3033" s="269" t="s">
        <v>206</v>
      </c>
      <c r="J3033" s="269" t="s">
        <v>206</v>
      </c>
      <c r="K3033" s="269" t="s">
        <v>206</v>
      </c>
      <c r="L3033" s="269" t="s">
        <v>206</v>
      </c>
      <c r="M3033" s="270"/>
      <c r="N3033" s="269"/>
      <c r="O3033" s="269"/>
      <c r="P3033" s="269"/>
      <c r="Q3033" s="269"/>
      <c r="R3033" s="269"/>
      <c r="S3033" s="269"/>
      <c r="T3033" s="269"/>
      <c r="U3033" s="269"/>
      <c r="V3033" s="269"/>
      <c r="W3033" s="269"/>
      <c r="X3033" s="270"/>
      <c r="Y3033" s="269"/>
      <c r="Z3033" s="269"/>
      <c r="AA3033" s="269"/>
      <c r="AB3033" s="269"/>
      <c r="AC3033" s="269"/>
      <c r="AD3033" s="269"/>
      <c r="AE3033" s="269"/>
      <c r="AF3033" s="269"/>
      <c r="AG3033" s="269"/>
      <c r="AH3033" s="269"/>
      <c r="AI3033" s="269"/>
      <c r="AJ3033" s="269"/>
      <c r="AK3033" s="269"/>
      <c r="AL3033" s="269"/>
      <c r="AM3033" s="269"/>
      <c r="AN3033" s="269"/>
      <c r="AO3033" s="269"/>
      <c r="AP3033" s="269"/>
      <c r="AQ3033" s="269"/>
      <c r="AR3033">
        <v>0</v>
      </c>
      <c r="AS3033">
        <v>5</v>
      </c>
    </row>
    <row r="3034" spans="1:45" ht="15" hidden="1" x14ac:dyDescent="0.25">
      <c r="A3034" s="273">
        <v>216882</v>
      </c>
      <c r="B3034" s="249" t="s">
        <v>457</v>
      </c>
      <c r="C3034" s="269" t="s">
        <v>207</v>
      </c>
      <c r="D3034" s="269" t="s">
        <v>207</v>
      </c>
      <c r="E3034" s="269" t="s">
        <v>207</v>
      </c>
      <c r="F3034" s="269" t="s">
        <v>207</v>
      </c>
      <c r="G3034" s="269" t="s">
        <v>206</v>
      </c>
      <c r="H3034" s="269" t="s">
        <v>206</v>
      </c>
      <c r="I3034" s="269" t="s">
        <v>206</v>
      </c>
      <c r="J3034" s="269" t="s">
        <v>206</v>
      </c>
      <c r="K3034" s="269" t="s">
        <v>206</v>
      </c>
      <c r="L3034" s="269" t="s">
        <v>206</v>
      </c>
      <c r="M3034" s="270"/>
      <c r="N3034" s="269"/>
      <c r="O3034" s="269"/>
      <c r="P3034" s="269"/>
      <c r="Q3034" s="269"/>
      <c r="R3034" s="269"/>
      <c r="S3034" s="269"/>
      <c r="T3034" s="269"/>
      <c r="U3034" s="269"/>
      <c r="V3034" s="269"/>
      <c r="W3034" s="269"/>
      <c r="X3034" s="270"/>
      <c r="Y3034" s="269"/>
      <c r="Z3034" s="269"/>
      <c r="AA3034" s="269"/>
      <c r="AB3034" s="269"/>
      <c r="AC3034" s="269"/>
      <c r="AD3034" s="269"/>
      <c r="AE3034" s="269"/>
      <c r="AF3034" s="269"/>
      <c r="AG3034" s="269"/>
      <c r="AH3034" s="269"/>
      <c r="AI3034" s="269"/>
      <c r="AJ3034" s="269"/>
      <c r="AK3034" s="269"/>
      <c r="AL3034" s="269"/>
      <c r="AM3034" s="269"/>
      <c r="AN3034" s="269"/>
      <c r="AO3034" s="269"/>
      <c r="AP3034" s="269"/>
      <c r="AQ3034" s="269"/>
      <c r="AR3034">
        <v>0</v>
      </c>
      <c r="AS3034">
        <v>5</v>
      </c>
    </row>
    <row r="3035" spans="1:45" ht="15" hidden="1" x14ac:dyDescent="0.25">
      <c r="A3035" s="273">
        <v>216883</v>
      </c>
      <c r="B3035" s="249" t="s">
        <v>457</v>
      </c>
      <c r="C3035" s="269" t="s">
        <v>207</v>
      </c>
      <c r="D3035" s="269" t="s">
        <v>206</v>
      </c>
      <c r="E3035" s="269" t="s">
        <v>207</v>
      </c>
      <c r="F3035" s="269" t="s">
        <v>206</v>
      </c>
      <c r="G3035" s="269" t="s">
        <v>206</v>
      </c>
      <c r="H3035" s="269" t="s">
        <v>206</v>
      </c>
      <c r="I3035" s="269" t="s">
        <v>206</v>
      </c>
      <c r="J3035" s="269" t="s">
        <v>206</v>
      </c>
      <c r="K3035" s="269" t="s">
        <v>206</v>
      </c>
      <c r="L3035" s="269" t="s">
        <v>206</v>
      </c>
      <c r="M3035" s="270"/>
      <c r="N3035" s="269"/>
      <c r="O3035" s="269"/>
      <c r="P3035" s="269"/>
      <c r="Q3035" s="269"/>
      <c r="R3035" s="269"/>
      <c r="S3035" s="269"/>
      <c r="T3035" s="269"/>
      <c r="U3035" s="269"/>
      <c r="V3035" s="269"/>
      <c r="W3035" s="269"/>
      <c r="X3035" s="270"/>
      <c r="Y3035" s="269"/>
      <c r="Z3035" s="269"/>
      <c r="AA3035" s="269"/>
      <c r="AB3035" s="269"/>
      <c r="AC3035" s="269"/>
      <c r="AD3035" s="269"/>
      <c r="AE3035" s="269"/>
      <c r="AF3035" s="269"/>
      <c r="AG3035" s="269"/>
      <c r="AH3035" s="269"/>
      <c r="AI3035" s="269"/>
      <c r="AJ3035" s="269"/>
      <c r="AK3035" s="269"/>
      <c r="AL3035" s="269"/>
      <c r="AM3035" s="269"/>
      <c r="AN3035" s="269"/>
      <c r="AO3035" s="269"/>
      <c r="AP3035" s="269"/>
      <c r="AQ3035" s="269"/>
      <c r="AR3035">
        <v>0</v>
      </c>
      <c r="AS3035">
        <v>5</v>
      </c>
    </row>
    <row r="3036" spans="1:45" ht="15" hidden="1" x14ac:dyDescent="0.25">
      <c r="A3036" s="273">
        <v>216884</v>
      </c>
      <c r="B3036" s="249" t="s">
        <v>457</v>
      </c>
      <c r="C3036" s="269" t="s">
        <v>207</v>
      </c>
      <c r="D3036" s="269" t="s">
        <v>207</v>
      </c>
      <c r="E3036" s="269" t="s">
        <v>207</v>
      </c>
      <c r="F3036" s="269" t="s">
        <v>207</v>
      </c>
      <c r="G3036" s="269" t="s">
        <v>206</v>
      </c>
      <c r="H3036" s="269" t="s">
        <v>206</v>
      </c>
      <c r="I3036" s="269" t="s">
        <v>206</v>
      </c>
      <c r="J3036" s="269" t="s">
        <v>206</v>
      </c>
      <c r="K3036" s="269" t="s">
        <v>206</v>
      </c>
      <c r="L3036" s="269" t="s">
        <v>206</v>
      </c>
      <c r="M3036" s="270"/>
      <c r="N3036" s="269"/>
      <c r="O3036" s="269"/>
      <c r="P3036" s="269"/>
      <c r="Q3036" s="269"/>
      <c r="R3036" s="269"/>
      <c r="S3036" s="269"/>
      <c r="T3036" s="269"/>
      <c r="U3036" s="269"/>
      <c r="V3036" s="269"/>
      <c r="W3036" s="269"/>
      <c r="X3036" s="270"/>
      <c r="Y3036" s="269"/>
      <c r="Z3036" s="269"/>
      <c r="AA3036" s="269"/>
      <c r="AB3036" s="269"/>
      <c r="AC3036" s="269"/>
      <c r="AD3036" s="269"/>
      <c r="AE3036" s="269"/>
      <c r="AF3036" s="269"/>
      <c r="AG3036" s="269"/>
      <c r="AH3036" s="269"/>
      <c r="AI3036" s="269"/>
      <c r="AJ3036" s="269"/>
      <c r="AK3036" s="269"/>
      <c r="AL3036" s="269"/>
      <c r="AM3036" s="269"/>
      <c r="AN3036" s="269"/>
      <c r="AO3036" s="269"/>
      <c r="AP3036" s="269"/>
      <c r="AQ3036" s="269"/>
      <c r="AR3036">
        <v>0</v>
      </c>
      <c r="AS3036">
        <v>5</v>
      </c>
    </row>
    <row r="3037" spans="1:45" ht="15" hidden="1" x14ac:dyDescent="0.25">
      <c r="A3037" s="273">
        <v>216885</v>
      </c>
      <c r="B3037" s="249" t="s">
        <v>457</v>
      </c>
      <c r="C3037" s="269" t="s">
        <v>207</v>
      </c>
      <c r="D3037" s="269" t="s">
        <v>207</v>
      </c>
      <c r="E3037" s="269" t="s">
        <v>207</v>
      </c>
      <c r="F3037" s="269" t="s">
        <v>207</v>
      </c>
      <c r="G3037" s="269" t="s">
        <v>206</v>
      </c>
      <c r="H3037" s="269" t="s">
        <v>206</v>
      </c>
      <c r="I3037" s="269" t="s">
        <v>206</v>
      </c>
      <c r="J3037" s="269" t="s">
        <v>206</v>
      </c>
      <c r="K3037" s="269" t="s">
        <v>206</v>
      </c>
      <c r="L3037" s="269" t="s">
        <v>206</v>
      </c>
      <c r="M3037" s="270"/>
      <c r="N3037" s="269"/>
      <c r="O3037" s="269"/>
      <c r="P3037" s="269"/>
      <c r="Q3037" s="269"/>
      <c r="R3037" s="269"/>
      <c r="S3037" s="269"/>
      <c r="T3037" s="269"/>
      <c r="U3037" s="269"/>
      <c r="V3037" s="269"/>
      <c r="W3037" s="269"/>
      <c r="X3037" s="270"/>
      <c r="Y3037" s="269"/>
      <c r="Z3037" s="269"/>
      <c r="AA3037" s="269"/>
      <c r="AB3037" s="269"/>
      <c r="AC3037" s="269"/>
      <c r="AD3037" s="269"/>
      <c r="AE3037" s="269"/>
      <c r="AF3037" s="269"/>
      <c r="AG3037" s="269"/>
      <c r="AH3037" s="269"/>
      <c r="AI3037" s="269"/>
      <c r="AJ3037" s="269"/>
      <c r="AK3037" s="269"/>
      <c r="AL3037" s="269"/>
      <c r="AM3037" s="269"/>
      <c r="AN3037" s="269"/>
      <c r="AO3037" s="269"/>
      <c r="AP3037" s="269"/>
      <c r="AQ3037" s="269"/>
      <c r="AR3037">
        <v>0</v>
      </c>
      <c r="AS3037">
        <v>5</v>
      </c>
    </row>
    <row r="3038" spans="1:45" ht="15" hidden="1" x14ac:dyDescent="0.25">
      <c r="A3038" s="273">
        <v>216886</v>
      </c>
      <c r="B3038" s="249" t="s">
        <v>457</v>
      </c>
      <c r="C3038" s="269" t="s">
        <v>207</v>
      </c>
      <c r="D3038" s="269" t="s">
        <v>207</v>
      </c>
      <c r="E3038" s="269" t="s">
        <v>207</v>
      </c>
      <c r="F3038" s="269" t="s">
        <v>207</v>
      </c>
      <c r="G3038" s="269" t="s">
        <v>206</v>
      </c>
      <c r="H3038" s="269" t="s">
        <v>206</v>
      </c>
      <c r="I3038" s="269" t="s">
        <v>206</v>
      </c>
      <c r="J3038" s="269" t="s">
        <v>206</v>
      </c>
      <c r="K3038" s="269" t="s">
        <v>206</v>
      </c>
      <c r="L3038" s="269" t="s">
        <v>206</v>
      </c>
      <c r="M3038" s="270"/>
      <c r="N3038" s="269"/>
      <c r="O3038" s="269"/>
      <c r="P3038" s="269"/>
      <c r="Q3038" s="269"/>
      <c r="R3038" s="269"/>
      <c r="S3038" s="269"/>
      <c r="T3038" s="269"/>
      <c r="U3038" s="269"/>
      <c r="V3038" s="269"/>
      <c r="W3038" s="269"/>
      <c r="X3038" s="270"/>
      <c r="Y3038" s="269"/>
      <c r="Z3038" s="269"/>
      <c r="AA3038" s="269"/>
      <c r="AB3038" s="269"/>
      <c r="AC3038" s="269"/>
      <c r="AD3038" s="269"/>
      <c r="AE3038" s="269"/>
      <c r="AF3038" s="269"/>
      <c r="AG3038" s="269"/>
      <c r="AH3038" s="269"/>
      <c r="AI3038" s="269"/>
      <c r="AJ3038" s="269"/>
      <c r="AK3038" s="269"/>
      <c r="AL3038" s="269"/>
      <c r="AM3038" s="269"/>
      <c r="AN3038" s="269"/>
      <c r="AO3038" s="269"/>
      <c r="AP3038" s="269"/>
      <c r="AQ3038" s="269"/>
      <c r="AR3038">
        <v>0</v>
      </c>
      <c r="AS3038">
        <v>5</v>
      </c>
    </row>
    <row r="3039" spans="1:45" ht="15" hidden="1" x14ac:dyDescent="0.25">
      <c r="A3039" s="273">
        <v>216887</v>
      </c>
      <c r="B3039" s="249" t="s">
        <v>457</v>
      </c>
      <c r="C3039" s="269" t="s">
        <v>206</v>
      </c>
      <c r="D3039" s="269" t="s">
        <v>207</v>
      </c>
      <c r="E3039" s="269" t="s">
        <v>207</v>
      </c>
      <c r="F3039" s="269" t="s">
        <v>207</v>
      </c>
      <c r="G3039" s="269" t="s">
        <v>206</v>
      </c>
      <c r="H3039" s="269" t="s">
        <v>206</v>
      </c>
      <c r="I3039" s="269" t="s">
        <v>206</v>
      </c>
      <c r="J3039" s="269" t="s">
        <v>206</v>
      </c>
      <c r="K3039" s="269" t="s">
        <v>206</v>
      </c>
      <c r="L3039" s="269" t="s">
        <v>206</v>
      </c>
      <c r="M3039" s="270"/>
      <c r="N3039" s="269"/>
      <c r="O3039" s="269"/>
      <c r="P3039" s="269"/>
      <c r="Q3039" s="269"/>
      <c r="R3039" s="269"/>
      <c r="S3039" s="269"/>
      <c r="T3039" s="269"/>
      <c r="U3039" s="269"/>
      <c r="V3039" s="269"/>
      <c r="W3039" s="269"/>
      <c r="X3039" s="270"/>
      <c r="Y3039" s="269"/>
      <c r="Z3039" s="269"/>
      <c r="AA3039" s="269"/>
      <c r="AB3039" s="269"/>
      <c r="AC3039" s="269"/>
      <c r="AD3039" s="269"/>
      <c r="AE3039" s="269"/>
      <c r="AF3039" s="269"/>
      <c r="AG3039" s="269"/>
      <c r="AH3039" s="269"/>
      <c r="AI3039" s="269"/>
      <c r="AJ3039" s="269"/>
      <c r="AK3039" s="269"/>
      <c r="AL3039" s="269"/>
      <c r="AM3039" s="269"/>
      <c r="AN3039" s="269"/>
      <c r="AO3039" s="269"/>
      <c r="AP3039" s="269"/>
      <c r="AQ3039" s="269"/>
      <c r="AR3039">
        <v>0</v>
      </c>
      <c r="AS3039">
        <v>5</v>
      </c>
    </row>
    <row r="3040" spans="1:45" ht="15" hidden="1" x14ac:dyDescent="0.25">
      <c r="A3040" s="273">
        <v>216888</v>
      </c>
      <c r="B3040" s="249" t="s">
        <v>457</v>
      </c>
      <c r="C3040" s="269" t="s">
        <v>207</v>
      </c>
      <c r="D3040" s="269" t="s">
        <v>207</v>
      </c>
      <c r="E3040" s="269" t="s">
        <v>207</v>
      </c>
      <c r="F3040" s="269" t="s">
        <v>207</v>
      </c>
      <c r="G3040" s="269" t="s">
        <v>206</v>
      </c>
      <c r="H3040" s="269" t="s">
        <v>206</v>
      </c>
      <c r="I3040" s="269" t="s">
        <v>206</v>
      </c>
      <c r="J3040" s="269" t="s">
        <v>206</v>
      </c>
      <c r="K3040" s="269" t="s">
        <v>206</v>
      </c>
      <c r="L3040" s="269" t="s">
        <v>206</v>
      </c>
      <c r="M3040" s="270"/>
      <c r="N3040" s="269"/>
      <c r="O3040" s="269"/>
      <c r="P3040" s="269"/>
      <c r="Q3040" s="269"/>
      <c r="R3040" s="269"/>
      <c r="S3040" s="269"/>
      <c r="T3040" s="269"/>
      <c r="U3040" s="269"/>
      <c r="V3040" s="269"/>
      <c r="W3040" s="269"/>
      <c r="X3040" s="270"/>
      <c r="Y3040" s="269"/>
      <c r="Z3040" s="269"/>
      <c r="AA3040" s="269"/>
      <c r="AB3040" s="269"/>
      <c r="AC3040" s="269"/>
      <c r="AD3040" s="269"/>
      <c r="AE3040" s="269"/>
      <c r="AF3040" s="269"/>
      <c r="AG3040" s="269"/>
      <c r="AH3040" s="269"/>
      <c r="AI3040" s="269"/>
      <c r="AJ3040" s="269"/>
      <c r="AK3040" s="269"/>
      <c r="AL3040" s="269"/>
      <c r="AM3040" s="269"/>
      <c r="AN3040" s="269"/>
      <c r="AO3040" s="269"/>
      <c r="AP3040" s="269"/>
      <c r="AQ3040" s="269"/>
      <c r="AR3040">
        <v>0</v>
      </c>
      <c r="AS3040">
        <v>5</v>
      </c>
    </row>
    <row r="3041" spans="1:45" ht="15" hidden="1" x14ac:dyDescent="0.25">
      <c r="A3041" s="273">
        <v>216889</v>
      </c>
      <c r="B3041" s="249" t="s">
        <v>457</v>
      </c>
      <c r="C3041" s="269" t="s">
        <v>207</v>
      </c>
      <c r="D3041" s="269" t="s">
        <v>207</v>
      </c>
      <c r="E3041" s="269" t="s">
        <v>207</v>
      </c>
      <c r="F3041" s="269" t="s">
        <v>207</v>
      </c>
      <c r="G3041" s="269" t="s">
        <v>206</v>
      </c>
      <c r="H3041" s="269" t="s">
        <v>206</v>
      </c>
      <c r="I3041" s="269" t="s">
        <v>206</v>
      </c>
      <c r="J3041" s="269" t="s">
        <v>206</v>
      </c>
      <c r="K3041" s="269" t="s">
        <v>206</v>
      </c>
      <c r="L3041" s="269" t="s">
        <v>206</v>
      </c>
      <c r="M3041" s="270"/>
      <c r="N3041" s="269"/>
      <c r="O3041" s="269"/>
      <c r="P3041" s="269"/>
      <c r="Q3041" s="269"/>
      <c r="R3041" s="269"/>
      <c r="S3041" s="269"/>
      <c r="T3041" s="269"/>
      <c r="U3041" s="269"/>
      <c r="V3041" s="269"/>
      <c r="W3041" s="269"/>
      <c r="X3041" s="270"/>
      <c r="Y3041" s="269"/>
      <c r="Z3041" s="269"/>
      <c r="AA3041" s="269"/>
      <c r="AB3041" s="269"/>
      <c r="AC3041" s="269"/>
      <c r="AD3041" s="269"/>
      <c r="AE3041" s="269"/>
      <c r="AF3041" s="269"/>
      <c r="AG3041" s="269"/>
      <c r="AH3041" s="269"/>
      <c r="AI3041" s="269"/>
      <c r="AJ3041" s="269"/>
      <c r="AK3041" s="269"/>
      <c r="AL3041" s="269"/>
      <c r="AM3041" s="269"/>
      <c r="AN3041" s="269"/>
      <c r="AO3041" s="269"/>
      <c r="AP3041" s="269"/>
      <c r="AQ3041" s="269"/>
      <c r="AR3041">
        <v>0</v>
      </c>
      <c r="AS3041">
        <v>5</v>
      </c>
    </row>
    <row r="3042" spans="1:45" ht="15" hidden="1" x14ac:dyDescent="0.25">
      <c r="A3042" s="273">
        <v>216890</v>
      </c>
      <c r="B3042" s="249" t="s">
        <v>457</v>
      </c>
      <c r="C3042" s="269" t="s">
        <v>207</v>
      </c>
      <c r="D3042" s="269" t="s">
        <v>207</v>
      </c>
      <c r="E3042" s="269" t="s">
        <v>207</v>
      </c>
      <c r="F3042" s="269" t="s">
        <v>207</v>
      </c>
      <c r="G3042" s="269" t="s">
        <v>206</v>
      </c>
      <c r="H3042" s="269" t="s">
        <v>206</v>
      </c>
      <c r="I3042" s="269" t="s">
        <v>206</v>
      </c>
      <c r="J3042" s="269" t="s">
        <v>206</v>
      </c>
      <c r="K3042" s="269" t="s">
        <v>206</v>
      </c>
      <c r="L3042" s="269" t="s">
        <v>206</v>
      </c>
      <c r="M3042" s="270"/>
      <c r="N3042" s="269"/>
      <c r="O3042" s="269"/>
      <c r="P3042" s="269"/>
      <c r="Q3042" s="269"/>
      <c r="R3042" s="269"/>
      <c r="S3042" s="269"/>
      <c r="T3042" s="269"/>
      <c r="U3042" s="269"/>
      <c r="V3042" s="269"/>
      <c r="W3042" s="269"/>
      <c r="X3042" s="270"/>
      <c r="Y3042" s="269"/>
      <c r="Z3042" s="269"/>
      <c r="AA3042" s="269"/>
      <c r="AB3042" s="269"/>
      <c r="AC3042" s="269"/>
      <c r="AD3042" s="269"/>
      <c r="AE3042" s="269"/>
      <c r="AF3042" s="269"/>
      <c r="AG3042" s="269"/>
      <c r="AH3042" s="269"/>
      <c r="AI3042" s="269"/>
      <c r="AJ3042" s="269"/>
      <c r="AK3042" s="269"/>
      <c r="AL3042" s="269"/>
      <c r="AM3042" s="269"/>
      <c r="AN3042" s="269"/>
      <c r="AO3042" s="269"/>
      <c r="AP3042" s="269"/>
      <c r="AQ3042" s="269"/>
      <c r="AR3042">
        <v>0</v>
      </c>
      <c r="AS3042">
        <v>5</v>
      </c>
    </row>
    <row r="3043" spans="1:45" ht="15" hidden="1" x14ac:dyDescent="0.25">
      <c r="A3043" s="273">
        <v>216891</v>
      </c>
      <c r="B3043" s="249" t="s">
        <v>457</v>
      </c>
      <c r="C3043" s="269" t="s">
        <v>207</v>
      </c>
      <c r="D3043" s="269" t="s">
        <v>207</v>
      </c>
      <c r="E3043" s="269" t="s">
        <v>207</v>
      </c>
      <c r="F3043" s="269" t="s">
        <v>206</v>
      </c>
      <c r="G3043" s="269" t="s">
        <v>206</v>
      </c>
      <c r="H3043" s="269" t="s">
        <v>206</v>
      </c>
      <c r="I3043" s="269" t="s">
        <v>206</v>
      </c>
      <c r="J3043" s="269" t="s">
        <v>206</v>
      </c>
      <c r="K3043" s="269" t="s">
        <v>206</v>
      </c>
      <c r="L3043" s="269" t="s">
        <v>206</v>
      </c>
      <c r="M3043" s="270"/>
      <c r="N3043" s="269"/>
      <c r="O3043" s="269"/>
      <c r="P3043" s="269"/>
      <c r="Q3043" s="269"/>
      <c r="R3043" s="269"/>
      <c r="S3043" s="269"/>
      <c r="T3043" s="269"/>
      <c r="U3043" s="269"/>
      <c r="V3043" s="269"/>
      <c r="W3043" s="269"/>
      <c r="X3043" s="270"/>
      <c r="Y3043" s="269"/>
      <c r="Z3043" s="269"/>
      <c r="AA3043" s="269"/>
      <c r="AB3043" s="269"/>
      <c r="AC3043" s="269"/>
      <c r="AD3043" s="269"/>
      <c r="AE3043" s="269"/>
      <c r="AF3043" s="269"/>
      <c r="AG3043" s="269"/>
      <c r="AH3043" s="269"/>
      <c r="AI3043" s="269"/>
      <c r="AJ3043" s="269"/>
      <c r="AK3043" s="269"/>
      <c r="AL3043" s="269"/>
      <c r="AM3043" s="269"/>
      <c r="AN3043" s="269"/>
      <c r="AO3043" s="269"/>
      <c r="AP3043" s="269"/>
      <c r="AQ3043" s="269"/>
      <c r="AR3043">
        <v>0</v>
      </c>
      <c r="AS3043">
        <v>5</v>
      </c>
    </row>
    <row r="3044" spans="1:45" ht="15" hidden="1" x14ac:dyDescent="0.25">
      <c r="A3044" s="273">
        <v>216892</v>
      </c>
      <c r="B3044" s="249" t="s">
        <v>457</v>
      </c>
      <c r="C3044" s="269" t="s">
        <v>207</v>
      </c>
      <c r="D3044" s="269" t="s">
        <v>207</v>
      </c>
      <c r="E3044" s="269" t="s">
        <v>207</v>
      </c>
      <c r="F3044" s="269" t="s">
        <v>206</v>
      </c>
      <c r="G3044" s="269" t="s">
        <v>206</v>
      </c>
      <c r="H3044" s="269" t="s">
        <v>206</v>
      </c>
      <c r="I3044" s="269" t="s">
        <v>206</v>
      </c>
      <c r="J3044" s="269" t="s">
        <v>206</v>
      </c>
      <c r="K3044" s="269" t="s">
        <v>206</v>
      </c>
      <c r="L3044" s="269" t="s">
        <v>206</v>
      </c>
      <c r="M3044" s="270"/>
      <c r="N3044" s="269"/>
      <c r="O3044" s="269"/>
      <c r="P3044" s="269"/>
      <c r="Q3044" s="269"/>
      <c r="R3044" s="269"/>
      <c r="S3044" s="269"/>
      <c r="T3044" s="269"/>
      <c r="U3044" s="269"/>
      <c r="V3044" s="269"/>
      <c r="W3044" s="269"/>
      <c r="X3044" s="270"/>
      <c r="Y3044" s="269"/>
      <c r="Z3044" s="269"/>
      <c r="AA3044" s="269"/>
      <c r="AB3044" s="269"/>
      <c r="AC3044" s="269"/>
      <c r="AD3044" s="269"/>
      <c r="AE3044" s="269"/>
      <c r="AF3044" s="269"/>
      <c r="AG3044" s="269"/>
      <c r="AH3044" s="269"/>
      <c r="AI3044" s="269"/>
      <c r="AJ3044" s="269"/>
      <c r="AK3044" s="269"/>
      <c r="AL3044" s="269"/>
      <c r="AM3044" s="269"/>
      <c r="AN3044" s="269"/>
      <c r="AO3044" s="269"/>
      <c r="AP3044" s="269"/>
      <c r="AQ3044" s="269"/>
      <c r="AR3044">
        <v>0</v>
      </c>
      <c r="AS3044">
        <v>5</v>
      </c>
    </row>
    <row r="3045" spans="1:45" ht="15" hidden="1" x14ac:dyDescent="0.25">
      <c r="A3045" s="273">
        <v>216893</v>
      </c>
      <c r="B3045" s="249" t="s">
        <v>457</v>
      </c>
      <c r="C3045" s="269" t="s">
        <v>207</v>
      </c>
      <c r="D3045" s="269" t="s">
        <v>207</v>
      </c>
      <c r="E3045" s="269" t="s">
        <v>207</v>
      </c>
      <c r="F3045" s="269" t="s">
        <v>207</v>
      </c>
      <c r="G3045" s="269" t="s">
        <v>206</v>
      </c>
      <c r="H3045" s="269" t="s">
        <v>206</v>
      </c>
      <c r="I3045" s="269" t="s">
        <v>206</v>
      </c>
      <c r="J3045" s="269" t="s">
        <v>206</v>
      </c>
      <c r="K3045" s="269" t="s">
        <v>206</v>
      </c>
      <c r="L3045" s="269" t="s">
        <v>206</v>
      </c>
      <c r="M3045" s="270"/>
      <c r="N3045" s="269"/>
      <c r="O3045" s="269"/>
      <c r="P3045" s="269"/>
      <c r="Q3045" s="269"/>
      <c r="R3045" s="269"/>
      <c r="S3045" s="269"/>
      <c r="T3045" s="269"/>
      <c r="U3045" s="269"/>
      <c r="V3045" s="269"/>
      <c r="W3045" s="269"/>
      <c r="X3045" s="270"/>
      <c r="Y3045" s="269"/>
      <c r="Z3045" s="269"/>
      <c r="AA3045" s="269"/>
      <c r="AB3045" s="269"/>
      <c r="AC3045" s="269"/>
      <c r="AD3045" s="269"/>
      <c r="AE3045" s="269"/>
      <c r="AF3045" s="269"/>
      <c r="AG3045" s="269"/>
      <c r="AH3045" s="269"/>
      <c r="AI3045" s="269"/>
      <c r="AJ3045" s="269"/>
      <c r="AK3045" s="269"/>
      <c r="AL3045" s="269"/>
      <c r="AM3045" s="269"/>
      <c r="AN3045" s="269"/>
      <c r="AO3045" s="269"/>
      <c r="AP3045" s="269"/>
      <c r="AQ3045" s="269"/>
      <c r="AR3045">
        <v>0</v>
      </c>
      <c r="AS3045">
        <v>5</v>
      </c>
    </row>
    <row r="3046" spans="1:45" ht="15" hidden="1" x14ac:dyDescent="0.25">
      <c r="A3046" s="273">
        <v>216894</v>
      </c>
      <c r="B3046" s="249" t="s">
        <v>457</v>
      </c>
      <c r="C3046" s="269" t="s">
        <v>206</v>
      </c>
      <c r="D3046" s="269" t="s">
        <v>206</v>
      </c>
      <c r="E3046" s="269" t="s">
        <v>207</v>
      </c>
      <c r="F3046" s="269" t="s">
        <v>207</v>
      </c>
      <c r="G3046" s="269" t="s">
        <v>206</v>
      </c>
      <c r="H3046" s="269" t="s">
        <v>206</v>
      </c>
      <c r="I3046" s="269" t="s">
        <v>206</v>
      </c>
      <c r="J3046" s="269" t="s">
        <v>206</v>
      </c>
      <c r="K3046" s="269" t="s">
        <v>206</v>
      </c>
      <c r="L3046" s="269" t="s">
        <v>206</v>
      </c>
      <c r="M3046" s="270"/>
      <c r="N3046" s="269"/>
      <c r="O3046" s="269"/>
      <c r="P3046" s="269"/>
      <c r="Q3046" s="269"/>
      <c r="R3046" s="269"/>
      <c r="S3046" s="269"/>
      <c r="T3046" s="269"/>
      <c r="U3046" s="269"/>
      <c r="V3046" s="269"/>
      <c r="W3046" s="269"/>
      <c r="X3046" s="270"/>
      <c r="Y3046" s="269"/>
      <c r="Z3046" s="269"/>
      <c r="AA3046" s="269"/>
      <c r="AB3046" s="269"/>
      <c r="AC3046" s="269"/>
      <c r="AD3046" s="269"/>
      <c r="AE3046" s="269"/>
      <c r="AF3046" s="269"/>
      <c r="AG3046" s="269"/>
      <c r="AH3046" s="269"/>
      <c r="AI3046" s="269"/>
      <c r="AJ3046" s="269"/>
      <c r="AK3046" s="269"/>
      <c r="AL3046" s="269"/>
      <c r="AM3046" s="269"/>
      <c r="AN3046" s="269"/>
      <c r="AO3046" s="269"/>
      <c r="AP3046" s="269"/>
      <c r="AQ3046" s="269"/>
      <c r="AR3046">
        <v>0</v>
      </c>
      <c r="AS3046">
        <v>5</v>
      </c>
    </row>
    <row r="3047" spans="1:45" ht="15" hidden="1" x14ac:dyDescent="0.25">
      <c r="A3047" s="273">
        <v>216895</v>
      </c>
      <c r="B3047" s="249" t="s">
        <v>457</v>
      </c>
      <c r="C3047" s="269" t="s">
        <v>206</v>
      </c>
      <c r="D3047" s="269" t="s">
        <v>207</v>
      </c>
      <c r="E3047" s="269" t="s">
        <v>206</v>
      </c>
      <c r="F3047" s="269" t="s">
        <v>207</v>
      </c>
      <c r="G3047" s="269" t="s">
        <v>206</v>
      </c>
      <c r="H3047" s="269" t="s">
        <v>206</v>
      </c>
      <c r="I3047" s="269" t="s">
        <v>206</v>
      </c>
      <c r="J3047" s="269" t="s">
        <v>206</v>
      </c>
      <c r="K3047" s="269" t="s">
        <v>206</v>
      </c>
      <c r="L3047" s="269" t="s">
        <v>206</v>
      </c>
      <c r="M3047" s="270"/>
      <c r="N3047" s="269"/>
      <c r="O3047" s="269"/>
      <c r="P3047" s="269"/>
      <c r="Q3047" s="269"/>
      <c r="R3047" s="269"/>
      <c r="S3047" s="269"/>
      <c r="T3047" s="269"/>
      <c r="U3047" s="269"/>
      <c r="V3047" s="269"/>
      <c r="W3047" s="269"/>
      <c r="X3047" s="270"/>
      <c r="Y3047" s="269"/>
      <c r="Z3047" s="269"/>
      <c r="AA3047" s="269"/>
      <c r="AB3047" s="269"/>
      <c r="AC3047" s="269"/>
      <c r="AD3047" s="269"/>
      <c r="AE3047" s="269"/>
      <c r="AF3047" s="269"/>
      <c r="AG3047" s="269"/>
      <c r="AH3047" s="269"/>
      <c r="AI3047" s="269"/>
      <c r="AJ3047" s="269"/>
      <c r="AK3047" s="269"/>
      <c r="AL3047" s="269"/>
      <c r="AM3047" s="269"/>
      <c r="AN3047" s="269"/>
      <c r="AO3047" s="269"/>
      <c r="AP3047" s="269"/>
      <c r="AQ3047" s="269"/>
      <c r="AR3047">
        <v>0</v>
      </c>
      <c r="AS3047">
        <v>5</v>
      </c>
    </row>
    <row r="3048" spans="1:45" ht="15" hidden="1" x14ac:dyDescent="0.25">
      <c r="A3048" s="273">
        <v>216896</v>
      </c>
      <c r="B3048" s="249" t="s">
        <v>457</v>
      </c>
      <c r="C3048" s="269" t="s">
        <v>207</v>
      </c>
      <c r="D3048" s="269" t="s">
        <v>207</v>
      </c>
      <c r="E3048" s="269" t="s">
        <v>207</v>
      </c>
      <c r="F3048" s="269" t="s">
        <v>207</v>
      </c>
      <c r="G3048" s="269" t="s">
        <v>206</v>
      </c>
      <c r="H3048" s="269" t="s">
        <v>206</v>
      </c>
      <c r="I3048" s="269" t="s">
        <v>206</v>
      </c>
      <c r="J3048" s="269" t="s">
        <v>206</v>
      </c>
      <c r="K3048" s="269" t="s">
        <v>206</v>
      </c>
      <c r="L3048" s="269" t="s">
        <v>206</v>
      </c>
      <c r="M3048" s="270"/>
      <c r="N3048" s="269"/>
      <c r="O3048" s="269"/>
      <c r="P3048" s="269"/>
      <c r="Q3048" s="269"/>
      <c r="R3048" s="269"/>
      <c r="S3048" s="269"/>
      <c r="T3048" s="269"/>
      <c r="U3048" s="269"/>
      <c r="V3048" s="269"/>
      <c r="W3048" s="269"/>
      <c r="X3048" s="270"/>
      <c r="Y3048" s="269"/>
      <c r="Z3048" s="269"/>
      <c r="AA3048" s="269"/>
      <c r="AB3048" s="269"/>
      <c r="AC3048" s="269"/>
      <c r="AD3048" s="269"/>
      <c r="AE3048" s="269"/>
      <c r="AF3048" s="269"/>
      <c r="AG3048" s="269"/>
      <c r="AH3048" s="269"/>
      <c r="AI3048" s="269"/>
      <c r="AJ3048" s="269"/>
      <c r="AK3048" s="269"/>
      <c r="AL3048" s="269"/>
      <c r="AM3048" s="269"/>
      <c r="AN3048" s="269"/>
      <c r="AO3048" s="269"/>
      <c r="AP3048" s="269"/>
      <c r="AQ3048" s="269"/>
      <c r="AR3048">
        <v>0</v>
      </c>
      <c r="AS3048">
        <v>5</v>
      </c>
    </row>
    <row r="3049" spans="1:45" ht="15" hidden="1" x14ac:dyDescent="0.25">
      <c r="A3049" s="273">
        <v>216897</v>
      </c>
      <c r="B3049" s="249" t="s">
        <v>457</v>
      </c>
      <c r="C3049" s="269" t="s">
        <v>207</v>
      </c>
      <c r="D3049" s="269" t="s">
        <v>207</v>
      </c>
      <c r="E3049" s="269" t="s">
        <v>206</v>
      </c>
      <c r="F3049" s="269" t="s">
        <v>207</v>
      </c>
      <c r="G3049" s="269" t="s">
        <v>206</v>
      </c>
      <c r="H3049" s="269" t="s">
        <v>206</v>
      </c>
      <c r="I3049" s="269" t="s">
        <v>206</v>
      </c>
      <c r="J3049" s="269" t="s">
        <v>206</v>
      </c>
      <c r="K3049" s="269" t="s">
        <v>206</v>
      </c>
      <c r="L3049" s="269" t="s">
        <v>206</v>
      </c>
      <c r="M3049" s="270"/>
      <c r="N3049" s="269"/>
      <c r="O3049" s="269"/>
      <c r="P3049" s="269"/>
      <c r="Q3049" s="269"/>
      <c r="R3049" s="269"/>
      <c r="S3049" s="269"/>
      <c r="T3049" s="269"/>
      <c r="U3049" s="269"/>
      <c r="V3049" s="269"/>
      <c r="W3049" s="269"/>
      <c r="X3049" s="270"/>
      <c r="Y3049" s="269"/>
      <c r="Z3049" s="269"/>
      <c r="AA3049" s="269"/>
      <c r="AB3049" s="269"/>
      <c r="AC3049" s="269"/>
      <c r="AD3049" s="269"/>
      <c r="AE3049" s="269"/>
      <c r="AF3049" s="269"/>
      <c r="AG3049" s="269"/>
      <c r="AH3049" s="269"/>
      <c r="AI3049" s="269"/>
      <c r="AJ3049" s="269"/>
      <c r="AK3049" s="269"/>
      <c r="AL3049" s="269"/>
      <c r="AM3049" s="269"/>
      <c r="AN3049" s="269"/>
      <c r="AO3049" s="269"/>
      <c r="AP3049" s="269"/>
      <c r="AQ3049" s="269"/>
      <c r="AR3049">
        <v>0</v>
      </c>
      <c r="AS3049">
        <v>5</v>
      </c>
    </row>
    <row r="3050" spans="1:45" ht="15" hidden="1" x14ac:dyDescent="0.25">
      <c r="A3050" s="273">
        <v>216898</v>
      </c>
      <c r="B3050" s="249" t="s">
        <v>457</v>
      </c>
      <c r="C3050" s="269" t="s">
        <v>207</v>
      </c>
      <c r="D3050" s="269" t="s">
        <v>207</v>
      </c>
      <c r="E3050" s="269" t="s">
        <v>207</v>
      </c>
      <c r="F3050" s="269" t="s">
        <v>207</v>
      </c>
      <c r="G3050" s="269" t="s">
        <v>206</v>
      </c>
      <c r="H3050" s="269" t="s">
        <v>206</v>
      </c>
      <c r="I3050" s="269" t="s">
        <v>206</v>
      </c>
      <c r="J3050" s="269" t="s">
        <v>206</v>
      </c>
      <c r="K3050" s="269" t="s">
        <v>206</v>
      </c>
      <c r="L3050" s="269" t="s">
        <v>206</v>
      </c>
      <c r="M3050" s="270"/>
      <c r="N3050" s="269"/>
      <c r="O3050" s="269"/>
      <c r="P3050" s="269"/>
      <c r="Q3050" s="269"/>
      <c r="R3050" s="269"/>
      <c r="S3050" s="269"/>
      <c r="T3050" s="269"/>
      <c r="U3050" s="269"/>
      <c r="V3050" s="269"/>
      <c r="W3050" s="269"/>
      <c r="X3050" s="270"/>
      <c r="Y3050" s="269"/>
      <c r="Z3050" s="269"/>
      <c r="AA3050" s="269"/>
      <c r="AB3050" s="269"/>
      <c r="AC3050" s="269"/>
      <c r="AD3050" s="269"/>
      <c r="AE3050" s="269"/>
      <c r="AF3050" s="269"/>
      <c r="AG3050" s="269"/>
      <c r="AH3050" s="269"/>
      <c r="AI3050" s="269"/>
      <c r="AJ3050" s="269"/>
      <c r="AK3050" s="269"/>
      <c r="AL3050" s="269"/>
      <c r="AM3050" s="269"/>
      <c r="AN3050" s="269"/>
      <c r="AO3050" s="269"/>
      <c r="AP3050" s="269"/>
      <c r="AQ3050" s="269"/>
      <c r="AR3050">
        <v>0</v>
      </c>
      <c r="AS3050">
        <v>5</v>
      </c>
    </row>
    <row r="3051" spans="1:45" ht="15" hidden="1" x14ac:dyDescent="0.25">
      <c r="A3051" s="273">
        <v>216899</v>
      </c>
      <c r="B3051" s="249" t="s">
        <v>457</v>
      </c>
      <c r="C3051" s="269" t="s">
        <v>206</v>
      </c>
      <c r="D3051" s="269" t="s">
        <v>207</v>
      </c>
      <c r="E3051" s="269" t="s">
        <v>207</v>
      </c>
      <c r="F3051" s="269" t="s">
        <v>206</v>
      </c>
      <c r="G3051" s="269" t="s">
        <v>206</v>
      </c>
      <c r="H3051" s="269" t="s">
        <v>206</v>
      </c>
      <c r="I3051" s="269" t="s">
        <v>206</v>
      </c>
      <c r="J3051" s="269" t="s">
        <v>206</v>
      </c>
      <c r="K3051" s="269" t="s">
        <v>206</v>
      </c>
      <c r="L3051" s="269" t="s">
        <v>206</v>
      </c>
      <c r="M3051" s="270"/>
      <c r="N3051" s="269"/>
      <c r="O3051" s="269"/>
      <c r="P3051" s="269"/>
      <c r="Q3051" s="269"/>
      <c r="R3051" s="269"/>
      <c r="S3051" s="269"/>
      <c r="T3051" s="269"/>
      <c r="U3051" s="269"/>
      <c r="V3051" s="269"/>
      <c r="W3051" s="269"/>
      <c r="X3051" s="270"/>
      <c r="Y3051" s="269"/>
      <c r="Z3051" s="269"/>
      <c r="AA3051" s="269"/>
      <c r="AB3051" s="269"/>
      <c r="AC3051" s="269"/>
      <c r="AD3051" s="269"/>
      <c r="AE3051" s="269"/>
      <c r="AF3051" s="269"/>
      <c r="AG3051" s="269"/>
      <c r="AH3051" s="269"/>
      <c r="AI3051" s="269"/>
      <c r="AJ3051" s="269"/>
      <c r="AK3051" s="269"/>
      <c r="AL3051" s="269"/>
      <c r="AM3051" s="269"/>
      <c r="AN3051" s="269"/>
      <c r="AO3051" s="269"/>
      <c r="AP3051" s="269"/>
      <c r="AQ3051" s="269"/>
      <c r="AR3051">
        <v>0</v>
      </c>
      <c r="AS3051">
        <v>5</v>
      </c>
    </row>
    <row r="3052" spans="1:45" ht="15" hidden="1" x14ac:dyDescent="0.25">
      <c r="A3052" s="273">
        <v>216900</v>
      </c>
      <c r="B3052" s="249" t="s">
        <v>457</v>
      </c>
      <c r="C3052" s="269" t="s">
        <v>207</v>
      </c>
      <c r="D3052" s="269" t="s">
        <v>207</v>
      </c>
      <c r="E3052" s="269" t="s">
        <v>206</v>
      </c>
      <c r="F3052" s="269" t="s">
        <v>206</v>
      </c>
      <c r="G3052" s="269" t="s">
        <v>206</v>
      </c>
      <c r="H3052" s="269" t="s">
        <v>206</v>
      </c>
      <c r="I3052" s="269" t="s">
        <v>206</v>
      </c>
      <c r="J3052" s="269" t="s">
        <v>206</v>
      </c>
      <c r="K3052" s="269" t="s">
        <v>206</v>
      </c>
      <c r="L3052" s="269" t="s">
        <v>206</v>
      </c>
      <c r="M3052" s="270"/>
      <c r="N3052" s="269"/>
      <c r="O3052" s="269"/>
      <c r="P3052" s="269"/>
      <c r="Q3052" s="269"/>
      <c r="R3052" s="269"/>
      <c r="S3052" s="269"/>
      <c r="T3052" s="269"/>
      <c r="U3052" s="269"/>
      <c r="V3052" s="269"/>
      <c r="W3052" s="269"/>
      <c r="X3052" s="270"/>
      <c r="Y3052" s="269"/>
      <c r="Z3052" s="269"/>
      <c r="AA3052" s="269"/>
      <c r="AB3052" s="269"/>
      <c r="AC3052" s="269"/>
      <c r="AD3052" s="269"/>
      <c r="AE3052" s="269"/>
      <c r="AF3052" s="269"/>
      <c r="AG3052" s="269"/>
      <c r="AH3052" s="269"/>
      <c r="AI3052" s="269"/>
      <c r="AJ3052" s="269"/>
      <c r="AK3052" s="269"/>
      <c r="AL3052" s="269"/>
      <c r="AM3052" s="269"/>
      <c r="AN3052" s="269"/>
      <c r="AO3052" s="269"/>
      <c r="AP3052" s="269"/>
      <c r="AQ3052" s="269"/>
      <c r="AR3052">
        <v>0</v>
      </c>
      <c r="AS3052">
        <v>5</v>
      </c>
    </row>
    <row r="3053" spans="1:45" ht="15" hidden="1" x14ac:dyDescent="0.25">
      <c r="A3053" s="273">
        <v>216901</v>
      </c>
      <c r="B3053" s="249" t="s">
        <v>457</v>
      </c>
      <c r="C3053" s="269" t="s">
        <v>206</v>
      </c>
      <c r="D3053" s="269" t="s">
        <v>207</v>
      </c>
      <c r="E3053" s="269" t="s">
        <v>207</v>
      </c>
      <c r="F3053" s="269" t="s">
        <v>207</v>
      </c>
      <c r="G3053" s="269" t="s">
        <v>206</v>
      </c>
      <c r="H3053" s="269" t="s">
        <v>206</v>
      </c>
      <c r="I3053" s="269" t="s">
        <v>206</v>
      </c>
      <c r="J3053" s="269" t="s">
        <v>206</v>
      </c>
      <c r="K3053" s="269" t="s">
        <v>206</v>
      </c>
      <c r="L3053" s="269" t="s">
        <v>206</v>
      </c>
      <c r="M3053" s="270"/>
      <c r="N3053" s="269"/>
      <c r="O3053" s="269"/>
      <c r="P3053" s="269"/>
      <c r="Q3053" s="269"/>
      <c r="R3053" s="269"/>
      <c r="S3053" s="269"/>
      <c r="T3053" s="269"/>
      <c r="U3053" s="269"/>
      <c r="V3053" s="269"/>
      <c r="W3053" s="269"/>
      <c r="X3053" s="270"/>
      <c r="Y3053" s="269"/>
      <c r="Z3053" s="269"/>
      <c r="AA3053" s="269"/>
      <c r="AB3053" s="269"/>
      <c r="AC3053" s="269"/>
      <c r="AD3053" s="269"/>
      <c r="AE3053" s="269"/>
      <c r="AF3053" s="269"/>
      <c r="AG3053" s="269"/>
      <c r="AH3053" s="269"/>
      <c r="AI3053" s="269"/>
      <c r="AJ3053" s="269"/>
      <c r="AK3053" s="269"/>
      <c r="AL3053" s="269"/>
      <c r="AM3053" s="269"/>
      <c r="AN3053" s="269"/>
      <c r="AO3053" s="269"/>
      <c r="AP3053" s="269"/>
      <c r="AQ3053" s="269"/>
      <c r="AR3053">
        <v>0</v>
      </c>
      <c r="AS3053">
        <v>5</v>
      </c>
    </row>
    <row r="3054" spans="1:45" ht="15" hidden="1" x14ac:dyDescent="0.25">
      <c r="A3054" s="273">
        <v>216902</v>
      </c>
      <c r="B3054" s="249" t="s">
        <v>457</v>
      </c>
      <c r="C3054" s="269" t="s">
        <v>207</v>
      </c>
      <c r="D3054" s="269" t="s">
        <v>207</v>
      </c>
      <c r="E3054" s="269" t="s">
        <v>207</v>
      </c>
      <c r="F3054" s="269" t="s">
        <v>207</v>
      </c>
      <c r="G3054" s="269" t="s">
        <v>206</v>
      </c>
      <c r="H3054" s="269" t="s">
        <v>206</v>
      </c>
      <c r="I3054" s="269" t="s">
        <v>206</v>
      </c>
      <c r="J3054" s="269" t="s">
        <v>206</v>
      </c>
      <c r="K3054" s="269" t="s">
        <v>206</v>
      </c>
      <c r="L3054" s="269" t="s">
        <v>206</v>
      </c>
      <c r="M3054" s="270"/>
      <c r="N3054" s="269"/>
      <c r="O3054" s="269"/>
      <c r="P3054" s="269"/>
      <c r="Q3054" s="269"/>
      <c r="R3054" s="269"/>
      <c r="S3054" s="269"/>
      <c r="T3054" s="269"/>
      <c r="U3054" s="269"/>
      <c r="V3054" s="269"/>
      <c r="W3054" s="269"/>
      <c r="X3054" s="270"/>
      <c r="Y3054" s="269"/>
      <c r="Z3054" s="269"/>
      <c r="AA3054" s="269"/>
      <c r="AB3054" s="269"/>
      <c r="AC3054" s="269"/>
      <c r="AD3054" s="269"/>
      <c r="AE3054" s="269"/>
      <c r="AF3054" s="269"/>
      <c r="AG3054" s="269"/>
      <c r="AH3054" s="269"/>
      <c r="AI3054" s="269"/>
      <c r="AJ3054" s="269"/>
      <c r="AK3054" s="269"/>
      <c r="AL3054" s="269"/>
      <c r="AM3054" s="269"/>
      <c r="AN3054" s="269"/>
      <c r="AO3054" s="269"/>
      <c r="AP3054" s="269"/>
      <c r="AQ3054" s="269"/>
      <c r="AR3054">
        <v>0</v>
      </c>
      <c r="AS3054">
        <v>5</v>
      </c>
    </row>
    <row r="3055" spans="1:45" ht="15" hidden="1" x14ac:dyDescent="0.25">
      <c r="A3055" s="273">
        <v>216903</v>
      </c>
      <c r="B3055" s="249" t="s">
        <v>457</v>
      </c>
      <c r="C3055" s="269" t="s">
        <v>207</v>
      </c>
      <c r="D3055" s="269" t="s">
        <v>207</v>
      </c>
      <c r="E3055" s="269" t="s">
        <v>207</v>
      </c>
      <c r="F3055" s="269" t="s">
        <v>207</v>
      </c>
      <c r="G3055" s="269" t="s">
        <v>206</v>
      </c>
      <c r="H3055" s="269" t="s">
        <v>206</v>
      </c>
      <c r="I3055" s="269" t="s">
        <v>206</v>
      </c>
      <c r="J3055" s="269" t="s">
        <v>206</v>
      </c>
      <c r="K3055" s="269" t="s">
        <v>206</v>
      </c>
      <c r="L3055" s="269" t="s">
        <v>206</v>
      </c>
      <c r="M3055" s="270"/>
      <c r="N3055" s="269"/>
      <c r="O3055" s="269"/>
      <c r="P3055" s="269"/>
      <c r="Q3055" s="269"/>
      <c r="R3055" s="269"/>
      <c r="S3055" s="269"/>
      <c r="T3055" s="269"/>
      <c r="U3055" s="269"/>
      <c r="V3055" s="269"/>
      <c r="W3055" s="269"/>
      <c r="X3055" s="270"/>
      <c r="Y3055" s="269"/>
      <c r="Z3055" s="269"/>
      <c r="AA3055" s="269"/>
      <c r="AB3055" s="269"/>
      <c r="AC3055" s="269"/>
      <c r="AD3055" s="269"/>
      <c r="AE3055" s="269"/>
      <c r="AF3055" s="269"/>
      <c r="AG3055" s="269"/>
      <c r="AH3055" s="269"/>
      <c r="AI3055" s="269"/>
      <c r="AJ3055" s="269"/>
      <c r="AK3055" s="269"/>
      <c r="AL3055" s="269"/>
      <c r="AM3055" s="269"/>
      <c r="AN3055" s="269"/>
      <c r="AO3055" s="269"/>
      <c r="AP3055" s="269"/>
      <c r="AQ3055" s="269"/>
      <c r="AR3055">
        <v>0</v>
      </c>
      <c r="AS3055">
        <v>5</v>
      </c>
    </row>
    <row r="3056" spans="1:45" ht="15" hidden="1" x14ac:dyDescent="0.25">
      <c r="A3056" s="273">
        <v>216904</v>
      </c>
      <c r="B3056" s="249" t="s">
        <v>457</v>
      </c>
      <c r="C3056" s="269" t="s">
        <v>207</v>
      </c>
      <c r="D3056" s="269" t="s">
        <v>207</v>
      </c>
      <c r="E3056" s="269" t="s">
        <v>207</v>
      </c>
      <c r="F3056" s="269" t="s">
        <v>207</v>
      </c>
      <c r="G3056" s="269" t="s">
        <v>206</v>
      </c>
      <c r="H3056" s="269" t="s">
        <v>206</v>
      </c>
      <c r="I3056" s="269" t="s">
        <v>206</v>
      </c>
      <c r="J3056" s="269" t="s">
        <v>206</v>
      </c>
      <c r="K3056" s="269" t="s">
        <v>206</v>
      </c>
      <c r="L3056" s="269" t="s">
        <v>206</v>
      </c>
      <c r="M3056" s="270"/>
      <c r="N3056" s="269"/>
      <c r="O3056" s="269"/>
      <c r="P3056" s="269"/>
      <c r="Q3056" s="269"/>
      <c r="R3056" s="269"/>
      <c r="S3056" s="269"/>
      <c r="T3056" s="269"/>
      <c r="U3056" s="269"/>
      <c r="V3056" s="269"/>
      <c r="W3056" s="269"/>
      <c r="X3056" s="270"/>
      <c r="Y3056" s="269"/>
      <c r="Z3056" s="269"/>
      <c r="AA3056" s="269"/>
      <c r="AB3056" s="269"/>
      <c r="AC3056" s="269"/>
      <c r="AD3056" s="269"/>
      <c r="AE3056" s="269"/>
      <c r="AF3056" s="269"/>
      <c r="AG3056" s="269"/>
      <c r="AH3056" s="269"/>
      <c r="AI3056" s="269"/>
      <c r="AJ3056" s="269"/>
      <c r="AK3056" s="269"/>
      <c r="AL3056" s="269"/>
      <c r="AM3056" s="269"/>
      <c r="AN3056" s="269"/>
      <c r="AO3056" s="269"/>
      <c r="AP3056" s="269"/>
      <c r="AQ3056" s="269"/>
      <c r="AR3056">
        <v>0</v>
      </c>
      <c r="AS3056">
        <v>5</v>
      </c>
    </row>
    <row r="3057" spans="1:45" ht="15" hidden="1" x14ac:dyDescent="0.25">
      <c r="A3057" s="273">
        <v>216905</v>
      </c>
      <c r="B3057" s="249" t="s">
        <v>457</v>
      </c>
      <c r="C3057" s="269" t="s">
        <v>207</v>
      </c>
      <c r="D3057" s="269" t="s">
        <v>207</v>
      </c>
      <c r="E3057" s="269" t="s">
        <v>207</v>
      </c>
      <c r="F3057" s="269" t="s">
        <v>207</v>
      </c>
      <c r="G3057" s="269" t="s">
        <v>206</v>
      </c>
      <c r="H3057" s="269" t="s">
        <v>206</v>
      </c>
      <c r="I3057" s="269" t="s">
        <v>206</v>
      </c>
      <c r="J3057" s="269" t="s">
        <v>206</v>
      </c>
      <c r="K3057" s="269" t="s">
        <v>206</v>
      </c>
      <c r="L3057" s="269" t="s">
        <v>206</v>
      </c>
      <c r="M3057" s="270"/>
      <c r="N3057" s="269"/>
      <c r="O3057" s="269"/>
      <c r="P3057" s="269"/>
      <c r="Q3057" s="269"/>
      <c r="R3057" s="269"/>
      <c r="S3057" s="269"/>
      <c r="T3057" s="269"/>
      <c r="U3057" s="269"/>
      <c r="V3057" s="269"/>
      <c r="W3057" s="269"/>
      <c r="X3057" s="270"/>
      <c r="Y3057" s="269"/>
      <c r="Z3057" s="269"/>
      <c r="AA3057" s="269"/>
      <c r="AB3057" s="269"/>
      <c r="AC3057" s="269"/>
      <c r="AD3057" s="269"/>
      <c r="AE3057" s="269"/>
      <c r="AF3057" s="269"/>
      <c r="AG3057" s="269"/>
      <c r="AH3057" s="269"/>
      <c r="AI3057" s="269"/>
      <c r="AJ3057" s="269"/>
      <c r="AK3057" s="269"/>
      <c r="AL3057" s="269"/>
      <c r="AM3057" s="269"/>
      <c r="AN3057" s="269"/>
      <c r="AO3057" s="269"/>
      <c r="AP3057" s="269"/>
      <c r="AQ3057" s="269"/>
      <c r="AR3057">
        <v>0</v>
      </c>
      <c r="AS3057">
        <v>5</v>
      </c>
    </row>
    <row r="3058" spans="1:45" ht="15" hidden="1" x14ac:dyDescent="0.25">
      <c r="A3058" s="273">
        <v>216906</v>
      </c>
      <c r="B3058" s="249" t="s">
        <v>457</v>
      </c>
      <c r="C3058" s="269" t="s">
        <v>207</v>
      </c>
      <c r="D3058" s="269" t="s">
        <v>207</v>
      </c>
      <c r="E3058" s="269" t="s">
        <v>207</v>
      </c>
      <c r="F3058" s="269" t="s">
        <v>206</v>
      </c>
      <c r="G3058" s="269" t="s">
        <v>206</v>
      </c>
      <c r="H3058" s="269" t="s">
        <v>206</v>
      </c>
      <c r="I3058" s="269" t="s">
        <v>206</v>
      </c>
      <c r="J3058" s="269" t="s">
        <v>206</v>
      </c>
      <c r="K3058" s="269" t="s">
        <v>206</v>
      </c>
      <c r="L3058" s="269" t="s">
        <v>206</v>
      </c>
      <c r="M3058" s="270"/>
      <c r="N3058" s="269"/>
      <c r="O3058" s="269"/>
      <c r="P3058" s="269"/>
      <c r="Q3058" s="269"/>
      <c r="R3058" s="269"/>
      <c r="S3058" s="269"/>
      <c r="T3058" s="269"/>
      <c r="U3058" s="269"/>
      <c r="V3058" s="269"/>
      <c r="W3058" s="269"/>
      <c r="X3058" s="270"/>
      <c r="Y3058" s="269"/>
      <c r="Z3058" s="269"/>
      <c r="AA3058" s="269"/>
      <c r="AB3058" s="269"/>
      <c r="AC3058" s="269"/>
      <c r="AD3058" s="269"/>
      <c r="AE3058" s="269"/>
      <c r="AF3058" s="269"/>
      <c r="AG3058" s="269"/>
      <c r="AH3058" s="269"/>
      <c r="AI3058" s="269"/>
      <c r="AJ3058" s="269"/>
      <c r="AK3058" s="269"/>
      <c r="AL3058" s="269"/>
      <c r="AM3058" s="269"/>
      <c r="AN3058" s="269"/>
      <c r="AO3058" s="269"/>
      <c r="AP3058" s="269"/>
      <c r="AQ3058" s="269"/>
      <c r="AR3058">
        <v>0</v>
      </c>
      <c r="AS3058">
        <v>5</v>
      </c>
    </row>
    <row r="3059" spans="1:45" ht="15" hidden="1" x14ac:dyDescent="0.25">
      <c r="A3059" s="273">
        <v>216907</v>
      </c>
      <c r="B3059" s="249" t="s">
        <v>457</v>
      </c>
      <c r="C3059" s="269" t="s">
        <v>207</v>
      </c>
      <c r="D3059" s="269" t="s">
        <v>207</v>
      </c>
      <c r="E3059" s="269" t="s">
        <v>207</v>
      </c>
      <c r="F3059" s="269" t="s">
        <v>207</v>
      </c>
      <c r="G3059" s="269" t="s">
        <v>206</v>
      </c>
      <c r="H3059" s="269" t="s">
        <v>206</v>
      </c>
      <c r="I3059" s="269" t="s">
        <v>206</v>
      </c>
      <c r="J3059" s="269" t="s">
        <v>206</v>
      </c>
      <c r="K3059" s="269" t="s">
        <v>206</v>
      </c>
      <c r="L3059" s="269" t="s">
        <v>206</v>
      </c>
      <c r="M3059" s="270"/>
      <c r="N3059" s="269"/>
      <c r="O3059" s="269"/>
      <c r="P3059" s="269"/>
      <c r="Q3059" s="269"/>
      <c r="R3059" s="269"/>
      <c r="S3059" s="269"/>
      <c r="T3059" s="269"/>
      <c r="U3059" s="269"/>
      <c r="V3059" s="269"/>
      <c r="W3059" s="269"/>
      <c r="X3059" s="270"/>
      <c r="Y3059" s="269"/>
      <c r="Z3059" s="269"/>
      <c r="AA3059" s="269"/>
      <c r="AB3059" s="269"/>
      <c r="AC3059" s="269"/>
      <c r="AD3059" s="269"/>
      <c r="AE3059" s="269"/>
      <c r="AF3059" s="269"/>
      <c r="AG3059" s="269"/>
      <c r="AH3059" s="269"/>
      <c r="AI3059" s="269"/>
      <c r="AJ3059" s="269"/>
      <c r="AK3059" s="269"/>
      <c r="AL3059" s="269"/>
      <c r="AM3059" s="269"/>
      <c r="AN3059" s="269"/>
      <c r="AO3059" s="269"/>
      <c r="AP3059" s="269"/>
      <c r="AQ3059" s="269"/>
      <c r="AR3059">
        <v>0</v>
      </c>
      <c r="AS3059">
        <v>5</v>
      </c>
    </row>
    <row r="3060" spans="1:45" ht="15" hidden="1" x14ac:dyDescent="0.25">
      <c r="A3060" s="273">
        <v>216908</v>
      </c>
      <c r="B3060" s="249" t="s">
        <v>457</v>
      </c>
      <c r="C3060" s="269" t="s">
        <v>207</v>
      </c>
      <c r="D3060" s="269" t="s">
        <v>207</v>
      </c>
      <c r="E3060" s="269" t="s">
        <v>207</v>
      </c>
      <c r="F3060" s="269" t="s">
        <v>207</v>
      </c>
      <c r="G3060" s="269" t="s">
        <v>206</v>
      </c>
      <c r="H3060" s="269" t="s">
        <v>206</v>
      </c>
      <c r="I3060" s="269" t="s">
        <v>206</v>
      </c>
      <c r="J3060" s="269" t="s">
        <v>206</v>
      </c>
      <c r="K3060" s="269" t="s">
        <v>206</v>
      </c>
      <c r="L3060" s="269" t="s">
        <v>206</v>
      </c>
      <c r="M3060" s="270"/>
      <c r="N3060" s="269"/>
      <c r="O3060" s="269"/>
      <c r="P3060" s="269"/>
      <c r="Q3060" s="269"/>
      <c r="R3060" s="269"/>
      <c r="S3060" s="269"/>
      <c r="T3060" s="269"/>
      <c r="U3060" s="269"/>
      <c r="V3060" s="269"/>
      <c r="W3060" s="269"/>
      <c r="X3060" s="270"/>
      <c r="Y3060" s="269"/>
      <c r="Z3060" s="269"/>
      <c r="AA3060" s="269"/>
      <c r="AB3060" s="269"/>
      <c r="AC3060" s="269"/>
      <c r="AD3060" s="269"/>
      <c r="AE3060" s="269"/>
      <c r="AF3060" s="269"/>
      <c r="AG3060" s="269"/>
      <c r="AH3060" s="269"/>
      <c r="AI3060" s="269"/>
      <c r="AJ3060" s="269"/>
      <c r="AK3060" s="269"/>
      <c r="AL3060" s="269"/>
      <c r="AM3060" s="269"/>
      <c r="AN3060" s="269"/>
      <c r="AO3060" s="269"/>
      <c r="AP3060" s="269"/>
      <c r="AQ3060" s="269"/>
      <c r="AR3060">
        <v>0</v>
      </c>
      <c r="AS3060">
        <v>5</v>
      </c>
    </row>
    <row r="3061" spans="1:45" ht="15" hidden="1" x14ac:dyDescent="0.25">
      <c r="A3061" s="273">
        <v>216909</v>
      </c>
      <c r="B3061" s="249" t="s">
        <v>457</v>
      </c>
      <c r="C3061" s="269" t="s">
        <v>206</v>
      </c>
      <c r="D3061" s="269" t="s">
        <v>207</v>
      </c>
      <c r="E3061" s="269" t="s">
        <v>207</v>
      </c>
      <c r="F3061" s="269" t="s">
        <v>206</v>
      </c>
      <c r="G3061" s="269" t="s">
        <v>206</v>
      </c>
      <c r="H3061" s="269" t="s">
        <v>206</v>
      </c>
      <c r="I3061" s="269" t="s">
        <v>206</v>
      </c>
      <c r="J3061" s="269" t="s">
        <v>206</v>
      </c>
      <c r="K3061" s="269" t="s">
        <v>206</v>
      </c>
      <c r="L3061" s="269" t="s">
        <v>206</v>
      </c>
      <c r="M3061" s="270"/>
      <c r="N3061" s="269"/>
      <c r="O3061" s="269"/>
      <c r="P3061" s="269"/>
      <c r="Q3061" s="269"/>
      <c r="R3061" s="269"/>
      <c r="S3061" s="269"/>
      <c r="T3061" s="269"/>
      <c r="U3061" s="269"/>
      <c r="V3061" s="269"/>
      <c r="W3061" s="269"/>
      <c r="X3061" s="270"/>
      <c r="Y3061" s="269"/>
      <c r="Z3061" s="269"/>
      <c r="AA3061" s="269"/>
      <c r="AB3061" s="269"/>
      <c r="AC3061" s="269"/>
      <c r="AD3061" s="269"/>
      <c r="AE3061" s="269"/>
      <c r="AF3061" s="269"/>
      <c r="AG3061" s="269"/>
      <c r="AH3061" s="269"/>
      <c r="AI3061" s="269"/>
      <c r="AJ3061" s="269"/>
      <c r="AK3061" s="269"/>
      <c r="AL3061" s="269"/>
      <c r="AM3061" s="269"/>
      <c r="AN3061" s="269"/>
      <c r="AO3061" s="269"/>
      <c r="AP3061" s="269"/>
      <c r="AQ3061" s="269"/>
      <c r="AR3061">
        <v>0</v>
      </c>
      <c r="AS3061">
        <v>5</v>
      </c>
    </row>
    <row r="3062" spans="1:45" ht="15" hidden="1" x14ac:dyDescent="0.25">
      <c r="A3062" s="273">
        <v>216910</v>
      </c>
      <c r="B3062" s="249" t="s">
        <v>457</v>
      </c>
      <c r="C3062" s="269" t="s">
        <v>207</v>
      </c>
      <c r="D3062" s="269" t="s">
        <v>207</v>
      </c>
      <c r="E3062" s="269" t="s">
        <v>207</v>
      </c>
      <c r="F3062" s="269" t="s">
        <v>207</v>
      </c>
      <c r="G3062" s="269" t="s">
        <v>206</v>
      </c>
      <c r="H3062" s="269" t="s">
        <v>206</v>
      </c>
      <c r="I3062" s="269" t="s">
        <v>206</v>
      </c>
      <c r="J3062" s="269" t="s">
        <v>206</v>
      </c>
      <c r="K3062" s="269" t="s">
        <v>206</v>
      </c>
      <c r="L3062" s="269" t="s">
        <v>206</v>
      </c>
      <c r="M3062" s="270"/>
      <c r="N3062" s="269"/>
      <c r="O3062" s="269"/>
      <c r="P3062" s="269"/>
      <c r="Q3062" s="269"/>
      <c r="R3062" s="269"/>
      <c r="S3062" s="269"/>
      <c r="T3062" s="269"/>
      <c r="U3062" s="269"/>
      <c r="V3062" s="269"/>
      <c r="W3062" s="269"/>
      <c r="X3062" s="270"/>
      <c r="Y3062" s="269"/>
      <c r="Z3062" s="269"/>
      <c r="AA3062" s="269"/>
      <c r="AB3062" s="269"/>
      <c r="AC3062" s="269"/>
      <c r="AD3062" s="269"/>
      <c r="AE3062" s="269"/>
      <c r="AF3062" s="269"/>
      <c r="AG3062" s="269"/>
      <c r="AH3062" s="269"/>
      <c r="AI3062" s="269"/>
      <c r="AJ3062" s="269"/>
      <c r="AK3062" s="269"/>
      <c r="AL3062" s="269"/>
      <c r="AM3062" s="269"/>
      <c r="AN3062" s="269"/>
      <c r="AO3062" s="269"/>
      <c r="AP3062" s="269"/>
      <c r="AQ3062" s="269"/>
      <c r="AR3062">
        <v>0</v>
      </c>
      <c r="AS3062">
        <v>5</v>
      </c>
    </row>
    <row r="3063" spans="1:45" ht="15" hidden="1" x14ac:dyDescent="0.25">
      <c r="A3063" s="273">
        <v>216911</v>
      </c>
      <c r="B3063" s="249" t="s">
        <v>457</v>
      </c>
      <c r="C3063" s="269" t="s">
        <v>207</v>
      </c>
      <c r="D3063" s="269" t="s">
        <v>207</v>
      </c>
      <c r="E3063" s="269" t="s">
        <v>207</v>
      </c>
      <c r="F3063" s="269" t="s">
        <v>207</v>
      </c>
      <c r="G3063" s="269" t="s">
        <v>206</v>
      </c>
      <c r="H3063" s="269" t="s">
        <v>206</v>
      </c>
      <c r="I3063" s="269" t="s">
        <v>206</v>
      </c>
      <c r="J3063" s="269" t="s">
        <v>206</v>
      </c>
      <c r="K3063" s="269" t="s">
        <v>206</v>
      </c>
      <c r="L3063" s="269" t="s">
        <v>206</v>
      </c>
      <c r="M3063" s="270"/>
      <c r="N3063" s="269"/>
      <c r="O3063" s="269"/>
      <c r="P3063" s="269"/>
      <c r="Q3063" s="269"/>
      <c r="R3063" s="269"/>
      <c r="S3063" s="269"/>
      <c r="T3063" s="269"/>
      <c r="U3063" s="269"/>
      <c r="V3063" s="269"/>
      <c r="W3063" s="269"/>
      <c r="X3063" s="270"/>
      <c r="Y3063" s="269"/>
      <c r="Z3063" s="269"/>
      <c r="AA3063" s="269"/>
      <c r="AB3063" s="269"/>
      <c r="AC3063" s="269"/>
      <c r="AD3063" s="269"/>
      <c r="AE3063" s="269"/>
      <c r="AF3063" s="269"/>
      <c r="AG3063" s="269"/>
      <c r="AH3063" s="269"/>
      <c r="AI3063" s="269"/>
      <c r="AJ3063" s="269"/>
      <c r="AK3063" s="269"/>
      <c r="AL3063" s="269"/>
      <c r="AM3063" s="269"/>
      <c r="AN3063" s="269"/>
      <c r="AO3063" s="269"/>
      <c r="AP3063" s="269"/>
      <c r="AQ3063" s="269"/>
      <c r="AR3063">
        <v>0</v>
      </c>
      <c r="AS3063">
        <v>5</v>
      </c>
    </row>
    <row r="3064" spans="1:45" ht="15" hidden="1" x14ac:dyDescent="0.25">
      <c r="A3064" s="273">
        <v>216912</v>
      </c>
      <c r="B3064" s="249" t="s">
        <v>457</v>
      </c>
      <c r="C3064" s="269" t="s">
        <v>206</v>
      </c>
      <c r="D3064" s="269" t="s">
        <v>207</v>
      </c>
      <c r="E3064" s="269" t="s">
        <v>207</v>
      </c>
      <c r="F3064" s="269" t="s">
        <v>207</v>
      </c>
      <c r="G3064" s="269" t="s">
        <v>206</v>
      </c>
      <c r="H3064" s="269" t="s">
        <v>206</v>
      </c>
      <c r="I3064" s="269" t="s">
        <v>206</v>
      </c>
      <c r="J3064" s="269" t="s">
        <v>206</v>
      </c>
      <c r="K3064" s="269" t="s">
        <v>206</v>
      </c>
      <c r="L3064" s="269" t="s">
        <v>206</v>
      </c>
      <c r="M3064" s="270"/>
      <c r="N3064" s="269"/>
      <c r="O3064" s="269"/>
      <c r="P3064" s="269"/>
      <c r="Q3064" s="269"/>
      <c r="R3064" s="269"/>
      <c r="S3064" s="269"/>
      <c r="T3064" s="269"/>
      <c r="U3064" s="269"/>
      <c r="V3064" s="269"/>
      <c r="W3064" s="269"/>
      <c r="X3064" s="270"/>
      <c r="Y3064" s="269"/>
      <c r="Z3064" s="269"/>
      <c r="AA3064" s="269"/>
      <c r="AB3064" s="269"/>
      <c r="AC3064" s="269"/>
      <c r="AD3064" s="269"/>
      <c r="AE3064" s="269"/>
      <c r="AF3064" s="269"/>
      <c r="AG3064" s="269"/>
      <c r="AH3064" s="269"/>
      <c r="AI3064" s="269"/>
      <c r="AJ3064" s="269"/>
      <c r="AK3064" s="269"/>
      <c r="AL3064" s="269"/>
      <c r="AM3064" s="269"/>
      <c r="AN3064" s="269"/>
      <c r="AO3064" s="269"/>
      <c r="AP3064" s="269"/>
      <c r="AQ3064" s="269"/>
      <c r="AR3064">
        <v>0</v>
      </c>
      <c r="AS3064">
        <v>5</v>
      </c>
    </row>
    <row r="3065" spans="1:45" ht="15" hidden="1" x14ac:dyDescent="0.25">
      <c r="A3065" s="273">
        <v>216913</v>
      </c>
      <c r="B3065" s="249" t="s">
        <v>457</v>
      </c>
      <c r="C3065" s="269" t="s">
        <v>207</v>
      </c>
      <c r="D3065" s="269" t="s">
        <v>207</v>
      </c>
      <c r="E3065" s="269" t="s">
        <v>207</v>
      </c>
      <c r="F3065" s="269" t="s">
        <v>207</v>
      </c>
      <c r="G3065" s="269" t="s">
        <v>206</v>
      </c>
      <c r="H3065" s="269" t="s">
        <v>206</v>
      </c>
      <c r="I3065" s="269" t="s">
        <v>206</v>
      </c>
      <c r="J3065" s="269" t="s">
        <v>206</v>
      </c>
      <c r="K3065" s="269" t="s">
        <v>206</v>
      </c>
      <c r="L3065" s="269" t="s">
        <v>206</v>
      </c>
      <c r="M3065" s="270"/>
      <c r="N3065" s="269"/>
      <c r="O3065" s="269"/>
      <c r="P3065" s="269"/>
      <c r="Q3065" s="269"/>
      <c r="R3065" s="269"/>
      <c r="S3065" s="269"/>
      <c r="T3065" s="269"/>
      <c r="U3065" s="269"/>
      <c r="V3065" s="269"/>
      <c r="W3065" s="269"/>
      <c r="X3065" s="270"/>
      <c r="Y3065" s="269"/>
      <c r="Z3065" s="269"/>
      <c r="AA3065" s="269"/>
      <c r="AB3065" s="269"/>
      <c r="AC3065" s="269"/>
      <c r="AD3065" s="269"/>
      <c r="AE3065" s="269"/>
      <c r="AF3065" s="269"/>
      <c r="AG3065" s="269"/>
      <c r="AH3065" s="269"/>
      <c r="AI3065" s="269"/>
      <c r="AJ3065" s="269"/>
      <c r="AK3065" s="269"/>
      <c r="AL3065" s="269"/>
      <c r="AM3065" s="269"/>
      <c r="AN3065" s="269"/>
      <c r="AO3065" s="269"/>
      <c r="AP3065" s="269"/>
      <c r="AQ3065" s="269"/>
      <c r="AR3065">
        <v>0</v>
      </c>
      <c r="AS3065">
        <v>5</v>
      </c>
    </row>
    <row r="3066" spans="1:45" ht="15" hidden="1" x14ac:dyDescent="0.25">
      <c r="A3066" s="273">
        <v>216915</v>
      </c>
      <c r="B3066" s="249" t="s">
        <v>457</v>
      </c>
      <c r="C3066" s="269" t="s">
        <v>207</v>
      </c>
      <c r="D3066" s="269" t="s">
        <v>207</v>
      </c>
      <c r="E3066" s="269" t="s">
        <v>207</v>
      </c>
      <c r="F3066" s="269" t="s">
        <v>206</v>
      </c>
      <c r="G3066" s="269" t="s">
        <v>206</v>
      </c>
      <c r="H3066" s="269" t="s">
        <v>206</v>
      </c>
      <c r="I3066" s="269" t="s">
        <v>206</v>
      </c>
      <c r="J3066" s="269" t="s">
        <v>206</v>
      </c>
      <c r="K3066" s="269" t="s">
        <v>206</v>
      </c>
      <c r="L3066" s="269" t="s">
        <v>206</v>
      </c>
      <c r="M3066" s="270"/>
      <c r="N3066" s="269"/>
      <c r="O3066" s="269"/>
      <c r="P3066" s="269"/>
      <c r="Q3066" s="269"/>
      <c r="R3066" s="269"/>
      <c r="S3066" s="269"/>
      <c r="T3066" s="269"/>
      <c r="U3066" s="269"/>
      <c r="V3066" s="269"/>
      <c r="W3066" s="269"/>
      <c r="X3066" s="270"/>
      <c r="Y3066" s="269"/>
      <c r="Z3066" s="269"/>
      <c r="AA3066" s="269"/>
      <c r="AB3066" s="269"/>
      <c r="AC3066" s="269"/>
      <c r="AD3066" s="269"/>
      <c r="AE3066" s="269"/>
      <c r="AF3066" s="269"/>
      <c r="AG3066" s="269"/>
      <c r="AH3066" s="269"/>
      <c r="AI3066" s="269"/>
      <c r="AJ3066" s="269"/>
      <c r="AK3066" s="269"/>
      <c r="AL3066" s="269"/>
      <c r="AM3066" s="269"/>
      <c r="AN3066" s="269"/>
      <c r="AO3066" s="269"/>
      <c r="AP3066" s="269"/>
      <c r="AQ3066" s="269"/>
      <c r="AR3066">
        <v>0</v>
      </c>
      <c r="AS3066">
        <v>5</v>
      </c>
    </row>
    <row r="3067" spans="1:45" ht="15" hidden="1" x14ac:dyDescent="0.25">
      <c r="A3067" s="273">
        <v>216916</v>
      </c>
      <c r="B3067" s="249" t="s">
        <v>457</v>
      </c>
      <c r="C3067" s="269" t="s">
        <v>206</v>
      </c>
      <c r="D3067" s="269" t="s">
        <v>207</v>
      </c>
      <c r="E3067" s="269" t="s">
        <v>207</v>
      </c>
      <c r="F3067" s="269" t="s">
        <v>207</v>
      </c>
      <c r="G3067" s="269" t="s">
        <v>206</v>
      </c>
      <c r="H3067" s="269" t="s">
        <v>206</v>
      </c>
      <c r="I3067" s="269" t="s">
        <v>206</v>
      </c>
      <c r="J3067" s="269" t="s">
        <v>206</v>
      </c>
      <c r="K3067" s="269" t="s">
        <v>206</v>
      </c>
      <c r="L3067" s="269" t="s">
        <v>206</v>
      </c>
      <c r="M3067" s="270"/>
      <c r="N3067" s="269"/>
      <c r="O3067" s="269"/>
      <c r="P3067" s="269"/>
      <c r="Q3067" s="269"/>
      <c r="R3067" s="269"/>
      <c r="S3067" s="269"/>
      <c r="T3067" s="269"/>
      <c r="U3067" s="269"/>
      <c r="V3067" s="269"/>
      <c r="W3067" s="269"/>
      <c r="X3067" s="270"/>
      <c r="Y3067" s="269"/>
      <c r="Z3067" s="269"/>
      <c r="AA3067" s="269"/>
      <c r="AB3067" s="269"/>
      <c r="AC3067" s="269"/>
      <c r="AD3067" s="269"/>
      <c r="AE3067" s="269"/>
      <c r="AF3067" s="269"/>
      <c r="AG3067" s="269"/>
      <c r="AH3067" s="269"/>
      <c r="AI3067" s="269"/>
      <c r="AJ3067" s="269"/>
      <c r="AK3067" s="269"/>
      <c r="AL3067" s="269"/>
      <c r="AM3067" s="269"/>
      <c r="AN3067" s="269"/>
      <c r="AO3067" s="269"/>
      <c r="AP3067" s="269"/>
      <c r="AQ3067" s="269"/>
      <c r="AR3067">
        <v>0</v>
      </c>
      <c r="AS3067">
        <v>5</v>
      </c>
    </row>
    <row r="3068" spans="1:45" ht="15" hidden="1" x14ac:dyDescent="0.25">
      <c r="A3068" s="273">
        <v>216917</v>
      </c>
      <c r="B3068" s="249" t="s">
        <v>457</v>
      </c>
      <c r="C3068" s="269" t="s">
        <v>206</v>
      </c>
      <c r="D3068" s="269" t="s">
        <v>207</v>
      </c>
      <c r="E3068" s="269" t="s">
        <v>207</v>
      </c>
      <c r="F3068" s="269" t="s">
        <v>206</v>
      </c>
      <c r="G3068" s="269" t="s">
        <v>206</v>
      </c>
      <c r="H3068" s="269" t="s">
        <v>206</v>
      </c>
      <c r="I3068" s="269" t="s">
        <v>206</v>
      </c>
      <c r="J3068" s="269" t="s">
        <v>206</v>
      </c>
      <c r="K3068" s="269" t="s">
        <v>206</v>
      </c>
      <c r="L3068" s="269" t="s">
        <v>206</v>
      </c>
      <c r="M3068" s="270"/>
      <c r="N3068" s="269"/>
      <c r="O3068" s="269"/>
      <c r="P3068" s="269"/>
      <c r="Q3068" s="269"/>
      <c r="R3068" s="269"/>
      <c r="S3068" s="269"/>
      <c r="T3068" s="269"/>
      <c r="U3068" s="269"/>
      <c r="V3068" s="269"/>
      <c r="W3068" s="269"/>
      <c r="X3068" s="270"/>
      <c r="Y3068" s="269"/>
      <c r="Z3068" s="269"/>
      <c r="AA3068" s="269"/>
      <c r="AB3068" s="269"/>
      <c r="AC3068" s="269"/>
      <c r="AD3068" s="269"/>
      <c r="AE3068" s="269"/>
      <c r="AF3068" s="269"/>
      <c r="AG3068" s="269"/>
      <c r="AH3068" s="269"/>
      <c r="AI3068" s="269"/>
      <c r="AJ3068" s="269"/>
      <c r="AK3068" s="269"/>
      <c r="AL3068" s="269"/>
      <c r="AM3068" s="269"/>
      <c r="AN3068" s="269"/>
      <c r="AO3068" s="269"/>
      <c r="AP3068" s="269"/>
      <c r="AQ3068" s="269"/>
      <c r="AR3068">
        <v>0</v>
      </c>
      <c r="AS3068">
        <v>5</v>
      </c>
    </row>
    <row r="3069" spans="1:45" ht="15" hidden="1" x14ac:dyDescent="0.25">
      <c r="A3069" s="273">
        <v>216918</v>
      </c>
      <c r="B3069" s="249" t="s">
        <v>457</v>
      </c>
      <c r="C3069" s="269" t="s">
        <v>207</v>
      </c>
      <c r="D3069" s="269" t="s">
        <v>207</v>
      </c>
      <c r="E3069" s="269" t="s">
        <v>207</v>
      </c>
      <c r="F3069" s="269" t="s">
        <v>344</v>
      </c>
      <c r="G3069" s="269" t="s">
        <v>344</v>
      </c>
      <c r="H3069" s="269" t="s">
        <v>206</v>
      </c>
      <c r="I3069" s="269" t="s">
        <v>206</v>
      </c>
      <c r="J3069" s="269" t="s">
        <v>206</v>
      </c>
      <c r="K3069" s="269" t="s">
        <v>206</v>
      </c>
      <c r="L3069" s="269" t="s">
        <v>206</v>
      </c>
      <c r="M3069" s="270"/>
      <c r="N3069" s="269"/>
      <c r="O3069" s="269"/>
      <c r="P3069" s="269"/>
      <c r="Q3069" s="269"/>
      <c r="R3069" s="269"/>
      <c r="S3069" s="269"/>
      <c r="T3069" s="269"/>
      <c r="U3069" s="269"/>
      <c r="V3069" s="269"/>
      <c r="W3069" s="269"/>
      <c r="X3069" s="270"/>
      <c r="Y3069" s="269"/>
      <c r="Z3069" s="269"/>
      <c r="AA3069" s="269"/>
      <c r="AB3069" s="269"/>
      <c r="AC3069" s="269"/>
      <c r="AD3069" s="269"/>
      <c r="AE3069" s="269"/>
      <c r="AF3069" s="269"/>
      <c r="AG3069" s="269"/>
      <c r="AH3069" s="269"/>
      <c r="AI3069" s="269"/>
      <c r="AJ3069" s="269"/>
      <c r="AK3069" s="269"/>
      <c r="AL3069" s="269"/>
      <c r="AM3069" s="269"/>
      <c r="AN3069" s="269"/>
      <c r="AO3069" s="269"/>
      <c r="AP3069" s="269"/>
      <c r="AQ3069" s="269"/>
      <c r="AR3069">
        <v>0</v>
      </c>
      <c r="AS3069">
        <v>5</v>
      </c>
    </row>
    <row r="3070" spans="1:45" ht="15" hidden="1" x14ac:dyDescent="0.25">
      <c r="A3070" s="273">
        <v>216919</v>
      </c>
      <c r="B3070" s="249" t="s">
        <v>457</v>
      </c>
      <c r="C3070" s="269" t="s">
        <v>207</v>
      </c>
      <c r="D3070" s="269" t="s">
        <v>206</v>
      </c>
      <c r="E3070" s="269" t="s">
        <v>207</v>
      </c>
      <c r="F3070" s="269" t="s">
        <v>206</v>
      </c>
      <c r="G3070" s="269" t="s">
        <v>206</v>
      </c>
      <c r="H3070" s="269" t="s">
        <v>206</v>
      </c>
      <c r="I3070" s="269" t="s">
        <v>206</v>
      </c>
      <c r="J3070" s="269" t="s">
        <v>206</v>
      </c>
      <c r="K3070" s="269" t="s">
        <v>206</v>
      </c>
      <c r="L3070" s="269" t="s">
        <v>206</v>
      </c>
      <c r="M3070" s="270"/>
      <c r="N3070" s="269"/>
      <c r="O3070" s="269"/>
      <c r="P3070" s="269"/>
      <c r="Q3070" s="269"/>
      <c r="R3070" s="269"/>
      <c r="S3070" s="269"/>
      <c r="T3070" s="269"/>
      <c r="U3070" s="269"/>
      <c r="V3070" s="269"/>
      <c r="W3070" s="269"/>
      <c r="X3070" s="270"/>
      <c r="Y3070" s="269"/>
      <c r="Z3070" s="269"/>
      <c r="AA3070" s="269"/>
      <c r="AB3070" s="269"/>
      <c r="AC3070" s="269"/>
      <c r="AD3070" s="269"/>
      <c r="AE3070" s="269"/>
      <c r="AF3070" s="269"/>
      <c r="AG3070" s="269"/>
      <c r="AH3070" s="269"/>
      <c r="AI3070" s="269"/>
      <c r="AJ3070" s="269"/>
      <c r="AK3070" s="269"/>
      <c r="AL3070" s="269"/>
      <c r="AM3070" s="269"/>
      <c r="AN3070" s="269"/>
      <c r="AO3070" s="269"/>
      <c r="AP3070" s="269"/>
      <c r="AQ3070" s="269"/>
      <c r="AR3070">
        <v>0</v>
      </c>
      <c r="AS3070">
        <v>5</v>
      </c>
    </row>
    <row r="3071" spans="1:45" ht="15" hidden="1" x14ac:dyDescent="0.25">
      <c r="A3071" s="273">
        <v>216920</v>
      </c>
      <c r="B3071" s="249" t="s">
        <v>457</v>
      </c>
      <c r="C3071" s="269" t="s">
        <v>207</v>
      </c>
      <c r="D3071" s="269" t="s">
        <v>207</v>
      </c>
      <c r="E3071" s="269" t="s">
        <v>207</v>
      </c>
      <c r="F3071" s="269" t="s">
        <v>207</v>
      </c>
      <c r="G3071" s="269" t="s">
        <v>206</v>
      </c>
      <c r="H3071" s="269" t="s">
        <v>206</v>
      </c>
      <c r="I3071" s="269" t="s">
        <v>206</v>
      </c>
      <c r="J3071" s="269" t="s">
        <v>206</v>
      </c>
      <c r="K3071" s="269" t="s">
        <v>206</v>
      </c>
      <c r="L3071" s="269" t="s">
        <v>206</v>
      </c>
      <c r="M3071" s="270"/>
      <c r="N3071" s="269"/>
      <c r="O3071" s="269"/>
      <c r="P3071" s="269"/>
      <c r="Q3071" s="269"/>
      <c r="R3071" s="269"/>
      <c r="S3071" s="269"/>
      <c r="T3071" s="269"/>
      <c r="U3071" s="269"/>
      <c r="V3071" s="269"/>
      <c r="W3071" s="269"/>
      <c r="X3071" s="270"/>
      <c r="Y3071" s="269"/>
      <c r="Z3071" s="269"/>
      <c r="AA3071" s="269"/>
      <c r="AB3071" s="269"/>
      <c r="AC3071" s="269"/>
      <c r="AD3071" s="269"/>
      <c r="AE3071" s="269"/>
      <c r="AF3071" s="269"/>
      <c r="AG3071" s="269"/>
      <c r="AH3071" s="269"/>
      <c r="AI3071" s="269"/>
      <c r="AJ3071" s="269"/>
      <c r="AK3071" s="269"/>
      <c r="AL3071" s="269"/>
      <c r="AM3071" s="269"/>
      <c r="AN3071" s="269"/>
      <c r="AO3071" s="269"/>
      <c r="AP3071" s="269"/>
      <c r="AQ3071" s="269"/>
      <c r="AR3071">
        <v>0</v>
      </c>
      <c r="AS3071">
        <v>5</v>
      </c>
    </row>
    <row r="3072" spans="1:45" ht="15" hidden="1" x14ac:dyDescent="0.25">
      <c r="A3072" s="273">
        <v>216921</v>
      </c>
      <c r="B3072" s="249" t="s">
        <v>457</v>
      </c>
      <c r="C3072" s="269" t="s">
        <v>207</v>
      </c>
      <c r="D3072" s="269" t="s">
        <v>206</v>
      </c>
      <c r="E3072" s="269" t="s">
        <v>207</v>
      </c>
      <c r="F3072" s="269" t="s">
        <v>207</v>
      </c>
      <c r="G3072" s="269" t="s">
        <v>206</v>
      </c>
      <c r="H3072" s="269" t="s">
        <v>206</v>
      </c>
      <c r="I3072" s="269" t="s">
        <v>206</v>
      </c>
      <c r="J3072" s="269" t="s">
        <v>206</v>
      </c>
      <c r="K3072" s="269" t="s">
        <v>206</v>
      </c>
      <c r="L3072" s="269" t="s">
        <v>206</v>
      </c>
      <c r="M3072" s="270"/>
      <c r="N3072" s="269"/>
      <c r="O3072" s="269"/>
      <c r="P3072" s="269"/>
      <c r="Q3072" s="269"/>
      <c r="R3072" s="269"/>
      <c r="S3072" s="269"/>
      <c r="T3072" s="269"/>
      <c r="U3072" s="269"/>
      <c r="V3072" s="269"/>
      <c r="W3072" s="269"/>
      <c r="X3072" s="270"/>
      <c r="Y3072" s="269"/>
      <c r="Z3072" s="269"/>
      <c r="AA3072" s="269"/>
      <c r="AB3072" s="269"/>
      <c r="AC3072" s="269"/>
      <c r="AD3072" s="269"/>
      <c r="AE3072" s="269"/>
      <c r="AF3072" s="269"/>
      <c r="AG3072" s="269"/>
      <c r="AH3072" s="269"/>
      <c r="AI3072" s="269"/>
      <c r="AJ3072" s="269"/>
      <c r="AK3072" s="269"/>
      <c r="AL3072" s="269"/>
      <c r="AM3072" s="269"/>
      <c r="AN3072" s="269"/>
      <c r="AO3072" s="269"/>
      <c r="AP3072" s="269"/>
      <c r="AQ3072" s="269"/>
      <c r="AR3072">
        <v>0</v>
      </c>
      <c r="AS3072">
        <v>5</v>
      </c>
    </row>
    <row r="3073" spans="1:45" ht="15" hidden="1" x14ac:dyDescent="0.25">
      <c r="A3073" s="273">
        <v>216922</v>
      </c>
      <c r="B3073" s="249" t="s">
        <v>457</v>
      </c>
      <c r="C3073" s="269" t="s">
        <v>207</v>
      </c>
      <c r="D3073" s="269" t="s">
        <v>207</v>
      </c>
      <c r="E3073" s="269" t="s">
        <v>207</v>
      </c>
      <c r="F3073" s="269" t="s">
        <v>207</v>
      </c>
      <c r="G3073" s="269" t="s">
        <v>206</v>
      </c>
      <c r="H3073" s="269" t="s">
        <v>206</v>
      </c>
      <c r="I3073" s="269" t="s">
        <v>206</v>
      </c>
      <c r="J3073" s="269" t="s">
        <v>206</v>
      </c>
      <c r="K3073" s="269" t="s">
        <v>206</v>
      </c>
      <c r="L3073" s="269" t="s">
        <v>206</v>
      </c>
      <c r="M3073" s="270"/>
      <c r="N3073" s="269"/>
      <c r="O3073" s="269"/>
      <c r="P3073" s="269"/>
      <c r="Q3073" s="269"/>
      <c r="R3073" s="269"/>
      <c r="S3073" s="269"/>
      <c r="T3073" s="269"/>
      <c r="U3073" s="269"/>
      <c r="V3073" s="269"/>
      <c r="W3073" s="269"/>
      <c r="X3073" s="270"/>
      <c r="Y3073" s="269"/>
      <c r="Z3073" s="269"/>
      <c r="AA3073" s="269"/>
      <c r="AB3073" s="269"/>
      <c r="AC3073" s="269"/>
      <c r="AD3073" s="269"/>
      <c r="AE3073" s="269"/>
      <c r="AF3073" s="269"/>
      <c r="AG3073" s="269"/>
      <c r="AH3073" s="269"/>
      <c r="AI3073" s="269"/>
      <c r="AJ3073" s="269"/>
      <c r="AK3073" s="269"/>
      <c r="AL3073" s="269"/>
      <c r="AM3073" s="269"/>
      <c r="AN3073" s="269"/>
      <c r="AO3073" s="269"/>
      <c r="AP3073" s="269"/>
      <c r="AQ3073" s="269"/>
      <c r="AR3073">
        <v>0</v>
      </c>
      <c r="AS3073">
        <v>5</v>
      </c>
    </row>
    <row r="3074" spans="1:45" ht="15" hidden="1" x14ac:dyDescent="0.25">
      <c r="A3074" s="273">
        <v>216923</v>
      </c>
      <c r="B3074" s="249" t="s">
        <v>457</v>
      </c>
      <c r="C3074" s="269" t="s">
        <v>207</v>
      </c>
      <c r="D3074" s="269" t="s">
        <v>207</v>
      </c>
      <c r="E3074" s="269" t="s">
        <v>207</v>
      </c>
      <c r="F3074" s="269" t="s">
        <v>207</v>
      </c>
      <c r="G3074" s="269" t="s">
        <v>206</v>
      </c>
      <c r="H3074" s="269" t="s">
        <v>206</v>
      </c>
      <c r="I3074" s="269" t="s">
        <v>206</v>
      </c>
      <c r="J3074" s="269" t="s">
        <v>206</v>
      </c>
      <c r="K3074" s="269" t="s">
        <v>206</v>
      </c>
      <c r="L3074" s="269" t="s">
        <v>206</v>
      </c>
      <c r="M3074" s="270"/>
      <c r="N3074" s="269"/>
      <c r="O3074" s="269"/>
      <c r="P3074" s="269"/>
      <c r="Q3074" s="269"/>
      <c r="R3074" s="269"/>
      <c r="S3074" s="269"/>
      <c r="T3074" s="269"/>
      <c r="U3074" s="269"/>
      <c r="V3074" s="269"/>
      <c r="W3074" s="269"/>
      <c r="X3074" s="270"/>
      <c r="Y3074" s="269"/>
      <c r="Z3074" s="269"/>
      <c r="AA3074" s="269"/>
      <c r="AB3074" s="269"/>
      <c r="AC3074" s="269"/>
      <c r="AD3074" s="269"/>
      <c r="AE3074" s="269"/>
      <c r="AF3074" s="269"/>
      <c r="AG3074" s="269"/>
      <c r="AH3074" s="269"/>
      <c r="AI3074" s="269"/>
      <c r="AJ3074" s="269"/>
      <c r="AK3074" s="269"/>
      <c r="AL3074" s="269"/>
      <c r="AM3074" s="269"/>
      <c r="AN3074" s="269"/>
      <c r="AO3074" s="269"/>
      <c r="AP3074" s="269"/>
      <c r="AQ3074" s="269"/>
      <c r="AR3074">
        <v>0</v>
      </c>
      <c r="AS3074">
        <v>5</v>
      </c>
    </row>
    <row r="3075" spans="1:45" ht="15" hidden="1" x14ac:dyDescent="0.25">
      <c r="A3075" s="273">
        <v>216924</v>
      </c>
      <c r="B3075" s="249" t="s">
        <v>457</v>
      </c>
      <c r="C3075" s="269" t="s">
        <v>207</v>
      </c>
      <c r="D3075" s="269" t="s">
        <v>207</v>
      </c>
      <c r="E3075" s="269" t="s">
        <v>207</v>
      </c>
      <c r="F3075" s="269" t="s">
        <v>207</v>
      </c>
      <c r="G3075" s="269" t="s">
        <v>206</v>
      </c>
      <c r="H3075" s="269" t="s">
        <v>206</v>
      </c>
      <c r="I3075" s="269" t="s">
        <v>206</v>
      </c>
      <c r="J3075" s="269" t="s">
        <v>206</v>
      </c>
      <c r="K3075" s="269" t="s">
        <v>206</v>
      </c>
      <c r="L3075" s="269" t="s">
        <v>206</v>
      </c>
      <c r="M3075" s="270"/>
      <c r="N3075" s="269"/>
      <c r="O3075" s="269"/>
      <c r="P3075" s="269"/>
      <c r="Q3075" s="269"/>
      <c r="R3075" s="269"/>
      <c r="S3075" s="269"/>
      <c r="T3075" s="269"/>
      <c r="U3075" s="269"/>
      <c r="V3075" s="269"/>
      <c r="W3075" s="269"/>
      <c r="X3075" s="270"/>
      <c r="Y3075" s="269"/>
      <c r="Z3075" s="269"/>
      <c r="AA3075" s="269"/>
      <c r="AB3075" s="269"/>
      <c r="AC3075" s="269"/>
      <c r="AD3075" s="269"/>
      <c r="AE3075" s="269"/>
      <c r="AF3075" s="269"/>
      <c r="AG3075" s="269"/>
      <c r="AH3075" s="269"/>
      <c r="AI3075" s="269"/>
      <c r="AJ3075" s="269"/>
      <c r="AK3075" s="269"/>
      <c r="AL3075" s="269"/>
      <c r="AM3075" s="269"/>
      <c r="AN3075" s="269"/>
      <c r="AO3075" s="269"/>
      <c r="AP3075" s="269"/>
      <c r="AQ3075" s="269"/>
      <c r="AR3075">
        <v>0</v>
      </c>
      <c r="AS3075">
        <v>5</v>
      </c>
    </row>
    <row r="3076" spans="1:45" ht="15" hidden="1" x14ac:dyDescent="0.25">
      <c r="A3076" s="273">
        <v>216925</v>
      </c>
      <c r="B3076" s="249" t="s">
        <v>457</v>
      </c>
      <c r="C3076" s="269" t="s">
        <v>207</v>
      </c>
      <c r="D3076" s="269" t="s">
        <v>207</v>
      </c>
      <c r="E3076" s="269" t="s">
        <v>207</v>
      </c>
      <c r="F3076" s="269" t="s">
        <v>207</v>
      </c>
      <c r="G3076" s="269" t="s">
        <v>206</v>
      </c>
      <c r="H3076" s="269" t="s">
        <v>206</v>
      </c>
      <c r="I3076" s="269" t="s">
        <v>206</v>
      </c>
      <c r="J3076" s="269" t="s">
        <v>206</v>
      </c>
      <c r="K3076" s="269" t="s">
        <v>206</v>
      </c>
      <c r="L3076" s="269" t="s">
        <v>206</v>
      </c>
      <c r="M3076" s="270"/>
      <c r="N3076" s="269"/>
      <c r="O3076" s="269"/>
      <c r="P3076" s="269"/>
      <c r="Q3076" s="269"/>
      <c r="R3076" s="269"/>
      <c r="S3076" s="269"/>
      <c r="T3076" s="269"/>
      <c r="U3076" s="269"/>
      <c r="V3076" s="269"/>
      <c r="W3076" s="269"/>
      <c r="X3076" s="270"/>
      <c r="Y3076" s="269"/>
      <c r="Z3076" s="269"/>
      <c r="AA3076" s="269"/>
      <c r="AB3076" s="269"/>
      <c r="AC3076" s="269"/>
      <c r="AD3076" s="269"/>
      <c r="AE3076" s="269"/>
      <c r="AF3076" s="269"/>
      <c r="AG3076" s="269"/>
      <c r="AH3076" s="269"/>
      <c r="AI3076" s="269"/>
      <c r="AJ3076" s="269"/>
      <c r="AK3076" s="269"/>
      <c r="AL3076" s="269"/>
      <c r="AM3076" s="269"/>
      <c r="AN3076" s="269"/>
      <c r="AO3076" s="269"/>
      <c r="AP3076" s="269"/>
      <c r="AQ3076" s="269"/>
      <c r="AR3076">
        <v>0</v>
      </c>
      <c r="AS3076">
        <v>5</v>
      </c>
    </row>
    <row r="3077" spans="1:45" ht="15" hidden="1" x14ac:dyDescent="0.25">
      <c r="A3077" s="273">
        <v>216926</v>
      </c>
      <c r="B3077" s="249" t="s">
        <v>457</v>
      </c>
      <c r="C3077" s="269" t="s">
        <v>206</v>
      </c>
      <c r="D3077" s="269" t="s">
        <v>207</v>
      </c>
      <c r="E3077" s="269" t="s">
        <v>207</v>
      </c>
      <c r="F3077" s="269" t="s">
        <v>206</v>
      </c>
      <c r="G3077" s="269" t="s">
        <v>206</v>
      </c>
      <c r="H3077" s="269" t="s">
        <v>206</v>
      </c>
      <c r="I3077" s="269" t="s">
        <v>206</v>
      </c>
      <c r="J3077" s="269" t="s">
        <v>206</v>
      </c>
      <c r="K3077" s="269" t="s">
        <v>206</v>
      </c>
      <c r="L3077" s="269" t="s">
        <v>206</v>
      </c>
      <c r="M3077" s="270"/>
      <c r="N3077" s="269"/>
      <c r="O3077" s="269"/>
      <c r="P3077" s="269"/>
      <c r="Q3077" s="269"/>
      <c r="R3077" s="269"/>
      <c r="S3077" s="269"/>
      <c r="T3077" s="269"/>
      <c r="U3077" s="269"/>
      <c r="V3077" s="269"/>
      <c r="W3077" s="269"/>
      <c r="X3077" s="270"/>
      <c r="Y3077" s="269"/>
      <c r="Z3077" s="269"/>
      <c r="AA3077" s="269"/>
      <c r="AB3077" s="269"/>
      <c r="AC3077" s="269"/>
      <c r="AD3077" s="269"/>
      <c r="AE3077" s="269"/>
      <c r="AF3077" s="269"/>
      <c r="AG3077" s="269"/>
      <c r="AH3077" s="269"/>
      <c r="AI3077" s="269"/>
      <c r="AJ3077" s="269"/>
      <c r="AK3077" s="269"/>
      <c r="AL3077" s="269"/>
      <c r="AM3077" s="269"/>
      <c r="AN3077" s="269"/>
      <c r="AO3077" s="269"/>
      <c r="AP3077" s="269"/>
      <c r="AQ3077" s="269"/>
      <c r="AR3077">
        <v>0</v>
      </c>
      <c r="AS3077">
        <v>5</v>
      </c>
    </row>
    <row r="3078" spans="1:45" ht="15" hidden="1" x14ac:dyDescent="0.25">
      <c r="A3078" s="273">
        <v>216927</v>
      </c>
      <c r="B3078" s="249" t="s">
        <v>457</v>
      </c>
      <c r="C3078" s="269" t="s">
        <v>207</v>
      </c>
      <c r="D3078" s="269" t="s">
        <v>206</v>
      </c>
      <c r="E3078" s="269" t="s">
        <v>207</v>
      </c>
      <c r="F3078" s="269" t="s">
        <v>206</v>
      </c>
      <c r="G3078" s="269" t="s">
        <v>206</v>
      </c>
      <c r="H3078" s="269" t="s">
        <v>206</v>
      </c>
      <c r="I3078" s="269" t="s">
        <v>206</v>
      </c>
      <c r="J3078" s="269" t="s">
        <v>206</v>
      </c>
      <c r="K3078" s="269" t="s">
        <v>206</v>
      </c>
      <c r="L3078" s="269" t="s">
        <v>206</v>
      </c>
      <c r="M3078" s="270"/>
      <c r="N3078" s="269"/>
      <c r="O3078" s="269"/>
      <c r="P3078" s="269"/>
      <c r="Q3078" s="269"/>
      <c r="R3078" s="269"/>
      <c r="S3078" s="269"/>
      <c r="T3078" s="269"/>
      <c r="U3078" s="269"/>
      <c r="V3078" s="269"/>
      <c r="W3078" s="269"/>
      <c r="X3078" s="270"/>
      <c r="Y3078" s="269"/>
      <c r="Z3078" s="269"/>
      <c r="AA3078" s="269"/>
      <c r="AB3078" s="269"/>
      <c r="AC3078" s="269"/>
      <c r="AD3078" s="269"/>
      <c r="AE3078" s="269"/>
      <c r="AF3078" s="269"/>
      <c r="AG3078" s="269"/>
      <c r="AH3078" s="269"/>
      <c r="AI3078" s="269"/>
      <c r="AJ3078" s="269"/>
      <c r="AK3078" s="269"/>
      <c r="AL3078" s="269"/>
      <c r="AM3078" s="269"/>
      <c r="AN3078" s="269"/>
      <c r="AO3078" s="269"/>
      <c r="AP3078" s="269"/>
      <c r="AQ3078" s="269"/>
      <c r="AR3078">
        <v>0</v>
      </c>
      <c r="AS3078">
        <v>5</v>
      </c>
    </row>
    <row r="3079" spans="1:45" ht="15" hidden="1" x14ac:dyDescent="0.25">
      <c r="A3079" s="273">
        <v>216928</v>
      </c>
      <c r="B3079" s="249" t="s">
        <v>457</v>
      </c>
      <c r="C3079" s="269" t="s">
        <v>206</v>
      </c>
      <c r="D3079" s="269" t="s">
        <v>207</v>
      </c>
      <c r="E3079" s="269" t="s">
        <v>207</v>
      </c>
      <c r="F3079" s="269" t="s">
        <v>206</v>
      </c>
      <c r="G3079" s="269" t="s">
        <v>206</v>
      </c>
      <c r="H3079" s="269" t="s">
        <v>206</v>
      </c>
      <c r="I3079" s="269" t="s">
        <v>206</v>
      </c>
      <c r="J3079" s="269" t="s">
        <v>206</v>
      </c>
      <c r="K3079" s="269" t="s">
        <v>206</v>
      </c>
      <c r="L3079" s="269" t="s">
        <v>206</v>
      </c>
      <c r="M3079" s="270"/>
      <c r="N3079" s="269"/>
      <c r="O3079" s="269"/>
      <c r="P3079" s="269"/>
      <c r="Q3079" s="269"/>
      <c r="R3079" s="269"/>
      <c r="S3079" s="269"/>
      <c r="T3079" s="269"/>
      <c r="U3079" s="269"/>
      <c r="V3079" s="269"/>
      <c r="W3079" s="269"/>
      <c r="X3079" s="270"/>
      <c r="Y3079" s="269"/>
      <c r="Z3079" s="269"/>
      <c r="AA3079" s="269"/>
      <c r="AB3079" s="269"/>
      <c r="AC3079" s="269"/>
      <c r="AD3079" s="269"/>
      <c r="AE3079" s="269"/>
      <c r="AF3079" s="269"/>
      <c r="AG3079" s="269"/>
      <c r="AH3079" s="269"/>
      <c r="AI3079" s="269"/>
      <c r="AJ3079" s="269"/>
      <c r="AK3079" s="269"/>
      <c r="AL3079" s="269"/>
      <c r="AM3079" s="269"/>
      <c r="AN3079" s="269"/>
      <c r="AO3079" s="269"/>
      <c r="AP3079" s="269"/>
      <c r="AQ3079" s="269"/>
      <c r="AR3079">
        <v>0</v>
      </c>
      <c r="AS3079">
        <v>5</v>
      </c>
    </row>
    <row r="3080" spans="1:45" ht="15" hidden="1" x14ac:dyDescent="0.25">
      <c r="A3080" s="273">
        <v>216929</v>
      </c>
      <c r="B3080" s="249" t="s">
        <v>457</v>
      </c>
      <c r="C3080" s="269" t="s">
        <v>206</v>
      </c>
      <c r="D3080" s="269" t="s">
        <v>207</v>
      </c>
      <c r="E3080" s="269" t="s">
        <v>207</v>
      </c>
      <c r="F3080" s="269" t="s">
        <v>206</v>
      </c>
      <c r="G3080" s="269" t="s">
        <v>206</v>
      </c>
      <c r="H3080" s="269" t="s">
        <v>206</v>
      </c>
      <c r="I3080" s="269" t="s">
        <v>206</v>
      </c>
      <c r="J3080" s="269" t="s">
        <v>206</v>
      </c>
      <c r="K3080" s="269" t="s">
        <v>206</v>
      </c>
      <c r="L3080" s="269" t="s">
        <v>206</v>
      </c>
      <c r="M3080" s="270"/>
      <c r="N3080" s="269"/>
      <c r="O3080" s="269"/>
      <c r="P3080" s="269"/>
      <c r="Q3080" s="269"/>
      <c r="R3080" s="269"/>
      <c r="S3080" s="269"/>
      <c r="T3080" s="269"/>
      <c r="U3080" s="269"/>
      <c r="V3080" s="269"/>
      <c r="W3080" s="269"/>
      <c r="X3080" s="270"/>
      <c r="Y3080" s="269"/>
      <c r="Z3080" s="269"/>
      <c r="AA3080" s="269"/>
      <c r="AB3080" s="269"/>
      <c r="AC3080" s="269"/>
      <c r="AD3080" s="269"/>
      <c r="AE3080" s="269"/>
      <c r="AF3080" s="269"/>
      <c r="AG3080" s="269"/>
      <c r="AH3080" s="269"/>
      <c r="AI3080" s="269"/>
      <c r="AJ3080" s="269"/>
      <c r="AK3080" s="269"/>
      <c r="AL3080" s="269"/>
      <c r="AM3080" s="269"/>
      <c r="AN3080" s="269"/>
      <c r="AO3080" s="269"/>
      <c r="AP3080" s="269"/>
      <c r="AQ3080" s="269"/>
      <c r="AR3080">
        <v>0</v>
      </c>
      <c r="AS3080">
        <v>5</v>
      </c>
    </row>
    <row r="3081" spans="1:45" ht="15" hidden="1" x14ac:dyDescent="0.25">
      <c r="A3081" s="273">
        <v>216930</v>
      </c>
      <c r="B3081" s="249" t="s">
        <v>457</v>
      </c>
      <c r="C3081" s="269" t="s">
        <v>207</v>
      </c>
      <c r="D3081" s="269" t="s">
        <v>206</v>
      </c>
      <c r="E3081" s="269" t="s">
        <v>207</v>
      </c>
      <c r="F3081" s="269" t="s">
        <v>207</v>
      </c>
      <c r="G3081" s="269" t="s">
        <v>206</v>
      </c>
      <c r="H3081" s="269" t="s">
        <v>206</v>
      </c>
      <c r="I3081" s="269" t="s">
        <v>206</v>
      </c>
      <c r="J3081" s="269" t="s">
        <v>206</v>
      </c>
      <c r="K3081" s="269" t="s">
        <v>206</v>
      </c>
      <c r="L3081" s="269" t="s">
        <v>206</v>
      </c>
      <c r="M3081" s="270"/>
      <c r="N3081" s="269"/>
      <c r="O3081" s="269"/>
      <c r="P3081" s="269"/>
      <c r="Q3081" s="269"/>
      <c r="R3081" s="269"/>
      <c r="S3081" s="269"/>
      <c r="T3081" s="269"/>
      <c r="U3081" s="269"/>
      <c r="V3081" s="269"/>
      <c r="W3081" s="269"/>
      <c r="X3081" s="270"/>
      <c r="Y3081" s="269"/>
      <c r="Z3081" s="269"/>
      <c r="AA3081" s="269"/>
      <c r="AB3081" s="269"/>
      <c r="AC3081" s="269"/>
      <c r="AD3081" s="269"/>
      <c r="AE3081" s="269"/>
      <c r="AF3081" s="269"/>
      <c r="AG3081" s="269"/>
      <c r="AH3081" s="269"/>
      <c r="AI3081" s="269"/>
      <c r="AJ3081" s="269"/>
      <c r="AK3081" s="269"/>
      <c r="AL3081" s="269"/>
      <c r="AM3081" s="269"/>
      <c r="AN3081" s="269"/>
      <c r="AO3081" s="269"/>
      <c r="AP3081" s="269"/>
      <c r="AQ3081" s="269"/>
      <c r="AR3081">
        <v>0</v>
      </c>
      <c r="AS3081">
        <v>5</v>
      </c>
    </row>
    <row r="3082" spans="1:45" ht="15" hidden="1" x14ac:dyDescent="0.25">
      <c r="A3082" s="273">
        <v>216931</v>
      </c>
      <c r="B3082" s="249" t="s">
        <v>457</v>
      </c>
      <c r="C3082" s="269" t="s">
        <v>207</v>
      </c>
      <c r="D3082" s="269" t="s">
        <v>207</v>
      </c>
      <c r="E3082" s="269" t="s">
        <v>207</v>
      </c>
      <c r="F3082" s="269" t="s">
        <v>207</v>
      </c>
      <c r="G3082" s="269" t="s">
        <v>206</v>
      </c>
      <c r="H3082" s="269" t="s">
        <v>206</v>
      </c>
      <c r="I3082" s="269" t="s">
        <v>206</v>
      </c>
      <c r="J3082" s="269" t="s">
        <v>206</v>
      </c>
      <c r="K3082" s="269" t="s">
        <v>206</v>
      </c>
      <c r="L3082" s="269" t="s">
        <v>206</v>
      </c>
      <c r="M3082" s="270"/>
      <c r="N3082" s="269"/>
      <c r="O3082" s="269"/>
      <c r="P3082" s="269"/>
      <c r="Q3082" s="269"/>
      <c r="R3082" s="269"/>
      <c r="S3082" s="269"/>
      <c r="T3082" s="269"/>
      <c r="U3082" s="269"/>
      <c r="V3082" s="269"/>
      <c r="W3082" s="269"/>
      <c r="X3082" s="270"/>
      <c r="Y3082" s="269"/>
      <c r="Z3082" s="269"/>
      <c r="AA3082" s="269"/>
      <c r="AB3082" s="269"/>
      <c r="AC3082" s="269"/>
      <c r="AD3082" s="269"/>
      <c r="AE3082" s="269"/>
      <c r="AF3082" s="269"/>
      <c r="AG3082" s="269"/>
      <c r="AH3082" s="269"/>
      <c r="AI3082" s="269"/>
      <c r="AJ3082" s="269"/>
      <c r="AK3082" s="269"/>
      <c r="AL3082" s="269"/>
      <c r="AM3082" s="269"/>
      <c r="AN3082" s="269"/>
      <c r="AO3082" s="269"/>
      <c r="AP3082" s="269"/>
      <c r="AQ3082" s="269"/>
      <c r="AR3082">
        <v>0</v>
      </c>
      <c r="AS3082">
        <v>5</v>
      </c>
    </row>
    <row r="3083" spans="1:45" ht="15" hidden="1" x14ac:dyDescent="0.25">
      <c r="A3083" s="273">
        <v>216932</v>
      </c>
      <c r="B3083" s="249" t="s">
        <v>457</v>
      </c>
      <c r="C3083" s="269" t="s">
        <v>207</v>
      </c>
      <c r="D3083" s="269" t="s">
        <v>207</v>
      </c>
      <c r="E3083" s="269" t="s">
        <v>207</v>
      </c>
      <c r="F3083" s="269" t="s">
        <v>207</v>
      </c>
      <c r="G3083" s="269" t="s">
        <v>206</v>
      </c>
      <c r="H3083" s="269" t="s">
        <v>206</v>
      </c>
      <c r="I3083" s="269" t="s">
        <v>206</v>
      </c>
      <c r="J3083" s="269" t="s">
        <v>206</v>
      </c>
      <c r="K3083" s="269" t="s">
        <v>206</v>
      </c>
      <c r="L3083" s="269" t="s">
        <v>206</v>
      </c>
      <c r="M3083" s="270"/>
      <c r="N3083" s="269"/>
      <c r="O3083" s="269"/>
      <c r="P3083" s="269"/>
      <c r="Q3083" s="269"/>
      <c r="R3083" s="269"/>
      <c r="S3083" s="269"/>
      <c r="T3083" s="269"/>
      <c r="U3083" s="269"/>
      <c r="V3083" s="269"/>
      <c r="W3083" s="269"/>
      <c r="X3083" s="270"/>
      <c r="Y3083" s="269"/>
      <c r="Z3083" s="269"/>
      <c r="AA3083" s="269"/>
      <c r="AB3083" s="269"/>
      <c r="AC3083" s="269"/>
      <c r="AD3083" s="269"/>
      <c r="AE3083" s="269"/>
      <c r="AF3083" s="269"/>
      <c r="AG3083" s="269"/>
      <c r="AH3083" s="269"/>
      <c r="AI3083" s="269"/>
      <c r="AJ3083" s="269"/>
      <c r="AK3083" s="269"/>
      <c r="AL3083" s="269"/>
      <c r="AM3083" s="269"/>
      <c r="AN3083" s="269"/>
      <c r="AO3083" s="269"/>
      <c r="AP3083" s="269"/>
      <c r="AQ3083" s="269"/>
      <c r="AR3083">
        <v>0</v>
      </c>
      <c r="AS3083">
        <v>5</v>
      </c>
    </row>
    <row r="3084" spans="1:45" ht="15" hidden="1" x14ac:dyDescent="0.25">
      <c r="A3084" s="273">
        <v>216933</v>
      </c>
      <c r="B3084" s="249" t="s">
        <v>457</v>
      </c>
      <c r="C3084" s="269" t="s">
        <v>207</v>
      </c>
      <c r="D3084" s="269" t="s">
        <v>207</v>
      </c>
      <c r="E3084" s="269" t="s">
        <v>207</v>
      </c>
      <c r="F3084" s="269" t="s">
        <v>207</v>
      </c>
      <c r="G3084" s="269" t="s">
        <v>206</v>
      </c>
      <c r="H3084" s="269" t="s">
        <v>206</v>
      </c>
      <c r="I3084" s="269" t="s">
        <v>206</v>
      </c>
      <c r="J3084" s="269" t="s">
        <v>206</v>
      </c>
      <c r="K3084" s="269" t="s">
        <v>206</v>
      </c>
      <c r="L3084" s="269" t="s">
        <v>206</v>
      </c>
      <c r="M3084" s="270"/>
      <c r="N3084" s="269"/>
      <c r="O3084" s="269"/>
      <c r="P3084" s="269"/>
      <c r="Q3084" s="269"/>
      <c r="R3084" s="269"/>
      <c r="S3084" s="269"/>
      <c r="T3084" s="269"/>
      <c r="U3084" s="269"/>
      <c r="V3084" s="269"/>
      <c r="W3084" s="269"/>
      <c r="X3084" s="270"/>
      <c r="Y3084" s="269"/>
      <c r="Z3084" s="269"/>
      <c r="AA3084" s="269"/>
      <c r="AB3084" s="269"/>
      <c r="AC3084" s="269"/>
      <c r="AD3084" s="269"/>
      <c r="AE3084" s="269"/>
      <c r="AF3084" s="269"/>
      <c r="AG3084" s="269"/>
      <c r="AH3084" s="269"/>
      <c r="AI3084" s="269"/>
      <c r="AJ3084" s="269"/>
      <c r="AK3084" s="269"/>
      <c r="AL3084" s="269"/>
      <c r="AM3084" s="269"/>
      <c r="AN3084" s="269"/>
      <c r="AO3084" s="269"/>
      <c r="AP3084" s="269"/>
      <c r="AQ3084" s="269"/>
      <c r="AR3084">
        <v>0</v>
      </c>
      <c r="AS3084">
        <v>5</v>
      </c>
    </row>
    <row r="3085" spans="1:45" ht="15" hidden="1" x14ac:dyDescent="0.25">
      <c r="A3085" s="273">
        <v>216934</v>
      </c>
      <c r="B3085" s="249" t="s">
        <v>457</v>
      </c>
      <c r="C3085" s="269" t="s">
        <v>206</v>
      </c>
      <c r="D3085" s="269" t="s">
        <v>206</v>
      </c>
      <c r="E3085" s="269" t="s">
        <v>207</v>
      </c>
      <c r="F3085" s="269" t="s">
        <v>207</v>
      </c>
      <c r="G3085" s="269" t="s">
        <v>206</v>
      </c>
      <c r="H3085" s="269" t="s">
        <v>206</v>
      </c>
      <c r="I3085" s="269" t="s">
        <v>206</v>
      </c>
      <c r="J3085" s="269" t="s">
        <v>206</v>
      </c>
      <c r="K3085" s="269" t="s">
        <v>206</v>
      </c>
      <c r="L3085" s="269" t="s">
        <v>206</v>
      </c>
      <c r="M3085" s="270"/>
      <c r="N3085" s="269"/>
      <c r="O3085" s="269"/>
      <c r="P3085" s="269"/>
      <c r="Q3085" s="269"/>
      <c r="R3085" s="269"/>
      <c r="S3085" s="269"/>
      <c r="T3085" s="269"/>
      <c r="U3085" s="269"/>
      <c r="V3085" s="269"/>
      <c r="W3085" s="269"/>
      <c r="X3085" s="270"/>
      <c r="Y3085" s="269"/>
      <c r="Z3085" s="269"/>
      <c r="AA3085" s="269"/>
      <c r="AB3085" s="269"/>
      <c r="AC3085" s="269"/>
      <c r="AD3085" s="269"/>
      <c r="AE3085" s="269"/>
      <c r="AF3085" s="269"/>
      <c r="AG3085" s="269"/>
      <c r="AH3085" s="269"/>
      <c r="AI3085" s="269"/>
      <c r="AJ3085" s="269"/>
      <c r="AK3085" s="269"/>
      <c r="AL3085" s="269"/>
      <c r="AM3085" s="269"/>
      <c r="AN3085" s="269"/>
      <c r="AO3085" s="269"/>
      <c r="AP3085" s="269"/>
      <c r="AQ3085" s="269"/>
      <c r="AR3085">
        <v>0</v>
      </c>
      <c r="AS3085">
        <v>5</v>
      </c>
    </row>
    <row r="3086" spans="1:45" ht="15" hidden="1" x14ac:dyDescent="0.25">
      <c r="A3086" s="273">
        <v>216935</v>
      </c>
      <c r="B3086" s="249" t="s">
        <v>457</v>
      </c>
      <c r="C3086" s="269" t="s">
        <v>207</v>
      </c>
      <c r="D3086" s="269" t="s">
        <v>207</v>
      </c>
      <c r="E3086" s="269" t="s">
        <v>207</v>
      </c>
      <c r="F3086" s="269" t="s">
        <v>207</v>
      </c>
      <c r="G3086" s="269" t="s">
        <v>206</v>
      </c>
      <c r="H3086" s="269" t="s">
        <v>206</v>
      </c>
      <c r="I3086" s="269" t="s">
        <v>206</v>
      </c>
      <c r="J3086" s="269" t="s">
        <v>206</v>
      </c>
      <c r="K3086" s="269" t="s">
        <v>206</v>
      </c>
      <c r="L3086" s="269" t="s">
        <v>206</v>
      </c>
      <c r="M3086" s="270"/>
      <c r="N3086" s="269"/>
      <c r="O3086" s="269"/>
      <c r="P3086" s="269"/>
      <c r="Q3086" s="269"/>
      <c r="R3086" s="269"/>
      <c r="S3086" s="269"/>
      <c r="T3086" s="269"/>
      <c r="U3086" s="269"/>
      <c r="V3086" s="269"/>
      <c r="W3086" s="269"/>
      <c r="X3086" s="270"/>
      <c r="Y3086" s="269"/>
      <c r="Z3086" s="269"/>
      <c r="AA3086" s="269"/>
      <c r="AB3086" s="269"/>
      <c r="AC3086" s="269"/>
      <c r="AD3086" s="269"/>
      <c r="AE3086" s="269"/>
      <c r="AF3086" s="269"/>
      <c r="AG3086" s="269"/>
      <c r="AH3086" s="269"/>
      <c r="AI3086" s="269"/>
      <c r="AJ3086" s="269"/>
      <c r="AK3086" s="269"/>
      <c r="AL3086" s="269"/>
      <c r="AM3086" s="269"/>
      <c r="AN3086" s="269"/>
      <c r="AO3086" s="269"/>
      <c r="AP3086" s="269"/>
      <c r="AQ3086" s="269"/>
      <c r="AR3086">
        <v>0</v>
      </c>
      <c r="AS3086">
        <v>5</v>
      </c>
    </row>
    <row r="3087" spans="1:45" ht="15" hidden="1" x14ac:dyDescent="0.25">
      <c r="A3087" s="273">
        <v>216936</v>
      </c>
      <c r="B3087" s="249" t="s">
        <v>457</v>
      </c>
      <c r="C3087" s="269" t="s">
        <v>207</v>
      </c>
      <c r="D3087" s="269" t="s">
        <v>207</v>
      </c>
      <c r="E3087" s="269" t="s">
        <v>207</v>
      </c>
      <c r="F3087" s="269" t="s">
        <v>207</v>
      </c>
      <c r="G3087" s="269" t="s">
        <v>206</v>
      </c>
      <c r="H3087" s="269" t="s">
        <v>206</v>
      </c>
      <c r="I3087" s="269" t="s">
        <v>206</v>
      </c>
      <c r="J3087" s="269" t="s">
        <v>206</v>
      </c>
      <c r="K3087" s="269" t="s">
        <v>206</v>
      </c>
      <c r="L3087" s="269" t="s">
        <v>206</v>
      </c>
      <c r="M3087" s="270"/>
      <c r="N3087" s="269"/>
      <c r="O3087" s="269"/>
      <c r="P3087" s="269"/>
      <c r="Q3087" s="269"/>
      <c r="R3087" s="269"/>
      <c r="S3087" s="269"/>
      <c r="T3087" s="269"/>
      <c r="U3087" s="269"/>
      <c r="V3087" s="269"/>
      <c r="W3087" s="269"/>
      <c r="X3087" s="270"/>
      <c r="Y3087" s="269"/>
      <c r="Z3087" s="269"/>
      <c r="AA3087" s="269"/>
      <c r="AB3087" s="269"/>
      <c r="AC3087" s="269"/>
      <c r="AD3087" s="269"/>
      <c r="AE3087" s="269"/>
      <c r="AF3087" s="269"/>
      <c r="AG3087" s="269"/>
      <c r="AH3087" s="269"/>
      <c r="AI3087" s="269"/>
      <c r="AJ3087" s="269"/>
      <c r="AK3087" s="269"/>
      <c r="AL3087" s="269"/>
      <c r="AM3087" s="269"/>
      <c r="AN3087" s="269"/>
      <c r="AO3087" s="269"/>
      <c r="AP3087" s="269"/>
      <c r="AQ3087" s="269"/>
      <c r="AR3087">
        <v>0</v>
      </c>
      <c r="AS3087">
        <v>5</v>
      </c>
    </row>
    <row r="3088" spans="1:45" ht="15" hidden="1" x14ac:dyDescent="0.25">
      <c r="A3088" s="273">
        <v>216937</v>
      </c>
      <c r="B3088" s="249" t="s">
        <v>457</v>
      </c>
      <c r="C3088" s="269" t="s">
        <v>207</v>
      </c>
      <c r="D3088" s="269" t="s">
        <v>207</v>
      </c>
      <c r="E3088" s="269" t="s">
        <v>206</v>
      </c>
      <c r="F3088" s="269" t="s">
        <v>206</v>
      </c>
      <c r="G3088" s="269" t="s">
        <v>206</v>
      </c>
      <c r="H3088" s="269" t="s">
        <v>206</v>
      </c>
      <c r="I3088" s="269" t="s">
        <v>206</v>
      </c>
      <c r="J3088" s="269" t="s">
        <v>206</v>
      </c>
      <c r="K3088" s="269" t="s">
        <v>206</v>
      </c>
      <c r="L3088" s="269" t="s">
        <v>206</v>
      </c>
      <c r="M3088" s="270"/>
      <c r="N3088" s="269"/>
      <c r="O3088" s="269"/>
      <c r="P3088" s="269"/>
      <c r="Q3088" s="269"/>
      <c r="R3088" s="269"/>
      <c r="S3088" s="269"/>
      <c r="T3088" s="269"/>
      <c r="U3088" s="269"/>
      <c r="V3088" s="269"/>
      <c r="W3088" s="269"/>
      <c r="X3088" s="270"/>
      <c r="Y3088" s="269"/>
      <c r="Z3088" s="269"/>
      <c r="AA3088" s="269"/>
      <c r="AB3088" s="269"/>
      <c r="AC3088" s="269"/>
      <c r="AD3088" s="269"/>
      <c r="AE3088" s="269"/>
      <c r="AF3088" s="269"/>
      <c r="AG3088" s="269"/>
      <c r="AH3088" s="269"/>
      <c r="AI3088" s="269"/>
      <c r="AJ3088" s="269"/>
      <c r="AK3088" s="269"/>
      <c r="AL3088" s="269"/>
      <c r="AM3088" s="269"/>
      <c r="AN3088" s="269"/>
      <c r="AO3088" s="269"/>
      <c r="AP3088" s="269"/>
      <c r="AQ3088" s="269"/>
      <c r="AR3088">
        <v>0</v>
      </c>
      <c r="AS3088">
        <v>5</v>
      </c>
    </row>
    <row r="3089" spans="1:45" ht="15" hidden="1" x14ac:dyDescent="0.25">
      <c r="A3089" s="273">
        <v>216938</v>
      </c>
      <c r="B3089" s="249" t="s">
        <v>457</v>
      </c>
      <c r="C3089" s="269" t="s">
        <v>207</v>
      </c>
      <c r="D3089" s="269" t="s">
        <v>207</v>
      </c>
      <c r="E3089" s="269" t="s">
        <v>207</v>
      </c>
      <c r="F3089" s="269" t="s">
        <v>207</v>
      </c>
      <c r="G3089" s="269" t="s">
        <v>206</v>
      </c>
      <c r="H3089" s="269" t="s">
        <v>206</v>
      </c>
      <c r="I3089" s="269" t="s">
        <v>206</v>
      </c>
      <c r="J3089" s="269" t="s">
        <v>206</v>
      </c>
      <c r="K3089" s="269" t="s">
        <v>206</v>
      </c>
      <c r="L3089" s="269" t="s">
        <v>206</v>
      </c>
      <c r="M3089" s="270"/>
      <c r="N3089" s="269"/>
      <c r="O3089" s="269"/>
      <c r="P3089" s="269"/>
      <c r="Q3089" s="269"/>
      <c r="R3089" s="269"/>
      <c r="S3089" s="269"/>
      <c r="T3089" s="269"/>
      <c r="U3089" s="269"/>
      <c r="V3089" s="269"/>
      <c r="W3089" s="269"/>
      <c r="X3089" s="270"/>
      <c r="Y3089" s="269"/>
      <c r="Z3089" s="269"/>
      <c r="AA3089" s="269"/>
      <c r="AB3089" s="269"/>
      <c r="AC3089" s="269"/>
      <c r="AD3089" s="269"/>
      <c r="AE3089" s="269"/>
      <c r="AF3089" s="269"/>
      <c r="AG3089" s="269"/>
      <c r="AH3089" s="269"/>
      <c r="AI3089" s="269"/>
      <c r="AJ3089" s="269"/>
      <c r="AK3089" s="269"/>
      <c r="AL3089" s="269"/>
      <c r="AM3089" s="269"/>
      <c r="AN3089" s="269"/>
      <c r="AO3089" s="269"/>
      <c r="AP3089" s="269"/>
      <c r="AQ3089" s="269"/>
      <c r="AR3089">
        <v>0</v>
      </c>
      <c r="AS3089">
        <v>5</v>
      </c>
    </row>
    <row r="3090" spans="1:45" ht="15" hidden="1" x14ac:dyDescent="0.25">
      <c r="A3090" s="273">
        <v>216939</v>
      </c>
      <c r="B3090" s="249" t="s">
        <v>457</v>
      </c>
      <c r="C3090" s="269" t="s">
        <v>207</v>
      </c>
      <c r="D3090" s="269" t="s">
        <v>207</v>
      </c>
      <c r="E3090" s="269" t="s">
        <v>207</v>
      </c>
      <c r="F3090" s="269" t="s">
        <v>207</v>
      </c>
      <c r="G3090" s="269" t="s">
        <v>206</v>
      </c>
      <c r="H3090" s="269" t="s">
        <v>206</v>
      </c>
      <c r="I3090" s="269" t="s">
        <v>206</v>
      </c>
      <c r="J3090" s="269" t="s">
        <v>206</v>
      </c>
      <c r="K3090" s="269" t="s">
        <v>206</v>
      </c>
      <c r="L3090" s="269" t="s">
        <v>206</v>
      </c>
      <c r="M3090" s="270"/>
      <c r="N3090" s="269"/>
      <c r="O3090" s="269"/>
      <c r="P3090" s="269"/>
      <c r="Q3090" s="269"/>
      <c r="R3090" s="269"/>
      <c r="S3090" s="269"/>
      <c r="T3090" s="269"/>
      <c r="U3090" s="269"/>
      <c r="V3090" s="269"/>
      <c r="W3090" s="269"/>
      <c r="X3090" s="270"/>
      <c r="Y3090" s="269"/>
      <c r="Z3090" s="269"/>
      <c r="AA3090" s="269"/>
      <c r="AB3090" s="269"/>
      <c r="AC3090" s="269"/>
      <c r="AD3090" s="269"/>
      <c r="AE3090" s="269"/>
      <c r="AF3090" s="269"/>
      <c r="AG3090" s="269"/>
      <c r="AH3090" s="269"/>
      <c r="AI3090" s="269"/>
      <c r="AJ3090" s="269"/>
      <c r="AK3090" s="269"/>
      <c r="AL3090" s="269"/>
      <c r="AM3090" s="269"/>
      <c r="AN3090" s="269"/>
      <c r="AO3090" s="269"/>
      <c r="AP3090" s="269"/>
      <c r="AQ3090" s="269"/>
      <c r="AR3090">
        <v>0</v>
      </c>
      <c r="AS3090">
        <v>5</v>
      </c>
    </row>
    <row r="3091" spans="1:45" ht="15" hidden="1" x14ac:dyDescent="0.25">
      <c r="A3091" s="273">
        <v>216940</v>
      </c>
      <c r="B3091" s="249" t="s">
        <v>457</v>
      </c>
      <c r="C3091" s="269" t="s">
        <v>207</v>
      </c>
      <c r="D3091" s="269" t="s">
        <v>207</v>
      </c>
      <c r="E3091" s="269" t="s">
        <v>207</v>
      </c>
      <c r="F3091" s="269" t="s">
        <v>207</v>
      </c>
      <c r="G3091" s="269" t="s">
        <v>206</v>
      </c>
      <c r="H3091" s="269" t="s">
        <v>206</v>
      </c>
      <c r="I3091" s="269" t="s">
        <v>206</v>
      </c>
      <c r="J3091" s="269" t="s">
        <v>206</v>
      </c>
      <c r="K3091" s="269" t="s">
        <v>206</v>
      </c>
      <c r="L3091" s="269" t="s">
        <v>206</v>
      </c>
      <c r="M3091" s="270"/>
      <c r="N3091" s="269"/>
      <c r="O3091" s="269"/>
      <c r="P3091" s="269"/>
      <c r="Q3091" s="269"/>
      <c r="R3091" s="269"/>
      <c r="S3091" s="269"/>
      <c r="T3091" s="269"/>
      <c r="U3091" s="269"/>
      <c r="V3091" s="269"/>
      <c r="W3091" s="269"/>
      <c r="X3091" s="270"/>
      <c r="Y3091" s="269"/>
      <c r="Z3091" s="269"/>
      <c r="AA3091" s="269"/>
      <c r="AB3091" s="269"/>
      <c r="AC3091" s="269"/>
      <c r="AD3091" s="269"/>
      <c r="AE3091" s="269"/>
      <c r="AF3091" s="269"/>
      <c r="AG3091" s="269"/>
      <c r="AH3091" s="269"/>
      <c r="AI3091" s="269"/>
      <c r="AJ3091" s="269"/>
      <c r="AK3091" s="269"/>
      <c r="AL3091" s="269"/>
      <c r="AM3091" s="269"/>
      <c r="AN3091" s="269"/>
      <c r="AO3091" s="269"/>
      <c r="AP3091" s="269"/>
      <c r="AQ3091" s="269"/>
      <c r="AR3091">
        <v>0</v>
      </c>
      <c r="AS3091">
        <v>5</v>
      </c>
    </row>
    <row r="3092" spans="1:45" ht="15" hidden="1" x14ac:dyDescent="0.25">
      <c r="A3092" s="273">
        <v>216941</v>
      </c>
      <c r="B3092" s="249" t="s">
        <v>457</v>
      </c>
      <c r="C3092" s="269" t="s">
        <v>206</v>
      </c>
      <c r="D3092" s="269" t="s">
        <v>206</v>
      </c>
      <c r="E3092" s="269" t="s">
        <v>207</v>
      </c>
      <c r="F3092" s="269" t="s">
        <v>206</v>
      </c>
      <c r="G3092" s="269" t="s">
        <v>206</v>
      </c>
      <c r="H3092" s="269" t="s">
        <v>206</v>
      </c>
      <c r="I3092" s="269" t="s">
        <v>206</v>
      </c>
      <c r="J3092" s="269" t="s">
        <v>206</v>
      </c>
      <c r="K3092" s="269" t="s">
        <v>206</v>
      </c>
      <c r="L3092" s="269" t="s">
        <v>206</v>
      </c>
      <c r="M3092" s="270"/>
      <c r="N3092" s="269"/>
      <c r="O3092" s="269"/>
      <c r="P3092" s="269"/>
      <c r="Q3092" s="269"/>
      <c r="R3092" s="269"/>
      <c r="S3092" s="269"/>
      <c r="T3092" s="269"/>
      <c r="U3092" s="269"/>
      <c r="V3092" s="269"/>
      <c r="W3092" s="269"/>
      <c r="X3092" s="270"/>
      <c r="Y3092" s="269"/>
      <c r="Z3092" s="269"/>
      <c r="AA3092" s="269"/>
      <c r="AB3092" s="269"/>
      <c r="AC3092" s="269"/>
      <c r="AD3092" s="269"/>
      <c r="AE3092" s="269"/>
      <c r="AF3092" s="269"/>
      <c r="AG3092" s="269"/>
      <c r="AH3092" s="269"/>
      <c r="AI3092" s="269"/>
      <c r="AJ3092" s="269"/>
      <c r="AK3092" s="269"/>
      <c r="AL3092" s="269"/>
      <c r="AM3092" s="269"/>
      <c r="AN3092" s="269"/>
      <c r="AO3092" s="269"/>
      <c r="AP3092" s="269"/>
      <c r="AQ3092" s="269"/>
      <c r="AR3092">
        <v>0</v>
      </c>
      <c r="AS3092">
        <v>5</v>
      </c>
    </row>
    <row r="3093" spans="1:45" ht="15" hidden="1" x14ac:dyDescent="0.25">
      <c r="A3093" s="273">
        <v>216942</v>
      </c>
      <c r="B3093" s="249" t="s">
        <v>457</v>
      </c>
      <c r="C3093" s="269" t="s">
        <v>207</v>
      </c>
      <c r="D3093" s="269" t="s">
        <v>207</v>
      </c>
      <c r="E3093" s="269" t="s">
        <v>207</v>
      </c>
      <c r="F3093" s="269" t="s">
        <v>207</v>
      </c>
      <c r="G3093" s="269" t="s">
        <v>206</v>
      </c>
      <c r="H3093" s="269" t="s">
        <v>206</v>
      </c>
      <c r="I3093" s="269" t="s">
        <v>206</v>
      </c>
      <c r="J3093" s="269" t="s">
        <v>206</v>
      </c>
      <c r="K3093" s="269" t="s">
        <v>206</v>
      </c>
      <c r="L3093" s="269" t="s">
        <v>206</v>
      </c>
      <c r="M3093" s="270"/>
      <c r="N3093" s="269"/>
      <c r="O3093" s="269"/>
      <c r="P3093" s="269"/>
      <c r="Q3093" s="269"/>
      <c r="R3093" s="269"/>
      <c r="S3093" s="269"/>
      <c r="T3093" s="269"/>
      <c r="U3093" s="269"/>
      <c r="V3093" s="269"/>
      <c r="W3093" s="269"/>
      <c r="X3093" s="270"/>
      <c r="Y3093" s="269"/>
      <c r="Z3093" s="269"/>
      <c r="AA3093" s="269"/>
      <c r="AB3093" s="269"/>
      <c r="AC3093" s="269"/>
      <c r="AD3093" s="269"/>
      <c r="AE3093" s="269"/>
      <c r="AF3093" s="269"/>
      <c r="AG3093" s="269"/>
      <c r="AH3093" s="269"/>
      <c r="AI3093" s="269"/>
      <c r="AJ3093" s="269"/>
      <c r="AK3093" s="269"/>
      <c r="AL3093" s="269"/>
      <c r="AM3093" s="269"/>
      <c r="AN3093" s="269"/>
      <c r="AO3093" s="269"/>
      <c r="AP3093" s="269"/>
      <c r="AQ3093" s="269"/>
      <c r="AR3093">
        <v>0</v>
      </c>
      <c r="AS3093">
        <v>5</v>
      </c>
    </row>
    <row r="3094" spans="1:45" ht="15" hidden="1" x14ac:dyDescent="0.25">
      <c r="A3094" s="273">
        <v>216943</v>
      </c>
      <c r="B3094" s="249" t="s">
        <v>457</v>
      </c>
      <c r="C3094" s="269" t="s">
        <v>207</v>
      </c>
      <c r="D3094" s="269" t="s">
        <v>207</v>
      </c>
      <c r="E3094" s="269" t="s">
        <v>207</v>
      </c>
      <c r="F3094" s="269" t="s">
        <v>207</v>
      </c>
      <c r="G3094" s="269" t="s">
        <v>206</v>
      </c>
      <c r="H3094" s="269" t="s">
        <v>206</v>
      </c>
      <c r="I3094" s="269" t="s">
        <v>206</v>
      </c>
      <c r="J3094" s="269" t="s">
        <v>206</v>
      </c>
      <c r="K3094" s="269" t="s">
        <v>206</v>
      </c>
      <c r="L3094" s="269" t="s">
        <v>206</v>
      </c>
      <c r="M3094" s="270"/>
      <c r="N3094" s="269"/>
      <c r="O3094" s="269"/>
      <c r="P3094" s="269"/>
      <c r="Q3094" s="269"/>
      <c r="R3094" s="269"/>
      <c r="S3094" s="269"/>
      <c r="T3094" s="269"/>
      <c r="U3094" s="269"/>
      <c r="V3094" s="269"/>
      <c r="W3094" s="269"/>
      <c r="X3094" s="270"/>
      <c r="Y3094" s="269"/>
      <c r="Z3094" s="269"/>
      <c r="AA3094" s="269"/>
      <c r="AB3094" s="269"/>
      <c r="AC3094" s="269"/>
      <c r="AD3094" s="269"/>
      <c r="AE3094" s="269"/>
      <c r="AF3094" s="269"/>
      <c r="AG3094" s="269"/>
      <c r="AH3094" s="269"/>
      <c r="AI3094" s="269"/>
      <c r="AJ3094" s="269"/>
      <c r="AK3094" s="269"/>
      <c r="AL3094" s="269"/>
      <c r="AM3094" s="269"/>
      <c r="AN3094" s="269"/>
      <c r="AO3094" s="269"/>
      <c r="AP3094" s="269"/>
      <c r="AQ3094" s="269"/>
      <c r="AR3094">
        <v>0</v>
      </c>
      <c r="AS3094">
        <v>5</v>
      </c>
    </row>
    <row r="3095" spans="1:45" ht="15" hidden="1" x14ac:dyDescent="0.25">
      <c r="A3095" s="273">
        <v>216944</v>
      </c>
      <c r="B3095" s="249" t="s">
        <v>457</v>
      </c>
      <c r="C3095" s="269" t="s">
        <v>207</v>
      </c>
      <c r="D3095" s="269" t="s">
        <v>207</v>
      </c>
      <c r="E3095" s="269" t="s">
        <v>207</v>
      </c>
      <c r="F3095" s="269" t="s">
        <v>207</v>
      </c>
      <c r="G3095" s="269" t="s">
        <v>206</v>
      </c>
      <c r="H3095" s="269" t="s">
        <v>206</v>
      </c>
      <c r="I3095" s="269" t="s">
        <v>206</v>
      </c>
      <c r="J3095" s="269" t="s">
        <v>206</v>
      </c>
      <c r="K3095" s="269" t="s">
        <v>206</v>
      </c>
      <c r="L3095" s="269" t="s">
        <v>206</v>
      </c>
      <c r="M3095" s="270"/>
      <c r="N3095" s="269"/>
      <c r="O3095" s="269"/>
      <c r="P3095" s="269"/>
      <c r="Q3095" s="269"/>
      <c r="R3095" s="269"/>
      <c r="S3095" s="269"/>
      <c r="T3095" s="269"/>
      <c r="U3095" s="269"/>
      <c r="V3095" s="269"/>
      <c r="W3095" s="269"/>
      <c r="X3095" s="270"/>
      <c r="Y3095" s="269"/>
      <c r="Z3095" s="269"/>
      <c r="AA3095" s="269"/>
      <c r="AB3095" s="269"/>
      <c r="AC3095" s="269"/>
      <c r="AD3095" s="269"/>
      <c r="AE3095" s="269"/>
      <c r="AF3095" s="269"/>
      <c r="AG3095" s="269"/>
      <c r="AH3095" s="269"/>
      <c r="AI3095" s="269"/>
      <c r="AJ3095" s="269"/>
      <c r="AK3095" s="269"/>
      <c r="AL3095" s="269"/>
      <c r="AM3095" s="269"/>
      <c r="AN3095" s="269"/>
      <c r="AO3095" s="269"/>
      <c r="AP3095" s="269"/>
      <c r="AQ3095" s="269"/>
      <c r="AR3095">
        <v>0</v>
      </c>
      <c r="AS3095">
        <v>5</v>
      </c>
    </row>
    <row r="3096" spans="1:45" ht="15" hidden="1" x14ac:dyDescent="0.25">
      <c r="A3096" s="273">
        <v>216945</v>
      </c>
      <c r="B3096" s="249" t="s">
        <v>457</v>
      </c>
      <c r="C3096" s="269" t="s">
        <v>207</v>
      </c>
      <c r="D3096" s="269" t="s">
        <v>207</v>
      </c>
      <c r="E3096" s="269" t="s">
        <v>207</v>
      </c>
      <c r="F3096" s="269" t="s">
        <v>207</v>
      </c>
      <c r="G3096" s="269" t="s">
        <v>206</v>
      </c>
      <c r="H3096" s="269" t="s">
        <v>206</v>
      </c>
      <c r="I3096" s="269" t="s">
        <v>206</v>
      </c>
      <c r="J3096" s="269" t="s">
        <v>206</v>
      </c>
      <c r="K3096" s="269" t="s">
        <v>206</v>
      </c>
      <c r="L3096" s="269" t="s">
        <v>206</v>
      </c>
      <c r="M3096" s="270"/>
      <c r="N3096" s="269"/>
      <c r="O3096" s="269"/>
      <c r="P3096" s="269"/>
      <c r="Q3096" s="269"/>
      <c r="R3096" s="269"/>
      <c r="S3096" s="269"/>
      <c r="T3096" s="269"/>
      <c r="U3096" s="269"/>
      <c r="V3096" s="269"/>
      <c r="W3096" s="269"/>
      <c r="X3096" s="270"/>
      <c r="Y3096" s="269"/>
      <c r="Z3096" s="269"/>
      <c r="AA3096" s="269"/>
      <c r="AB3096" s="269"/>
      <c r="AC3096" s="269"/>
      <c r="AD3096" s="269"/>
      <c r="AE3096" s="269"/>
      <c r="AF3096" s="269"/>
      <c r="AG3096" s="269"/>
      <c r="AH3096" s="269"/>
      <c r="AI3096" s="269"/>
      <c r="AJ3096" s="269"/>
      <c r="AK3096" s="269"/>
      <c r="AL3096" s="269"/>
      <c r="AM3096" s="269"/>
      <c r="AN3096" s="269"/>
      <c r="AO3096" s="269"/>
      <c r="AP3096" s="269"/>
      <c r="AQ3096" s="269"/>
      <c r="AR3096">
        <v>0</v>
      </c>
      <c r="AS3096">
        <v>5</v>
      </c>
    </row>
    <row r="3097" spans="1:45" ht="15" hidden="1" x14ac:dyDescent="0.25">
      <c r="A3097" s="273">
        <v>216946</v>
      </c>
      <c r="B3097" s="249" t="s">
        <v>457</v>
      </c>
      <c r="C3097" s="269" t="s">
        <v>206</v>
      </c>
      <c r="D3097" s="269" t="s">
        <v>207</v>
      </c>
      <c r="E3097" s="269" t="s">
        <v>207</v>
      </c>
      <c r="F3097" s="269" t="s">
        <v>207</v>
      </c>
      <c r="G3097" s="269" t="s">
        <v>206</v>
      </c>
      <c r="H3097" s="269" t="s">
        <v>206</v>
      </c>
      <c r="I3097" s="269" t="s">
        <v>206</v>
      </c>
      <c r="J3097" s="269" t="s">
        <v>206</v>
      </c>
      <c r="K3097" s="269" t="s">
        <v>206</v>
      </c>
      <c r="L3097" s="269" t="s">
        <v>206</v>
      </c>
      <c r="M3097" s="270"/>
      <c r="N3097" s="269"/>
      <c r="O3097" s="269"/>
      <c r="P3097" s="269"/>
      <c r="Q3097" s="269"/>
      <c r="R3097" s="269"/>
      <c r="S3097" s="269"/>
      <c r="T3097" s="269"/>
      <c r="U3097" s="269"/>
      <c r="V3097" s="269"/>
      <c r="W3097" s="269"/>
      <c r="X3097" s="270"/>
      <c r="Y3097" s="269"/>
      <c r="Z3097" s="269"/>
      <c r="AA3097" s="269"/>
      <c r="AB3097" s="269"/>
      <c r="AC3097" s="269"/>
      <c r="AD3097" s="269"/>
      <c r="AE3097" s="269"/>
      <c r="AF3097" s="269"/>
      <c r="AG3097" s="269"/>
      <c r="AH3097" s="269"/>
      <c r="AI3097" s="269"/>
      <c r="AJ3097" s="269"/>
      <c r="AK3097" s="269"/>
      <c r="AL3097" s="269"/>
      <c r="AM3097" s="269"/>
      <c r="AN3097" s="269"/>
      <c r="AO3097" s="269"/>
      <c r="AP3097" s="269"/>
      <c r="AQ3097" s="269"/>
      <c r="AR3097">
        <v>0</v>
      </c>
      <c r="AS3097">
        <v>5</v>
      </c>
    </row>
    <row r="3098" spans="1:45" ht="15" hidden="1" x14ac:dyDescent="0.25">
      <c r="A3098" s="273">
        <v>216947</v>
      </c>
      <c r="B3098" s="249" t="s">
        <v>457</v>
      </c>
      <c r="C3098" s="269" t="s">
        <v>207</v>
      </c>
      <c r="D3098" s="269" t="s">
        <v>207</v>
      </c>
      <c r="E3098" s="269" t="s">
        <v>207</v>
      </c>
      <c r="F3098" s="269" t="s">
        <v>207</v>
      </c>
      <c r="G3098" s="269" t="s">
        <v>206</v>
      </c>
      <c r="H3098" s="269" t="s">
        <v>206</v>
      </c>
      <c r="I3098" s="269" t="s">
        <v>206</v>
      </c>
      <c r="J3098" s="269" t="s">
        <v>206</v>
      </c>
      <c r="K3098" s="269" t="s">
        <v>206</v>
      </c>
      <c r="L3098" s="269" t="s">
        <v>206</v>
      </c>
      <c r="M3098" s="270"/>
      <c r="N3098" s="269"/>
      <c r="O3098" s="269"/>
      <c r="P3098" s="269"/>
      <c r="Q3098" s="269"/>
      <c r="R3098" s="269"/>
      <c r="S3098" s="269"/>
      <c r="T3098" s="269"/>
      <c r="U3098" s="269"/>
      <c r="V3098" s="269"/>
      <c r="W3098" s="269"/>
      <c r="X3098" s="270"/>
      <c r="Y3098" s="269"/>
      <c r="Z3098" s="269"/>
      <c r="AA3098" s="269"/>
      <c r="AB3098" s="269"/>
      <c r="AC3098" s="269"/>
      <c r="AD3098" s="269"/>
      <c r="AE3098" s="269"/>
      <c r="AF3098" s="269"/>
      <c r="AG3098" s="269"/>
      <c r="AH3098" s="269"/>
      <c r="AI3098" s="269"/>
      <c r="AJ3098" s="269"/>
      <c r="AK3098" s="269"/>
      <c r="AL3098" s="269"/>
      <c r="AM3098" s="269"/>
      <c r="AN3098" s="269"/>
      <c r="AO3098" s="269"/>
      <c r="AP3098" s="269"/>
      <c r="AQ3098" s="269"/>
      <c r="AR3098">
        <v>0</v>
      </c>
      <c r="AS3098">
        <v>5</v>
      </c>
    </row>
    <row r="3099" spans="1:45" ht="15" hidden="1" x14ac:dyDescent="0.25">
      <c r="A3099" s="273">
        <v>216948</v>
      </c>
      <c r="B3099" s="249" t="s">
        <v>457</v>
      </c>
      <c r="C3099" s="269" t="s">
        <v>206</v>
      </c>
      <c r="D3099" s="269" t="s">
        <v>207</v>
      </c>
      <c r="E3099" s="269" t="s">
        <v>207</v>
      </c>
      <c r="F3099" s="269" t="s">
        <v>206</v>
      </c>
      <c r="G3099" s="269" t="s">
        <v>206</v>
      </c>
      <c r="H3099" s="269" t="s">
        <v>206</v>
      </c>
      <c r="I3099" s="269" t="s">
        <v>206</v>
      </c>
      <c r="J3099" s="269" t="s">
        <v>206</v>
      </c>
      <c r="K3099" s="269" t="s">
        <v>206</v>
      </c>
      <c r="L3099" s="269" t="s">
        <v>206</v>
      </c>
      <c r="M3099" s="270"/>
      <c r="N3099" s="269"/>
      <c r="O3099" s="269"/>
      <c r="P3099" s="269"/>
      <c r="Q3099" s="269"/>
      <c r="R3099" s="269"/>
      <c r="S3099" s="269"/>
      <c r="T3099" s="269"/>
      <c r="U3099" s="269"/>
      <c r="V3099" s="269"/>
      <c r="W3099" s="269"/>
      <c r="X3099" s="270"/>
      <c r="Y3099" s="269"/>
      <c r="Z3099" s="269"/>
      <c r="AA3099" s="269"/>
      <c r="AB3099" s="269"/>
      <c r="AC3099" s="269"/>
      <c r="AD3099" s="269"/>
      <c r="AE3099" s="269"/>
      <c r="AF3099" s="269"/>
      <c r="AG3099" s="269"/>
      <c r="AH3099" s="269"/>
      <c r="AI3099" s="269"/>
      <c r="AJ3099" s="269"/>
      <c r="AK3099" s="269"/>
      <c r="AL3099" s="269"/>
      <c r="AM3099" s="269"/>
      <c r="AN3099" s="269"/>
      <c r="AO3099" s="269"/>
      <c r="AP3099" s="269"/>
      <c r="AQ3099" s="269"/>
      <c r="AR3099">
        <v>0</v>
      </c>
      <c r="AS3099">
        <v>5</v>
      </c>
    </row>
    <row r="3100" spans="1:45" ht="15" hidden="1" x14ac:dyDescent="0.25">
      <c r="A3100" s="273">
        <v>216949</v>
      </c>
      <c r="B3100" s="249" t="s">
        <v>457</v>
      </c>
      <c r="C3100" s="269" t="s">
        <v>206</v>
      </c>
      <c r="D3100" s="269" t="s">
        <v>206</v>
      </c>
      <c r="E3100" s="269" t="s">
        <v>206</v>
      </c>
      <c r="F3100" s="269" t="s">
        <v>206</v>
      </c>
      <c r="G3100" s="269" t="s">
        <v>206</v>
      </c>
      <c r="H3100" s="269" t="s">
        <v>206</v>
      </c>
      <c r="I3100" s="269" t="s">
        <v>206</v>
      </c>
      <c r="J3100" s="269" t="s">
        <v>206</v>
      </c>
      <c r="K3100" s="269" t="s">
        <v>206</v>
      </c>
      <c r="L3100" s="269" t="s">
        <v>206</v>
      </c>
      <c r="M3100" s="270"/>
      <c r="N3100" s="269"/>
      <c r="O3100" s="269"/>
      <c r="P3100" s="269"/>
      <c r="Q3100" s="269"/>
      <c r="R3100" s="269"/>
      <c r="S3100" s="269"/>
      <c r="T3100" s="269"/>
      <c r="U3100" s="269"/>
      <c r="V3100" s="269"/>
      <c r="W3100" s="269"/>
      <c r="X3100" s="270"/>
      <c r="Y3100" s="269"/>
      <c r="Z3100" s="269"/>
      <c r="AA3100" s="269"/>
      <c r="AB3100" s="269"/>
      <c r="AC3100" s="269"/>
      <c r="AD3100" s="269"/>
      <c r="AE3100" s="269"/>
      <c r="AF3100" s="269"/>
      <c r="AG3100" s="269"/>
      <c r="AH3100" s="269"/>
      <c r="AI3100" s="269"/>
      <c r="AJ3100" s="269"/>
      <c r="AK3100" s="269"/>
      <c r="AL3100" s="269"/>
      <c r="AM3100" s="269"/>
      <c r="AN3100" s="269"/>
      <c r="AO3100" s="269"/>
      <c r="AP3100" s="269"/>
      <c r="AQ3100" s="269"/>
      <c r="AR3100">
        <v>0</v>
      </c>
      <c r="AS3100">
        <v>5</v>
      </c>
    </row>
    <row r="3101" spans="1:45" ht="15" hidden="1" x14ac:dyDescent="0.25">
      <c r="A3101" s="273">
        <v>216950</v>
      </c>
      <c r="B3101" s="249" t="s">
        <v>457</v>
      </c>
      <c r="C3101" s="269" t="s">
        <v>207</v>
      </c>
      <c r="D3101" s="269" t="s">
        <v>207</v>
      </c>
      <c r="E3101" s="269" t="s">
        <v>207</v>
      </c>
      <c r="F3101" s="269" t="s">
        <v>207</v>
      </c>
      <c r="G3101" s="269" t="s">
        <v>206</v>
      </c>
      <c r="H3101" s="269" t="s">
        <v>206</v>
      </c>
      <c r="I3101" s="269" t="s">
        <v>206</v>
      </c>
      <c r="J3101" s="269" t="s">
        <v>206</v>
      </c>
      <c r="K3101" s="269" t="s">
        <v>206</v>
      </c>
      <c r="L3101" s="269" t="s">
        <v>206</v>
      </c>
      <c r="M3101" s="270"/>
      <c r="N3101" s="269"/>
      <c r="O3101" s="269"/>
      <c r="P3101" s="269"/>
      <c r="Q3101" s="269"/>
      <c r="R3101" s="269"/>
      <c r="S3101" s="269"/>
      <c r="T3101" s="269"/>
      <c r="U3101" s="269"/>
      <c r="V3101" s="269"/>
      <c r="W3101" s="269"/>
      <c r="X3101" s="270"/>
      <c r="Y3101" s="269"/>
      <c r="Z3101" s="269"/>
      <c r="AA3101" s="269"/>
      <c r="AB3101" s="269"/>
      <c r="AC3101" s="269"/>
      <c r="AD3101" s="269"/>
      <c r="AE3101" s="269"/>
      <c r="AF3101" s="269"/>
      <c r="AG3101" s="269"/>
      <c r="AH3101" s="269"/>
      <c r="AI3101" s="269"/>
      <c r="AJ3101" s="269"/>
      <c r="AK3101" s="269"/>
      <c r="AL3101" s="269"/>
      <c r="AM3101" s="269"/>
      <c r="AN3101" s="269"/>
      <c r="AO3101" s="269"/>
      <c r="AP3101" s="269"/>
      <c r="AQ3101" s="269"/>
      <c r="AR3101">
        <v>0</v>
      </c>
      <c r="AS3101">
        <v>5</v>
      </c>
    </row>
    <row r="3102" spans="1:45" ht="15" hidden="1" x14ac:dyDescent="0.25">
      <c r="A3102" s="273">
        <v>216951</v>
      </c>
      <c r="B3102" s="249" t="s">
        <v>457</v>
      </c>
      <c r="C3102" s="269" t="s">
        <v>207</v>
      </c>
      <c r="D3102" s="269" t="s">
        <v>206</v>
      </c>
      <c r="E3102" s="269" t="s">
        <v>207</v>
      </c>
      <c r="F3102" s="269" t="s">
        <v>207</v>
      </c>
      <c r="G3102" s="269" t="s">
        <v>206</v>
      </c>
      <c r="H3102" s="269" t="s">
        <v>206</v>
      </c>
      <c r="I3102" s="269" t="s">
        <v>206</v>
      </c>
      <c r="J3102" s="269" t="s">
        <v>206</v>
      </c>
      <c r="K3102" s="269" t="s">
        <v>206</v>
      </c>
      <c r="L3102" s="269" t="s">
        <v>206</v>
      </c>
      <c r="M3102" s="270"/>
      <c r="N3102" s="269"/>
      <c r="O3102" s="269"/>
      <c r="P3102" s="269"/>
      <c r="Q3102" s="269"/>
      <c r="R3102" s="269"/>
      <c r="S3102" s="269"/>
      <c r="T3102" s="269"/>
      <c r="U3102" s="269"/>
      <c r="V3102" s="269"/>
      <c r="W3102" s="269"/>
      <c r="X3102" s="270"/>
      <c r="Y3102" s="269"/>
      <c r="Z3102" s="269"/>
      <c r="AA3102" s="269"/>
      <c r="AB3102" s="269"/>
      <c r="AC3102" s="269"/>
      <c r="AD3102" s="269"/>
      <c r="AE3102" s="269"/>
      <c r="AF3102" s="269"/>
      <c r="AG3102" s="269"/>
      <c r="AH3102" s="269"/>
      <c r="AI3102" s="269"/>
      <c r="AJ3102" s="269"/>
      <c r="AK3102" s="269"/>
      <c r="AL3102" s="269"/>
      <c r="AM3102" s="269"/>
      <c r="AN3102" s="269"/>
      <c r="AO3102" s="269"/>
      <c r="AP3102" s="269"/>
      <c r="AQ3102" s="269"/>
      <c r="AR3102">
        <v>0</v>
      </c>
      <c r="AS3102">
        <v>5</v>
      </c>
    </row>
    <row r="3103" spans="1:45" ht="15" hidden="1" x14ac:dyDescent="0.25">
      <c r="A3103" s="273">
        <v>216952</v>
      </c>
      <c r="B3103" s="249" t="s">
        <v>457</v>
      </c>
      <c r="C3103" s="269" t="s">
        <v>207</v>
      </c>
      <c r="D3103" s="269" t="s">
        <v>207</v>
      </c>
      <c r="E3103" s="269" t="s">
        <v>207</v>
      </c>
      <c r="F3103" s="269" t="s">
        <v>207</v>
      </c>
      <c r="G3103" s="269" t="s">
        <v>206</v>
      </c>
      <c r="H3103" s="269" t="s">
        <v>206</v>
      </c>
      <c r="I3103" s="269" t="s">
        <v>206</v>
      </c>
      <c r="J3103" s="269" t="s">
        <v>206</v>
      </c>
      <c r="K3103" s="269" t="s">
        <v>206</v>
      </c>
      <c r="L3103" s="269" t="s">
        <v>206</v>
      </c>
      <c r="M3103" s="270"/>
      <c r="N3103" s="269"/>
      <c r="O3103" s="269"/>
      <c r="P3103" s="269"/>
      <c r="Q3103" s="269"/>
      <c r="R3103" s="269"/>
      <c r="S3103" s="269"/>
      <c r="T3103" s="269"/>
      <c r="U3103" s="269"/>
      <c r="V3103" s="269"/>
      <c r="W3103" s="269"/>
      <c r="X3103" s="270"/>
      <c r="Y3103" s="269"/>
      <c r="Z3103" s="269"/>
      <c r="AA3103" s="269"/>
      <c r="AB3103" s="269"/>
      <c r="AC3103" s="269"/>
      <c r="AD3103" s="269"/>
      <c r="AE3103" s="269"/>
      <c r="AF3103" s="269"/>
      <c r="AG3103" s="269"/>
      <c r="AH3103" s="269"/>
      <c r="AI3103" s="269"/>
      <c r="AJ3103" s="269"/>
      <c r="AK3103" s="269"/>
      <c r="AL3103" s="269"/>
      <c r="AM3103" s="269"/>
      <c r="AN3103" s="269"/>
      <c r="AO3103" s="269"/>
      <c r="AP3103" s="269"/>
      <c r="AQ3103" s="269"/>
      <c r="AR3103">
        <v>0</v>
      </c>
      <c r="AS3103">
        <v>5</v>
      </c>
    </row>
    <row r="3104" spans="1:45" ht="15" hidden="1" x14ac:dyDescent="0.25">
      <c r="A3104" s="273">
        <v>216953</v>
      </c>
      <c r="B3104" s="249" t="s">
        <v>457</v>
      </c>
      <c r="C3104" s="269" t="s">
        <v>207</v>
      </c>
      <c r="D3104" s="269" t="s">
        <v>207</v>
      </c>
      <c r="E3104" s="269" t="s">
        <v>207</v>
      </c>
      <c r="F3104" s="269" t="s">
        <v>207</v>
      </c>
      <c r="G3104" s="269" t="s">
        <v>206</v>
      </c>
      <c r="H3104" s="269" t="s">
        <v>206</v>
      </c>
      <c r="I3104" s="269" t="s">
        <v>206</v>
      </c>
      <c r="J3104" s="269" t="s">
        <v>206</v>
      </c>
      <c r="K3104" s="269" t="s">
        <v>206</v>
      </c>
      <c r="L3104" s="269" t="s">
        <v>206</v>
      </c>
      <c r="M3104" s="270"/>
      <c r="N3104" s="269"/>
      <c r="O3104" s="269"/>
      <c r="P3104" s="269"/>
      <c r="Q3104" s="269"/>
      <c r="R3104" s="269"/>
      <c r="S3104" s="269"/>
      <c r="T3104" s="269"/>
      <c r="U3104" s="269"/>
      <c r="V3104" s="269"/>
      <c r="W3104" s="269"/>
      <c r="X3104" s="270"/>
      <c r="Y3104" s="269"/>
      <c r="Z3104" s="269"/>
      <c r="AA3104" s="269"/>
      <c r="AB3104" s="269"/>
      <c r="AC3104" s="269"/>
      <c r="AD3104" s="269"/>
      <c r="AE3104" s="269"/>
      <c r="AF3104" s="269"/>
      <c r="AG3104" s="269"/>
      <c r="AH3104" s="269"/>
      <c r="AI3104" s="269"/>
      <c r="AJ3104" s="269"/>
      <c r="AK3104" s="269"/>
      <c r="AL3104" s="269"/>
      <c r="AM3104" s="269"/>
      <c r="AN3104" s="269"/>
      <c r="AO3104" s="269"/>
      <c r="AP3104" s="269"/>
      <c r="AQ3104" s="269"/>
      <c r="AR3104">
        <v>0</v>
      </c>
      <c r="AS3104">
        <v>5</v>
      </c>
    </row>
    <row r="3105" spans="1:45" ht="15" hidden="1" x14ac:dyDescent="0.25">
      <c r="A3105" s="273">
        <v>216954</v>
      </c>
      <c r="B3105" s="249" t="s">
        <v>457</v>
      </c>
      <c r="C3105" s="269" t="s">
        <v>207</v>
      </c>
      <c r="D3105" s="269" t="s">
        <v>206</v>
      </c>
      <c r="E3105" s="269" t="s">
        <v>206</v>
      </c>
      <c r="F3105" s="269" t="s">
        <v>207</v>
      </c>
      <c r="G3105" s="269" t="s">
        <v>206</v>
      </c>
      <c r="H3105" s="269" t="s">
        <v>206</v>
      </c>
      <c r="I3105" s="269" t="s">
        <v>206</v>
      </c>
      <c r="J3105" s="269" t="s">
        <v>206</v>
      </c>
      <c r="K3105" s="269" t="s">
        <v>206</v>
      </c>
      <c r="L3105" s="269" t="s">
        <v>206</v>
      </c>
      <c r="M3105" s="270"/>
      <c r="N3105" s="269"/>
      <c r="O3105" s="269"/>
      <c r="P3105" s="269"/>
      <c r="Q3105" s="269"/>
      <c r="R3105" s="269"/>
      <c r="S3105" s="269"/>
      <c r="T3105" s="269"/>
      <c r="U3105" s="269"/>
      <c r="V3105" s="269"/>
      <c r="W3105" s="269"/>
      <c r="X3105" s="270"/>
      <c r="Y3105" s="269"/>
      <c r="Z3105" s="269"/>
      <c r="AA3105" s="269"/>
      <c r="AB3105" s="269"/>
      <c r="AC3105" s="269"/>
      <c r="AD3105" s="269"/>
      <c r="AE3105" s="269"/>
      <c r="AF3105" s="269"/>
      <c r="AG3105" s="269"/>
      <c r="AH3105" s="269"/>
      <c r="AI3105" s="269"/>
      <c r="AJ3105" s="269"/>
      <c r="AK3105" s="269"/>
      <c r="AL3105" s="269"/>
      <c r="AM3105" s="269"/>
      <c r="AN3105" s="269"/>
      <c r="AO3105" s="269"/>
      <c r="AP3105" s="269"/>
      <c r="AQ3105" s="269"/>
      <c r="AR3105">
        <v>0</v>
      </c>
      <c r="AS3105">
        <v>5</v>
      </c>
    </row>
    <row r="3106" spans="1:45" ht="15" hidden="1" x14ac:dyDescent="0.25">
      <c r="A3106" s="273">
        <v>216955</v>
      </c>
      <c r="B3106" s="249" t="s">
        <v>457</v>
      </c>
      <c r="C3106" s="269" t="s">
        <v>207</v>
      </c>
      <c r="D3106" s="269" t="s">
        <v>207</v>
      </c>
      <c r="E3106" s="269" t="s">
        <v>207</v>
      </c>
      <c r="F3106" s="269" t="s">
        <v>207</v>
      </c>
      <c r="G3106" s="269" t="s">
        <v>206</v>
      </c>
      <c r="H3106" s="269" t="s">
        <v>206</v>
      </c>
      <c r="I3106" s="269" t="s">
        <v>206</v>
      </c>
      <c r="J3106" s="269" t="s">
        <v>206</v>
      </c>
      <c r="K3106" s="269" t="s">
        <v>206</v>
      </c>
      <c r="L3106" s="269" t="s">
        <v>206</v>
      </c>
      <c r="M3106" s="270"/>
      <c r="N3106" s="269"/>
      <c r="O3106" s="269"/>
      <c r="P3106" s="269"/>
      <c r="Q3106" s="269"/>
      <c r="R3106" s="269"/>
      <c r="S3106" s="269"/>
      <c r="T3106" s="269"/>
      <c r="U3106" s="269"/>
      <c r="V3106" s="269"/>
      <c r="W3106" s="269"/>
      <c r="X3106" s="270"/>
      <c r="Y3106" s="269"/>
      <c r="Z3106" s="269"/>
      <c r="AA3106" s="269"/>
      <c r="AB3106" s="269"/>
      <c r="AC3106" s="269"/>
      <c r="AD3106" s="269"/>
      <c r="AE3106" s="269"/>
      <c r="AF3106" s="269"/>
      <c r="AG3106" s="269"/>
      <c r="AH3106" s="269"/>
      <c r="AI3106" s="269"/>
      <c r="AJ3106" s="269"/>
      <c r="AK3106" s="269"/>
      <c r="AL3106" s="269"/>
      <c r="AM3106" s="269"/>
      <c r="AN3106" s="269"/>
      <c r="AO3106" s="269"/>
      <c r="AP3106" s="269"/>
      <c r="AQ3106" s="269"/>
      <c r="AR3106">
        <v>0</v>
      </c>
      <c r="AS3106">
        <v>5</v>
      </c>
    </row>
    <row r="3107" spans="1:45" ht="15" hidden="1" x14ac:dyDescent="0.25">
      <c r="A3107" s="273">
        <v>216956</v>
      </c>
      <c r="B3107" s="249" t="s">
        <v>457</v>
      </c>
      <c r="C3107" s="269" t="s">
        <v>206</v>
      </c>
      <c r="D3107" s="269" t="s">
        <v>206</v>
      </c>
      <c r="E3107" s="269" t="s">
        <v>207</v>
      </c>
      <c r="F3107" s="269" t="s">
        <v>207</v>
      </c>
      <c r="G3107" s="269" t="s">
        <v>206</v>
      </c>
      <c r="H3107" s="269" t="s">
        <v>206</v>
      </c>
      <c r="I3107" s="269" t="s">
        <v>206</v>
      </c>
      <c r="J3107" s="269" t="s">
        <v>206</v>
      </c>
      <c r="K3107" s="269" t="s">
        <v>206</v>
      </c>
      <c r="L3107" s="269" t="s">
        <v>206</v>
      </c>
      <c r="M3107" s="270"/>
      <c r="N3107" s="269"/>
      <c r="O3107" s="269"/>
      <c r="P3107" s="269"/>
      <c r="Q3107" s="269"/>
      <c r="R3107" s="269"/>
      <c r="S3107" s="269"/>
      <c r="T3107" s="269"/>
      <c r="U3107" s="269"/>
      <c r="V3107" s="269"/>
      <c r="W3107" s="269"/>
      <c r="X3107" s="270"/>
      <c r="Y3107" s="269"/>
      <c r="Z3107" s="269"/>
      <c r="AA3107" s="269"/>
      <c r="AB3107" s="269"/>
      <c r="AC3107" s="269"/>
      <c r="AD3107" s="269"/>
      <c r="AE3107" s="269"/>
      <c r="AF3107" s="269"/>
      <c r="AG3107" s="269"/>
      <c r="AH3107" s="269"/>
      <c r="AI3107" s="269"/>
      <c r="AJ3107" s="269"/>
      <c r="AK3107" s="269"/>
      <c r="AL3107" s="269"/>
      <c r="AM3107" s="269"/>
      <c r="AN3107" s="269"/>
      <c r="AO3107" s="269"/>
      <c r="AP3107" s="269"/>
      <c r="AQ3107" s="269"/>
      <c r="AR3107">
        <v>0</v>
      </c>
      <c r="AS3107">
        <v>5</v>
      </c>
    </row>
    <row r="3108" spans="1:45" ht="15" hidden="1" x14ac:dyDescent="0.25">
      <c r="A3108" s="273">
        <v>216957</v>
      </c>
      <c r="B3108" s="249" t="s">
        <v>457</v>
      </c>
      <c r="C3108" s="269" t="s">
        <v>207</v>
      </c>
      <c r="D3108" s="269" t="s">
        <v>207</v>
      </c>
      <c r="E3108" s="269" t="s">
        <v>207</v>
      </c>
      <c r="F3108" s="269" t="s">
        <v>207</v>
      </c>
      <c r="G3108" s="269" t="s">
        <v>206</v>
      </c>
      <c r="H3108" s="269" t="s">
        <v>206</v>
      </c>
      <c r="I3108" s="269" t="s">
        <v>206</v>
      </c>
      <c r="J3108" s="269" t="s">
        <v>206</v>
      </c>
      <c r="K3108" s="269" t="s">
        <v>206</v>
      </c>
      <c r="L3108" s="269" t="s">
        <v>206</v>
      </c>
      <c r="M3108" s="270"/>
      <c r="N3108" s="269"/>
      <c r="O3108" s="269"/>
      <c r="P3108" s="269"/>
      <c r="Q3108" s="269"/>
      <c r="R3108" s="269"/>
      <c r="S3108" s="269"/>
      <c r="T3108" s="269"/>
      <c r="U3108" s="269"/>
      <c r="V3108" s="269"/>
      <c r="W3108" s="269"/>
      <c r="X3108" s="270"/>
      <c r="Y3108" s="269"/>
      <c r="Z3108" s="269"/>
      <c r="AA3108" s="269"/>
      <c r="AB3108" s="269"/>
      <c r="AC3108" s="269"/>
      <c r="AD3108" s="269"/>
      <c r="AE3108" s="269"/>
      <c r="AF3108" s="269"/>
      <c r="AG3108" s="269"/>
      <c r="AH3108" s="269"/>
      <c r="AI3108" s="269"/>
      <c r="AJ3108" s="269"/>
      <c r="AK3108" s="269"/>
      <c r="AL3108" s="269"/>
      <c r="AM3108" s="269"/>
      <c r="AN3108" s="269"/>
      <c r="AO3108" s="269"/>
      <c r="AP3108" s="269"/>
      <c r="AQ3108" s="269"/>
      <c r="AR3108">
        <v>0</v>
      </c>
      <c r="AS3108">
        <v>5</v>
      </c>
    </row>
    <row r="3109" spans="1:45" ht="15" hidden="1" x14ac:dyDescent="0.25">
      <c r="A3109" s="273">
        <v>216958</v>
      </c>
      <c r="B3109" s="249" t="s">
        <v>457</v>
      </c>
      <c r="C3109" s="269" t="s">
        <v>206</v>
      </c>
      <c r="D3109" s="269" t="s">
        <v>207</v>
      </c>
      <c r="E3109" s="269" t="s">
        <v>207</v>
      </c>
      <c r="F3109" s="269" t="s">
        <v>207</v>
      </c>
      <c r="G3109" s="269" t="s">
        <v>206</v>
      </c>
      <c r="H3109" s="269" t="s">
        <v>206</v>
      </c>
      <c r="I3109" s="269" t="s">
        <v>206</v>
      </c>
      <c r="J3109" s="269" t="s">
        <v>206</v>
      </c>
      <c r="K3109" s="269" t="s">
        <v>206</v>
      </c>
      <c r="L3109" s="269" t="s">
        <v>206</v>
      </c>
      <c r="M3109" s="270"/>
      <c r="N3109" s="269"/>
      <c r="O3109" s="269"/>
      <c r="P3109" s="269"/>
      <c r="Q3109" s="269"/>
      <c r="R3109" s="269"/>
      <c r="S3109" s="269"/>
      <c r="T3109" s="269"/>
      <c r="U3109" s="269"/>
      <c r="V3109" s="269"/>
      <c r="W3109" s="269"/>
      <c r="X3109" s="270"/>
      <c r="Y3109" s="269"/>
      <c r="Z3109" s="269"/>
      <c r="AA3109" s="269"/>
      <c r="AB3109" s="269"/>
      <c r="AC3109" s="269"/>
      <c r="AD3109" s="269"/>
      <c r="AE3109" s="269"/>
      <c r="AF3109" s="269"/>
      <c r="AG3109" s="269"/>
      <c r="AH3109" s="269"/>
      <c r="AI3109" s="269"/>
      <c r="AJ3109" s="269"/>
      <c r="AK3109" s="269"/>
      <c r="AL3109" s="269"/>
      <c r="AM3109" s="269"/>
      <c r="AN3109" s="269"/>
      <c r="AO3109" s="269"/>
      <c r="AP3109" s="269"/>
      <c r="AQ3109" s="269"/>
      <c r="AR3109">
        <v>0</v>
      </c>
      <c r="AS3109">
        <v>5</v>
      </c>
    </row>
    <row r="3110" spans="1:45" ht="15" hidden="1" x14ac:dyDescent="0.25">
      <c r="A3110" s="273">
        <v>216959</v>
      </c>
      <c r="B3110" s="249" t="s">
        <v>457</v>
      </c>
      <c r="C3110" s="269" t="s">
        <v>207</v>
      </c>
      <c r="D3110" s="269" t="s">
        <v>206</v>
      </c>
      <c r="E3110" s="269" t="s">
        <v>207</v>
      </c>
      <c r="F3110" s="269" t="s">
        <v>206</v>
      </c>
      <c r="G3110" s="269" t="s">
        <v>206</v>
      </c>
      <c r="H3110" s="269" t="s">
        <v>206</v>
      </c>
      <c r="I3110" s="269" t="s">
        <v>206</v>
      </c>
      <c r="J3110" s="269" t="s">
        <v>206</v>
      </c>
      <c r="K3110" s="269" t="s">
        <v>206</v>
      </c>
      <c r="L3110" s="269" t="s">
        <v>206</v>
      </c>
      <c r="M3110" s="270"/>
      <c r="N3110" s="269"/>
      <c r="O3110" s="269"/>
      <c r="P3110" s="269"/>
      <c r="Q3110" s="269"/>
      <c r="R3110" s="269"/>
      <c r="S3110" s="269"/>
      <c r="T3110" s="269"/>
      <c r="U3110" s="269"/>
      <c r="V3110" s="269"/>
      <c r="W3110" s="269"/>
      <c r="X3110" s="270"/>
      <c r="Y3110" s="269"/>
      <c r="Z3110" s="269"/>
      <c r="AA3110" s="269"/>
      <c r="AB3110" s="269"/>
      <c r="AC3110" s="269"/>
      <c r="AD3110" s="269"/>
      <c r="AE3110" s="269"/>
      <c r="AF3110" s="269"/>
      <c r="AG3110" s="269"/>
      <c r="AH3110" s="269"/>
      <c r="AI3110" s="269"/>
      <c r="AJ3110" s="269"/>
      <c r="AK3110" s="269"/>
      <c r="AL3110" s="269"/>
      <c r="AM3110" s="269"/>
      <c r="AN3110" s="269"/>
      <c r="AO3110" s="269"/>
      <c r="AP3110" s="269"/>
      <c r="AQ3110" s="269"/>
      <c r="AR3110">
        <v>0</v>
      </c>
      <c r="AS3110">
        <v>5</v>
      </c>
    </row>
    <row r="3111" spans="1:45" ht="15" hidden="1" x14ac:dyDescent="0.25">
      <c r="A3111" s="273">
        <v>216960</v>
      </c>
      <c r="B3111" s="249" t="s">
        <v>457</v>
      </c>
      <c r="C3111" s="269" t="s">
        <v>207</v>
      </c>
      <c r="D3111" s="269" t="s">
        <v>207</v>
      </c>
      <c r="E3111" s="269" t="s">
        <v>207</v>
      </c>
      <c r="F3111" s="269" t="s">
        <v>207</v>
      </c>
      <c r="G3111" s="269" t="s">
        <v>206</v>
      </c>
      <c r="H3111" s="269" t="s">
        <v>206</v>
      </c>
      <c r="I3111" s="269" t="s">
        <v>206</v>
      </c>
      <c r="J3111" s="269" t="s">
        <v>206</v>
      </c>
      <c r="K3111" s="269" t="s">
        <v>206</v>
      </c>
      <c r="L3111" s="269" t="s">
        <v>206</v>
      </c>
      <c r="M3111" s="270"/>
      <c r="N3111" s="269"/>
      <c r="O3111" s="269"/>
      <c r="P3111" s="269"/>
      <c r="Q3111" s="269"/>
      <c r="R3111" s="269"/>
      <c r="S3111" s="269"/>
      <c r="T3111" s="269"/>
      <c r="U3111" s="269"/>
      <c r="V3111" s="269"/>
      <c r="W3111" s="269"/>
      <c r="X3111" s="270"/>
      <c r="Y3111" s="269"/>
      <c r="Z3111" s="269"/>
      <c r="AA3111" s="269"/>
      <c r="AB3111" s="269"/>
      <c r="AC3111" s="269"/>
      <c r="AD3111" s="269"/>
      <c r="AE3111" s="269"/>
      <c r="AF3111" s="269"/>
      <c r="AG3111" s="269"/>
      <c r="AH3111" s="269"/>
      <c r="AI3111" s="269"/>
      <c r="AJ3111" s="269"/>
      <c r="AK3111" s="269"/>
      <c r="AL3111" s="269"/>
      <c r="AM3111" s="269"/>
      <c r="AN3111" s="269"/>
      <c r="AO3111" s="269"/>
      <c r="AP3111" s="269"/>
      <c r="AQ3111" s="269"/>
      <c r="AR3111">
        <v>0</v>
      </c>
      <c r="AS3111">
        <v>5</v>
      </c>
    </row>
    <row r="3112" spans="1:45" ht="15" hidden="1" x14ac:dyDescent="0.25">
      <c r="A3112" s="273">
        <v>216961</v>
      </c>
      <c r="B3112" s="249" t="s">
        <v>457</v>
      </c>
      <c r="C3112" s="269" t="s">
        <v>206</v>
      </c>
      <c r="D3112" s="269" t="s">
        <v>207</v>
      </c>
      <c r="E3112" s="269" t="s">
        <v>207</v>
      </c>
      <c r="F3112" s="269" t="s">
        <v>206</v>
      </c>
      <c r="G3112" s="269" t="s">
        <v>206</v>
      </c>
      <c r="H3112" s="269" t="s">
        <v>206</v>
      </c>
      <c r="I3112" s="269" t="s">
        <v>206</v>
      </c>
      <c r="J3112" s="269" t="s">
        <v>206</v>
      </c>
      <c r="K3112" s="269" t="s">
        <v>206</v>
      </c>
      <c r="L3112" s="269" t="s">
        <v>206</v>
      </c>
      <c r="M3112" s="270"/>
      <c r="N3112" s="269"/>
      <c r="O3112" s="269"/>
      <c r="P3112" s="269"/>
      <c r="Q3112" s="269"/>
      <c r="R3112" s="269"/>
      <c r="S3112" s="269"/>
      <c r="T3112" s="269"/>
      <c r="U3112" s="269"/>
      <c r="V3112" s="269"/>
      <c r="W3112" s="269"/>
      <c r="X3112" s="270"/>
      <c r="Y3112" s="269"/>
      <c r="Z3112" s="269"/>
      <c r="AA3112" s="269"/>
      <c r="AB3112" s="269"/>
      <c r="AC3112" s="269"/>
      <c r="AD3112" s="269"/>
      <c r="AE3112" s="269"/>
      <c r="AF3112" s="269"/>
      <c r="AG3112" s="269"/>
      <c r="AH3112" s="269"/>
      <c r="AI3112" s="269"/>
      <c r="AJ3112" s="269"/>
      <c r="AK3112" s="269"/>
      <c r="AL3112" s="269"/>
      <c r="AM3112" s="269"/>
      <c r="AN3112" s="269"/>
      <c r="AO3112" s="269"/>
      <c r="AP3112" s="269"/>
      <c r="AQ3112" s="269"/>
      <c r="AR3112">
        <v>0</v>
      </c>
      <c r="AS3112">
        <v>5</v>
      </c>
    </row>
    <row r="3113" spans="1:45" ht="15" hidden="1" x14ac:dyDescent="0.25">
      <c r="A3113" s="275">
        <v>216962</v>
      </c>
      <c r="B3113" s="249" t="s">
        <v>457</v>
      </c>
      <c r="C3113" t="s">
        <v>207</v>
      </c>
      <c r="D3113" t="s">
        <v>206</v>
      </c>
      <c r="E3113" t="s">
        <v>206</v>
      </c>
      <c r="F3113" t="s">
        <v>207</v>
      </c>
      <c r="G3113" t="s">
        <v>206</v>
      </c>
      <c r="H3113" t="s">
        <v>206</v>
      </c>
      <c r="I3113" t="s">
        <v>206</v>
      </c>
      <c r="J3113" t="s">
        <v>206</v>
      </c>
      <c r="K3113" t="s">
        <v>206</v>
      </c>
      <c r="L3113" t="s">
        <v>206</v>
      </c>
      <c r="M3113" s="250"/>
      <c r="N3113"/>
      <c r="O3113"/>
      <c r="P3113"/>
      <c r="Q3113"/>
      <c r="R3113"/>
      <c r="S3113"/>
      <c r="T3113"/>
      <c r="U3113"/>
      <c r="V3113"/>
      <c r="W3113"/>
      <c r="X3113" s="250"/>
      <c r="Y3113"/>
      <c r="Z3113"/>
      <c r="AA3113"/>
      <c r="AB3113"/>
      <c r="AC3113"/>
      <c r="AD3113"/>
      <c r="AE3113"/>
      <c r="AF3113"/>
      <c r="AG3113"/>
      <c r="AH3113"/>
      <c r="AI3113"/>
      <c r="AJ3113"/>
      <c r="AK3113"/>
      <c r="AL3113"/>
      <c r="AM3113"/>
      <c r="AN3113"/>
      <c r="AO3113"/>
      <c r="AP3113"/>
      <c r="AQ3113"/>
      <c r="AR3113">
        <v>0</v>
      </c>
      <c r="AS3113">
        <v>5</v>
      </c>
    </row>
    <row r="3114" spans="1:45" ht="15" hidden="1" x14ac:dyDescent="0.25">
      <c r="A3114" s="275">
        <v>216963</v>
      </c>
      <c r="B3114" s="278" t="s">
        <v>457</v>
      </c>
      <c r="C3114" t="s">
        <v>206</v>
      </c>
      <c r="D3114" t="s">
        <v>207</v>
      </c>
      <c r="E3114" t="s">
        <v>207</v>
      </c>
      <c r="F3114" t="s">
        <v>207</v>
      </c>
      <c r="G3114" t="s">
        <v>206</v>
      </c>
      <c r="H3114" t="s">
        <v>206</v>
      </c>
      <c r="I3114" t="s">
        <v>206</v>
      </c>
      <c r="J3114" t="s">
        <v>206</v>
      </c>
      <c r="K3114" t="s">
        <v>206</v>
      </c>
      <c r="L3114" t="s">
        <v>206</v>
      </c>
      <c r="M3114" s="250"/>
      <c r="N3114"/>
      <c r="O3114"/>
      <c r="P3114"/>
      <c r="Q3114"/>
      <c r="R3114"/>
      <c r="S3114"/>
      <c r="T3114"/>
      <c r="U3114"/>
      <c r="V3114"/>
      <c r="W3114"/>
      <c r="X3114" s="250"/>
      <c r="Y3114"/>
      <c r="Z3114"/>
      <c r="AA3114"/>
      <c r="AB3114"/>
      <c r="AC3114"/>
      <c r="AD3114"/>
      <c r="AE3114"/>
      <c r="AF3114"/>
      <c r="AG3114"/>
      <c r="AH3114"/>
      <c r="AI3114"/>
      <c r="AJ3114"/>
      <c r="AK3114"/>
      <c r="AL3114"/>
      <c r="AM3114"/>
      <c r="AN3114"/>
      <c r="AO3114"/>
      <c r="AP3114"/>
      <c r="AQ3114"/>
      <c r="AR3114">
        <v>0</v>
      </c>
      <c r="AS3114">
        <v>5</v>
      </c>
    </row>
    <row r="3115" spans="1:45" ht="15" hidden="1" x14ac:dyDescent="0.25">
      <c r="A3115" s="275">
        <v>216964</v>
      </c>
      <c r="B3115" s="278" t="s">
        <v>457</v>
      </c>
      <c r="C3115" t="s">
        <v>206</v>
      </c>
      <c r="D3115" t="s">
        <v>206</v>
      </c>
      <c r="E3115" t="s">
        <v>206</v>
      </c>
      <c r="F3115" t="s">
        <v>206</v>
      </c>
      <c r="G3115" t="s">
        <v>206</v>
      </c>
      <c r="H3115" t="s">
        <v>206</v>
      </c>
      <c r="I3115" t="s">
        <v>206</v>
      </c>
      <c r="J3115" t="s">
        <v>206</v>
      </c>
      <c r="K3115" t="s">
        <v>206</v>
      </c>
      <c r="L3115" t="s">
        <v>206</v>
      </c>
      <c r="M3115" s="250"/>
      <c r="N3115"/>
      <c r="O3115"/>
      <c r="P3115"/>
      <c r="Q3115"/>
      <c r="R3115"/>
      <c r="S3115"/>
      <c r="T3115"/>
      <c r="U3115"/>
      <c r="V3115"/>
      <c r="W3115"/>
      <c r="X3115" s="250"/>
      <c r="Y3115"/>
      <c r="Z3115"/>
      <c r="AA3115"/>
      <c r="AB3115"/>
      <c r="AC3115"/>
      <c r="AD3115"/>
      <c r="AE3115"/>
      <c r="AF3115"/>
      <c r="AG3115"/>
      <c r="AH3115"/>
      <c r="AI3115"/>
      <c r="AJ3115"/>
      <c r="AK3115"/>
      <c r="AL3115"/>
      <c r="AM3115"/>
      <c r="AN3115"/>
      <c r="AO3115"/>
      <c r="AP3115"/>
      <c r="AQ3115"/>
      <c r="AR3115">
        <v>0</v>
      </c>
      <c r="AS3115">
        <v>5</v>
      </c>
    </row>
    <row r="3116" spans="1:45" ht="15" hidden="1" x14ac:dyDescent="0.25">
      <c r="A3116" s="275">
        <v>216965</v>
      </c>
      <c r="B3116" s="278" t="s">
        <v>457</v>
      </c>
      <c r="C3116" t="s">
        <v>207</v>
      </c>
      <c r="D3116" t="s">
        <v>207</v>
      </c>
      <c r="E3116" t="s">
        <v>207</v>
      </c>
      <c r="F3116" t="s">
        <v>207</v>
      </c>
      <c r="G3116" t="s">
        <v>206</v>
      </c>
      <c r="H3116" t="s">
        <v>206</v>
      </c>
      <c r="I3116" t="s">
        <v>206</v>
      </c>
      <c r="J3116" t="s">
        <v>206</v>
      </c>
      <c r="K3116" t="s">
        <v>206</v>
      </c>
      <c r="L3116" t="s">
        <v>206</v>
      </c>
      <c r="M3116" s="250"/>
      <c r="N3116"/>
      <c r="O3116"/>
      <c r="P3116"/>
      <c r="Q3116"/>
      <c r="R3116"/>
      <c r="S3116"/>
      <c r="T3116"/>
      <c r="U3116"/>
      <c r="V3116"/>
      <c r="W3116"/>
      <c r="X3116" s="250"/>
      <c r="Y3116"/>
      <c r="Z3116"/>
      <c r="AA3116"/>
      <c r="AB3116"/>
      <c r="AC3116"/>
      <c r="AD3116"/>
      <c r="AE3116"/>
      <c r="AF3116"/>
      <c r="AG3116"/>
      <c r="AH3116"/>
      <c r="AI3116"/>
      <c r="AJ3116"/>
      <c r="AK3116"/>
      <c r="AL3116"/>
      <c r="AM3116"/>
      <c r="AN3116"/>
      <c r="AO3116"/>
      <c r="AP3116"/>
      <c r="AQ3116"/>
      <c r="AR3116">
        <v>0</v>
      </c>
      <c r="AS3116">
        <v>5</v>
      </c>
    </row>
    <row r="3117" spans="1:45" ht="15" hidden="1" x14ac:dyDescent="0.25">
      <c r="A3117" s="275">
        <v>216966</v>
      </c>
      <c r="B3117" s="278" t="s">
        <v>457</v>
      </c>
      <c r="C3117" t="s">
        <v>206</v>
      </c>
      <c r="D3117" t="s">
        <v>206</v>
      </c>
      <c r="E3117" t="s">
        <v>206</v>
      </c>
      <c r="F3117" t="s">
        <v>206</v>
      </c>
      <c r="G3117" t="s">
        <v>206</v>
      </c>
      <c r="H3117" t="s">
        <v>206</v>
      </c>
      <c r="I3117" t="s">
        <v>206</v>
      </c>
      <c r="J3117" t="s">
        <v>206</v>
      </c>
      <c r="K3117" t="s">
        <v>206</v>
      </c>
      <c r="L3117" t="s">
        <v>206</v>
      </c>
      <c r="M3117" s="250"/>
      <c r="N3117"/>
      <c r="O3117"/>
      <c r="P3117"/>
      <c r="Q3117"/>
      <c r="R3117"/>
      <c r="S3117"/>
      <c r="T3117"/>
      <c r="U3117"/>
      <c r="V3117"/>
      <c r="W3117"/>
      <c r="X3117" s="250"/>
      <c r="Y3117"/>
      <c r="Z3117"/>
      <c r="AA3117"/>
      <c r="AB3117"/>
      <c r="AC3117"/>
      <c r="AD3117"/>
      <c r="AE3117"/>
      <c r="AF3117"/>
      <c r="AG3117"/>
      <c r="AH3117"/>
      <c r="AI3117"/>
      <c r="AJ3117"/>
      <c r="AK3117"/>
      <c r="AL3117"/>
      <c r="AM3117"/>
      <c r="AN3117"/>
      <c r="AO3117"/>
      <c r="AP3117"/>
      <c r="AQ3117"/>
      <c r="AR3117">
        <v>0</v>
      </c>
      <c r="AS3117">
        <v>5</v>
      </c>
    </row>
    <row r="3118" spans="1:45" ht="15" hidden="1" x14ac:dyDescent="0.25">
      <c r="A3118" s="275">
        <v>216967</v>
      </c>
      <c r="B3118" s="278" t="s">
        <v>457</v>
      </c>
      <c r="C3118" t="s">
        <v>207</v>
      </c>
      <c r="D3118" t="s">
        <v>207</v>
      </c>
      <c r="E3118" t="s">
        <v>207</v>
      </c>
      <c r="F3118" t="s">
        <v>207</v>
      </c>
      <c r="G3118" t="s">
        <v>206</v>
      </c>
      <c r="H3118" t="s">
        <v>206</v>
      </c>
      <c r="I3118" t="s">
        <v>206</v>
      </c>
      <c r="J3118" t="s">
        <v>206</v>
      </c>
      <c r="K3118" t="s">
        <v>206</v>
      </c>
      <c r="L3118" t="s">
        <v>206</v>
      </c>
      <c r="M3118" s="250"/>
      <c r="N3118"/>
      <c r="O3118"/>
      <c r="P3118"/>
      <c r="Q3118"/>
      <c r="R3118"/>
      <c r="S3118"/>
      <c r="T3118"/>
      <c r="U3118"/>
      <c r="V3118"/>
      <c r="W3118"/>
      <c r="X3118" s="250"/>
      <c r="Y3118"/>
      <c r="Z3118"/>
      <c r="AA3118"/>
      <c r="AB3118"/>
      <c r="AC3118"/>
      <c r="AD3118"/>
      <c r="AE3118"/>
      <c r="AF3118"/>
      <c r="AG3118"/>
      <c r="AH3118"/>
      <c r="AI3118"/>
      <c r="AJ3118"/>
      <c r="AK3118"/>
      <c r="AL3118"/>
      <c r="AM3118"/>
      <c r="AN3118"/>
      <c r="AO3118"/>
      <c r="AP3118"/>
      <c r="AQ3118"/>
      <c r="AR3118">
        <v>0</v>
      </c>
      <c r="AS3118">
        <v>5</v>
      </c>
    </row>
    <row r="3119" spans="1:45" ht="15" hidden="1" x14ac:dyDescent="0.25">
      <c r="A3119" s="275">
        <v>216968</v>
      </c>
      <c r="B3119" s="278" t="s">
        <v>457</v>
      </c>
      <c r="C3119" t="s">
        <v>207</v>
      </c>
      <c r="D3119" t="s">
        <v>206</v>
      </c>
      <c r="E3119" t="s">
        <v>207</v>
      </c>
      <c r="F3119" t="s">
        <v>207</v>
      </c>
      <c r="G3119" t="s">
        <v>206</v>
      </c>
      <c r="H3119" t="s">
        <v>206</v>
      </c>
      <c r="I3119" t="s">
        <v>206</v>
      </c>
      <c r="J3119" t="s">
        <v>206</v>
      </c>
      <c r="K3119" t="s">
        <v>206</v>
      </c>
      <c r="L3119" t="s">
        <v>206</v>
      </c>
      <c r="M3119" s="250"/>
      <c r="N3119"/>
      <c r="O3119"/>
      <c r="P3119"/>
      <c r="Q3119"/>
      <c r="R3119"/>
      <c r="S3119"/>
      <c r="T3119"/>
      <c r="U3119"/>
      <c r="V3119"/>
      <c r="W3119"/>
      <c r="X3119" s="250"/>
      <c r="Y3119"/>
      <c r="Z3119"/>
      <c r="AA3119"/>
      <c r="AB3119"/>
      <c r="AC3119"/>
      <c r="AD3119"/>
      <c r="AE3119"/>
      <c r="AF3119"/>
      <c r="AG3119"/>
      <c r="AH3119"/>
      <c r="AI3119"/>
      <c r="AJ3119"/>
      <c r="AK3119"/>
      <c r="AL3119"/>
      <c r="AM3119"/>
      <c r="AN3119"/>
      <c r="AO3119"/>
      <c r="AP3119"/>
      <c r="AQ3119"/>
      <c r="AR3119">
        <v>0</v>
      </c>
      <c r="AS3119">
        <v>5</v>
      </c>
    </row>
    <row r="3120" spans="1:45" ht="15" hidden="1" x14ac:dyDescent="0.25">
      <c r="A3120" s="275">
        <v>216969</v>
      </c>
      <c r="B3120" s="278" t="s">
        <v>457</v>
      </c>
      <c r="C3120" t="s">
        <v>207</v>
      </c>
      <c r="D3120" t="s">
        <v>207</v>
      </c>
      <c r="E3120" t="s">
        <v>207</v>
      </c>
      <c r="F3120" t="s">
        <v>207</v>
      </c>
      <c r="G3120" t="s">
        <v>206</v>
      </c>
      <c r="H3120" t="s">
        <v>206</v>
      </c>
      <c r="I3120" t="s">
        <v>206</v>
      </c>
      <c r="J3120" t="s">
        <v>206</v>
      </c>
      <c r="K3120" t="s">
        <v>206</v>
      </c>
      <c r="L3120" t="s">
        <v>206</v>
      </c>
      <c r="M3120" s="250"/>
      <c r="N3120"/>
      <c r="O3120"/>
      <c r="P3120"/>
      <c r="Q3120"/>
      <c r="R3120"/>
      <c r="S3120"/>
      <c r="T3120"/>
      <c r="U3120"/>
      <c r="V3120"/>
      <c r="W3120"/>
      <c r="X3120" s="250"/>
      <c r="Y3120"/>
      <c r="Z3120"/>
      <c r="AA3120"/>
      <c r="AB3120"/>
      <c r="AC3120"/>
      <c r="AD3120"/>
      <c r="AE3120"/>
      <c r="AF3120"/>
      <c r="AG3120"/>
      <c r="AH3120"/>
      <c r="AI3120"/>
      <c r="AJ3120"/>
      <c r="AK3120"/>
      <c r="AL3120"/>
      <c r="AM3120"/>
      <c r="AN3120"/>
      <c r="AO3120"/>
      <c r="AP3120"/>
      <c r="AQ3120"/>
      <c r="AR3120">
        <v>0</v>
      </c>
      <c r="AS3120">
        <v>5</v>
      </c>
    </row>
  </sheetData>
  <sheetProtection selectLockedCells="1" selectUnlockedCells="1"/>
  <autoFilter ref="A1:AS3120" xr:uid="{00000000-0009-0000-0000-000006000000}">
    <filterColumn colId="1">
      <filters>
        <filter val="الرابعة"/>
        <filter val="الرابعة حديث"/>
      </filters>
    </filterColumn>
    <sortState xmlns:xlrd2="http://schemas.microsoft.com/office/spreadsheetml/2017/richdata2" ref="A2:AS3120">
      <sortCondition ref="A1:A3112"/>
    </sortState>
  </autoFilter>
  <conditionalFormatting sqref="A190:A191">
    <cfRule type="duplicateValues" dxfId="87" priority="2"/>
  </conditionalFormatting>
  <conditionalFormatting sqref="A1552">
    <cfRule type="duplicateValues" dxfId="86" priority="89"/>
  </conditionalFormatting>
  <conditionalFormatting sqref="A1554:A1555">
    <cfRule type="duplicateValues" dxfId="85" priority="88"/>
    <cfRule type="duplicateValues" dxfId="84" priority="87"/>
  </conditionalFormatting>
  <conditionalFormatting sqref="A1556">
    <cfRule type="duplicateValues" dxfId="83" priority="86"/>
    <cfRule type="duplicateValues" dxfId="82" priority="85"/>
  </conditionalFormatting>
  <conditionalFormatting sqref="A1557:A1558">
    <cfRule type="duplicateValues" dxfId="81" priority="84"/>
    <cfRule type="duplicateValues" dxfId="80" priority="83"/>
  </conditionalFormatting>
  <conditionalFormatting sqref="A1559">
    <cfRule type="duplicateValues" dxfId="79" priority="82"/>
  </conditionalFormatting>
  <conditionalFormatting sqref="A1560">
    <cfRule type="duplicateValues" dxfId="78" priority="81"/>
    <cfRule type="duplicateValues" dxfId="77" priority="80"/>
  </conditionalFormatting>
  <conditionalFormatting sqref="A1561">
    <cfRule type="duplicateValues" dxfId="76" priority="79"/>
    <cfRule type="duplicateValues" dxfId="75" priority="78"/>
  </conditionalFormatting>
  <conditionalFormatting sqref="A1562">
    <cfRule type="duplicateValues" dxfId="74" priority="77"/>
    <cfRule type="duplicateValues" dxfId="73" priority="76"/>
  </conditionalFormatting>
  <conditionalFormatting sqref="A1563">
    <cfRule type="duplicateValues" dxfId="72" priority="75"/>
    <cfRule type="duplicateValues" dxfId="71" priority="74"/>
  </conditionalFormatting>
  <conditionalFormatting sqref="A1564">
    <cfRule type="duplicateValues" dxfId="70" priority="73"/>
    <cfRule type="duplicateValues" dxfId="69" priority="72"/>
  </conditionalFormatting>
  <conditionalFormatting sqref="A1566">
    <cfRule type="duplicateValues" dxfId="68" priority="71"/>
    <cfRule type="duplicateValues" dxfId="67" priority="70"/>
  </conditionalFormatting>
  <conditionalFormatting sqref="A1567">
    <cfRule type="duplicateValues" dxfId="66" priority="69"/>
    <cfRule type="duplicateValues" dxfId="65" priority="68"/>
  </conditionalFormatting>
  <conditionalFormatting sqref="A1568">
    <cfRule type="duplicateValues" dxfId="64" priority="67"/>
  </conditionalFormatting>
  <conditionalFormatting sqref="A1569">
    <cfRule type="duplicateValues" dxfId="63" priority="66"/>
    <cfRule type="duplicateValues" dxfId="62" priority="65"/>
  </conditionalFormatting>
  <conditionalFormatting sqref="A1570">
    <cfRule type="duplicateValues" dxfId="61" priority="64"/>
    <cfRule type="duplicateValues" dxfId="60" priority="63"/>
  </conditionalFormatting>
  <conditionalFormatting sqref="A1571">
    <cfRule type="duplicateValues" dxfId="59" priority="62"/>
    <cfRule type="duplicateValues" dxfId="58" priority="61"/>
  </conditionalFormatting>
  <conditionalFormatting sqref="A1572">
    <cfRule type="duplicateValues" dxfId="57" priority="60"/>
    <cfRule type="duplicateValues" dxfId="56" priority="59"/>
  </conditionalFormatting>
  <conditionalFormatting sqref="A1573">
    <cfRule type="duplicateValues" dxfId="55" priority="58"/>
    <cfRule type="duplicateValues" dxfId="54" priority="57"/>
  </conditionalFormatting>
  <conditionalFormatting sqref="A1574">
    <cfRule type="duplicateValues" dxfId="53" priority="56"/>
    <cfRule type="duplicateValues" dxfId="52" priority="55"/>
  </conditionalFormatting>
  <conditionalFormatting sqref="A1575">
    <cfRule type="duplicateValues" dxfId="51" priority="54"/>
    <cfRule type="duplicateValues" dxfId="50" priority="53"/>
  </conditionalFormatting>
  <conditionalFormatting sqref="A1576">
    <cfRule type="duplicateValues" dxfId="49" priority="52"/>
    <cfRule type="duplicateValues" dxfId="48" priority="51"/>
  </conditionalFormatting>
  <conditionalFormatting sqref="A1577">
    <cfRule type="duplicateValues" dxfId="47" priority="50"/>
    <cfRule type="duplicateValues" dxfId="46" priority="49"/>
  </conditionalFormatting>
  <conditionalFormatting sqref="A1578">
    <cfRule type="duplicateValues" dxfId="45" priority="48"/>
    <cfRule type="duplicateValues" dxfId="44" priority="47"/>
  </conditionalFormatting>
  <conditionalFormatting sqref="A1579">
    <cfRule type="duplicateValues" dxfId="43" priority="46"/>
    <cfRule type="duplicateValues" dxfId="42" priority="45"/>
  </conditionalFormatting>
  <conditionalFormatting sqref="A1580">
    <cfRule type="duplicateValues" dxfId="41" priority="43"/>
    <cfRule type="duplicateValues" dxfId="40" priority="44"/>
  </conditionalFormatting>
  <conditionalFormatting sqref="A1581">
    <cfRule type="duplicateValues" dxfId="39" priority="42"/>
    <cfRule type="duplicateValues" dxfId="38" priority="41"/>
  </conditionalFormatting>
  <conditionalFormatting sqref="A1582">
    <cfRule type="duplicateValues" dxfId="37" priority="40"/>
    <cfRule type="duplicateValues" dxfId="36" priority="39"/>
  </conditionalFormatting>
  <conditionalFormatting sqref="A1583">
    <cfRule type="duplicateValues" dxfId="35" priority="38"/>
    <cfRule type="duplicateValues" dxfId="34" priority="37"/>
  </conditionalFormatting>
  <conditionalFormatting sqref="A1584">
    <cfRule type="duplicateValues" dxfId="33" priority="36"/>
    <cfRule type="duplicateValues" dxfId="32" priority="35"/>
  </conditionalFormatting>
  <conditionalFormatting sqref="A1585">
    <cfRule type="duplicateValues" dxfId="31" priority="34"/>
    <cfRule type="duplicateValues" dxfId="30" priority="33"/>
  </conditionalFormatting>
  <conditionalFormatting sqref="A1586">
    <cfRule type="duplicateValues" dxfId="29" priority="3"/>
  </conditionalFormatting>
  <conditionalFormatting sqref="A1587">
    <cfRule type="duplicateValues" dxfId="28" priority="32"/>
    <cfRule type="duplicateValues" dxfId="27" priority="31"/>
  </conditionalFormatting>
  <conditionalFormatting sqref="A1588">
    <cfRule type="duplicateValues" dxfId="26" priority="30"/>
    <cfRule type="duplicateValues" dxfId="25" priority="29"/>
  </conditionalFormatting>
  <conditionalFormatting sqref="A1589">
    <cfRule type="duplicateValues" dxfId="24" priority="28"/>
    <cfRule type="duplicateValues" dxfId="23" priority="27"/>
  </conditionalFormatting>
  <conditionalFormatting sqref="A1590">
    <cfRule type="duplicateValues" dxfId="22" priority="26"/>
    <cfRule type="duplicateValues" dxfId="21" priority="25"/>
  </conditionalFormatting>
  <conditionalFormatting sqref="A1591">
    <cfRule type="duplicateValues" dxfId="20" priority="24"/>
    <cfRule type="duplicateValues" dxfId="19" priority="23"/>
  </conditionalFormatting>
  <conditionalFormatting sqref="A1592">
    <cfRule type="duplicateValues" dxfId="18" priority="22"/>
    <cfRule type="duplicateValues" dxfId="17" priority="21"/>
  </conditionalFormatting>
  <conditionalFormatting sqref="A1593">
    <cfRule type="duplicateValues" dxfId="16" priority="20"/>
    <cfRule type="duplicateValues" dxfId="15" priority="19"/>
  </conditionalFormatting>
  <conditionalFormatting sqref="A1594">
    <cfRule type="duplicateValues" dxfId="14" priority="18"/>
    <cfRule type="duplicateValues" dxfId="13" priority="17"/>
  </conditionalFormatting>
  <conditionalFormatting sqref="A1595">
    <cfRule type="duplicateValues" dxfId="12" priority="16"/>
    <cfRule type="duplicateValues" dxfId="11" priority="15"/>
  </conditionalFormatting>
  <conditionalFormatting sqref="A1596">
    <cfRule type="duplicateValues" dxfId="10" priority="14"/>
    <cfRule type="duplicateValues" dxfId="9" priority="13"/>
  </conditionalFormatting>
  <conditionalFormatting sqref="A1597">
    <cfRule type="duplicateValues" dxfId="8" priority="11"/>
    <cfRule type="duplicateValues" dxfId="7" priority="12"/>
  </conditionalFormatting>
  <conditionalFormatting sqref="A1598">
    <cfRule type="duplicateValues" dxfId="6" priority="10"/>
    <cfRule type="duplicateValues" dxfId="5" priority="9"/>
  </conditionalFormatting>
  <conditionalFormatting sqref="A1599">
    <cfRule type="duplicateValues" dxfId="4" priority="8"/>
    <cfRule type="duplicateValues" dxfId="3" priority="7"/>
  </conditionalFormatting>
  <conditionalFormatting sqref="A1600">
    <cfRule type="duplicateValues" dxfId="2" priority="6"/>
  </conditionalFormatting>
  <conditionalFormatting sqref="A1601">
    <cfRule type="duplicateValues" dxfId="1" priority="5"/>
    <cfRule type="duplicateValues" dxfId="0" priority="4"/>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ورقة1"/>
  <dimension ref="A1:C9"/>
  <sheetViews>
    <sheetView showRowColHeaders="0" rightToLeft="1" workbookViewId="0">
      <selection activeCell="E22" sqref="E22"/>
    </sheetView>
  </sheetViews>
  <sheetFormatPr defaultRowHeight="14.25" x14ac:dyDescent="0.2"/>
  <sheetData>
    <row r="1" spans="1:3" x14ac:dyDescent="0.2">
      <c r="A1" s="46" t="s">
        <v>193</v>
      </c>
      <c r="B1" s="46" t="s">
        <v>194</v>
      </c>
      <c r="C1" s="1"/>
    </row>
    <row r="2" spans="1:3" x14ac:dyDescent="0.2">
      <c r="A2" s="46">
        <v>700980</v>
      </c>
      <c r="B2" s="46" t="s">
        <v>185</v>
      </c>
      <c r="C2" s="1"/>
    </row>
    <row r="3" spans="1:3" x14ac:dyDescent="0.2">
      <c r="A3" s="46">
        <v>700653</v>
      </c>
      <c r="B3" s="46" t="s">
        <v>195</v>
      </c>
      <c r="C3" s="1"/>
    </row>
    <row r="4" spans="1:3" x14ac:dyDescent="0.2">
      <c r="A4" s="46">
        <v>700124</v>
      </c>
      <c r="B4" s="46" t="s">
        <v>196</v>
      </c>
      <c r="C4" s="1"/>
    </row>
    <row r="5" spans="1:3" x14ac:dyDescent="0.2">
      <c r="A5" s="46">
        <v>700934</v>
      </c>
      <c r="B5" s="46" t="s">
        <v>197</v>
      </c>
      <c r="C5" s="1"/>
    </row>
    <row r="6" spans="1:3" x14ac:dyDescent="0.2">
      <c r="A6" s="1"/>
      <c r="B6" s="1"/>
      <c r="C6" s="1"/>
    </row>
    <row r="7" spans="1:3" x14ac:dyDescent="0.2">
      <c r="A7" s="1"/>
      <c r="B7" s="1"/>
      <c r="C7" s="1"/>
    </row>
    <row r="8" spans="1:3" x14ac:dyDescent="0.2">
      <c r="A8" s="1"/>
      <c r="B8" s="1"/>
      <c r="C8" s="1"/>
    </row>
    <row r="9" spans="1:3" x14ac:dyDescent="0.2">
      <c r="A9" s="1"/>
      <c r="B9" s="1"/>
      <c r="C9" s="1"/>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8</vt:i4>
      </vt:variant>
      <vt:variant>
        <vt:lpstr>النطاقات المسماة</vt:lpstr>
      </vt:variant>
      <vt:variant>
        <vt:i4>1</vt:i4>
      </vt:variant>
    </vt:vector>
  </HeadingPairs>
  <TitlesOfParts>
    <vt:vector size="9" baseType="lpstr">
      <vt:lpstr>تعليمات التسجيل</vt:lpstr>
      <vt:lpstr>إدخال البيانات</vt:lpstr>
      <vt:lpstr>اختيار المقررات</vt:lpstr>
      <vt:lpstr>الإستمارة</vt:lpstr>
      <vt:lpstr>medt2</vt:lpstr>
      <vt:lpstr>ورقة2</vt:lpstr>
      <vt:lpstr>ورقة4</vt:lpstr>
      <vt:lpstr>ورقة1</vt:lpstr>
      <vt:lpstr>الإستمارة!Print_Area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Hp</cp:lastModifiedBy>
  <cp:revision/>
  <cp:lastPrinted>2023-07-16T07:37:45Z</cp:lastPrinted>
  <dcterms:created xsi:type="dcterms:W3CDTF">2015-06-05T18:17:20Z</dcterms:created>
  <dcterms:modified xsi:type="dcterms:W3CDTF">2023-10-10T07:24:18Z</dcterms:modified>
</cp:coreProperties>
</file>